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unday\Desktop\Work\lol\Git\ld\Newconfiguration\"/>
    </mc:Choice>
  </mc:AlternateContent>
  <bookViews>
    <workbookView xWindow="0" yWindow="435" windowWidth="33600" windowHeight="19485" tabRatio="888" activeTab="17"/>
  </bookViews>
  <sheets>
    <sheet name="#材料大全" sheetId="22" r:id="rId1"/>
    <sheet name="属性值" sheetId="23" r:id="rId2"/>
    <sheet name="武器" sheetId="11" r:id="rId3"/>
    <sheet name="防具" sheetId="8" r:id="rId4"/>
    <sheet name="Sheet1" sheetId="33" state="hidden" r:id="rId5"/>
    <sheet name="称号-原" sheetId="27" state="hidden" r:id="rId6"/>
    <sheet name="套装表" sheetId="14" r:id="rId7"/>
    <sheet name="状态名词" sheetId="20" r:id="rId8"/>
    <sheet name="装备类型" sheetId="17" r:id="rId9"/>
    <sheet name="装备合成" sheetId="21" r:id="rId10"/>
    <sheet name="装备升级" sheetId="19" r:id="rId11"/>
    <sheet name="强化" sheetId="16" state="hidden" r:id="rId12"/>
    <sheet name="强化消耗" sheetId="18" state="hidden" r:id="rId13"/>
    <sheet name="材料" sheetId="2" r:id="rId14"/>
    <sheet name="丁丁" sheetId="35" state="hidden" r:id="rId15"/>
    <sheet name="升星材料" sheetId="29" r:id="rId16"/>
    <sheet name="差分器" sheetId="25" state="hidden" r:id="rId17"/>
    <sheet name="宠物" sheetId="34" r:id="rId18"/>
    <sheet name="碎片" sheetId="3" r:id="rId19"/>
    <sheet name="道具" sheetId="4" r:id="rId20"/>
    <sheet name="特殊道具" sheetId="32" state="hidden" r:id="rId21"/>
    <sheet name="货币" sheetId="5" state="hidden" r:id="rId22"/>
    <sheet name="英雄" sheetId="6" state="hidden" r:id="rId23"/>
    <sheet name="头像" sheetId="9" r:id="rId24"/>
    <sheet name="头像框" sheetId="24" r:id="rId25"/>
    <sheet name="附魔卷轴" sheetId="12" state="hidden" r:id="rId26"/>
  </sheets>
  <definedNames>
    <definedName name="_xlnm._FilterDatabase" localSheetId="2" hidden="1">武器!$Z$1:$Z$337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699" i="8" l="1"/>
  <c r="Q698" i="8"/>
  <c r="Q697" i="8"/>
  <c r="Q696" i="8"/>
  <c r="Q695" i="8"/>
  <c r="Q694" i="8"/>
  <c r="Q693" i="8"/>
  <c r="Q692" i="8"/>
  <c r="Q691" i="8"/>
  <c r="Q690" i="8"/>
  <c r="Q689" i="8"/>
  <c r="Q688" i="8"/>
  <c r="Q687" i="8"/>
  <c r="Q686" i="8"/>
  <c r="Q685" i="8"/>
  <c r="Q684" i="8"/>
  <c r="Q683" i="8"/>
  <c r="Q682" i="8"/>
  <c r="Q681" i="8"/>
  <c r="Q680" i="8"/>
  <c r="Q679" i="8"/>
  <c r="Q678" i="8"/>
  <c r="Q677" i="8"/>
  <c r="Q676" i="8"/>
  <c r="Q675" i="8"/>
  <c r="Q674" i="8"/>
  <c r="Q673" i="8"/>
  <c r="Q672" i="8"/>
  <c r="Q671" i="8"/>
  <c r="Q670" i="8"/>
  <c r="Q669" i="8"/>
  <c r="Q668" i="8"/>
  <c r="Q667" i="8"/>
  <c r="Q666" i="8"/>
  <c r="Q665" i="8"/>
  <c r="Q664" i="8"/>
  <c r="Q663" i="8"/>
  <c r="Q662" i="8"/>
  <c r="Q661" i="8"/>
  <c r="Q660" i="8"/>
  <c r="Q659" i="8"/>
  <c r="Q658" i="8"/>
  <c r="Q657" i="8"/>
  <c r="Q656" i="8"/>
  <c r="Q655" i="8"/>
  <c r="Q654" i="8"/>
  <c r="Q653" i="8"/>
  <c r="Q652" i="8"/>
  <c r="Q651" i="8"/>
  <c r="Q650" i="8"/>
  <c r="Q649" i="8"/>
  <c r="Q648" i="8"/>
  <c r="Q647" i="8"/>
  <c r="Q646" i="8"/>
  <c r="Q273" i="8"/>
  <c r="Q272" i="8"/>
  <c r="Q271" i="8"/>
  <c r="Q270" i="8"/>
  <c r="Q269" i="8"/>
  <c r="Q268" i="8"/>
  <c r="Q267" i="8"/>
  <c r="Q266" i="8"/>
  <c r="Q265" i="8"/>
  <c r="B785" i="22"/>
  <c r="M385" i="4" l="1"/>
  <c r="N385" i="4"/>
  <c r="B783" i="22" l="1"/>
  <c r="B784" i="22"/>
  <c r="M383" i="4"/>
  <c r="N383" i="4"/>
  <c r="M384" i="4"/>
  <c r="N384" i="4"/>
  <c r="B2314" i="22" l="1"/>
  <c r="B2315" i="22"/>
  <c r="B2316" i="22"/>
  <c r="B2317" i="22"/>
  <c r="B2299" i="22"/>
  <c r="B2300" i="22"/>
  <c r="B2301" i="22"/>
  <c r="B2302" i="22"/>
  <c r="B2303" i="22"/>
  <c r="B2304" i="22"/>
  <c r="B2305" i="22"/>
  <c r="B2306" i="22"/>
  <c r="B2307" i="22"/>
  <c r="B2308" i="22"/>
  <c r="B2309" i="22"/>
  <c r="B2310" i="22"/>
  <c r="B2311" i="22"/>
  <c r="B2312" i="22"/>
  <c r="B2313" i="22"/>
  <c r="B2298" i="22"/>
  <c r="B249" i="22"/>
  <c r="P384" i="4" s="1"/>
  <c r="B250" i="22"/>
  <c r="U384" i="4" s="1"/>
  <c r="B251" i="22"/>
  <c r="P383" i="4" s="1"/>
  <c r="B252" i="22"/>
  <c r="U383" i="4" s="1"/>
  <c r="B151" i="22"/>
  <c r="P385" i="4" s="1"/>
  <c r="B152" i="22"/>
  <c r="B183" i="22" l="1"/>
  <c r="X235" i="11" l="1"/>
  <c r="Y235" i="11"/>
  <c r="X230" i="11"/>
  <c r="B1277" i="22" l="1"/>
  <c r="B1278" i="22"/>
  <c r="F406" i="14" s="1"/>
  <c r="B1279" i="22"/>
  <c r="F407" i="14" s="1"/>
  <c r="B1280" i="22"/>
  <c r="F408" i="14" s="1"/>
  <c r="B1281" i="22"/>
  <c r="F409" i="14" s="1"/>
  <c r="B1282" i="22"/>
  <c r="F410" i="14" s="1"/>
  <c r="B1283" i="22"/>
  <c r="F411" i="14" s="1"/>
  <c r="X216" i="11" l="1"/>
  <c r="Y216" i="11"/>
  <c r="X217" i="11"/>
  <c r="Y217" i="11"/>
  <c r="X218" i="11"/>
  <c r="Y218" i="11"/>
  <c r="X219" i="11"/>
  <c r="Y219" i="11"/>
  <c r="X220" i="11"/>
  <c r="Y220" i="11"/>
  <c r="X221" i="11"/>
  <c r="Y221" i="11"/>
  <c r="X222" i="11"/>
  <c r="Y222" i="11"/>
  <c r="X223" i="11"/>
  <c r="Y223" i="11"/>
  <c r="X224" i="11"/>
  <c r="Y224" i="11"/>
  <c r="X225" i="11"/>
  <c r="Y225" i="11"/>
  <c r="X226" i="11"/>
  <c r="Y226" i="11"/>
  <c r="X227" i="11"/>
  <c r="Y227" i="11"/>
  <c r="X228" i="11"/>
  <c r="Y228" i="11"/>
  <c r="X229" i="11"/>
  <c r="Y229" i="11"/>
  <c r="Y230" i="11"/>
  <c r="X231" i="11"/>
  <c r="Y231" i="11"/>
  <c r="X232" i="11"/>
  <c r="Y232" i="11"/>
  <c r="X233" i="11"/>
  <c r="Y233" i="11"/>
  <c r="X234" i="11"/>
  <c r="Y234" i="11"/>
  <c r="X236" i="11"/>
  <c r="Y236" i="11"/>
  <c r="X237" i="11"/>
  <c r="Y237" i="11"/>
  <c r="X238" i="11"/>
  <c r="Y238" i="11"/>
  <c r="X239" i="11"/>
  <c r="Y239" i="11"/>
  <c r="X240" i="11"/>
  <c r="Y240" i="11"/>
  <c r="X241" i="11"/>
  <c r="Y241" i="11"/>
  <c r="X242" i="11"/>
  <c r="Y242" i="11"/>
  <c r="I218" i="11"/>
  <c r="I219" i="11"/>
  <c r="I220" i="11"/>
  <c r="I221" i="11"/>
  <c r="I222" i="11"/>
  <c r="I223" i="11"/>
  <c r="I224" i="11" s="1"/>
  <c r="I225" i="11" s="1"/>
  <c r="I226" i="11" s="1"/>
  <c r="I227" i="11"/>
  <c r="I228" i="11" s="1"/>
  <c r="I229" i="11" s="1"/>
  <c r="I230" i="11"/>
  <c r="I231" i="11"/>
  <c r="I232" i="11" s="1"/>
  <c r="I233" i="11" s="1"/>
  <c r="I234" i="11" s="1"/>
  <c r="I235" i="11"/>
  <c r="I236" i="11" s="1"/>
  <c r="I237" i="11" s="1"/>
  <c r="I238" i="11" s="1"/>
  <c r="I239" i="11" s="1"/>
  <c r="I240" i="11" s="1"/>
  <c r="I241" i="11" s="1"/>
  <c r="I242" i="11"/>
  <c r="I243" i="11"/>
  <c r="I244" i="11"/>
  <c r="I245" i="11"/>
  <c r="I246" i="11"/>
  <c r="I247" i="11"/>
  <c r="I248" i="11"/>
  <c r="I249" i="11"/>
  <c r="I250" i="11"/>
  <c r="I251" i="11"/>
  <c r="I252" i="11"/>
  <c r="I253" i="11"/>
  <c r="I254" i="11"/>
  <c r="I255" i="11"/>
  <c r="I256" i="11"/>
  <c r="I257" i="11"/>
  <c r="I258" i="11"/>
  <c r="I259" i="11"/>
  <c r="I260" i="11"/>
  <c r="I261" i="11"/>
  <c r="I262" i="11"/>
  <c r="I263" i="11"/>
  <c r="I264" i="11"/>
  <c r="I265" i="11"/>
  <c r="I266" i="11"/>
  <c r="I267" i="11"/>
  <c r="I268" i="11"/>
  <c r="I269" i="11"/>
  <c r="I270" i="11"/>
  <c r="I271" i="11"/>
  <c r="I272" i="11"/>
  <c r="I273" i="11"/>
  <c r="I274" i="11"/>
  <c r="I275" i="11"/>
  <c r="I276" i="11"/>
  <c r="I277" i="11"/>
  <c r="I969" i="8"/>
  <c r="I970" i="8"/>
  <c r="I971" i="8" s="1"/>
  <c r="I972" i="8" s="1"/>
  <c r="AD940" i="8" l="1"/>
  <c r="AE940" i="8"/>
  <c r="AD941" i="8"/>
  <c r="AE941" i="8"/>
  <c r="AD942" i="8"/>
  <c r="AE942" i="8"/>
  <c r="AD943" i="8"/>
  <c r="AE943" i="8"/>
  <c r="AD944" i="8"/>
  <c r="AE944" i="8"/>
  <c r="AD945" i="8"/>
  <c r="AE945" i="8"/>
  <c r="AD946" i="8"/>
  <c r="AE946" i="8"/>
  <c r="AD947" i="8"/>
  <c r="AE947" i="8"/>
  <c r="AD948" i="8"/>
  <c r="AE948" i="8"/>
  <c r="AD949" i="8"/>
  <c r="AE949" i="8"/>
  <c r="AD950" i="8"/>
  <c r="AE950" i="8"/>
  <c r="AD951" i="8"/>
  <c r="AE951" i="8"/>
  <c r="AD952" i="8"/>
  <c r="AE952" i="8"/>
  <c r="AD953" i="8"/>
  <c r="AE953" i="8"/>
  <c r="AD954" i="8"/>
  <c r="AE954" i="8"/>
  <c r="AD955" i="8"/>
  <c r="AE955" i="8"/>
  <c r="AD956" i="8"/>
  <c r="AE956" i="8"/>
  <c r="AD957" i="8"/>
  <c r="AE957" i="8"/>
  <c r="AD958" i="8"/>
  <c r="AE958" i="8"/>
  <c r="AD959" i="8"/>
  <c r="AE959" i="8"/>
  <c r="AD960" i="8"/>
  <c r="AE960" i="8"/>
  <c r="AD961" i="8"/>
  <c r="AE961" i="8"/>
  <c r="AD962" i="8"/>
  <c r="AE962" i="8"/>
  <c r="AD963" i="8"/>
  <c r="AE963" i="8"/>
  <c r="AD964" i="8"/>
  <c r="AE964" i="8"/>
  <c r="AD965" i="8"/>
  <c r="AE965" i="8"/>
  <c r="AD966" i="8"/>
  <c r="AE966" i="8"/>
  <c r="AD967" i="8"/>
  <c r="AE967" i="8"/>
  <c r="AD968" i="8"/>
  <c r="AE968" i="8"/>
  <c r="AD969" i="8"/>
  <c r="AE969" i="8"/>
  <c r="AD925" i="8"/>
  <c r="AE925" i="8"/>
  <c r="AD926" i="8"/>
  <c r="AE926" i="8"/>
  <c r="AD927" i="8"/>
  <c r="AE927" i="8"/>
  <c r="AD928" i="8"/>
  <c r="AE928" i="8"/>
  <c r="AD929" i="8"/>
  <c r="AE929" i="8"/>
  <c r="AD930" i="8"/>
  <c r="AE930" i="8"/>
  <c r="AD931" i="8"/>
  <c r="AE931" i="8"/>
  <c r="AD932" i="8"/>
  <c r="AE932" i="8"/>
  <c r="AD933" i="8"/>
  <c r="AE933" i="8"/>
  <c r="AD934" i="8"/>
  <c r="AE934" i="8"/>
  <c r="AD935" i="8"/>
  <c r="AE935" i="8"/>
  <c r="AD936" i="8"/>
  <c r="AE936" i="8"/>
  <c r="AD937" i="8"/>
  <c r="AE937" i="8"/>
  <c r="AD938" i="8"/>
  <c r="AE938" i="8"/>
  <c r="AD939" i="8"/>
  <c r="AE939" i="8"/>
  <c r="AA940" i="8"/>
  <c r="AB940" i="8"/>
  <c r="AA941" i="8"/>
  <c r="AB941" i="8"/>
  <c r="AA942" i="8"/>
  <c r="AB942" i="8"/>
  <c r="AA943" i="8"/>
  <c r="AB943" i="8"/>
  <c r="AA944" i="8"/>
  <c r="AB944" i="8"/>
  <c r="AA945" i="8"/>
  <c r="AB945" i="8"/>
  <c r="AA946" i="8"/>
  <c r="AB946" i="8"/>
  <c r="AA947" i="8"/>
  <c r="AB947" i="8"/>
  <c r="AA948" i="8"/>
  <c r="AB948" i="8"/>
  <c r="AA949" i="8"/>
  <c r="AB949" i="8"/>
  <c r="AA950" i="8"/>
  <c r="AB950" i="8"/>
  <c r="AA951" i="8"/>
  <c r="AB951" i="8"/>
  <c r="AA952" i="8"/>
  <c r="AB952" i="8"/>
  <c r="AA953" i="8"/>
  <c r="AB953" i="8"/>
  <c r="AA954" i="8"/>
  <c r="AB954" i="8"/>
  <c r="AA955" i="8"/>
  <c r="AB955" i="8"/>
  <c r="AA956" i="8"/>
  <c r="AB956" i="8"/>
  <c r="AA957" i="8"/>
  <c r="AB957" i="8"/>
  <c r="AA958" i="8"/>
  <c r="AB958" i="8"/>
  <c r="AA959" i="8"/>
  <c r="AB959" i="8"/>
  <c r="AA960" i="8"/>
  <c r="AB960" i="8"/>
  <c r="AA961" i="8"/>
  <c r="AB961" i="8"/>
  <c r="AA962" i="8"/>
  <c r="AB962" i="8"/>
  <c r="AA963" i="8"/>
  <c r="AB963" i="8"/>
  <c r="AA964" i="8"/>
  <c r="AB964" i="8"/>
  <c r="AA965" i="8"/>
  <c r="AB965" i="8"/>
  <c r="AA966" i="8"/>
  <c r="AB966" i="8"/>
  <c r="AA967" i="8"/>
  <c r="AB967" i="8"/>
  <c r="AA968" i="8"/>
  <c r="AB968" i="8"/>
  <c r="AA969" i="8"/>
  <c r="AB969" i="8"/>
  <c r="AA923" i="8"/>
  <c r="AB923" i="8"/>
  <c r="AA924" i="8"/>
  <c r="AB924" i="8"/>
  <c r="AA925" i="8"/>
  <c r="AB925" i="8"/>
  <c r="AA926" i="8"/>
  <c r="AB926" i="8"/>
  <c r="AA927" i="8"/>
  <c r="AB927" i="8"/>
  <c r="AA928" i="8"/>
  <c r="AB928" i="8"/>
  <c r="AA929" i="8"/>
  <c r="AB929" i="8"/>
  <c r="AA930" i="8"/>
  <c r="AB930" i="8"/>
  <c r="AA931" i="8"/>
  <c r="AB931" i="8"/>
  <c r="AA932" i="8"/>
  <c r="AB932" i="8"/>
  <c r="AA933" i="8"/>
  <c r="AB933" i="8"/>
  <c r="AA934" i="8"/>
  <c r="AB934" i="8"/>
  <c r="AA935" i="8"/>
  <c r="AB935" i="8"/>
  <c r="AA936" i="8"/>
  <c r="AB936" i="8"/>
  <c r="AA937" i="8"/>
  <c r="AB937" i="8"/>
  <c r="AA938" i="8"/>
  <c r="AB938" i="8"/>
  <c r="AA939" i="8"/>
  <c r="AB939" i="8"/>
  <c r="Y939" i="8"/>
  <c r="Y940" i="8"/>
  <c r="Z940" i="8" s="1"/>
  <c r="Y941" i="8"/>
  <c r="Z941" i="8" s="1"/>
  <c r="Y942" i="8"/>
  <c r="Z942" i="8" s="1"/>
  <c r="Y943" i="8"/>
  <c r="Z943" i="8"/>
  <c r="Y944" i="8"/>
  <c r="Z944" i="8" s="1"/>
  <c r="Y945" i="8"/>
  <c r="Z945" i="8" s="1"/>
  <c r="Y946" i="8"/>
  <c r="Z946" i="8" s="1"/>
  <c r="Y947" i="8"/>
  <c r="Z947" i="8"/>
  <c r="Y948" i="8"/>
  <c r="Z948" i="8" s="1"/>
  <c r="Y949" i="8"/>
  <c r="Z949" i="8" s="1"/>
  <c r="Y950" i="8"/>
  <c r="Z950" i="8" s="1"/>
  <c r="Y951" i="8"/>
  <c r="Z951" i="8"/>
  <c r="Y952" i="8"/>
  <c r="Z952" i="8" s="1"/>
  <c r="Y953" i="8"/>
  <c r="Z953" i="8" s="1"/>
  <c r="Y954" i="8"/>
  <c r="Z954" i="8" s="1"/>
  <c r="Y955" i="8"/>
  <c r="Z955" i="8"/>
  <c r="Y956" i="8"/>
  <c r="Z956" i="8" s="1"/>
  <c r="Y957" i="8"/>
  <c r="Z957" i="8" s="1"/>
  <c r="Y958" i="8"/>
  <c r="Z958" i="8" s="1"/>
  <c r="Y959" i="8"/>
  <c r="Z959" i="8"/>
  <c r="Y960" i="8"/>
  <c r="Z960" i="8" s="1"/>
  <c r="Y961" i="8"/>
  <c r="Z961" i="8" s="1"/>
  <c r="Y962" i="8"/>
  <c r="Z962" i="8" s="1"/>
  <c r="Y963" i="8"/>
  <c r="Z963" i="8"/>
  <c r="Y964" i="8"/>
  <c r="Z964" i="8" s="1"/>
  <c r="Y965" i="8"/>
  <c r="Z965" i="8" s="1"/>
  <c r="Y966" i="8"/>
  <c r="Z966" i="8" s="1"/>
  <c r="Y967" i="8"/>
  <c r="Z967" i="8" s="1"/>
  <c r="Y968" i="8"/>
  <c r="Z968" i="8" s="1"/>
  <c r="Y969" i="8"/>
  <c r="Z969" i="8" s="1"/>
  <c r="Q940" i="8"/>
  <c r="Q941" i="8"/>
  <c r="Q942" i="8"/>
  <c r="Q943" i="8"/>
  <c r="Q944" i="8"/>
  <c r="Q945" i="8"/>
  <c r="Q946" i="8"/>
  <c r="Q947" i="8"/>
  <c r="Q948" i="8"/>
  <c r="Q949" i="8"/>
  <c r="Q950" i="8"/>
  <c r="Q951" i="8"/>
  <c r="Q952" i="8"/>
  <c r="Q953" i="8"/>
  <c r="Q954" i="8"/>
  <c r="Q955" i="8"/>
  <c r="Q956" i="8"/>
  <c r="Q957" i="8"/>
  <c r="Q958" i="8"/>
  <c r="Q959" i="8"/>
  <c r="Q960" i="8"/>
  <c r="Q961" i="8"/>
  <c r="Q962" i="8"/>
  <c r="Q963" i="8"/>
  <c r="Q964" i="8"/>
  <c r="Q965" i="8"/>
  <c r="Q966" i="8"/>
  <c r="Q967" i="8"/>
  <c r="Q968" i="8"/>
  <c r="Q969" i="8"/>
  <c r="I940" i="8"/>
  <c r="I941" i="8" s="1"/>
  <c r="I942" i="8" s="1"/>
  <c r="I943" i="8" s="1"/>
  <c r="I944" i="8" s="1"/>
  <c r="I945" i="8"/>
  <c r="I946" i="8" s="1"/>
  <c r="I947" i="8" s="1"/>
  <c r="I948" i="8" s="1"/>
  <c r="I949" i="8" s="1"/>
  <c r="I950" i="8"/>
  <c r="I951" i="8" s="1"/>
  <c r="I952" i="8" s="1"/>
  <c r="I953" i="8" s="1"/>
  <c r="I954" i="8" s="1"/>
  <c r="I955" i="8"/>
  <c r="I956" i="8"/>
  <c r="I957" i="8" s="1"/>
  <c r="I958" i="8" s="1"/>
  <c r="I959" i="8" s="1"/>
  <c r="I960" i="8"/>
  <c r="I961" i="8" s="1"/>
  <c r="I962" i="8" s="1"/>
  <c r="I963" i="8" s="1"/>
  <c r="I964" i="8" s="1"/>
  <c r="I965" i="8"/>
  <c r="I966" i="8"/>
  <c r="I967" i="8" s="1"/>
  <c r="I968" i="8" s="1"/>
  <c r="AA237" i="11"/>
  <c r="AB237" i="11"/>
  <c r="AA238" i="11"/>
  <c r="AB238" i="11"/>
  <c r="AA239" i="11"/>
  <c r="AB239" i="11"/>
  <c r="AA240" i="11"/>
  <c r="AB240" i="11"/>
  <c r="AA241" i="11"/>
  <c r="AB241" i="11"/>
  <c r="AA230" i="11"/>
  <c r="AB230" i="11"/>
  <c r="AA231" i="11"/>
  <c r="AB231" i="11"/>
  <c r="AA232" i="11"/>
  <c r="AB232" i="11"/>
  <c r="AA233" i="11"/>
  <c r="AB233" i="11"/>
  <c r="AA234" i="11"/>
  <c r="AB234" i="11"/>
  <c r="AA235" i="11"/>
  <c r="AB235" i="11"/>
  <c r="AA236" i="11"/>
  <c r="AB236" i="11"/>
  <c r="AA242" i="11"/>
  <c r="AB242" i="11"/>
  <c r="AA243" i="11"/>
  <c r="AB243" i="11"/>
  <c r="AA244" i="11"/>
  <c r="AB244" i="11"/>
  <c r="AA245" i="11"/>
  <c r="AB245" i="11"/>
  <c r="AA213" i="11" l="1"/>
  <c r="AB213" i="11"/>
  <c r="AA214" i="11"/>
  <c r="AB214" i="11"/>
  <c r="AA215" i="11"/>
  <c r="AB215" i="11"/>
  <c r="AA216" i="11"/>
  <c r="AB216" i="11"/>
  <c r="AA217" i="11"/>
  <c r="AB217" i="11"/>
  <c r="AA218" i="11"/>
  <c r="AB218" i="11"/>
  <c r="AA219" i="11"/>
  <c r="AB219" i="11"/>
  <c r="AA220" i="11"/>
  <c r="AB220" i="11"/>
  <c r="AA221" i="11"/>
  <c r="AB221" i="11"/>
  <c r="AA222" i="11"/>
  <c r="AB222" i="11"/>
  <c r="AA223" i="11"/>
  <c r="AB223" i="11"/>
  <c r="AA224" i="11"/>
  <c r="AB224" i="11"/>
  <c r="AA225" i="11"/>
  <c r="AB225" i="11"/>
  <c r="AA226" i="11"/>
  <c r="AB226" i="11"/>
  <c r="AA227" i="11"/>
  <c r="AB227" i="11"/>
  <c r="AA228" i="11"/>
  <c r="AB228" i="11"/>
  <c r="AA229" i="11"/>
  <c r="AB229" i="11"/>
  <c r="B546" i="22" l="1"/>
  <c r="B547" i="22"/>
  <c r="B548" i="22"/>
  <c r="B549" i="22"/>
  <c r="B550" i="22"/>
  <c r="B551" i="22"/>
  <c r="B552" i="22"/>
  <c r="P146" i="4" s="1"/>
  <c r="B553" i="22"/>
  <c r="P147" i="4" s="1"/>
  <c r="B554" i="22"/>
  <c r="P148" i="4" s="1"/>
  <c r="B555" i="22"/>
  <c r="P149" i="4" s="1"/>
  <c r="B556" i="22"/>
  <c r="P150" i="4" s="1"/>
  <c r="B557" i="22"/>
  <c r="P151" i="4" s="1"/>
  <c r="B558" i="22"/>
  <c r="U146" i="4" s="1"/>
  <c r="B559" i="22"/>
  <c r="B560" i="22"/>
  <c r="U148" i="4" s="1"/>
  <c r="B561" i="22"/>
  <c r="U149" i="4" s="1"/>
  <c r="B562" i="22"/>
  <c r="U150" i="4" s="1"/>
  <c r="B563" i="22"/>
  <c r="U151" i="4" s="1"/>
  <c r="AE145" i="4"/>
  <c r="AE146" i="4"/>
  <c r="AE147" i="4"/>
  <c r="AE148" i="4"/>
  <c r="AE149" i="4"/>
  <c r="AE150" i="4"/>
  <c r="AE151" i="4"/>
  <c r="AE158" i="4"/>
  <c r="AE159" i="4"/>
  <c r="AE160" i="4"/>
  <c r="AE161" i="4"/>
  <c r="AE162" i="4"/>
  <c r="AE163" i="4"/>
  <c r="Z146" i="4"/>
  <c r="Z147" i="4"/>
  <c r="Z148" i="4"/>
  <c r="Z149" i="4"/>
  <c r="Z150" i="4"/>
  <c r="Z151" i="4"/>
  <c r="U147" i="4"/>
  <c r="M146" i="4"/>
  <c r="N146" i="4"/>
  <c r="M147" i="4"/>
  <c r="N147" i="4"/>
  <c r="M148" i="4"/>
  <c r="N148" i="4"/>
  <c r="M149" i="4"/>
  <c r="N149" i="4"/>
  <c r="M150" i="4"/>
  <c r="N150" i="4"/>
  <c r="M151" i="4"/>
  <c r="N151" i="4"/>
  <c r="M152" i="4"/>
  <c r="N152" i="4"/>
  <c r="M153" i="4"/>
  <c r="N153" i="4"/>
  <c r="M154" i="4"/>
  <c r="N154" i="4"/>
  <c r="M155" i="4"/>
  <c r="N155" i="4"/>
  <c r="M156" i="4"/>
  <c r="N156" i="4"/>
  <c r="M157" i="4"/>
  <c r="N157" i="4"/>
  <c r="M158" i="4"/>
  <c r="N158" i="4"/>
  <c r="M159" i="4"/>
  <c r="N159" i="4"/>
  <c r="M160" i="4"/>
  <c r="N160" i="4"/>
  <c r="M161" i="4"/>
  <c r="N161" i="4"/>
  <c r="M162" i="4"/>
  <c r="N162" i="4"/>
  <c r="M163" i="4"/>
  <c r="N163" i="4"/>
  <c r="B7" i="22"/>
  <c r="B8" i="22"/>
  <c r="B9" i="22"/>
  <c r="B10" i="22"/>
  <c r="B11" i="22"/>
  <c r="B12" i="22"/>
  <c r="M20" i="34" l="1"/>
  <c r="N20" i="34"/>
  <c r="M21" i="34"/>
  <c r="N21" i="34"/>
  <c r="M22" i="34"/>
  <c r="N22" i="34"/>
  <c r="M23" i="34"/>
  <c r="N23" i="34"/>
  <c r="M24" i="34"/>
  <c r="N24" i="34"/>
  <c r="M25" i="34"/>
  <c r="N25" i="34"/>
  <c r="M26" i="34"/>
  <c r="N26" i="34"/>
  <c r="M27" i="34"/>
  <c r="N27" i="34"/>
  <c r="M28" i="34"/>
  <c r="N28" i="34"/>
  <c r="M29" i="34"/>
  <c r="N29" i="34"/>
  <c r="M30" i="34"/>
  <c r="N30" i="34"/>
  <c r="M31" i="34"/>
  <c r="N31" i="34"/>
  <c r="M32" i="34"/>
  <c r="N32" i="34"/>
  <c r="M33" i="34"/>
  <c r="N33" i="34"/>
  <c r="M34" i="34"/>
  <c r="N34" i="34"/>
  <c r="M35" i="34"/>
  <c r="N35" i="34"/>
  <c r="M36" i="34"/>
  <c r="N36" i="34"/>
  <c r="M37" i="34"/>
  <c r="N37" i="34"/>
  <c r="M38" i="34"/>
  <c r="N38" i="34"/>
  <c r="M39" i="34"/>
  <c r="N39" i="34"/>
  <c r="M40" i="34"/>
  <c r="N40" i="34"/>
  <c r="M41" i="34"/>
  <c r="N41" i="34"/>
  <c r="M42" i="34"/>
  <c r="N42" i="34"/>
  <c r="M43" i="34"/>
  <c r="N43" i="34"/>
  <c r="M44" i="34"/>
  <c r="N44" i="34"/>
  <c r="M45" i="34"/>
  <c r="N45" i="34"/>
  <c r="M46" i="34"/>
  <c r="N46" i="34"/>
  <c r="M47" i="34"/>
  <c r="N47" i="34"/>
  <c r="M48" i="34"/>
  <c r="N48" i="34"/>
  <c r="M49" i="34"/>
  <c r="N49" i="34"/>
  <c r="M50" i="34"/>
  <c r="N50" i="34"/>
  <c r="M51" i="34"/>
  <c r="N51" i="34"/>
  <c r="M52" i="34"/>
  <c r="N52" i="34"/>
  <c r="M53" i="34"/>
  <c r="N53" i="34"/>
  <c r="M54" i="34"/>
  <c r="N54" i="34"/>
  <c r="M55" i="34"/>
  <c r="N55" i="34"/>
  <c r="M56" i="34"/>
  <c r="N56" i="34"/>
  <c r="M57" i="34"/>
  <c r="N57" i="34"/>
  <c r="M58" i="34"/>
  <c r="N58" i="34"/>
  <c r="M59" i="34"/>
  <c r="N59" i="34"/>
  <c r="M60" i="34"/>
  <c r="N60" i="34"/>
  <c r="M61" i="34"/>
  <c r="N61" i="34"/>
  <c r="M62" i="34"/>
  <c r="N62" i="34"/>
  <c r="M63" i="34"/>
  <c r="N63" i="34"/>
  <c r="M64" i="34"/>
  <c r="N64" i="34"/>
  <c r="M65" i="34"/>
  <c r="N65" i="34"/>
  <c r="M66" i="34"/>
  <c r="N66" i="34"/>
  <c r="M67" i="34"/>
  <c r="N67" i="34"/>
  <c r="M68" i="34"/>
  <c r="N68" i="34"/>
  <c r="M69" i="34"/>
  <c r="N69" i="34"/>
  <c r="M70" i="34"/>
  <c r="N70" i="34"/>
  <c r="M71" i="34"/>
  <c r="N71" i="34"/>
  <c r="M72" i="34"/>
  <c r="N72" i="34"/>
  <c r="M73" i="34"/>
  <c r="N73" i="34"/>
  <c r="M74" i="34"/>
  <c r="N74" i="34"/>
  <c r="M75" i="34"/>
  <c r="N75" i="34"/>
  <c r="M76" i="34"/>
  <c r="N76" i="34"/>
  <c r="M77" i="34"/>
  <c r="N77" i="34"/>
  <c r="M78" i="34"/>
  <c r="N78" i="34"/>
  <c r="M79" i="34"/>
  <c r="N79" i="34"/>
  <c r="M80" i="34"/>
  <c r="N80" i="34"/>
  <c r="M81" i="34"/>
  <c r="N81" i="34"/>
  <c r="M82" i="34"/>
  <c r="N82" i="34"/>
  <c r="M83" i="34"/>
  <c r="N83" i="34"/>
  <c r="M84" i="34"/>
  <c r="N84" i="34"/>
  <c r="M85" i="34"/>
  <c r="N85" i="34"/>
  <c r="M86" i="34"/>
  <c r="N86" i="34"/>
  <c r="M87" i="34"/>
  <c r="N87" i="34"/>
  <c r="M88" i="34"/>
  <c r="N88" i="34"/>
  <c r="M89" i="34"/>
  <c r="N89" i="34"/>
  <c r="M90" i="34"/>
  <c r="N90" i="34"/>
  <c r="M91" i="34"/>
  <c r="N91" i="34"/>
  <c r="M92" i="34"/>
  <c r="N92" i="34"/>
  <c r="M93" i="34"/>
  <c r="N93" i="34"/>
  <c r="B21" i="22" l="1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D69" i="8"/>
  <c r="AE69" i="8"/>
  <c r="AD70" i="8"/>
  <c r="AE70" i="8"/>
  <c r="AD71" i="8"/>
  <c r="AE71" i="8"/>
  <c r="AD72" i="8"/>
  <c r="AE72" i="8"/>
  <c r="AD73" i="8"/>
  <c r="AE73" i="8"/>
  <c r="AD74" i="8"/>
  <c r="AE74" i="8"/>
  <c r="AD75" i="8"/>
  <c r="AE75" i="8"/>
  <c r="AD76" i="8"/>
  <c r="AE76" i="8"/>
  <c r="AD77" i="8"/>
  <c r="AE77" i="8"/>
  <c r="AD78" i="8"/>
  <c r="AE78" i="8"/>
  <c r="AD79" i="8"/>
  <c r="AE79" i="8"/>
  <c r="AD80" i="8"/>
  <c r="AE80" i="8"/>
  <c r="AD81" i="8"/>
  <c r="AE81" i="8"/>
  <c r="AD82" i="8"/>
  <c r="AE82" i="8"/>
  <c r="AD83" i="8"/>
  <c r="AE83" i="8"/>
  <c r="AD84" i="8"/>
  <c r="AE84" i="8"/>
  <c r="AD85" i="8"/>
  <c r="AE85" i="8"/>
  <c r="AD86" i="8"/>
  <c r="AE86" i="8"/>
  <c r="AD87" i="8"/>
  <c r="AE87" i="8"/>
  <c r="AD88" i="8"/>
  <c r="AE88" i="8"/>
  <c r="AD89" i="8"/>
  <c r="AE89" i="8"/>
  <c r="AD90" i="8"/>
  <c r="AE90" i="8"/>
  <c r="AD91" i="8"/>
  <c r="AE91" i="8"/>
  <c r="AD92" i="8"/>
  <c r="AE92" i="8"/>
  <c r="AD93" i="8"/>
  <c r="AE93" i="8"/>
  <c r="AD94" i="8"/>
  <c r="AE94" i="8"/>
  <c r="AD95" i="8"/>
  <c r="AE95" i="8"/>
  <c r="AD96" i="8"/>
  <c r="AE96" i="8"/>
  <c r="AD97" i="8"/>
  <c r="AE97" i="8"/>
  <c r="AD98" i="8"/>
  <c r="AE98" i="8"/>
  <c r="AD99" i="8"/>
  <c r="AE99" i="8"/>
  <c r="AD100" i="8"/>
  <c r="AE100" i="8"/>
  <c r="AD101" i="8"/>
  <c r="AE101" i="8"/>
  <c r="AD102" i="8"/>
  <c r="AE102" i="8"/>
  <c r="AD103" i="8"/>
  <c r="AE103" i="8"/>
  <c r="AD104" i="8"/>
  <c r="AE104" i="8"/>
  <c r="AD105" i="8"/>
  <c r="AE105" i="8"/>
  <c r="AD106" i="8"/>
  <c r="AE106" i="8"/>
  <c r="AD107" i="8"/>
  <c r="AE107" i="8"/>
  <c r="AD108" i="8"/>
  <c r="AE108" i="8"/>
  <c r="AD109" i="8"/>
  <c r="AE109" i="8"/>
  <c r="AD110" i="8"/>
  <c r="AE110" i="8"/>
  <c r="AD111" i="8"/>
  <c r="AE111" i="8"/>
  <c r="AD112" i="8"/>
  <c r="AE112" i="8"/>
  <c r="AD113" i="8"/>
  <c r="AE113" i="8"/>
  <c r="AD114" i="8"/>
  <c r="AE114" i="8"/>
  <c r="AD115" i="8"/>
  <c r="AE115" i="8"/>
  <c r="AD116" i="8"/>
  <c r="AE116" i="8"/>
  <c r="AD117" i="8"/>
  <c r="AE117" i="8"/>
  <c r="AD118" i="8"/>
  <c r="AE118" i="8"/>
  <c r="AD119" i="8"/>
  <c r="AE119" i="8"/>
  <c r="AD120" i="8"/>
  <c r="AE120" i="8"/>
  <c r="AD121" i="8"/>
  <c r="AE121" i="8"/>
  <c r="AD122" i="8"/>
  <c r="AE122" i="8"/>
  <c r="AD123" i="8"/>
  <c r="AE123" i="8"/>
  <c r="AD124" i="8"/>
  <c r="AE124" i="8"/>
  <c r="AD125" i="8"/>
  <c r="AE125" i="8"/>
  <c r="AD126" i="8"/>
  <c r="AE126" i="8"/>
  <c r="AD127" i="8"/>
  <c r="AE127" i="8"/>
  <c r="AD128" i="8"/>
  <c r="AE128" i="8"/>
  <c r="AD129" i="8"/>
  <c r="AE129" i="8"/>
  <c r="AD130" i="8"/>
  <c r="AE130" i="8"/>
  <c r="AD131" i="8"/>
  <c r="AE131" i="8"/>
  <c r="AD132" i="8"/>
  <c r="AE132" i="8"/>
  <c r="AD133" i="8"/>
  <c r="AE133" i="8"/>
  <c r="AD134" i="8"/>
  <c r="AE134" i="8"/>
  <c r="AD135" i="8"/>
  <c r="AE135" i="8"/>
  <c r="AD136" i="8"/>
  <c r="AE136" i="8"/>
  <c r="AD137" i="8"/>
  <c r="AE137" i="8"/>
  <c r="AD138" i="8"/>
  <c r="AE138" i="8"/>
  <c r="AD139" i="8"/>
  <c r="AE139" i="8"/>
  <c r="AD140" i="8"/>
  <c r="AE140" i="8"/>
  <c r="AD141" i="8"/>
  <c r="AE141" i="8"/>
  <c r="AD142" i="8"/>
  <c r="AE142" i="8"/>
  <c r="AD143" i="8"/>
  <c r="AE143" i="8"/>
  <c r="AD144" i="8"/>
  <c r="AE144" i="8"/>
  <c r="AD145" i="8"/>
  <c r="AE145" i="8"/>
  <c r="AD146" i="8"/>
  <c r="AE146" i="8"/>
  <c r="AD147" i="8"/>
  <c r="AE147" i="8"/>
  <c r="AD148" i="8"/>
  <c r="AE148" i="8"/>
  <c r="AD149" i="8"/>
  <c r="AE149" i="8"/>
  <c r="AD150" i="8"/>
  <c r="AE150" i="8"/>
  <c r="AD151" i="8"/>
  <c r="AE151" i="8"/>
  <c r="AD152" i="8"/>
  <c r="AE152" i="8"/>
  <c r="AD153" i="8"/>
  <c r="AE153" i="8"/>
  <c r="AD154" i="8"/>
  <c r="AE154" i="8"/>
  <c r="AD155" i="8"/>
  <c r="AE155" i="8"/>
  <c r="AD156" i="8"/>
  <c r="AE156" i="8"/>
  <c r="AD157" i="8"/>
  <c r="AE157" i="8"/>
  <c r="AD158" i="8"/>
  <c r="AE158" i="8"/>
  <c r="AD159" i="8"/>
  <c r="AE159" i="8"/>
  <c r="AD160" i="8"/>
  <c r="AE160" i="8"/>
  <c r="AD161" i="8"/>
  <c r="AE161" i="8"/>
  <c r="AD162" i="8"/>
  <c r="AE162" i="8"/>
  <c r="AD163" i="8"/>
  <c r="AE163" i="8"/>
  <c r="AD164" i="8"/>
  <c r="AE164" i="8"/>
  <c r="AD165" i="8"/>
  <c r="AE165" i="8"/>
  <c r="AD166" i="8"/>
  <c r="AE166" i="8"/>
  <c r="AD167" i="8"/>
  <c r="AE167" i="8"/>
  <c r="AD168" i="8"/>
  <c r="AE168" i="8"/>
  <c r="AD169" i="8"/>
  <c r="AE169" i="8"/>
  <c r="AD170" i="8"/>
  <c r="AE170" i="8"/>
  <c r="AD171" i="8"/>
  <c r="AE171" i="8"/>
  <c r="AD172" i="8"/>
  <c r="AE172" i="8"/>
  <c r="AD173" i="8"/>
  <c r="AE173" i="8"/>
  <c r="AD174" i="8"/>
  <c r="AE174" i="8"/>
  <c r="AD175" i="8"/>
  <c r="AE175" i="8"/>
  <c r="AD176" i="8"/>
  <c r="AE176" i="8"/>
  <c r="AD177" i="8"/>
  <c r="AE177" i="8"/>
  <c r="AD178" i="8"/>
  <c r="AE178" i="8"/>
  <c r="AD179" i="8"/>
  <c r="AE179" i="8"/>
  <c r="AD180" i="8"/>
  <c r="AE180" i="8"/>
  <c r="AD181" i="8"/>
  <c r="AE181" i="8"/>
  <c r="AD182" i="8"/>
  <c r="AE182" i="8"/>
  <c r="AD183" i="8"/>
  <c r="AE183" i="8"/>
  <c r="AD184" i="8"/>
  <c r="AE184" i="8"/>
  <c r="AD185" i="8"/>
  <c r="AE185" i="8"/>
  <c r="AD186" i="8"/>
  <c r="AE186" i="8"/>
  <c r="AD187" i="8"/>
  <c r="AE187" i="8"/>
  <c r="AD188" i="8"/>
  <c r="AE188" i="8"/>
  <c r="AD189" i="8"/>
  <c r="AE189" i="8"/>
  <c r="AD190" i="8"/>
  <c r="AE190" i="8"/>
  <c r="AD191" i="8"/>
  <c r="AE191" i="8"/>
  <c r="AD192" i="8"/>
  <c r="AE192" i="8"/>
  <c r="AD193" i="8"/>
  <c r="AE193" i="8"/>
  <c r="AD194" i="8"/>
  <c r="AE194" i="8"/>
  <c r="AD195" i="8"/>
  <c r="AE195" i="8"/>
  <c r="AD196" i="8"/>
  <c r="AE196" i="8"/>
  <c r="AD197" i="8"/>
  <c r="AE197" i="8"/>
  <c r="AD198" i="8"/>
  <c r="AE198" i="8"/>
  <c r="AD199" i="8"/>
  <c r="AE199" i="8"/>
  <c r="AD200" i="8"/>
  <c r="AE200" i="8"/>
  <c r="AD201" i="8"/>
  <c r="AE201" i="8"/>
  <c r="AD202" i="8"/>
  <c r="AE202" i="8"/>
  <c r="AD203" i="8"/>
  <c r="AE203" i="8"/>
  <c r="AD204" i="8"/>
  <c r="AE204" i="8"/>
  <c r="AD205" i="8"/>
  <c r="AE205" i="8"/>
  <c r="AD206" i="8"/>
  <c r="AE206" i="8"/>
  <c r="AD207" i="8"/>
  <c r="AE207" i="8"/>
  <c r="AD208" i="8"/>
  <c r="AE208" i="8"/>
  <c r="AD209" i="8"/>
  <c r="AE209" i="8"/>
  <c r="AD210" i="8"/>
  <c r="AE210" i="8"/>
  <c r="AD211" i="8"/>
  <c r="AE211" i="8"/>
  <c r="AD212" i="8"/>
  <c r="AE212" i="8"/>
  <c r="AD213" i="8"/>
  <c r="AE213" i="8"/>
  <c r="AD214" i="8"/>
  <c r="AE214" i="8"/>
  <c r="AD215" i="8"/>
  <c r="AE215" i="8"/>
  <c r="AD216" i="8"/>
  <c r="AE216" i="8"/>
  <c r="AD217" i="8"/>
  <c r="AE217" i="8"/>
  <c r="AD218" i="8"/>
  <c r="AE218" i="8"/>
  <c r="AD219" i="8"/>
  <c r="AE219" i="8"/>
  <c r="AD220" i="8"/>
  <c r="AE220" i="8"/>
  <c r="AD221" i="8"/>
  <c r="AE221" i="8"/>
  <c r="AD222" i="8"/>
  <c r="AE222" i="8"/>
  <c r="AD223" i="8"/>
  <c r="AE223" i="8"/>
  <c r="AD224" i="8"/>
  <c r="AE224" i="8"/>
  <c r="AD225" i="8"/>
  <c r="AE225" i="8"/>
  <c r="AD226" i="8"/>
  <c r="AE226" i="8"/>
  <c r="AD227" i="8"/>
  <c r="AE227" i="8"/>
  <c r="AD228" i="8"/>
  <c r="AE228" i="8"/>
  <c r="AD229" i="8"/>
  <c r="AE229" i="8"/>
  <c r="AD230" i="8"/>
  <c r="AE230" i="8"/>
  <c r="AD231" i="8"/>
  <c r="AE231" i="8"/>
  <c r="AD232" i="8"/>
  <c r="AE232" i="8"/>
  <c r="AD233" i="8"/>
  <c r="AE233" i="8"/>
  <c r="AD234" i="8"/>
  <c r="AE234" i="8"/>
  <c r="AD235" i="8"/>
  <c r="AE235" i="8"/>
  <c r="AD236" i="8"/>
  <c r="AE236" i="8"/>
  <c r="AD237" i="8"/>
  <c r="AE237" i="8"/>
  <c r="AD238" i="8"/>
  <c r="AE238" i="8"/>
  <c r="AD239" i="8"/>
  <c r="AE239" i="8"/>
  <c r="AD240" i="8"/>
  <c r="AE240" i="8"/>
  <c r="AD241" i="8"/>
  <c r="AE241" i="8"/>
  <c r="AD242" i="8"/>
  <c r="AE242" i="8"/>
  <c r="AD243" i="8"/>
  <c r="AE243" i="8"/>
  <c r="AD244" i="8"/>
  <c r="AE244" i="8"/>
  <c r="AD245" i="8"/>
  <c r="AE245" i="8"/>
  <c r="AD246" i="8"/>
  <c r="AE246" i="8"/>
  <c r="AD247" i="8"/>
  <c r="AE247" i="8"/>
  <c r="AD248" i="8"/>
  <c r="AE248" i="8"/>
  <c r="AD249" i="8"/>
  <c r="AE249" i="8"/>
  <c r="AD250" i="8"/>
  <c r="AE250" i="8"/>
  <c r="AD251" i="8"/>
  <c r="AE251" i="8"/>
  <c r="AD252" i="8"/>
  <c r="AE252" i="8"/>
  <c r="AD253" i="8"/>
  <c r="AE253" i="8"/>
  <c r="AD254" i="8"/>
  <c r="AE254" i="8"/>
  <c r="AD255" i="8"/>
  <c r="AE255" i="8"/>
  <c r="AD256" i="8"/>
  <c r="AE256" i="8"/>
  <c r="AD257" i="8"/>
  <c r="AE257" i="8"/>
  <c r="AD258" i="8"/>
  <c r="AE258" i="8"/>
  <c r="AD259" i="8"/>
  <c r="AE259" i="8"/>
  <c r="AD260" i="8"/>
  <c r="AE260" i="8"/>
  <c r="AD261" i="8"/>
  <c r="AE261" i="8"/>
  <c r="AD262" i="8"/>
  <c r="AE262" i="8"/>
  <c r="AD263" i="8"/>
  <c r="AE263" i="8"/>
  <c r="AD264" i="8"/>
  <c r="AE264" i="8"/>
  <c r="AD265" i="8"/>
  <c r="AE265" i="8"/>
  <c r="AD266" i="8"/>
  <c r="AE266" i="8"/>
  <c r="AD267" i="8"/>
  <c r="AE267" i="8"/>
  <c r="AD268" i="8"/>
  <c r="AE268" i="8"/>
  <c r="AD269" i="8"/>
  <c r="AE269" i="8"/>
  <c r="AD270" i="8"/>
  <c r="AE270" i="8"/>
  <c r="AD271" i="8"/>
  <c r="AE271" i="8"/>
  <c r="AD272" i="8"/>
  <c r="AE272" i="8"/>
  <c r="AD273" i="8"/>
  <c r="AE273" i="8"/>
  <c r="AD274" i="8"/>
  <c r="AE274" i="8"/>
  <c r="AD275" i="8"/>
  <c r="AE275" i="8"/>
  <c r="AD276" i="8"/>
  <c r="AE276" i="8"/>
  <c r="AD277" i="8"/>
  <c r="AE277" i="8"/>
  <c r="AD278" i="8"/>
  <c r="AE278" i="8"/>
  <c r="AD279" i="8"/>
  <c r="AE279" i="8"/>
  <c r="AD280" i="8"/>
  <c r="AE280" i="8"/>
  <c r="AD281" i="8"/>
  <c r="AE281" i="8"/>
  <c r="AD282" i="8"/>
  <c r="AE282" i="8"/>
  <c r="AD283" i="8"/>
  <c r="AE283" i="8"/>
  <c r="AD284" i="8"/>
  <c r="AE284" i="8"/>
  <c r="AD285" i="8"/>
  <c r="AE285" i="8"/>
  <c r="AD286" i="8"/>
  <c r="AE286" i="8"/>
  <c r="AD287" i="8"/>
  <c r="AE287" i="8"/>
  <c r="AD288" i="8"/>
  <c r="AE288" i="8"/>
  <c r="AD289" i="8"/>
  <c r="AE289" i="8"/>
  <c r="AD290" i="8"/>
  <c r="AE290" i="8"/>
  <c r="AD291" i="8"/>
  <c r="AE291" i="8"/>
  <c r="AD292" i="8"/>
  <c r="AE292" i="8"/>
  <c r="AD293" i="8"/>
  <c r="AE293" i="8"/>
  <c r="AD294" i="8"/>
  <c r="AE294" i="8"/>
  <c r="AD295" i="8"/>
  <c r="AE295" i="8"/>
  <c r="AD296" i="8"/>
  <c r="AE296" i="8"/>
  <c r="AD297" i="8"/>
  <c r="AE297" i="8"/>
  <c r="AD298" i="8"/>
  <c r="AE298" i="8"/>
  <c r="AD299" i="8"/>
  <c r="AE299" i="8"/>
  <c r="AD300" i="8"/>
  <c r="AE300" i="8"/>
  <c r="AD301" i="8"/>
  <c r="AE301" i="8"/>
  <c r="AD302" i="8"/>
  <c r="AE302" i="8"/>
  <c r="AD303" i="8"/>
  <c r="AE303" i="8"/>
  <c r="AD304" i="8"/>
  <c r="AE304" i="8"/>
  <c r="AD305" i="8"/>
  <c r="AE305" i="8"/>
  <c r="AD306" i="8"/>
  <c r="AE306" i="8"/>
  <c r="AD307" i="8"/>
  <c r="AE307" i="8"/>
  <c r="AD308" i="8"/>
  <c r="AE308" i="8"/>
  <c r="AD309" i="8"/>
  <c r="AE309" i="8"/>
  <c r="AD310" i="8"/>
  <c r="AE310" i="8"/>
  <c r="AD311" i="8"/>
  <c r="AE311" i="8"/>
  <c r="AD312" i="8"/>
  <c r="AE312" i="8"/>
  <c r="AD313" i="8"/>
  <c r="AE313" i="8"/>
  <c r="AD314" i="8"/>
  <c r="AE314" i="8"/>
  <c r="AD315" i="8"/>
  <c r="AE315" i="8"/>
  <c r="AD316" i="8"/>
  <c r="AE316" i="8"/>
  <c r="AD317" i="8"/>
  <c r="AE317" i="8"/>
  <c r="AD318" i="8"/>
  <c r="AE318" i="8"/>
  <c r="AD319" i="8"/>
  <c r="AE319" i="8"/>
  <c r="AD320" i="8"/>
  <c r="AE320" i="8"/>
  <c r="AD321" i="8"/>
  <c r="AE321" i="8"/>
  <c r="AD322" i="8"/>
  <c r="AE322" i="8"/>
  <c r="AD323" i="8"/>
  <c r="AE323" i="8"/>
  <c r="AD324" i="8"/>
  <c r="AE324" i="8"/>
  <c r="AD325" i="8"/>
  <c r="AE325" i="8"/>
  <c r="AD326" i="8"/>
  <c r="AE326" i="8"/>
  <c r="AD327" i="8"/>
  <c r="AE327" i="8"/>
  <c r="AD328" i="8"/>
  <c r="AE328" i="8"/>
  <c r="AD329" i="8"/>
  <c r="AE329" i="8"/>
  <c r="AD330" i="8"/>
  <c r="AE330" i="8"/>
  <c r="AD331" i="8"/>
  <c r="AE331" i="8"/>
  <c r="AD332" i="8"/>
  <c r="AE332" i="8"/>
  <c r="AD333" i="8"/>
  <c r="AE333" i="8"/>
  <c r="AD334" i="8"/>
  <c r="AE334" i="8"/>
  <c r="AD335" i="8"/>
  <c r="AE335" i="8"/>
  <c r="AD336" i="8"/>
  <c r="AE336" i="8"/>
  <c r="AD337" i="8"/>
  <c r="AE337" i="8"/>
  <c r="AD338" i="8"/>
  <c r="AE338" i="8"/>
  <c r="AD339" i="8"/>
  <c r="AE339" i="8"/>
  <c r="AD340" i="8"/>
  <c r="AE340" i="8"/>
  <c r="AD341" i="8"/>
  <c r="AE341" i="8"/>
  <c r="AD342" i="8"/>
  <c r="AE342" i="8"/>
  <c r="AD343" i="8"/>
  <c r="AE343" i="8"/>
  <c r="AD344" i="8"/>
  <c r="AE344" i="8"/>
  <c r="AD345" i="8"/>
  <c r="AE345" i="8"/>
  <c r="AD346" i="8"/>
  <c r="AE346" i="8"/>
  <c r="AD347" i="8"/>
  <c r="AE347" i="8"/>
  <c r="AD348" i="8"/>
  <c r="AE348" i="8"/>
  <c r="AD349" i="8"/>
  <c r="AE349" i="8"/>
  <c r="AD350" i="8"/>
  <c r="AE350" i="8"/>
  <c r="AD351" i="8"/>
  <c r="AE351" i="8"/>
  <c r="AD352" i="8"/>
  <c r="AE352" i="8"/>
  <c r="AD353" i="8"/>
  <c r="AE353" i="8"/>
  <c r="AD354" i="8"/>
  <c r="AE354" i="8"/>
  <c r="AD355" i="8"/>
  <c r="AE355" i="8"/>
  <c r="AD356" i="8"/>
  <c r="AE356" i="8"/>
  <c r="AD357" i="8"/>
  <c r="AE357" i="8"/>
  <c r="AD358" i="8"/>
  <c r="AE358" i="8"/>
  <c r="AD359" i="8"/>
  <c r="AE359" i="8"/>
  <c r="AD360" i="8"/>
  <c r="AE360" i="8"/>
  <c r="AD361" i="8"/>
  <c r="AE361" i="8"/>
  <c r="AD362" i="8"/>
  <c r="AE362" i="8"/>
  <c r="AD363" i="8"/>
  <c r="AE363" i="8"/>
  <c r="AD364" i="8"/>
  <c r="AE364" i="8"/>
  <c r="AD365" i="8"/>
  <c r="AE365" i="8"/>
  <c r="AD366" i="8"/>
  <c r="AE366" i="8"/>
  <c r="AD367" i="8"/>
  <c r="AE367" i="8"/>
  <c r="AD368" i="8"/>
  <c r="AE368" i="8"/>
  <c r="AD369" i="8"/>
  <c r="AE369" i="8"/>
  <c r="AD370" i="8"/>
  <c r="AE370" i="8"/>
  <c r="AD371" i="8"/>
  <c r="AE371" i="8"/>
  <c r="AD372" i="8"/>
  <c r="AE372" i="8"/>
  <c r="AD373" i="8"/>
  <c r="AE373" i="8"/>
  <c r="AD374" i="8"/>
  <c r="AE374" i="8"/>
  <c r="AD375" i="8"/>
  <c r="AE375" i="8"/>
  <c r="AD376" i="8"/>
  <c r="AE376" i="8"/>
  <c r="AD377" i="8"/>
  <c r="AE377" i="8"/>
  <c r="AD378" i="8"/>
  <c r="AE378" i="8"/>
  <c r="AD379" i="8"/>
  <c r="AE379" i="8"/>
  <c r="AD380" i="8"/>
  <c r="AE380" i="8"/>
  <c r="AD381" i="8"/>
  <c r="AE381" i="8"/>
  <c r="AD382" i="8"/>
  <c r="AE382" i="8"/>
  <c r="AD383" i="8"/>
  <c r="AE383" i="8"/>
  <c r="AD384" i="8"/>
  <c r="AE384" i="8"/>
  <c r="AD385" i="8"/>
  <c r="AE385" i="8"/>
  <c r="AD386" i="8"/>
  <c r="AE386" i="8"/>
  <c r="AD387" i="8"/>
  <c r="AE387" i="8"/>
  <c r="AD388" i="8"/>
  <c r="AE388" i="8"/>
  <c r="AD389" i="8"/>
  <c r="AE389" i="8"/>
  <c r="AD390" i="8"/>
  <c r="AE390" i="8"/>
  <c r="AD391" i="8"/>
  <c r="AE391" i="8"/>
  <c r="AD392" i="8"/>
  <c r="AE392" i="8"/>
  <c r="AD393" i="8"/>
  <c r="AE393" i="8"/>
  <c r="AD394" i="8"/>
  <c r="AE394" i="8"/>
  <c r="AD395" i="8"/>
  <c r="AE395" i="8"/>
  <c r="AD396" i="8"/>
  <c r="AE396" i="8"/>
  <c r="AD397" i="8"/>
  <c r="AE397" i="8"/>
  <c r="AD398" i="8"/>
  <c r="AE398" i="8"/>
  <c r="AD399" i="8"/>
  <c r="AE399" i="8"/>
  <c r="AD400" i="8"/>
  <c r="AE400" i="8"/>
  <c r="AD401" i="8"/>
  <c r="AE401" i="8"/>
  <c r="AD402" i="8"/>
  <c r="AE402" i="8"/>
  <c r="AD403" i="8"/>
  <c r="AE403" i="8"/>
  <c r="AD404" i="8"/>
  <c r="AE404" i="8"/>
  <c r="AD405" i="8"/>
  <c r="AE405" i="8"/>
  <c r="AD406" i="8"/>
  <c r="AE406" i="8"/>
  <c r="AD407" i="8"/>
  <c r="AE407" i="8"/>
  <c r="AD408" i="8"/>
  <c r="AE408" i="8"/>
  <c r="AD409" i="8"/>
  <c r="AE409" i="8"/>
  <c r="AD410" i="8"/>
  <c r="AE410" i="8"/>
  <c r="AD411" i="8"/>
  <c r="AE411" i="8"/>
  <c r="AD412" i="8"/>
  <c r="AE412" i="8"/>
  <c r="AD413" i="8"/>
  <c r="AE413" i="8"/>
  <c r="AD414" i="8"/>
  <c r="AE414" i="8"/>
  <c r="AD415" i="8"/>
  <c r="AE415" i="8"/>
  <c r="AD416" i="8"/>
  <c r="AE416" i="8"/>
  <c r="AD417" i="8"/>
  <c r="AE417" i="8"/>
  <c r="AD418" i="8"/>
  <c r="AE418" i="8"/>
  <c r="AD419" i="8"/>
  <c r="AE419" i="8"/>
  <c r="AD420" i="8"/>
  <c r="AE420" i="8"/>
  <c r="AD421" i="8"/>
  <c r="AE421" i="8"/>
  <c r="AD422" i="8"/>
  <c r="AE422" i="8"/>
  <c r="AD423" i="8"/>
  <c r="AE423" i="8"/>
  <c r="AD424" i="8"/>
  <c r="AE424" i="8"/>
  <c r="AD425" i="8"/>
  <c r="AE425" i="8"/>
  <c r="AD426" i="8"/>
  <c r="AE426" i="8"/>
  <c r="AD427" i="8"/>
  <c r="AE427" i="8"/>
  <c r="AD428" i="8"/>
  <c r="AE428" i="8"/>
  <c r="AD429" i="8"/>
  <c r="AE429" i="8"/>
  <c r="AD430" i="8"/>
  <c r="AE430" i="8"/>
  <c r="AD431" i="8"/>
  <c r="AE431" i="8"/>
  <c r="AD432" i="8"/>
  <c r="AE432" i="8"/>
  <c r="AD433" i="8"/>
  <c r="AE433" i="8"/>
  <c r="AD434" i="8"/>
  <c r="AE434" i="8"/>
  <c r="AD435" i="8"/>
  <c r="AE435" i="8"/>
  <c r="AD436" i="8"/>
  <c r="AE436" i="8"/>
  <c r="AD437" i="8"/>
  <c r="AE437" i="8"/>
  <c r="AD438" i="8"/>
  <c r="AE438" i="8"/>
  <c r="AD439" i="8"/>
  <c r="AE439" i="8"/>
  <c r="AD440" i="8"/>
  <c r="AE440" i="8"/>
  <c r="AD441" i="8"/>
  <c r="AE441" i="8"/>
  <c r="AD442" i="8"/>
  <c r="AE442" i="8"/>
  <c r="AD443" i="8"/>
  <c r="AE443" i="8"/>
  <c r="AD444" i="8"/>
  <c r="AE444" i="8"/>
  <c r="AD445" i="8"/>
  <c r="AE445" i="8"/>
  <c r="AD446" i="8"/>
  <c r="AE446" i="8"/>
  <c r="AD447" i="8"/>
  <c r="AE447" i="8"/>
  <c r="AD448" i="8"/>
  <c r="AE448" i="8"/>
  <c r="AD449" i="8"/>
  <c r="AE449" i="8"/>
  <c r="AD450" i="8"/>
  <c r="AE450" i="8"/>
  <c r="AD451" i="8"/>
  <c r="AE451" i="8"/>
  <c r="AD452" i="8"/>
  <c r="AE452" i="8"/>
  <c r="AD453" i="8"/>
  <c r="AE453" i="8"/>
  <c r="AD454" i="8"/>
  <c r="AE454" i="8"/>
  <c r="AD455" i="8"/>
  <c r="AE455" i="8"/>
  <c r="AD456" i="8"/>
  <c r="AE456" i="8"/>
  <c r="AD457" i="8"/>
  <c r="AE457" i="8"/>
  <c r="AD458" i="8"/>
  <c r="AE458" i="8"/>
  <c r="AD459" i="8"/>
  <c r="AE459" i="8"/>
  <c r="AD460" i="8"/>
  <c r="AE460" i="8"/>
  <c r="AD461" i="8"/>
  <c r="AE461" i="8"/>
  <c r="AD462" i="8"/>
  <c r="AE462" i="8"/>
  <c r="AD463" i="8"/>
  <c r="AE463" i="8"/>
  <c r="AD464" i="8"/>
  <c r="AE464" i="8"/>
  <c r="AD465" i="8"/>
  <c r="AE465" i="8"/>
  <c r="AD466" i="8"/>
  <c r="AE466" i="8"/>
  <c r="AD467" i="8"/>
  <c r="AE467" i="8"/>
  <c r="AD468" i="8"/>
  <c r="AE468" i="8"/>
  <c r="AD469" i="8"/>
  <c r="AE469" i="8"/>
  <c r="AD470" i="8"/>
  <c r="AE470" i="8"/>
  <c r="AD471" i="8"/>
  <c r="AE471" i="8"/>
  <c r="AD472" i="8"/>
  <c r="AE472" i="8"/>
  <c r="AD473" i="8"/>
  <c r="AE473" i="8"/>
  <c r="AD474" i="8"/>
  <c r="AE474" i="8"/>
  <c r="AD475" i="8"/>
  <c r="AE475" i="8"/>
  <c r="AD476" i="8"/>
  <c r="AE476" i="8"/>
  <c r="AD477" i="8"/>
  <c r="AE477" i="8"/>
  <c r="AD478" i="8"/>
  <c r="AE478" i="8"/>
  <c r="AD479" i="8"/>
  <c r="AE479" i="8"/>
  <c r="AD480" i="8"/>
  <c r="AE480" i="8"/>
  <c r="AD481" i="8"/>
  <c r="AE481" i="8"/>
  <c r="AD482" i="8"/>
  <c r="AE482" i="8"/>
  <c r="AD483" i="8"/>
  <c r="AE483" i="8"/>
  <c r="AD484" i="8"/>
  <c r="AE484" i="8"/>
  <c r="AD485" i="8"/>
  <c r="AE485" i="8"/>
  <c r="AD486" i="8"/>
  <c r="AE486" i="8"/>
  <c r="AD487" i="8"/>
  <c r="AE487" i="8"/>
  <c r="AD488" i="8"/>
  <c r="AE488" i="8"/>
  <c r="AD489" i="8"/>
  <c r="AE489" i="8"/>
  <c r="AD490" i="8"/>
  <c r="AE490" i="8"/>
  <c r="AD491" i="8"/>
  <c r="AE491" i="8"/>
  <c r="AD492" i="8"/>
  <c r="AE492" i="8"/>
  <c r="AD493" i="8"/>
  <c r="AE493" i="8"/>
  <c r="AD494" i="8"/>
  <c r="AE494" i="8"/>
  <c r="AD495" i="8"/>
  <c r="AE495" i="8"/>
  <c r="AD496" i="8"/>
  <c r="AE496" i="8"/>
  <c r="AD497" i="8"/>
  <c r="AE497" i="8"/>
  <c r="AD498" i="8"/>
  <c r="AE498" i="8"/>
  <c r="AD499" i="8"/>
  <c r="AE499" i="8"/>
  <c r="AD500" i="8"/>
  <c r="AE500" i="8"/>
  <c r="AD501" i="8"/>
  <c r="AE501" i="8"/>
  <c r="AD502" i="8"/>
  <c r="AE502" i="8"/>
  <c r="AD503" i="8"/>
  <c r="AE503" i="8"/>
  <c r="AD504" i="8"/>
  <c r="AE504" i="8"/>
  <c r="AD505" i="8"/>
  <c r="AE505" i="8"/>
  <c r="AD506" i="8"/>
  <c r="AE506" i="8"/>
  <c r="AD507" i="8"/>
  <c r="AE507" i="8"/>
  <c r="AD508" i="8"/>
  <c r="AE508" i="8"/>
  <c r="AD509" i="8"/>
  <c r="AE509" i="8"/>
  <c r="AD510" i="8"/>
  <c r="AE510" i="8"/>
  <c r="AD511" i="8"/>
  <c r="AE511" i="8"/>
  <c r="AD512" i="8"/>
  <c r="AE512" i="8"/>
  <c r="AD513" i="8"/>
  <c r="AE513" i="8"/>
  <c r="AD514" i="8"/>
  <c r="AE514" i="8"/>
  <c r="AD515" i="8"/>
  <c r="AE515" i="8"/>
  <c r="AD516" i="8"/>
  <c r="AE516" i="8"/>
  <c r="AD517" i="8"/>
  <c r="AE517" i="8"/>
  <c r="AD518" i="8"/>
  <c r="AE518" i="8"/>
  <c r="AD519" i="8"/>
  <c r="AE519" i="8"/>
  <c r="AD520" i="8"/>
  <c r="AE520" i="8"/>
  <c r="AD521" i="8"/>
  <c r="AE521" i="8"/>
  <c r="AD522" i="8"/>
  <c r="AE522" i="8"/>
  <c r="AD523" i="8"/>
  <c r="AE523" i="8"/>
  <c r="AD524" i="8"/>
  <c r="AE524" i="8"/>
  <c r="AD525" i="8"/>
  <c r="AE525" i="8"/>
  <c r="AD526" i="8"/>
  <c r="AE526" i="8"/>
  <c r="AD527" i="8"/>
  <c r="AE527" i="8"/>
  <c r="AD528" i="8"/>
  <c r="AE528" i="8"/>
  <c r="AD529" i="8"/>
  <c r="AE529" i="8"/>
  <c r="AD530" i="8"/>
  <c r="AE530" i="8"/>
  <c r="AD531" i="8"/>
  <c r="AE531" i="8"/>
  <c r="AD532" i="8"/>
  <c r="AE532" i="8"/>
  <c r="AD533" i="8"/>
  <c r="AE533" i="8"/>
  <c r="AD534" i="8"/>
  <c r="AE534" i="8"/>
  <c r="AD535" i="8"/>
  <c r="AE535" i="8"/>
  <c r="AD536" i="8"/>
  <c r="AE536" i="8"/>
  <c r="AD537" i="8"/>
  <c r="AE537" i="8"/>
  <c r="AD538" i="8"/>
  <c r="AE538" i="8"/>
  <c r="AD539" i="8"/>
  <c r="AE539" i="8"/>
  <c r="AD540" i="8"/>
  <c r="AE540" i="8"/>
  <c r="AD541" i="8"/>
  <c r="AE541" i="8"/>
  <c r="AD542" i="8"/>
  <c r="AE542" i="8"/>
  <c r="AD543" i="8"/>
  <c r="AE543" i="8"/>
  <c r="AD544" i="8"/>
  <c r="AE544" i="8"/>
  <c r="AD545" i="8"/>
  <c r="AE545" i="8"/>
  <c r="AD546" i="8"/>
  <c r="AE546" i="8"/>
  <c r="AD547" i="8"/>
  <c r="AE547" i="8"/>
  <c r="AD548" i="8"/>
  <c r="AE548" i="8"/>
  <c r="AD549" i="8"/>
  <c r="AE549" i="8"/>
  <c r="AD550" i="8"/>
  <c r="AE550" i="8"/>
  <c r="AD551" i="8"/>
  <c r="AE551" i="8"/>
  <c r="AD552" i="8"/>
  <c r="AE552" i="8"/>
  <c r="AD553" i="8"/>
  <c r="AE553" i="8"/>
  <c r="AD554" i="8"/>
  <c r="AE554" i="8"/>
  <c r="AD555" i="8"/>
  <c r="AE555" i="8"/>
  <c r="AD556" i="8"/>
  <c r="AE556" i="8"/>
  <c r="AD557" i="8"/>
  <c r="AE557" i="8"/>
  <c r="AD558" i="8"/>
  <c r="AE558" i="8"/>
  <c r="AD559" i="8"/>
  <c r="AE559" i="8"/>
  <c r="AD560" i="8"/>
  <c r="AE560" i="8"/>
  <c r="AD561" i="8"/>
  <c r="AE561" i="8"/>
  <c r="AD562" i="8"/>
  <c r="AE562" i="8"/>
  <c r="AD563" i="8"/>
  <c r="AE563" i="8"/>
  <c r="AD564" i="8"/>
  <c r="AE564" i="8"/>
  <c r="AD565" i="8"/>
  <c r="AE565" i="8"/>
  <c r="AD566" i="8"/>
  <c r="AE566" i="8"/>
  <c r="AD567" i="8"/>
  <c r="AE567" i="8"/>
  <c r="AD568" i="8"/>
  <c r="AE568" i="8"/>
  <c r="AD569" i="8"/>
  <c r="AE569" i="8"/>
  <c r="AD570" i="8"/>
  <c r="AE570" i="8"/>
  <c r="AD571" i="8"/>
  <c r="AE571" i="8"/>
  <c r="AD572" i="8"/>
  <c r="AE572" i="8"/>
  <c r="AD573" i="8"/>
  <c r="AE573" i="8"/>
  <c r="AD574" i="8"/>
  <c r="AE574" i="8"/>
  <c r="AD575" i="8"/>
  <c r="AE575" i="8"/>
  <c r="AD576" i="8"/>
  <c r="AE576" i="8"/>
  <c r="AD577" i="8"/>
  <c r="AE577" i="8"/>
  <c r="AD578" i="8"/>
  <c r="AE578" i="8"/>
  <c r="AD579" i="8"/>
  <c r="AE579" i="8"/>
  <c r="AD580" i="8"/>
  <c r="AE580" i="8"/>
  <c r="AD581" i="8"/>
  <c r="AE581" i="8"/>
  <c r="AD582" i="8"/>
  <c r="AE582" i="8"/>
  <c r="AD583" i="8"/>
  <c r="AE583" i="8"/>
  <c r="AD584" i="8"/>
  <c r="AE584" i="8"/>
  <c r="AD585" i="8"/>
  <c r="AE585" i="8"/>
  <c r="AD586" i="8"/>
  <c r="AE586" i="8"/>
  <c r="AD587" i="8"/>
  <c r="AE587" i="8"/>
  <c r="AD588" i="8"/>
  <c r="AE588" i="8"/>
  <c r="AD589" i="8"/>
  <c r="AE589" i="8"/>
  <c r="AD590" i="8"/>
  <c r="AE590" i="8"/>
  <c r="AD591" i="8"/>
  <c r="AE591" i="8"/>
  <c r="AD592" i="8"/>
  <c r="AE592" i="8"/>
  <c r="AD593" i="8"/>
  <c r="AE593" i="8"/>
  <c r="AD594" i="8"/>
  <c r="AE594" i="8"/>
  <c r="AD595" i="8"/>
  <c r="AE595" i="8"/>
  <c r="AD596" i="8"/>
  <c r="AE596" i="8"/>
  <c r="AD597" i="8"/>
  <c r="AE597" i="8"/>
  <c r="AD598" i="8"/>
  <c r="AE598" i="8"/>
  <c r="AD599" i="8"/>
  <c r="AE599" i="8"/>
  <c r="AD600" i="8"/>
  <c r="AE600" i="8"/>
  <c r="AD601" i="8"/>
  <c r="AE601" i="8"/>
  <c r="AD602" i="8"/>
  <c r="AE602" i="8"/>
  <c r="AD603" i="8"/>
  <c r="AE603" i="8"/>
  <c r="AD604" i="8"/>
  <c r="AE604" i="8"/>
  <c r="AD605" i="8"/>
  <c r="AE605" i="8"/>
  <c r="AD606" i="8"/>
  <c r="AE606" i="8"/>
  <c r="AD607" i="8"/>
  <c r="AE607" i="8"/>
  <c r="AD608" i="8"/>
  <c r="AE608" i="8"/>
  <c r="AD609" i="8"/>
  <c r="AE609" i="8"/>
  <c r="AD610" i="8"/>
  <c r="AE610" i="8"/>
  <c r="AD611" i="8"/>
  <c r="AE611" i="8"/>
  <c r="AD612" i="8"/>
  <c r="AE612" i="8"/>
  <c r="AD613" i="8"/>
  <c r="AE613" i="8"/>
  <c r="AD614" i="8"/>
  <c r="AE614" i="8"/>
  <c r="AD615" i="8"/>
  <c r="AE615" i="8"/>
  <c r="AD616" i="8"/>
  <c r="AE616" i="8"/>
  <c r="AD617" i="8"/>
  <c r="AE617" i="8"/>
  <c r="AD618" i="8"/>
  <c r="AE618" i="8"/>
  <c r="AD619" i="8"/>
  <c r="AE619" i="8"/>
  <c r="AD620" i="8"/>
  <c r="AE620" i="8"/>
  <c r="AD621" i="8"/>
  <c r="AE621" i="8"/>
  <c r="AD622" i="8"/>
  <c r="AE622" i="8"/>
  <c r="AD623" i="8"/>
  <c r="AE623" i="8"/>
  <c r="AD624" i="8"/>
  <c r="AE624" i="8"/>
  <c r="AD625" i="8"/>
  <c r="AE625" i="8"/>
  <c r="AD626" i="8"/>
  <c r="AE626" i="8"/>
  <c r="AD627" i="8"/>
  <c r="AE627" i="8"/>
  <c r="AD628" i="8"/>
  <c r="AE628" i="8"/>
  <c r="AD629" i="8"/>
  <c r="AE629" i="8"/>
  <c r="AD630" i="8"/>
  <c r="AE630" i="8"/>
  <c r="AD631" i="8"/>
  <c r="AE631" i="8"/>
  <c r="AD632" i="8"/>
  <c r="AE632" i="8"/>
  <c r="AD633" i="8"/>
  <c r="AE633" i="8"/>
  <c r="AD634" i="8"/>
  <c r="AE634" i="8"/>
  <c r="AD635" i="8"/>
  <c r="AE635" i="8"/>
  <c r="AD636" i="8"/>
  <c r="AE636" i="8"/>
  <c r="AD637" i="8"/>
  <c r="AE637" i="8"/>
  <c r="AD638" i="8"/>
  <c r="AE638" i="8"/>
  <c r="AD639" i="8"/>
  <c r="AE639" i="8"/>
  <c r="AD640" i="8"/>
  <c r="AE640" i="8"/>
  <c r="AD641" i="8"/>
  <c r="AE641" i="8"/>
  <c r="AD642" i="8"/>
  <c r="AE642" i="8"/>
  <c r="AD643" i="8"/>
  <c r="AE643" i="8"/>
  <c r="AD644" i="8"/>
  <c r="AE644" i="8"/>
  <c r="AD645" i="8"/>
  <c r="AE645" i="8"/>
  <c r="AD646" i="8"/>
  <c r="AE646" i="8"/>
  <c r="AD647" i="8"/>
  <c r="AE647" i="8"/>
  <c r="AD648" i="8"/>
  <c r="AE648" i="8"/>
  <c r="AD649" i="8"/>
  <c r="AE649" i="8"/>
  <c r="AD650" i="8"/>
  <c r="AE650" i="8"/>
  <c r="AD651" i="8"/>
  <c r="AE651" i="8"/>
  <c r="AD652" i="8"/>
  <c r="AE652" i="8"/>
  <c r="AD653" i="8"/>
  <c r="AE653" i="8"/>
  <c r="AD654" i="8"/>
  <c r="AE654" i="8"/>
  <c r="AD655" i="8"/>
  <c r="AE655" i="8"/>
  <c r="AD656" i="8"/>
  <c r="AE656" i="8"/>
  <c r="AD657" i="8"/>
  <c r="AE657" i="8"/>
  <c r="AD658" i="8"/>
  <c r="AE658" i="8"/>
  <c r="AD659" i="8"/>
  <c r="AE659" i="8"/>
  <c r="AD660" i="8"/>
  <c r="AE660" i="8"/>
  <c r="AD661" i="8"/>
  <c r="AE661" i="8"/>
  <c r="AD662" i="8"/>
  <c r="AE662" i="8"/>
  <c r="AD663" i="8"/>
  <c r="AE663" i="8"/>
  <c r="AD664" i="8"/>
  <c r="AE664" i="8"/>
  <c r="AD665" i="8"/>
  <c r="AE665" i="8"/>
  <c r="AD666" i="8"/>
  <c r="AE666" i="8"/>
  <c r="AD667" i="8"/>
  <c r="AE667" i="8"/>
  <c r="AD668" i="8"/>
  <c r="AE668" i="8"/>
  <c r="AD669" i="8"/>
  <c r="AE669" i="8"/>
  <c r="AD670" i="8"/>
  <c r="AE670" i="8"/>
  <c r="AD671" i="8"/>
  <c r="AE671" i="8"/>
  <c r="AD672" i="8"/>
  <c r="AE672" i="8"/>
  <c r="AD673" i="8"/>
  <c r="AE673" i="8"/>
  <c r="AD674" i="8"/>
  <c r="AE674" i="8"/>
  <c r="AD675" i="8"/>
  <c r="AE675" i="8"/>
  <c r="AD676" i="8"/>
  <c r="AE676" i="8"/>
  <c r="AD677" i="8"/>
  <c r="AE677" i="8"/>
  <c r="AD678" i="8"/>
  <c r="AE678" i="8"/>
  <c r="AD679" i="8"/>
  <c r="AE679" i="8"/>
  <c r="AD680" i="8"/>
  <c r="AE680" i="8"/>
  <c r="AD681" i="8"/>
  <c r="AE681" i="8"/>
  <c r="AD682" i="8"/>
  <c r="AE682" i="8"/>
  <c r="AD683" i="8"/>
  <c r="AE683" i="8"/>
  <c r="AD684" i="8"/>
  <c r="AE684" i="8"/>
  <c r="AD685" i="8"/>
  <c r="AE685" i="8"/>
  <c r="AD686" i="8"/>
  <c r="AE686" i="8"/>
  <c r="AD687" i="8"/>
  <c r="AE687" i="8"/>
  <c r="AD688" i="8"/>
  <c r="AE688" i="8"/>
  <c r="AD689" i="8"/>
  <c r="AE689" i="8"/>
  <c r="AD690" i="8"/>
  <c r="AE690" i="8"/>
  <c r="AD691" i="8"/>
  <c r="AE691" i="8"/>
  <c r="AD692" i="8"/>
  <c r="AE692" i="8"/>
  <c r="AD693" i="8"/>
  <c r="AE693" i="8"/>
  <c r="AD694" i="8"/>
  <c r="AE694" i="8"/>
  <c r="AD695" i="8"/>
  <c r="AE695" i="8"/>
  <c r="AD696" i="8"/>
  <c r="AE696" i="8"/>
  <c r="AD697" i="8"/>
  <c r="AE697" i="8"/>
  <c r="AD698" i="8"/>
  <c r="AE698" i="8"/>
  <c r="AD699" i="8"/>
  <c r="AE699" i="8"/>
  <c r="AD700" i="8"/>
  <c r="AE700" i="8"/>
  <c r="AD701" i="8"/>
  <c r="AE701" i="8"/>
  <c r="AD702" i="8"/>
  <c r="AE702" i="8"/>
  <c r="AD703" i="8"/>
  <c r="AE703" i="8"/>
  <c r="AD704" i="8"/>
  <c r="AE704" i="8"/>
  <c r="AD705" i="8"/>
  <c r="AE705" i="8"/>
  <c r="AD706" i="8"/>
  <c r="AE706" i="8"/>
  <c r="AD707" i="8"/>
  <c r="AE707" i="8"/>
  <c r="AD708" i="8"/>
  <c r="AE708" i="8"/>
  <c r="AD709" i="8"/>
  <c r="AE709" i="8"/>
  <c r="AD710" i="8"/>
  <c r="AE710" i="8"/>
  <c r="AD711" i="8"/>
  <c r="AE711" i="8"/>
  <c r="AD712" i="8"/>
  <c r="AE712" i="8"/>
  <c r="AD713" i="8"/>
  <c r="AE713" i="8"/>
  <c r="AD714" i="8"/>
  <c r="AE714" i="8"/>
  <c r="AD715" i="8"/>
  <c r="AE715" i="8"/>
  <c r="AD716" i="8"/>
  <c r="AE716" i="8"/>
  <c r="AD717" i="8"/>
  <c r="AE717" i="8"/>
  <c r="AD718" i="8"/>
  <c r="AE718" i="8"/>
  <c r="AD719" i="8"/>
  <c r="AE719" i="8"/>
  <c r="AD720" i="8"/>
  <c r="AE720" i="8"/>
  <c r="AD721" i="8"/>
  <c r="AE721" i="8"/>
  <c r="AD722" i="8"/>
  <c r="AE722" i="8"/>
  <c r="AD723" i="8"/>
  <c r="AE723" i="8"/>
  <c r="AD724" i="8"/>
  <c r="AE724" i="8"/>
  <c r="AD725" i="8"/>
  <c r="AE725" i="8"/>
  <c r="AD726" i="8"/>
  <c r="AE726" i="8"/>
  <c r="AD727" i="8"/>
  <c r="AE727" i="8"/>
  <c r="AD728" i="8"/>
  <c r="AE728" i="8"/>
  <c r="AD729" i="8"/>
  <c r="AE729" i="8"/>
  <c r="AD730" i="8"/>
  <c r="AE730" i="8"/>
  <c r="AD731" i="8"/>
  <c r="AE731" i="8"/>
  <c r="AD732" i="8"/>
  <c r="AE732" i="8"/>
  <c r="AD733" i="8"/>
  <c r="AE733" i="8"/>
  <c r="AD734" i="8"/>
  <c r="AE734" i="8"/>
  <c r="AD735" i="8"/>
  <c r="AE735" i="8"/>
  <c r="AD736" i="8"/>
  <c r="AE736" i="8"/>
  <c r="AD737" i="8"/>
  <c r="AE737" i="8"/>
  <c r="AD738" i="8"/>
  <c r="AE738" i="8"/>
  <c r="AD739" i="8"/>
  <c r="AE739" i="8"/>
  <c r="AD740" i="8"/>
  <c r="AE740" i="8"/>
  <c r="AD741" i="8"/>
  <c r="AE741" i="8"/>
  <c r="AD742" i="8"/>
  <c r="AE742" i="8"/>
  <c r="AD743" i="8"/>
  <c r="AE743" i="8"/>
  <c r="AD744" i="8"/>
  <c r="AE744" i="8"/>
  <c r="AD745" i="8"/>
  <c r="AE745" i="8"/>
  <c r="AD746" i="8"/>
  <c r="AE746" i="8"/>
  <c r="AD747" i="8"/>
  <c r="AE747" i="8"/>
  <c r="AD748" i="8"/>
  <c r="AE748" i="8"/>
  <c r="AD749" i="8"/>
  <c r="AE749" i="8"/>
  <c r="AD750" i="8"/>
  <c r="AE750" i="8"/>
  <c r="AD751" i="8"/>
  <c r="AE751" i="8"/>
  <c r="AD752" i="8"/>
  <c r="AE752" i="8"/>
  <c r="AD753" i="8"/>
  <c r="AE753" i="8"/>
  <c r="AD754" i="8"/>
  <c r="AE754" i="8"/>
  <c r="AD755" i="8"/>
  <c r="AE755" i="8"/>
  <c r="AD756" i="8"/>
  <c r="AE756" i="8"/>
  <c r="AD757" i="8"/>
  <c r="AE757" i="8"/>
  <c r="AD758" i="8"/>
  <c r="AE758" i="8"/>
  <c r="AD759" i="8"/>
  <c r="AE759" i="8"/>
  <c r="AD760" i="8"/>
  <c r="AE760" i="8"/>
  <c r="AD761" i="8"/>
  <c r="AE761" i="8"/>
  <c r="AD762" i="8"/>
  <c r="AE762" i="8"/>
  <c r="AD763" i="8"/>
  <c r="AE763" i="8"/>
  <c r="AD764" i="8"/>
  <c r="AE764" i="8"/>
  <c r="AD765" i="8"/>
  <c r="AE765" i="8"/>
  <c r="AD766" i="8"/>
  <c r="AE766" i="8"/>
  <c r="AD767" i="8"/>
  <c r="AE767" i="8"/>
  <c r="AD768" i="8"/>
  <c r="AE768" i="8"/>
  <c r="AD769" i="8"/>
  <c r="AE769" i="8"/>
  <c r="AD770" i="8"/>
  <c r="AE770" i="8"/>
  <c r="AD771" i="8"/>
  <c r="AE771" i="8"/>
  <c r="AD772" i="8"/>
  <c r="AE772" i="8"/>
  <c r="AD773" i="8"/>
  <c r="AE773" i="8"/>
  <c r="AD774" i="8"/>
  <c r="AE774" i="8"/>
  <c r="AD775" i="8"/>
  <c r="AE775" i="8"/>
  <c r="AD776" i="8"/>
  <c r="AE776" i="8"/>
  <c r="AD777" i="8"/>
  <c r="AE777" i="8"/>
  <c r="AD778" i="8"/>
  <c r="AE778" i="8"/>
  <c r="AD779" i="8"/>
  <c r="AE779" i="8"/>
  <c r="AD780" i="8"/>
  <c r="AE780" i="8"/>
  <c r="AD781" i="8"/>
  <c r="AE781" i="8"/>
  <c r="AD782" i="8"/>
  <c r="AE782" i="8"/>
  <c r="AD783" i="8"/>
  <c r="AE783" i="8"/>
  <c r="AD784" i="8"/>
  <c r="AE784" i="8"/>
  <c r="AD785" i="8"/>
  <c r="AE785" i="8"/>
  <c r="AD786" i="8"/>
  <c r="AE786" i="8"/>
  <c r="AD787" i="8"/>
  <c r="AE787" i="8"/>
  <c r="AD788" i="8"/>
  <c r="AE788" i="8"/>
  <c r="AD789" i="8"/>
  <c r="AE789" i="8"/>
  <c r="AD790" i="8"/>
  <c r="AE790" i="8"/>
  <c r="AD791" i="8"/>
  <c r="AE791" i="8"/>
  <c r="AD792" i="8"/>
  <c r="AE792" i="8"/>
  <c r="AD793" i="8"/>
  <c r="AE793" i="8"/>
  <c r="AD794" i="8"/>
  <c r="AE794" i="8"/>
  <c r="AD795" i="8"/>
  <c r="AE795" i="8"/>
  <c r="AD796" i="8"/>
  <c r="AE796" i="8"/>
  <c r="AD797" i="8"/>
  <c r="AE797" i="8"/>
  <c r="AD798" i="8"/>
  <c r="AE798" i="8"/>
  <c r="AD799" i="8"/>
  <c r="AE799" i="8"/>
  <c r="AD800" i="8"/>
  <c r="AE800" i="8"/>
  <c r="AD801" i="8"/>
  <c r="AE801" i="8"/>
  <c r="AD802" i="8"/>
  <c r="AE802" i="8"/>
  <c r="AD803" i="8"/>
  <c r="AE803" i="8"/>
  <c r="AD804" i="8"/>
  <c r="AE804" i="8"/>
  <c r="AD805" i="8"/>
  <c r="AE805" i="8"/>
  <c r="AD806" i="8"/>
  <c r="AE806" i="8"/>
  <c r="AD807" i="8"/>
  <c r="AE807" i="8"/>
  <c r="AD808" i="8"/>
  <c r="AE808" i="8"/>
  <c r="AD809" i="8"/>
  <c r="AE809" i="8"/>
  <c r="AD810" i="8"/>
  <c r="AE810" i="8"/>
  <c r="AD811" i="8"/>
  <c r="AE811" i="8"/>
  <c r="AD812" i="8"/>
  <c r="AE812" i="8"/>
  <c r="AD813" i="8"/>
  <c r="AE813" i="8"/>
  <c r="AD814" i="8"/>
  <c r="AE814" i="8"/>
  <c r="AD815" i="8"/>
  <c r="AE815" i="8"/>
  <c r="AD816" i="8"/>
  <c r="AE816" i="8"/>
  <c r="AD817" i="8"/>
  <c r="AE817" i="8"/>
  <c r="AD818" i="8"/>
  <c r="AE818" i="8"/>
  <c r="AD819" i="8"/>
  <c r="AE819" i="8"/>
  <c r="AD820" i="8"/>
  <c r="AE820" i="8"/>
  <c r="AD821" i="8"/>
  <c r="AE821" i="8"/>
  <c r="AD822" i="8"/>
  <c r="AE822" i="8"/>
  <c r="AD823" i="8"/>
  <c r="AE823" i="8"/>
  <c r="AD824" i="8"/>
  <c r="AE824" i="8"/>
  <c r="AD825" i="8"/>
  <c r="AE825" i="8"/>
  <c r="AD826" i="8"/>
  <c r="AE826" i="8"/>
  <c r="AD827" i="8"/>
  <c r="AE827" i="8"/>
  <c r="AD828" i="8"/>
  <c r="AE828" i="8"/>
  <c r="AD829" i="8"/>
  <c r="AE829" i="8"/>
  <c r="AD830" i="8"/>
  <c r="AE830" i="8"/>
  <c r="AD831" i="8"/>
  <c r="AE831" i="8"/>
  <c r="AD832" i="8"/>
  <c r="AE832" i="8"/>
  <c r="AD833" i="8"/>
  <c r="AE833" i="8"/>
  <c r="AD834" i="8"/>
  <c r="AE834" i="8"/>
  <c r="AD835" i="8"/>
  <c r="AE835" i="8"/>
  <c r="AD836" i="8"/>
  <c r="AE836" i="8"/>
  <c r="AD837" i="8"/>
  <c r="AE837" i="8"/>
  <c r="AD838" i="8"/>
  <c r="AE838" i="8"/>
  <c r="AD839" i="8"/>
  <c r="AE839" i="8"/>
  <c r="AD840" i="8"/>
  <c r="AE840" i="8"/>
  <c r="AD841" i="8"/>
  <c r="AE841" i="8"/>
  <c r="AD842" i="8"/>
  <c r="AE842" i="8"/>
  <c r="AD843" i="8"/>
  <c r="AE843" i="8"/>
  <c r="AD844" i="8"/>
  <c r="AE844" i="8"/>
  <c r="AD845" i="8"/>
  <c r="AE845" i="8"/>
  <c r="AD846" i="8"/>
  <c r="AE846" i="8"/>
  <c r="AD847" i="8"/>
  <c r="AE847" i="8"/>
  <c r="AD848" i="8"/>
  <c r="AE848" i="8"/>
  <c r="AD849" i="8"/>
  <c r="AE849" i="8"/>
  <c r="AD850" i="8"/>
  <c r="AE850" i="8"/>
  <c r="AD851" i="8"/>
  <c r="AE851" i="8"/>
  <c r="AD852" i="8"/>
  <c r="AE852" i="8"/>
  <c r="AD853" i="8"/>
  <c r="AE853" i="8"/>
  <c r="AD854" i="8"/>
  <c r="AE854" i="8"/>
  <c r="AD855" i="8"/>
  <c r="AE855" i="8"/>
  <c r="AD856" i="8"/>
  <c r="AE856" i="8"/>
  <c r="AD857" i="8"/>
  <c r="AE857" i="8"/>
  <c r="AD858" i="8"/>
  <c r="AE858" i="8"/>
  <c r="AD859" i="8"/>
  <c r="AE859" i="8"/>
  <c r="AD860" i="8"/>
  <c r="AE860" i="8"/>
  <c r="AD861" i="8"/>
  <c r="AE861" i="8"/>
  <c r="AD862" i="8"/>
  <c r="AE862" i="8"/>
  <c r="AD863" i="8"/>
  <c r="AE863" i="8"/>
  <c r="AD864" i="8"/>
  <c r="AE864" i="8"/>
  <c r="AD865" i="8"/>
  <c r="AE865" i="8"/>
  <c r="AD866" i="8"/>
  <c r="AE866" i="8"/>
  <c r="AD867" i="8"/>
  <c r="AE867" i="8"/>
  <c r="AD868" i="8"/>
  <c r="AE868" i="8"/>
  <c r="AD869" i="8"/>
  <c r="AE869" i="8"/>
  <c r="AD870" i="8"/>
  <c r="AE870" i="8"/>
  <c r="AD871" i="8"/>
  <c r="AE871" i="8"/>
  <c r="AD872" i="8"/>
  <c r="AE872" i="8"/>
  <c r="AD873" i="8"/>
  <c r="AE873" i="8"/>
  <c r="AD874" i="8"/>
  <c r="AE874" i="8"/>
  <c r="AD875" i="8"/>
  <c r="AE875" i="8"/>
  <c r="AD876" i="8"/>
  <c r="AE876" i="8"/>
  <c r="AD877" i="8"/>
  <c r="AE877" i="8"/>
  <c r="AD878" i="8"/>
  <c r="AE878" i="8"/>
  <c r="AD879" i="8"/>
  <c r="AE879" i="8"/>
  <c r="AD880" i="8"/>
  <c r="AE880" i="8"/>
  <c r="AD881" i="8"/>
  <c r="AE881" i="8"/>
  <c r="AD882" i="8"/>
  <c r="AE882" i="8"/>
  <c r="AD883" i="8"/>
  <c r="AE883" i="8"/>
  <c r="AD884" i="8"/>
  <c r="AE884" i="8"/>
  <c r="AD885" i="8"/>
  <c r="AE885" i="8"/>
  <c r="AD886" i="8"/>
  <c r="AE886" i="8"/>
  <c r="AD887" i="8"/>
  <c r="AE887" i="8"/>
  <c r="AD888" i="8"/>
  <c r="AE888" i="8"/>
  <c r="AD889" i="8"/>
  <c r="AE889" i="8"/>
  <c r="AD890" i="8"/>
  <c r="AE890" i="8"/>
  <c r="AD891" i="8"/>
  <c r="AE891" i="8"/>
  <c r="AD892" i="8"/>
  <c r="AE892" i="8"/>
  <c r="AD893" i="8"/>
  <c r="AE893" i="8"/>
  <c r="AD894" i="8"/>
  <c r="AE894" i="8"/>
  <c r="AD895" i="8"/>
  <c r="AE895" i="8"/>
  <c r="AD896" i="8"/>
  <c r="AE896" i="8"/>
  <c r="AD897" i="8"/>
  <c r="AE897" i="8"/>
  <c r="AD898" i="8"/>
  <c r="AE898" i="8"/>
  <c r="AD899" i="8"/>
  <c r="AE899" i="8"/>
  <c r="AD900" i="8"/>
  <c r="AE900" i="8"/>
  <c r="AD901" i="8"/>
  <c r="AE901" i="8"/>
  <c r="AD902" i="8"/>
  <c r="AE902" i="8"/>
  <c r="AD903" i="8"/>
  <c r="AE903" i="8"/>
  <c r="AD904" i="8"/>
  <c r="AE904" i="8"/>
  <c r="AD905" i="8"/>
  <c r="AE905" i="8"/>
  <c r="AD906" i="8"/>
  <c r="AE906" i="8"/>
  <c r="AD907" i="8"/>
  <c r="AE907" i="8"/>
  <c r="AD908" i="8"/>
  <c r="AE908" i="8"/>
  <c r="AD909" i="8"/>
  <c r="AE909" i="8"/>
  <c r="AD910" i="8"/>
  <c r="AE910" i="8"/>
  <c r="AD911" i="8"/>
  <c r="AE911" i="8"/>
  <c r="AD912" i="8"/>
  <c r="AE912" i="8"/>
  <c r="AD913" i="8"/>
  <c r="AE913" i="8"/>
  <c r="AD914" i="8"/>
  <c r="AE914" i="8"/>
  <c r="AD915" i="8"/>
  <c r="AE915" i="8"/>
  <c r="AD916" i="8"/>
  <c r="AE916" i="8"/>
  <c r="AD917" i="8"/>
  <c r="AE917" i="8"/>
  <c r="AD918" i="8"/>
  <c r="AE918" i="8"/>
  <c r="AD919" i="8"/>
  <c r="AE919" i="8"/>
  <c r="AD920" i="8"/>
  <c r="AE920" i="8"/>
  <c r="AD921" i="8"/>
  <c r="AE921" i="8"/>
  <c r="AD922" i="8"/>
  <c r="AE922" i="8"/>
  <c r="AD923" i="8"/>
  <c r="AE923" i="8"/>
  <c r="AD924" i="8"/>
  <c r="AE924" i="8"/>
  <c r="AD970" i="8"/>
  <c r="AE970" i="8"/>
  <c r="AD971" i="8"/>
  <c r="AE971" i="8"/>
  <c r="AD972" i="8"/>
  <c r="AE972" i="8"/>
  <c r="AD973" i="8"/>
  <c r="AE973" i="8"/>
  <c r="AD974" i="8"/>
  <c r="AE974" i="8"/>
  <c r="AD975" i="8"/>
  <c r="AE975" i="8"/>
  <c r="AD976" i="8"/>
  <c r="AE976" i="8"/>
  <c r="AD977" i="8"/>
  <c r="AE977" i="8"/>
  <c r="AD978" i="8"/>
  <c r="AE978" i="8"/>
  <c r="AD979" i="8"/>
  <c r="AE979" i="8"/>
  <c r="AD980" i="8"/>
  <c r="AE980" i="8"/>
  <c r="AD981" i="8"/>
  <c r="AE981" i="8"/>
  <c r="AD982" i="8"/>
  <c r="AE982" i="8"/>
  <c r="AD983" i="8"/>
  <c r="AE983" i="8"/>
  <c r="AD984" i="8"/>
  <c r="AE984" i="8"/>
  <c r="AD985" i="8"/>
  <c r="AE985" i="8"/>
  <c r="AD986" i="8"/>
  <c r="AE986" i="8"/>
  <c r="AD987" i="8"/>
  <c r="AE987" i="8"/>
  <c r="AD988" i="8"/>
  <c r="AE988" i="8"/>
  <c r="AD989" i="8"/>
  <c r="AE989" i="8"/>
  <c r="AD990" i="8"/>
  <c r="AE990" i="8"/>
  <c r="AD991" i="8"/>
  <c r="AE991" i="8"/>
  <c r="AD992" i="8"/>
  <c r="AE992" i="8"/>
  <c r="AD993" i="8"/>
  <c r="AE993" i="8"/>
  <c r="AD994" i="8"/>
  <c r="AE994" i="8"/>
  <c r="AD995" i="8"/>
  <c r="AE995" i="8"/>
  <c r="AD996" i="8"/>
  <c r="AE996" i="8"/>
  <c r="AD997" i="8"/>
  <c r="AE997" i="8"/>
  <c r="AD998" i="8"/>
  <c r="AE998" i="8"/>
  <c r="AD999" i="8"/>
  <c r="AE999" i="8"/>
  <c r="AD1000" i="8"/>
  <c r="AE1000" i="8"/>
  <c r="AD1001" i="8"/>
  <c r="AE1001" i="8"/>
  <c r="AD1002" i="8"/>
  <c r="AE1002" i="8"/>
  <c r="AD1003" i="8"/>
  <c r="AE1003" i="8"/>
  <c r="AD1004" i="8"/>
  <c r="AE1004" i="8"/>
  <c r="AD1005" i="8"/>
  <c r="AE1005" i="8"/>
  <c r="AD1006" i="8"/>
  <c r="AE1006" i="8"/>
  <c r="AD1007" i="8"/>
  <c r="AE1007" i="8"/>
  <c r="AD1008" i="8"/>
  <c r="AE1008" i="8"/>
  <c r="AD1009" i="8"/>
  <c r="AE1009" i="8"/>
  <c r="AD1010" i="8"/>
  <c r="AE1010" i="8"/>
  <c r="AD1011" i="8"/>
  <c r="AE1011" i="8"/>
  <c r="AD1012" i="8"/>
  <c r="AE1012" i="8"/>
  <c r="AD1013" i="8"/>
  <c r="AE1013" i="8"/>
  <c r="AD1014" i="8"/>
  <c r="AE1014" i="8"/>
  <c r="AD1015" i="8"/>
  <c r="AE1015" i="8"/>
  <c r="AD1016" i="8"/>
  <c r="AE1016" i="8"/>
  <c r="AD1017" i="8"/>
  <c r="AE1017" i="8"/>
  <c r="AD1018" i="8"/>
  <c r="AE1018" i="8"/>
  <c r="AD1019" i="8"/>
  <c r="AE1019" i="8"/>
  <c r="AD1020" i="8"/>
  <c r="AE1020" i="8"/>
  <c r="AD1021" i="8"/>
  <c r="AE1021" i="8"/>
  <c r="AD1022" i="8"/>
  <c r="AE1022" i="8"/>
  <c r="AD1023" i="8"/>
  <c r="AE1023" i="8"/>
  <c r="AD1024" i="8"/>
  <c r="AE1024" i="8"/>
  <c r="AD1025" i="8"/>
  <c r="AE1025" i="8"/>
  <c r="AD1026" i="8"/>
  <c r="AE1026" i="8"/>
  <c r="AD1027" i="8"/>
  <c r="AE1027" i="8"/>
  <c r="AD1028" i="8"/>
  <c r="AE1028" i="8"/>
  <c r="AD1029" i="8"/>
  <c r="AE1029" i="8"/>
  <c r="AD1030" i="8"/>
  <c r="AE1030" i="8"/>
  <c r="AD1031" i="8"/>
  <c r="AE1031" i="8"/>
  <c r="AD1032" i="8"/>
  <c r="AE1032" i="8"/>
  <c r="AD1033" i="8"/>
  <c r="AE1033" i="8"/>
  <c r="AD1034" i="8"/>
  <c r="AE1034" i="8"/>
  <c r="AD1035" i="8"/>
  <c r="AE1035" i="8"/>
  <c r="AD1036" i="8"/>
  <c r="AE1036" i="8"/>
  <c r="AD1037" i="8"/>
  <c r="AE1037" i="8"/>
  <c r="AD1038" i="8"/>
  <c r="AE1038" i="8"/>
  <c r="AD1039" i="8"/>
  <c r="AE1039" i="8"/>
  <c r="AD1040" i="8"/>
  <c r="AE1040" i="8"/>
  <c r="AD1041" i="8"/>
  <c r="AE1041" i="8"/>
  <c r="AD1042" i="8"/>
  <c r="AE1042" i="8"/>
  <c r="AD1043" i="8"/>
  <c r="AE1043" i="8"/>
  <c r="AD1044" i="8"/>
  <c r="AE1044" i="8"/>
  <c r="AD1045" i="8"/>
  <c r="AE1045" i="8"/>
  <c r="AD1046" i="8"/>
  <c r="AE1046" i="8"/>
  <c r="AD1047" i="8"/>
  <c r="AE1047" i="8"/>
  <c r="AD1048" i="8"/>
  <c r="AE1048" i="8"/>
  <c r="AD1049" i="8"/>
  <c r="AE1049" i="8"/>
  <c r="AD1050" i="8"/>
  <c r="AE1050" i="8"/>
  <c r="AD1051" i="8"/>
  <c r="AE1051" i="8"/>
  <c r="AD1052" i="8"/>
  <c r="AE1052" i="8"/>
  <c r="AD1053" i="8"/>
  <c r="AE1053" i="8"/>
  <c r="AD1054" i="8"/>
  <c r="AE1054" i="8"/>
  <c r="AD1055" i="8"/>
  <c r="AE1055" i="8"/>
  <c r="AD1056" i="8"/>
  <c r="AE1056" i="8"/>
  <c r="AD1057" i="8"/>
  <c r="AE1057" i="8"/>
  <c r="AD1058" i="8"/>
  <c r="AE1058" i="8"/>
  <c r="AD1059" i="8"/>
  <c r="AE1059" i="8"/>
  <c r="AD1060" i="8"/>
  <c r="AE1060" i="8"/>
  <c r="AD1061" i="8"/>
  <c r="AE1061" i="8"/>
  <c r="AD1062" i="8"/>
  <c r="AE1062" i="8"/>
  <c r="AD1063" i="8"/>
  <c r="AE1063" i="8"/>
  <c r="AD1064" i="8"/>
  <c r="AE1064" i="8"/>
  <c r="AD1065" i="8"/>
  <c r="AE1065" i="8"/>
  <c r="AD1066" i="8"/>
  <c r="AE1066" i="8"/>
  <c r="AD1067" i="8"/>
  <c r="AE1067" i="8"/>
  <c r="AD1068" i="8"/>
  <c r="AE1068" i="8"/>
  <c r="AD1069" i="8"/>
  <c r="AE1069" i="8"/>
  <c r="AD1070" i="8"/>
  <c r="AE1070" i="8"/>
  <c r="AD1071" i="8"/>
  <c r="AE1071" i="8"/>
  <c r="AD1072" i="8"/>
  <c r="AE1072" i="8"/>
  <c r="AD1073" i="8"/>
  <c r="AE1073" i="8"/>
  <c r="AD1074" i="8"/>
  <c r="AE1074" i="8"/>
  <c r="AD1075" i="8"/>
  <c r="AE1075" i="8"/>
  <c r="AD1076" i="8"/>
  <c r="AE1076" i="8"/>
  <c r="AD1077" i="8"/>
  <c r="AE1077" i="8"/>
  <c r="AD1078" i="8"/>
  <c r="AE1078" i="8"/>
  <c r="AD1079" i="8"/>
  <c r="AE1079" i="8"/>
  <c r="AD1080" i="8"/>
  <c r="AE1080" i="8"/>
  <c r="AD1081" i="8"/>
  <c r="AE1081" i="8"/>
  <c r="AD1082" i="8"/>
  <c r="AE1082" i="8"/>
  <c r="AD1083" i="8"/>
  <c r="AE1083" i="8"/>
  <c r="AD1084" i="8"/>
  <c r="AE1084" i="8"/>
  <c r="AD1085" i="8"/>
  <c r="AE1085" i="8"/>
  <c r="AD1086" i="8"/>
  <c r="AE1086" i="8"/>
  <c r="AD1087" i="8"/>
  <c r="AE1087" i="8"/>
  <c r="AD1088" i="8"/>
  <c r="AE1088" i="8"/>
  <c r="AD1089" i="8"/>
  <c r="AE1089" i="8"/>
  <c r="AD1090" i="8"/>
  <c r="AE1090" i="8"/>
  <c r="AD1091" i="8"/>
  <c r="AE1091" i="8"/>
  <c r="AD1092" i="8"/>
  <c r="AE1092" i="8"/>
  <c r="AD1093" i="8"/>
  <c r="AE1093" i="8"/>
  <c r="AD1094" i="8"/>
  <c r="AE1094" i="8"/>
  <c r="AD1095" i="8"/>
  <c r="AE1095" i="8"/>
  <c r="AD1096" i="8"/>
  <c r="AE1096" i="8"/>
  <c r="AD1097" i="8"/>
  <c r="AE1097" i="8"/>
  <c r="AD1098" i="8"/>
  <c r="AE1098" i="8"/>
  <c r="AD1099" i="8"/>
  <c r="AE1099" i="8"/>
  <c r="AD1100" i="8"/>
  <c r="AE1100" i="8"/>
  <c r="AD1101" i="8"/>
  <c r="AE1101" i="8"/>
  <c r="AD1102" i="8"/>
  <c r="AE1102" i="8"/>
  <c r="AD1103" i="8"/>
  <c r="AE1103" i="8"/>
  <c r="AD1104" i="8"/>
  <c r="AE1104" i="8"/>
  <c r="AD1105" i="8"/>
  <c r="AE1105" i="8"/>
  <c r="AD1106" i="8"/>
  <c r="AE1106" i="8"/>
  <c r="AD1107" i="8"/>
  <c r="AE1107" i="8"/>
  <c r="AD1108" i="8"/>
  <c r="AE1108" i="8"/>
  <c r="AD1109" i="8"/>
  <c r="AE1109" i="8"/>
  <c r="AD1110" i="8"/>
  <c r="AE1110" i="8"/>
  <c r="AD1111" i="8"/>
  <c r="AE1111" i="8"/>
  <c r="AD1112" i="8"/>
  <c r="AE1112" i="8"/>
  <c r="AD1113" i="8"/>
  <c r="AE1113" i="8"/>
  <c r="AD1114" i="8"/>
  <c r="AE1114" i="8"/>
  <c r="AD1115" i="8"/>
  <c r="AE1115" i="8"/>
  <c r="AD1116" i="8"/>
  <c r="AE1116" i="8"/>
  <c r="AD1117" i="8"/>
  <c r="AE1117" i="8"/>
  <c r="AD1118" i="8"/>
  <c r="AE1118" i="8"/>
  <c r="AD1119" i="8"/>
  <c r="AE1119" i="8"/>
  <c r="AD1120" i="8"/>
  <c r="AE1120" i="8"/>
  <c r="AD1121" i="8"/>
  <c r="AE1121" i="8"/>
  <c r="AD1122" i="8"/>
  <c r="AE1122" i="8"/>
  <c r="AD1123" i="8"/>
  <c r="AE1123" i="8"/>
  <c r="AD1124" i="8"/>
  <c r="AE1124" i="8"/>
  <c r="AD1125" i="8"/>
  <c r="AE1125" i="8"/>
  <c r="AD1126" i="8"/>
  <c r="AE1126" i="8"/>
  <c r="AD1127" i="8"/>
  <c r="AE1127" i="8"/>
  <c r="AD1128" i="8"/>
  <c r="AE1128" i="8"/>
  <c r="AD1129" i="8"/>
  <c r="AE1129" i="8"/>
  <c r="AD1130" i="8"/>
  <c r="AE1130" i="8"/>
  <c r="AD1131" i="8"/>
  <c r="AE1131" i="8"/>
  <c r="AD1132" i="8"/>
  <c r="AE1132" i="8"/>
  <c r="AD1133" i="8"/>
  <c r="AE1133" i="8"/>
  <c r="AD1134" i="8"/>
  <c r="AE1134" i="8"/>
  <c r="AD1135" i="8"/>
  <c r="AE1135" i="8"/>
  <c r="AD1136" i="8"/>
  <c r="AE1136" i="8"/>
  <c r="AD1137" i="8"/>
  <c r="AE1137" i="8"/>
  <c r="AD1138" i="8"/>
  <c r="AE1138" i="8"/>
  <c r="AD1139" i="8"/>
  <c r="AE1139" i="8"/>
  <c r="AD1140" i="8"/>
  <c r="AE1140" i="8"/>
  <c r="AD1141" i="8"/>
  <c r="AE1141" i="8"/>
  <c r="AD1142" i="8"/>
  <c r="AE1142" i="8"/>
  <c r="AD1143" i="8"/>
  <c r="AE1143" i="8"/>
  <c r="AD1144" i="8"/>
  <c r="AE1144" i="8"/>
  <c r="AD1145" i="8"/>
  <c r="AE1145" i="8"/>
  <c r="AD1146" i="8"/>
  <c r="AE1146" i="8"/>
  <c r="AD1147" i="8"/>
  <c r="AE1147" i="8"/>
  <c r="AD1148" i="8"/>
  <c r="AE1148" i="8"/>
  <c r="AD1149" i="8"/>
  <c r="AE1149" i="8"/>
  <c r="AD1150" i="8"/>
  <c r="AE1150" i="8"/>
  <c r="AD1151" i="8"/>
  <c r="AE1151" i="8"/>
  <c r="AD1152" i="8"/>
  <c r="AE1152" i="8"/>
  <c r="AD1153" i="8"/>
  <c r="AE1153" i="8"/>
  <c r="AD1154" i="8"/>
  <c r="AE1154" i="8"/>
  <c r="AD1155" i="8"/>
  <c r="AE1155" i="8"/>
  <c r="AD1156" i="8"/>
  <c r="AE1156" i="8"/>
  <c r="AD1157" i="8"/>
  <c r="AE1157" i="8"/>
  <c r="AD1158" i="8"/>
  <c r="AE1158" i="8"/>
  <c r="AD1159" i="8"/>
  <c r="AE1159" i="8"/>
  <c r="AD1160" i="8"/>
  <c r="AE1160" i="8"/>
  <c r="AD1161" i="8"/>
  <c r="AE1161" i="8"/>
  <c r="AD1162" i="8"/>
  <c r="AE1162" i="8"/>
  <c r="AD1163" i="8"/>
  <c r="AE1163" i="8"/>
  <c r="AD1164" i="8"/>
  <c r="AE1164" i="8"/>
  <c r="AD1165" i="8"/>
  <c r="AE1165" i="8"/>
  <c r="AD1166" i="8"/>
  <c r="AE1166" i="8"/>
  <c r="AD1167" i="8"/>
  <c r="AE1167" i="8"/>
  <c r="AD1168" i="8"/>
  <c r="AE1168" i="8"/>
  <c r="AD1169" i="8"/>
  <c r="AE1169" i="8"/>
  <c r="AD1170" i="8"/>
  <c r="AE1170" i="8"/>
  <c r="AD1171" i="8"/>
  <c r="AE1171" i="8"/>
  <c r="AD1172" i="8"/>
  <c r="AE1172" i="8"/>
  <c r="AD1173" i="8"/>
  <c r="AE1173" i="8"/>
  <c r="AD1174" i="8"/>
  <c r="AE1174" i="8"/>
  <c r="AD1175" i="8"/>
  <c r="AE1175" i="8"/>
  <c r="AD1176" i="8"/>
  <c r="AE1176" i="8"/>
  <c r="AD1177" i="8"/>
  <c r="AE1177" i="8"/>
  <c r="AD1178" i="8"/>
  <c r="AE1178" i="8"/>
  <c r="AD1179" i="8"/>
  <c r="AE1179" i="8"/>
  <c r="AD1180" i="8"/>
  <c r="AE1180" i="8"/>
  <c r="AD1181" i="8"/>
  <c r="AE1181" i="8"/>
  <c r="AD1182" i="8"/>
  <c r="AE1182" i="8"/>
  <c r="AD1183" i="8"/>
  <c r="AE1183" i="8"/>
  <c r="AD1184" i="8"/>
  <c r="AE1184" i="8"/>
  <c r="AD1185" i="8"/>
  <c r="AE1185" i="8"/>
  <c r="AD1186" i="8"/>
  <c r="AE1186" i="8"/>
  <c r="AD1187" i="8"/>
  <c r="AE1187" i="8"/>
  <c r="AD1188" i="8"/>
  <c r="AE1188" i="8"/>
  <c r="AD1189" i="8"/>
  <c r="AE1189" i="8"/>
  <c r="AD1190" i="8"/>
  <c r="AE1190" i="8"/>
  <c r="AD1191" i="8"/>
  <c r="AE1191" i="8"/>
  <c r="AD1192" i="8"/>
  <c r="AE1192" i="8"/>
  <c r="AD1193" i="8"/>
  <c r="AE1193" i="8"/>
  <c r="AD1194" i="8"/>
  <c r="AE1194" i="8"/>
  <c r="AD1195" i="8"/>
  <c r="AE1195" i="8"/>
  <c r="AD1196" i="8"/>
  <c r="AE1196" i="8"/>
  <c r="AD1197" i="8"/>
  <c r="AE1197" i="8"/>
  <c r="AD1198" i="8"/>
  <c r="AE1198" i="8"/>
  <c r="AD1199" i="8"/>
  <c r="AE1199" i="8"/>
  <c r="AD1200" i="8"/>
  <c r="AE1200" i="8"/>
  <c r="AD1201" i="8"/>
  <c r="AE1201" i="8"/>
  <c r="AD1202" i="8"/>
  <c r="AE1202" i="8"/>
  <c r="AD1203" i="8"/>
  <c r="AE1203" i="8"/>
  <c r="AD1204" i="8"/>
  <c r="AE1204" i="8"/>
  <c r="AD1205" i="8"/>
  <c r="AE1205" i="8"/>
  <c r="AD1206" i="8"/>
  <c r="AE1206" i="8"/>
  <c r="AD1207" i="8"/>
  <c r="AE1207" i="8"/>
  <c r="AD1208" i="8"/>
  <c r="AE1208" i="8"/>
  <c r="AD1209" i="8"/>
  <c r="AE1209" i="8"/>
  <c r="AD1210" i="8"/>
  <c r="AE1210" i="8"/>
  <c r="AD1211" i="8"/>
  <c r="AE1211" i="8"/>
  <c r="AD1212" i="8"/>
  <c r="AE1212" i="8"/>
  <c r="AD1213" i="8"/>
  <c r="AE1213" i="8"/>
  <c r="AD1214" i="8"/>
  <c r="AE1214" i="8"/>
  <c r="AD1215" i="8"/>
  <c r="AE1215" i="8"/>
  <c r="AD1216" i="8"/>
  <c r="AE1216" i="8"/>
  <c r="AD1217" i="8"/>
  <c r="AE1217" i="8"/>
  <c r="AD1218" i="8"/>
  <c r="AE1218" i="8"/>
  <c r="AD1219" i="8"/>
  <c r="AE1219" i="8"/>
  <c r="AD1220" i="8"/>
  <c r="AE1220" i="8"/>
  <c r="AD1221" i="8"/>
  <c r="AE1221" i="8"/>
  <c r="AD1222" i="8"/>
  <c r="AE1222" i="8"/>
  <c r="AD1223" i="8"/>
  <c r="AE1223" i="8"/>
  <c r="AD1224" i="8"/>
  <c r="AE1224" i="8"/>
  <c r="AD1225" i="8"/>
  <c r="AE1225" i="8"/>
  <c r="AD1226" i="8"/>
  <c r="AE1226" i="8"/>
  <c r="AD1227" i="8"/>
  <c r="AE1227" i="8"/>
  <c r="AD1228" i="8"/>
  <c r="AE1228" i="8"/>
  <c r="AD1229" i="8"/>
  <c r="AE1229" i="8"/>
  <c r="AD1230" i="8"/>
  <c r="AE1230" i="8"/>
  <c r="AD1231" i="8"/>
  <c r="AE1231" i="8"/>
  <c r="AD1232" i="8"/>
  <c r="AE1232" i="8"/>
  <c r="AD1233" i="8"/>
  <c r="AE1233" i="8"/>
  <c r="AD1234" i="8"/>
  <c r="AE1234" i="8"/>
  <c r="AD1235" i="8"/>
  <c r="AE1235" i="8"/>
  <c r="AD1236" i="8"/>
  <c r="AE1236" i="8"/>
  <c r="AD1237" i="8"/>
  <c r="AE1237" i="8"/>
  <c r="AD1238" i="8"/>
  <c r="AE1238" i="8"/>
  <c r="AD1239" i="8"/>
  <c r="AE1239" i="8"/>
  <c r="AD1240" i="8"/>
  <c r="AE1240" i="8"/>
  <c r="AD1241" i="8"/>
  <c r="AE1241" i="8"/>
  <c r="AD1242" i="8"/>
  <c r="AE1242" i="8"/>
  <c r="AD1243" i="8"/>
  <c r="AE1243" i="8"/>
  <c r="AD1244" i="8"/>
  <c r="AE1244" i="8"/>
  <c r="AD1245" i="8"/>
  <c r="AE1245" i="8"/>
  <c r="AD1246" i="8"/>
  <c r="AE1246" i="8"/>
  <c r="AD1247" i="8"/>
  <c r="AE1247" i="8"/>
  <c r="AD1248" i="8"/>
  <c r="AE1248" i="8"/>
  <c r="AD1249" i="8"/>
  <c r="AE1249" i="8"/>
  <c r="AD1250" i="8"/>
  <c r="AE1250" i="8"/>
  <c r="AD1251" i="8"/>
  <c r="AE1251" i="8"/>
  <c r="AD1252" i="8"/>
  <c r="AE1252" i="8"/>
  <c r="AD1253" i="8"/>
  <c r="AE1253" i="8"/>
  <c r="AD1254" i="8"/>
  <c r="AE1254" i="8"/>
  <c r="AD1255" i="8"/>
  <c r="AE1255" i="8"/>
  <c r="AD1256" i="8"/>
  <c r="AE1256" i="8"/>
  <c r="AD1257" i="8"/>
  <c r="AE1257" i="8"/>
  <c r="AD1258" i="8"/>
  <c r="AE1258" i="8"/>
  <c r="AD1259" i="8"/>
  <c r="AE1259" i="8"/>
  <c r="AD1260" i="8"/>
  <c r="AE1260" i="8"/>
  <c r="AD1261" i="8"/>
  <c r="AE1261" i="8"/>
  <c r="AD1262" i="8"/>
  <c r="AE1262" i="8"/>
  <c r="AD1263" i="8"/>
  <c r="AE1263" i="8"/>
  <c r="AD1264" i="8"/>
  <c r="AE1264" i="8"/>
  <c r="AD1265" i="8"/>
  <c r="AE1265" i="8"/>
  <c r="AD1266" i="8"/>
  <c r="AE1266" i="8"/>
  <c r="AD1267" i="8"/>
  <c r="AE1267" i="8"/>
  <c r="AD1268" i="8"/>
  <c r="AE1268" i="8"/>
  <c r="AD1269" i="8"/>
  <c r="AE1269" i="8"/>
  <c r="AD1270" i="8"/>
  <c r="AE1270" i="8"/>
  <c r="AD1271" i="8"/>
  <c r="AE1271" i="8"/>
  <c r="AD1272" i="8"/>
  <c r="AE1272" i="8"/>
  <c r="AD1273" i="8"/>
  <c r="AE1273" i="8"/>
  <c r="AD1274" i="8"/>
  <c r="AE1274" i="8"/>
  <c r="AD1275" i="8"/>
  <c r="AE1275" i="8"/>
  <c r="AD1276" i="8"/>
  <c r="AE1276" i="8"/>
  <c r="AD1277" i="8"/>
  <c r="AE1277" i="8"/>
  <c r="AD1278" i="8"/>
  <c r="AE1278" i="8"/>
  <c r="AD1279" i="8"/>
  <c r="AE1279" i="8"/>
  <c r="AD1280" i="8"/>
  <c r="AE1280" i="8"/>
  <c r="AD1281" i="8"/>
  <c r="AE1281" i="8"/>
  <c r="AD1282" i="8"/>
  <c r="AE1282" i="8"/>
  <c r="AD1283" i="8"/>
  <c r="AE1283" i="8"/>
  <c r="AD1284" i="8"/>
  <c r="AE1284" i="8"/>
  <c r="AD1285" i="8"/>
  <c r="AE1285" i="8"/>
  <c r="AD1286" i="8"/>
  <c r="AE1286" i="8"/>
  <c r="AD1287" i="8"/>
  <c r="AE1287" i="8"/>
  <c r="AD1288" i="8"/>
  <c r="AE1288" i="8"/>
  <c r="AD1289" i="8"/>
  <c r="AE1289" i="8"/>
  <c r="AD1290" i="8"/>
  <c r="AE1290" i="8"/>
  <c r="AD1291" i="8"/>
  <c r="AE1291" i="8"/>
  <c r="AD1292" i="8"/>
  <c r="AE1292" i="8"/>
  <c r="AD1293" i="8"/>
  <c r="AE1293" i="8"/>
  <c r="AD1294" i="8"/>
  <c r="AE1294" i="8"/>
  <c r="AD1295" i="8"/>
  <c r="AE1295" i="8"/>
  <c r="AD1296" i="8"/>
  <c r="AE1296" i="8"/>
  <c r="AD1297" i="8"/>
  <c r="AE1297" i="8"/>
  <c r="AD1298" i="8"/>
  <c r="AE1298" i="8"/>
  <c r="AD1299" i="8"/>
  <c r="AE1299" i="8"/>
  <c r="AD1300" i="8"/>
  <c r="AE1300" i="8"/>
  <c r="AD1301" i="8"/>
  <c r="AE1301" i="8"/>
  <c r="AD1302" i="8"/>
  <c r="AE1302" i="8"/>
  <c r="AD1303" i="8"/>
  <c r="AE1303" i="8"/>
  <c r="AD1304" i="8"/>
  <c r="AE1304" i="8"/>
  <c r="AD1305" i="8"/>
  <c r="AE1305" i="8"/>
  <c r="AD1306" i="8"/>
  <c r="AE1306" i="8"/>
  <c r="AD1307" i="8"/>
  <c r="AE1307" i="8"/>
  <c r="AD1308" i="8"/>
  <c r="AE1308" i="8"/>
  <c r="AD1309" i="8"/>
  <c r="AE1309" i="8"/>
  <c r="AD1310" i="8"/>
  <c r="AE1310" i="8"/>
  <c r="AD1311" i="8"/>
  <c r="AE1311" i="8"/>
  <c r="AD1312" i="8"/>
  <c r="AE1312" i="8"/>
  <c r="AD1313" i="8"/>
  <c r="AE1313" i="8"/>
  <c r="AD1314" i="8"/>
  <c r="AE1314" i="8"/>
  <c r="AD1315" i="8"/>
  <c r="AE1315" i="8"/>
  <c r="AD1316" i="8"/>
  <c r="AE1316" i="8"/>
  <c r="AD1317" i="8"/>
  <c r="AE1317" i="8"/>
  <c r="AD1318" i="8"/>
  <c r="AE1318" i="8"/>
  <c r="AD1319" i="8"/>
  <c r="AE1319" i="8"/>
  <c r="AD1320" i="8"/>
  <c r="AE1320" i="8"/>
  <c r="AD1321" i="8"/>
  <c r="AE1321" i="8"/>
  <c r="AD1322" i="8"/>
  <c r="AE1322" i="8"/>
  <c r="AD1323" i="8"/>
  <c r="AE1323" i="8"/>
  <c r="AD1324" i="8"/>
  <c r="AE1324" i="8"/>
  <c r="AD1325" i="8"/>
  <c r="AE1325" i="8"/>
  <c r="AD1326" i="8"/>
  <c r="AE1326" i="8"/>
  <c r="AD1327" i="8"/>
  <c r="AE1327" i="8"/>
  <c r="AD1328" i="8"/>
  <c r="AE1328" i="8"/>
  <c r="AD1329" i="8"/>
  <c r="AE1329" i="8"/>
  <c r="AD1330" i="8"/>
  <c r="AE1330" i="8"/>
  <c r="AD1331" i="8"/>
  <c r="AE1331" i="8"/>
  <c r="AD1332" i="8"/>
  <c r="AE1332" i="8"/>
  <c r="AD1333" i="8"/>
  <c r="AE1333" i="8"/>
  <c r="AD1334" i="8"/>
  <c r="AE1334" i="8"/>
  <c r="AD1335" i="8"/>
  <c r="AE1335" i="8"/>
  <c r="AD1336" i="8"/>
  <c r="AE1336" i="8"/>
  <c r="AD1337" i="8"/>
  <c r="AE1337" i="8"/>
  <c r="AD1338" i="8"/>
  <c r="AE1338" i="8"/>
  <c r="AD1339" i="8"/>
  <c r="AE1339" i="8"/>
  <c r="AD1340" i="8"/>
  <c r="AE1340" i="8"/>
  <c r="AD1341" i="8"/>
  <c r="AE1341" i="8"/>
  <c r="AD1342" i="8"/>
  <c r="AE1342" i="8"/>
  <c r="AD1343" i="8"/>
  <c r="AE1343" i="8"/>
  <c r="AD1344" i="8"/>
  <c r="AE1344" i="8"/>
  <c r="AD1345" i="8"/>
  <c r="AE1345" i="8"/>
  <c r="AD1346" i="8"/>
  <c r="AE1346" i="8"/>
  <c r="AD1347" i="8"/>
  <c r="AE1347" i="8"/>
  <c r="AD1348" i="8"/>
  <c r="AE1348" i="8"/>
  <c r="AD1349" i="8"/>
  <c r="AE1349" i="8"/>
  <c r="AD1350" i="8"/>
  <c r="AE1350" i="8"/>
  <c r="AD1351" i="8"/>
  <c r="AE1351" i="8"/>
  <c r="AD1352" i="8"/>
  <c r="AE1352" i="8"/>
  <c r="AD1353" i="8"/>
  <c r="AE1353" i="8"/>
  <c r="AD1354" i="8"/>
  <c r="AE1354" i="8"/>
  <c r="AD1355" i="8"/>
  <c r="AE1355" i="8"/>
  <c r="AD1356" i="8"/>
  <c r="AE1356" i="8"/>
  <c r="AD1357" i="8"/>
  <c r="AE1357" i="8"/>
  <c r="AD1358" i="8"/>
  <c r="AE1358" i="8"/>
  <c r="AD1359" i="8"/>
  <c r="AE1359" i="8"/>
  <c r="AD1360" i="8"/>
  <c r="AE1360" i="8"/>
  <c r="AD1361" i="8"/>
  <c r="AE1361" i="8"/>
  <c r="AD1362" i="8"/>
  <c r="AE1362" i="8"/>
  <c r="AD1363" i="8"/>
  <c r="AE1363" i="8"/>
  <c r="AD1364" i="8"/>
  <c r="AE1364" i="8"/>
  <c r="AD1365" i="8"/>
  <c r="AE1365" i="8"/>
  <c r="AD1366" i="8"/>
  <c r="AE1366" i="8"/>
  <c r="AD1367" i="8"/>
  <c r="AE1367" i="8"/>
  <c r="AD1368" i="8"/>
  <c r="AE1368" i="8"/>
  <c r="AD1369" i="8"/>
  <c r="AE1369" i="8"/>
  <c r="AD1370" i="8"/>
  <c r="AE1370" i="8"/>
  <c r="AD1371" i="8"/>
  <c r="AE1371" i="8"/>
  <c r="AD1372" i="8"/>
  <c r="AE1372" i="8"/>
  <c r="AD1373" i="8"/>
  <c r="AE1373" i="8"/>
  <c r="AD1374" i="8"/>
  <c r="AE1374" i="8"/>
  <c r="AD1375" i="8"/>
  <c r="AE1375" i="8"/>
  <c r="AD1376" i="8"/>
  <c r="AE1376" i="8"/>
  <c r="AD1377" i="8"/>
  <c r="AE1377" i="8"/>
  <c r="AD1378" i="8"/>
  <c r="AE1378" i="8"/>
  <c r="AD1379" i="8"/>
  <c r="AE1379" i="8"/>
  <c r="AD1380" i="8"/>
  <c r="AE1380" i="8"/>
  <c r="AD1381" i="8"/>
  <c r="AE1381" i="8"/>
  <c r="AD1382" i="8"/>
  <c r="AE1382" i="8"/>
  <c r="AD1383" i="8"/>
  <c r="AE1383" i="8"/>
  <c r="AD1384" i="8"/>
  <c r="AE1384" i="8"/>
  <c r="AD1385" i="8"/>
  <c r="AE1385" i="8"/>
  <c r="AD1386" i="8"/>
  <c r="AE1386" i="8"/>
  <c r="AD1387" i="8"/>
  <c r="AE1387" i="8"/>
  <c r="AD1388" i="8"/>
  <c r="AE1388" i="8"/>
  <c r="AD1389" i="8"/>
  <c r="AE1389" i="8"/>
  <c r="AD1390" i="8"/>
  <c r="AE1390" i="8"/>
  <c r="AD1391" i="8"/>
  <c r="AE1391" i="8"/>
  <c r="AD1392" i="8"/>
  <c r="AE1392" i="8"/>
  <c r="AD1393" i="8"/>
  <c r="AE1393" i="8"/>
  <c r="AD1394" i="8"/>
  <c r="AE1394" i="8"/>
  <c r="AD1395" i="8"/>
  <c r="AE1395" i="8"/>
  <c r="AD1396" i="8"/>
  <c r="AE1396" i="8"/>
  <c r="AD1397" i="8"/>
  <c r="AE1397" i="8"/>
  <c r="AD1398" i="8"/>
  <c r="AE1398" i="8"/>
  <c r="AD1399" i="8"/>
  <c r="AE1399" i="8"/>
  <c r="AD1400" i="8"/>
  <c r="AE1400" i="8"/>
  <c r="AD1401" i="8"/>
  <c r="AE1401" i="8"/>
  <c r="AD1402" i="8"/>
  <c r="AE1402" i="8"/>
  <c r="AD1403" i="8"/>
  <c r="AE1403" i="8"/>
  <c r="AD1404" i="8"/>
  <c r="AE1404" i="8"/>
  <c r="AD1405" i="8"/>
  <c r="AE1405" i="8"/>
  <c r="AD1406" i="8"/>
  <c r="AE1406" i="8"/>
  <c r="AD1407" i="8"/>
  <c r="AE1407" i="8"/>
  <c r="AD1408" i="8"/>
  <c r="AE1408" i="8"/>
  <c r="AD1409" i="8"/>
  <c r="AE1409" i="8"/>
  <c r="AD1410" i="8"/>
  <c r="AE1410" i="8"/>
  <c r="AD1411" i="8"/>
  <c r="AE1411" i="8"/>
  <c r="AD1412" i="8"/>
  <c r="AE1412" i="8"/>
  <c r="AD1413" i="8"/>
  <c r="AE1413" i="8"/>
  <c r="AD1414" i="8"/>
  <c r="AE1414" i="8"/>
  <c r="AD1415" i="8"/>
  <c r="AE1415" i="8"/>
  <c r="AD1416" i="8"/>
  <c r="AE1416" i="8"/>
  <c r="AD1417" i="8"/>
  <c r="AE1417" i="8"/>
  <c r="AD1418" i="8"/>
  <c r="AE1418" i="8"/>
  <c r="AD1419" i="8"/>
  <c r="AE1419" i="8"/>
  <c r="AD1420" i="8"/>
  <c r="AE1420" i="8"/>
  <c r="AD1421" i="8"/>
  <c r="AE1421" i="8"/>
  <c r="AD1422" i="8"/>
  <c r="AE1422" i="8"/>
  <c r="AD1423" i="8"/>
  <c r="AE1423" i="8"/>
  <c r="AD1424" i="8"/>
  <c r="AE1424" i="8"/>
  <c r="AD1425" i="8"/>
  <c r="AE1425" i="8"/>
  <c r="AD1426" i="8"/>
  <c r="AE1426" i="8"/>
  <c r="AD1427" i="8"/>
  <c r="AE1427" i="8"/>
  <c r="AD1428" i="8"/>
  <c r="AE1428" i="8"/>
  <c r="AD1429" i="8"/>
  <c r="AE1429" i="8"/>
  <c r="AD1430" i="8"/>
  <c r="AE1430" i="8"/>
  <c r="AD1431" i="8"/>
  <c r="AE1431" i="8"/>
  <c r="AD1432" i="8"/>
  <c r="AE1432" i="8"/>
  <c r="AD1433" i="8"/>
  <c r="AE1433" i="8"/>
  <c r="AD1434" i="8"/>
  <c r="AE1434" i="8"/>
  <c r="AD1435" i="8"/>
  <c r="AE1435" i="8"/>
  <c r="AD1436" i="8"/>
  <c r="AE1436" i="8"/>
  <c r="AD1437" i="8"/>
  <c r="AE1437" i="8"/>
  <c r="AD1438" i="8"/>
  <c r="AE1438" i="8"/>
  <c r="AD1439" i="8"/>
  <c r="AE1439" i="8"/>
  <c r="AD1440" i="8"/>
  <c r="AE1440" i="8"/>
  <c r="AD1441" i="8"/>
  <c r="AE1441" i="8"/>
  <c r="AD1442" i="8"/>
  <c r="AE1442" i="8"/>
  <c r="AD1443" i="8"/>
  <c r="AE1443" i="8"/>
  <c r="AD1444" i="8"/>
  <c r="AE1444" i="8"/>
  <c r="AD1445" i="8"/>
  <c r="AE1445" i="8"/>
  <c r="AD1446" i="8"/>
  <c r="AE1446" i="8"/>
  <c r="AD1447" i="8"/>
  <c r="AE1447" i="8"/>
  <c r="AD1448" i="8"/>
  <c r="AE1448" i="8"/>
  <c r="AD1449" i="8"/>
  <c r="AE1449" i="8"/>
  <c r="AD1450" i="8"/>
  <c r="AE1450" i="8"/>
  <c r="AD1451" i="8"/>
  <c r="AE1451" i="8"/>
  <c r="AD1452" i="8"/>
  <c r="AE1452" i="8"/>
  <c r="AD1453" i="8"/>
  <c r="AE1453" i="8"/>
  <c r="AD1454" i="8"/>
  <c r="AE1454" i="8"/>
  <c r="AD1455" i="8"/>
  <c r="AE1455" i="8"/>
  <c r="AD1456" i="8"/>
  <c r="AE1456" i="8"/>
  <c r="AD1457" i="8"/>
  <c r="AE1457" i="8"/>
  <c r="AD1458" i="8"/>
  <c r="AE1458" i="8"/>
  <c r="AD1459" i="8"/>
  <c r="AE1459" i="8"/>
  <c r="AD1460" i="8"/>
  <c r="AE1460" i="8"/>
  <c r="AD1461" i="8"/>
  <c r="AE1461" i="8"/>
  <c r="AD1462" i="8"/>
  <c r="AE1462" i="8"/>
  <c r="AD1463" i="8"/>
  <c r="AE1463" i="8"/>
  <c r="AD1464" i="8"/>
  <c r="AE1464" i="8"/>
  <c r="AD1465" i="8"/>
  <c r="AE1465" i="8"/>
  <c r="AD1466" i="8"/>
  <c r="AE1466" i="8"/>
  <c r="AD1467" i="8"/>
  <c r="AE1467" i="8"/>
  <c r="AD1468" i="8"/>
  <c r="AE1468" i="8"/>
  <c r="AD1469" i="8"/>
  <c r="AE1469" i="8"/>
  <c r="AD1470" i="8"/>
  <c r="AE1470" i="8"/>
  <c r="AD1471" i="8"/>
  <c r="AE1471" i="8"/>
  <c r="AD1472" i="8"/>
  <c r="AE1472" i="8"/>
  <c r="AD1473" i="8"/>
  <c r="AE1473" i="8"/>
  <c r="AD1474" i="8"/>
  <c r="AE1474" i="8"/>
  <c r="AD1475" i="8"/>
  <c r="AE1475" i="8"/>
  <c r="AD1476" i="8"/>
  <c r="AE1476" i="8"/>
  <c r="AD1477" i="8"/>
  <c r="AE1477" i="8"/>
  <c r="AD1478" i="8"/>
  <c r="AE1478" i="8"/>
  <c r="AD1479" i="8"/>
  <c r="AE1479" i="8"/>
  <c r="AD1480" i="8"/>
  <c r="AE1480" i="8"/>
  <c r="AD1481" i="8"/>
  <c r="AE1481" i="8"/>
  <c r="AD1482" i="8"/>
  <c r="AE1482" i="8"/>
  <c r="AD1483" i="8"/>
  <c r="AE1483" i="8"/>
  <c r="AD1484" i="8"/>
  <c r="AE1484" i="8"/>
  <c r="AD1485" i="8"/>
  <c r="AE1485" i="8"/>
  <c r="AD1486" i="8"/>
  <c r="AE1486" i="8"/>
  <c r="AD1487" i="8"/>
  <c r="AE1487" i="8"/>
  <c r="AD1488" i="8"/>
  <c r="AE1488" i="8"/>
  <c r="AD1489" i="8"/>
  <c r="AE1489" i="8"/>
  <c r="AD1490" i="8"/>
  <c r="AE1490" i="8"/>
  <c r="AD1491" i="8"/>
  <c r="AE1491" i="8"/>
  <c r="AD1492" i="8"/>
  <c r="AE1492" i="8"/>
  <c r="AD1493" i="8"/>
  <c r="AE1493" i="8"/>
  <c r="AD1494" i="8"/>
  <c r="AE1494" i="8"/>
  <c r="AD1495" i="8"/>
  <c r="AE1495" i="8"/>
  <c r="AD1496" i="8"/>
  <c r="AE1496" i="8"/>
  <c r="AD1497" i="8"/>
  <c r="AE1497" i="8"/>
  <c r="AD1498" i="8"/>
  <c r="AE1498" i="8"/>
  <c r="AD1499" i="8"/>
  <c r="AE1499" i="8"/>
  <c r="AD1500" i="8"/>
  <c r="AE1500" i="8"/>
  <c r="AD1501" i="8"/>
  <c r="AE1501" i="8"/>
  <c r="AD1502" i="8"/>
  <c r="AE1502" i="8"/>
  <c r="AD1503" i="8"/>
  <c r="AE1503" i="8"/>
  <c r="AD1504" i="8"/>
  <c r="AE1504" i="8"/>
  <c r="AD1505" i="8"/>
  <c r="AE1505" i="8"/>
  <c r="AD1506" i="8"/>
  <c r="AE1506" i="8"/>
  <c r="AD1507" i="8"/>
  <c r="AE1507" i="8"/>
  <c r="AD1508" i="8"/>
  <c r="AE1508" i="8"/>
  <c r="AD1509" i="8"/>
  <c r="AE1509" i="8"/>
  <c r="AD1510" i="8"/>
  <c r="AE1510" i="8"/>
  <c r="AD1511" i="8"/>
  <c r="AE1511" i="8"/>
  <c r="AD1512" i="8"/>
  <c r="AE1512" i="8"/>
  <c r="AD1513" i="8"/>
  <c r="AE1513" i="8"/>
  <c r="AD1514" i="8"/>
  <c r="AE1514" i="8"/>
  <c r="AD1515" i="8"/>
  <c r="AE1515" i="8"/>
  <c r="AD1516" i="8"/>
  <c r="AE1516" i="8"/>
  <c r="AD1517" i="8"/>
  <c r="AE1517" i="8"/>
  <c r="AD1518" i="8"/>
  <c r="AE1518" i="8"/>
  <c r="AD1519" i="8"/>
  <c r="AE1519" i="8"/>
  <c r="AD1520" i="8"/>
  <c r="AE1520" i="8"/>
  <c r="AD1521" i="8"/>
  <c r="AE1521" i="8"/>
  <c r="AD1522" i="8"/>
  <c r="AE1522" i="8"/>
  <c r="AD1523" i="8"/>
  <c r="AE1523" i="8"/>
  <c r="AD1524" i="8"/>
  <c r="AE1524" i="8"/>
  <c r="AD1525" i="8"/>
  <c r="AE1525" i="8"/>
  <c r="AD1526" i="8"/>
  <c r="AE1526" i="8"/>
  <c r="AD1527" i="8"/>
  <c r="AE1527" i="8"/>
  <c r="AD1528" i="8"/>
  <c r="AE1528" i="8"/>
  <c r="AD1529" i="8"/>
  <c r="AE1529" i="8"/>
  <c r="AD1530" i="8"/>
  <c r="AE1530" i="8"/>
  <c r="AD1531" i="8"/>
  <c r="AE1531" i="8"/>
  <c r="AD1532" i="8"/>
  <c r="AE1532" i="8"/>
  <c r="AD1533" i="8"/>
  <c r="AE1533" i="8"/>
  <c r="AD1534" i="8"/>
  <c r="AE1534" i="8"/>
  <c r="AD1535" i="8"/>
  <c r="AE1535" i="8"/>
  <c r="AD1536" i="8"/>
  <c r="AE1536" i="8"/>
  <c r="AD1537" i="8"/>
  <c r="AE1537" i="8"/>
  <c r="AD1538" i="8"/>
  <c r="AE1538" i="8"/>
  <c r="AD1539" i="8"/>
  <c r="AE1539" i="8"/>
  <c r="AD1540" i="8"/>
  <c r="AE1540" i="8"/>
  <c r="AD1541" i="8"/>
  <c r="AE1541" i="8"/>
  <c r="AD1542" i="8"/>
  <c r="AE1542" i="8"/>
  <c r="AD1543" i="8"/>
  <c r="AE1543" i="8"/>
  <c r="AD1544" i="8"/>
  <c r="AE1544" i="8"/>
  <c r="AD1545" i="8"/>
  <c r="AE1545" i="8"/>
  <c r="AD1546" i="8"/>
  <c r="AE1546" i="8"/>
  <c r="AD1547" i="8"/>
  <c r="AE1547" i="8"/>
  <c r="AD1548" i="8"/>
  <c r="AE1548" i="8"/>
  <c r="AD1549" i="8"/>
  <c r="AE1549" i="8"/>
  <c r="AD1550" i="8"/>
  <c r="AE1550" i="8"/>
  <c r="AD1551" i="8"/>
  <c r="AE1551" i="8"/>
  <c r="AD1552" i="8"/>
  <c r="AE1552" i="8"/>
  <c r="AD1553" i="8"/>
  <c r="AE1553" i="8"/>
  <c r="AD1554" i="8"/>
  <c r="AE1554" i="8"/>
  <c r="AD1555" i="8"/>
  <c r="AE1555" i="8"/>
  <c r="AD1556" i="8"/>
  <c r="AE1556" i="8"/>
  <c r="AD1557" i="8"/>
  <c r="AE1557" i="8"/>
  <c r="AD1558" i="8"/>
  <c r="AE1558" i="8"/>
  <c r="AD1559" i="8"/>
  <c r="AE1559" i="8"/>
  <c r="AD1560" i="8"/>
  <c r="AE1560" i="8"/>
  <c r="AD1561" i="8"/>
  <c r="AE1561" i="8"/>
  <c r="AD1562" i="8"/>
  <c r="AE1562" i="8"/>
  <c r="AD1563" i="8"/>
  <c r="AE1563" i="8"/>
  <c r="AD1564" i="8"/>
  <c r="AE1564" i="8"/>
  <c r="AD1565" i="8"/>
  <c r="AE1565" i="8"/>
  <c r="AD1566" i="8"/>
  <c r="AE1566" i="8"/>
  <c r="AD1567" i="8"/>
  <c r="AE1567" i="8"/>
  <c r="AD1568" i="8"/>
  <c r="AE1568" i="8"/>
  <c r="AD1569" i="8"/>
  <c r="AE1569" i="8"/>
  <c r="AD1570" i="8"/>
  <c r="AE1570" i="8"/>
  <c r="AD1571" i="8"/>
  <c r="AE1571" i="8"/>
  <c r="AD1572" i="8"/>
  <c r="AE1572" i="8"/>
  <c r="AD1573" i="8"/>
  <c r="AE1573" i="8"/>
  <c r="AD1574" i="8"/>
  <c r="AE1574" i="8"/>
  <c r="AD1575" i="8"/>
  <c r="AE1575" i="8"/>
  <c r="AD1576" i="8"/>
  <c r="AE1576" i="8"/>
  <c r="AD1577" i="8"/>
  <c r="AE1577" i="8"/>
  <c r="AD1578" i="8"/>
  <c r="AE1578" i="8"/>
  <c r="AD1579" i="8"/>
  <c r="AE1579" i="8"/>
  <c r="AD1580" i="8"/>
  <c r="AE1580" i="8"/>
  <c r="AD1581" i="8"/>
  <c r="AE1581" i="8"/>
  <c r="AD1582" i="8"/>
  <c r="AE1582" i="8"/>
  <c r="AD1583" i="8"/>
  <c r="AE1583" i="8"/>
  <c r="AD1584" i="8"/>
  <c r="AE1584" i="8"/>
  <c r="AD1585" i="8"/>
  <c r="AE1585" i="8"/>
  <c r="AD1586" i="8"/>
  <c r="AE1586" i="8"/>
  <c r="AD1587" i="8"/>
  <c r="AE1587" i="8"/>
  <c r="AD1588" i="8"/>
  <c r="AE1588" i="8"/>
  <c r="AD1589" i="8"/>
  <c r="AE1589" i="8"/>
  <c r="AD1590" i="8"/>
  <c r="AE1590" i="8"/>
  <c r="AD1591" i="8"/>
  <c r="AE1591" i="8"/>
  <c r="AD1592" i="8"/>
  <c r="AE1592" i="8"/>
  <c r="AD1593" i="8"/>
  <c r="AE1593" i="8"/>
  <c r="AD1594" i="8"/>
  <c r="AE1594" i="8"/>
  <c r="AD1595" i="8"/>
  <c r="AE1595" i="8"/>
  <c r="AD1596" i="8"/>
  <c r="AE1596" i="8"/>
  <c r="AD1597" i="8"/>
  <c r="AE1597" i="8"/>
  <c r="AD1598" i="8"/>
  <c r="AE1598" i="8"/>
  <c r="AD1599" i="8"/>
  <c r="AE1599" i="8"/>
  <c r="AD1600" i="8"/>
  <c r="AE1600" i="8"/>
  <c r="AD1601" i="8"/>
  <c r="AE1601" i="8"/>
  <c r="AD1602" i="8"/>
  <c r="AE1602" i="8"/>
  <c r="AD1603" i="8"/>
  <c r="AE1603" i="8"/>
  <c r="AD1604" i="8"/>
  <c r="AE1604" i="8"/>
  <c r="AD1605" i="8"/>
  <c r="AE1605" i="8"/>
  <c r="AD1606" i="8"/>
  <c r="AE1606" i="8"/>
  <c r="AD1607" i="8"/>
  <c r="AE1607" i="8"/>
  <c r="AD1608" i="8"/>
  <c r="AE1608" i="8"/>
  <c r="AD1609" i="8"/>
  <c r="AE1609" i="8"/>
  <c r="AD1610" i="8"/>
  <c r="AE1610" i="8"/>
  <c r="AD1611" i="8"/>
  <c r="AE1611" i="8"/>
  <c r="AD1612" i="8"/>
  <c r="AE1612" i="8"/>
  <c r="AD1613" i="8"/>
  <c r="AE1613" i="8"/>
  <c r="AD1614" i="8"/>
  <c r="AE1614" i="8"/>
  <c r="AD1615" i="8"/>
  <c r="AE1615" i="8"/>
  <c r="AD1616" i="8"/>
  <c r="AE1616" i="8"/>
  <c r="AD1617" i="8"/>
  <c r="AE1617" i="8"/>
  <c r="AD1618" i="8"/>
  <c r="AE1618" i="8"/>
  <c r="AD1619" i="8"/>
  <c r="AE1619" i="8"/>
  <c r="AD1620" i="8"/>
  <c r="AE1620" i="8"/>
  <c r="AD1621" i="8"/>
  <c r="AE1621" i="8"/>
  <c r="AD1622" i="8"/>
  <c r="AE1622" i="8"/>
  <c r="AD1623" i="8"/>
  <c r="AE1623" i="8"/>
  <c r="AD1624" i="8"/>
  <c r="AE1624" i="8"/>
  <c r="AD1625" i="8"/>
  <c r="AE1625" i="8"/>
  <c r="AD1626" i="8"/>
  <c r="AE1626" i="8"/>
  <c r="AD1627" i="8"/>
  <c r="AE1627" i="8"/>
  <c r="AD1628" i="8"/>
  <c r="AE1628" i="8"/>
  <c r="AD1629" i="8"/>
  <c r="AE1629" i="8"/>
  <c r="AD1630" i="8"/>
  <c r="AE1630" i="8"/>
  <c r="AD1631" i="8"/>
  <c r="AE1631" i="8"/>
  <c r="AD1632" i="8"/>
  <c r="AE1632" i="8"/>
  <c r="AD1633" i="8"/>
  <c r="AE1633" i="8"/>
  <c r="AD1634" i="8"/>
  <c r="AE1634" i="8"/>
  <c r="AD1635" i="8"/>
  <c r="AE1635" i="8"/>
  <c r="AD1636" i="8"/>
  <c r="AE1636" i="8"/>
  <c r="AD1637" i="8"/>
  <c r="AE1637" i="8"/>
  <c r="AD1638" i="8"/>
  <c r="AE1638" i="8"/>
  <c r="AD1639" i="8"/>
  <c r="AE1639" i="8"/>
  <c r="AD1640" i="8"/>
  <c r="AE1640" i="8"/>
  <c r="AD1641" i="8"/>
  <c r="AE1641" i="8"/>
  <c r="AD1642" i="8"/>
  <c r="AE1642" i="8"/>
  <c r="AD1643" i="8"/>
  <c r="AE1643" i="8"/>
  <c r="AD1644" i="8"/>
  <c r="AE1644" i="8"/>
  <c r="AD1645" i="8"/>
  <c r="AE1645" i="8"/>
  <c r="AD1646" i="8"/>
  <c r="AE1646" i="8"/>
  <c r="AD1647" i="8"/>
  <c r="AE1647" i="8"/>
  <c r="AD1648" i="8"/>
  <c r="AE1648" i="8"/>
  <c r="AD1649" i="8"/>
  <c r="AE1649" i="8"/>
  <c r="AD1650" i="8"/>
  <c r="AE1650" i="8"/>
  <c r="AD1651" i="8"/>
  <c r="AE1651" i="8"/>
  <c r="AD1652" i="8"/>
  <c r="AE1652" i="8"/>
  <c r="AD1653" i="8"/>
  <c r="AE1653" i="8"/>
  <c r="AD1654" i="8"/>
  <c r="AE1654" i="8"/>
  <c r="AD1655" i="8"/>
  <c r="AE1655" i="8"/>
  <c r="AD1656" i="8"/>
  <c r="AE1656" i="8"/>
  <c r="AD1657" i="8"/>
  <c r="AE1657" i="8"/>
  <c r="AD1658" i="8"/>
  <c r="AE1658" i="8"/>
  <c r="AD1659" i="8"/>
  <c r="AE1659" i="8"/>
  <c r="AD1660" i="8"/>
  <c r="AE1660" i="8"/>
  <c r="AD1661" i="8"/>
  <c r="AE1661" i="8"/>
  <c r="AD1662" i="8"/>
  <c r="AE1662" i="8"/>
  <c r="AD1663" i="8"/>
  <c r="AE1663" i="8"/>
  <c r="AD1664" i="8"/>
  <c r="AE1664" i="8"/>
  <c r="AD1665" i="8"/>
  <c r="AE1665" i="8"/>
  <c r="AD1666" i="8"/>
  <c r="AE1666" i="8"/>
  <c r="AD1667" i="8"/>
  <c r="AE1667" i="8"/>
  <c r="AD1668" i="8"/>
  <c r="AE1668" i="8"/>
  <c r="AD1669" i="8"/>
  <c r="AE1669" i="8"/>
  <c r="AD1670" i="8"/>
  <c r="AE1670" i="8"/>
  <c r="AD1671" i="8"/>
  <c r="AE1671" i="8"/>
  <c r="AD1672" i="8"/>
  <c r="AE1672" i="8"/>
  <c r="AD1673" i="8"/>
  <c r="AE1673" i="8"/>
  <c r="AD1674" i="8"/>
  <c r="AE1674" i="8"/>
  <c r="AD1675" i="8"/>
  <c r="AE1675" i="8"/>
  <c r="AD1676" i="8"/>
  <c r="AE1676" i="8"/>
  <c r="AD1677" i="8"/>
  <c r="AE1677" i="8"/>
  <c r="AD1678" i="8"/>
  <c r="AE1678" i="8"/>
  <c r="AD1679" i="8"/>
  <c r="AE1679" i="8"/>
  <c r="AD1680" i="8"/>
  <c r="AE1680" i="8"/>
  <c r="AD1681" i="8"/>
  <c r="AE1681" i="8"/>
  <c r="AD1682" i="8"/>
  <c r="AE1682" i="8"/>
  <c r="AD1683" i="8"/>
  <c r="AE1683" i="8"/>
  <c r="AD1684" i="8"/>
  <c r="AE1684" i="8"/>
  <c r="AD1685" i="8"/>
  <c r="AE1685" i="8"/>
  <c r="AD1686" i="8"/>
  <c r="AE1686" i="8"/>
  <c r="AD1687" i="8"/>
  <c r="AE1687" i="8"/>
  <c r="AD1688" i="8"/>
  <c r="AE1688" i="8"/>
  <c r="AD1689" i="8"/>
  <c r="AE1689" i="8"/>
  <c r="AD1690" i="8"/>
  <c r="AE1690" i="8"/>
  <c r="AD1691" i="8"/>
  <c r="AE1691" i="8"/>
  <c r="AD1692" i="8"/>
  <c r="AE1692" i="8"/>
  <c r="AD1693" i="8"/>
  <c r="AE1693" i="8"/>
  <c r="AD1694" i="8"/>
  <c r="AE1694" i="8"/>
  <c r="AD1695" i="8"/>
  <c r="AE1695" i="8"/>
  <c r="AD1696" i="8"/>
  <c r="AE1696" i="8"/>
  <c r="AD1697" i="8"/>
  <c r="AE1697" i="8"/>
  <c r="AD1698" i="8"/>
  <c r="AE1698" i="8"/>
  <c r="AD1699" i="8"/>
  <c r="AE1699" i="8"/>
  <c r="AD1700" i="8"/>
  <c r="AE1700" i="8"/>
  <c r="AD1701" i="8"/>
  <c r="AE1701" i="8"/>
  <c r="AD1702" i="8"/>
  <c r="AE1702" i="8"/>
  <c r="AD1703" i="8"/>
  <c r="AE1703" i="8"/>
  <c r="AD1704" i="8"/>
  <c r="AE1704" i="8"/>
  <c r="AD1705" i="8"/>
  <c r="AE1705" i="8"/>
  <c r="AD1706" i="8"/>
  <c r="AE1706" i="8"/>
  <c r="AD1707" i="8"/>
  <c r="AE1707" i="8"/>
  <c r="AD1708" i="8"/>
  <c r="AE1708" i="8"/>
  <c r="AD1709" i="8"/>
  <c r="AE1709" i="8"/>
  <c r="AD1710" i="8"/>
  <c r="AE1710" i="8"/>
  <c r="AD1711" i="8"/>
  <c r="AE1711" i="8"/>
  <c r="AD1712" i="8"/>
  <c r="AE1712" i="8"/>
  <c r="AD1713" i="8"/>
  <c r="AE1713" i="8"/>
  <c r="AD1714" i="8"/>
  <c r="AE1714" i="8"/>
  <c r="AD1715" i="8"/>
  <c r="AE1715" i="8"/>
  <c r="AD1716" i="8"/>
  <c r="AE1716" i="8"/>
  <c r="AD1717" i="8"/>
  <c r="AE1717" i="8"/>
  <c r="AD1718" i="8"/>
  <c r="AE1718" i="8"/>
  <c r="AD1719" i="8"/>
  <c r="AE1719" i="8"/>
  <c r="AD1720" i="8"/>
  <c r="AE1720" i="8"/>
  <c r="AD1721" i="8"/>
  <c r="AE1721" i="8"/>
  <c r="AD1722" i="8"/>
  <c r="AE1722" i="8"/>
  <c r="AD1723" i="8"/>
  <c r="AE1723" i="8"/>
  <c r="AD1724" i="8"/>
  <c r="AE1724" i="8"/>
  <c r="AD1725" i="8"/>
  <c r="AE1725" i="8"/>
  <c r="AD1726" i="8"/>
  <c r="AE1726" i="8"/>
  <c r="AD1727" i="8"/>
  <c r="AE1727" i="8"/>
  <c r="AD1728" i="8"/>
  <c r="AE1728" i="8"/>
  <c r="AD1729" i="8"/>
  <c r="AE1729" i="8"/>
  <c r="AD1730" i="8"/>
  <c r="AE1730" i="8"/>
  <c r="AD1731" i="8"/>
  <c r="AE1731" i="8"/>
  <c r="AD1732" i="8"/>
  <c r="AE1732" i="8"/>
  <c r="AD1733" i="8"/>
  <c r="AE1733" i="8"/>
  <c r="AD1734" i="8"/>
  <c r="AE1734" i="8"/>
  <c r="AD1735" i="8"/>
  <c r="AE1735" i="8"/>
  <c r="AD1736" i="8"/>
  <c r="AE1736" i="8"/>
  <c r="AD1737" i="8"/>
  <c r="AE1737" i="8"/>
  <c r="AD1738" i="8"/>
  <c r="AE1738" i="8"/>
  <c r="AD1739" i="8"/>
  <c r="AE1739" i="8"/>
  <c r="AD1740" i="8"/>
  <c r="AE1740" i="8"/>
  <c r="AD1741" i="8"/>
  <c r="AE1741" i="8"/>
  <c r="AD1742" i="8"/>
  <c r="AE1742" i="8"/>
  <c r="AD1743" i="8"/>
  <c r="AE1743" i="8"/>
  <c r="AD1744" i="8"/>
  <c r="AE1744" i="8"/>
  <c r="AD1745" i="8"/>
  <c r="AE1745" i="8"/>
  <c r="AD1746" i="8"/>
  <c r="AE1746" i="8"/>
  <c r="AD1747" i="8"/>
  <c r="AE1747" i="8"/>
  <c r="AD1748" i="8"/>
  <c r="AE1748" i="8"/>
  <c r="AD1749" i="8"/>
  <c r="AE1749" i="8"/>
  <c r="AD1750" i="8"/>
  <c r="AE1750" i="8"/>
  <c r="AD1751" i="8"/>
  <c r="AE1751" i="8"/>
  <c r="AD1752" i="8"/>
  <c r="AE1752" i="8"/>
  <c r="AD1753" i="8"/>
  <c r="AE1753" i="8"/>
  <c r="AD1754" i="8"/>
  <c r="AE1754" i="8"/>
  <c r="AD1755" i="8"/>
  <c r="AE1755" i="8"/>
  <c r="AD1756" i="8"/>
  <c r="AE1756" i="8"/>
  <c r="AD1757" i="8"/>
  <c r="AE1757" i="8"/>
  <c r="AD1758" i="8"/>
  <c r="AE1758" i="8"/>
  <c r="AD1759" i="8"/>
  <c r="AE1759" i="8"/>
  <c r="AD1760" i="8"/>
  <c r="AE1760" i="8"/>
  <c r="AD1761" i="8"/>
  <c r="AE1761" i="8"/>
  <c r="AD1762" i="8"/>
  <c r="AE1762" i="8"/>
  <c r="AD1763" i="8"/>
  <c r="AE1763" i="8"/>
  <c r="AD1764" i="8"/>
  <c r="AE1764" i="8"/>
  <c r="AD1765" i="8"/>
  <c r="AE1765" i="8"/>
  <c r="AD1766" i="8"/>
  <c r="AE1766" i="8"/>
  <c r="AD1767" i="8"/>
  <c r="AE1767" i="8"/>
  <c r="AD1768" i="8"/>
  <c r="AE1768" i="8"/>
  <c r="AD1769" i="8"/>
  <c r="AE1769" i="8"/>
  <c r="AD1770" i="8"/>
  <c r="AE1770" i="8"/>
  <c r="AD1771" i="8"/>
  <c r="AE1771" i="8"/>
  <c r="AD1772" i="8"/>
  <c r="AE1772" i="8"/>
  <c r="AD1773" i="8"/>
  <c r="AE1773" i="8"/>
  <c r="AD1774" i="8"/>
  <c r="AE1774" i="8"/>
  <c r="AD1775" i="8"/>
  <c r="AE1775" i="8"/>
  <c r="AD1776" i="8"/>
  <c r="AE1776" i="8"/>
  <c r="AD1777" i="8"/>
  <c r="AE1777" i="8"/>
  <c r="AD1778" i="8"/>
  <c r="AE1778" i="8"/>
  <c r="AD1779" i="8"/>
  <c r="AE1779" i="8"/>
  <c r="AD1780" i="8"/>
  <c r="AE1780" i="8"/>
  <c r="AD1781" i="8"/>
  <c r="AE1781" i="8"/>
  <c r="AD1782" i="8"/>
  <c r="AE1782" i="8"/>
  <c r="AD1783" i="8"/>
  <c r="AE1783" i="8"/>
  <c r="AD1784" i="8"/>
  <c r="AE1784" i="8"/>
  <c r="AD1785" i="8"/>
  <c r="AE1785" i="8"/>
  <c r="AD1786" i="8"/>
  <c r="AE1786" i="8"/>
  <c r="AD1787" i="8"/>
  <c r="AE1787" i="8"/>
  <c r="AD1788" i="8"/>
  <c r="AE1788" i="8"/>
  <c r="AD1789" i="8"/>
  <c r="AE1789" i="8"/>
  <c r="AD1790" i="8"/>
  <c r="AE1790" i="8"/>
  <c r="AD1791" i="8"/>
  <c r="AE1791" i="8"/>
  <c r="AD1792" i="8"/>
  <c r="AE1792" i="8"/>
  <c r="AD1793" i="8"/>
  <c r="AE1793" i="8"/>
  <c r="AD1794" i="8"/>
  <c r="AE1794" i="8"/>
  <c r="AD1795" i="8"/>
  <c r="AE1795" i="8"/>
  <c r="AD1796" i="8"/>
  <c r="AE1796" i="8"/>
  <c r="AD1797" i="8"/>
  <c r="AE1797" i="8"/>
  <c r="AD1798" i="8"/>
  <c r="AE1798" i="8"/>
  <c r="AD1799" i="8"/>
  <c r="AE1799" i="8"/>
  <c r="AD1800" i="8"/>
  <c r="AE1800" i="8"/>
  <c r="AD1801" i="8"/>
  <c r="AE1801" i="8"/>
  <c r="AD1802" i="8"/>
  <c r="AE1802" i="8"/>
  <c r="AD1803" i="8"/>
  <c r="AE1803" i="8"/>
  <c r="AD1804" i="8"/>
  <c r="AE1804" i="8"/>
  <c r="AD1805" i="8"/>
  <c r="AE1805" i="8"/>
  <c r="AD1806" i="8"/>
  <c r="AE1806" i="8"/>
  <c r="AD1807" i="8"/>
  <c r="AE1807" i="8"/>
  <c r="AD1808" i="8"/>
  <c r="AE1808" i="8"/>
  <c r="AD1809" i="8"/>
  <c r="AE1809" i="8"/>
  <c r="AD1810" i="8"/>
  <c r="AE1810" i="8"/>
  <c r="AD1811" i="8"/>
  <c r="AE1811" i="8"/>
  <c r="AD1812" i="8"/>
  <c r="AE1812" i="8"/>
  <c r="AD1813" i="8"/>
  <c r="AE1813" i="8"/>
  <c r="AD1814" i="8"/>
  <c r="AE1814" i="8"/>
  <c r="AD1815" i="8"/>
  <c r="AE1815" i="8"/>
  <c r="AD1816" i="8"/>
  <c r="AE1816" i="8"/>
  <c r="AD1817" i="8"/>
  <c r="AE1817" i="8"/>
  <c r="AD1818" i="8"/>
  <c r="AE1818" i="8"/>
  <c r="AD1819" i="8"/>
  <c r="AE1819" i="8"/>
  <c r="AD1820" i="8"/>
  <c r="AE1820" i="8"/>
  <c r="AD1821" i="8"/>
  <c r="AE1821" i="8"/>
  <c r="AD1822" i="8"/>
  <c r="AE1822" i="8"/>
  <c r="AD1823" i="8"/>
  <c r="AE1823" i="8"/>
  <c r="AD1824" i="8"/>
  <c r="AE1824" i="8"/>
  <c r="AD1825" i="8"/>
  <c r="AE1825" i="8"/>
  <c r="AD1826" i="8"/>
  <c r="AE1826" i="8"/>
  <c r="AD1827" i="8"/>
  <c r="AE1827" i="8"/>
  <c r="AD1828" i="8"/>
  <c r="AE1828" i="8"/>
  <c r="AD1829" i="8"/>
  <c r="AE1829" i="8"/>
  <c r="AD1830" i="8"/>
  <c r="AE1830" i="8"/>
  <c r="AD1831" i="8"/>
  <c r="AE1831" i="8"/>
  <c r="AD1832" i="8"/>
  <c r="AE1832" i="8"/>
  <c r="AD1833" i="8"/>
  <c r="AE1833" i="8"/>
  <c r="AD1834" i="8"/>
  <c r="AE1834" i="8"/>
  <c r="AD1835" i="8"/>
  <c r="AE1835" i="8"/>
  <c r="AD1836" i="8"/>
  <c r="AE1836" i="8"/>
  <c r="AD1837" i="8"/>
  <c r="AE1837" i="8"/>
  <c r="AD1838" i="8"/>
  <c r="AE1838" i="8"/>
  <c r="AD1839" i="8"/>
  <c r="AE1839" i="8"/>
  <c r="AD1840" i="8"/>
  <c r="AE1840" i="8"/>
  <c r="AD1841" i="8"/>
  <c r="AE1841" i="8"/>
  <c r="AD1842" i="8"/>
  <c r="AE1842" i="8"/>
  <c r="AD1843" i="8"/>
  <c r="AE1843" i="8"/>
  <c r="AD1844" i="8"/>
  <c r="AE1844" i="8"/>
  <c r="AD1845" i="8"/>
  <c r="AE1845" i="8"/>
  <c r="AD1846" i="8"/>
  <c r="AE1846" i="8"/>
  <c r="AD1847" i="8"/>
  <c r="AE1847" i="8"/>
  <c r="AD1848" i="8"/>
  <c r="AE1848" i="8"/>
  <c r="AD1849" i="8"/>
  <c r="AE1849" i="8"/>
  <c r="AD1850" i="8"/>
  <c r="AE1850" i="8"/>
  <c r="AD1851" i="8"/>
  <c r="AE1851" i="8"/>
  <c r="AD1852" i="8"/>
  <c r="AE1852" i="8"/>
  <c r="AD1853" i="8"/>
  <c r="AE1853" i="8"/>
  <c r="AD1854" i="8"/>
  <c r="AE1854" i="8"/>
  <c r="AD1855" i="8"/>
  <c r="AE1855" i="8"/>
  <c r="AD1856" i="8"/>
  <c r="AE1856" i="8"/>
  <c r="AD1857" i="8"/>
  <c r="AE1857" i="8"/>
  <c r="AD1858" i="8"/>
  <c r="AE1858" i="8"/>
  <c r="AD1859" i="8"/>
  <c r="AE1859" i="8"/>
  <c r="AD1860" i="8"/>
  <c r="AE1860" i="8"/>
  <c r="AD1861" i="8"/>
  <c r="AE1861" i="8"/>
  <c r="AD1862" i="8"/>
  <c r="AE1862" i="8"/>
  <c r="AD1863" i="8"/>
  <c r="AE1863" i="8"/>
  <c r="AD1864" i="8"/>
  <c r="AE1864" i="8"/>
  <c r="AD1865" i="8"/>
  <c r="AE1865" i="8"/>
  <c r="AD1866" i="8"/>
  <c r="AE1866" i="8"/>
  <c r="AD1867" i="8"/>
  <c r="AE1867" i="8"/>
  <c r="AD1868" i="8"/>
  <c r="AE1868" i="8"/>
  <c r="AD1869" i="8"/>
  <c r="AE1869" i="8"/>
  <c r="AD1870" i="8"/>
  <c r="AE1870" i="8"/>
  <c r="AD1871" i="8"/>
  <c r="AE1871" i="8"/>
  <c r="AD1872" i="8"/>
  <c r="AE1872" i="8"/>
  <c r="AD1873" i="8"/>
  <c r="AE1873" i="8"/>
  <c r="AD1874" i="8"/>
  <c r="AE1874" i="8"/>
  <c r="AD1875" i="8"/>
  <c r="AE1875" i="8"/>
  <c r="AD1876" i="8"/>
  <c r="AE1876" i="8"/>
  <c r="AD1877" i="8"/>
  <c r="AE1877" i="8"/>
  <c r="AD1878" i="8"/>
  <c r="AE1878" i="8"/>
  <c r="AD1879" i="8"/>
  <c r="AE1879" i="8"/>
  <c r="AD1880" i="8"/>
  <c r="AE1880" i="8"/>
  <c r="AD1881" i="8"/>
  <c r="AE1881" i="8"/>
  <c r="AD1882" i="8"/>
  <c r="AE1882" i="8"/>
  <c r="AD1883" i="8"/>
  <c r="AE1883" i="8"/>
  <c r="AD1884" i="8"/>
  <c r="AE1884" i="8"/>
  <c r="AD1885" i="8"/>
  <c r="AE1885" i="8"/>
  <c r="AD1886" i="8"/>
  <c r="AE1886" i="8"/>
  <c r="AD1887" i="8"/>
  <c r="AE1887" i="8"/>
  <c r="AD1888" i="8"/>
  <c r="AE1888" i="8"/>
  <c r="AD1889" i="8"/>
  <c r="AE1889" i="8"/>
  <c r="AD1890" i="8"/>
  <c r="AE1890" i="8"/>
  <c r="AD1891" i="8"/>
  <c r="AE1891" i="8"/>
  <c r="AD1892" i="8"/>
  <c r="AE1892" i="8"/>
  <c r="AD1893" i="8"/>
  <c r="AE1893" i="8"/>
  <c r="AD1894" i="8"/>
  <c r="AE1894" i="8"/>
  <c r="AD1895" i="8"/>
  <c r="AE1895" i="8"/>
  <c r="AD1896" i="8"/>
  <c r="AE1896" i="8"/>
  <c r="AD1897" i="8"/>
  <c r="AE1897" i="8"/>
  <c r="AD1898" i="8"/>
  <c r="AE1898" i="8"/>
  <c r="AD1899" i="8"/>
  <c r="AE1899" i="8"/>
  <c r="AD1900" i="8"/>
  <c r="AE1900" i="8"/>
  <c r="AD1901" i="8"/>
  <c r="AE1901" i="8"/>
  <c r="AD1902" i="8"/>
  <c r="AE1902" i="8"/>
  <c r="AD1903" i="8"/>
  <c r="AE1903" i="8"/>
  <c r="AD1904" i="8"/>
  <c r="AE1904" i="8"/>
  <c r="AD1905" i="8"/>
  <c r="AE1905" i="8"/>
  <c r="AD1906" i="8"/>
  <c r="AE1906" i="8"/>
  <c r="AD1907" i="8"/>
  <c r="AE1907" i="8"/>
  <c r="AD1908" i="8"/>
  <c r="AE1908" i="8"/>
  <c r="AD1909" i="8"/>
  <c r="AE1909" i="8"/>
  <c r="AD1910" i="8"/>
  <c r="AE1910" i="8"/>
  <c r="AD1911" i="8"/>
  <c r="AE1911" i="8"/>
  <c r="AD1912" i="8"/>
  <c r="AE1912" i="8"/>
  <c r="AD1913" i="8"/>
  <c r="AE1913" i="8"/>
  <c r="AD1914" i="8"/>
  <c r="AE1914" i="8"/>
  <c r="AD1915" i="8"/>
  <c r="AE1915" i="8"/>
  <c r="AD1916" i="8"/>
  <c r="AE1916" i="8"/>
  <c r="AD1917" i="8"/>
  <c r="AE1917" i="8"/>
  <c r="AD1918" i="8"/>
  <c r="AE1918" i="8"/>
  <c r="AD1919" i="8"/>
  <c r="AE1919" i="8"/>
  <c r="AD1920" i="8"/>
  <c r="AE1920" i="8"/>
  <c r="AD1921" i="8"/>
  <c r="AE1921" i="8"/>
  <c r="AD1922" i="8"/>
  <c r="AE1922" i="8"/>
  <c r="AD1923" i="8"/>
  <c r="AE1923" i="8"/>
  <c r="AD1924" i="8"/>
  <c r="AE1924" i="8"/>
  <c r="AD1925" i="8"/>
  <c r="AE1925" i="8"/>
  <c r="AD1926" i="8"/>
  <c r="AE1926" i="8"/>
  <c r="AD1927" i="8"/>
  <c r="AE1927" i="8"/>
  <c r="AD1928" i="8"/>
  <c r="AE1928" i="8"/>
  <c r="AD1929" i="8"/>
  <c r="AE1929" i="8"/>
  <c r="AD1930" i="8"/>
  <c r="AE1930" i="8"/>
  <c r="AD1931" i="8"/>
  <c r="AE1931" i="8"/>
  <c r="AD1932" i="8"/>
  <c r="AE1932" i="8"/>
  <c r="AD1933" i="8"/>
  <c r="AE1933" i="8"/>
  <c r="AD1934" i="8"/>
  <c r="AE1934" i="8"/>
  <c r="AD1935" i="8"/>
  <c r="AE1935" i="8"/>
  <c r="AD1936" i="8"/>
  <c r="AE1936" i="8"/>
  <c r="AD1937" i="8"/>
  <c r="AE1937" i="8"/>
  <c r="AD1938" i="8"/>
  <c r="AE1938" i="8"/>
  <c r="AD1939" i="8"/>
  <c r="AE1939" i="8"/>
  <c r="AD1940" i="8"/>
  <c r="AE1940" i="8"/>
  <c r="AD1941" i="8"/>
  <c r="AE1941" i="8"/>
  <c r="AD1942" i="8"/>
  <c r="AE1942" i="8"/>
  <c r="AD1943" i="8"/>
  <c r="AE1943" i="8"/>
  <c r="AD1944" i="8"/>
  <c r="AE1944" i="8"/>
  <c r="AD1945" i="8"/>
  <c r="AE1945" i="8"/>
  <c r="AD1946" i="8"/>
  <c r="AE1946" i="8"/>
  <c r="AD1947" i="8"/>
  <c r="AE1947" i="8"/>
  <c r="AD1948" i="8"/>
  <c r="AE1948" i="8"/>
  <c r="AD1949" i="8"/>
  <c r="AE1949" i="8"/>
  <c r="AD1950" i="8"/>
  <c r="AE1950" i="8"/>
  <c r="AD1951" i="8"/>
  <c r="AE1951" i="8"/>
  <c r="AD1952" i="8"/>
  <c r="AE1952" i="8"/>
  <c r="AD1953" i="8"/>
  <c r="AE1953" i="8"/>
  <c r="AD1954" i="8"/>
  <c r="AE1954" i="8"/>
  <c r="AD1955" i="8"/>
  <c r="AE1955" i="8"/>
  <c r="AD1956" i="8"/>
  <c r="AE1956" i="8"/>
  <c r="AD1957" i="8"/>
  <c r="AE1957" i="8"/>
  <c r="AD1958" i="8"/>
  <c r="AE1958" i="8"/>
  <c r="AD1959" i="8"/>
  <c r="AE1959" i="8"/>
  <c r="AD1960" i="8"/>
  <c r="AE1960" i="8"/>
  <c r="AD1961" i="8"/>
  <c r="AE1961" i="8"/>
  <c r="AD1962" i="8"/>
  <c r="AE1962" i="8"/>
  <c r="AD1963" i="8"/>
  <c r="AE1963" i="8"/>
  <c r="AD1964" i="8"/>
  <c r="AE1964" i="8"/>
  <c r="AD1965" i="8"/>
  <c r="AE1965" i="8"/>
  <c r="AD1966" i="8"/>
  <c r="AE1966" i="8"/>
  <c r="AD1967" i="8"/>
  <c r="AE1967" i="8"/>
  <c r="AD1968" i="8"/>
  <c r="AE1968" i="8"/>
  <c r="AD1969" i="8"/>
  <c r="AE1969" i="8"/>
  <c r="AD1970" i="8"/>
  <c r="AE1970" i="8"/>
  <c r="AD1971" i="8"/>
  <c r="AE1971" i="8"/>
  <c r="AD1972" i="8"/>
  <c r="AE1972" i="8"/>
  <c r="AD1973" i="8"/>
  <c r="AE1973" i="8"/>
  <c r="AD1974" i="8"/>
  <c r="AE1974" i="8"/>
  <c r="AD1975" i="8"/>
  <c r="AE1975" i="8"/>
  <c r="AD1976" i="8"/>
  <c r="AE1976" i="8"/>
  <c r="AD1977" i="8"/>
  <c r="AE1977" i="8"/>
  <c r="AD1978" i="8"/>
  <c r="AE1978" i="8"/>
  <c r="AD1979" i="8"/>
  <c r="AE1979" i="8"/>
  <c r="AD1980" i="8"/>
  <c r="AE1980" i="8"/>
  <c r="AD1981" i="8"/>
  <c r="AE1981" i="8"/>
  <c r="AD1982" i="8"/>
  <c r="AE1982" i="8"/>
  <c r="AD1983" i="8"/>
  <c r="AE1983" i="8"/>
  <c r="AD1984" i="8"/>
  <c r="AE1984" i="8"/>
  <c r="AD1985" i="8"/>
  <c r="AE1985" i="8"/>
  <c r="AD1986" i="8"/>
  <c r="AE1986" i="8"/>
  <c r="AD1987" i="8"/>
  <c r="AE1987" i="8"/>
  <c r="AD1988" i="8"/>
  <c r="AE1988" i="8"/>
  <c r="AD1989" i="8"/>
  <c r="AE1989" i="8"/>
  <c r="AD1990" i="8"/>
  <c r="AE1990" i="8"/>
  <c r="AD1991" i="8"/>
  <c r="AE1991" i="8"/>
  <c r="AD1992" i="8"/>
  <c r="AE1992" i="8"/>
  <c r="AD1993" i="8"/>
  <c r="AE1993" i="8"/>
  <c r="AD1994" i="8"/>
  <c r="AE1994" i="8"/>
  <c r="AD1995" i="8"/>
  <c r="AE1995" i="8"/>
  <c r="AD1996" i="8"/>
  <c r="AE1996" i="8"/>
  <c r="AD1997" i="8"/>
  <c r="AE1997" i="8"/>
  <c r="AD1998" i="8"/>
  <c r="AE1998" i="8"/>
  <c r="AD1999" i="8"/>
  <c r="AE1999" i="8"/>
  <c r="AD2000" i="8"/>
  <c r="AE2000" i="8"/>
  <c r="AD2001" i="8"/>
  <c r="AE2001" i="8"/>
  <c r="AD2002" i="8"/>
  <c r="AE2002" i="8"/>
  <c r="AD2003" i="8"/>
  <c r="AE2003" i="8"/>
  <c r="AD2004" i="8"/>
  <c r="AE2004" i="8"/>
  <c r="AD2005" i="8"/>
  <c r="AE2005" i="8"/>
  <c r="AD2006" i="8"/>
  <c r="AE2006" i="8"/>
  <c r="AD2007" i="8"/>
  <c r="AE2007" i="8"/>
  <c r="AD2008" i="8"/>
  <c r="AE2008" i="8"/>
  <c r="AD2009" i="8"/>
  <c r="AE2009" i="8"/>
  <c r="AD2010" i="8"/>
  <c r="AE2010" i="8"/>
  <c r="AD2011" i="8"/>
  <c r="AE2011" i="8"/>
  <c r="AD2012" i="8"/>
  <c r="AE2012" i="8"/>
  <c r="AD2013" i="8"/>
  <c r="AE2013" i="8"/>
  <c r="AD2014" i="8"/>
  <c r="AE2014" i="8"/>
  <c r="AD2015" i="8"/>
  <c r="AE2015" i="8"/>
  <c r="AD2016" i="8"/>
  <c r="AE2016" i="8"/>
  <c r="AD2017" i="8"/>
  <c r="AE2017" i="8"/>
  <c r="AD2018" i="8"/>
  <c r="AE2018" i="8"/>
  <c r="AD2019" i="8"/>
  <c r="AE2019" i="8"/>
  <c r="AD2020" i="8"/>
  <c r="AE2020" i="8"/>
  <c r="AD2021" i="8"/>
  <c r="AE2021" i="8"/>
  <c r="AD2022" i="8"/>
  <c r="AE2022" i="8"/>
  <c r="AD2023" i="8"/>
  <c r="AE2023" i="8"/>
  <c r="AD2024" i="8"/>
  <c r="AE2024" i="8"/>
  <c r="AD2025" i="8"/>
  <c r="AE2025" i="8"/>
  <c r="AD2026" i="8"/>
  <c r="AE2026" i="8"/>
  <c r="AD2027" i="8"/>
  <c r="AE2027" i="8"/>
  <c r="AD2028" i="8"/>
  <c r="AE2028" i="8"/>
  <c r="AD2029" i="8"/>
  <c r="AE2029" i="8"/>
  <c r="AD2030" i="8"/>
  <c r="AE2030" i="8"/>
  <c r="AD2031" i="8"/>
  <c r="AE2031" i="8"/>
  <c r="AD2032" i="8"/>
  <c r="AE2032" i="8"/>
  <c r="AD2033" i="8"/>
  <c r="AE2033" i="8"/>
  <c r="AD2034" i="8"/>
  <c r="AE2034" i="8"/>
  <c r="AD2035" i="8"/>
  <c r="AE2035" i="8"/>
  <c r="AD2036" i="8"/>
  <c r="AE2036" i="8"/>
  <c r="AD2037" i="8"/>
  <c r="AE2037" i="8"/>
  <c r="AD2038" i="8"/>
  <c r="AE2038" i="8"/>
  <c r="AD2039" i="8"/>
  <c r="AE2039" i="8"/>
  <c r="AD2040" i="8"/>
  <c r="AE2040" i="8"/>
  <c r="AD2041" i="8"/>
  <c r="AE2041" i="8"/>
  <c r="AD2042" i="8"/>
  <c r="AE2042" i="8"/>
  <c r="AD2043" i="8"/>
  <c r="AE2043" i="8"/>
  <c r="AD2044" i="8"/>
  <c r="AE2044" i="8"/>
  <c r="AD2045" i="8"/>
  <c r="AE2045" i="8"/>
  <c r="AD2046" i="8"/>
  <c r="AE2046" i="8"/>
  <c r="AD2047" i="8"/>
  <c r="AE2047" i="8"/>
  <c r="AD2048" i="8"/>
  <c r="AE2048" i="8"/>
  <c r="AD2049" i="8"/>
  <c r="AE2049" i="8"/>
  <c r="AD2050" i="8"/>
  <c r="AE2050" i="8"/>
  <c r="AD2051" i="8"/>
  <c r="AE2051" i="8"/>
  <c r="AD2052" i="8"/>
  <c r="AE2052" i="8"/>
  <c r="AD2053" i="8"/>
  <c r="AE2053" i="8"/>
  <c r="AD2054" i="8"/>
  <c r="AE2054" i="8"/>
  <c r="AD2055" i="8"/>
  <c r="AE2055" i="8"/>
  <c r="AD2056" i="8"/>
  <c r="AE2056" i="8"/>
  <c r="AD2057" i="8"/>
  <c r="AE2057" i="8"/>
  <c r="AD2058" i="8"/>
  <c r="AE2058" i="8"/>
  <c r="AD2059" i="8"/>
  <c r="AE2059" i="8"/>
  <c r="AD2060" i="8"/>
  <c r="AE2060" i="8"/>
  <c r="AD2061" i="8"/>
  <c r="AE2061" i="8"/>
  <c r="AD2062" i="8"/>
  <c r="AE2062" i="8"/>
  <c r="AD2063" i="8"/>
  <c r="AE2063" i="8"/>
  <c r="AD2064" i="8"/>
  <c r="AE2064" i="8"/>
  <c r="AD2065" i="8"/>
  <c r="AE2065" i="8"/>
  <c r="AD2066" i="8"/>
  <c r="AE2066" i="8"/>
  <c r="AD2067" i="8"/>
  <c r="AE2067" i="8"/>
  <c r="AD2068" i="8"/>
  <c r="AE2068" i="8"/>
  <c r="AD2069" i="8"/>
  <c r="AE2069" i="8"/>
  <c r="AD2070" i="8"/>
  <c r="AE2070" i="8"/>
  <c r="AD2071" i="8"/>
  <c r="AE2071" i="8"/>
  <c r="AD2072" i="8"/>
  <c r="AE2072" i="8"/>
  <c r="AD2073" i="8"/>
  <c r="AE2073" i="8"/>
  <c r="AD2074" i="8"/>
  <c r="AE2074" i="8"/>
  <c r="AD2075" i="8"/>
  <c r="AE2075" i="8"/>
  <c r="AD2076" i="8"/>
  <c r="AE2076" i="8"/>
  <c r="AD2077" i="8"/>
  <c r="AE2077" i="8"/>
  <c r="AD2078" i="8"/>
  <c r="AE2078" i="8"/>
  <c r="AD2079" i="8"/>
  <c r="AE2079" i="8"/>
  <c r="AD2080" i="8"/>
  <c r="AE2080" i="8"/>
  <c r="AD2081" i="8"/>
  <c r="AE2081" i="8"/>
  <c r="AD2082" i="8"/>
  <c r="AE2082" i="8"/>
  <c r="AD2083" i="8"/>
  <c r="AE2083" i="8"/>
  <c r="AD2084" i="8"/>
  <c r="AE2084" i="8"/>
  <c r="AD2085" i="8"/>
  <c r="AE2085" i="8"/>
  <c r="AD2086" i="8"/>
  <c r="AE2086" i="8"/>
  <c r="AD2087" i="8"/>
  <c r="AE2087" i="8"/>
  <c r="AD2088" i="8"/>
  <c r="AE2088" i="8"/>
  <c r="AD2089" i="8"/>
  <c r="AE2089" i="8"/>
  <c r="AD2090" i="8"/>
  <c r="AE2090" i="8"/>
  <c r="AD2091" i="8"/>
  <c r="AE2091" i="8"/>
  <c r="AD2092" i="8"/>
  <c r="AE2092" i="8"/>
  <c r="AD2093" i="8"/>
  <c r="AE2093" i="8"/>
  <c r="AD2094" i="8"/>
  <c r="AE2094" i="8"/>
  <c r="AD2095" i="8"/>
  <c r="AE2095" i="8"/>
  <c r="AD2096" i="8"/>
  <c r="AE2096" i="8"/>
  <c r="AD2097" i="8"/>
  <c r="AE2097" i="8"/>
  <c r="AD2098" i="8"/>
  <c r="AE2098" i="8"/>
  <c r="AD2099" i="8"/>
  <c r="AE2099" i="8"/>
  <c r="AD2100" i="8"/>
  <c r="AE2100" i="8"/>
  <c r="AD2101" i="8"/>
  <c r="AE2101" i="8"/>
  <c r="AD2102" i="8"/>
  <c r="AE2102" i="8"/>
  <c r="AD2103" i="8"/>
  <c r="AE2103" i="8"/>
  <c r="AD2104" i="8"/>
  <c r="AE2104" i="8"/>
  <c r="AD2105" i="8"/>
  <c r="AE2105" i="8"/>
  <c r="AD2106" i="8"/>
  <c r="AE2106" i="8"/>
  <c r="AD2107" i="8"/>
  <c r="AE2107" i="8"/>
  <c r="AD2108" i="8"/>
  <c r="AE2108" i="8"/>
  <c r="AD2109" i="8"/>
  <c r="AE2109" i="8"/>
  <c r="AD2110" i="8"/>
  <c r="AE2110" i="8"/>
  <c r="AD2111" i="8"/>
  <c r="AE2111" i="8"/>
  <c r="AD2112" i="8"/>
  <c r="AE2112" i="8"/>
  <c r="AD2113" i="8"/>
  <c r="AE2113" i="8"/>
  <c r="AD2114" i="8"/>
  <c r="AE2114" i="8"/>
  <c r="AD2115" i="8"/>
  <c r="AE2115" i="8"/>
  <c r="AD2116" i="8"/>
  <c r="AE2116" i="8"/>
  <c r="AD2117" i="8"/>
  <c r="AE2117" i="8"/>
  <c r="AD2118" i="8"/>
  <c r="AE2118" i="8"/>
  <c r="AD2119" i="8"/>
  <c r="AE2119" i="8"/>
  <c r="AD2120" i="8"/>
  <c r="AE2120" i="8"/>
  <c r="AD2121" i="8"/>
  <c r="AE2121" i="8"/>
  <c r="AD2122" i="8"/>
  <c r="AE2122" i="8"/>
  <c r="AD2123" i="8"/>
  <c r="AE2123" i="8"/>
  <c r="AD2124" i="8"/>
  <c r="AE2124" i="8"/>
  <c r="AD2125" i="8"/>
  <c r="AE2125" i="8"/>
  <c r="AD2126" i="8"/>
  <c r="AE2126" i="8"/>
  <c r="AD2127" i="8"/>
  <c r="AE2127" i="8"/>
  <c r="AD2128" i="8"/>
  <c r="AE2128" i="8"/>
  <c r="AD2129" i="8"/>
  <c r="AE2129" i="8"/>
  <c r="AD2130" i="8"/>
  <c r="AE2130" i="8"/>
  <c r="AD2131" i="8"/>
  <c r="AE2131" i="8"/>
  <c r="AD2132" i="8"/>
  <c r="AE2132" i="8"/>
  <c r="AD2133" i="8"/>
  <c r="AE2133" i="8"/>
  <c r="AD2134" i="8"/>
  <c r="AE2134" i="8"/>
  <c r="AD2135" i="8"/>
  <c r="AE2135" i="8"/>
  <c r="AD2136" i="8"/>
  <c r="AE2136" i="8"/>
  <c r="AD2137" i="8"/>
  <c r="AE2137" i="8"/>
  <c r="AD2138" i="8"/>
  <c r="AE2138" i="8"/>
  <c r="AD2139" i="8"/>
  <c r="AE2139" i="8"/>
  <c r="AD2140" i="8"/>
  <c r="AE2140" i="8"/>
  <c r="AD2141" i="8"/>
  <c r="AE2141" i="8"/>
  <c r="AD2142" i="8"/>
  <c r="AE2142" i="8"/>
  <c r="AD2143" i="8"/>
  <c r="AE2143" i="8"/>
  <c r="AD2144" i="8"/>
  <c r="AE2144" i="8"/>
  <c r="AD2145" i="8"/>
  <c r="AE2145" i="8"/>
  <c r="AD2146" i="8"/>
  <c r="AE2146" i="8"/>
  <c r="AD2147" i="8"/>
  <c r="AE2147" i="8"/>
  <c r="AD2148" i="8"/>
  <c r="AE2148" i="8"/>
  <c r="AD2149" i="8"/>
  <c r="AE2149" i="8"/>
  <c r="AD2150" i="8"/>
  <c r="AE2150" i="8"/>
  <c r="AD2151" i="8"/>
  <c r="AE2151" i="8"/>
  <c r="AD2152" i="8"/>
  <c r="AE2152" i="8"/>
  <c r="AD2153" i="8"/>
  <c r="AE2153" i="8"/>
  <c r="AD2154" i="8"/>
  <c r="AE2154" i="8"/>
  <c r="AD2155" i="8"/>
  <c r="AE2155" i="8"/>
  <c r="AD2156" i="8"/>
  <c r="AE2156" i="8"/>
  <c r="AD2157" i="8"/>
  <c r="AE2157" i="8"/>
  <c r="AD2158" i="8"/>
  <c r="AE2158" i="8"/>
  <c r="AD2159" i="8"/>
  <c r="AE2159" i="8"/>
  <c r="AD2160" i="8"/>
  <c r="AE2160" i="8"/>
  <c r="AD2161" i="8"/>
  <c r="AE2161" i="8"/>
  <c r="AD2162" i="8"/>
  <c r="AE2162" i="8"/>
  <c r="AD2163" i="8"/>
  <c r="AE2163" i="8"/>
  <c r="AD2164" i="8"/>
  <c r="AE2164" i="8"/>
  <c r="AD2165" i="8"/>
  <c r="AE2165" i="8"/>
  <c r="AD2166" i="8"/>
  <c r="AE2166" i="8"/>
  <c r="AD2167" i="8"/>
  <c r="AE2167" i="8"/>
  <c r="AD2168" i="8"/>
  <c r="AE2168" i="8"/>
  <c r="AD2169" i="8"/>
  <c r="AE2169" i="8"/>
  <c r="AD2170" i="8"/>
  <c r="AE2170" i="8"/>
  <c r="AD2171" i="8"/>
  <c r="AE2171" i="8"/>
  <c r="AD2172" i="8"/>
  <c r="AE2172" i="8"/>
  <c r="AD2173" i="8"/>
  <c r="AE2173" i="8"/>
  <c r="AD2174" i="8"/>
  <c r="AE2174" i="8"/>
  <c r="AD2175" i="8"/>
  <c r="AE2175" i="8"/>
  <c r="AD2176" i="8"/>
  <c r="AE2176" i="8"/>
  <c r="AD2177" i="8"/>
  <c r="AE2177" i="8"/>
  <c r="AD2178" i="8"/>
  <c r="AE2178" i="8"/>
  <c r="AD2179" i="8"/>
  <c r="AE2179" i="8"/>
  <c r="AD2180" i="8"/>
  <c r="AE2180" i="8"/>
  <c r="AD2181" i="8"/>
  <c r="AE2181" i="8"/>
  <c r="AD2182" i="8"/>
  <c r="AE2182" i="8"/>
  <c r="AD2183" i="8"/>
  <c r="AE2183" i="8"/>
  <c r="AD2184" i="8"/>
  <c r="AE2184" i="8"/>
  <c r="AD2185" i="8"/>
  <c r="AE2185" i="8"/>
  <c r="AD2186" i="8"/>
  <c r="AE2186" i="8"/>
  <c r="AD2187" i="8"/>
  <c r="AE2187" i="8"/>
  <c r="AD2188" i="8"/>
  <c r="AE2188" i="8"/>
  <c r="AD2189" i="8"/>
  <c r="AE2189" i="8"/>
  <c r="AD2190" i="8"/>
  <c r="AE2190" i="8"/>
  <c r="AD2191" i="8"/>
  <c r="AE2191" i="8"/>
  <c r="AD2192" i="8"/>
  <c r="AE2192" i="8"/>
  <c r="AD2193" i="8"/>
  <c r="AE2193" i="8"/>
  <c r="AD2194" i="8"/>
  <c r="AE2194" i="8"/>
  <c r="AD2195" i="8"/>
  <c r="AE2195" i="8"/>
  <c r="AD2196" i="8"/>
  <c r="AE2196" i="8"/>
  <c r="AD2197" i="8"/>
  <c r="AE2197" i="8"/>
  <c r="AD2198" i="8"/>
  <c r="AE2198" i="8"/>
  <c r="AD2199" i="8"/>
  <c r="AE2199" i="8"/>
  <c r="AD2200" i="8"/>
  <c r="AE2200" i="8"/>
  <c r="AD2201" i="8"/>
  <c r="AE2201" i="8"/>
  <c r="AD2202" i="8"/>
  <c r="AE2202" i="8"/>
  <c r="AD2203" i="8"/>
  <c r="AE2203" i="8"/>
  <c r="AD2204" i="8"/>
  <c r="AE2204" i="8"/>
  <c r="AD2205" i="8"/>
  <c r="AE2205" i="8"/>
  <c r="AD2206" i="8"/>
  <c r="AE2206" i="8"/>
  <c r="AD2207" i="8"/>
  <c r="AE2207" i="8"/>
  <c r="AD2208" i="8"/>
  <c r="AE2208" i="8"/>
  <c r="AD2209" i="8"/>
  <c r="AE2209" i="8"/>
  <c r="AD2210" i="8"/>
  <c r="AE2210" i="8"/>
  <c r="AD2211" i="8"/>
  <c r="AE2211" i="8"/>
  <c r="AD2212" i="8"/>
  <c r="AE2212" i="8"/>
  <c r="AD2213" i="8"/>
  <c r="AE2213" i="8"/>
  <c r="AD2214" i="8"/>
  <c r="AE2214" i="8"/>
  <c r="AD2215" i="8"/>
  <c r="AE2215" i="8"/>
  <c r="AD2216" i="8"/>
  <c r="AE2216" i="8"/>
  <c r="AD2217" i="8"/>
  <c r="AE2217" i="8"/>
  <c r="AD2218" i="8"/>
  <c r="AE2218" i="8"/>
  <c r="AD2219" i="8"/>
  <c r="AE2219" i="8"/>
  <c r="AD2220" i="8"/>
  <c r="AE2220" i="8"/>
  <c r="AD2221" i="8"/>
  <c r="AE2221" i="8"/>
  <c r="AD2222" i="8"/>
  <c r="AE2222" i="8"/>
  <c r="AD2223" i="8"/>
  <c r="AE2223" i="8"/>
  <c r="AD2224" i="8"/>
  <c r="AE2224" i="8"/>
  <c r="AD2225" i="8"/>
  <c r="AE2225" i="8"/>
  <c r="AD2226" i="8"/>
  <c r="AE2226" i="8"/>
  <c r="AD2227" i="8"/>
  <c r="AE2227" i="8"/>
  <c r="AD2228" i="8"/>
  <c r="AE2228" i="8"/>
  <c r="AD2229" i="8"/>
  <c r="AE2229" i="8"/>
  <c r="AD2230" i="8"/>
  <c r="AE2230" i="8"/>
  <c r="AD2231" i="8"/>
  <c r="AE2231" i="8"/>
  <c r="AD2232" i="8"/>
  <c r="AE2232" i="8"/>
  <c r="AD2233" i="8"/>
  <c r="AE2233" i="8"/>
  <c r="AD2234" i="8"/>
  <c r="AE2234" i="8"/>
  <c r="AD2235" i="8"/>
  <c r="AE2235" i="8"/>
  <c r="AD2236" i="8"/>
  <c r="AE2236" i="8"/>
  <c r="AD2237" i="8"/>
  <c r="AE2237" i="8"/>
  <c r="AD2238" i="8"/>
  <c r="AE2238" i="8"/>
  <c r="AD2239" i="8"/>
  <c r="AE2239" i="8"/>
  <c r="AD2240" i="8"/>
  <c r="AE2240" i="8"/>
  <c r="AD2241" i="8"/>
  <c r="AE2241" i="8"/>
  <c r="AD2242" i="8"/>
  <c r="AE2242" i="8"/>
  <c r="AD2243" i="8"/>
  <c r="AE2243" i="8"/>
  <c r="AD2244" i="8"/>
  <c r="AE2244" i="8"/>
  <c r="AD2245" i="8"/>
  <c r="AE2245" i="8"/>
  <c r="AD2246" i="8"/>
  <c r="AE2246" i="8"/>
  <c r="AD2247" i="8"/>
  <c r="AE2247" i="8"/>
  <c r="AD2248" i="8"/>
  <c r="AE2248" i="8"/>
  <c r="AD2249" i="8"/>
  <c r="AE2249" i="8"/>
  <c r="AD2250" i="8"/>
  <c r="AE2250" i="8"/>
  <c r="AD2251" i="8"/>
  <c r="AE2251" i="8"/>
  <c r="AD2252" i="8"/>
  <c r="AE2252" i="8"/>
  <c r="AD2253" i="8"/>
  <c r="AE2253" i="8"/>
  <c r="AD2254" i="8"/>
  <c r="AE2254" i="8"/>
  <c r="AD2255" i="8"/>
  <c r="AE2255" i="8"/>
  <c r="AD2256" i="8"/>
  <c r="AE2256" i="8"/>
  <c r="AD2257" i="8"/>
  <c r="AE2257" i="8"/>
  <c r="AD2258" i="8"/>
  <c r="AE2258" i="8"/>
  <c r="AD2259" i="8"/>
  <c r="AE2259" i="8"/>
  <c r="AD2260" i="8"/>
  <c r="AE2260" i="8"/>
  <c r="AD2261" i="8"/>
  <c r="AE2261" i="8"/>
  <c r="AD2262" i="8"/>
  <c r="AE2262" i="8"/>
  <c r="AD2263" i="8"/>
  <c r="AE2263" i="8"/>
  <c r="AD2264" i="8"/>
  <c r="AE2264" i="8"/>
  <c r="AD2265" i="8"/>
  <c r="AE2265" i="8"/>
  <c r="AD2266" i="8"/>
  <c r="AE2266" i="8"/>
  <c r="AD2267" i="8"/>
  <c r="AE2267" i="8"/>
  <c r="AD2268" i="8"/>
  <c r="AE2268" i="8"/>
  <c r="AD2269" i="8"/>
  <c r="AE2269" i="8"/>
  <c r="AD2270" i="8"/>
  <c r="AE2270" i="8"/>
  <c r="AD2271" i="8"/>
  <c r="AE2271" i="8"/>
  <c r="AD2272" i="8"/>
  <c r="AE2272" i="8"/>
  <c r="AD2273" i="8"/>
  <c r="AE2273" i="8"/>
  <c r="AD2274" i="8"/>
  <c r="AE2274" i="8"/>
  <c r="AD2275" i="8"/>
  <c r="AE2275" i="8"/>
  <c r="AD2276" i="8"/>
  <c r="AE2276" i="8"/>
  <c r="AD2277" i="8"/>
  <c r="AE2277" i="8"/>
  <c r="AD2278" i="8"/>
  <c r="AE2278" i="8"/>
  <c r="AD2279" i="8"/>
  <c r="AE2279" i="8"/>
  <c r="AD2280" i="8"/>
  <c r="AE2280" i="8"/>
  <c r="AD2281" i="8"/>
  <c r="AE2281" i="8"/>
  <c r="AD2282" i="8"/>
  <c r="AE2282" i="8"/>
  <c r="AD2283" i="8"/>
  <c r="AE2283" i="8"/>
  <c r="AD2284" i="8"/>
  <c r="AE2284" i="8"/>
  <c r="AD2285" i="8"/>
  <c r="AE2285" i="8"/>
  <c r="AD2286" i="8"/>
  <c r="AE2286" i="8"/>
  <c r="AD2287" i="8"/>
  <c r="AE2287" i="8"/>
  <c r="AD2288" i="8"/>
  <c r="AE2288" i="8"/>
  <c r="AD2289" i="8"/>
  <c r="AE2289" i="8"/>
  <c r="AD2290" i="8"/>
  <c r="AE2290" i="8"/>
  <c r="AD2291" i="8"/>
  <c r="AE2291" i="8"/>
  <c r="AD2292" i="8"/>
  <c r="AE2292" i="8"/>
  <c r="AD2293" i="8"/>
  <c r="AE2293" i="8"/>
  <c r="AD2294" i="8"/>
  <c r="AE2294" i="8"/>
  <c r="AD2295" i="8"/>
  <c r="AE2295" i="8"/>
  <c r="AD2296" i="8"/>
  <c r="AE2296" i="8"/>
  <c r="AD2297" i="8"/>
  <c r="AE2297" i="8"/>
  <c r="AD2298" i="8"/>
  <c r="AE2298" i="8"/>
  <c r="AD2299" i="8"/>
  <c r="AE2299" i="8"/>
  <c r="AD2300" i="8"/>
  <c r="AE2300" i="8"/>
  <c r="AD2301" i="8"/>
  <c r="AE2301" i="8"/>
  <c r="AD2302" i="8"/>
  <c r="AE2302" i="8"/>
  <c r="AD2303" i="8"/>
  <c r="AE2303" i="8"/>
  <c r="AD2304" i="8"/>
  <c r="AE2304" i="8"/>
  <c r="AD2305" i="8"/>
  <c r="AE2305" i="8"/>
  <c r="AD2306" i="8"/>
  <c r="AE2306" i="8"/>
  <c r="AD2307" i="8"/>
  <c r="AE2307" i="8"/>
  <c r="AD2308" i="8"/>
  <c r="AE2308" i="8"/>
  <c r="AD2309" i="8"/>
  <c r="AE2309" i="8"/>
  <c r="AD2310" i="8"/>
  <c r="AE2310" i="8"/>
  <c r="AD2311" i="8"/>
  <c r="AE2311" i="8"/>
  <c r="AD2312" i="8"/>
  <c r="AE2312" i="8"/>
  <c r="AD2313" i="8"/>
  <c r="AE2313" i="8"/>
  <c r="AD2314" i="8"/>
  <c r="AE2314" i="8"/>
  <c r="AD2315" i="8"/>
  <c r="AE2315" i="8"/>
  <c r="AD2316" i="8"/>
  <c r="AE2316" i="8"/>
  <c r="AD2317" i="8"/>
  <c r="AE2317" i="8"/>
  <c r="AD2318" i="8"/>
  <c r="AE2318" i="8"/>
  <c r="AD2319" i="8"/>
  <c r="AE2319" i="8"/>
  <c r="AD2320" i="8"/>
  <c r="AE2320" i="8"/>
  <c r="AD2321" i="8"/>
  <c r="AE2321" i="8"/>
  <c r="AD2322" i="8"/>
  <c r="AE2322" i="8"/>
  <c r="AD2323" i="8"/>
  <c r="AE2323" i="8"/>
  <c r="AD2324" i="8"/>
  <c r="AE2324" i="8"/>
  <c r="AD2325" i="8"/>
  <c r="AE2325" i="8"/>
  <c r="AD2326" i="8"/>
  <c r="AE2326" i="8"/>
  <c r="AD2327" i="8"/>
  <c r="AE2327" i="8"/>
  <c r="AD2328" i="8"/>
  <c r="AE2328" i="8"/>
  <c r="AD2329" i="8"/>
  <c r="AE2329" i="8"/>
  <c r="AD2330" i="8"/>
  <c r="AE2330" i="8"/>
  <c r="AD2331" i="8"/>
  <c r="AE2331" i="8"/>
  <c r="AD2332" i="8"/>
  <c r="AE2332" i="8"/>
  <c r="AD2333" i="8"/>
  <c r="AE2333" i="8"/>
  <c r="AD2334" i="8"/>
  <c r="AE2334" i="8"/>
  <c r="AD2335" i="8"/>
  <c r="AE2335" i="8"/>
  <c r="AD2336" i="8"/>
  <c r="AE2336" i="8"/>
  <c r="AD2337" i="8"/>
  <c r="AE2337" i="8"/>
  <c r="AD2338" i="8"/>
  <c r="AE2338" i="8"/>
  <c r="AD2339" i="8"/>
  <c r="AE2339" i="8"/>
  <c r="AD2340" i="8"/>
  <c r="AE2340" i="8"/>
  <c r="AD2341" i="8"/>
  <c r="AE2341" i="8"/>
  <c r="AD2342" i="8"/>
  <c r="AE2342" i="8"/>
  <c r="AD2343" i="8"/>
  <c r="AE2343" i="8"/>
  <c r="AD2344" i="8"/>
  <c r="AE2344" i="8"/>
  <c r="AD2345" i="8"/>
  <c r="AE2345" i="8"/>
  <c r="AD2346" i="8"/>
  <c r="AE2346" i="8"/>
  <c r="AD2347" i="8"/>
  <c r="AE2347" i="8"/>
  <c r="AD2348" i="8"/>
  <c r="AE2348" i="8"/>
  <c r="AD2349" i="8"/>
  <c r="AE2349" i="8"/>
  <c r="AD2350" i="8"/>
  <c r="AE2350" i="8"/>
  <c r="AD2351" i="8"/>
  <c r="AE2351" i="8"/>
  <c r="AD2352" i="8"/>
  <c r="AE2352" i="8"/>
  <c r="AD2353" i="8"/>
  <c r="AE2353" i="8"/>
  <c r="AD2354" i="8"/>
  <c r="AE2354" i="8"/>
  <c r="AD2355" i="8"/>
  <c r="AE2355" i="8"/>
  <c r="AD2356" i="8"/>
  <c r="AE2356" i="8"/>
  <c r="AD2357" i="8"/>
  <c r="AE2357" i="8"/>
  <c r="AD2358" i="8"/>
  <c r="AE2358" i="8"/>
  <c r="AD2359" i="8"/>
  <c r="AE2359" i="8"/>
  <c r="AD2360" i="8"/>
  <c r="AE2360" i="8"/>
  <c r="AD2361" i="8"/>
  <c r="AE2361" i="8"/>
  <c r="AD2362" i="8"/>
  <c r="AE2362" i="8"/>
  <c r="AD2363" i="8"/>
  <c r="AE2363" i="8"/>
  <c r="AD2364" i="8"/>
  <c r="AE2364" i="8"/>
  <c r="AD2365" i="8"/>
  <c r="AE2365" i="8"/>
  <c r="AD2366" i="8"/>
  <c r="AE2366" i="8"/>
  <c r="AD2367" i="8"/>
  <c r="AE2367" i="8"/>
  <c r="AD2368" i="8"/>
  <c r="AE2368" i="8"/>
  <c r="AD2369" i="8"/>
  <c r="AE2369" i="8"/>
  <c r="AD2370" i="8"/>
  <c r="AE2370" i="8"/>
  <c r="AD2371" i="8"/>
  <c r="AE2371" i="8"/>
  <c r="AD2372" i="8"/>
  <c r="AE2372" i="8"/>
  <c r="AD2373" i="8"/>
  <c r="AE2373" i="8"/>
  <c r="AD2374" i="8"/>
  <c r="AE2374" i="8"/>
  <c r="AD2375" i="8"/>
  <c r="AE2375" i="8"/>
  <c r="AD2376" i="8"/>
  <c r="AE2376" i="8"/>
  <c r="AD2377" i="8"/>
  <c r="AE2377" i="8"/>
  <c r="AD2378" i="8"/>
  <c r="AE2378" i="8"/>
  <c r="AD2379" i="8"/>
  <c r="AE2379" i="8"/>
  <c r="AD2380" i="8"/>
  <c r="AE2380" i="8"/>
  <c r="AD2381" i="8"/>
  <c r="AE2381" i="8"/>
  <c r="AD2382" i="8"/>
  <c r="AE2382" i="8"/>
  <c r="AD2383" i="8"/>
  <c r="AE2383" i="8"/>
  <c r="AD2384" i="8"/>
  <c r="AE2384" i="8"/>
  <c r="AD2385" i="8"/>
  <c r="AE2385" i="8"/>
  <c r="AD2386" i="8"/>
  <c r="AE2386" i="8"/>
  <c r="AD2387" i="8"/>
  <c r="AE2387" i="8"/>
  <c r="AD2388" i="8"/>
  <c r="AE2388" i="8"/>
  <c r="AD2389" i="8"/>
  <c r="AE2389" i="8"/>
  <c r="AD2390" i="8"/>
  <c r="AE2390" i="8"/>
  <c r="AD2391" i="8"/>
  <c r="AE2391" i="8"/>
  <c r="AD2392" i="8"/>
  <c r="AE2392" i="8"/>
  <c r="AD2393" i="8"/>
  <c r="AE2393" i="8"/>
  <c r="AD2394" i="8"/>
  <c r="AE2394" i="8"/>
  <c r="AD2395" i="8"/>
  <c r="AE2395" i="8"/>
  <c r="AD2396" i="8"/>
  <c r="AE2396" i="8"/>
  <c r="AD2397" i="8"/>
  <c r="AE2397" i="8"/>
  <c r="AD2398" i="8"/>
  <c r="AE2398" i="8"/>
  <c r="AD2399" i="8"/>
  <c r="AE2399" i="8"/>
  <c r="AD2400" i="8"/>
  <c r="AE2400" i="8"/>
  <c r="AD2401" i="8"/>
  <c r="AE2401" i="8"/>
  <c r="AD2402" i="8"/>
  <c r="AE2402" i="8"/>
  <c r="AD2403" i="8"/>
  <c r="AE2403" i="8"/>
  <c r="AD2404" i="8"/>
  <c r="AE2404" i="8"/>
  <c r="AD2405" i="8"/>
  <c r="AE2405" i="8"/>
  <c r="AD2406" i="8"/>
  <c r="AE2406" i="8"/>
  <c r="AD2407" i="8"/>
  <c r="AE2407" i="8"/>
  <c r="AD2408" i="8"/>
  <c r="AE2408" i="8"/>
  <c r="AD2409" i="8"/>
  <c r="AE2409" i="8"/>
  <c r="AD2410" i="8"/>
  <c r="AE2410" i="8"/>
  <c r="AD2411" i="8"/>
  <c r="AE2411" i="8"/>
  <c r="AD2412" i="8"/>
  <c r="AE2412" i="8"/>
  <c r="AD2413" i="8"/>
  <c r="AE2413" i="8"/>
  <c r="AD2414" i="8"/>
  <c r="AE2414" i="8"/>
  <c r="AD2415" i="8"/>
  <c r="AE2415" i="8"/>
  <c r="AD2416" i="8"/>
  <c r="AE2416" i="8"/>
  <c r="AD2417" i="8"/>
  <c r="AE2417" i="8"/>
  <c r="AD2418" i="8"/>
  <c r="AE2418" i="8"/>
  <c r="AD2419" i="8"/>
  <c r="AE2419" i="8"/>
  <c r="AD2420" i="8"/>
  <c r="AE2420" i="8"/>
  <c r="AD2421" i="8"/>
  <c r="AE2421" i="8"/>
  <c r="AD2422" i="8"/>
  <c r="AE2422" i="8"/>
  <c r="AD2423" i="8"/>
  <c r="AE2423" i="8"/>
  <c r="AD2424" i="8"/>
  <c r="AE2424" i="8"/>
  <c r="AD2425" i="8"/>
  <c r="AE2425" i="8"/>
  <c r="AD2426" i="8"/>
  <c r="AE2426" i="8"/>
  <c r="AD2427" i="8"/>
  <c r="AE2427" i="8"/>
  <c r="AD2428" i="8"/>
  <c r="AE2428" i="8"/>
  <c r="AD2429" i="8"/>
  <c r="AE2429" i="8"/>
  <c r="AD2430" i="8"/>
  <c r="AE2430" i="8"/>
  <c r="AD2431" i="8"/>
  <c r="AE2431" i="8"/>
  <c r="AD2432" i="8"/>
  <c r="AE2432" i="8"/>
  <c r="AD2433" i="8"/>
  <c r="AE2433" i="8"/>
  <c r="AD2434" i="8"/>
  <c r="AE2434" i="8"/>
  <c r="AD2435" i="8"/>
  <c r="AE2435" i="8"/>
  <c r="AD2436" i="8"/>
  <c r="AE2436" i="8"/>
  <c r="AD2437" i="8"/>
  <c r="AE2437" i="8"/>
  <c r="AD2438" i="8"/>
  <c r="AE2438" i="8"/>
  <c r="AD2439" i="8"/>
  <c r="AE2439" i="8"/>
  <c r="AD2440" i="8"/>
  <c r="AE2440" i="8"/>
  <c r="AD2441" i="8"/>
  <c r="AE2441" i="8"/>
  <c r="AD2442" i="8"/>
  <c r="AE2442" i="8"/>
  <c r="AD2443" i="8"/>
  <c r="AE2443" i="8"/>
  <c r="AD2444" i="8"/>
  <c r="AE2444" i="8"/>
  <c r="AD2445" i="8"/>
  <c r="AE2445" i="8"/>
  <c r="AD2446" i="8"/>
  <c r="AE2446" i="8"/>
  <c r="AD2447" i="8"/>
  <c r="AE2447" i="8"/>
  <c r="AD2448" i="8"/>
  <c r="AE2448" i="8"/>
  <c r="AD2449" i="8"/>
  <c r="AE2449" i="8"/>
  <c r="AD2450" i="8"/>
  <c r="AE2450" i="8"/>
  <c r="AD2451" i="8"/>
  <c r="AE2451" i="8"/>
  <c r="AD2452" i="8"/>
  <c r="AE2452" i="8"/>
  <c r="AD2453" i="8"/>
  <c r="AE2453" i="8"/>
  <c r="AD2454" i="8"/>
  <c r="AE2454" i="8"/>
  <c r="AD2455" i="8"/>
  <c r="AE2455" i="8"/>
  <c r="AD2456" i="8"/>
  <c r="AE2456" i="8"/>
  <c r="AD2457" i="8"/>
  <c r="AE2457" i="8"/>
  <c r="AD2458" i="8"/>
  <c r="AE2458" i="8"/>
  <c r="AD2459" i="8"/>
  <c r="AE2459" i="8"/>
  <c r="AD2460" i="8"/>
  <c r="AE2460" i="8"/>
  <c r="AD2461" i="8"/>
  <c r="AE2461" i="8"/>
  <c r="AD2462" i="8"/>
  <c r="AE2462" i="8"/>
  <c r="AD2463" i="8"/>
  <c r="AE2463" i="8"/>
  <c r="AD2464" i="8"/>
  <c r="AE2464" i="8"/>
  <c r="AD2465" i="8"/>
  <c r="AE2465" i="8"/>
  <c r="AD2466" i="8"/>
  <c r="AE2466" i="8"/>
  <c r="AD2467" i="8"/>
  <c r="AE2467" i="8"/>
  <c r="AD2468" i="8"/>
  <c r="AE2468" i="8"/>
  <c r="AD2469" i="8"/>
  <c r="AE2469" i="8"/>
  <c r="AD2470" i="8"/>
  <c r="AE2470" i="8"/>
  <c r="AD2471" i="8"/>
  <c r="AE2471" i="8"/>
  <c r="AD2472" i="8"/>
  <c r="AE2472" i="8"/>
  <c r="AD2473" i="8"/>
  <c r="AE2473" i="8"/>
  <c r="AD2474" i="8"/>
  <c r="AE2474" i="8"/>
  <c r="AD2475" i="8"/>
  <c r="AE2475" i="8"/>
  <c r="AD2476" i="8"/>
  <c r="AE2476" i="8"/>
  <c r="AD2477" i="8"/>
  <c r="AE2477" i="8"/>
  <c r="AD2478" i="8"/>
  <c r="AE2478" i="8"/>
  <c r="AD2479" i="8"/>
  <c r="AE2479" i="8"/>
  <c r="AD2480" i="8"/>
  <c r="AE2480" i="8"/>
  <c r="AD2481" i="8"/>
  <c r="AE2481" i="8"/>
  <c r="AD2482" i="8"/>
  <c r="AE2482" i="8"/>
  <c r="AD2483" i="8"/>
  <c r="AE2483" i="8"/>
  <c r="AD2484" i="8"/>
  <c r="AE2484" i="8"/>
  <c r="AD2485" i="8"/>
  <c r="AE2485" i="8"/>
  <c r="AD2486" i="8"/>
  <c r="AE2486" i="8"/>
  <c r="AD2487" i="8"/>
  <c r="AE2487" i="8"/>
  <c r="AD2488" i="8"/>
  <c r="AE2488" i="8"/>
  <c r="AD2489" i="8"/>
  <c r="AE2489" i="8"/>
  <c r="AD2490" i="8"/>
  <c r="AE2490" i="8"/>
  <c r="AD2491" i="8"/>
  <c r="AE2491" i="8"/>
  <c r="AD2492" i="8"/>
  <c r="AE2492" i="8"/>
  <c r="AD2493" i="8"/>
  <c r="AE2493" i="8"/>
  <c r="AD2494" i="8"/>
  <c r="AE2494" i="8"/>
  <c r="AD2495" i="8"/>
  <c r="AE2495" i="8"/>
  <c r="AD2496" i="8"/>
  <c r="AE2496" i="8"/>
  <c r="AD2497" i="8"/>
  <c r="AE2497" i="8"/>
  <c r="AD2498" i="8"/>
  <c r="AE2498" i="8"/>
  <c r="AD2499" i="8"/>
  <c r="AE2499" i="8"/>
  <c r="AD2500" i="8"/>
  <c r="AE2500" i="8"/>
  <c r="AD2501" i="8"/>
  <c r="AE2501" i="8"/>
  <c r="AD2502" i="8"/>
  <c r="AE2502" i="8"/>
  <c r="AD2503" i="8"/>
  <c r="AE2503" i="8"/>
  <c r="AD2504" i="8"/>
  <c r="AE2504" i="8"/>
  <c r="AD2505" i="8"/>
  <c r="AE2505" i="8"/>
  <c r="AD2506" i="8"/>
  <c r="AE2506" i="8"/>
  <c r="AD2507" i="8"/>
  <c r="AE2507" i="8"/>
  <c r="AD2508" i="8"/>
  <c r="AE2508" i="8"/>
  <c r="AD2509" i="8"/>
  <c r="AE2509" i="8"/>
  <c r="AD2510" i="8"/>
  <c r="AE2510" i="8"/>
  <c r="AD2511" i="8"/>
  <c r="AE2511" i="8"/>
  <c r="AD2512" i="8"/>
  <c r="AE2512" i="8"/>
  <c r="AD2513" i="8"/>
  <c r="AE2513" i="8"/>
  <c r="AD2514" i="8"/>
  <c r="AE2514" i="8"/>
  <c r="AD2515" i="8"/>
  <c r="AE2515" i="8"/>
  <c r="AD2516" i="8"/>
  <c r="AE2516" i="8"/>
  <c r="AD2517" i="8"/>
  <c r="AE2517" i="8"/>
  <c r="AD2518" i="8"/>
  <c r="AE2518" i="8"/>
  <c r="AD2519" i="8"/>
  <c r="AE2519" i="8"/>
  <c r="AD2520" i="8"/>
  <c r="AE2520" i="8"/>
  <c r="AD2521" i="8"/>
  <c r="AE2521" i="8"/>
  <c r="AD2522" i="8"/>
  <c r="AE2522" i="8"/>
  <c r="AD2523" i="8"/>
  <c r="AE2523" i="8"/>
  <c r="AD2524" i="8"/>
  <c r="AE2524" i="8"/>
  <c r="AD2525" i="8"/>
  <c r="AE2525" i="8"/>
  <c r="AD2526" i="8"/>
  <c r="AE2526" i="8"/>
  <c r="AD2527" i="8"/>
  <c r="AE2527" i="8"/>
  <c r="AD2528" i="8"/>
  <c r="AE2528" i="8"/>
  <c r="AD2529" i="8"/>
  <c r="AE2529" i="8"/>
  <c r="AD2530" i="8"/>
  <c r="AE2530" i="8"/>
  <c r="AD2531" i="8"/>
  <c r="AE2531" i="8"/>
  <c r="AD2532" i="8"/>
  <c r="AE2532" i="8"/>
  <c r="AD2533" i="8"/>
  <c r="AE2533" i="8"/>
  <c r="AD2534" i="8"/>
  <c r="AE2534" i="8"/>
  <c r="AD2535" i="8"/>
  <c r="AE2535" i="8"/>
  <c r="AD2536" i="8"/>
  <c r="AE2536" i="8"/>
  <c r="AD2537" i="8"/>
  <c r="AE2537" i="8"/>
  <c r="AD2538" i="8"/>
  <c r="AE2538" i="8"/>
  <c r="AD2539" i="8"/>
  <c r="AE2539" i="8"/>
  <c r="AD2540" i="8"/>
  <c r="AE2540" i="8"/>
  <c r="AD2541" i="8"/>
  <c r="AE2541" i="8"/>
  <c r="AD2542" i="8"/>
  <c r="AE2542" i="8"/>
  <c r="AD2543" i="8"/>
  <c r="AE2543" i="8"/>
  <c r="AD2544" i="8"/>
  <c r="AE2544" i="8"/>
  <c r="AD2545" i="8"/>
  <c r="AE2545" i="8"/>
  <c r="AD2546" i="8"/>
  <c r="AE2546" i="8"/>
  <c r="AD2547" i="8"/>
  <c r="AE2547" i="8"/>
  <c r="AD2548" i="8"/>
  <c r="AE2548" i="8"/>
  <c r="AD2549" i="8"/>
  <c r="AE2549" i="8"/>
  <c r="AD2550" i="8"/>
  <c r="AE2550" i="8"/>
  <c r="AD2551" i="8"/>
  <c r="AE2551" i="8"/>
  <c r="AD2552" i="8"/>
  <c r="AE2552" i="8"/>
  <c r="AD2553" i="8"/>
  <c r="AE2553" i="8"/>
  <c r="AD2554" i="8"/>
  <c r="AE2554" i="8"/>
  <c r="AD2555" i="8"/>
  <c r="AE2555" i="8"/>
  <c r="AD2556" i="8"/>
  <c r="AE2556" i="8"/>
  <c r="AD2557" i="8"/>
  <c r="AE2557" i="8"/>
  <c r="AD2558" i="8"/>
  <c r="AE2558" i="8"/>
  <c r="AD2559" i="8"/>
  <c r="AE2559" i="8"/>
  <c r="AD2560" i="8"/>
  <c r="AE2560" i="8"/>
  <c r="AD2561" i="8"/>
  <c r="AE2561" i="8"/>
  <c r="AD2562" i="8"/>
  <c r="AE2562" i="8"/>
  <c r="AD2563" i="8"/>
  <c r="AE2563" i="8"/>
  <c r="AD2564" i="8"/>
  <c r="AE2564" i="8"/>
  <c r="AD2565" i="8"/>
  <c r="AE2565" i="8"/>
  <c r="AD2566" i="8"/>
  <c r="AE2566" i="8"/>
  <c r="AD2567" i="8"/>
  <c r="AE2567" i="8"/>
  <c r="AD2568" i="8"/>
  <c r="AE2568" i="8"/>
  <c r="AD2569" i="8"/>
  <c r="AE2569" i="8"/>
  <c r="AD2570" i="8"/>
  <c r="AE2570" i="8"/>
  <c r="AD2571" i="8"/>
  <c r="AE2571" i="8"/>
  <c r="AD2572" i="8"/>
  <c r="AE2572" i="8"/>
  <c r="AD2573" i="8"/>
  <c r="AE2573" i="8"/>
  <c r="AD2574" i="8"/>
  <c r="AE2574" i="8"/>
  <c r="AD2575" i="8"/>
  <c r="AE2575" i="8"/>
  <c r="AD2576" i="8"/>
  <c r="AE2576" i="8"/>
  <c r="AD2577" i="8"/>
  <c r="AE2577" i="8"/>
  <c r="AD2578" i="8"/>
  <c r="AE2578" i="8"/>
  <c r="AD2579" i="8"/>
  <c r="AE2579" i="8"/>
  <c r="AD2580" i="8"/>
  <c r="AE2580" i="8"/>
  <c r="AD2581" i="8"/>
  <c r="AE2581" i="8"/>
  <c r="AD2582" i="8"/>
  <c r="AE2582" i="8"/>
  <c r="AD2583" i="8"/>
  <c r="AE2583" i="8"/>
  <c r="AD2584" i="8"/>
  <c r="AE2584" i="8"/>
  <c r="AD2585" i="8"/>
  <c r="AE2585" i="8"/>
  <c r="AD2586" i="8"/>
  <c r="AE2586" i="8"/>
  <c r="AD2587" i="8"/>
  <c r="AE2587" i="8"/>
  <c r="AD2588" i="8"/>
  <c r="AE2588" i="8"/>
  <c r="AD2589" i="8"/>
  <c r="AE2589" i="8"/>
  <c r="AD2590" i="8"/>
  <c r="AE2590" i="8"/>
  <c r="AD2591" i="8"/>
  <c r="AE2591" i="8"/>
  <c r="AD2592" i="8"/>
  <c r="AE2592" i="8"/>
  <c r="AD2593" i="8"/>
  <c r="AE2593" i="8"/>
  <c r="AD2594" i="8"/>
  <c r="AE2594" i="8"/>
  <c r="AD2595" i="8"/>
  <c r="AE2595" i="8"/>
  <c r="AD2596" i="8"/>
  <c r="AE2596" i="8"/>
  <c r="AD2597" i="8"/>
  <c r="AE2597" i="8"/>
  <c r="AD2598" i="8"/>
  <c r="AE2598" i="8"/>
  <c r="AD2599" i="8"/>
  <c r="AE2599" i="8"/>
  <c r="AD2600" i="8"/>
  <c r="AE2600" i="8"/>
  <c r="AD2601" i="8"/>
  <c r="AE2601" i="8"/>
  <c r="AD2602" i="8"/>
  <c r="AE2602" i="8"/>
  <c r="AD2603" i="8"/>
  <c r="AE2603" i="8"/>
  <c r="AD2604" i="8"/>
  <c r="AE2604" i="8"/>
  <c r="AD2605" i="8"/>
  <c r="AE2605" i="8"/>
  <c r="AD2606" i="8"/>
  <c r="AE2606" i="8"/>
  <c r="AD2607" i="8"/>
  <c r="AE2607" i="8"/>
  <c r="AD2608" i="8"/>
  <c r="AE2608" i="8"/>
  <c r="AD2609" i="8"/>
  <c r="AE2609" i="8"/>
  <c r="AD2610" i="8"/>
  <c r="AE2610" i="8"/>
  <c r="AD2611" i="8"/>
  <c r="AE2611" i="8"/>
  <c r="AD2612" i="8"/>
  <c r="AE2612" i="8"/>
  <c r="AD2613" i="8"/>
  <c r="AE2613" i="8"/>
  <c r="AD2614" i="8"/>
  <c r="AE2614" i="8"/>
  <c r="AD2615" i="8"/>
  <c r="AE2615" i="8"/>
  <c r="AD2616" i="8"/>
  <c r="AE2616" i="8"/>
  <c r="AD2617" i="8"/>
  <c r="AE2617" i="8"/>
  <c r="AD2618" i="8"/>
  <c r="AE2618" i="8"/>
  <c r="AD2619" i="8"/>
  <c r="AE2619" i="8"/>
  <c r="AD2620" i="8"/>
  <c r="AE2620" i="8"/>
  <c r="AD2621" i="8"/>
  <c r="AE2621" i="8"/>
  <c r="AD2622" i="8"/>
  <c r="AE2622" i="8"/>
  <c r="AD2623" i="8"/>
  <c r="AE2623" i="8"/>
  <c r="AD2624" i="8"/>
  <c r="AE2624" i="8"/>
  <c r="AD2625" i="8"/>
  <c r="AE2625" i="8"/>
  <c r="AD2626" i="8"/>
  <c r="AE2626" i="8"/>
  <c r="AD2627" i="8"/>
  <c r="AE2627" i="8"/>
  <c r="AD2628" i="8"/>
  <c r="AE2628" i="8"/>
  <c r="AD2629" i="8"/>
  <c r="AE2629" i="8"/>
  <c r="AD2630" i="8"/>
  <c r="AE2630" i="8"/>
  <c r="AD2631" i="8"/>
  <c r="AE2631" i="8"/>
  <c r="AD2632" i="8"/>
  <c r="AE2632" i="8"/>
  <c r="AD2633" i="8"/>
  <c r="AE2633" i="8"/>
  <c r="AD2634" i="8"/>
  <c r="AE2634" i="8"/>
  <c r="AD2635" i="8"/>
  <c r="AE2635" i="8"/>
  <c r="AD2636" i="8"/>
  <c r="AE2636" i="8"/>
  <c r="AD2637" i="8"/>
  <c r="AE2637" i="8"/>
  <c r="AD2638" i="8"/>
  <c r="AE2638" i="8"/>
  <c r="AD2639" i="8"/>
  <c r="AE2639" i="8"/>
  <c r="AD2640" i="8"/>
  <c r="AE2640" i="8"/>
  <c r="AD2641" i="8"/>
  <c r="AE2641" i="8"/>
  <c r="AD2642" i="8"/>
  <c r="AE2642" i="8"/>
  <c r="AD2643" i="8"/>
  <c r="AE2643" i="8"/>
  <c r="AD2644" i="8"/>
  <c r="AE2644" i="8"/>
  <c r="AD2645" i="8"/>
  <c r="AE2645" i="8"/>
  <c r="AD2646" i="8"/>
  <c r="AE2646" i="8"/>
  <c r="AD2647" i="8"/>
  <c r="AE2647" i="8"/>
  <c r="AD2648" i="8"/>
  <c r="AE2648" i="8"/>
  <c r="AD2649" i="8"/>
  <c r="AE2649" i="8"/>
  <c r="AD2650" i="8"/>
  <c r="AE2650" i="8"/>
  <c r="AD2651" i="8"/>
  <c r="AE2651" i="8"/>
  <c r="AD2652" i="8"/>
  <c r="AE2652" i="8"/>
  <c r="AD2653" i="8"/>
  <c r="AE2653" i="8"/>
  <c r="AD2654" i="8"/>
  <c r="AE2654" i="8"/>
  <c r="AD2655" i="8"/>
  <c r="AE2655" i="8"/>
  <c r="AD2656" i="8"/>
  <c r="AE2656" i="8"/>
  <c r="AD2657" i="8"/>
  <c r="AE2657" i="8"/>
  <c r="AD2658" i="8"/>
  <c r="AE2658" i="8"/>
  <c r="AD2659" i="8"/>
  <c r="AE2659" i="8"/>
  <c r="AD2660" i="8"/>
  <c r="AE2660" i="8"/>
  <c r="AD2661" i="8"/>
  <c r="AE2661" i="8"/>
  <c r="AD2662" i="8"/>
  <c r="AE2662" i="8"/>
  <c r="AD2663" i="8"/>
  <c r="AE2663" i="8"/>
  <c r="AD2664" i="8"/>
  <c r="AE2664" i="8"/>
  <c r="AD2665" i="8"/>
  <c r="AE2665" i="8"/>
  <c r="AD2666" i="8"/>
  <c r="AE2666" i="8"/>
  <c r="AD2667" i="8"/>
  <c r="AE2667" i="8"/>
  <c r="AD2668" i="8"/>
  <c r="AE2668" i="8"/>
  <c r="AD2669" i="8"/>
  <c r="AE2669" i="8"/>
  <c r="AD2670" i="8"/>
  <c r="AE2670" i="8"/>
  <c r="AD2671" i="8"/>
  <c r="AE2671" i="8"/>
  <c r="AD2672" i="8"/>
  <c r="AE2672" i="8"/>
  <c r="AD2673" i="8"/>
  <c r="AE2673" i="8"/>
  <c r="AD2674" i="8"/>
  <c r="AE2674" i="8"/>
  <c r="AD2675" i="8"/>
  <c r="AE2675" i="8"/>
  <c r="AD2676" i="8"/>
  <c r="AE2676" i="8"/>
  <c r="AD2677" i="8"/>
  <c r="AE2677" i="8"/>
  <c r="AD2678" i="8"/>
  <c r="AE2678" i="8"/>
  <c r="AD2679" i="8"/>
  <c r="AE2679" i="8"/>
  <c r="AD2680" i="8"/>
  <c r="AE2680" i="8"/>
  <c r="AD2681" i="8"/>
  <c r="AE2681" i="8"/>
  <c r="AD2682" i="8"/>
  <c r="AE2682" i="8"/>
  <c r="AD2683" i="8"/>
  <c r="AE2683" i="8"/>
  <c r="AD2684" i="8"/>
  <c r="AE2684" i="8"/>
  <c r="AD2685" i="8"/>
  <c r="AE2685" i="8"/>
  <c r="AD2686" i="8"/>
  <c r="AE2686" i="8"/>
  <c r="AD2687" i="8"/>
  <c r="AE2687" i="8"/>
  <c r="AD2688" i="8"/>
  <c r="AE2688" i="8"/>
  <c r="AD2689" i="8"/>
  <c r="AE2689" i="8"/>
  <c r="AD2690" i="8"/>
  <c r="AE2690" i="8"/>
  <c r="AD2691" i="8"/>
  <c r="AE2691" i="8"/>
  <c r="AD2692" i="8"/>
  <c r="AE2692" i="8"/>
  <c r="AD2693" i="8"/>
  <c r="AE2693" i="8"/>
  <c r="AD2694" i="8"/>
  <c r="AE2694" i="8"/>
  <c r="AD2695" i="8"/>
  <c r="AE2695" i="8"/>
  <c r="AD2696" i="8"/>
  <c r="AE2696" i="8"/>
  <c r="AD2697" i="8"/>
  <c r="AE2697" i="8"/>
  <c r="AD2698" i="8"/>
  <c r="AE2698" i="8"/>
  <c r="AD2699" i="8"/>
  <c r="AE2699" i="8"/>
  <c r="AD2700" i="8"/>
  <c r="AE2700" i="8"/>
  <c r="AD2701" i="8"/>
  <c r="AE2701" i="8"/>
  <c r="AD2702" i="8"/>
  <c r="AE2702" i="8"/>
  <c r="AD2703" i="8"/>
  <c r="AE2703" i="8"/>
  <c r="AD2704" i="8"/>
  <c r="AE2704" i="8"/>
  <c r="AD2705" i="8"/>
  <c r="AE2705" i="8"/>
  <c r="AD2706" i="8"/>
  <c r="AE2706" i="8"/>
  <c r="AD2707" i="8"/>
  <c r="AE2707" i="8"/>
  <c r="AD2708" i="8"/>
  <c r="AE2708" i="8"/>
  <c r="AD2709" i="8"/>
  <c r="AE2709" i="8"/>
  <c r="AD2710" i="8"/>
  <c r="AE2710" i="8"/>
  <c r="AD2711" i="8"/>
  <c r="AE2711" i="8"/>
  <c r="AD2712" i="8"/>
  <c r="AE2712" i="8"/>
  <c r="AD2713" i="8"/>
  <c r="AE2713" i="8"/>
  <c r="AD2714" i="8"/>
  <c r="AE2714" i="8"/>
  <c r="AD2715" i="8"/>
  <c r="AE2715" i="8"/>
  <c r="AD2716" i="8"/>
  <c r="AE2716" i="8"/>
  <c r="AD2717" i="8"/>
  <c r="AE2717" i="8"/>
  <c r="AD2718" i="8"/>
  <c r="AE2718" i="8"/>
  <c r="AD2719" i="8"/>
  <c r="AE2719" i="8"/>
  <c r="AD2720" i="8"/>
  <c r="AE2720" i="8"/>
  <c r="AD2721" i="8"/>
  <c r="AE2721" i="8"/>
  <c r="AD2722" i="8"/>
  <c r="AE2722" i="8"/>
  <c r="AD2723" i="8"/>
  <c r="AE2723" i="8"/>
  <c r="AD2724" i="8"/>
  <c r="AE2724" i="8"/>
  <c r="AD2725" i="8"/>
  <c r="AE2725" i="8"/>
  <c r="AD2726" i="8"/>
  <c r="AE2726" i="8"/>
  <c r="AD2727" i="8"/>
  <c r="AE2727" i="8"/>
  <c r="AD2728" i="8"/>
  <c r="AE2728" i="8"/>
  <c r="AD2729" i="8"/>
  <c r="AE2729" i="8"/>
  <c r="AD2730" i="8"/>
  <c r="AE2730" i="8"/>
  <c r="AD2731" i="8"/>
  <c r="AE2731" i="8"/>
  <c r="AD2732" i="8"/>
  <c r="AE2732" i="8"/>
  <c r="AD2733" i="8"/>
  <c r="AE2733" i="8"/>
  <c r="AD2734" i="8"/>
  <c r="AE2734" i="8"/>
  <c r="AD2735" i="8"/>
  <c r="AE2735" i="8"/>
  <c r="AD2736" i="8"/>
  <c r="AE2736" i="8"/>
  <c r="AD2737" i="8"/>
  <c r="AE2737" i="8"/>
  <c r="AD2738" i="8"/>
  <c r="AE2738" i="8"/>
  <c r="AD2739" i="8"/>
  <c r="AE2739" i="8"/>
  <c r="AD2740" i="8"/>
  <c r="AE2740" i="8"/>
  <c r="AD2741" i="8"/>
  <c r="AE2741" i="8"/>
  <c r="AD2742" i="8"/>
  <c r="AE2742" i="8"/>
  <c r="AD2743" i="8"/>
  <c r="AE2743" i="8"/>
  <c r="AD2744" i="8"/>
  <c r="AE2744" i="8"/>
  <c r="AD2745" i="8"/>
  <c r="AE2745" i="8"/>
  <c r="AD2746" i="8"/>
  <c r="AE2746" i="8"/>
  <c r="AD2747" i="8"/>
  <c r="AE2747" i="8"/>
  <c r="AD2748" i="8"/>
  <c r="AE2748" i="8"/>
  <c r="AD2749" i="8"/>
  <c r="AE2749" i="8"/>
  <c r="AD2750" i="8"/>
  <c r="AE2750" i="8"/>
  <c r="AD2751" i="8"/>
  <c r="AE2751" i="8"/>
  <c r="AD2752" i="8"/>
  <c r="AE2752" i="8"/>
  <c r="AD2753" i="8"/>
  <c r="AE2753" i="8"/>
  <c r="AD2754" i="8"/>
  <c r="AE2754" i="8"/>
  <c r="AD2755" i="8"/>
  <c r="AE2755" i="8"/>
  <c r="AD2756" i="8"/>
  <c r="AE2756" i="8"/>
  <c r="AD2757" i="8"/>
  <c r="AE2757" i="8"/>
  <c r="AD2758" i="8"/>
  <c r="AE2758" i="8"/>
  <c r="AD2759" i="8"/>
  <c r="AE2759" i="8"/>
  <c r="AD2760" i="8"/>
  <c r="AE2760" i="8"/>
  <c r="AD2761" i="8"/>
  <c r="AE2761" i="8"/>
  <c r="AD2762" i="8"/>
  <c r="AE2762" i="8"/>
  <c r="AD2763" i="8"/>
  <c r="AE2763" i="8"/>
  <c r="AD2764" i="8"/>
  <c r="AE2764" i="8"/>
  <c r="AD2765" i="8"/>
  <c r="AE2765" i="8"/>
  <c r="AD2766" i="8"/>
  <c r="AE2766" i="8"/>
  <c r="AD2767" i="8"/>
  <c r="AE2767" i="8"/>
  <c r="AD2768" i="8"/>
  <c r="AE2768" i="8"/>
  <c r="AD2769" i="8"/>
  <c r="AE2769" i="8"/>
  <c r="AD2770" i="8"/>
  <c r="AE2770" i="8"/>
  <c r="AD2771" i="8"/>
  <c r="AE2771" i="8"/>
  <c r="AD2772" i="8"/>
  <c r="AE2772" i="8"/>
  <c r="AD2773" i="8"/>
  <c r="AE2773" i="8"/>
  <c r="AD2774" i="8"/>
  <c r="AE2774" i="8"/>
  <c r="AD2775" i="8"/>
  <c r="AE2775" i="8"/>
  <c r="AD2776" i="8"/>
  <c r="AE2776" i="8"/>
  <c r="AD2777" i="8"/>
  <c r="AE2777" i="8"/>
  <c r="AD2778" i="8"/>
  <c r="AE2778" i="8"/>
  <c r="AD2779" i="8"/>
  <c r="AE2779" i="8"/>
  <c r="AD2780" i="8"/>
  <c r="AE2780" i="8"/>
  <c r="AD2781" i="8"/>
  <c r="AE2781" i="8"/>
  <c r="AD2782" i="8"/>
  <c r="AE2782" i="8"/>
  <c r="AD2783" i="8"/>
  <c r="AE2783" i="8"/>
  <c r="AD2784" i="8"/>
  <c r="AE2784" i="8"/>
  <c r="AD2785" i="8"/>
  <c r="AE2785" i="8"/>
  <c r="AD2786" i="8"/>
  <c r="AE2786" i="8"/>
  <c r="AD2787" i="8"/>
  <c r="AE2787" i="8"/>
  <c r="AD2788" i="8"/>
  <c r="AE2788" i="8"/>
  <c r="AD2789" i="8"/>
  <c r="AE2789" i="8"/>
  <c r="AD2790" i="8"/>
  <c r="AE2790" i="8"/>
  <c r="AD2791" i="8"/>
  <c r="AE2791" i="8"/>
  <c r="AD2792" i="8"/>
  <c r="AE2792" i="8"/>
  <c r="AD2793" i="8"/>
  <c r="AE2793" i="8"/>
  <c r="AD2794" i="8"/>
  <c r="AE2794" i="8"/>
  <c r="AD2795" i="8"/>
  <c r="AE2795" i="8"/>
  <c r="AD2796" i="8"/>
  <c r="AE2796" i="8"/>
  <c r="AD2797" i="8"/>
  <c r="AE2797" i="8"/>
  <c r="AD2798" i="8"/>
  <c r="AE2798" i="8"/>
  <c r="AD2799" i="8"/>
  <c r="AE2799" i="8"/>
  <c r="AD2800" i="8"/>
  <c r="AE2800" i="8"/>
  <c r="AD2801" i="8"/>
  <c r="AE2801" i="8"/>
  <c r="AD2802" i="8"/>
  <c r="AE2802" i="8"/>
  <c r="AD2803" i="8"/>
  <c r="AE2803" i="8"/>
  <c r="AD2804" i="8"/>
  <c r="AE2804" i="8"/>
  <c r="AD2805" i="8"/>
  <c r="AE2805" i="8"/>
  <c r="AD2806" i="8"/>
  <c r="AE2806" i="8"/>
  <c r="AD2807" i="8"/>
  <c r="AE2807" i="8"/>
  <c r="AD2808" i="8"/>
  <c r="AE2808" i="8"/>
  <c r="AD2809" i="8"/>
  <c r="AE2809" i="8"/>
  <c r="AD2810" i="8"/>
  <c r="AE2810" i="8"/>
  <c r="AD2811" i="8"/>
  <c r="AE2811" i="8"/>
  <c r="AD2812" i="8"/>
  <c r="AE2812" i="8"/>
  <c r="AD2813" i="8"/>
  <c r="AE2813" i="8"/>
  <c r="AD2814" i="8"/>
  <c r="AE2814" i="8"/>
  <c r="AD2815" i="8"/>
  <c r="AE2815" i="8"/>
  <c r="AD2816" i="8"/>
  <c r="AE2816" i="8"/>
  <c r="AD2817" i="8"/>
  <c r="AE2817" i="8"/>
  <c r="AD2818" i="8"/>
  <c r="AE2818" i="8"/>
  <c r="AD2819" i="8"/>
  <c r="AE2819" i="8"/>
  <c r="AD2820" i="8"/>
  <c r="AE2820" i="8"/>
  <c r="AD2821" i="8"/>
  <c r="AE2821" i="8"/>
  <c r="AD2822" i="8"/>
  <c r="AE2822" i="8"/>
  <c r="AD2823" i="8"/>
  <c r="AE2823" i="8"/>
  <c r="AD2824" i="8"/>
  <c r="AE2824" i="8"/>
  <c r="AD2825" i="8"/>
  <c r="AE2825" i="8"/>
  <c r="AD2826" i="8"/>
  <c r="AE2826" i="8"/>
  <c r="AD2827" i="8"/>
  <c r="AE2827" i="8"/>
  <c r="AD2828" i="8"/>
  <c r="AE2828" i="8"/>
  <c r="AD2829" i="8"/>
  <c r="AE2829" i="8"/>
  <c r="AD2830" i="8"/>
  <c r="AE2830" i="8"/>
  <c r="AD2831" i="8"/>
  <c r="AE2831" i="8"/>
  <c r="AD2832" i="8"/>
  <c r="AE2832" i="8"/>
  <c r="AD2833" i="8"/>
  <c r="AE2833" i="8"/>
  <c r="AD2834" i="8"/>
  <c r="AE2834" i="8"/>
  <c r="AD2835" i="8"/>
  <c r="AE2835" i="8"/>
  <c r="AD2836" i="8"/>
  <c r="AE2836" i="8"/>
  <c r="AD2837" i="8"/>
  <c r="AE2837" i="8"/>
  <c r="AD2838" i="8"/>
  <c r="AE2838" i="8"/>
  <c r="AD2839" i="8"/>
  <c r="AE2839" i="8"/>
  <c r="AD2840" i="8"/>
  <c r="AE2840" i="8"/>
  <c r="AD2841" i="8"/>
  <c r="AE2841" i="8"/>
  <c r="AD2842" i="8"/>
  <c r="AE2842" i="8"/>
  <c r="AD2843" i="8"/>
  <c r="AE2843" i="8"/>
  <c r="AD2844" i="8"/>
  <c r="AE2844" i="8"/>
  <c r="AD2845" i="8"/>
  <c r="AE2845" i="8"/>
  <c r="AD2846" i="8"/>
  <c r="AE2846" i="8"/>
  <c r="AD2847" i="8"/>
  <c r="AE2847" i="8"/>
  <c r="AD2848" i="8"/>
  <c r="AE2848" i="8"/>
  <c r="AD2849" i="8"/>
  <c r="AE2849" i="8"/>
  <c r="AD2850" i="8"/>
  <c r="AE2850" i="8"/>
  <c r="AD2851" i="8"/>
  <c r="AE2851" i="8"/>
  <c r="AD2852" i="8"/>
  <c r="AE2852" i="8"/>
  <c r="AD2853" i="8"/>
  <c r="AE2853" i="8"/>
  <c r="AD2854" i="8"/>
  <c r="AE2854" i="8"/>
  <c r="AD2855" i="8"/>
  <c r="AE2855" i="8"/>
  <c r="AD2856" i="8"/>
  <c r="AE2856" i="8"/>
  <c r="AD2857" i="8"/>
  <c r="AE2857" i="8"/>
  <c r="AD2858" i="8"/>
  <c r="AE2858" i="8"/>
  <c r="AD2859" i="8"/>
  <c r="AE2859" i="8"/>
  <c r="AD2860" i="8"/>
  <c r="AE2860" i="8"/>
  <c r="AD2861" i="8"/>
  <c r="AE2861" i="8"/>
  <c r="AD2862" i="8"/>
  <c r="AE2862" i="8"/>
  <c r="AD2863" i="8"/>
  <c r="AE2863" i="8"/>
  <c r="AD2864" i="8"/>
  <c r="AE2864" i="8"/>
  <c r="AD2865" i="8"/>
  <c r="AE2865" i="8"/>
  <c r="AD2866" i="8"/>
  <c r="AE2866" i="8"/>
  <c r="AD2867" i="8"/>
  <c r="AE2867" i="8"/>
  <c r="AD2868" i="8"/>
  <c r="AE2868" i="8"/>
  <c r="AD2869" i="8"/>
  <c r="AE2869" i="8"/>
  <c r="AD2870" i="8"/>
  <c r="AE2870" i="8"/>
  <c r="AD2871" i="8"/>
  <c r="AE2871" i="8"/>
  <c r="AD2872" i="8"/>
  <c r="AE2872" i="8"/>
  <c r="AD2873" i="8"/>
  <c r="AE2873" i="8"/>
  <c r="AD2874" i="8"/>
  <c r="AE2874" i="8"/>
  <c r="AD2875" i="8"/>
  <c r="AE2875" i="8"/>
  <c r="AD2876" i="8"/>
  <c r="AE2876" i="8"/>
  <c r="AD2877" i="8"/>
  <c r="AE2877" i="8"/>
  <c r="AD2878" i="8"/>
  <c r="AE2878" i="8"/>
  <c r="AD2879" i="8"/>
  <c r="AE2879" i="8"/>
  <c r="AD2880" i="8"/>
  <c r="AE2880" i="8"/>
  <c r="AD2881" i="8"/>
  <c r="AE2881" i="8"/>
  <c r="AD2882" i="8"/>
  <c r="AE2882" i="8"/>
  <c r="AD2883" i="8"/>
  <c r="AE2883" i="8"/>
  <c r="AD2884" i="8"/>
  <c r="AE2884" i="8"/>
  <c r="AD2885" i="8"/>
  <c r="AE2885" i="8"/>
  <c r="AD2886" i="8"/>
  <c r="AE2886" i="8"/>
  <c r="AD2887" i="8"/>
  <c r="AE2887" i="8"/>
  <c r="AD2888" i="8"/>
  <c r="AE2888" i="8"/>
  <c r="AD2889" i="8"/>
  <c r="AE2889" i="8"/>
  <c r="AD2890" i="8"/>
  <c r="AE2890" i="8"/>
  <c r="AD2891" i="8"/>
  <c r="AE2891" i="8"/>
  <c r="AD2892" i="8"/>
  <c r="AE2892" i="8"/>
  <c r="AD2893" i="8"/>
  <c r="AE2893" i="8"/>
  <c r="AD2894" i="8"/>
  <c r="AE2894" i="8"/>
  <c r="AD2895" i="8"/>
  <c r="AE2895" i="8"/>
  <c r="AD2896" i="8"/>
  <c r="AE2896" i="8"/>
  <c r="AD2897" i="8"/>
  <c r="AE2897" i="8"/>
  <c r="AD2898" i="8"/>
  <c r="AE2898" i="8"/>
  <c r="AD2899" i="8"/>
  <c r="AE2899" i="8"/>
  <c r="AD2900" i="8"/>
  <c r="AE2900" i="8"/>
  <c r="AD2901" i="8"/>
  <c r="AE2901" i="8"/>
  <c r="AD2902" i="8"/>
  <c r="AE2902" i="8"/>
  <c r="AD2903" i="8"/>
  <c r="AE2903" i="8"/>
  <c r="AD2904" i="8"/>
  <c r="AE2904" i="8"/>
  <c r="AD2905" i="8"/>
  <c r="AE2905" i="8"/>
  <c r="AD2906" i="8"/>
  <c r="AE2906" i="8"/>
  <c r="AD2907" i="8"/>
  <c r="AE2907" i="8"/>
  <c r="AD2908" i="8"/>
  <c r="AE2908" i="8"/>
  <c r="AD2909" i="8"/>
  <c r="AE2909" i="8"/>
  <c r="AD2910" i="8"/>
  <c r="AE2910" i="8"/>
  <c r="AD2911" i="8"/>
  <c r="AE2911" i="8"/>
  <c r="AD2912" i="8"/>
  <c r="AE2912" i="8"/>
  <c r="AD2913" i="8"/>
  <c r="AE2913" i="8"/>
  <c r="AD2914" i="8"/>
  <c r="AE2914" i="8"/>
  <c r="AD2915" i="8"/>
  <c r="AE2915" i="8"/>
  <c r="AD2916" i="8"/>
  <c r="AE2916" i="8"/>
  <c r="AD2917" i="8"/>
  <c r="AE2917" i="8"/>
  <c r="AD2918" i="8"/>
  <c r="AE2918" i="8"/>
  <c r="AD2919" i="8"/>
  <c r="AE2919" i="8"/>
  <c r="AD2920" i="8"/>
  <c r="AE2920" i="8"/>
  <c r="AD2921" i="8"/>
  <c r="AE2921" i="8"/>
  <c r="AD2922" i="8"/>
  <c r="AE2922" i="8"/>
  <c r="AD2923" i="8"/>
  <c r="AE2923" i="8"/>
  <c r="AD2924" i="8"/>
  <c r="AE2924" i="8"/>
  <c r="AD2925" i="8"/>
  <c r="AE2925" i="8"/>
  <c r="AD2926" i="8"/>
  <c r="AE2926" i="8"/>
  <c r="AD2927" i="8"/>
  <c r="AE2927" i="8"/>
  <c r="AD2928" i="8"/>
  <c r="AE2928" i="8"/>
  <c r="AD2929" i="8"/>
  <c r="AE2929" i="8"/>
  <c r="AD2930" i="8"/>
  <c r="AE2930" i="8"/>
  <c r="AD2931" i="8"/>
  <c r="AE2931" i="8"/>
  <c r="AD2932" i="8"/>
  <c r="AE2932" i="8"/>
  <c r="AD2933" i="8"/>
  <c r="AE2933" i="8"/>
  <c r="AD2934" i="8"/>
  <c r="AE2934" i="8"/>
  <c r="AD2935" i="8"/>
  <c r="AE2935" i="8"/>
  <c r="AD2936" i="8"/>
  <c r="AE2936" i="8"/>
  <c r="AD2937" i="8"/>
  <c r="AE2937" i="8"/>
  <c r="AD2938" i="8"/>
  <c r="AE2938" i="8"/>
  <c r="AD2939" i="8"/>
  <c r="AE2939" i="8"/>
  <c r="AD2940" i="8"/>
  <c r="AE2940" i="8"/>
  <c r="AD2941" i="8"/>
  <c r="AE2941" i="8"/>
  <c r="AD2942" i="8"/>
  <c r="AE2942" i="8"/>
  <c r="AD2943" i="8"/>
  <c r="AE2943" i="8"/>
  <c r="AD2944" i="8"/>
  <c r="AE2944" i="8"/>
  <c r="AD2945" i="8"/>
  <c r="AE2945" i="8"/>
  <c r="AD2946" i="8"/>
  <c r="AE2946" i="8"/>
  <c r="AD2947" i="8"/>
  <c r="AE2947" i="8"/>
  <c r="AD2948" i="8"/>
  <c r="AE2948" i="8"/>
  <c r="AD2949" i="8"/>
  <c r="AE2949" i="8"/>
  <c r="AD2950" i="8"/>
  <c r="AE2950" i="8"/>
  <c r="AD2951" i="8"/>
  <c r="AE2951" i="8"/>
  <c r="AD2952" i="8"/>
  <c r="AE2952" i="8"/>
  <c r="AD2953" i="8"/>
  <c r="AE2953" i="8"/>
  <c r="AD2954" i="8"/>
  <c r="AE2954" i="8"/>
  <c r="AD2955" i="8"/>
  <c r="AE2955" i="8"/>
  <c r="AD2956" i="8"/>
  <c r="AE2956" i="8"/>
  <c r="AD2957" i="8"/>
  <c r="AE2957" i="8"/>
  <c r="AD2958" i="8"/>
  <c r="AE2958" i="8"/>
  <c r="AD2959" i="8"/>
  <c r="AE2959" i="8"/>
  <c r="AD2960" i="8"/>
  <c r="AE2960" i="8"/>
  <c r="AD2961" i="8"/>
  <c r="AE2961" i="8"/>
  <c r="AD2962" i="8"/>
  <c r="AE2962" i="8"/>
  <c r="AD2963" i="8"/>
  <c r="AE2963" i="8"/>
  <c r="AD2964" i="8"/>
  <c r="AE2964" i="8"/>
  <c r="AD2965" i="8"/>
  <c r="AE2965" i="8"/>
  <c r="AD2966" i="8"/>
  <c r="AE2966" i="8"/>
  <c r="AD2967" i="8"/>
  <c r="AE2967" i="8"/>
  <c r="AD2968" i="8"/>
  <c r="AE2968" i="8"/>
  <c r="AD2969" i="8"/>
  <c r="AE2969" i="8"/>
  <c r="AD2970" i="8"/>
  <c r="AE2970" i="8"/>
  <c r="AD2971" i="8"/>
  <c r="AE2971" i="8"/>
  <c r="AD2972" i="8"/>
  <c r="AE2972" i="8"/>
  <c r="AD2973" i="8"/>
  <c r="AE2973" i="8"/>
  <c r="AD2974" i="8"/>
  <c r="AE2974" i="8"/>
  <c r="AD2975" i="8"/>
  <c r="AE2975" i="8"/>
  <c r="AD2976" i="8"/>
  <c r="AE2976" i="8"/>
  <c r="AD2977" i="8"/>
  <c r="AE2977" i="8"/>
  <c r="AD2978" i="8"/>
  <c r="AE2978" i="8"/>
  <c r="AD2979" i="8"/>
  <c r="AE2979" i="8"/>
  <c r="AD2980" i="8"/>
  <c r="AE2980" i="8"/>
  <c r="AD2981" i="8"/>
  <c r="AE2981" i="8"/>
  <c r="AD2982" i="8"/>
  <c r="AE2982" i="8"/>
  <c r="AD2983" i="8"/>
  <c r="AE2983" i="8"/>
  <c r="AD2984" i="8"/>
  <c r="AE2984" i="8"/>
  <c r="AD2985" i="8"/>
  <c r="AE2985" i="8"/>
  <c r="AD2986" i="8"/>
  <c r="AE2986" i="8"/>
  <c r="AD2987" i="8"/>
  <c r="AE2987" i="8"/>
  <c r="AD2988" i="8"/>
  <c r="AE2988" i="8"/>
  <c r="AD2989" i="8"/>
  <c r="AE2989" i="8"/>
  <c r="AD2990" i="8"/>
  <c r="AE2990" i="8"/>
  <c r="AD2991" i="8"/>
  <c r="AE2991" i="8"/>
  <c r="AD2992" i="8"/>
  <c r="AE2992" i="8"/>
  <c r="AD2993" i="8"/>
  <c r="AE2993" i="8"/>
  <c r="AD2994" i="8"/>
  <c r="AE2994" i="8"/>
  <c r="AD2995" i="8"/>
  <c r="AE2995" i="8"/>
  <c r="AD2996" i="8"/>
  <c r="AE2996" i="8"/>
  <c r="AD2997" i="8"/>
  <c r="AE2997" i="8"/>
  <c r="AD2998" i="8"/>
  <c r="AE2998" i="8"/>
  <c r="AD2999" i="8"/>
  <c r="AE2999" i="8"/>
  <c r="AD3000" i="8"/>
  <c r="AE3000" i="8"/>
  <c r="AD3001" i="8"/>
  <c r="AE3001" i="8"/>
  <c r="AD3002" i="8"/>
  <c r="AE3002" i="8"/>
  <c r="AD3003" i="8"/>
  <c r="AE3003" i="8"/>
  <c r="AD3004" i="8"/>
  <c r="AE3004" i="8"/>
  <c r="AD3005" i="8"/>
  <c r="AE3005" i="8"/>
  <c r="AD3006" i="8"/>
  <c r="AE3006" i="8"/>
  <c r="AD3007" i="8"/>
  <c r="AE3007" i="8"/>
  <c r="AD3008" i="8"/>
  <c r="AE3008" i="8"/>
  <c r="AD3009" i="8"/>
  <c r="AE3009" i="8"/>
  <c r="AD3010" i="8"/>
  <c r="AE3010" i="8"/>
  <c r="AD3011" i="8"/>
  <c r="AE3011" i="8"/>
  <c r="AD3012" i="8"/>
  <c r="AE3012" i="8"/>
  <c r="AD3013" i="8"/>
  <c r="AE3013" i="8"/>
  <c r="AD3014" i="8"/>
  <c r="AE3014" i="8"/>
  <c r="AD3015" i="8"/>
  <c r="AE3015" i="8"/>
  <c r="AD3016" i="8"/>
  <c r="AE3016" i="8"/>
  <c r="AD3017" i="8"/>
  <c r="AE3017" i="8"/>
  <c r="AD3018" i="8"/>
  <c r="AE3018" i="8"/>
  <c r="AD3019" i="8"/>
  <c r="AE3019" i="8"/>
  <c r="AD3020" i="8"/>
  <c r="AE3020" i="8"/>
  <c r="AD3021" i="8"/>
  <c r="AE3021" i="8"/>
  <c r="AD3022" i="8"/>
  <c r="AE3022" i="8"/>
  <c r="AD3023" i="8"/>
  <c r="AE3023" i="8"/>
  <c r="AD3024" i="8"/>
  <c r="AE3024" i="8"/>
  <c r="AD3025" i="8"/>
  <c r="AE3025" i="8"/>
  <c r="AD3026" i="8"/>
  <c r="AE3026" i="8"/>
  <c r="AD3027" i="8"/>
  <c r="AE3027" i="8"/>
  <c r="AD3028" i="8"/>
  <c r="AE3028" i="8"/>
  <c r="AD3029" i="8"/>
  <c r="AE3029" i="8"/>
  <c r="AD3030" i="8"/>
  <c r="AE3030" i="8"/>
  <c r="AD3031" i="8"/>
  <c r="AE3031" i="8"/>
  <c r="AD3032" i="8"/>
  <c r="AE3032" i="8"/>
  <c r="AD3033" i="8"/>
  <c r="AE3033" i="8"/>
  <c r="AD3034" i="8"/>
  <c r="AE3034" i="8"/>
  <c r="AD3035" i="8"/>
  <c r="AE3035" i="8"/>
  <c r="AD3036" i="8"/>
  <c r="AE3036" i="8"/>
  <c r="AD3037" i="8"/>
  <c r="AE3037" i="8"/>
  <c r="AD3038" i="8"/>
  <c r="AE3038" i="8"/>
  <c r="AD3039" i="8"/>
  <c r="AE3039" i="8"/>
  <c r="AD3040" i="8"/>
  <c r="AE3040" i="8"/>
  <c r="AD3041" i="8"/>
  <c r="AE3041" i="8"/>
  <c r="AD3042" i="8"/>
  <c r="AE3042" i="8"/>
  <c r="AD3043" i="8"/>
  <c r="AE3043" i="8"/>
  <c r="AD3044" i="8"/>
  <c r="AE3044" i="8"/>
  <c r="AD3045" i="8"/>
  <c r="AE3045" i="8"/>
  <c r="AD3046" i="8"/>
  <c r="AE3046" i="8"/>
  <c r="AD3047" i="8"/>
  <c r="AE3047" i="8"/>
  <c r="AD3048" i="8"/>
  <c r="AE3048" i="8"/>
  <c r="AD3049" i="8"/>
  <c r="AE3049" i="8"/>
  <c r="AD3050" i="8"/>
  <c r="AE3050" i="8"/>
  <c r="AD3051" i="8"/>
  <c r="AE3051" i="8"/>
  <c r="AD3052" i="8"/>
  <c r="AE3052" i="8"/>
  <c r="AD3053" i="8"/>
  <c r="AE3053" i="8"/>
  <c r="AD3054" i="8"/>
  <c r="AE3054" i="8"/>
  <c r="AD3055" i="8"/>
  <c r="AE3055" i="8"/>
  <c r="AD3056" i="8"/>
  <c r="AE3056" i="8"/>
  <c r="AD3057" i="8"/>
  <c r="AE3057" i="8"/>
  <c r="AD3058" i="8"/>
  <c r="AE3058" i="8"/>
  <c r="AD3059" i="8"/>
  <c r="AE3059" i="8"/>
  <c r="AD3060" i="8"/>
  <c r="AE3060" i="8"/>
  <c r="AD3061" i="8"/>
  <c r="AE3061" i="8"/>
  <c r="AD3062" i="8"/>
  <c r="AE3062" i="8"/>
  <c r="AD3063" i="8"/>
  <c r="AE3063" i="8"/>
  <c r="AD3064" i="8"/>
  <c r="AE3064" i="8"/>
  <c r="AD3065" i="8"/>
  <c r="AE3065" i="8"/>
  <c r="AD3066" i="8"/>
  <c r="AE3066" i="8"/>
  <c r="AD3067" i="8"/>
  <c r="AE3067" i="8"/>
  <c r="AD3068" i="8"/>
  <c r="AE3068" i="8"/>
  <c r="AD3069" i="8"/>
  <c r="AE3069" i="8"/>
  <c r="AD3070" i="8"/>
  <c r="AE3070" i="8"/>
  <c r="AD3071" i="8"/>
  <c r="AE3071" i="8"/>
  <c r="AD3072" i="8"/>
  <c r="AE3072" i="8"/>
  <c r="AD3073" i="8"/>
  <c r="AE3073" i="8"/>
  <c r="AD3074" i="8"/>
  <c r="AE3074" i="8"/>
  <c r="AD3075" i="8"/>
  <c r="AE3075" i="8"/>
  <c r="AD3076" i="8"/>
  <c r="AE3076" i="8"/>
  <c r="AD3077" i="8"/>
  <c r="AE3077" i="8"/>
  <c r="AD3078" i="8"/>
  <c r="AE3078" i="8"/>
  <c r="AD3079" i="8"/>
  <c r="AE3079" i="8"/>
  <c r="AD3080" i="8"/>
  <c r="AE3080" i="8"/>
  <c r="AD3081" i="8"/>
  <c r="AE3081" i="8"/>
  <c r="AD3082" i="8"/>
  <c r="AE3082" i="8"/>
  <c r="AD3083" i="8"/>
  <c r="AE3083" i="8"/>
  <c r="AD3084" i="8"/>
  <c r="AE3084" i="8"/>
  <c r="AD3085" i="8"/>
  <c r="AE3085" i="8"/>
  <c r="AD3086" i="8"/>
  <c r="AE3086" i="8"/>
  <c r="AD3087" i="8"/>
  <c r="AE3087" i="8"/>
  <c r="AD3088" i="8"/>
  <c r="AE3088" i="8"/>
  <c r="AD3089" i="8"/>
  <c r="AE3089" i="8"/>
  <c r="AD3090" i="8"/>
  <c r="AE3090" i="8"/>
  <c r="AD3091" i="8"/>
  <c r="AE3091" i="8"/>
  <c r="AD3092" i="8"/>
  <c r="AE3092" i="8"/>
  <c r="AD3093" i="8"/>
  <c r="AE3093" i="8"/>
  <c r="AD3094" i="8"/>
  <c r="AE3094" i="8"/>
  <c r="AD3095" i="8"/>
  <c r="AE3095" i="8"/>
  <c r="AD3096" i="8"/>
  <c r="AE3096" i="8"/>
  <c r="AD3097" i="8"/>
  <c r="AE3097" i="8"/>
  <c r="AD3098" i="8"/>
  <c r="AE3098" i="8"/>
  <c r="AD3099" i="8"/>
  <c r="AE3099" i="8"/>
  <c r="AD3100" i="8"/>
  <c r="AE3100" i="8"/>
  <c r="AD3101" i="8"/>
  <c r="AE3101" i="8"/>
  <c r="AD3102" i="8"/>
  <c r="AE3102" i="8"/>
  <c r="AD3103" i="8"/>
  <c r="AE3103" i="8"/>
  <c r="AD3104" i="8"/>
  <c r="AE3104" i="8"/>
  <c r="AD3105" i="8"/>
  <c r="AE3105" i="8"/>
  <c r="AD3106" i="8"/>
  <c r="AE3106" i="8"/>
  <c r="AD3107" i="8"/>
  <c r="AE3107" i="8"/>
  <c r="AD3108" i="8"/>
  <c r="AE3108" i="8"/>
  <c r="AD3109" i="8"/>
  <c r="AE3109" i="8"/>
  <c r="AD3110" i="8"/>
  <c r="AE3110" i="8"/>
  <c r="AD3111" i="8"/>
  <c r="AE3111" i="8"/>
  <c r="AD3112" i="8"/>
  <c r="AE3112" i="8"/>
  <c r="AD3113" i="8"/>
  <c r="AE3113" i="8"/>
  <c r="AD3114" i="8"/>
  <c r="AE3114" i="8"/>
  <c r="AD3115" i="8"/>
  <c r="AE3115" i="8"/>
  <c r="AD3116" i="8"/>
  <c r="AE3116" i="8"/>
  <c r="AD3117" i="8"/>
  <c r="AE3117" i="8"/>
  <c r="AD3118" i="8"/>
  <c r="AE3118" i="8"/>
  <c r="AD3119" i="8"/>
  <c r="AE3119" i="8"/>
  <c r="AD3120" i="8"/>
  <c r="AE3120" i="8"/>
  <c r="AD3121" i="8"/>
  <c r="AE3121" i="8"/>
  <c r="AD3122" i="8"/>
  <c r="AE3122" i="8"/>
  <c r="AD3123" i="8"/>
  <c r="AE3123" i="8"/>
  <c r="AD3124" i="8"/>
  <c r="AE3124" i="8"/>
  <c r="AD3125" i="8"/>
  <c r="AE3125" i="8"/>
  <c r="AD3126" i="8"/>
  <c r="AE3126" i="8"/>
  <c r="AD3127" i="8"/>
  <c r="AE3127" i="8"/>
  <c r="AD3128" i="8"/>
  <c r="AE3128" i="8"/>
  <c r="AD3129" i="8"/>
  <c r="AE3129" i="8"/>
  <c r="AD3130" i="8"/>
  <c r="AE3130" i="8"/>
  <c r="AD3131" i="8"/>
  <c r="AE3131" i="8"/>
  <c r="AD3132" i="8"/>
  <c r="AE3132" i="8"/>
  <c r="AD3133" i="8"/>
  <c r="AE3133" i="8"/>
  <c r="AD3134" i="8"/>
  <c r="AE3134" i="8"/>
  <c r="AD3135" i="8"/>
  <c r="AE3135" i="8"/>
  <c r="AD3136" i="8"/>
  <c r="AE3136" i="8"/>
  <c r="AD3137" i="8"/>
  <c r="AE3137" i="8"/>
  <c r="AD3138" i="8"/>
  <c r="AE3138" i="8"/>
  <c r="AD3139" i="8"/>
  <c r="AE3139" i="8"/>
  <c r="AD3140" i="8"/>
  <c r="AE3140" i="8"/>
  <c r="AD3141" i="8"/>
  <c r="AE3141" i="8"/>
  <c r="AD3" i="8"/>
  <c r="AE3" i="8"/>
  <c r="AD4" i="8"/>
  <c r="AE4" i="8"/>
  <c r="AD5" i="8"/>
  <c r="AE5" i="8"/>
  <c r="AD6" i="8"/>
  <c r="AE6" i="8"/>
  <c r="Q59" i="8"/>
  <c r="Q60" i="8"/>
  <c r="Q61" i="8"/>
  <c r="Q62" i="8"/>
  <c r="Q63" i="8"/>
  <c r="Q64" i="8"/>
  <c r="Q65" i="8"/>
  <c r="Q66" i="8"/>
  <c r="Q67" i="8"/>
  <c r="Q68" i="8"/>
  <c r="Q69" i="8"/>
  <c r="Q70" i="8"/>
  <c r="Q71" i="8"/>
  <c r="Q72" i="8"/>
  <c r="Q73" i="8"/>
  <c r="Q74" i="8"/>
  <c r="Q75" i="8"/>
  <c r="Q76" i="8"/>
  <c r="Q77" i="8"/>
  <c r="Q78" i="8"/>
  <c r="Q79" i="8"/>
  <c r="Q80" i="8"/>
  <c r="Q81" i="8"/>
  <c r="Q82" i="8"/>
  <c r="Q83" i="8"/>
  <c r="Q84" i="8"/>
  <c r="Q85" i="8"/>
  <c r="Q86" i="8"/>
  <c r="Q87" i="8"/>
  <c r="Q88" i="8"/>
  <c r="Q89" i="8"/>
  <c r="Q90" i="8"/>
  <c r="Q91" i="8"/>
  <c r="Q92" i="8"/>
  <c r="Q93" i="8"/>
  <c r="Q94" i="8"/>
  <c r="Q95" i="8"/>
  <c r="Q96" i="8"/>
  <c r="Q97" i="8"/>
  <c r="Q98" i="8"/>
  <c r="Q99" i="8"/>
  <c r="Q100" i="8"/>
  <c r="Q101" i="8"/>
  <c r="Q102" i="8"/>
  <c r="Q103" i="8"/>
  <c r="Q104" i="8"/>
  <c r="Q105" i="8"/>
  <c r="Q106" i="8"/>
  <c r="Q107" i="8"/>
  <c r="Q108" i="8"/>
  <c r="Q109" i="8"/>
  <c r="Q110" i="8"/>
  <c r="Q111" i="8"/>
  <c r="Q112" i="8"/>
  <c r="Q113" i="8"/>
  <c r="Q114" i="8"/>
  <c r="Q115" i="8"/>
  <c r="Q116" i="8"/>
  <c r="Q117" i="8"/>
  <c r="Q118" i="8"/>
  <c r="Q119" i="8"/>
  <c r="Q120" i="8"/>
  <c r="Q121" i="8"/>
  <c r="Q122" i="8"/>
  <c r="Q123" i="8"/>
  <c r="Q124" i="8"/>
  <c r="Q125" i="8"/>
  <c r="Q126" i="8"/>
  <c r="Q127" i="8"/>
  <c r="Q128" i="8"/>
  <c r="Q129" i="8"/>
  <c r="Q130" i="8"/>
  <c r="Q131" i="8"/>
  <c r="Q132" i="8"/>
  <c r="Q133" i="8"/>
  <c r="Q134" i="8"/>
  <c r="Q135" i="8"/>
  <c r="Q136" i="8"/>
  <c r="Q137" i="8"/>
  <c r="Q138" i="8"/>
  <c r="Q139" i="8"/>
  <c r="Q140" i="8"/>
  <c r="Q141" i="8"/>
  <c r="Q142" i="8"/>
  <c r="Q143" i="8"/>
  <c r="Q144" i="8"/>
  <c r="Q145" i="8"/>
  <c r="Q146" i="8"/>
  <c r="Q147" i="8"/>
  <c r="Q148" i="8"/>
  <c r="Q149" i="8"/>
  <c r="Q150" i="8"/>
  <c r="Q151" i="8"/>
  <c r="Q152" i="8"/>
  <c r="Q153" i="8"/>
  <c r="Q154" i="8"/>
  <c r="Q155" i="8"/>
  <c r="Q156" i="8"/>
  <c r="Q157" i="8"/>
  <c r="Q158" i="8"/>
  <c r="Q159" i="8"/>
  <c r="Q160" i="8"/>
  <c r="Q161" i="8"/>
  <c r="Q162" i="8"/>
  <c r="Q163" i="8"/>
  <c r="Q164" i="8"/>
  <c r="Q165" i="8"/>
  <c r="Q166" i="8"/>
  <c r="Q167" i="8"/>
  <c r="Q168" i="8"/>
  <c r="Q169" i="8"/>
  <c r="Q170" i="8"/>
  <c r="Q171" i="8"/>
  <c r="Q172" i="8"/>
  <c r="Q173" i="8"/>
  <c r="Q174" i="8"/>
  <c r="Q175" i="8"/>
  <c r="Q176" i="8"/>
  <c r="Q177" i="8"/>
  <c r="Q178" i="8"/>
  <c r="Q179" i="8"/>
  <c r="Q180" i="8"/>
  <c r="Q181" i="8"/>
  <c r="Q182" i="8"/>
  <c r="Q183" i="8"/>
  <c r="Q184" i="8"/>
  <c r="Q185" i="8"/>
  <c r="Q186" i="8"/>
  <c r="Q187" i="8"/>
  <c r="Q188" i="8"/>
  <c r="Q189" i="8"/>
  <c r="Q190" i="8"/>
  <c r="Q191" i="8"/>
  <c r="Q192" i="8"/>
  <c r="Q193" i="8"/>
  <c r="Q194" i="8"/>
  <c r="Q195" i="8"/>
  <c r="Q196" i="8"/>
  <c r="Q197" i="8"/>
  <c r="Q198" i="8"/>
  <c r="Q199" i="8"/>
  <c r="Q200" i="8"/>
  <c r="Q201" i="8"/>
  <c r="Q202" i="8"/>
  <c r="Q203" i="8"/>
  <c r="Q204" i="8"/>
  <c r="Q205" i="8"/>
  <c r="Q206" i="8"/>
  <c r="Q207" i="8"/>
  <c r="Q208" i="8"/>
  <c r="Q209" i="8"/>
  <c r="Q210" i="8"/>
  <c r="Q211" i="8"/>
  <c r="Q212" i="8"/>
  <c r="Q213" i="8"/>
  <c r="Q214" i="8"/>
  <c r="Q215" i="8"/>
  <c r="Q216" i="8"/>
  <c r="Q217" i="8"/>
  <c r="Q218" i="8"/>
  <c r="Q219" i="8"/>
  <c r="Q220" i="8"/>
  <c r="Q221" i="8"/>
  <c r="Q222" i="8"/>
  <c r="Q223" i="8"/>
  <c r="Q224" i="8"/>
  <c r="Q225" i="8"/>
  <c r="Q226" i="8"/>
  <c r="Q227" i="8"/>
  <c r="Q228" i="8"/>
  <c r="Q229" i="8"/>
  <c r="Q230" i="8"/>
  <c r="Q231" i="8"/>
  <c r="Q232" i="8"/>
  <c r="Q233" i="8"/>
  <c r="Q234" i="8"/>
  <c r="Q235" i="8"/>
  <c r="Q236" i="8"/>
  <c r="Q237" i="8"/>
  <c r="Q238" i="8"/>
  <c r="Q239" i="8"/>
  <c r="Q240" i="8"/>
  <c r="Q241" i="8"/>
  <c r="Q242" i="8"/>
  <c r="Q243" i="8"/>
  <c r="Q244" i="8"/>
  <c r="Q245" i="8"/>
  <c r="Q246" i="8"/>
  <c r="Q247" i="8"/>
  <c r="Q248" i="8"/>
  <c r="Q249" i="8"/>
  <c r="Q250" i="8"/>
  <c r="Q251" i="8"/>
  <c r="Q252" i="8"/>
  <c r="Q253" i="8"/>
  <c r="Q254" i="8"/>
  <c r="Q255" i="8"/>
  <c r="Q256" i="8"/>
  <c r="Q257" i="8"/>
  <c r="Q258" i="8"/>
  <c r="Q259" i="8"/>
  <c r="Q260" i="8"/>
  <c r="Q261" i="8"/>
  <c r="Q262" i="8"/>
  <c r="Q263" i="8"/>
  <c r="Q264" i="8"/>
  <c r="Q274" i="8"/>
  <c r="Q275" i="8"/>
  <c r="Q276" i="8"/>
  <c r="Q277" i="8"/>
  <c r="Q278" i="8"/>
  <c r="Q279" i="8"/>
  <c r="Q280" i="8"/>
  <c r="Q281" i="8"/>
  <c r="Q282" i="8"/>
  <c r="Q283" i="8"/>
  <c r="Q284" i="8"/>
  <c r="Q285" i="8"/>
  <c r="Q286" i="8"/>
  <c r="Q287" i="8"/>
  <c r="Q288" i="8"/>
  <c r="Q289" i="8"/>
  <c r="Q290" i="8"/>
  <c r="Q291" i="8"/>
  <c r="Q292" i="8"/>
  <c r="Q293" i="8"/>
  <c r="Q294" i="8"/>
  <c r="Q295" i="8"/>
  <c r="Q296" i="8"/>
  <c r="Q297" i="8"/>
  <c r="Q298" i="8"/>
  <c r="Q299" i="8"/>
  <c r="Q300" i="8"/>
  <c r="Q301" i="8"/>
  <c r="Q302" i="8"/>
  <c r="Q303" i="8"/>
  <c r="Q304" i="8"/>
  <c r="Q305" i="8"/>
  <c r="Q306" i="8"/>
  <c r="Q307" i="8"/>
  <c r="Q308" i="8"/>
  <c r="Q309" i="8"/>
  <c r="Q310" i="8"/>
  <c r="Q311" i="8"/>
  <c r="Q312" i="8"/>
  <c r="Q313" i="8"/>
  <c r="Q314" i="8"/>
  <c r="Q315" i="8"/>
  <c r="Q316" i="8"/>
  <c r="Q317" i="8"/>
  <c r="Q318" i="8"/>
  <c r="Q319" i="8"/>
  <c r="Q320" i="8"/>
  <c r="Q321" i="8"/>
  <c r="Q322" i="8"/>
  <c r="Q323" i="8"/>
  <c r="Q324" i="8"/>
  <c r="Q325" i="8"/>
  <c r="Q326" i="8"/>
  <c r="Q327" i="8"/>
  <c r="Q328" i="8"/>
  <c r="Q329" i="8"/>
  <c r="Q330" i="8"/>
  <c r="Q331" i="8"/>
  <c r="Q332" i="8"/>
  <c r="Q333" i="8"/>
  <c r="Q334" i="8"/>
  <c r="Q335" i="8"/>
  <c r="Q336" i="8"/>
  <c r="Q337" i="8"/>
  <c r="Q338" i="8"/>
  <c r="Q339" i="8"/>
  <c r="Q340" i="8"/>
  <c r="Q341" i="8"/>
  <c r="Q342" i="8"/>
  <c r="Q343" i="8"/>
  <c r="Q344" i="8"/>
  <c r="Q345" i="8"/>
  <c r="Q346" i="8"/>
  <c r="Q347" i="8"/>
  <c r="Q348" i="8"/>
  <c r="Q349" i="8"/>
  <c r="Q350" i="8"/>
  <c r="Q351" i="8"/>
  <c r="Q352" i="8"/>
  <c r="Q353" i="8"/>
  <c r="Q354" i="8"/>
  <c r="Q355" i="8"/>
  <c r="Q356" i="8"/>
  <c r="Q357" i="8"/>
  <c r="Q358" i="8"/>
  <c r="Q359" i="8"/>
  <c r="Q360" i="8"/>
  <c r="Q361" i="8"/>
  <c r="Q362" i="8"/>
  <c r="Q363" i="8"/>
  <c r="Q364" i="8"/>
  <c r="Q365" i="8"/>
  <c r="Q366" i="8"/>
  <c r="Q367" i="8"/>
  <c r="Q368" i="8"/>
  <c r="Q369" i="8"/>
  <c r="Q370" i="8"/>
  <c r="Q371" i="8"/>
  <c r="Q372" i="8"/>
  <c r="Q373" i="8"/>
  <c r="Q374" i="8"/>
  <c r="Q375" i="8"/>
  <c r="Q376" i="8"/>
  <c r="Q377" i="8"/>
  <c r="Q378" i="8"/>
  <c r="Q379" i="8"/>
  <c r="Q380" i="8"/>
  <c r="Q381" i="8"/>
  <c r="Q382" i="8"/>
  <c r="Q383" i="8"/>
  <c r="Q384" i="8"/>
  <c r="Q385" i="8"/>
  <c r="Q386" i="8"/>
  <c r="Q387" i="8"/>
  <c r="Q388" i="8"/>
  <c r="Q389" i="8"/>
  <c r="Q390" i="8"/>
  <c r="Q391" i="8"/>
  <c r="Q392" i="8"/>
  <c r="Q393" i="8"/>
  <c r="Q394" i="8"/>
  <c r="Q395" i="8"/>
  <c r="Q396" i="8"/>
  <c r="Q397" i="8"/>
  <c r="Q398" i="8"/>
  <c r="Q399" i="8"/>
  <c r="Q400" i="8"/>
  <c r="Q401" i="8"/>
  <c r="Q402" i="8"/>
  <c r="Q403" i="8"/>
  <c r="Q404" i="8"/>
  <c r="Q405" i="8"/>
  <c r="Q406" i="8"/>
  <c r="Q407" i="8"/>
  <c r="Q408" i="8"/>
  <c r="Q409" i="8"/>
  <c r="Q410" i="8"/>
  <c r="Q411" i="8"/>
  <c r="Q412" i="8"/>
  <c r="Q413" i="8"/>
  <c r="Q414" i="8"/>
  <c r="Q415" i="8"/>
  <c r="Q416" i="8"/>
  <c r="Q417" i="8"/>
  <c r="Q418" i="8"/>
  <c r="Q419" i="8"/>
  <c r="Q420" i="8"/>
  <c r="Q421" i="8"/>
  <c r="Q422" i="8"/>
  <c r="Q423" i="8"/>
  <c r="Q424" i="8"/>
  <c r="Q425" i="8"/>
  <c r="Q426" i="8"/>
  <c r="Q427" i="8"/>
  <c r="Q428" i="8"/>
  <c r="Q429" i="8"/>
  <c r="Q430" i="8"/>
  <c r="Q431" i="8"/>
  <c r="Q432" i="8"/>
  <c r="Q433" i="8"/>
  <c r="Q434" i="8"/>
  <c r="Q435" i="8"/>
  <c r="Q436" i="8"/>
  <c r="Q437" i="8"/>
  <c r="Q438" i="8"/>
  <c r="Q439" i="8"/>
  <c r="Q440" i="8"/>
  <c r="Q441" i="8"/>
  <c r="Q442" i="8"/>
  <c r="Q443" i="8"/>
  <c r="Q444" i="8"/>
  <c r="Q445" i="8"/>
  <c r="Q446" i="8"/>
  <c r="Q447" i="8"/>
  <c r="Q448" i="8"/>
  <c r="Q449" i="8"/>
  <c r="Q450" i="8"/>
  <c r="Q451" i="8"/>
  <c r="Q452" i="8"/>
  <c r="Q453" i="8"/>
  <c r="Q454" i="8"/>
  <c r="Q455" i="8"/>
  <c r="Q456" i="8"/>
  <c r="Q457" i="8"/>
  <c r="Q458" i="8"/>
  <c r="Q459" i="8"/>
  <c r="Q460" i="8"/>
  <c r="Q461" i="8"/>
  <c r="Q462" i="8"/>
  <c r="Q463" i="8"/>
  <c r="Q464" i="8"/>
  <c r="Q465" i="8"/>
  <c r="Q466" i="8"/>
  <c r="Q467" i="8"/>
  <c r="Q468" i="8"/>
  <c r="Q469" i="8"/>
  <c r="Q470" i="8"/>
  <c r="Q471" i="8"/>
  <c r="Q472" i="8"/>
  <c r="Q473" i="8"/>
  <c r="Q474" i="8"/>
  <c r="Q475" i="8"/>
  <c r="Q476" i="8"/>
  <c r="Q477" i="8"/>
  <c r="Q478" i="8"/>
  <c r="Q479" i="8"/>
  <c r="Q480" i="8"/>
  <c r="Q481" i="8"/>
  <c r="Q482" i="8"/>
  <c r="Q483" i="8"/>
  <c r="Q484" i="8"/>
  <c r="Q485" i="8"/>
  <c r="Q486" i="8"/>
  <c r="Q487" i="8"/>
  <c r="Q488" i="8"/>
  <c r="Q489" i="8"/>
  <c r="Q490" i="8"/>
  <c r="Q491" i="8"/>
  <c r="Q492" i="8"/>
  <c r="Q493" i="8"/>
  <c r="Q494" i="8"/>
  <c r="Q495" i="8"/>
  <c r="Q496" i="8"/>
  <c r="Q497" i="8"/>
  <c r="Q498" i="8"/>
  <c r="Q499" i="8"/>
  <c r="Q500" i="8"/>
  <c r="Q501" i="8"/>
  <c r="Q502" i="8"/>
  <c r="Q503" i="8"/>
  <c r="Q504" i="8"/>
  <c r="Q505" i="8"/>
  <c r="Q506" i="8"/>
  <c r="Q507" i="8"/>
  <c r="Q508" i="8"/>
  <c r="Q509" i="8"/>
  <c r="Q510" i="8"/>
  <c r="Q511" i="8"/>
  <c r="Q512" i="8"/>
  <c r="Q513" i="8"/>
  <c r="Q514" i="8"/>
  <c r="Q515" i="8"/>
  <c r="Q516" i="8"/>
  <c r="Q517" i="8"/>
  <c r="Q518" i="8"/>
  <c r="Q519" i="8"/>
  <c r="Q520" i="8"/>
  <c r="Q521" i="8"/>
  <c r="Q522" i="8"/>
  <c r="Q523" i="8"/>
  <c r="Q524" i="8"/>
  <c r="Q525" i="8"/>
  <c r="Q526" i="8"/>
  <c r="Q527" i="8"/>
  <c r="Q528" i="8"/>
  <c r="Q529" i="8"/>
  <c r="Q530" i="8"/>
  <c r="Q531" i="8"/>
  <c r="Q532" i="8"/>
  <c r="Q533" i="8"/>
  <c r="Q534" i="8"/>
  <c r="Q535" i="8"/>
  <c r="Q536" i="8"/>
  <c r="Q537" i="8"/>
  <c r="Q538" i="8"/>
  <c r="Q539" i="8"/>
  <c r="Q540" i="8"/>
  <c r="Q541" i="8"/>
  <c r="Q542" i="8"/>
  <c r="Q543" i="8"/>
  <c r="Q544" i="8"/>
  <c r="Q545" i="8"/>
  <c r="Q546" i="8"/>
  <c r="Q547" i="8"/>
  <c r="Q548" i="8"/>
  <c r="Q549" i="8"/>
  <c r="Q550" i="8"/>
  <c r="Q551" i="8"/>
  <c r="Q552" i="8"/>
  <c r="Q553" i="8"/>
  <c r="Q554" i="8"/>
  <c r="Q555" i="8"/>
  <c r="Q556" i="8"/>
  <c r="Q557" i="8"/>
  <c r="Q558" i="8"/>
  <c r="Q559" i="8"/>
  <c r="Q560" i="8"/>
  <c r="Q561" i="8"/>
  <c r="Q562" i="8"/>
  <c r="Q563" i="8"/>
  <c r="Q564" i="8"/>
  <c r="Q565" i="8"/>
  <c r="Q566" i="8"/>
  <c r="Q567" i="8"/>
  <c r="Q568" i="8"/>
  <c r="Q569" i="8"/>
  <c r="Q570" i="8"/>
  <c r="Q571" i="8"/>
  <c r="Q572" i="8"/>
  <c r="Q573" i="8"/>
  <c r="Q574" i="8"/>
  <c r="Q575" i="8"/>
  <c r="Q576" i="8"/>
  <c r="Q577" i="8"/>
  <c r="Q578" i="8"/>
  <c r="Q579" i="8"/>
  <c r="Q580" i="8"/>
  <c r="Q581" i="8"/>
  <c r="Q582" i="8"/>
  <c r="Q583" i="8"/>
  <c r="Q584" i="8"/>
  <c r="Q585" i="8"/>
  <c r="Q586" i="8"/>
  <c r="Q587" i="8"/>
  <c r="Q588" i="8"/>
  <c r="Q589" i="8"/>
  <c r="Q590" i="8"/>
  <c r="Q591" i="8"/>
  <c r="Q592" i="8"/>
  <c r="Q593" i="8"/>
  <c r="Q594" i="8"/>
  <c r="Q595" i="8"/>
  <c r="Q596" i="8"/>
  <c r="Q597" i="8"/>
  <c r="Q598" i="8"/>
  <c r="Q599" i="8"/>
  <c r="Q600" i="8"/>
  <c r="Q601" i="8"/>
  <c r="Q602" i="8"/>
  <c r="Q603" i="8"/>
  <c r="Q604" i="8"/>
  <c r="Q605" i="8"/>
  <c r="Q606" i="8"/>
  <c r="Q607" i="8"/>
  <c r="Q608" i="8"/>
  <c r="Q609" i="8"/>
  <c r="Q610" i="8"/>
  <c r="Q611" i="8"/>
  <c r="Q612" i="8"/>
  <c r="Q613" i="8"/>
  <c r="Q614" i="8"/>
  <c r="Q615" i="8"/>
  <c r="Q616" i="8"/>
  <c r="Q617" i="8"/>
  <c r="Q618" i="8"/>
  <c r="Q619" i="8"/>
  <c r="Q620" i="8"/>
  <c r="Q621" i="8"/>
  <c r="Q622" i="8"/>
  <c r="Q623" i="8"/>
  <c r="Q624" i="8"/>
  <c r="Q625" i="8"/>
  <c r="Q626" i="8"/>
  <c r="Q627" i="8"/>
  <c r="Q628" i="8"/>
  <c r="Q629" i="8"/>
  <c r="Q630" i="8"/>
  <c r="Q631" i="8"/>
  <c r="Q632" i="8"/>
  <c r="Q633" i="8"/>
  <c r="Q634" i="8"/>
  <c r="Q635" i="8"/>
  <c r="Q636" i="8"/>
  <c r="Q637" i="8"/>
  <c r="Q638" i="8"/>
  <c r="Q639" i="8"/>
  <c r="Q640" i="8"/>
  <c r="Q641" i="8"/>
  <c r="Q642" i="8"/>
  <c r="Q643" i="8"/>
  <c r="Q644" i="8"/>
  <c r="Q645" i="8"/>
  <c r="Q700" i="8"/>
  <c r="Q701" i="8"/>
  <c r="Q702" i="8"/>
  <c r="Q703" i="8"/>
  <c r="Q704" i="8"/>
  <c r="Q705" i="8"/>
  <c r="Q706" i="8"/>
  <c r="Q707" i="8"/>
  <c r="Q708" i="8"/>
  <c r="Q709" i="8"/>
  <c r="Q710" i="8"/>
  <c r="Q711" i="8"/>
  <c r="Q712" i="8"/>
  <c r="Q713" i="8"/>
  <c r="Q714" i="8"/>
  <c r="Q715" i="8"/>
  <c r="Q716" i="8"/>
  <c r="Q717" i="8"/>
  <c r="Q718" i="8"/>
  <c r="Q719" i="8"/>
  <c r="Q720" i="8"/>
  <c r="Q721" i="8"/>
  <c r="Q722" i="8"/>
  <c r="Q723" i="8"/>
  <c r="Q724" i="8"/>
  <c r="Q725" i="8"/>
  <c r="Q726" i="8"/>
  <c r="Q727" i="8"/>
  <c r="Q728" i="8"/>
  <c r="Q729" i="8"/>
  <c r="Q730" i="8"/>
  <c r="Q731" i="8"/>
  <c r="Q732" i="8"/>
  <c r="Q733" i="8"/>
  <c r="Q734" i="8"/>
  <c r="Q735" i="8"/>
  <c r="Q736" i="8"/>
  <c r="Q737" i="8"/>
  <c r="Q738" i="8"/>
  <c r="Q739" i="8"/>
  <c r="Q740" i="8"/>
  <c r="Q741" i="8"/>
  <c r="Q742" i="8"/>
  <c r="Q743" i="8"/>
  <c r="Q744" i="8"/>
  <c r="Q745" i="8"/>
  <c r="Q746" i="8"/>
  <c r="Q747" i="8"/>
  <c r="Q748" i="8"/>
  <c r="Q749" i="8"/>
  <c r="Q750" i="8"/>
  <c r="Q751" i="8"/>
  <c r="Q752" i="8"/>
  <c r="Q753" i="8"/>
  <c r="Q754" i="8"/>
  <c r="Q755" i="8"/>
  <c r="Q756" i="8"/>
  <c r="Q757" i="8"/>
  <c r="Q758" i="8"/>
  <c r="Q759" i="8"/>
  <c r="Q760" i="8"/>
  <c r="Q761" i="8"/>
  <c r="Q762" i="8"/>
  <c r="Q763" i="8"/>
  <c r="Q764" i="8"/>
  <c r="Q765" i="8"/>
  <c r="Q766" i="8"/>
  <c r="Q767" i="8"/>
  <c r="Q768" i="8"/>
  <c r="Q769" i="8"/>
  <c r="Q770" i="8"/>
  <c r="Q771" i="8"/>
  <c r="Q772" i="8"/>
  <c r="Q773" i="8"/>
  <c r="Q774" i="8"/>
  <c r="Q775" i="8"/>
  <c r="Q776" i="8"/>
  <c r="Q777" i="8"/>
  <c r="Q778" i="8"/>
  <c r="Q779" i="8"/>
  <c r="Q780" i="8"/>
  <c r="Q781" i="8"/>
  <c r="Q782" i="8"/>
  <c r="Q783" i="8"/>
  <c r="Q784" i="8"/>
  <c r="Q785" i="8"/>
  <c r="Q786" i="8"/>
  <c r="Q787" i="8"/>
  <c r="Q788" i="8"/>
  <c r="Q789" i="8"/>
  <c r="Q790" i="8"/>
  <c r="Q791" i="8"/>
  <c r="Q792" i="8"/>
  <c r="Q793" i="8"/>
  <c r="Q794" i="8"/>
  <c r="Q795" i="8"/>
  <c r="Q796" i="8"/>
  <c r="Q797" i="8"/>
  <c r="Q798" i="8"/>
  <c r="Q799" i="8"/>
  <c r="Q800" i="8"/>
  <c r="Q801" i="8"/>
  <c r="Q802" i="8"/>
  <c r="Q803" i="8"/>
  <c r="Q804" i="8"/>
  <c r="Q805" i="8"/>
  <c r="Q806" i="8"/>
  <c r="Q807" i="8"/>
  <c r="Q808" i="8"/>
  <c r="Q809" i="8"/>
  <c r="Q810" i="8"/>
  <c r="Q811" i="8"/>
  <c r="Q812" i="8"/>
  <c r="Q813" i="8"/>
  <c r="Q814" i="8"/>
  <c r="Q815" i="8"/>
  <c r="Q816" i="8"/>
  <c r="Q817" i="8"/>
  <c r="Q818" i="8"/>
  <c r="Q819" i="8"/>
  <c r="Q820" i="8"/>
  <c r="Q821" i="8"/>
  <c r="Q822" i="8"/>
  <c r="Q823" i="8"/>
  <c r="Q824" i="8"/>
  <c r="Q825" i="8"/>
  <c r="Q826" i="8"/>
  <c r="Q827" i="8"/>
  <c r="Q828" i="8"/>
  <c r="Q829" i="8"/>
  <c r="Q830" i="8"/>
  <c r="Q831" i="8"/>
  <c r="Q832" i="8"/>
  <c r="Q833" i="8"/>
  <c r="Q834" i="8"/>
  <c r="Q835" i="8"/>
  <c r="Q836" i="8"/>
  <c r="Q837" i="8"/>
  <c r="Q838" i="8"/>
  <c r="Q839" i="8"/>
  <c r="Q840" i="8"/>
  <c r="Q841" i="8"/>
  <c r="Q842" i="8"/>
  <c r="Q843" i="8"/>
  <c r="Q844" i="8"/>
  <c r="Q845" i="8"/>
  <c r="Q846" i="8"/>
  <c r="Q847" i="8"/>
  <c r="Q848" i="8"/>
  <c r="Q849" i="8"/>
  <c r="Q850" i="8"/>
  <c r="Q851" i="8"/>
  <c r="Q852" i="8"/>
  <c r="Q853" i="8"/>
  <c r="Q854" i="8"/>
  <c r="Q855" i="8"/>
  <c r="Q856" i="8"/>
  <c r="Q857" i="8"/>
  <c r="Q858" i="8"/>
  <c r="Q859" i="8"/>
  <c r="Q860" i="8"/>
  <c r="Q861" i="8"/>
  <c r="Q862" i="8"/>
  <c r="Q863" i="8"/>
  <c r="Q864" i="8"/>
  <c r="Q865" i="8"/>
  <c r="Q866" i="8"/>
  <c r="Q867" i="8"/>
  <c r="Q868" i="8"/>
  <c r="Q869" i="8"/>
  <c r="Q870" i="8"/>
  <c r="Q871" i="8"/>
  <c r="Q872" i="8"/>
  <c r="Q873" i="8"/>
  <c r="Q874" i="8"/>
  <c r="Q875" i="8"/>
  <c r="Q876" i="8"/>
  <c r="Q877" i="8"/>
  <c r="Q878" i="8"/>
  <c r="Q879" i="8"/>
  <c r="Q880" i="8"/>
  <c r="Q881" i="8"/>
  <c r="Q882" i="8"/>
  <c r="Q883" i="8"/>
  <c r="Q884" i="8"/>
  <c r="Q885" i="8"/>
  <c r="Q886" i="8"/>
  <c r="Q887" i="8"/>
  <c r="Q888" i="8"/>
  <c r="Q889" i="8"/>
  <c r="Q890" i="8"/>
  <c r="Q891" i="8"/>
  <c r="Q892" i="8"/>
  <c r="Q893" i="8"/>
  <c r="Q894" i="8"/>
  <c r="Q895" i="8"/>
  <c r="Q896" i="8"/>
  <c r="Q897" i="8"/>
  <c r="Q898" i="8"/>
  <c r="Q899" i="8"/>
  <c r="Q900" i="8"/>
  <c r="Q901" i="8"/>
  <c r="Q902" i="8"/>
  <c r="Q903" i="8"/>
  <c r="Q904" i="8"/>
  <c r="Q905" i="8"/>
  <c r="Q906" i="8"/>
  <c r="Q907" i="8"/>
  <c r="Q908" i="8"/>
  <c r="Q909" i="8"/>
  <c r="Q910" i="8"/>
  <c r="Q911" i="8"/>
  <c r="Q912" i="8"/>
  <c r="Q913" i="8"/>
  <c r="Q914" i="8"/>
  <c r="Q915" i="8"/>
  <c r="Q916" i="8"/>
  <c r="Q917" i="8"/>
  <c r="Q918" i="8"/>
  <c r="Q919" i="8"/>
  <c r="Q920" i="8"/>
  <c r="Q921" i="8"/>
  <c r="Q922" i="8"/>
  <c r="Q923" i="8"/>
  <c r="Q924" i="8"/>
  <c r="Q925" i="8"/>
  <c r="Q926" i="8"/>
  <c r="Q927" i="8"/>
  <c r="Q928" i="8"/>
  <c r="Q929" i="8"/>
  <c r="Q930" i="8"/>
  <c r="Q931" i="8"/>
  <c r="Q932" i="8"/>
  <c r="Q933" i="8"/>
  <c r="Q934" i="8"/>
  <c r="Q935" i="8"/>
  <c r="Q936" i="8"/>
  <c r="Q937" i="8"/>
  <c r="Q938" i="8"/>
  <c r="Q939" i="8"/>
  <c r="Q970" i="8"/>
  <c r="Q971" i="8"/>
  <c r="Q972" i="8"/>
  <c r="Q973" i="8"/>
  <c r="Q974" i="8"/>
  <c r="Q975" i="8"/>
  <c r="Q976" i="8"/>
  <c r="Q977" i="8"/>
  <c r="Q978" i="8"/>
  <c r="Q979" i="8"/>
  <c r="Q980" i="8"/>
  <c r="Q981" i="8"/>
  <c r="Q982" i="8"/>
  <c r="Q983" i="8"/>
  <c r="Q984" i="8"/>
  <c r="Q985" i="8"/>
  <c r="Q986" i="8"/>
  <c r="Q987" i="8"/>
  <c r="Q988" i="8"/>
  <c r="Q989" i="8"/>
  <c r="Q990" i="8"/>
  <c r="Q991" i="8"/>
  <c r="Q992" i="8"/>
  <c r="Q993" i="8"/>
  <c r="Q994" i="8"/>
  <c r="Q995" i="8"/>
  <c r="Q996" i="8"/>
  <c r="Q997" i="8"/>
  <c r="Q998" i="8"/>
  <c r="Q999" i="8"/>
  <c r="Q1000" i="8"/>
  <c r="Q1001" i="8"/>
  <c r="Q1002" i="8"/>
  <c r="Q1003" i="8"/>
  <c r="Q1004" i="8"/>
  <c r="Q1005" i="8"/>
  <c r="Q1006" i="8"/>
  <c r="Q1007" i="8"/>
  <c r="Q1008" i="8"/>
  <c r="Q1009" i="8"/>
  <c r="Q1010" i="8"/>
  <c r="Q1011" i="8"/>
  <c r="Q1012" i="8"/>
  <c r="Q1013" i="8"/>
  <c r="Q1014" i="8"/>
  <c r="Q1015" i="8"/>
  <c r="Q1016" i="8"/>
  <c r="Q1017" i="8"/>
  <c r="Q1018" i="8"/>
  <c r="Q1019" i="8"/>
  <c r="Q1020" i="8"/>
  <c r="Q1021" i="8"/>
  <c r="Q1022" i="8"/>
  <c r="Q1023" i="8"/>
  <c r="Q1024" i="8"/>
  <c r="Q1025" i="8"/>
  <c r="Q1026" i="8"/>
  <c r="Q1027" i="8"/>
  <c r="Q1028" i="8"/>
  <c r="Q1029" i="8"/>
  <c r="Q1030" i="8"/>
  <c r="Q1031" i="8"/>
  <c r="Q1032" i="8"/>
  <c r="Q1033" i="8"/>
  <c r="Q1034" i="8"/>
  <c r="Q1035" i="8"/>
  <c r="Q1036" i="8"/>
  <c r="Q1037" i="8"/>
  <c r="Q1038" i="8"/>
  <c r="Q1039" i="8"/>
  <c r="Q1040" i="8"/>
  <c r="Q1041" i="8"/>
  <c r="Q1042" i="8"/>
  <c r="Q1043" i="8"/>
  <c r="Q1044" i="8"/>
  <c r="Q1045" i="8"/>
  <c r="Q1046" i="8"/>
  <c r="Q1047" i="8"/>
  <c r="Q1048" i="8"/>
  <c r="Q1049" i="8"/>
  <c r="Q1050" i="8"/>
  <c r="Q1051" i="8"/>
  <c r="Q1052" i="8"/>
  <c r="Q1053" i="8"/>
  <c r="Q1054" i="8"/>
  <c r="Q1055" i="8"/>
  <c r="Q1056" i="8"/>
  <c r="Q1057" i="8"/>
  <c r="Q1058" i="8"/>
  <c r="Q1059" i="8"/>
  <c r="Q1060" i="8"/>
  <c r="Q1061" i="8"/>
  <c r="Q1062" i="8"/>
  <c r="Q1063" i="8"/>
  <c r="Q1064" i="8"/>
  <c r="Q1065" i="8"/>
  <c r="Q1066" i="8"/>
  <c r="Q1067" i="8"/>
  <c r="Q1068" i="8"/>
  <c r="Q1069" i="8"/>
  <c r="Q1070" i="8"/>
  <c r="Q1071" i="8"/>
  <c r="Q1072" i="8"/>
  <c r="Q1073" i="8"/>
  <c r="Q1074" i="8"/>
  <c r="Q1075" i="8"/>
  <c r="Q1076" i="8"/>
  <c r="Q1077" i="8"/>
  <c r="Q1078" i="8"/>
  <c r="Q1079" i="8"/>
  <c r="Q1080" i="8"/>
  <c r="Q1081" i="8"/>
  <c r="Q1082" i="8"/>
  <c r="Q1083" i="8"/>
  <c r="Q1084" i="8"/>
  <c r="Q1085" i="8"/>
  <c r="Q1086" i="8"/>
  <c r="Q1087" i="8"/>
  <c r="Q1088" i="8"/>
  <c r="Q1089" i="8"/>
  <c r="Q1090" i="8"/>
  <c r="Q1091" i="8"/>
  <c r="Q1092" i="8"/>
  <c r="Q1093" i="8"/>
  <c r="Q1094" i="8"/>
  <c r="Q1095" i="8"/>
  <c r="Q1096" i="8"/>
  <c r="Q1097" i="8"/>
  <c r="Q1098" i="8"/>
  <c r="Q1099" i="8"/>
  <c r="Q1100" i="8"/>
  <c r="Q1101" i="8"/>
  <c r="Q1102" i="8"/>
  <c r="Q1103" i="8"/>
  <c r="Q1104" i="8"/>
  <c r="Q1105" i="8"/>
  <c r="Q1106" i="8"/>
  <c r="Q1107" i="8"/>
  <c r="Q1108" i="8"/>
  <c r="Q1109" i="8"/>
  <c r="Q1110" i="8"/>
  <c r="Q1111" i="8"/>
  <c r="Q1112" i="8"/>
  <c r="Q1113" i="8"/>
  <c r="Q1114" i="8"/>
  <c r="Q1115" i="8"/>
  <c r="Q1116" i="8"/>
  <c r="Q1117" i="8"/>
  <c r="Q1118" i="8"/>
  <c r="Q1119" i="8"/>
  <c r="Q1120" i="8"/>
  <c r="Q1121" i="8"/>
  <c r="Q1122" i="8"/>
  <c r="Q1123" i="8"/>
  <c r="Q1124" i="8"/>
  <c r="Q1125" i="8"/>
  <c r="Q1126" i="8"/>
  <c r="Q1127" i="8"/>
  <c r="Q1128" i="8"/>
  <c r="Q1129" i="8"/>
  <c r="Q1130" i="8"/>
  <c r="Q1131" i="8"/>
  <c r="Q1132" i="8"/>
  <c r="Q1133" i="8"/>
  <c r="Q1134" i="8"/>
  <c r="Q1135" i="8"/>
  <c r="Q1136" i="8"/>
  <c r="Q1137" i="8"/>
  <c r="Q1138" i="8"/>
  <c r="Q1139" i="8"/>
  <c r="Q1140" i="8"/>
  <c r="Q1141" i="8"/>
  <c r="Q1142" i="8"/>
  <c r="Q1143" i="8"/>
  <c r="Q1144" i="8"/>
  <c r="Q1145" i="8"/>
  <c r="Q1146" i="8"/>
  <c r="Q1147" i="8"/>
  <c r="Q1148" i="8"/>
  <c r="Q1149" i="8"/>
  <c r="Q1150" i="8"/>
  <c r="Q1151" i="8"/>
  <c r="Q1152" i="8"/>
  <c r="Q1153" i="8"/>
  <c r="Q1154" i="8"/>
  <c r="Q1155" i="8"/>
  <c r="Q1156" i="8"/>
  <c r="Q1157" i="8"/>
  <c r="Q1158" i="8"/>
  <c r="Q1159" i="8"/>
  <c r="Q1160" i="8"/>
  <c r="Q1161" i="8"/>
  <c r="Q1162" i="8"/>
  <c r="Q1163" i="8"/>
  <c r="Q1164" i="8"/>
  <c r="Q1165" i="8"/>
  <c r="Q1166" i="8"/>
  <c r="Q1167" i="8"/>
  <c r="Q1168" i="8"/>
  <c r="Q1169" i="8"/>
  <c r="Q1170" i="8"/>
  <c r="Q1171" i="8"/>
  <c r="Q1172" i="8"/>
  <c r="Q1173" i="8"/>
  <c r="Q1174" i="8"/>
  <c r="Q1175" i="8"/>
  <c r="Q1176" i="8"/>
  <c r="Q1177" i="8"/>
  <c r="Q1178" i="8"/>
  <c r="Q1179" i="8"/>
  <c r="Q1180" i="8"/>
  <c r="Q1181" i="8"/>
  <c r="Q1182" i="8"/>
  <c r="Q1183" i="8"/>
  <c r="Q1184" i="8"/>
  <c r="Q1185" i="8"/>
  <c r="Q1186" i="8"/>
  <c r="Q1187" i="8"/>
  <c r="Q1188" i="8"/>
  <c r="Q1189" i="8"/>
  <c r="Q1190" i="8"/>
  <c r="Q1191" i="8"/>
  <c r="Q1192" i="8"/>
  <c r="Q1193" i="8"/>
  <c r="Q1194" i="8"/>
  <c r="Q1195" i="8"/>
  <c r="Q1196" i="8"/>
  <c r="Q1197" i="8"/>
  <c r="Q1198" i="8"/>
  <c r="Q1199" i="8"/>
  <c r="Q1200" i="8"/>
  <c r="Q1201" i="8"/>
  <c r="Q1202" i="8"/>
  <c r="Q1203" i="8"/>
  <c r="Q1204" i="8"/>
  <c r="Q1205" i="8"/>
  <c r="Q1206" i="8"/>
  <c r="Q1207" i="8"/>
  <c r="Q1208" i="8"/>
  <c r="Q1209" i="8"/>
  <c r="Q1210" i="8"/>
  <c r="Q1211" i="8"/>
  <c r="Q1212" i="8"/>
  <c r="Q1213" i="8"/>
  <c r="Q1214" i="8"/>
  <c r="Q1215" i="8"/>
  <c r="Q1216" i="8"/>
  <c r="Q1217" i="8"/>
  <c r="Q1218" i="8"/>
  <c r="Q1219" i="8"/>
  <c r="Q1220" i="8"/>
  <c r="Q1221" i="8"/>
  <c r="Q1222" i="8"/>
  <c r="Q1223" i="8"/>
  <c r="Q1224" i="8"/>
  <c r="Q1225" i="8"/>
  <c r="Q1226" i="8"/>
  <c r="Q1227" i="8"/>
  <c r="Q1228" i="8"/>
  <c r="Q1229" i="8"/>
  <c r="Q1230" i="8"/>
  <c r="Q1231" i="8"/>
  <c r="Q1232" i="8"/>
  <c r="Q1233" i="8"/>
  <c r="Q1234" i="8"/>
  <c r="Q1235" i="8"/>
  <c r="Q1236" i="8"/>
  <c r="Q1237" i="8"/>
  <c r="Q1238" i="8"/>
  <c r="Q1239" i="8"/>
  <c r="Q1240" i="8"/>
  <c r="Q1241" i="8"/>
  <c r="Q1242" i="8"/>
  <c r="Q1243" i="8"/>
  <c r="Q1244" i="8"/>
  <c r="Q1245" i="8"/>
  <c r="Q1246" i="8"/>
  <c r="Q1247" i="8"/>
  <c r="Q1248" i="8"/>
  <c r="Q1249" i="8"/>
  <c r="Q1250" i="8"/>
  <c r="Q1251" i="8"/>
  <c r="Q1252" i="8"/>
  <c r="Q1253" i="8"/>
  <c r="Q1254" i="8"/>
  <c r="Q1255" i="8"/>
  <c r="Q1256" i="8"/>
  <c r="Q1257" i="8"/>
  <c r="Q1258" i="8"/>
  <c r="Q1259" i="8"/>
  <c r="Q1260" i="8"/>
  <c r="Q1261" i="8"/>
  <c r="Q1262" i="8"/>
  <c r="Q1263" i="8"/>
  <c r="Q1264" i="8"/>
  <c r="Q1265" i="8"/>
  <c r="Q1266" i="8"/>
  <c r="Q1267" i="8"/>
  <c r="Q1268" i="8"/>
  <c r="Q1269" i="8"/>
  <c r="Q1270" i="8"/>
  <c r="Q1271" i="8"/>
  <c r="Q1272" i="8"/>
  <c r="Q1273" i="8"/>
  <c r="Q1274" i="8"/>
  <c r="Q1275" i="8"/>
  <c r="Q1276" i="8"/>
  <c r="Q1277" i="8"/>
  <c r="Q1278" i="8"/>
  <c r="Q1279" i="8"/>
  <c r="Q1280" i="8"/>
  <c r="Q1281" i="8"/>
  <c r="Q1282" i="8"/>
  <c r="Q1283" i="8"/>
  <c r="Q1284" i="8"/>
  <c r="Q1285" i="8"/>
  <c r="Q1286" i="8"/>
  <c r="Q1287" i="8"/>
  <c r="Q1288" i="8"/>
  <c r="Q1289" i="8"/>
  <c r="Q1290" i="8"/>
  <c r="Q1291" i="8"/>
  <c r="Q1292" i="8"/>
  <c r="Q1293" i="8"/>
  <c r="Q1294" i="8"/>
  <c r="Q1295" i="8"/>
  <c r="Q1296" i="8"/>
  <c r="Q1297" i="8"/>
  <c r="Q1298" i="8"/>
  <c r="Q1299" i="8"/>
  <c r="Q1300" i="8"/>
  <c r="Q1301" i="8"/>
  <c r="Q1302" i="8"/>
  <c r="Q1303" i="8"/>
  <c r="Q1304" i="8"/>
  <c r="Q1305" i="8"/>
  <c r="Q1306" i="8"/>
  <c r="Q1307" i="8"/>
  <c r="Q1308" i="8"/>
  <c r="Q1309" i="8"/>
  <c r="Q1310" i="8"/>
  <c r="Q1311" i="8"/>
  <c r="Q1312" i="8"/>
  <c r="Q1313" i="8"/>
  <c r="Q1314" i="8"/>
  <c r="Q1315" i="8"/>
  <c r="Q1316" i="8"/>
  <c r="Q1317" i="8"/>
  <c r="Q1318" i="8"/>
  <c r="Q1319" i="8"/>
  <c r="Q1320" i="8"/>
  <c r="Q1321" i="8"/>
  <c r="Q1322" i="8"/>
  <c r="Q1323" i="8"/>
  <c r="Q1324" i="8"/>
  <c r="Q1325" i="8"/>
  <c r="Q1326" i="8"/>
  <c r="Q1327" i="8"/>
  <c r="Q1328" i="8"/>
  <c r="Q1329" i="8"/>
  <c r="Q1330" i="8"/>
  <c r="Q1331" i="8"/>
  <c r="Q1332" i="8"/>
  <c r="Q1333" i="8"/>
  <c r="Q1334" i="8"/>
  <c r="Q1335" i="8"/>
  <c r="Q1336" i="8"/>
  <c r="Q1337" i="8"/>
  <c r="Q1338" i="8"/>
  <c r="Q1339" i="8"/>
  <c r="Q1340" i="8"/>
  <c r="Q1341" i="8"/>
  <c r="Q1342" i="8"/>
  <c r="Q1343" i="8"/>
  <c r="Q1344" i="8"/>
  <c r="Q1345" i="8"/>
  <c r="Q1346" i="8"/>
  <c r="Q1347" i="8"/>
  <c r="Q1348" i="8"/>
  <c r="Q1349" i="8"/>
  <c r="Q1350" i="8"/>
  <c r="Q1351" i="8"/>
  <c r="Q1352" i="8"/>
  <c r="Q1353" i="8"/>
  <c r="Q1354" i="8"/>
  <c r="Q1355" i="8"/>
  <c r="Q1356" i="8"/>
  <c r="Q1357" i="8"/>
  <c r="Q1358" i="8"/>
  <c r="Q1359" i="8"/>
  <c r="Q1360" i="8"/>
  <c r="Q1361" i="8"/>
  <c r="Q1362" i="8"/>
  <c r="Q1363" i="8"/>
  <c r="Q1364" i="8"/>
  <c r="Q1365" i="8"/>
  <c r="Q1366" i="8"/>
  <c r="Q1367" i="8"/>
  <c r="Q1368" i="8"/>
  <c r="Q1369" i="8"/>
  <c r="Q1370" i="8"/>
  <c r="Q1371" i="8"/>
  <c r="Q1372" i="8"/>
  <c r="Q1373" i="8"/>
  <c r="Q1374" i="8"/>
  <c r="Q1375" i="8"/>
  <c r="Q1376" i="8"/>
  <c r="Q1377" i="8"/>
  <c r="Q1378" i="8"/>
  <c r="Q1379" i="8"/>
  <c r="Q1380" i="8"/>
  <c r="Q1381" i="8"/>
  <c r="Q1382" i="8"/>
  <c r="Q1383" i="8"/>
  <c r="Q1384" i="8"/>
  <c r="Q1385" i="8"/>
  <c r="Q1386" i="8"/>
  <c r="Q1387" i="8"/>
  <c r="Q1388" i="8"/>
  <c r="Q1389" i="8"/>
  <c r="Q1390" i="8"/>
  <c r="Q1391" i="8"/>
  <c r="Q1392" i="8"/>
  <c r="Q1393" i="8"/>
  <c r="Q1394" i="8"/>
  <c r="Q1395" i="8"/>
  <c r="Q1396" i="8"/>
  <c r="Q1397" i="8"/>
  <c r="Q1398" i="8"/>
  <c r="Q1399" i="8"/>
  <c r="Q1400" i="8"/>
  <c r="Q1401" i="8"/>
  <c r="Q1402" i="8"/>
  <c r="Q1403" i="8"/>
  <c r="Q1404" i="8"/>
  <c r="Q1405" i="8"/>
  <c r="Q1406" i="8"/>
  <c r="Q1407" i="8"/>
  <c r="Q1408" i="8"/>
  <c r="Q1409" i="8"/>
  <c r="Q1410" i="8"/>
  <c r="Q1411" i="8"/>
  <c r="Q1412" i="8"/>
  <c r="Q1413" i="8"/>
  <c r="Q1414" i="8"/>
  <c r="Q1415" i="8"/>
  <c r="Q1416" i="8"/>
  <c r="Q1417" i="8"/>
  <c r="Q1418" i="8"/>
  <c r="Q1419" i="8"/>
  <c r="Q1420" i="8"/>
  <c r="Q1421" i="8"/>
  <c r="Q1422" i="8"/>
  <c r="Q1423" i="8"/>
  <c r="Q1424" i="8"/>
  <c r="Q1425" i="8"/>
  <c r="Q1426" i="8"/>
  <c r="Q1427" i="8"/>
  <c r="Q1428" i="8"/>
  <c r="Q1429" i="8"/>
  <c r="Q1430" i="8"/>
  <c r="Q1431" i="8"/>
  <c r="Q1432" i="8"/>
  <c r="Q1433" i="8"/>
  <c r="Q1434" i="8"/>
  <c r="Q1435" i="8"/>
  <c r="Q1436" i="8"/>
  <c r="Q1437" i="8"/>
  <c r="Q1438" i="8"/>
  <c r="Q1439" i="8"/>
  <c r="Q1440" i="8"/>
  <c r="Q1441" i="8"/>
  <c r="Q1442" i="8"/>
  <c r="Q1443" i="8"/>
  <c r="Q1444" i="8"/>
  <c r="Q1445" i="8"/>
  <c r="Q1446" i="8"/>
  <c r="Q1447" i="8"/>
  <c r="Q1448" i="8"/>
  <c r="Q1449" i="8"/>
  <c r="Q1450" i="8"/>
  <c r="Q1451" i="8"/>
  <c r="Q1452" i="8"/>
  <c r="Q1453" i="8"/>
  <c r="Q1454" i="8"/>
  <c r="Q1455" i="8"/>
  <c r="Q1456" i="8"/>
  <c r="Q1457" i="8"/>
  <c r="Q1458" i="8"/>
  <c r="Q1459" i="8"/>
  <c r="Q1460" i="8"/>
  <c r="Q1461" i="8"/>
  <c r="Q1462" i="8"/>
  <c r="Q1463" i="8"/>
  <c r="Q1464" i="8"/>
  <c r="Q1465" i="8"/>
  <c r="Q1466" i="8"/>
  <c r="Q1467" i="8"/>
  <c r="Q1468" i="8"/>
  <c r="Q1469" i="8"/>
  <c r="Q1470" i="8"/>
  <c r="Q1471" i="8"/>
  <c r="Q1472" i="8"/>
  <c r="Q1473" i="8"/>
  <c r="Q1474" i="8"/>
  <c r="Q1475" i="8"/>
  <c r="Q1476" i="8"/>
  <c r="Q1477" i="8"/>
  <c r="Q1478" i="8"/>
  <c r="Q1479" i="8"/>
  <c r="Q1480" i="8"/>
  <c r="Q1481" i="8"/>
  <c r="Q1482" i="8"/>
  <c r="Q1483" i="8"/>
  <c r="Q1484" i="8"/>
  <c r="Q1485" i="8"/>
  <c r="Q1486" i="8"/>
  <c r="Q1487" i="8"/>
  <c r="Q1488" i="8"/>
  <c r="Q1489" i="8"/>
  <c r="Q1490" i="8"/>
  <c r="Q1491" i="8"/>
  <c r="Q1492" i="8"/>
  <c r="Q1493" i="8"/>
  <c r="Q1494" i="8"/>
  <c r="Q1495" i="8"/>
  <c r="Q1496" i="8"/>
  <c r="Q1497" i="8"/>
  <c r="Q1498" i="8"/>
  <c r="Q1499" i="8"/>
  <c r="Q1500" i="8"/>
  <c r="Q1501" i="8"/>
  <c r="Q1502" i="8"/>
  <c r="Q1503" i="8"/>
  <c r="Q1504" i="8"/>
  <c r="Q1505" i="8"/>
  <c r="Q1506" i="8"/>
  <c r="Q1507" i="8"/>
  <c r="Q1508" i="8"/>
  <c r="Q1509" i="8"/>
  <c r="Q1510" i="8"/>
  <c r="Q1511" i="8"/>
  <c r="Q1512" i="8"/>
  <c r="Q1513" i="8"/>
  <c r="Q1514" i="8"/>
  <c r="Q1515" i="8"/>
  <c r="Q1516" i="8"/>
  <c r="Q1517" i="8"/>
  <c r="Q1518" i="8"/>
  <c r="Q1519" i="8"/>
  <c r="Q1520" i="8"/>
  <c r="Q1521" i="8"/>
  <c r="Q1522" i="8"/>
  <c r="Q1523" i="8"/>
  <c r="Q1524" i="8"/>
  <c r="Q1525" i="8"/>
  <c r="Q1526" i="8"/>
  <c r="Q1527" i="8"/>
  <c r="Q1528" i="8"/>
  <c r="Q1529" i="8"/>
  <c r="Q1530" i="8"/>
  <c r="Q1531" i="8"/>
  <c r="Q1532" i="8"/>
  <c r="Q1533" i="8"/>
  <c r="Q1534" i="8"/>
  <c r="Q1535" i="8"/>
  <c r="Q1536" i="8"/>
  <c r="Q1537" i="8"/>
  <c r="Q1538" i="8"/>
  <c r="Q1539" i="8"/>
  <c r="Q1540" i="8"/>
  <c r="Q1541" i="8"/>
  <c r="Q1542" i="8"/>
  <c r="Q1543" i="8"/>
  <c r="Q1544" i="8"/>
  <c r="Q1545" i="8"/>
  <c r="Q1546" i="8"/>
  <c r="Q1547" i="8"/>
  <c r="Q1548" i="8"/>
  <c r="Q1549" i="8"/>
  <c r="Q1550" i="8"/>
  <c r="Q1551" i="8"/>
  <c r="Q1552" i="8"/>
  <c r="Q1553" i="8"/>
  <c r="Q1554" i="8"/>
  <c r="Q1555" i="8"/>
  <c r="Q1556" i="8"/>
  <c r="Q1557" i="8"/>
  <c r="Q1558" i="8"/>
  <c r="Q1559" i="8"/>
  <c r="Q1560" i="8"/>
  <c r="Q1561" i="8"/>
  <c r="Q1562" i="8"/>
  <c r="Q1563" i="8"/>
  <c r="Q1564" i="8"/>
  <c r="Q1565" i="8"/>
  <c r="Q1566" i="8"/>
  <c r="Q1567" i="8"/>
  <c r="Q1568" i="8"/>
  <c r="Q1569" i="8"/>
  <c r="Q1570" i="8"/>
  <c r="Q1571" i="8"/>
  <c r="Q1572" i="8"/>
  <c r="Q1573" i="8"/>
  <c r="Q1574" i="8"/>
  <c r="Q1575" i="8"/>
  <c r="Q1576" i="8"/>
  <c r="Q1577" i="8"/>
  <c r="Q1578" i="8"/>
  <c r="Q1579" i="8"/>
  <c r="Q1580" i="8"/>
  <c r="Q1581" i="8"/>
  <c r="Q1582" i="8"/>
  <c r="Q1583" i="8"/>
  <c r="Q1584" i="8"/>
  <c r="Q1585" i="8"/>
  <c r="Q1586" i="8"/>
  <c r="Q1587" i="8"/>
  <c r="Q1588" i="8"/>
  <c r="Q1589" i="8"/>
  <c r="Q1590" i="8"/>
  <c r="Q1591" i="8"/>
  <c r="Q1592" i="8"/>
  <c r="Q1593" i="8"/>
  <c r="Q1594" i="8"/>
  <c r="Q1595" i="8"/>
  <c r="Q1596" i="8"/>
  <c r="Q1597" i="8"/>
  <c r="Q1598" i="8"/>
  <c r="Q1599" i="8"/>
  <c r="Q1600" i="8"/>
  <c r="Q1601" i="8"/>
  <c r="Q1602" i="8"/>
  <c r="Q1603" i="8"/>
  <c r="Q1604" i="8"/>
  <c r="Q1605" i="8"/>
  <c r="Q1606" i="8"/>
  <c r="Q1607" i="8"/>
  <c r="Q1608" i="8"/>
  <c r="Q1609" i="8"/>
  <c r="Q1610" i="8"/>
  <c r="Q1611" i="8"/>
  <c r="Q1612" i="8"/>
  <c r="Q1613" i="8"/>
  <c r="Q1614" i="8"/>
  <c r="Q1615" i="8"/>
  <c r="Q1616" i="8"/>
  <c r="Q1617" i="8"/>
  <c r="Q1618" i="8"/>
  <c r="Q1619" i="8"/>
  <c r="Q1620" i="8"/>
  <c r="Q1621" i="8"/>
  <c r="Q1622" i="8"/>
  <c r="Q1623" i="8"/>
  <c r="Q1624" i="8"/>
  <c r="Q1625" i="8"/>
  <c r="Q1626" i="8"/>
  <c r="Q1627" i="8"/>
  <c r="Q1628" i="8"/>
  <c r="Q1629" i="8"/>
  <c r="Q1630" i="8"/>
  <c r="Q1631" i="8"/>
  <c r="Q1632" i="8"/>
  <c r="Q1633" i="8"/>
  <c r="Q1634" i="8"/>
  <c r="Q1635" i="8"/>
  <c r="Q1636" i="8"/>
  <c r="Q1637" i="8"/>
  <c r="Q1638" i="8"/>
  <c r="Q1639" i="8"/>
  <c r="Q1640" i="8"/>
  <c r="Q1641" i="8"/>
  <c r="Q1642" i="8"/>
  <c r="Q1643" i="8"/>
  <c r="Q1644" i="8"/>
  <c r="Q1645" i="8"/>
  <c r="Q1646" i="8"/>
  <c r="Q1647" i="8"/>
  <c r="Q1648" i="8"/>
  <c r="Q1649" i="8"/>
  <c r="Q1650" i="8"/>
  <c r="Q1651" i="8"/>
  <c r="Q1652" i="8"/>
  <c r="Q1653" i="8"/>
  <c r="Q1654" i="8"/>
  <c r="Q1655" i="8"/>
  <c r="Q1656" i="8"/>
  <c r="Q1657" i="8"/>
  <c r="Q1658" i="8"/>
  <c r="Q1659" i="8"/>
  <c r="Q1660" i="8"/>
  <c r="Q1661" i="8"/>
  <c r="Q1662" i="8"/>
  <c r="Q1663" i="8"/>
  <c r="Q1664" i="8"/>
  <c r="Q1665" i="8"/>
  <c r="Q1666" i="8"/>
  <c r="Q1667" i="8"/>
  <c r="Q1668" i="8"/>
  <c r="Q1669" i="8"/>
  <c r="Q1670" i="8"/>
  <c r="Q1671" i="8"/>
  <c r="Q1672" i="8"/>
  <c r="Q1673" i="8"/>
  <c r="Q1674" i="8"/>
  <c r="Q1675" i="8"/>
  <c r="Q1676" i="8"/>
  <c r="Q1677" i="8"/>
  <c r="Q1678" i="8"/>
  <c r="Q1679" i="8"/>
  <c r="Q1680" i="8"/>
  <c r="Q1681" i="8"/>
  <c r="Q1682" i="8"/>
  <c r="Q1683" i="8"/>
  <c r="Q1684" i="8"/>
  <c r="Q1685" i="8"/>
  <c r="Q1686" i="8"/>
  <c r="Q1687" i="8"/>
  <c r="Q1688" i="8"/>
  <c r="Q1689" i="8"/>
  <c r="Q1690" i="8"/>
  <c r="Q1691" i="8"/>
  <c r="Q1692" i="8"/>
  <c r="Q1693" i="8"/>
  <c r="Q1694" i="8"/>
  <c r="Q1695" i="8"/>
  <c r="Q1696" i="8"/>
  <c r="Q1697" i="8"/>
  <c r="Q1698" i="8"/>
  <c r="Q1699" i="8"/>
  <c r="Q1700" i="8"/>
  <c r="Q1701" i="8"/>
  <c r="Q1702" i="8"/>
  <c r="Q1703" i="8"/>
  <c r="Q1704" i="8"/>
  <c r="Q1705" i="8"/>
  <c r="Q1706" i="8"/>
  <c r="Q1707" i="8"/>
  <c r="Q1708" i="8"/>
  <c r="Q1709" i="8"/>
  <c r="Q1710" i="8"/>
  <c r="Q1711" i="8"/>
  <c r="Q1712" i="8"/>
  <c r="Q1713" i="8"/>
  <c r="Q1714" i="8"/>
  <c r="Q1715" i="8"/>
  <c r="Q1716" i="8"/>
  <c r="Q1717" i="8"/>
  <c r="Q1718" i="8"/>
  <c r="Q1719" i="8"/>
  <c r="Q1720" i="8"/>
  <c r="Q1721" i="8"/>
  <c r="Q1722" i="8"/>
  <c r="Q1723" i="8"/>
  <c r="Q1724" i="8"/>
  <c r="Q1725" i="8"/>
  <c r="Q1726" i="8"/>
  <c r="Q1727" i="8"/>
  <c r="Q1728" i="8"/>
  <c r="Q1729" i="8"/>
  <c r="Q1730" i="8"/>
  <c r="Q1731" i="8"/>
  <c r="Q1732" i="8"/>
  <c r="Q1733" i="8"/>
  <c r="Q1734" i="8"/>
  <c r="Q1735" i="8"/>
  <c r="Q1736" i="8"/>
  <c r="Q1737" i="8"/>
  <c r="Q1738" i="8"/>
  <c r="Q1739" i="8"/>
  <c r="Q1740" i="8"/>
  <c r="Q1741" i="8"/>
  <c r="Q1742" i="8"/>
  <c r="Q1743" i="8"/>
  <c r="Q1744" i="8"/>
  <c r="Q1745" i="8"/>
  <c r="Q1746" i="8"/>
  <c r="Q1747" i="8"/>
  <c r="Q1748" i="8"/>
  <c r="Q1749" i="8"/>
  <c r="Q1750" i="8"/>
  <c r="Q1751" i="8"/>
  <c r="Q1752" i="8"/>
  <c r="Q1753" i="8"/>
  <c r="Q1754" i="8"/>
  <c r="Q1755" i="8"/>
  <c r="Q1756" i="8"/>
  <c r="Q1757" i="8"/>
  <c r="Q1758" i="8"/>
  <c r="Q1759" i="8"/>
  <c r="Q1760" i="8"/>
  <c r="Q1761" i="8"/>
  <c r="Q1762" i="8"/>
  <c r="Q1763" i="8"/>
  <c r="Q1764" i="8"/>
  <c r="Q1765" i="8"/>
  <c r="Q1766" i="8"/>
  <c r="Q1767" i="8"/>
  <c r="Q1768" i="8"/>
  <c r="Q1769" i="8"/>
  <c r="Q1770" i="8"/>
  <c r="Q1771" i="8"/>
  <c r="Q1772" i="8"/>
  <c r="Q1773" i="8"/>
  <c r="Q1774" i="8"/>
  <c r="Q1775" i="8"/>
  <c r="Q1776" i="8"/>
  <c r="Q1777" i="8"/>
  <c r="Q1778" i="8"/>
  <c r="Q1779" i="8"/>
  <c r="Q1780" i="8"/>
  <c r="Q1781" i="8"/>
  <c r="Q1782" i="8"/>
  <c r="Q1783" i="8"/>
  <c r="Q1784" i="8"/>
  <c r="Q1785" i="8"/>
  <c r="Q1786" i="8"/>
  <c r="Q1787" i="8"/>
  <c r="Q1788" i="8"/>
  <c r="Q1789" i="8"/>
  <c r="Q1790" i="8"/>
  <c r="Q1791" i="8"/>
  <c r="Q1792" i="8"/>
  <c r="Q1793" i="8"/>
  <c r="Q1794" i="8"/>
  <c r="Q1795" i="8"/>
  <c r="Q1796" i="8"/>
  <c r="Q1797" i="8"/>
  <c r="Q1798" i="8"/>
  <c r="Q1799" i="8"/>
  <c r="Q1800" i="8"/>
  <c r="Q1801" i="8"/>
  <c r="Q1802" i="8"/>
  <c r="Q1803" i="8"/>
  <c r="Q1804" i="8"/>
  <c r="Q1805" i="8"/>
  <c r="Q1806" i="8"/>
  <c r="Q1807" i="8"/>
  <c r="Q1808" i="8"/>
  <c r="Q1809" i="8"/>
  <c r="Q1810" i="8"/>
  <c r="Q1811" i="8"/>
  <c r="Q1812" i="8"/>
  <c r="Q1813" i="8"/>
  <c r="Q1814" i="8"/>
  <c r="Q1815" i="8"/>
  <c r="Q1816" i="8"/>
  <c r="Q1817" i="8"/>
  <c r="Q1818" i="8"/>
  <c r="Q1819" i="8"/>
  <c r="Q1820" i="8"/>
  <c r="Q1821" i="8"/>
  <c r="Q1822" i="8"/>
  <c r="Q1823" i="8"/>
  <c r="Q1824" i="8"/>
  <c r="Q1825" i="8"/>
  <c r="Q1826" i="8"/>
  <c r="Q1827" i="8"/>
  <c r="Q1828" i="8"/>
  <c r="Q1829" i="8"/>
  <c r="Q1830" i="8"/>
  <c r="Q1831" i="8"/>
  <c r="Q1832" i="8"/>
  <c r="Q1833" i="8"/>
  <c r="Q1834" i="8"/>
  <c r="Q1835" i="8"/>
  <c r="Q1836" i="8"/>
  <c r="Q1837" i="8"/>
  <c r="Q1838" i="8"/>
  <c r="Q1839" i="8"/>
  <c r="Q1840" i="8"/>
  <c r="Q1841" i="8"/>
  <c r="Q1842" i="8"/>
  <c r="Q1843" i="8"/>
  <c r="Q1844" i="8"/>
  <c r="Q1845" i="8"/>
  <c r="Q1846" i="8"/>
  <c r="Q1847" i="8"/>
  <c r="Q1848" i="8"/>
  <c r="Q1849" i="8"/>
  <c r="Q1850" i="8"/>
  <c r="Q1851" i="8"/>
  <c r="Q1852" i="8"/>
  <c r="Q1853" i="8"/>
  <c r="Q1854" i="8"/>
  <c r="Q1855" i="8"/>
  <c r="Q1856" i="8"/>
  <c r="Q1857" i="8"/>
  <c r="Q1858" i="8"/>
  <c r="Q1859" i="8"/>
  <c r="Q1860" i="8"/>
  <c r="Q1861" i="8"/>
  <c r="Q1862" i="8"/>
  <c r="Q1863" i="8"/>
  <c r="Q1864" i="8"/>
  <c r="Q1865" i="8"/>
  <c r="Q1866" i="8"/>
  <c r="Q1867" i="8"/>
  <c r="Q1868" i="8"/>
  <c r="Q1869" i="8"/>
  <c r="Q1870" i="8"/>
  <c r="Q1871" i="8"/>
  <c r="Q1872" i="8"/>
  <c r="Q1873" i="8"/>
  <c r="Q1874" i="8"/>
  <c r="Q1875" i="8"/>
  <c r="Q1876" i="8"/>
  <c r="Q1877" i="8"/>
  <c r="Q1878" i="8"/>
  <c r="Q1879" i="8"/>
  <c r="Q1880" i="8"/>
  <c r="Q1881" i="8"/>
  <c r="Q1882" i="8"/>
  <c r="Q1883" i="8"/>
  <c r="Q1884" i="8"/>
  <c r="Q1885" i="8"/>
  <c r="Q1886" i="8"/>
  <c r="Q1887" i="8"/>
  <c r="Q1888" i="8"/>
  <c r="Q1889" i="8"/>
  <c r="Q1890" i="8"/>
  <c r="Q1891" i="8"/>
  <c r="Q1892" i="8"/>
  <c r="Q1893" i="8"/>
  <c r="Q1894" i="8"/>
  <c r="Q1895" i="8"/>
  <c r="Q1896" i="8"/>
  <c r="Q1897" i="8"/>
  <c r="Q1898" i="8"/>
  <c r="Q1899" i="8"/>
  <c r="Q1900" i="8"/>
  <c r="Q1901" i="8"/>
  <c r="Q1902" i="8"/>
  <c r="Q1903" i="8"/>
  <c r="Q1904" i="8"/>
  <c r="Q1905" i="8"/>
  <c r="Q1906" i="8"/>
  <c r="Q1907" i="8"/>
  <c r="Q1908" i="8"/>
  <c r="Q1909" i="8"/>
  <c r="Q1910" i="8"/>
  <c r="Q1911" i="8"/>
  <c r="Q1912" i="8"/>
  <c r="Q1913" i="8"/>
  <c r="Q1914" i="8"/>
  <c r="Q1915" i="8"/>
  <c r="Q1916" i="8"/>
  <c r="Q1917" i="8"/>
  <c r="Q1918" i="8"/>
  <c r="Q1919" i="8"/>
  <c r="Q1920" i="8"/>
  <c r="Q1921" i="8"/>
  <c r="Q1922" i="8"/>
  <c r="Q1923" i="8"/>
  <c r="Q1924" i="8"/>
  <c r="Q1925" i="8"/>
  <c r="Q1926" i="8"/>
  <c r="Q1927" i="8"/>
  <c r="Q1928" i="8"/>
  <c r="Q1929" i="8"/>
  <c r="Q1930" i="8"/>
  <c r="Q1931" i="8"/>
  <c r="Q1932" i="8"/>
  <c r="Q1933" i="8"/>
  <c r="Q1934" i="8"/>
  <c r="Q1935" i="8"/>
  <c r="Q1936" i="8"/>
  <c r="Q1937" i="8"/>
  <c r="Q1938" i="8"/>
  <c r="Q1939" i="8"/>
  <c r="Q1940" i="8"/>
  <c r="Q1941" i="8"/>
  <c r="Q1942" i="8"/>
  <c r="Q1943" i="8"/>
  <c r="Q1944" i="8"/>
  <c r="Q1945" i="8"/>
  <c r="Q1946" i="8"/>
  <c r="Q1947" i="8"/>
  <c r="Q1948" i="8"/>
  <c r="Q1949" i="8"/>
  <c r="Q1950" i="8"/>
  <c r="Q1951" i="8"/>
  <c r="Q1952" i="8"/>
  <c r="Q1953" i="8"/>
  <c r="Q1954" i="8"/>
  <c r="Q1955" i="8"/>
  <c r="Q1956" i="8"/>
  <c r="Q1957" i="8"/>
  <c r="Q1958" i="8"/>
  <c r="Q1959" i="8"/>
  <c r="Q1960" i="8"/>
  <c r="Q1961" i="8"/>
  <c r="Q1962" i="8"/>
  <c r="Q1963" i="8"/>
  <c r="Q1964" i="8"/>
  <c r="Q1965" i="8"/>
  <c r="Q1966" i="8"/>
  <c r="Q1967" i="8"/>
  <c r="Q1968" i="8"/>
  <c r="Q1969" i="8"/>
  <c r="Q1970" i="8"/>
  <c r="Q1971" i="8"/>
  <c r="Q1972" i="8"/>
  <c r="Q1973" i="8"/>
  <c r="Q1974" i="8"/>
  <c r="Q1975" i="8"/>
  <c r="Q1976" i="8"/>
  <c r="Q1977" i="8"/>
  <c r="Q1978" i="8"/>
  <c r="Q1979" i="8"/>
  <c r="Q1980" i="8"/>
  <c r="Q1981" i="8"/>
  <c r="Q1982" i="8"/>
  <c r="Q1983" i="8"/>
  <c r="Q1984" i="8"/>
  <c r="Q1985" i="8"/>
  <c r="Q1986" i="8"/>
  <c r="Q1987" i="8"/>
  <c r="Q1988" i="8"/>
  <c r="Q1989" i="8"/>
  <c r="Q1990" i="8"/>
  <c r="Q1991" i="8"/>
  <c r="Q1992" i="8"/>
  <c r="Q1993" i="8"/>
  <c r="Q1994" i="8"/>
  <c r="Q1995" i="8"/>
  <c r="Q1996" i="8"/>
  <c r="Q1997" i="8"/>
  <c r="Q1998" i="8"/>
  <c r="Q1999" i="8"/>
  <c r="Q2000" i="8"/>
  <c r="Q2001" i="8"/>
  <c r="Q2002" i="8"/>
  <c r="Q2003" i="8"/>
  <c r="Q2004" i="8"/>
  <c r="Q2005" i="8"/>
  <c r="Q2006" i="8"/>
  <c r="Q2007" i="8"/>
  <c r="Q2008" i="8"/>
  <c r="Q2009" i="8"/>
  <c r="Q2010" i="8"/>
  <c r="Q2011" i="8"/>
  <c r="Q2012" i="8"/>
  <c r="Q2013" i="8"/>
  <c r="Q2014" i="8"/>
  <c r="Q2015" i="8"/>
  <c r="Q2016" i="8"/>
  <c r="Q2017" i="8"/>
  <c r="Q2018" i="8"/>
  <c r="Q2019" i="8"/>
  <c r="Q2020" i="8"/>
  <c r="Q2021" i="8"/>
  <c r="Q2022" i="8"/>
  <c r="Q2023" i="8"/>
  <c r="Q2024" i="8"/>
  <c r="Q2025" i="8"/>
  <c r="Q2026" i="8"/>
  <c r="Q2027" i="8"/>
  <c r="Q2028" i="8"/>
  <c r="Q2029" i="8"/>
  <c r="Q2030" i="8"/>
  <c r="Q2031" i="8"/>
  <c r="Q2032" i="8"/>
  <c r="Q2033" i="8"/>
  <c r="Q2034" i="8"/>
  <c r="Q2035" i="8"/>
  <c r="Q2036" i="8"/>
  <c r="Q2037" i="8"/>
  <c r="Q2038" i="8"/>
  <c r="Q2039" i="8"/>
  <c r="Q2040" i="8"/>
  <c r="Q2041" i="8"/>
  <c r="Q2042" i="8"/>
  <c r="Q2043" i="8"/>
  <c r="Q2044" i="8"/>
  <c r="Q2045" i="8"/>
  <c r="Q2046" i="8"/>
  <c r="Q2047" i="8"/>
  <c r="Q2048" i="8"/>
  <c r="Q2049" i="8"/>
  <c r="Q2050" i="8"/>
  <c r="Q2051" i="8"/>
  <c r="Q2052" i="8"/>
  <c r="Q2053" i="8"/>
  <c r="Q2054" i="8"/>
  <c r="Q2055" i="8"/>
  <c r="Q2056" i="8"/>
  <c r="Q2057" i="8"/>
  <c r="Q2058" i="8"/>
  <c r="Q2059" i="8"/>
  <c r="Q2060" i="8"/>
  <c r="Q2061" i="8"/>
  <c r="Q2062" i="8"/>
  <c r="Q2063" i="8"/>
  <c r="Q2064" i="8"/>
  <c r="Q2065" i="8"/>
  <c r="Q2066" i="8"/>
  <c r="Q2067" i="8"/>
  <c r="Q2068" i="8"/>
  <c r="Q2069" i="8"/>
  <c r="Q2070" i="8"/>
  <c r="Q2071" i="8"/>
  <c r="Q2072" i="8"/>
  <c r="Q2073" i="8"/>
  <c r="Q2074" i="8"/>
  <c r="Q2075" i="8"/>
  <c r="Q2076" i="8"/>
  <c r="Q2077" i="8"/>
  <c r="Q2078" i="8"/>
  <c r="Q2079" i="8"/>
  <c r="Q2080" i="8"/>
  <c r="Q2081" i="8"/>
  <c r="Q2082" i="8"/>
  <c r="Q2083" i="8"/>
  <c r="Q2084" i="8"/>
  <c r="Q2085" i="8"/>
  <c r="Q2086" i="8"/>
  <c r="Q2087" i="8"/>
  <c r="Q2088" i="8"/>
  <c r="Q2089" i="8"/>
  <c r="Q2090" i="8"/>
  <c r="Q2091" i="8"/>
  <c r="Q2092" i="8"/>
  <c r="Q2093" i="8"/>
  <c r="Q2094" i="8"/>
  <c r="Q2095" i="8"/>
  <c r="Q2096" i="8"/>
  <c r="Q2097" i="8"/>
  <c r="Q2098" i="8"/>
  <c r="Q2099" i="8"/>
  <c r="Q2100" i="8"/>
  <c r="Q2101" i="8"/>
  <c r="Q2102" i="8"/>
  <c r="Q2103" i="8"/>
  <c r="Q2104" i="8"/>
  <c r="Q2105" i="8"/>
  <c r="Q2106" i="8"/>
  <c r="Q2107" i="8"/>
  <c r="Q2108" i="8"/>
  <c r="Q2109" i="8"/>
  <c r="Q2110" i="8"/>
  <c r="Q2111" i="8"/>
  <c r="Q2112" i="8"/>
  <c r="Q2113" i="8"/>
  <c r="Q2114" i="8"/>
  <c r="Q2115" i="8"/>
  <c r="Q2116" i="8"/>
  <c r="Q2117" i="8"/>
  <c r="Q2118" i="8"/>
  <c r="Q2119" i="8"/>
  <c r="Q2120" i="8"/>
  <c r="Q2121" i="8"/>
  <c r="Q2122" i="8"/>
  <c r="Q2123" i="8"/>
  <c r="Q2124" i="8"/>
  <c r="Q2125" i="8"/>
  <c r="Q2126" i="8"/>
  <c r="Q2127" i="8"/>
  <c r="Q2128" i="8"/>
  <c r="Q2129" i="8"/>
  <c r="Q2130" i="8"/>
  <c r="Q2131" i="8"/>
  <c r="Q2132" i="8"/>
  <c r="Q2133" i="8"/>
  <c r="Q2134" i="8"/>
  <c r="Q2135" i="8"/>
  <c r="Q2136" i="8"/>
  <c r="Q2137" i="8"/>
  <c r="Q2138" i="8"/>
  <c r="Q2139" i="8"/>
  <c r="Q2140" i="8"/>
  <c r="Q2141" i="8"/>
  <c r="Q2142" i="8"/>
  <c r="Q2143" i="8"/>
  <c r="Q2144" i="8"/>
  <c r="Q2145" i="8"/>
  <c r="Q2146" i="8"/>
  <c r="Q2147" i="8"/>
  <c r="Q2148" i="8"/>
  <c r="Q2149" i="8"/>
  <c r="Q2150" i="8"/>
  <c r="Q2151" i="8"/>
  <c r="Q2152" i="8"/>
  <c r="Q2153" i="8"/>
  <c r="Q2154" i="8"/>
  <c r="Q2155" i="8"/>
  <c r="Q2156" i="8"/>
  <c r="Q2157" i="8"/>
  <c r="Q2158" i="8"/>
  <c r="Q2159" i="8"/>
  <c r="Q2160" i="8"/>
  <c r="Q2161" i="8"/>
  <c r="Q2162" i="8"/>
  <c r="Q2163" i="8"/>
  <c r="Q2164" i="8"/>
  <c r="Q2165" i="8"/>
  <c r="Q2166" i="8"/>
  <c r="Q2167" i="8"/>
  <c r="Q2168" i="8"/>
  <c r="Q2169" i="8"/>
  <c r="Q2170" i="8"/>
  <c r="Q2171" i="8"/>
  <c r="Q2172" i="8"/>
  <c r="Q2173" i="8"/>
  <c r="Q2174" i="8"/>
  <c r="Q2175" i="8"/>
  <c r="Q2176" i="8"/>
  <c r="Q2177" i="8"/>
  <c r="Q2178" i="8"/>
  <c r="Q2179" i="8"/>
  <c r="Q2180" i="8"/>
  <c r="Q2181" i="8"/>
  <c r="Q2182" i="8"/>
  <c r="Q2183" i="8"/>
  <c r="Q2184" i="8"/>
  <c r="Q2185" i="8"/>
  <c r="Q2186" i="8"/>
  <c r="Q2187" i="8"/>
  <c r="Q2188" i="8"/>
  <c r="Q2189" i="8"/>
  <c r="Q2190" i="8"/>
  <c r="Q2191" i="8"/>
  <c r="Q2192" i="8"/>
  <c r="Q2193" i="8"/>
  <c r="Q2194" i="8"/>
  <c r="Q2195" i="8"/>
  <c r="Q2196" i="8"/>
  <c r="Q2197" i="8"/>
  <c r="Q2198" i="8"/>
  <c r="Q2199" i="8"/>
  <c r="Q2200" i="8"/>
  <c r="Q2201" i="8"/>
  <c r="Q2202" i="8"/>
  <c r="Q2203" i="8"/>
  <c r="Q2204" i="8"/>
  <c r="Q2205" i="8"/>
  <c r="Q2206" i="8"/>
  <c r="Q2207" i="8"/>
  <c r="Q2208" i="8"/>
  <c r="Q2209" i="8"/>
  <c r="Q2210" i="8"/>
  <c r="Q2211" i="8"/>
  <c r="Q2212" i="8"/>
  <c r="Q2213" i="8"/>
  <c r="Q2214" i="8"/>
  <c r="Q2215" i="8"/>
  <c r="Q2216" i="8"/>
  <c r="Q2217" i="8"/>
  <c r="Q2218" i="8"/>
  <c r="Q2219" i="8"/>
  <c r="Q2220" i="8"/>
  <c r="Q2221" i="8"/>
  <c r="Q2222" i="8"/>
  <c r="Q2223" i="8"/>
  <c r="Q2224" i="8"/>
  <c r="Q2225" i="8"/>
  <c r="Q2226" i="8"/>
  <c r="Q2227" i="8"/>
  <c r="Q2228" i="8"/>
  <c r="Q2229" i="8"/>
  <c r="Q2230" i="8"/>
  <c r="Q2231" i="8"/>
  <c r="Q2232" i="8"/>
  <c r="Q2233" i="8"/>
  <c r="Q2234" i="8"/>
  <c r="Q2235" i="8"/>
  <c r="Q2236" i="8"/>
  <c r="Q2237" i="8"/>
  <c r="Q2238" i="8"/>
  <c r="Q2239" i="8"/>
  <c r="Q2240" i="8"/>
  <c r="Q2241" i="8"/>
  <c r="Q2242" i="8"/>
  <c r="Q2243" i="8"/>
  <c r="Q2244" i="8"/>
  <c r="Q2245" i="8"/>
  <c r="Q2246" i="8"/>
  <c r="Q2247" i="8"/>
  <c r="Q2248" i="8"/>
  <c r="Q2249" i="8"/>
  <c r="Q2250" i="8"/>
  <c r="Q2251" i="8"/>
  <c r="Q2252" i="8"/>
  <c r="Q2253" i="8"/>
  <c r="Q2254" i="8"/>
  <c r="Q2255" i="8"/>
  <c r="Q2256" i="8"/>
  <c r="Q2257" i="8"/>
  <c r="Q2258" i="8"/>
  <c r="Q2259" i="8"/>
  <c r="Q2260" i="8"/>
  <c r="Q2261" i="8"/>
  <c r="Q2262" i="8"/>
  <c r="Q2263" i="8"/>
  <c r="Q2264" i="8"/>
  <c r="Q2265" i="8"/>
  <c r="Q2266" i="8"/>
  <c r="Q2267" i="8"/>
  <c r="Q2268" i="8"/>
  <c r="Q2269" i="8"/>
  <c r="Q2270" i="8"/>
  <c r="Q2271" i="8"/>
  <c r="Q2272" i="8"/>
  <c r="Q2273" i="8"/>
  <c r="Q2274" i="8"/>
  <c r="Q2275" i="8"/>
  <c r="Q2276" i="8"/>
  <c r="Q2277" i="8"/>
  <c r="Q2278" i="8"/>
  <c r="Q2279" i="8"/>
  <c r="Q2280" i="8"/>
  <c r="Q2281" i="8"/>
  <c r="Q2282" i="8"/>
  <c r="Q2283" i="8"/>
  <c r="Q2284" i="8"/>
  <c r="Q2285" i="8"/>
  <c r="Q2286" i="8"/>
  <c r="Q2287" i="8"/>
  <c r="Q2288" i="8"/>
  <c r="Q2289" i="8"/>
  <c r="Q2290" i="8"/>
  <c r="Q2291" i="8"/>
  <c r="Q2292" i="8"/>
  <c r="Q2293" i="8"/>
  <c r="Q2294" i="8"/>
  <c r="Q2295" i="8"/>
  <c r="Q2296" i="8"/>
  <c r="Q2297" i="8"/>
  <c r="Q2298" i="8"/>
  <c r="Q2299" i="8"/>
  <c r="Q2300" i="8"/>
  <c r="Q2301" i="8"/>
  <c r="Q2302" i="8"/>
  <c r="Q2303" i="8"/>
  <c r="Q2304" i="8"/>
  <c r="Q2305" i="8"/>
  <c r="Q2306" i="8"/>
  <c r="Q2307" i="8"/>
  <c r="Q2308" i="8"/>
  <c r="Q2309" i="8"/>
  <c r="Q2310" i="8"/>
  <c r="Q2311" i="8"/>
  <c r="Q2312" i="8"/>
  <c r="Q2313" i="8"/>
  <c r="Q2314" i="8"/>
  <c r="Q2315" i="8"/>
  <c r="Q2316" i="8"/>
  <c r="Q2317" i="8"/>
  <c r="Q2318" i="8"/>
  <c r="Q2319" i="8"/>
  <c r="Q2320" i="8"/>
  <c r="Q2321" i="8"/>
  <c r="Q2322" i="8"/>
  <c r="Q2323" i="8"/>
  <c r="Q2324" i="8"/>
  <c r="Q2325" i="8"/>
  <c r="Q2326" i="8"/>
  <c r="Q2327" i="8"/>
  <c r="Q2328" i="8"/>
  <c r="Q2329" i="8"/>
  <c r="Q2330" i="8"/>
  <c r="Q2331" i="8"/>
  <c r="Q2332" i="8"/>
  <c r="Q2333" i="8"/>
  <c r="Q2334" i="8"/>
  <c r="Q2335" i="8"/>
  <c r="Q2336" i="8"/>
  <c r="Q2337" i="8"/>
  <c r="Q2338" i="8"/>
  <c r="Q2339" i="8"/>
  <c r="Q2340" i="8"/>
  <c r="Q2341" i="8"/>
  <c r="Q2342" i="8"/>
  <c r="Q2343" i="8"/>
  <c r="Q2344" i="8"/>
  <c r="Q2345" i="8"/>
  <c r="Q2346" i="8"/>
  <c r="Q2347" i="8"/>
  <c r="Q2348" i="8"/>
  <c r="Q2349" i="8"/>
  <c r="Q2350" i="8"/>
  <c r="Q2351" i="8"/>
  <c r="Q2352" i="8"/>
  <c r="Q2353" i="8"/>
  <c r="Q2354" i="8"/>
  <c r="Q2355" i="8"/>
  <c r="Q2356" i="8"/>
  <c r="Q2357" i="8"/>
  <c r="Q2358" i="8"/>
  <c r="Q2359" i="8"/>
  <c r="Q2360" i="8"/>
  <c r="Q2361" i="8"/>
  <c r="Q2362" i="8"/>
  <c r="Q2363" i="8"/>
  <c r="Q2364" i="8"/>
  <c r="Q2365" i="8"/>
  <c r="Q2366" i="8"/>
  <c r="Q2367" i="8"/>
  <c r="Q2368" i="8"/>
  <c r="Q2369" i="8"/>
  <c r="Q2370" i="8"/>
  <c r="Q2371" i="8"/>
  <c r="Q2372" i="8"/>
  <c r="Q2373" i="8"/>
  <c r="Q2374" i="8"/>
  <c r="Q2375" i="8"/>
  <c r="Q2376" i="8"/>
  <c r="Q2377" i="8"/>
  <c r="Q2378" i="8"/>
  <c r="Q2379" i="8"/>
  <c r="Q2380" i="8"/>
  <c r="Q2381" i="8"/>
  <c r="Q2382" i="8"/>
  <c r="Q2383" i="8"/>
  <c r="Q2384" i="8"/>
  <c r="Q2385" i="8"/>
  <c r="Q2386" i="8"/>
  <c r="Q2387" i="8"/>
  <c r="Q2388" i="8"/>
  <c r="Q2389" i="8"/>
  <c r="Q2390" i="8"/>
  <c r="Q2391" i="8"/>
  <c r="Q2392" i="8"/>
  <c r="Q2393" i="8"/>
  <c r="Q2394" i="8"/>
  <c r="Q2395" i="8"/>
  <c r="Q2396" i="8"/>
  <c r="Q2397" i="8"/>
  <c r="Q2398" i="8"/>
  <c r="Q2399" i="8"/>
  <c r="Q2400" i="8"/>
  <c r="Q2401" i="8"/>
  <c r="Q2402" i="8"/>
  <c r="Q2403" i="8"/>
  <c r="Q2404" i="8"/>
  <c r="Q2405" i="8"/>
  <c r="Q2406" i="8"/>
  <c r="Q2407" i="8"/>
  <c r="Q2408" i="8"/>
  <c r="Q2409" i="8"/>
  <c r="Q2410" i="8"/>
  <c r="Q2411" i="8"/>
  <c r="Q2412" i="8"/>
  <c r="Q2413" i="8"/>
  <c r="Q2414" i="8"/>
  <c r="Q2415" i="8"/>
  <c r="Q2416" i="8"/>
  <c r="Q2417" i="8"/>
  <c r="Q2418" i="8"/>
  <c r="Q2419" i="8"/>
  <c r="Q2420" i="8"/>
  <c r="Q2421" i="8"/>
  <c r="Q2422" i="8"/>
  <c r="Q2423" i="8"/>
  <c r="Q2424" i="8"/>
  <c r="Q2425" i="8"/>
  <c r="Q2426" i="8"/>
  <c r="Q2427" i="8"/>
  <c r="Q2428" i="8"/>
  <c r="Q2429" i="8"/>
  <c r="Q2430" i="8"/>
  <c r="Q2431" i="8"/>
  <c r="Q2432" i="8"/>
  <c r="Q2433" i="8"/>
  <c r="Q2434" i="8"/>
  <c r="Q2435" i="8"/>
  <c r="Q2436" i="8"/>
  <c r="Q2437" i="8"/>
  <c r="Q2438" i="8"/>
  <c r="Q2439" i="8"/>
  <c r="Q2440" i="8"/>
  <c r="Q2441" i="8"/>
  <c r="Q2442" i="8"/>
  <c r="Q2443" i="8"/>
  <c r="Q2444" i="8"/>
  <c r="Q2445" i="8"/>
  <c r="Q2446" i="8"/>
  <c r="Q2447" i="8"/>
  <c r="Q2448" i="8"/>
  <c r="Q2449" i="8"/>
  <c r="Q2450" i="8"/>
  <c r="Q2451" i="8"/>
  <c r="Q2452" i="8"/>
  <c r="Q2453" i="8"/>
  <c r="Q2454" i="8"/>
  <c r="Q2455" i="8"/>
  <c r="Q2456" i="8"/>
  <c r="Q2457" i="8"/>
  <c r="Q2458" i="8"/>
  <c r="Q2459" i="8"/>
  <c r="Q2460" i="8"/>
  <c r="Q2461" i="8"/>
  <c r="Q2462" i="8"/>
  <c r="Q2463" i="8"/>
  <c r="Q2464" i="8"/>
  <c r="Q2465" i="8"/>
  <c r="Q2466" i="8"/>
  <c r="Q2467" i="8"/>
  <c r="Q2468" i="8"/>
  <c r="Q2469" i="8"/>
  <c r="Q2470" i="8"/>
  <c r="Q2471" i="8"/>
  <c r="Q2472" i="8"/>
  <c r="Q2473" i="8"/>
  <c r="Q2474" i="8"/>
  <c r="Q2475" i="8"/>
  <c r="Q2476" i="8"/>
  <c r="Q2477" i="8"/>
  <c r="Q2478" i="8"/>
  <c r="Q2479" i="8"/>
  <c r="Q2480" i="8"/>
  <c r="Q2481" i="8"/>
  <c r="Q2482" i="8"/>
  <c r="Q2483" i="8"/>
  <c r="Q2484" i="8"/>
  <c r="Q2485" i="8"/>
  <c r="Q2486" i="8"/>
  <c r="Q2487" i="8"/>
  <c r="Q2488" i="8"/>
  <c r="Q2489" i="8"/>
  <c r="Q2490" i="8"/>
  <c r="Q2491" i="8"/>
  <c r="Q2492" i="8"/>
  <c r="Q2493" i="8"/>
  <c r="Q2494" i="8"/>
  <c r="Q2495" i="8"/>
  <c r="Q2496" i="8"/>
  <c r="Q2497" i="8"/>
  <c r="Q2498" i="8"/>
  <c r="Q2499" i="8"/>
  <c r="Q2500" i="8"/>
  <c r="Q2501" i="8"/>
  <c r="Q2502" i="8"/>
  <c r="Q2503" i="8"/>
  <c r="Q2504" i="8"/>
  <c r="Q2505" i="8"/>
  <c r="Q2506" i="8"/>
  <c r="Q2507" i="8"/>
  <c r="Q2508" i="8"/>
  <c r="Q2509" i="8"/>
  <c r="Q2510" i="8"/>
  <c r="Q2511" i="8"/>
  <c r="Q2512" i="8"/>
  <c r="Q2513" i="8"/>
  <c r="Q2514" i="8"/>
  <c r="Q2515" i="8"/>
  <c r="Q2516" i="8"/>
  <c r="Q2517" i="8"/>
  <c r="Q2518" i="8"/>
  <c r="Q2519" i="8"/>
  <c r="Q2520" i="8"/>
  <c r="Q2521" i="8"/>
  <c r="Q2522" i="8"/>
  <c r="Q2523" i="8"/>
  <c r="Q2524" i="8"/>
  <c r="Q2525" i="8"/>
  <c r="Q2526" i="8"/>
  <c r="Q2527" i="8"/>
  <c r="Q2528" i="8"/>
  <c r="Q2529" i="8"/>
  <c r="Q2530" i="8"/>
  <c r="Q2531" i="8"/>
  <c r="Q2532" i="8"/>
  <c r="Q2533" i="8"/>
  <c r="Q2534" i="8"/>
  <c r="Q2535" i="8"/>
  <c r="Q2536" i="8"/>
  <c r="Q2537" i="8"/>
  <c r="Q2538" i="8"/>
  <c r="Q2539" i="8"/>
  <c r="Q2540" i="8"/>
  <c r="Q2541" i="8"/>
  <c r="Q2542" i="8"/>
  <c r="Q2543" i="8"/>
  <c r="Q2544" i="8"/>
  <c r="Q2545" i="8"/>
  <c r="Q2546" i="8"/>
  <c r="Q2547" i="8"/>
  <c r="Q2548" i="8"/>
  <c r="Q2549" i="8"/>
  <c r="Q2550" i="8"/>
  <c r="Q2551" i="8"/>
  <c r="Q2552" i="8"/>
  <c r="Q2553" i="8"/>
  <c r="Q2554" i="8"/>
  <c r="Q2555" i="8"/>
  <c r="Q2556" i="8"/>
  <c r="Q2557" i="8"/>
  <c r="Q2558" i="8"/>
  <c r="Q2559" i="8"/>
  <c r="Q2560" i="8"/>
  <c r="Q2561" i="8"/>
  <c r="Q2562" i="8"/>
  <c r="Q2563" i="8"/>
  <c r="Q2564" i="8"/>
  <c r="Q2565" i="8"/>
  <c r="Q2566" i="8"/>
  <c r="Q2567" i="8"/>
  <c r="Q2568" i="8"/>
  <c r="Q2569" i="8"/>
  <c r="Q2570" i="8"/>
  <c r="Q2571" i="8"/>
  <c r="Q2572" i="8"/>
  <c r="Q2573" i="8"/>
  <c r="Q2574" i="8"/>
  <c r="Q2575" i="8"/>
  <c r="Q2576" i="8"/>
  <c r="Q2577" i="8"/>
  <c r="Q2578" i="8"/>
  <c r="Q2579" i="8"/>
  <c r="Q2580" i="8"/>
  <c r="Q2581" i="8"/>
  <c r="Q2582" i="8"/>
  <c r="Q2583" i="8"/>
  <c r="Q2584" i="8"/>
  <c r="Q2585" i="8"/>
  <c r="Q2586" i="8"/>
  <c r="Q2587" i="8"/>
  <c r="Q2588" i="8"/>
  <c r="Q2589" i="8"/>
  <c r="Q2590" i="8"/>
  <c r="Q2591" i="8"/>
  <c r="Q2592" i="8"/>
  <c r="Q2593" i="8"/>
  <c r="Q2594" i="8"/>
  <c r="Q2595" i="8"/>
  <c r="Q2596" i="8"/>
  <c r="Q2597" i="8"/>
  <c r="Q2598" i="8"/>
  <c r="Q2599" i="8"/>
  <c r="Q2600" i="8"/>
  <c r="Q2601" i="8"/>
  <c r="Q2602" i="8"/>
  <c r="Q2603" i="8"/>
  <c r="Q2604" i="8"/>
  <c r="Q2605" i="8"/>
  <c r="Q2606" i="8"/>
  <c r="Q2607" i="8"/>
  <c r="Q2608" i="8"/>
  <c r="Q2609" i="8"/>
  <c r="Q2610" i="8"/>
  <c r="Q2611" i="8"/>
  <c r="Q2612" i="8"/>
  <c r="Q2613" i="8"/>
  <c r="Q2614" i="8"/>
  <c r="Q2615" i="8"/>
  <c r="Q2616" i="8"/>
  <c r="Q2617" i="8"/>
  <c r="Q2618" i="8"/>
  <c r="Q2619" i="8"/>
  <c r="Q2620" i="8"/>
  <c r="Q2621" i="8"/>
  <c r="Q2622" i="8"/>
  <c r="Q2623" i="8"/>
  <c r="Q2624" i="8"/>
  <c r="Q2625" i="8"/>
  <c r="Q2626" i="8"/>
  <c r="Q2627" i="8"/>
  <c r="Q2628" i="8"/>
  <c r="Q2629" i="8"/>
  <c r="Q2630" i="8"/>
  <c r="Q2631" i="8"/>
  <c r="Q2632" i="8"/>
  <c r="Q2633" i="8"/>
  <c r="Q2634" i="8"/>
  <c r="Q2635" i="8"/>
  <c r="Q2636" i="8"/>
  <c r="Q2637" i="8"/>
  <c r="Q2638" i="8"/>
  <c r="Q2639" i="8"/>
  <c r="Q2640" i="8"/>
  <c r="Q2641" i="8"/>
  <c r="Q2642" i="8"/>
  <c r="Q2643" i="8"/>
  <c r="Q2644" i="8"/>
  <c r="Q2645" i="8"/>
  <c r="Q2646" i="8"/>
  <c r="Q2647" i="8"/>
  <c r="Q2648" i="8"/>
  <c r="Q2649" i="8"/>
  <c r="Q2650" i="8"/>
  <c r="Q2651" i="8"/>
  <c r="Q2652" i="8"/>
  <c r="Q2653" i="8"/>
  <c r="Q2654" i="8"/>
  <c r="Q2655" i="8"/>
  <c r="Q2656" i="8"/>
  <c r="Q2657" i="8"/>
  <c r="Q2658" i="8"/>
  <c r="Q2659" i="8"/>
  <c r="Q2660" i="8"/>
  <c r="Q2661" i="8"/>
  <c r="Q2662" i="8"/>
  <c r="Q2663" i="8"/>
  <c r="Q2664" i="8"/>
  <c r="Q2665" i="8"/>
  <c r="Q2666" i="8"/>
  <c r="Q2667" i="8"/>
  <c r="Q2668" i="8"/>
  <c r="Q2669" i="8"/>
  <c r="Q2670" i="8"/>
  <c r="Q2671" i="8"/>
  <c r="Q2672" i="8"/>
  <c r="Q2673" i="8"/>
  <c r="Q2674" i="8"/>
  <c r="Q2675" i="8"/>
  <c r="Q2676" i="8"/>
  <c r="Q2677" i="8"/>
  <c r="Q2678" i="8"/>
  <c r="Q2679" i="8"/>
  <c r="Q2680" i="8"/>
  <c r="Q2681" i="8"/>
  <c r="Q2682" i="8"/>
  <c r="Q2683" i="8"/>
  <c r="Q2684" i="8"/>
  <c r="Q2685" i="8"/>
  <c r="Q2686" i="8"/>
  <c r="Q2687" i="8"/>
  <c r="Q2688" i="8"/>
  <c r="Q2689" i="8"/>
  <c r="Q2690" i="8"/>
  <c r="Q2691" i="8"/>
  <c r="Q2692" i="8"/>
  <c r="Q2693" i="8"/>
  <c r="Q2694" i="8"/>
  <c r="Q2695" i="8"/>
  <c r="Q2696" i="8"/>
  <c r="Q2697" i="8"/>
  <c r="Q2698" i="8"/>
  <c r="Q2699" i="8"/>
  <c r="Q2700" i="8"/>
  <c r="Q2701" i="8"/>
  <c r="Q2702" i="8"/>
  <c r="Q2703" i="8"/>
  <c r="Q2704" i="8"/>
  <c r="Q2705" i="8"/>
  <c r="Q2706" i="8"/>
  <c r="Q2707" i="8"/>
  <c r="Q2708" i="8"/>
  <c r="Q2709" i="8"/>
  <c r="Q2710" i="8"/>
  <c r="Q2711" i="8"/>
  <c r="Q2712" i="8"/>
  <c r="Q2713" i="8"/>
  <c r="Q2714" i="8"/>
  <c r="Q2715" i="8"/>
  <c r="Q2716" i="8"/>
  <c r="Q2717" i="8"/>
  <c r="Q2718" i="8"/>
  <c r="Q2719" i="8"/>
  <c r="Q2720" i="8"/>
  <c r="Q2721" i="8"/>
  <c r="Q2722" i="8"/>
  <c r="Q2723" i="8"/>
  <c r="Q2724" i="8"/>
  <c r="Q2725" i="8"/>
  <c r="Q2726" i="8"/>
  <c r="Q2727" i="8"/>
  <c r="Q2728" i="8"/>
  <c r="Q2729" i="8"/>
  <c r="Q2730" i="8"/>
  <c r="Q2731" i="8"/>
  <c r="Q2732" i="8"/>
  <c r="Q2733" i="8"/>
  <c r="Q2734" i="8"/>
  <c r="Q2735" i="8"/>
  <c r="Q2736" i="8"/>
  <c r="Q2737" i="8"/>
  <c r="Q2738" i="8"/>
  <c r="Q2739" i="8"/>
  <c r="Q2740" i="8"/>
  <c r="Q2741" i="8"/>
  <c r="Q2742" i="8"/>
  <c r="Q2743" i="8"/>
  <c r="Q2744" i="8"/>
  <c r="Q2745" i="8"/>
  <c r="Q2746" i="8"/>
  <c r="Q2747" i="8"/>
  <c r="Q2748" i="8"/>
  <c r="Q2749" i="8"/>
  <c r="Q2750" i="8"/>
  <c r="Q2751" i="8"/>
  <c r="Q2752" i="8"/>
  <c r="Q2753" i="8"/>
  <c r="Q2754" i="8"/>
  <c r="Q2755" i="8"/>
  <c r="Q2756" i="8"/>
  <c r="Q2757" i="8"/>
  <c r="Q2758" i="8"/>
  <c r="Q2759" i="8"/>
  <c r="Q2760" i="8"/>
  <c r="Q2761" i="8"/>
  <c r="Q2762" i="8"/>
  <c r="Q2763" i="8"/>
  <c r="Q2764" i="8"/>
  <c r="Q2765" i="8"/>
  <c r="Q2766" i="8"/>
  <c r="Q2767" i="8"/>
  <c r="Q2768" i="8"/>
  <c r="Q2769" i="8"/>
  <c r="Q2770" i="8"/>
  <c r="Q2771" i="8"/>
  <c r="Q2772" i="8"/>
  <c r="Q2773" i="8"/>
  <c r="Q2774" i="8"/>
  <c r="Q2775" i="8"/>
  <c r="Q2776" i="8"/>
  <c r="Q2777" i="8"/>
  <c r="Q2778" i="8"/>
  <c r="Q2779" i="8"/>
  <c r="Q2780" i="8"/>
  <c r="Q2781" i="8"/>
  <c r="Q2782" i="8"/>
  <c r="Q2783" i="8"/>
  <c r="Q2784" i="8"/>
  <c r="Q2785" i="8"/>
  <c r="Q2786" i="8"/>
  <c r="Q2787" i="8"/>
  <c r="Q2788" i="8"/>
  <c r="Q2789" i="8"/>
  <c r="Q2790" i="8"/>
  <c r="Q2791" i="8"/>
  <c r="Q2792" i="8"/>
  <c r="Q2793" i="8"/>
  <c r="Q2794" i="8"/>
  <c r="Q2795" i="8"/>
  <c r="Q2796" i="8"/>
  <c r="Q2797" i="8"/>
  <c r="Q2798" i="8"/>
  <c r="Q2799" i="8"/>
  <c r="Q2800" i="8"/>
  <c r="Q2801" i="8"/>
  <c r="Q2802" i="8"/>
  <c r="Q2803" i="8"/>
  <c r="Q2804" i="8"/>
  <c r="Q2805" i="8"/>
  <c r="Q2806" i="8"/>
  <c r="Q2807" i="8"/>
  <c r="Q2808" i="8"/>
  <c r="Q2809" i="8"/>
  <c r="Q2810" i="8"/>
  <c r="Q2811" i="8"/>
  <c r="Q2812" i="8"/>
  <c r="Q2813" i="8"/>
  <c r="Q2814" i="8"/>
  <c r="Q2815" i="8"/>
  <c r="Q2816" i="8"/>
  <c r="Q2817" i="8"/>
  <c r="Q2818" i="8"/>
  <c r="Q2819" i="8"/>
  <c r="Q2820" i="8"/>
  <c r="Q2821" i="8"/>
  <c r="Q2822" i="8"/>
  <c r="Q2823" i="8"/>
  <c r="Q2824" i="8"/>
  <c r="Q2825" i="8"/>
  <c r="Q2826" i="8"/>
  <c r="Q2827" i="8"/>
  <c r="Q2828" i="8"/>
  <c r="Q2829" i="8"/>
  <c r="Q2830" i="8"/>
  <c r="Q2831" i="8"/>
  <c r="Q2832" i="8"/>
  <c r="Q2833" i="8"/>
  <c r="Q2834" i="8"/>
  <c r="Q2835" i="8"/>
  <c r="Q2836" i="8"/>
  <c r="Q2837" i="8"/>
  <c r="Q2838" i="8"/>
  <c r="Q2839" i="8"/>
  <c r="Q2840" i="8"/>
  <c r="Q2841" i="8"/>
  <c r="Q2842" i="8"/>
  <c r="Q2843" i="8"/>
  <c r="Q2844" i="8"/>
  <c r="Q2845" i="8"/>
  <c r="Q2846" i="8"/>
  <c r="Q2847" i="8"/>
  <c r="Q2848" i="8"/>
  <c r="Q2849" i="8"/>
  <c r="Q2850" i="8"/>
  <c r="Q2851" i="8"/>
  <c r="Q2852" i="8"/>
  <c r="Q2853" i="8"/>
  <c r="Q2854" i="8"/>
  <c r="Q2855" i="8"/>
  <c r="Q2856" i="8"/>
  <c r="Q2857" i="8"/>
  <c r="Q2858" i="8"/>
  <c r="Q2859" i="8"/>
  <c r="Q2860" i="8"/>
  <c r="Q2861" i="8"/>
  <c r="Q2862" i="8"/>
  <c r="Q2863" i="8"/>
  <c r="Q2864" i="8"/>
  <c r="Q2865" i="8"/>
  <c r="Q2866" i="8"/>
  <c r="Q2867" i="8"/>
  <c r="Q2868" i="8"/>
  <c r="Q2869" i="8"/>
  <c r="Q2870" i="8"/>
  <c r="Q2871" i="8"/>
  <c r="Q2872" i="8"/>
  <c r="Q2873" i="8"/>
  <c r="Q2874" i="8"/>
  <c r="Q2875" i="8"/>
  <c r="Q2876" i="8"/>
  <c r="Q2877" i="8"/>
  <c r="Q2878" i="8"/>
  <c r="Q2879" i="8"/>
  <c r="Q2880" i="8"/>
  <c r="Q2881" i="8"/>
  <c r="Q2882" i="8"/>
  <c r="Q2883" i="8"/>
  <c r="Q2884" i="8"/>
  <c r="Q2885" i="8"/>
  <c r="Q2886" i="8"/>
  <c r="Q2887" i="8"/>
  <c r="Q2888" i="8"/>
  <c r="Q2889" i="8"/>
  <c r="Q2890" i="8"/>
  <c r="Q2891" i="8"/>
  <c r="Q2892" i="8"/>
  <c r="Q2893" i="8"/>
  <c r="Q2894" i="8"/>
  <c r="Q2895" i="8"/>
  <c r="Q2896" i="8"/>
  <c r="Q2897" i="8"/>
  <c r="Q2898" i="8"/>
  <c r="Q2899" i="8"/>
  <c r="Q2900" i="8"/>
  <c r="Q2901" i="8"/>
  <c r="Q2902" i="8"/>
  <c r="Q2903" i="8"/>
  <c r="Q2904" i="8"/>
  <c r="Q2905" i="8"/>
  <c r="Q2906" i="8"/>
  <c r="Q2907" i="8"/>
  <c r="Q2908" i="8"/>
  <c r="Q2909" i="8"/>
  <c r="Q2910" i="8"/>
  <c r="Q2911" i="8"/>
  <c r="Q2912" i="8"/>
  <c r="Q2913" i="8"/>
  <c r="Q2914" i="8"/>
  <c r="Q2915" i="8"/>
  <c r="Q2916" i="8"/>
  <c r="Q2917" i="8"/>
  <c r="Q2918" i="8"/>
  <c r="Q2919" i="8"/>
  <c r="Q2920" i="8"/>
  <c r="Q2921" i="8"/>
  <c r="Q2922" i="8"/>
  <c r="Q2923" i="8"/>
  <c r="Q2924" i="8"/>
  <c r="Q2925" i="8"/>
  <c r="Q2926" i="8"/>
  <c r="Q2927" i="8"/>
  <c r="Q2928" i="8"/>
  <c r="Q2929" i="8"/>
  <c r="Q2930" i="8"/>
  <c r="Q2931" i="8"/>
  <c r="Q2932" i="8"/>
  <c r="Q2933" i="8"/>
  <c r="Q2934" i="8"/>
  <c r="Q2935" i="8"/>
  <c r="Q2936" i="8"/>
  <c r="Q2937" i="8"/>
  <c r="Q2938" i="8"/>
  <c r="Q2939" i="8"/>
  <c r="Q2940" i="8"/>
  <c r="Q2941" i="8"/>
  <c r="Q2942" i="8"/>
  <c r="Q2943" i="8"/>
  <c r="Q2944" i="8"/>
  <c r="Q2945" i="8"/>
  <c r="Q2946" i="8"/>
  <c r="Q2947" i="8"/>
  <c r="Q2948" i="8"/>
  <c r="Q2949" i="8"/>
  <c r="Q2950" i="8"/>
  <c r="Q2951" i="8"/>
  <c r="Q2952" i="8"/>
  <c r="Q2953" i="8"/>
  <c r="Q2954" i="8"/>
  <c r="Q2955" i="8"/>
  <c r="Q2956" i="8"/>
  <c r="Q2957" i="8"/>
  <c r="Q2958" i="8"/>
  <c r="Q2959" i="8"/>
  <c r="Q2960" i="8"/>
  <c r="Q2961" i="8"/>
  <c r="Q2962" i="8"/>
  <c r="Q2963" i="8"/>
  <c r="Q2964" i="8"/>
  <c r="Q2965" i="8"/>
  <c r="Q2966" i="8"/>
  <c r="Q2967" i="8"/>
  <c r="Q2968" i="8"/>
  <c r="Q2969" i="8"/>
  <c r="Q2970" i="8"/>
  <c r="Q2971" i="8"/>
  <c r="Q2972" i="8"/>
  <c r="Q2973" i="8"/>
  <c r="Q2974" i="8"/>
  <c r="Q2975" i="8"/>
  <c r="Q2976" i="8"/>
  <c r="Q2977" i="8"/>
  <c r="Q2978" i="8"/>
  <c r="Q2979" i="8"/>
  <c r="Q2980" i="8"/>
  <c r="Q2981" i="8"/>
  <c r="Q2982" i="8"/>
  <c r="Q2983" i="8"/>
  <c r="Q2984" i="8"/>
  <c r="Q2985" i="8"/>
  <c r="Q2986" i="8"/>
  <c r="Q2987" i="8"/>
  <c r="Q2988" i="8"/>
  <c r="Q2989" i="8"/>
  <c r="Q2990" i="8"/>
  <c r="Q2991" i="8"/>
  <c r="Q2992" i="8"/>
  <c r="Q2993" i="8"/>
  <c r="Q2994" i="8"/>
  <c r="Q2995" i="8"/>
  <c r="Q2996" i="8"/>
  <c r="Q2997" i="8"/>
  <c r="Q2998" i="8"/>
  <c r="Q2999" i="8"/>
  <c r="Q3000" i="8"/>
  <c r="Q3001" i="8"/>
  <c r="Q3002" i="8"/>
  <c r="Q3003" i="8"/>
  <c r="Q3004" i="8"/>
  <c r="Q3005" i="8"/>
  <c r="Q3006" i="8"/>
  <c r="Q3007" i="8"/>
  <c r="Q3008" i="8"/>
  <c r="Q3009" i="8"/>
  <c r="Q3010" i="8"/>
  <c r="Q3011" i="8"/>
  <c r="Q3012" i="8"/>
  <c r="Q3013" i="8"/>
  <c r="Q3014" i="8"/>
  <c r="Q3015" i="8"/>
  <c r="Q3016" i="8"/>
  <c r="Q3017" i="8"/>
  <c r="Q3018" i="8"/>
  <c r="Q3019" i="8"/>
  <c r="Q3020" i="8"/>
  <c r="Q3021" i="8"/>
  <c r="Q3022" i="8"/>
  <c r="Q3023" i="8"/>
  <c r="Q3024" i="8"/>
  <c r="Q3025" i="8"/>
  <c r="Q3026" i="8"/>
  <c r="Q3027" i="8"/>
  <c r="Q3028" i="8"/>
  <c r="Q3029" i="8"/>
  <c r="Q3030" i="8"/>
  <c r="Q3031" i="8"/>
  <c r="Q3032" i="8"/>
  <c r="Q3033" i="8"/>
  <c r="Q3034" i="8"/>
  <c r="Q3035" i="8"/>
  <c r="Q3036" i="8"/>
  <c r="Q3037" i="8"/>
  <c r="Q3038" i="8"/>
  <c r="Q3039" i="8"/>
  <c r="Q3040" i="8"/>
  <c r="Q3041" i="8"/>
  <c r="Q3042" i="8"/>
  <c r="Q3043" i="8"/>
  <c r="Q3044" i="8"/>
  <c r="Q3045" i="8"/>
  <c r="Q3046" i="8"/>
  <c r="Q3047" i="8"/>
  <c r="Q3048" i="8"/>
  <c r="Q3049" i="8"/>
  <c r="Q3050" i="8"/>
  <c r="Q3051" i="8"/>
  <c r="Q3052" i="8"/>
  <c r="Q3053" i="8"/>
  <c r="Q3054" i="8"/>
  <c r="Q3055" i="8"/>
  <c r="Q3056" i="8"/>
  <c r="Q3057" i="8"/>
  <c r="Q3058" i="8"/>
  <c r="Q3059" i="8"/>
  <c r="Q3060" i="8"/>
  <c r="Q3061" i="8"/>
  <c r="Q3062" i="8"/>
  <c r="Q3063" i="8"/>
  <c r="Q3064" i="8"/>
  <c r="Q3065" i="8"/>
  <c r="Q3066" i="8"/>
  <c r="Q3067" i="8"/>
  <c r="Q3068" i="8"/>
  <c r="Q3069" i="8"/>
  <c r="Q3070" i="8"/>
  <c r="Q3071" i="8"/>
  <c r="Q3072" i="8"/>
  <c r="Q3073" i="8"/>
  <c r="Q3074" i="8"/>
  <c r="Q3075" i="8"/>
  <c r="Q3076" i="8"/>
  <c r="Q3077" i="8"/>
  <c r="Q3078" i="8"/>
  <c r="Q3079" i="8"/>
  <c r="Q3080" i="8"/>
  <c r="Q3081" i="8"/>
  <c r="Q3082" i="8"/>
  <c r="Q3083" i="8"/>
  <c r="Q3084" i="8"/>
  <c r="Q3085" i="8"/>
  <c r="Q3086" i="8"/>
  <c r="Q3087" i="8"/>
  <c r="Q3088" i="8"/>
  <c r="Q3089" i="8"/>
  <c r="Q3090" i="8"/>
  <c r="Q3091" i="8"/>
  <c r="Q3092" i="8"/>
  <c r="Q3093" i="8"/>
  <c r="Q3094" i="8"/>
  <c r="Q3095" i="8"/>
  <c r="Q3096" i="8"/>
  <c r="Q3097" i="8"/>
  <c r="Q3098" i="8"/>
  <c r="Q3099" i="8"/>
  <c r="Q3100" i="8"/>
  <c r="Q3101" i="8"/>
  <c r="Q3102" i="8"/>
  <c r="Q3103" i="8"/>
  <c r="Q3104" i="8"/>
  <c r="Q3105" i="8"/>
  <c r="Q3106" i="8"/>
  <c r="Q3107" i="8"/>
  <c r="Q3108" i="8"/>
  <c r="Q3109" i="8"/>
  <c r="Q3110" i="8"/>
  <c r="Q3111" i="8"/>
  <c r="Q3112" i="8"/>
  <c r="Q3113" i="8"/>
  <c r="Q3114" i="8"/>
  <c r="Q3115" i="8"/>
  <c r="Q3116" i="8"/>
  <c r="Q3117" i="8"/>
  <c r="Q3118" i="8"/>
  <c r="Q3119" i="8"/>
  <c r="Q3120" i="8"/>
  <c r="Q3121" i="8"/>
  <c r="Q3122" i="8"/>
  <c r="Q3123" i="8"/>
  <c r="Q3124" i="8"/>
  <c r="Q3125" i="8"/>
  <c r="Q3126" i="8"/>
  <c r="Q3127" i="8"/>
  <c r="Q3128" i="8"/>
  <c r="Q3129" i="8"/>
  <c r="Q3130" i="8"/>
  <c r="Q3131" i="8"/>
  <c r="Q3132" i="8"/>
  <c r="Q3133" i="8"/>
  <c r="Q3134" i="8"/>
  <c r="Q3135" i="8"/>
  <c r="Q3136" i="8"/>
  <c r="Q3137" i="8"/>
  <c r="Q3138" i="8"/>
  <c r="Q3139" i="8"/>
  <c r="Q3140" i="8"/>
  <c r="Q3141" i="8"/>
  <c r="Q56" i="8"/>
  <c r="Q57" i="8"/>
  <c r="Q58" i="8"/>
  <c r="Q55" i="8"/>
  <c r="Q37" i="8"/>
  <c r="Q38" i="8"/>
  <c r="Q39" i="8"/>
  <c r="Q40" i="8"/>
  <c r="Q41" i="8"/>
  <c r="Q42" i="8"/>
  <c r="Q43" i="8"/>
  <c r="Q44" i="8"/>
  <c r="Q45" i="8"/>
  <c r="Q46" i="8"/>
  <c r="Q47" i="8"/>
  <c r="Q48" i="8"/>
  <c r="Q49" i="8"/>
  <c r="Q50" i="8"/>
  <c r="Q51" i="8"/>
  <c r="Q52" i="8"/>
  <c r="Q53" i="8"/>
  <c r="Q54" i="8"/>
  <c r="Q36" i="8"/>
  <c r="Q4" i="8"/>
  <c r="Q5" i="8"/>
  <c r="Q6" i="8"/>
  <c r="Q7" i="8"/>
  <c r="Q8" i="8"/>
  <c r="Q9" i="8"/>
  <c r="Q10" i="8"/>
  <c r="Q11" i="8"/>
  <c r="Q12" i="8"/>
  <c r="Q13" i="8"/>
  <c r="Q14" i="8"/>
  <c r="Q15" i="8"/>
  <c r="Q16" i="8"/>
  <c r="Q17" i="8"/>
  <c r="Q18" i="8"/>
  <c r="Q19" i="8"/>
  <c r="Q20" i="8"/>
  <c r="Q21" i="8"/>
  <c r="Q22" i="8"/>
  <c r="Q23" i="8"/>
  <c r="Q24" i="8"/>
  <c r="Q25" i="8"/>
  <c r="Q26" i="8"/>
  <c r="Q27" i="8"/>
  <c r="Q28" i="8"/>
  <c r="Q29" i="8"/>
  <c r="Q30" i="8"/>
  <c r="Q31" i="8"/>
  <c r="Q32" i="8"/>
  <c r="Q33" i="8"/>
  <c r="Q34" i="8"/>
  <c r="Q35" i="8"/>
  <c r="I5" i="8"/>
  <c r="Y5" i="8" s="1"/>
  <c r="Z5" i="8" s="1"/>
  <c r="I6" i="8"/>
  <c r="Y6" i="8" s="1"/>
  <c r="Z6" i="8" s="1"/>
  <c r="I8" i="8"/>
  <c r="Y8" i="8" s="1"/>
  <c r="Z8" i="8" s="1"/>
  <c r="I10" i="8"/>
  <c r="I12" i="8"/>
  <c r="Y12" i="8" s="1"/>
  <c r="Z12" i="8" s="1"/>
  <c r="I15" i="8"/>
  <c r="Y15" i="8" s="1"/>
  <c r="Z15" i="8" s="1"/>
  <c r="I16" i="8"/>
  <c r="Y16" i="8" s="1"/>
  <c r="Z16" i="8" s="1"/>
  <c r="I17" i="8"/>
  <c r="Y17" i="8" s="1"/>
  <c r="Z17" i="8" s="1"/>
  <c r="I18" i="8"/>
  <c r="AB18" i="8" s="1"/>
  <c r="I19" i="8"/>
  <c r="Y19" i="8" s="1"/>
  <c r="Z19" i="8" s="1"/>
  <c r="I20" i="8"/>
  <c r="Y20" i="8" s="1"/>
  <c r="Z20" i="8" s="1"/>
  <c r="I21" i="8"/>
  <c r="Y21" i="8" s="1"/>
  <c r="Z21" i="8" s="1"/>
  <c r="I23" i="8"/>
  <c r="Y23" i="8" s="1"/>
  <c r="Z23" i="8" s="1"/>
  <c r="I26" i="8"/>
  <c r="I28" i="8"/>
  <c r="Y28" i="8" s="1"/>
  <c r="Z28" i="8" s="1"/>
  <c r="I29" i="8"/>
  <c r="Y29" i="8" s="1"/>
  <c r="Z29" i="8" s="1"/>
  <c r="I31" i="8"/>
  <c r="Y31" i="8" s="1"/>
  <c r="Z31" i="8" s="1"/>
  <c r="I33" i="8"/>
  <c r="Y33" i="8" s="1"/>
  <c r="Z33" i="8" s="1"/>
  <c r="I34" i="8"/>
  <c r="AB34" i="8" s="1"/>
  <c r="I37" i="8"/>
  <c r="I42" i="8"/>
  <c r="AB42" i="8" s="1"/>
  <c r="I45" i="8"/>
  <c r="I48" i="8"/>
  <c r="Y48" i="8" s="1"/>
  <c r="Z48" i="8" s="1"/>
  <c r="I49" i="8"/>
  <c r="Y49" i="8" s="1"/>
  <c r="Z49" i="8" s="1"/>
  <c r="I50" i="8"/>
  <c r="I52" i="8"/>
  <c r="Y52" i="8" s="1"/>
  <c r="Z52" i="8" s="1"/>
  <c r="I53" i="8"/>
  <c r="I56" i="8"/>
  <c r="Y56" i="8" s="1"/>
  <c r="Z56" i="8" s="1"/>
  <c r="I60" i="8"/>
  <c r="I61" i="8" s="1"/>
  <c r="I64" i="8"/>
  <c r="I68" i="8"/>
  <c r="I69" i="8" s="1"/>
  <c r="I72" i="8"/>
  <c r="I76" i="8"/>
  <c r="I77" i="8" s="1"/>
  <c r="I80" i="8"/>
  <c r="I84" i="8"/>
  <c r="I85" i="8" s="1"/>
  <c r="I86" i="8"/>
  <c r="Y86" i="8" s="1"/>
  <c r="Z86" i="8" s="1"/>
  <c r="I88" i="8"/>
  <c r="I90" i="8"/>
  <c r="I92" i="8"/>
  <c r="I93" i="8" s="1"/>
  <c r="I98" i="8"/>
  <c r="I99" i="8"/>
  <c r="I100" i="8"/>
  <c r="I101" i="8"/>
  <c r="I105" i="8"/>
  <c r="I106" i="8" s="1"/>
  <c r="I107" i="8"/>
  <c r="I108" i="8" s="1"/>
  <c r="I109" i="8" s="1"/>
  <c r="I111" i="8"/>
  <c r="I112" i="8" s="1"/>
  <c r="I115" i="8"/>
  <c r="I116" i="8" s="1"/>
  <c r="I117" i="8"/>
  <c r="I121" i="8"/>
  <c r="I122" i="8" s="1"/>
  <c r="I126" i="8"/>
  <c r="I127" i="8"/>
  <c r="I128" i="8" s="1"/>
  <c r="I131" i="8"/>
  <c r="I132" i="8" s="1"/>
  <c r="I133" i="8" s="1"/>
  <c r="I136" i="8"/>
  <c r="I139" i="8"/>
  <c r="I140" i="8"/>
  <c r="I141" i="8" s="1"/>
  <c r="I142" i="8"/>
  <c r="I143" i="8" s="1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9" i="8"/>
  <c r="I170" i="8" s="1"/>
  <c r="I175" i="8"/>
  <c r="I176" i="8" s="1"/>
  <c r="I178" i="8"/>
  <c r="I181" i="8"/>
  <c r="I184" i="8"/>
  <c r="I185" i="8" s="1"/>
  <c r="I186" i="8" s="1"/>
  <c r="I188" i="8"/>
  <c r="I189" i="8" s="1"/>
  <c r="I196" i="8"/>
  <c r="I197" i="8" s="1"/>
  <c r="I200" i="8"/>
  <c r="I206" i="8"/>
  <c r="I207" i="8" s="1"/>
  <c r="I208" i="8" s="1"/>
  <c r="I209" i="8" s="1"/>
  <c r="I212" i="8"/>
  <c r="I213" i="8" s="1"/>
  <c r="I214" i="8" s="1"/>
  <c r="I215" i="8" s="1"/>
  <c r="I216" i="8" s="1"/>
  <c r="I220" i="8"/>
  <c r="I221" i="8" s="1"/>
  <c r="I224" i="8"/>
  <c r="I225" i="8" s="1"/>
  <c r="I226" i="8"/>
  <c r="I228" i="8"/>
  <c r="I232" i="8"/>
  <c r="I233" i="8"/>
  <c r="I234" i="8" s="1"/>
  <c r="I238" i="8"/>
  <c r="I239" i="8" s="1"/>
  <c r="I241" i="8"/>
  <c r="I242" i="8" s="1"/>
  <c r="I246" i="8"/>
  <c r="I250" i="8"/>
  <c r="I251" i="8" s="1"/>
  <c r="I252" i="8"/>
  <c r="I253" i="8" s="1"/>
  <c r="I254" i="8"/>
  <c r="I256" i="8"/>
  <c r="I257" i="8" s="1"/>
  <c r="I258" i="8" s="1"/>
  <c r="I259" i="8" s="1"/>
  <c r="I260" i="8" s="1"/>
  <c r="I265" i="8"/>
  <c r="I266" i="8" s="1"/>
  <c r="I267" i="8" s="1"/>
  <c r="I268" i="8" s="1"/>
  <c r="I274" i="8"/>
  <c r="I275" i="8" s="1"/>
  <c r="I276" i="8" s="1"/>
  <c r="I278" i="8"/>
  <c r="I282" i="8"/>
  <c r="I283" i="8" s="1"/>
  <c r="I284" i="8" s="1"/>
  <c r="I286" i="8"/>
  <c r="I292" i="8"/>
  <c r="I293" i="8" s="1"/>
  <c r="I294" i="8" s="1"/>
  <c r="I298" i="8"/>
  <c r="I299" i="8" s="1"/>
  <c r="I300" i="8" s="1"/>
  <c r="I304" i="8"/>
  <c r="I305" i="8" s="1"/>
  <c r="I306" i="8" s="1"/>
  <c r="I307" i="8" s="1"/>
  <c r="I308" i="8" s="1"/>
  <c r="I310" i="8"/>
  <c r="I316" i="8"/>
  <c r="I317" i="8"/>
  <c r="I318" i="8" s="1"/>
  <c r="I322" i="8"/>
  <c r="I323" i="8" s="1"/>
  <c r="I324" i="8" s="1"/>
  <c r="I328" i="8"/>
  <c r="I329" i="8"/>
  <c r="I330" i="8" s="1"/>
  <c r="I331" i="8" s="1"/>
  <c r="I332" i="8" s="1"/>
  <c r="I334" i="8"/>
  <c r="I340" i="8"/>
  <c r="I341" i="8" s="1"/>
  <c r="I342" i="8" s="1"/>
  <c r="I346" i="8"/>
  <c r="I347" i="8" s="1"/>
  <c r="I348" i="8" s="1"/>
  <c r="I352" i="8"/>
  <c r="I353" i="8" s="1"/>
  <c r="I354" i="8" s="1"/>
  <c r="I355" i="8" s="1"/>
  <c r="I356" i="8" s="1"/>
  <c r="I358" i="8"/>
  <c r="I364" i="8"/>
  <c r="I365" i="8" s="1"/>
  <c r="I366" i="8" s="1"/>
  <c r="I370" i="8"/>
  <c r="I371" i="8"/>
  <c r="I372" i="8" s="1"/>
  <c r="I376" i="8"/>
  <c r="I377" i="8" s="1"/>
  <c r="I378" i="8" s="1"/>
  <c r="I379" i="8" s="1"/>
  <c r="I380" i="8" s="1"/>
  <c r="I382" i="8"/>
  <c r="I388" i="8"/>
  <c r="I389" i="8"/>
  <c r="I390" i="8" s="1"/>
  <c r="I394" i="8"/>
  <c r="I395" i="8" s="1"/>
  <c r="I396" i="8" s="1"/>
  <c r="I400" i="8"/>
  <c r="I401" i="8" s="1"/>
  <c r="I402" i="8" s="1"/>
  <c r="I403" i="8" s="1"/>
  <c r="I404" i="8" s="1"/>
  <c r="I406" i="8"/>
  <c r="I412" i="8"/>
  <c r="I413" i="8"/>
  <c r="I414" i="8" s="1"/>
  <c r="I418" i="8"/>
  <c r="I419" i="8" s="1"/>
  <c r="I424" i="8"/>
  <c r="I425" i="8" s="1"/>
  <c r="I426" i="8" s="1"/>
  <c r="I427" i="8" s="1"/>
  <c r="I430" i="8"/>
  <c r="I436" i="8"/>
  <c r="I437" i="8" s="1"/>
  <c r="I438" i="8" s="1"/>
  <c r="I442" i="8"/>
  <c r="I443" i="8" s="1"/>
  <c r="I446" i="8"/>
  <c r="I450" i="8"/>
  <c r="I451" i="8" s="1"/>
  <c r="I454" i="8"/>
  <c r="I458" i="8"/>
  <c r="I459" i="8" s="1"/>
  <c r="I462" i="8"/>
  <c r="I466" i="8"/>
  <c r="I467" i="8" s="1"/>
  <c r="I472" i="8"/>
  <c r="I473" i="8"/>
  <c r="I474" i="8" s="1"/>
  <c r="I475" i="8" s="1"/>
  <c r="I478" i="8"/>
  <c r="I484" i="8"/>
  <c r="I490" i="8"/>
  <c r="I491" i="8" s="1"/>
  <c r="I496" i="8"/>
  <c r="I497" i="8" s="1"/>
  <c r="I502" i="8"/>
  <c r="I508" i="8"/>
  <c r="I514" i="8"/>
  <c r="I515" i="8" s="1"/>
  <c r="I520" i="8"/>
  <c r="I521" i="8" s="1"/>
  <c r="I526" i="8"/>
  <c r="I532" i="8"/>
  <c r="I538" i="8"/>
  <c r="I539" i="8" s="1"/>
  <c r="I544" i="8"/>
  <c r="I545" i="8" s="1"/>
  <c r="I550" i="8"/>
  <c r="I556" i="8"/>
  <c r="I562" i="8"/>
  <c r="I563" i="8" s="1"/>
  <c r="I568" i="8"/>
  <c r="I569" i="8" s="1"/>
  <c r="I574" i="8"/>
  <c r="I580" i="8"/>
  <c r="I586" i="8"/>
  <c r="I587" i="8" s="1"/>
  <c r="I592" i="8"/>
  <c r="I593" i="8" s="1"/>
  <c r="I598" i="8"/>
  <c r="I604" i="8"/>
  <c r="I610" i="8"/>
  <c r="I611" i="8" s="1"/>
  <c r="I616" i="8"/>
  <c r="I617" i="8" s="1"/>
  <c r="I622" i="8"/>
  <c r="I628" i="8"/>
  <c r="I634" i="8"/>
  <c r="I635" i="8" s="1"/>
  <c r="I640" i="8"/>
  <c r="I641" i="8" s="1"/>
  <c r="I646" i="8"/>
  <c r="I655" i="8"/>
  <c r="I656" i="8" s="1"/>
  <c r="I664" i="8"/>
  <c r="I665" i="8" s="1"/>
  <c r="I673" i="8"/>
  <c r="I674" i="8" s="1"/>
  <c r="I675" i="8" s="1"/>
  <c r="I682" i="8"/>
  <c r="I683" i="8" s="1"/>
  <c r="I691" i="8"/>
  <c r="I692" i="8" s="1"/>
  <c r="I700" i="8"/>
  <c r="I712" i="8"/>
  <c r="I713" i="8" s="1"/>
  <c r="I724" i="8"/>
  <c r="I736" i="8"/>
  <c r="I737" i="8" s="1"/>
  <c r="I748" i="8"/>
  <c r="I760" i="8"/>
  <c r="I761" i="8" s="1"/>
  <c r="I772" i="8"/>
  <c r="I781" i="8"/>
  <c r="I782" i="8" s="1"/>
  <c r="I790" i="8"/>
  <c r="I799" i="8"/>
  <c r="I800" i="8" s="1"/>
  <c r="I805" i="8"/>
  <c r="I806" i="8" s="1"/>
  <c r="I811" i="8"/>
  <c r="I812" i="8" s="1"/>
  <c r="I817" i="8"/>
  <c r="I818" i="8" s="1"/>
  <c r="I819" i="8" s="1"/>
  <c r="I826" i="8"/>
  <c r="I827" i="8" s="1"/>
  <c r="I835" i="8"/>
  <c r="I836" i="8" s="1"/>
  <c r="I844" i="8"/>
  <c r="I853" i="8"/>
  <c r="I854" i="8" s="1"/>
  <c r="I862" i="8"/>
  <c r="I871" i="8"/>
  <c r="I872" i="8" s="1"/>
  <c r="I880" i="8"/>
  <c r="I881" i="8" s="1"/>
  <c r="I889" i="8"/>
  <c r="I890" i="8"/>
  <c r="I891" i="8" s="1"/>
  <c r="I898" i="8"/>
  <c r="I899" i="8" s="1"/>
  <c r="I907" i="8"/>
  <c r="I908" i="8" s="1"/>
  <c r="I916" i="8"/>
  <c r="I925" i="8"/>
  <c r="I926" i="8"/>
  <c r="I928" i="8"/>
  <c r="I929" i="8" s="1"/>
  <c r="I931" i="8"/>
  <c r="I932" i="8" s="1"/>
  <c r="I934" i="8"/>
  <c r="I937" i="8"/>
  <c r="I938" i="8"/>
  <c r="I939" i="8" s="1"/>
  <c r="I979" i="8"/>
  <c r="I980" i="8" s="1"/>
  <c r="I988" i="8"/>
  <c r="I997" i="8"/>
  <c r="I998" i="8" s="1"/>
  <c r="I1006" i="8"/>
  <c r="I1007" i="8" s="1"/>
  <c r="I1015" i="8"/>
  <c r="I1016" i="8"/>
  <c r="I1017" i="8" s="1"/>
  <c r="I1024" i="8"/>
  <c r="I1025" i="8" s="1"/>
  <c r="I1033" i="8"/>
  <c r="I1034" i="8" s="1"/>
  <c r="I1042" i="8"/>
  <c r="I1051" i="8"/>
  <c r="I1052" i="8" s="1"/>
  <c r="I1060" i="8"/>
  <c r="I1069" i="8"/>
  <c r="I1070" i="8" s="1"/>
  <c r="I1078" i="8"/>
  <c r="I1079" i="8" s="1"/>
  <c r="I1087" i="8"/>
  <c r="I1088" i="8" s="1"/>
  <c r="I1089" i="8" s="1"/>
  <c r="I1096" i="8"/>
  <c r="I1097" i="8" s="1"/>
  <c r="I1105" i="8"/>
  <c r="I1106" i="8" s="1"/>
  <c r="I1114" i="8"/>
  <c r="I1123" i="8"/>
  <c r="I1124" i="8" s="1"/>
  <c r="I1132" i="8"/>
  <c r="I1141" i="8"/>
  <c r="I1142" i="8" s="1"/>
  <c r="I1150" i="8"/>
  <c r="I1151" i="8" s="1"/>
  <c r="I1159" i="8"/>
  <c r="I1160" i="8" s="1"/>
  <c r="I1161" i="8" s="1"/>
  <c r="I1168" i="8"/>
  <c r="I1169" i="8" s="1"/>
  <c r="I1177" i="8"/>
  <c r="I1178" i="8" s="1"/>
  <c r="I1186" i="8"/>
  <c r="I1195" i="8"/>
  <c r="I1196" i="8" s="1"/>
  <c r="I1204" i="8"/>
  <c r="I1213" i="8"/>
  <c r="I1214" i="8" s="1"/>
  <c r="I1222" i="8"/>
  <c r="I1223" i="8" s="1"/>
  <c r="I1231" i="8"/>
  <c r="I1232" i="8" s="1"/>
  <c r="I1233" i="8" s="1"/>
  <c r="I1240" i="8"/>
  <c r="I1241" i="8" s="1"/>
  <c r="I1249" i="8"/>
  <c r="I1250" i="8" s="1"/>
  <c r="I1258" i="8"/>
  <c r="I1267" i="8"/>
  <c r="I1268" i="8" s="1"/>
  <c r="I1276" i="8"/>
  <c r="I1285" i="8"/>
  <c r="I1286" i="8" s="1"/>
  <c r="I1294" i="8"/>
  <c r="I1295" i="8" s="1"/>
  <c r="I1303" i="8"/>
  <c r="I1304" i="8" s="1"/>
  <c r="I1305" i="8" s="1"/>
  <c r="I1312" i="8"/>
  <c r="I1313" i="8" s="1"/>
  <c r="I1321" i="8"/>
  <c r="I1322" i="8" s="1"/>
  <c r="I1330" i="8"/>
  <c r="I1339" i="8"/>
  <c r="I1340" i="8" s="1"/>
  <c r="I1348" i="8"/>
  <c r="I1357" i="8"/>
  <c r="I1358" i="8" s="1"/>
  <c r="I1366" i="8"/>
  <c r="I1367" i="8" s="1"/>
  <c r="I1375" i="8"/>
  <c r="I1376" i="8" s="1"/>
  <c r="I1377" i="8" s="1"/>
  <c r="I1384" i="8"/>
  <c r="I1385" i="8" s="1"/>
  <c r="I1393" i="8"/>
  <c r="I1394" i="8" s="1"/>
  <c r="I1402" i="8"/>
  <c r="I1411" i="8"/>
  <c r="I1412" i="8" s="1"/>
  <c r="I1420" i="8"/>
  <c r="I1429" i="8"/>
  <c r="I1430" i="8" s="1"/>
  <c r="I1438" i="8"/>
  <c r="I1439" i="8" s="1"/>
  <c r="I1447" i="8"/>
  <c r="I1448" i="8" s="1"/>
  <c r="I1449" i="8" s="1"/>
  <c r="I1456" i="8"/>
  <c r="I1457" i="8" s="1"/>
  <c r="I1465" i="8"/>
  <c r="I1466" i="8" s="1"/>
  <c r="I1474" i="8"/>
  <c r="I1483" i="8"/>
  <c r="I1484" i="8" s="1"/>
  <c r="I1492" i="8"/>
  <c r="I1501" i="8"/>
  <c r="I1502" i="8" s="1"/>
  <c r="I1510" i="8"/>
  <c r="I1511" i="8" s="1"/>
  <c r="I1519" i="8"/>
  <c r="I1520" i="8"/>
  <c r="I1521" i="8" s="1"/>
  <c r="I1528" i="8"/>
  <c r="I1529" i="8" s="1"/>
  <c r="I1537" i="8"/>
  <c r="I1538" i="8" s="1"/>
  <c r="I1546" i="8"/>
  <c r="I1555" i="8"/>
  <c r="I1556" i="8" s="1"/>
  <c r="I1564" i="8"/>
  <c r="I1573" i="8"/>
  <c r="I1574" i="8" s="1"/>
  <c r="I1582" i="8"/>
  <c r="I1583" i="8" s="1"/>
  <c r="I1591" i="8"/>
  <c r="I1592" i="8" s="1"/>
  <c r="I1593" i="8" s="1"/>
  <c r="I1600" i="8"/>
  <c r="I1601" i="8" s="1"/>
  <c r="I1609" i="8"/>
  <c r="I1610" i="8" s="1"/>
  <c r="I1618" i="8"/>
  <c r="I1627" i="8"/>
  <c r="I1628" i="8" s="1"/>
  <c r="I1636" i="8"/>
  <c r="I1645" i="8"/>
  <c r="I1646" i="8" s="1"/>
  <c r="I1654" i="8"/>
  <c r="I1655" i="8" s="1"/>
  <c r="I1663" i="8"/>
  <c r="I1664" i="8" s="1"/>
  <c r="I1665" i="8" s="1"/>
  <c r="I1666" i="8" s="1"/>
  <c r="I1672" i="8"/>
  <c r="I1673" i="8" s="1"/>
  <c r="I1681" i="8"/>
  <c r="I1682" i="8" s="1"/>
  <c r="I1690" i="8"/>
  <c r="I1699" i="8"/>
  <c r="I1700" i="8" s="1"/>
  <c r="I1708" i="8"/>
  <c r="I1717" i="8"/>
  <c r="I1718" i="8" s="1"/>
  <c r="I1726" i="8"/>
  <c r="I1727" i="8" s="1"/>
  <c r="I1735" i="8"/>
  <c r="I1736" i="8" s="1"/>
  <c r="I1737" i="8" s="1"/>
  <c r="I1738" i="8" s="1"/>
  <c r="I1744" i="8"/>
  <c r="I1745" i="8"/>
  <c r="I1746" i="8" s="1"/>
  <c r="I1753" i="8"/>
  <c r="I1754" i="8" s="1"/>
  <c r="I1762" i="8"/>
  <c r="I1771" i="8"/>
  <c r="I1772" i="8"/>
  <c r="I1780" i="8"/>
  <c r="I1790" i="8"/>
  <c r="I1791" i="8" s="1"/>
  <c r="I1800" i="8"/>
  <c r="I1801" i="8"/>
  <c r="I1802" i="8" s="1"/>
  <c r="I1810" i="8"/>
  <c r="I1820" i="8"/>
  <c r="I1830" i="8"/>
  <c r="I1831" i="8" s="1"/>
  <c r="I1840" i="8"/>
  <c r="I1841" i="8" s="1"/>
  <c r="I1842" i="8" s="1"/>
  <c r="I1849" i="8"/>
  <c r="I1850" i="8" s="1"/>
  <c r="I1858" i="8"/>
  <c r="I1867" i="8"/>
  <c r="I1868" i="8" s="1"/>
  <c r="I1876" i="8"/>
  <c r="I1885" i="8"/>
  <c r="I1886" i="8" s="1"/>
  <c r="I1894" i="8"/>
  <c r="I1895" i="8" s="1"/>
  <c r="I1903" i="8"/>
  <c r="I1904" i="8" s="1"/>
  <c r="I1905" i="8" s="1"/>
  <c r="I1906" i="8" s="1"/>
  <c r="I1912" i="8"/>
  <c r="I1913" i="8" s="1"/>
  <c r="I1914" i="8" s="1"/>
  <c r="I1921" i="8"/>
  <c r="I1922" i="8" s="1"/>
  <c r="I1930" i="8"/>
  <c r="I1939" i="8"/>
  <c r="I1940" i="8"/>
  <c r="I1948" i="8"/>
  <c r="I1957" i="8"/>
  <c r="I1958" i="8" s="1"/>
  <c r="I1966" i="8"/>
  <c r="I1967" i="8" s="1"/>
  <c r="I1975" i="8"/>
  <c r="I1976" i="8" s="1"/>
  <c r="I1977" i="8" s="1"/>
  <c r="I1978" i="8" s="1"/>
  <c r="I1984" i="8"/>
  <c r="I1985" i="8" s="1"/>
  <c r="I1986" i="8" s="1"/>
  <c r="I1993" i="8"/>
  <c r="I1994" i="8" s="1"/>
  <c r="I2002" i="8"/>
  <c r="I2011" i="8"/>
  <c r="I2012" i="8" s="1"/>
  <c r="I2020" i="8"/>
  <c r="I2029" i="8"/>
  <c r="I2030" i="8" s="1"/>
  <c r="I2038" i="8"/>
  <c r="I2039" i="8" s="1"/>
  <c r="I2047" i="8"/>
  <c r="I2048" i="8" s="1"/>
  <c r="I2049" i="8" s="1"/>
  <c r="I2050" i="8" s="1"/>
  <c r="I2056" i="8"/>
  <c r="I2057" i="8" s="1"/>
  <c r="I2058" i="8" s="1"/>
  <c r="I2065" i="8"/>
  <c r="I2066" i="8" s="1"/>
  <c r="I2074" i="8"/>
  <c r="I2083" i="8"/>
  <c r="I2084" i="8" s="1"/>
  <c r="I2092" i="8"/>
  <c r="I2101" i="8"/>
  <c r="I2102" i="8" s="1"/>
  <c r="I2110" i="8"/>
  <c r="I2111" i="8" s="1"/>
  <c r="I2119" i="8"/>
  <c r="I2120" i="8" s="1"/>
  <c r="I2121" i="8" s="1"/>
  <c r="I2122" i="8" s="1"/>
  <c r="I2128" i="8"/>
  <c r="I2129" i="8"/>
  <c r="I2130" i="8" s="1"/>
  <c r="I2137" i="8"/>
  <c r="I2138" i="8" s="1"/>
  <c r="I2146" i="8"/>
  <c r="I2155" i="8"/>
  <c r="I2156" i="8" s="1"/>
  <c r="I2164" i="8"/>
  <c r="I2173" i="8"/>
  <c r="I2174" i="8" s="1"/>
  <c r="I2182" i="8"/>
  <c r="I2183" i="8" s="1"/>
  <c r="I2191" i="8"/>
  <c r="I2192" i="8"/>
  <c r="I2193" i="8" s="1"/>
  <c r="I2194" i="8" s="1"/>
  <c r="I2200" i="8"/>
  <c r="I2201" i="8" s="1"/>
  <c r="I2202" i="8" s="1"/>
  <c r="I2209" i="8"/>
  <c r="I2210" i="8" s="1"/>
  <c r="I2218" i="8"/>
  <c r="I2227" i="8"/>
  <c r="I2228" i="8" s="1"/>
  <c r="I2236" i="8"/>
  <c r="I2245" i="8"/>
  <c r="I2246" i="8" s="1"/>
  <c r="I2254" i="8"/>
  <c r="I2255" i="8" s="1"/>
  <c r="I2263" i="8"/>
  <c r="I2264" i="8" s="1"/>
  <c r="I2265" i="8" s="1"/>
  <c r="I2266" i="8" s="1"/>
  <c r="I2272" i="8"/>
  <c r="I2273" i="8"/>
  <c r="I2274" i="8" s="1"/>
  <c r="I2281" i="8"/>
  <c r="I2282" i="8" s="1"/>
  <c r="I2290" i="8"/>
  <c r="I2299" i="8"/>
  <c r="I2300" i="8" s="1"/>
  <c r="I2308" i="8"/>
  <c r="I2317" i="8"/>
  <c r="I2318" i="8" s="1"/>
  <c r="I2326" i="8"/>
  <c r="I2327" i="8" s="1"/>
  <c r="I2335" i="8"/>
  <c r="I2336" i="8"/>
  <c r="I2337" i="8" s="1"/>
  <c r="I2338" i="8" s="1"/>
  <c r="I2344" i="8"/>
  <c r="I2345" i="8" s="1"/>
  <c r="I2346" i="8" s="1"/>
  <c r="I2353" i="8"/>
  <c r="I2354" i="8" s="1"/>
  <c r="I2362" i="8"/>
  <c r="I2371" i="8"/>
  <c r="I2372" i="8" s="1"/>
  <c r="I2380" i="8"/>
  <c r="I2389" i="8"/>
  <c r="I2390" i="8" s="1"/>
  <c r="I2398" i="8"/>
  <c r="I2399" i="8" s="1"/>
  <c r="I2407" i="8"/>
  <c r="I2408" i="8" s="1"/>
  <c r="I2409" i="8" s="1"/>
  <c r="I2410" i="8" s="1"/>
  <c r="I2416" i="8"/>
  <c r="I2417" i="8" s="1"/>
  <c r="I2418" i="8" s="1"/>
  <c r="I2425" i="8"/>
  <c r="I2426" i="8" s="1"/>
  <c r="I2434" i="8"/>
  <c r="I2443" i="8"/>
  <c r="I2444" i="8" s="1"/>
  <c r="I2452" i="8"/>
  <c r="I2461" i="8"/>
  <c r="I2462" i="8" s="1"/>
  <c r="I2470" i="8"/>
  <c r="I2471" i="8" s="1"/>
  <c r="I2479" i="8"/>
  <c r="I2480" i="8" s="1"/>
  <c r="I2481" i="8" s="1"/>
  <c r="I2488" i="8"/>
  <c r="I2489" i="8" s="1"/>
  <c r="I2497" i="8"/>
  <c r="I2506" i="8"/>
  <c r="I2515" i="8"/>
  <c r="I2516" i="8" s="1"/>
  <c r="I2524" i="8"/>
  <c r="I2533" i="8"/>
  <c r="I2534" i="8" s="1"/>
  <c r="I2542" i="8"/>
  <c r="I2543" i="8" s="1"/>
  <c r="I2544" i="8" s="1"/>
  <c r="I2545" i="8" s="1"/>
  <c r="I2551" i="8"/>
  <c r="I2552" i="8" s="1"/>
  <c r="I2553" i="8" s="1"/>
  <c r="I2560" i="8"/>
  <c r="I2561" i="8" s="1"/>
  <c r="I2569" i="8"/>
  <c r="I2578" i="8"/>
  <c r="I2587" i="8"/>
  <c r="I2588" i="8" s="1"/>
  <c r="I2596" i="8"/>
  <c r="I2609" i="8"/>
  <c r="I2622" i="8"/>
  <c r="I2623" i="8" s="1"/>
  <c r="I2624" i="8" s="1"/>
  <c r="I2635" i="8"/>
  <c r="I2636" i="8"/>
  <c r="I2648" i="8"/>
  <c r="I2649" i="8"/>
  <c r="I2661" i="8"/>
  <c r="I2662" i="8" s="1"/>
  <c r="I2674" i="8"/>
  <c r="I2687" i="8"/>
  <c r="I2688" i="8" s="1"/>
  <c r="I2689" i="8" s="1"/>
  <c r="I2700" i="8"/>
  <c r="I2701" i="8" s="1"/>
  <c r="I2713" i="8"/>
  <c r="I2726" i="8"/>
  <c r="I2727" i="8" s="1"/>
  <c r="I2728" i="8" s="1"/>
  <c r="I2739" i="8"/>
  <c r="AB2739" i="8" s="1"/>
  <c r="I2752" i="8"/>
  <c r="I2753" i="8" s="1"/>
  <c r="I2765" i="8"/>
  <c r="I2778" i="8"/>
  <c r="I2791" i="8"/>
  <c r="I2792" i="8" s="1"/>
  <c r="I2793" i="8" s="1"/>
  <c r="I2804" i="8"/>
  <c r="I2805" i="8" s="1"/>
  <c r="I2817" i="8"/>
  <c r="I2830" i="8"/>
  <c r="I2843" i="8"/>
  <c r="I2844" i="8" s="1"/>
  <c r="I2845" i="8" s="1"/>
  <c r="I2846" i="8" s="1"/>
  <c r="I2856" i="8"/>
  <c r="I2857" i="8" s="1"/>
  <c r="I2869" i="8"/>
  <c r="I2870" i="8" s="1"/>
  <c r="I2882" i="8"/>
  <c r="I2895" i="8"/>
  <c r="I2896" i="8"/>
  <c r="I2897" i="8" s="1"/>
  <c r="I2898" i="8" s="1"/>
  <c r="I2908" i="8"/>
  <c r="I2909" i="8" s="1"/>
  <c r="I2921" i="8"/>
  <c r="I2922" i="8" s="1"/>
  <c r="I2934" i="8"/>
  <c r="I2947" i="8"/>
  <c r="I2948" i="8" s="1"/>
  <c r="I2949" i="8" s="1"/>
  <c r="I2950" i="8" s="1"/>
  <c r="I2960" i="8"/>
  <c r="I2961" i="8" s="1"/>
  <c r="I2973" i="8"/>
  <c r="I2974" i="8"/>
  <c r="I2975" i="8" s="1"/>
  <c r="I2986" i="8"/>
  <c r="I2987" i="8" s="1"/>
  <c r="I2999" i="8"/>
  <c r="I3000" i="8" s="1"/>
  <c r="I3001" i="8" s="1"/>
  <c r="I3012" i="8"/>
  <c r="I3013" i="8" s="1"/>
  <c r="I3014" i="8" s="1"/>
  <c r="I3025" i="8"/>
  <c r="I3026" i="8" s="1"/>
  <c r="I3027" i="8" s="1"/>
  <c r="I3038" i="8"/>
  <c r="I3039" i="8" s="1"/>
  <c r="I3051" i="8"/>
  <c r="I3052" i="8" s="1"/>
  <c r="I3053" i="8" s="1"/>
  <c r="I3054" i="8" s="1"/>
  <c r="I3055" i="8" s="1"/>
  <c r="I3064" i="8"/>
  <c r="I3065" i="8" s="1"/>
  <c r="I3077" i="8"/>
  <c r="I3078" i="8" s="1"/>
  <c r="I3090" i="8"/>
  <c r="I3091" i="8" s="1"/>
  <c r="I3103" i="8"/>
  <c r="I3104" i="8" s="1"/>
  <c r="I3105" i="8" s="1"/>
  <c r="I3116" i="8"/>
  <c r="I3117" i="8" s="1"/>
  <c r="I3118" i="8" s="1"/>
  <c r="I3129" i="8"/>
  <c r="I3130" i="8" s="1"/>
  <c r="I3131" i="8" s="1"/>
  <c r="I7" i="11"/>
  <c r="I8" i="11" s="1"/>
  <c r="I12" i="11"/>
  <c r="I13" i="11" s="1"/>
  <c r="I16" i="11"/>
  <c r="I17" i="11" s="1"/>
  <c r="I18" i="11" s="1"/>
  <c r="I22" i="11"/>
  <c r="I23" i="11" s="1"/>
  <c r="I25" i="11"/>
  <c r="I26" i="11" s="1"/>
  <c r="I28" i="11"/>
  <c r="I29" i="11" s="1"/>
  <c r="I30" i="11" s="1"/>
  <c r="I31" i="11"/>
  <c r="I32" i="11" s="1"/>
  <c r="I35" i="11"/>
  <c r="I36" i="11" s="1"/>
  <c r="I37" i="11" s="1"/>
  <c r="I39" i="11"/>
  <c r="I40" i="11" s="1"/>
  <c r="I41" i="11" s="1"/>
  <c r="I44" i="11"/>
  <c r="I45" i="11" s="1"/>
  <c r="I46" i="11"/>
  <c r="I47" i="11" s="1"/>
  <c r="I48" i="11"/>
  <c r="I49" i="11" s="1"/>
  <c r="I50" i="11" s="1"/>
  <c r="I57" i="11"/>
  <c r="I58" i="11" s="1"/>
  <c r="I59" i="11" s="1"/>
  <c r="I63" i="11"/>
  <c r="I64" i="11" s="1"/>
  <c r="I65" i="11"/>
  <c r="I66" i="11" s="1"/>
  <c r="I67" i="11"/>
  <c r="I68" i="11" s="1"/>
  <c r="I69" i="11"/>
  <c r="I70" i="11" s="1"/>
  <c r="I71" i="11" s="1"/>
  <c r="I73" i="11"/>
  <c r="X73" i="11" s="1"/>
  <c r="I74" i="11"/>
  <c r="I75" i="11"/>
  <c r="I76" i="11" s="1"/>
  <c r="I77" i="11"/>
  <c r="I78" i="11" s="1"/>
  <c r="I79" i="11" s="1"/>
  <c r="I81" i="11"/>
  <c r="I82" i="11" s="1"/>
  <c r="I85" i="11"/>
  <c r="X85" i="11" s="1"/>
  <c r="I86" i="11"/>
  <c r="Y86" i="11" s="1"/>
  <c r="I87" i="11"/>
  <c r="I88" i="11" s="1"/>
  <c r="I89" i="11" s="1"/>
  <c r="I93" i="11"/>
  <c r="I94" i="11" s="1"/>
  <c r="I95" i="11" s="1"/>
  <c r="I98" i="11"/>
  <c r="I99" i="11" s="1"/>
  <c r="I100" i="11" s="1"/>
  <c r="I103" i="11"/>
  <c r="I104" i="11" s="1"/>
  <c r="I105" i="11" s="1"/>
  <c r="I106" i="11" s="1"/>
  <c r="I110" i="11"/>
  <c r="I111" i="11" s="1"/>
  <c r="I112" i="11" s="1"/>
  <c r="I115" i="11"/>
  <c r="I116" i="11" s="1"/>
  <c r="I117" i="11" s="1"/>
  <c r="I118" i="11" s="1"/>
  <c r="I119" i="11" s="1"/>
  <c r="I120" i="11"/>
  <c r="I121" i="11" s="1"/>
  <c r="I122" i="11" s="1"/>
  <c r="I125" i="11"/>
  <c r="I126" i="11" s="1"/>
  <c r="I127" i="11" s="1"/>
  <c r="I128" i="11" s="1"/>
  <c r="I129" i="11" s="1"/>
  <c r="I133" i="11"/>
  <c r="I134" i="11" s="1"/>
  <c r="I135" i="11"/>
  <c r="I136" i="11" s="1"/>
  <c r="I137" i="11"/>
  <c r="I138" i="11" s="1"/>
  <c r="I139" i="11"/>
  <c r="I140" i="11" s="1"/>
  <c r="I141" i="11"/>
  <c r="I142" i="11" s="1"/>
  <c r="I143" i="11" s="1"/>
  <c r="I144" i="11" s="1"/>
  <c r="I147" i="11"/>
  <c r="I148" i="11" s="1"/>
  <c r="I149" i="11" s="1"/>
  <c r="I152" i="11"/>
  <c r="I153" i="11" s="1"/>
  <c r="I154" i="11"/>
  <c r="I155" i="11" s="1"/>
  <c r="I156" i="11"/>
  <c r="I157" i="11" s="1"/>
  <c r="I158" i="11"/>
  <c r="I159" i="11" s="1"/>
  <c r="I160" i="11"/>
  <c r="I161" i="11" s="1"/>
  <c r="I162" i="11" s="1"/>
  <c r="X162" i="11" s="1"/>
  <c r="I165" i="11"/>
  <c r="I166" i="11" s="1"/>
  <c r="I167" i="11" s="1"/>
  <c r="I170" i="11"/>
  <c r="I171" i="11" s="1"/>
  <c r="I172" i="11" s="1"/>
  <c r="I173" i="11" s="1"/>
  <c r="I176" i="11"/>
  <c r="I177" i="11" s="1"/>
  <c r="I178" i="11" s="1"/>
  <c r="I179" i="11" s="1"/>
  <c r="I180" i="11" s="1"/>
  <c r="I184" i="11"/>
  <c r="I185" i="11" s="1"/>
  <c r="I186" i="11" s="1"/>
  <c r="X186" i="11" s="1"/>
  <c r="I188" i="11"/>
  <c r="I189" i="11" s="1"/>
  <c r="I190" i="11" s="1"/>
  <c r="I191" i="11" s="1"/>
  <c r="I192" i="11" s="1"/>
  <c r="I199" i="11"/>
  <c r="I200" i="11" s="1"/>
  <c r="I202" i="11"/>
  <c r="X202" i="11" s="1"/>
  <c r="I204" i="11"/>
  <c r="I205" i="11" s="1"/>
  <c r="I206" i="11" s="1"/>
  <c r="I207" i="11" s="1"/>
  <c r="I213" i="11"/>
  <c r="I214" i="11" s="1"/>
  <c r="I215" i="11"/>
  <c r="I216" i="11" s="1"/>
  <c r="I217" i="11"/>
  <c r="X259" i="11"/>
  <c r="Y262" i="11"/>
  <c r="Y269" i="11"/>
  <c r="Y271" i="11"/>
  <c r="I278" i="11"/>
  <c r="I279" i="11" s="1"/>
  <c r="I280" i="11" s="1"/>
  <c r="I281" i="11" s="1"/>
  <c r="Y281" i="11" s="1"/>
  <c r="I284" i="11"/>
  <c r="I285" i="11" s="1"/>
  <c r="I286" i="11" s="1"/>
  <c r="I287" i="11" s="1"/>
  <c r="I288" i="11" s="1"/>
  <c r="I289" i="11"/>
  <c r="Y289" i="11" s="1"/>
  <c r="I293" i="11"/>
  <c r="I294" i="11" s="1"/>
  <c r="I295" i="11"/>
  <c r="I296" i="11" s="1"/>
  <c r="I297" i="11" s="1"/>
  <c r="I298" i="11" s="1"/>
  <c r="I301" i="11"/>
  <c r="I302" i="11" s="1"/>
  <c r="I303" i="11" s="1"/>
  <c r="I304" i="11" s="1"/>
  <c r="X304" i="11" s="1"/>
  <c r="I307" i="11"/>
  <c r="X307" i="11" s="1"/>
  <c r="I313" i="11"/>
  <c r="I314" i="11" s="1"/>
  <c r="I315" i="11" s="1"/>
  <c r="I316" i="11" s="1"/>
  <c r="I317" i="11" s="1"/>
  <c r="I318" i="11" s="1"/>
  <c r="I319" i="11" s="1"/>
  <c r="I320" i="11" s="1"/>
  <c r="I321" i="11"/>
  <c r="I322" i="11" s="1"/>
  <c r="I323" i="11" s="1"/>
  <c r="I326" i="11"/>
  <c r="I327" i="11" s="1"/>
  <c r="I328" i="11" s="1"/>
  <c r="I330" i="11"/>
  <c r="X330" i="11" s="1"/>
  <c r="I331" i="11"/>
  <c r="X331" i="11" s="1"/>
  <c r="I332" i="11"/>
  <c r="I333" i="11" s="1"/>
  <c r="I334" i="11" s="1"/>
  <c r="I335" i="11" s="1"/>
  <c r="I338" i="11"/>
  <c r="I339" i="11" s="1"/>
  <c r="I340" i="11" s="1"/>
  <c r="I341" i="11" s="1"/>
  <c r="I347" i="11"/>
  <c r="I348" i="11" s="1"/>
  <c r="I349" i="11" s="1"/>
  <c r="I350" i="11" s="1"/>
  <c r="X350" i="11" s="1"/>
  <c r="I356" i="11"/>
  <c r="I357" i="11" s="1"/>
  <c r="I358" i="11" s="1"/>
  <c r="I359" i="11" s="1"/>
  <c r="X359" i="11" s="1"/>
  <c r="I365" i="11"/>
  <c r="I366" i="11" s="1"/>
  <c r="I367" i="11" s="1"/>
  <c r="I368" i="11" s="1"/>
  <c r="X368" i="11" s="1"/>
  <c r="I374" i="11"/>
  <c r="I375" i="11" s="1"/>
  <c r="I376" i="11" s="1"/>
  <c r="I377" i="11" s="1"/>
  <c r="Y377" i="11" s="1"/>
  <c r="I383" i="11"/>
  <c r="I384" i="11" s="1"/>
  <c r="I385" i="11" s="1"/>
  <c r="I386" i="11" s="1"/>
  <c r="I392" i="11"/>
  <c r="I393" i="11" s="1"/>
  <c r="I394" i="11" s="1"/>
  <c r="I395" i="11" s="1"/>
  <c r="Y395" i="11" s="1"/>
  <c r="I401" i="11"/>
  <c r="I402" i="11" s="1"/>
  <c r="I403" i="11" s="1"/>
  <c r="I404" i="11" s="1"/>
  <c r="I410" i="11"/>
  <c r="I411" i="11" s="1"/>
  <c r="I412" i="11" s="1"/>
  <c r="I413" i="11" s="1"/>
  <c r="X413" i="11" s="1"/>
  <c r="I419" i="11"/>
  <c r="I420" i="11" s="1"/>
  <c r="I421" i="11" s="1"/>
  <c r="I422" i="11" s="1"/>
  <c r="I428" i="11"/>
  <c r="I429" i="11" s="1"/>
  <c r="I430" i="11" s="1"/>
  <c r="I431" i="11" s="1"/>
  <c r="Y431" i="11" s="1"/>
  <c r="I437" i="11"/>
  <c r="I438" i="11" s="1"/>
  <c r="I439" i="11" s="1"/>
  <c r="I440" i="11" s="1"/>
  <c r="I446" i="11"/>
  <c r="I447" i="11" s="1"/>
  <c r="I448" i="11" s="1"/>
  <c r="I449" i="11" s="1"/>
  <c r="I455" i="11"/>
  <c r="I456" i="11" s="1"/>
  <c r="I457" i="11" s="1"/>
  <c r="I458" i="11" s="1"/>
  <c r="I464" i="11"/>
  <c r="I465" i="11" s="1"/>
  <c r="I466" i="11" s="1"/>
  <c r="I467" i="11" s="1"/>
  <c r="I473" i="11"/>
  <c r="I474" i="11" s="1"/>
  <c r="I475" i="11" s="1"/>
  <c r="I476" i="11" s="1"/>
  <c r="X476" i="11" s="1"/>
  <c r="I482" i="11"/>
  <c r="I483" i="11" s="1"/>
  <c r="I484" i="11" s="1"/>
  <c r="I485" i="11" s="1"/>
  <c r="I491" i="11"/>
  <c r="I492" i="11" s="1"/>
  <c r="I493" i="11" s="1"/>
  <c r="I494" i="11" s="1"/>
  <c r="I500" i="11"/>
  <c r="I501" i="11" s="1"/>
  <c r="I502" i="11" s="1"/>
  <c r="I503" i="11" s="1"/>
  <c r="I509" i="11"/>
  <c r="I510" i="11" s="1"/>
  <c r="I511" i="11" s="1"/>
  <c r="I512" i="11" s="1"/>
  <c r="I518" i="11"/>
  <c r="X518" i="11" s="1"/>
  <c r="I527" i="11"/>
  <c r="I528" i="11" s="1"/>
  <c r="I529" i="11" s="1"/>
  <c r="I530" i="11" s="1"/>
  <c r="X530" i="11" s="1"/>
  <c r="I536" i="11"/>
  <c r="I537" i="11" s="1"/>
  <c r="I538" i="11" s="1"/>
  <c r="I539" i="11" s="1"/>
  <c r="I545" i="11"/>
  <c r="I546" i="11" s="1"/>
  <c r="I547" i="11" s="1"/>
  <c r="I548" i="11" s="1"/>
  <c r="Y548" i="11" s="1"/>
  <c r="I554" i="11"/>
  <c r="I555" i="11" s="1"/>
  <c r="I556" i="11" s="1"/>
  <c r="I557" i="11" s="1"/>
  <c r="I563" i="11"/>
  <c r="I564" i="11" s="1"/>
  <c r="I565" i="11" s="1"/>
  <c r="I566" i="11" s="1"/>
  <c r="I572" i="11"/>
  <c r="Y572" i="11" s="1"/>
  <c r="I581" i="11"/>
  <c r="I582" i="11" s="1"/>
  <c r="I583" i="11" s="1"/>
  <c r="I584" i="11" s="1"/>
  <c r="I590" i="11"/>
  <c r="I591" i="11" s="1"/>
  <c r="I592" i="11" s="1"/>
  <c r="I593" i="11" s="1"/>
  <c r="X593" i="11" s="1"/>
  <c r="I599" i="11"/>
  <c r="I600" i="11" s="1"/>
  <c r="I601" i="11" s="1"/>
  <c r="I602" i="11" s="1"/>
  <c r="Y602" i="11" s="1"/>
  <c r="I608" i="11"/>
  <c r="I609" i="11" s="1"/>
  <c r="I621" i="11"/>
  <c r="I622" i="11" s="1"/>
  <c r="I634" i="11"/>
  <c r="I635" i="11" s="1"/>
  <c r="I636" i="11" s="1"/>
  <c r="I647" i="11"/>
  <c r="I648" i="11" s="1"/>
  <c r="Y648" i="11" s="1"/>
  <c r="I660" i="11"/>
  <c r="I661" i="11" s="1"/>
  <c r="Y661" i="11" s="1"/>
  <c r="I673" i="11"/>
  <c r="I674" i="11" s="1"/>
  <c r="I686" i="11"/>
  <c r="I687" i="11" s="1"/>
  <c r="Y687" i="11" s="1"/>
  <c r="I699" i="11"/>
  <c r="I700" i="11" s="1"/>
  <c r="I701" i="11" s="1"/>
  <c r="I702" i="11" s="1"/>
  <c r="I703" i="11" s="1"/>
  <c r="I707" i="11"/>
  <c r="I708" i="11" s="1"/>
  <c r="I709" i="11" s="1"/>
  <c r="I710" i="11" s="1"/>
  <c r="I711" i="11" s="1"/>
  <c r="I712" i="11" s="1"/>
  <c r="I713" i="11" s="1"/>
  <c r="Y713" i="11" s="1"/>
  <c r="X74" i="11"/>
  <c r="Y165" i="11"/>
  <c r="X28" i="11"/>
  <c r="X48" i="11"/>
  <c r="Y139" i="11"/>
  <c r="Y147" i="11"/>
  <c r="X152" i="11"/>
  <c r="X184" i="11"/>
  <c r="Y264" i="11"/>
  <c r="Y284" i="11"/>
  <c r="X437" i="11"/>
  <c r="X9" i="11"/>
  <c r="Y9" i="11"/>
  <c r="X11" i="11"/>
  <c r="Y11" i="11"/>
  <c r="X17" i="11"/>
  <c r="Y17" i="11"/>
  <c r="X19" i="11"/>
  <c r="Y19" i="11"/>
  <c r="X21" i="11"/>
  <c r="Y21" i="11"/>
  <c r="X22" i="11"/>
  <c r="Y22" i="11"/>
  <c r="Y28" i="11"/>
  <c r="X31" i="11"/>
  <c r="X34" i="11"/>
  <c r="Y34" i="11"/>
  <c r="X36" i="11"/>
  <c r="Y36" i="11"/>
  <c r="X40" i="11"/>
  <c r="Y40" i="11"/>
  <c r="X42" i="11"/>
  <c r="Y42" i="11"/>
  <c r="Y48" i="11"/>
  <c r="X49" i="11"/>
  <c r="Y49" i="11"/>
  <c r="X51" i="11"/>
  <c r="Y51" i="11"/>
  <c r="X52" i="11"/>
  <c r="Y52" i="11"/>
  <c r="X54" i="11"/>
  <c r="Y54" i="11"/>
  <c r="X55" i="11"/>
  <c r="Y55" i="11"/>
  <c r="X56" i="11"/>
  <c r="Y56" i="11"/>
  <c r="X58" i="11"/>
  <c r="Y58" i="11"/>
  <c r="X60" i="11"/>
  <c r="Y60" i="11"/>
  <c r="X62" i="11"/>
  <c r="Y62" i="11"/>
  <c r="X63" i="11"/>
  <c r="X65" i="11"/>
  <c r="X70" i="11"/>
  <c r="Y70" i="11"/>
  <c r="X72" i="11"/>
  <c r="Y72" i="11"/>
  <c r="X78" i="11"/>
  <c r="Y78" i="11"/>
  <c r="X80" i="11"/>
  <c r="Y80" i="11"/>
  <c r="X88" i="11"/>
  <c r="Y88" i="11"/>
  <c r="X90" i="11"/>
  <c r="Y90" i="11"/>
  <c r="X91" i="11"/>
  <c r="Y91" i="11"/>
  <c r="X92" i="11"/>
  <c r="Y92" i="11"/>
  <c r="X94" i="11"/>
  <c r="Y94" i="11"/>
  <c r="X96" i="11"/>
  <c r="Y96" i="11"/>
  <c r="X97" i="11"/>
  <c r="Y97" i="11"/>
  <c r="X99" i="11"/>
  <c r="Y99" i="11"/>
  <c r="X101" i="11"/>
  <c r="Y101" i="11"/>
  <c r="X102" i="11"/>
  <c r="Y102" i="11"/>
  <c r="X103" i="11"/>
  <c r="X104" i="11"/>
  <c r="Y104" i="11"/>
  <c r="X105" i="11"/>
  <c r="Y105" i="11"/>
  <c r="X107" i="11"/>
  <c r="Y107" i="11"/>
  <c r="X108" i="11"/>
  <c r="Y108" i="11"/>
  <c r="X109" i="11"/>
  <c r="Y109" i="11"/>
  <c r="X111" i="11"/>
  <c r="Y111" i="11"/>
  <c r="X113" i="11"/>
  <c r="Y113" i="11"/>
  <c r="X114" i="11"/>
  <c r="Y114" i="11"/>
  <c r="X116" i="11"/>
  <c r="Y116" i="11"/>
  <c r="X118" i="11"/>
  <c r="Y118" i="11"/>
  <c r="X119" i="11"/>
  <c r="Y119" i="11"/>
  <c r="X121" i="11"/>
  <c r="Y121" i="11"/>
  <c r="X123" i="11"/>
  <c r="Y123" i="11"/>
  <c r="X124" i="11"/>
  <c r="Y124" i="11"/>
  <c r="X125" i="11"/>
  <c r="X126" i="11"/>
  <c r="Y126" i="11"/>
  <c r="X127" i="11"/>
  <c r="Y127" i="11"/>
  <c r="X128" i="11"/>
  <c r="Y128" i="11"/>
  <c r="X130" i="11"/>
  <c r="Y130" i="11"/>
  <c r="X131" i="11"/>
  <c r="Y131" i="11"/>
  <c r="X132" i="11"/>
  <c r="Y132" i="11"/>
  <c r="X142" i="11"/>
  <c r="Y142" i="11"/>
  <c r="X143" i="11"/>
  <c r="Y143" i="11"/>
  <c r="X145" i="11"/>
  <c r="Y145" i="11"/>
  <c r="X146" i="11"/>
  <c r="Y146" i="11"/>
  <c r="X147" i="11"/>
  <c r="X148" i="11"/>
  <c r="Y148" i="11"/>
  <c r="X150" i="11"/>
  <c r="Y150" i="11"/>
  <c r="X151" i="11"/>
  <c r="Y151" i="11"/>
  <c r="Y152" i="11"/>
  <c r="X161" i="11"/>
  <c r="Y161" i="11"/>
  <c r="X163" i="11"/>
  <c r="Y163" i="11"/>
  <c r="X164" i="11"/>
  <c r="Y164" i="11"/>
  <c r="X165" i="11"/>
  <c r="X166" i="11"/>
  <c r="Y166" i="11"/>
  <c r="X168" i="11"/>
  <c r="Y168" i="11"/>
  <c r="X169" i="11"/>
  <c r="Y169" i="11"/>
  <c r="X170" i="11"/>
  <c r="X171" i="11"/>
  <c r="Y171" i="11"/>
  <c r="X172" i="11"/>
  <c r="Y172" i="11"/>
  <c r="X174" i="11"/>
  <c r="Y174" i="11"/>
  <c r="X175" i="11"/>
  <c r="Y175" i="11"/>
  <c r="X177" i="11"/>
  <c r="Y177" i="11"/>
  <c r="X178" i="11"/>
  <c r="Y178" i="11"/>
  <c r="X179" i="11"/>
  <c r="Y179" i="11"/>
  <c r="X181" i="11"/>
  <c r="Y181" i="11"/>
  <c r="X182" i="11"/>
  <c r="Y182" i="11"/>
  <c r="X183" i="11"/>
  <c r="Y183" i="11"/>
  <c r="Y184" i="11"/>
  <c r="X185" i="11"/>
  <c r="Y185" i="11"/>
  <c r="X187" i="11"/>
  <c r="Y187" i="11"/>
  <c r="X189" i="11"/>
  <c r="Y189" i="11"/>
  <c r="X190" i="11"/>
  <c r="Y190" i="11"/>
  <c r="X191" i="11"/>
  <c r="Y191" i="11"/>
  <c r="X193" i="11"/>
  <c r="Y193" i="11"/>
  <c r="X194" i="11"/>
  <c r="Y194" i="11"/>
  <c r="X195" i="11"/>
  <c r="Y195" i="11"/>
  <c r="X196" i="11"/>
  <c r="Y196" i="11"/>
  <c r="X197" i="11"/>
  <c r="Y197" i="11"/>
  <c r="X198" i="11"/>
  <c r="Y198" i="11"/>
  <c r="X201" i="11"/>
  <c r="Y201" i="11"/>
  <c r="X205" i="11"/>
  <c r="Y205" i="11"/>
  <c r="X206" i="11"/>
  <c r="Y206" i="11"/>
  <c r="X208" i="11"/>
  <c r="Y208" i="11"/>
  <c r="X209" i="11"/>
  <c r="Y209" i="11"/>
  <c r="X211" i="11"/>
  <c r="Y211" i="11"/>
  <c r="X212" i="11"/>
  <c r="Y212" i="11"/>
  <c r="X213" i="11"/>
  <c r="Y213" i="11"/>
  <c r="X214" i="11"/>
  <c r="Y214" i="11"/>
  <c r="X246" i="11"/>
  <c r="Y246" i="11"/>
  <c r="X258" i="11"/>
  <c r="Y258" i="11"/>
  <c r="X261" i="11"/>
  <c r="Y261" i="11"/>
  <c r="X263" i="11"/>
  <c r="Y263" i="11"/>
  <c r="X264" i="11"/>
  <c r="X279" i="11"/>
  <c r="Y279" i="11"/>
  <c r="X280" i="11"/>
  <c r="Y280" i="11"/>
  <c r="X282" i="11"/>
  <c r="Y282" i="11"/>
  <c r="X283" i="11"/>
  <c r="Y283" i="11"/>
  <c r="X284" i="11"/>
  <c r="X285" i="11"/>
  <c r="Y285" i="11"/>
  <c r="X286" i="11"/>
  <c r="Y286" i="11"/>
  <c r="X287" i="11"/>
  <c r="Y287" i="11"/>
  <c r="X288" i="11"/>
  <c r="Y288" i="11"/>
  <c r="X290" i="11"/>
  <c r="Y290" i="11"/>
  <c r="X291" i="11"/>
  <c r="Y291" i="11"/>
  <c r="X292" i="11"/>
  <c r="Y292" i="11"/>
  <c r="X296" i="11"/>
  <c r="Y296" i="11"/>
  <c r="X297" i="11"/>
  <c r="Y297" i="11"/>
  <c r="X299" i="11"/>
  <c r="Y299" i="11"/>
  <c r="X300" i="11"/>
  <c r="Y300" i="11"/>
  <c r="X302" i="11"/>
  <c r="Y302" i="11"/>
  <c r="X303" i="11"/>
  <c r="Y303" i="11"/>
  <c r="X305" i="11"/>
  <c r="Y305" i="11"/>
  <c r="X306" i="11"/>
  <c r="Y306" i="11"/>
  <c r="X308" i="11"/>
  <c r="Y308" i="11"/>
  <c r="X309" i="11"/>
  <c r="Y309" i="11"/>
  <c r="X311" i="11"/>
  <c r="Y311" i="11"/>
  <c r="X312" i="11"/>
  <c r="Y312" i="11"/>
  <c r="X314" i="11"/>
  <c r="Y314" i="11"/>
  <c r="X315" i="11"/>
  <c r="Y315" i="11"/>
  <c r="X316" i="11"/>
  <c r="Y316" i="11"/>
  <c r="X318" i="11"/>
  <c r="Y318" i="11"/>
  <c r="X319" i="11"/>
  <c r="Y319" i="11"/>
  <c r="X320" i="11"/>
  <c r="Y320" i="11"/>
  <c r="X322" i="11"/>
  <c r="Y322" i="11"/>
  <c r="X324" i="11"/>
  <c r="Y324" i="11"/>
  <c r="X325" i="11"/>
  <c r="Y325" i="11"/>
  <c r="X326" i="11"/>
  <c r="Y326" i="11"/>
  <c r="X327" i="11"/>
  <c r="Y327" i="11"/>
  <c r="X329" i="11"/>
  <c r="Y329" i="11"/>
  <c r="X333" i="11"/>
  <c r="Y333" i="11"/>
  <c r="X334" i="11"/>
  <c r="Y334" i="11"/>
  <c r="X336" i="11"/>
  <c r="Y336" i="11"/>
  <c r="X337" i="11"/>
  <c r="Y337" i="11"/>
  <c r="X339" i="11"/>
  <c r="Y339" i="11"/>
  <c r="X340" i="11"/>
  <c r="Y340" i="11"/>
  <c r="X342" i="11"/>
  <c r="Y342" i="11"/>
  <c r="X343" i="11"/>
  <c r="Y343" i="11"/>
  <c r="X345" i="11"/>
  <c r="Y345" i="11"/>
  <c r="X346" i="11"/>
  <c r="Y346" i="11"/>
  <c r="X348" i="11"/>
  <c r="Y348" i="11"/>
  <c r="X349" i="11"/>
  <c r="Y349" i="11"/>
  <c r="X351" i="11"/>
  <c r="Y351" i="11"/>
  <c r="X352" i="11"/>
  <c r="Y352" i="11"/>
  <c r="X354" i="11"/>
  <c r="Y354" i="11"/>
  <c r="X355" i="11"/>
  <c r="Y355" i="11"/>
  <c r="X357" i="11"/>
  <c r="Y357" i="11"/>
  <c r="X358" i="11"/>
  <c r="Y358" i="11"/>
  <c r="X360" i="11"/>
  <c r="Y360" i="11"/>
  <c r="X361" i="11"/>
  <c r="Y361" i="11"/>
  <c r="X363" i="11"/>
  <c r="Y363" i="11"/>
  <c r="X364" i="11"/>
  <c r="Y364" i="11"/>
  <c r="X366" i="11"/>
  <c r="Y366" i="11"/>
  <c r="X367" i="11"/>
  <c r="Y367" i="11"/>
  <c r="X369" i="11"/>
  <c r="Y369" i="11"/>
  <c r="X370" i="11"/>
  <c r="Y370" i="11"/>
  <c r="X372" i="11"/>
  <c r="Y372" i="11"/>
  <c r="X373" i="11"/>
  <c r="Y373" i="11"/>
  <c r="X375" i="11"/>
  <c r="Y375" i="11"/>
  <c r="X376" i="11"/>
  <c r="Y376" i="11"/>
  <c r="X378" i="11"/>
  <c r="Y378" i="11"/>
  <c r="X379" i="11"/>
  <c r="Y379" i="11"/>
  <c r="X381" i="11"/>
  <c r="Y381" i="11"/>
  <c r="X382" i="11"/>
  <c r="Y382" i="11"/>
  <c r="X384" i="11"/>
  <c r="Y384" i="11"/>
  <c r="X385" i="11"/>
  <c r="Y385" i="11"/>
  <c r="X387" i="11"/>
  <c r="Y387" i="11"/>
  <c r="X388" i="11"/>
  <c r="Y388" i="11"/>
  <c r="X390" i="11"/>
  <c r="Y390" i="11"/>
  <c r="X391" i="11"/>
  <c r="Y391" i="11"/>
  <c r="X393" i="11"/>
  <c r="Y393" i="11"/>
  <c r="X394" i="11"/>
  <c r="Y394" i="11"/>
  <c r="X396" i="11"/>
  <c r="Y396" i="11"/>
  <c r="X397" i="11"/>
  <c r="Y397" i="11"/>
  <c r="X399" i="11"/>
  <c r="Y399" i="11"/>
  <c r="X400" i="11"/>
  <c r="Y400" i="11"/>
  <c r="X402" i="11"/>
  <c r="Y402" i="11"/>
  <c r="X403" i="11"/>
  <c r="Y403" i="11"/>
  <c r="X405" i="11"/>
  <c r="Y405" i="11"/>
  <c r="X406" i="11"/>
  <c r="Y406" i="11"/>
  <c r="X408" i="11"/>
  <c r="Y408" i="11"/>
  <c r="X409" i="11"/>
  <c r="Y409" i="11"/>
  <c r="X411" i="11"/>
  <c r="Y411" i="11"/>
  <c r="X412" i="11"/>
  <c r="Y412" i="11"/>
  <c r="X414" i="11"/>
  <c r="Y414" i="11"/>
  <c r="X415" i="11"/>
  <c r="Y415" i="11"/>
  <c r="X417" i="11"/>
  <c r="Y417" i="11"/>
  <c r="X418" i="11"/>
  <c r="Y418" i="11"/>
  <c r="X420" i="11"/>
  <c r="Y420" i="11"/>
  <c r="X421" i="11"/>
  <c r="Y421" i="11"/>
  <c r="X423" i="11"/>
  <c r="Y423" i="11"/>
  <c r="X424" i="11"/>
  <c r="Y424" i="11"/>
  <c r="X426" i="11"/>
  <c r="Y426" i="11"/>
  <c r="X427" i="11"/>
  <c r="Y427" i="11"/>
  <c r="X429" i="11"/>
  <c r="Y429" i="11"/>
  <c r="X430" i="11"/>
  <c r="Y430" i="11"/>
  <c r="X432" i="11"/>
  <c r="Y432" i="11"/>
  <c r="X433" i="11"/>
  <c r="Y433" i="11"/>
  <c r="X435" i="11"/>
  <c r="Y435" i="11"/>
  <c r="X436" i="11"/>
  <c r="Y436" i="11"/>
  <c r="Y437" i="11"/>
  <c r="X438" i="11"/>
  <c r="Y438" i="11"/>
  <c r="X439" i="11"/>
  <c r="Y439" i="11"/>
  <c r="X441" i="11"/>
  <c r="Y441" i="11"/>
  <c r="X442" i="11"/>
  <c r="Y442" i="11"/>
  <c r="X444" i="11"/>
  <c r="Y444" i="11"/>
  <c r="X445" i="11"/>
  <c r="Y445" i="11"/>
  <c r="X446" i="11"/>
  <c r="Y446" i="11"/>
  <c r="X447" i="11"/>
  <c r="Y447" i="11"/>
  <c r="X448" i="11"/>
  <c r="Y448" i="11"/>
  <c r="X450" i="11"/>
  <c r="Y450" i="11"/>
  <c r="X451" i="11"/>
  <c r="Y451" i="11"/>
  <c r="X453" i="11"/>
  <c r="Y453" i="11"/>
  <c r="X454" i="11"/>
  <c r="Y454" i="11"/>
  <c r="X456" i="11"/>
  <c r="Y456" i="11"/>
  <c r="X457" i="11"/>
  <c r="Y457" i="11"/>
  <c r="X459" i="11"/>
  <c r="Y459" i="11"/>
  <c r="X460" i="11"/>
  <c r="Y460" i="11"/>
  <c r="X462" i="11"/>
  <c r="Y462" i="11"/>
  <c r="X463" i="11"/>
  <c r="Y463" i="11"/>
  <c r="X465" i="11"/>
  <c r="Y465" i="11"/>
  <c r="X466" i="11"/>
  <c r="Y466" i="11"/>
  <c r="X468" i="11"/>
  <c r="Y468" i="11"/>
  <c r="X469" i="11"/>
  <c r="Y469" i="11"/>
  <c r="X471" i="11"/>
  <c r="Y471" i="11"/>
  <c r="X472" i="11"/>
  <c r="Y472" i="11"/>
  <c r="X474" i="11"/>
  <c r="Y474" i="11"/>
  <c r="X475" i="11"/>
  <c r="Y475" i="11"/>
  <c r="X477" i="11"/>
  <c r="Y477" i="11"/>
  <c r="X478" i="11"/>
  <c r="Y478" i="11"/>
  <c r="X480" i="11"/>
  <c r="Y480" i="11"/>
  <c r="X481" i="11"/>
  <c r="Y481" i="11"/>
  <c r="X483" i="11"/>
  <c r="Y483" i="11"/>
  <c r="X484" i="11"/>
  <c r="Y484" i="11"/>
  <c r="X486" i="11"/>
  <c r="Y486" i="11"/>
  <c r="X487" i="11"/>
  <c r="Y487" i="11"/>
  <c r="X489" i="11"/>
  <c r="Y489" i="11"/>
  <c r="X490" i="11"/>
  <c r="Y490" i="11"/>
  <c r="X492" i="11"/>
  <c r="Y492" i="11"/>
  <c r="X493" i="11"/>
  <c r="Y493" i="11"/>
  <c r="X495" i="11"/>
  <c r="Y495" i="11"/>
  <c r="X496" i="11"/>
  <c r="Y496" i="11"/>
  <c r="X498" i="11"/>
  <c r="Y498" i="11"/>
  <c r="X499" i="11"/>
  <c r="Y499" i="11"/>
  <c r="X501" i="11"/>
  <c r="Y501" i="11"/>
  <c r="X502" i="11"/>
  <c r="Y502" i="11"/>
  <c r="X504" i="11"/>
  <c r="Y504" i="11"/>
  <c r="X505" i="11"/>
  <c r="Y505" i="11"/>
  <c r="X507" i="11"/>
  <c r="Y507" i="11"/>
  <c r="X508" i="11"/>
  <c r="Y508" i="11"/>
  <c r="Y509" i="11"/>
  <c r="X510" i="11"/>
  <c r="Y510" i="11"/>
  <c r="X511" i="11"/>
  <c r="Y511" i="11"/>
  <c r="X513" i="11"/>
  <c r="Y513" i="11"/>
  <c r="X514" i="11"/>
  <c r="Y514" i="11"/>
  <c r="X516" i="11"/>
  <c r="Y516" i="11"/>
  <c r="X517" i="11"/>
  <c r="Y517" i="11"/>
  <c r="X519" i="11"/>
  <c r="Y519" i="11"/>
  <c r="X520" i="11"/>
  <c r="Y520" i="11"/>
  <c r="X522" i="11"/>
  <c r="Y522" i="11"/>
  <c r="X523" i="11"/>
  <c r="Y523" i="11"/>
  <c r="X525" i="11"/>
  <c r="Y525" i="11"/>
  <c r="X526" i="11"/>
  <c r="Y526" i="11"/>
  <c r="Y527" i="11"/>
  <c r="X528" i="11"/>
  <c r="Y528" i="11"/>
  <c r="X529" i="11"/>
  <c r="Y529" i="11"/>
  <c r="X531" i="11"/>
  <c r="Y531" i="11"/>
  <c r="X532" i="11"/>
  <c r="Y532" i="11"/>
  <c r="X534" i="11"/>
  <c r="Y534" i="11"/>
  <c r="X535" i="11"/>
  <c r="Y535" i="11"/>
  <c r="X537" i="11"/>
  <c r="Y537" i="11"/>
  <c r="X538" i="11"/>
  <c r="Y538" i="11"/>
  <c r="X540" i="11"/>
  <c r="Y540" i="11"/>
  <c r="X541" i="11"/>
  <c r="Y541" i="11"/>
  <c r="X543" i="11"/>
  <c r="Y543" i="11"/>
  <c r="X544" i="11"/>
  <c r="Y544" i="11"/>
  <c r="X546" i="11"/>
  <c r="Y546" i="11"/>
  <c r="X547" i="11"/>
  <c r="Y547" i="11"/>
  <c r="X549" i="11"/>
  <c r="Y549" i="11"/>
  <c r="X550" i="11"/>
  <c r="Y550" i="11"/>
  <c r="X552" i="11"/>
  <c r="Y552" i="11"/>
  <c r="X553" i="11"/>
  <c r="Y553" i="11"/>
  <c r="X555" i="11"/>
  <c r="Y555" i="11"/>
  <c r="X556" i="11"/>
  <c r="Y556" i="11"/>
  <c r="X558" i="11"/>
  <c r="Y558" i="11"/>
  <c r="X559" i="11"/>
  <c r="Y559" i="11"/>
  <c r="X561" i="11"/>
  <c r="Y561" i="11"/>
  <c r="X562" i="11"/>
  <c r="Y562" i="11"/>
  <c r="X564" i="11"/>
  <c r="Y564" i="11"/>
  <c r="X565" i="11"/>
  <c r="Y565" i="11"/>
  <c r="X567" i="11"/>
  <c r="Y567" i="11"/>
  <c r="X568" i="11"/>
  <c r="Y568" i="11"/>
  <c r="X570" i="11"/>
  <c r="Y570" i="11"/>
  <c r="X571" i="11"/>
  <c r="Y571" i="11"/>
  <c r="X573" i="11"/>
  <c r="Y573" i="11"/>
  <c r="X574" i="11"/>
  <c r="Y574" i="11"/>
  <c r="X576" i="11"/>
  <c r="Y576" i="11"/>
  <c r="X577" i="11"/>
  <c r="Y577" i="11"/>
  <c r="X579" i="11"/>
  <c r="Y579" i="11"/>
  <c r="X580" i="11"/>
  <c r="Y580" i="11"/>
  <c r="Y581" i="11"/>
  <c r="X582" i="11"/>
  <c r="Y582" i="11"/>
  <c r="X583" i="11"/>
  <c r="Y583" i="11"/>
  <c r="X585" i="11"/>
  <c r="Y585" i="11"/>
  <c r="X586" i="11"/>
  <c r="Y586" i="11"/>
  <c r="X588" i="11"/>
  <c r="Y588" i="11"/>
  <c r="X589" i="11"/>
  <c r="Y589" i="11"/>
  <c r="X590" i="11"/>
  <c r="Y590" i="11"/>
  <c r="X591" i="11"/>
  <c r="Y591" i="11"/>
  <c r="X592" i="11"/>
  <c r="Y592" i="11"/>
  <c r="X594" i="11"/>
  <c r="Y594" i="11"/>
  <c r="X595" i="11"/>
  <c r="Y595" i="11"/>
  <c r="X597" i="11"/>
  <c r="Y597" i="11"/>
  <c r="X598" i="11"/>
  <c r="Y598" i="11"/>
  <c r="X600" i="11"/>
  <c r="Y600" i="11"/>
  <c r="X601" i="11"/>
  <c r="Y601" i="11"/>
  <c r="X603" i="11"/>
  <c r="Y603" i="11"/>
  <c r="X604" i="11"/>
  <c r="Y604" i="11"/>
  <c r="X606" i="11"/>
  <c r="Y606" i="11"/>
  <c r="X607" i="11"/>
  <c r="Y607" i="11"/>
  <c r="X611" i="11"/>
  <c r="Y611" i="11"/>
  <c r="X613" i="11"/>
  <c r="Y613" i="11"/>
  <c r="X614" i="11"/>
  <c r="Y614" i="11"/>
  <c r="X616" i="11"/>
  <c r="Y616" i="11"/>
  <c r="X617" i="11"/>
  <c r="Y617" i="11"/>
  <c r="X619" i="11"/>
  <c r="Y619" i="11"/>
  <c r="X620" i="11"/>
  <c r="Y620" i="11"/>
  <c r="X624" i="11"/>
  <c r="Y624" i="11"/>
  <c r="X626" i="11"/>
  <c r="Y626" i="11"/>
  <c r="X627" i="11"/>
  <c r="Y627" i="11"/>
  <c r="X629" i="11"/>
  <c r="Y629" i="11"/>
  <c r="X630" i="11"/>
  <c r="Y630" i="11"/>
  <c r="X632" i="11"/>
  <c r="Y632" i="11"/>
  <c r="X633" i="11"/>
  <c r="Y633" i="11"/>
  <c r="X637" i="11"/>
  <c r="Y637" i="11"/>
  <c r="X639" i="11"/>
  <c r="Y639" i="11"/>
  <c r="X640" i="11"/>
  <c r="Y640" i="11"/>
  <c r="X642" i="11"/>
  <c r="Y642" i="11"/>
  <c r="X643" i="11"/>
  <c r="Y643" i="11"/>
  <c r="X645" i="11"/>
  <c r="Y645" i="11"/>
  <c r="X646" i="11"/>
  <c r="Y646" i="11"/>
  <c r="X647" i="11"/>
  <c r="X650" i="11"/>
  <c r="Y650" i="11"/>
  <c r="X652" i="11"/>
  <c r="Y652" i="11"/>
  <c r="X653" i="11"/>
  <c r="Y653" i="11"/>
  <c r="X655" i="11"/>
  <c r="Y655" i="11"/>
  <c r="X656" i="11"/>
  <c r="Y656" i="11"/>
  <c r="X658" i="11"/>
  <c r="Y658" i="11"/>
  <c r="X659" i="11"/>
  <c r="Y659" i="11"/>
  <c r="X663" i="11"/>
  <c r="Y663" i="11"/>
  <c r="X665" i="11"/>
  <c r="Y665" i="11"/>
  <c r="X666" i="11"/>
  <c r="Y666" i="11"/>
  <c r="X668" i="11"/>
  <c r="Y668" i="11"/>
  <c r="X669" i="11"/>
  <c r="Y669" i="11"/>
  <c r="X671" i="11"/>
  <c r="Y671" i="11"/>
  <c r="X672" i="11"/>
  <c r="Y672" i="11"/>
  <c r="Y673" i="11"/>
  <c r="X676" i="11"/>
  <c r="Y676" i="11"/>
  <c r="X678" i="11"/>
  <c r="Y678" i="11"/>
  <c r="X679" i="11"/>
  <c r="Y679" i="11"/>
  <c r="X681" i="11"/>
  <c r="Y681" i="11"/>
  <c r="X682" i="11"/>
  <c r="Y682" i="11"/>
  <c r="X684" i="11"/>
  <c r="Y684" i="11"/>
  <c r="X685" i="11"/>
  <c r="Y685" i="11"/>
  <c r="X689" i="11"/>
  <c r="Y689" i="11"/>
  <c r="X691" i="11"/>
  <c r="Y691" i="11"/>
  <c r="X692" i="11"/>
  <c r="Y692" i="11"/>
  <c r="X694" i="11"/>
  <c r="Y694" i="11"/>
  <c r="X695" i="11"/>
  <c r="Y695" i="11"/>
  <c r="X697" i="11"/>
  <c r="Y697" i="11"/>
  <c r="X698" i="11"/>
  <c r="Y698" i="11"/>
  <c r="Y699" i="11"/>
  <c r="X700" i="11"/>
  <c r="Y700" i="11"/>
  <c r="X701" i="11"/>
  <c r="Y701" i="11"/>
  <c r="X702" i="11"/>
  <c r="Y702" i="11"/>
  <c r="X704" i="11"/>
  <c r="Y704" i="11"/>
  <c r="X705" i="11"/>
  <c r="Y705" i="11"/>
  <c r="X706" i="11"/>
  <c r="Y706" i="11"/>
  <c r="X708" i="11"/>
  <c r="Y708" i="11"/>
  <c r="X709" i="11"/>
  <c r="Y709" i="11"/>
  <c r="X710" i="11"/>
  <c r="Y710" i="11"/>
  <c r="X711" i="11"/>
  <c r="Y711" i="11"/>
  <c r="X712" i="11"/>
  <c r="Y712" i="11"/>
  <c r="X714" i="11"/>
  <c r="Y714" i="11"/>
  <c r="X715" i="11"/>
  <c r="Y715" i="11"/>
  <c r="X716" i="11"/>
  <c r="Y716" i="11"/>
  <c r="X717" i="11"/>
  <c r="Y717" i="11"/>
  <c r="X718" i="11"/>
  <c r="Y718" i="11"/>
  <c r="S4" i="11"/>
  <c r="S5" i="11"/>
  <c r="S6" i="11"/>
  <c r="S7" i="11"/>
  <c r="S8" i="11"/>
  <c r="S9" i="11"/>
  <c r="S10" i="11"/>
  <c r="S11" i="11"/>
  <c r="S12" i="11"/>
  <c r="S13" i="11"/>
  <c r="S14" i="11"/>
  <c r="S15" i="11"/>
  <c r="S16" i="11"/>
  <c r="S17" i="11"/>
  <c r="S18" i="11"/>
  <c r="S19" i="11"/>
  <c r="S20" i="11"/>
  <c r="S21" i="11"/>
  <c r="S22" i="11"/>
  <c r="S23" i="11"/>
  <c r="S24" i="11"/>
  <c r="S25" i="11"/>
  <c r="S26" i="11"/>
  <c r="S27" i="11"/>
  <c r="S28" i="11"/>
  <c r="S29" i="11"/>
  <c r="S30" i="11"/>
  <c r="S31" i="11"/>
  <c r="S32" i="11"/>
  <c r="S33" i="11"/>
  <c r="S34" i="11"/>
  <c r="S35" i="11"/>
  <c r="S36" i="11"/>
  <c r="S37" i="11"/>
  <c r="S38" i="11"/>
  <c r="S39" i="11"/>
  <c r="S40" i="11"/>
  <c r="S41" i="11"/>
  <c r="S42" i="11"/>
  <c r="S43" i="11"/>
  <c r="S44" i="11"/>
  <c r="S45" i="11"/>
  <c r="S46" i="11"/>
  <c r="S47" i="11"/>
  <c r="S48" i="11"/>
  <c r="S49" i="11"/>
  <c r="S50" i="11"/>
  <c r="S51" i="11"/>
  <c r="S52" i="11"/>
  <c r="S53" i="11"/>
  <c r="S54" i="11"/>
  <c r="S55" i="11"/>
  <c r="S56" i="11"/>
  <c r="S57" i="11"/>
  <c r="S58" i="11"/>
  <c r="S59" i="11"/>
  <c r="S60" i="11"/>
  <c r="S61" i="11"/>
  <c r="S62" i="11"/>
  <c r="S63" i="11"/>
  <c r="S64" i="11"/>
  <c r="S65" i="11"/>
  <c r="S66" i="11"/>
  <c r="S67" i="11"/>
  <c r="S68" i="11"/>
  <c r="S69" i="11"/>
  <c r="S70" i="11"/>
  <c r="S71" i="11"/>
  <c r="S72" i="11"/>
  <c r="S73" i="11"/>
  <c r="S74" i="11"/>
  <c r="S75" i="11"/>
  <c r="S76" i="11"/>
  <c r="S77" i="11"/>
  <c r="S78" i="11"/>
  <c r="S79" i="11"/>
  <c r="S80" i="11"/>
  <c r="S81" i="11"/>
  <c r="S82" i="11"/>
  <c r="S83" i="11"/>
  <c r="S84" i="11"/>
  <c r="S85" i="11"/>
  <c r="S86" i="11"/>
  <c r="S87" i="11"/>
  <c r="S88" i="11"/>
  <c r="S89" i="11"/>
  <c r="S90" i="11"/>
  <c r="S91" i="11"/>
  <c r="S92" i="11"/>
  <c r="S93" i="11"/>
  <c r="S94" i="11"/>
  <c r="S95" i="11"/>
  <c r="S96" i="11"/>
  <c r="S97" i="11"/>
  <c r="S98" i="11"/>
  <c r="S99" i="11"/>
  <c r="S100" i="11"/>
  <c r="S101" i="11"/>
  <c r="S102" i="11"/>
  <c r="S103" i="11"/>
  <c r="S104" i="11"/>
  <c r="S105" i="11"/>
  <c r="S106" i="11"/>
  <c r="S107" i="11"/>
  <c r="S108" i="11"/>
  <c r="S109" i="11"/>
  <c r="S110" i="11"/>
  <c r="S111" i="11"/>
  <c r="S112" i="11"/>
  <c r="S113" i="11"/>
  <c r="S114" i="11"/>
  <c r="S115" i="11"/>
  <c r="S116" i="11"/>
  <c r="S117" i="11"/>
  <c r="S118" i="11"/>
  <c r="S119" i="11"/>
  <c r="S120" i="11"/>
  <c r="S121" i="11"/>
  <c r="S122" i="11"/>
  <c r="S123" i="11"/>
  <c r="S124" i="11"/>
  <c r="S125" i="11"/>
  <c r="S126" i="11"/>
  <c r="S127" i="11"/>
  <c r="S128" i="11"/>
  <c r="S129" i="11"/>
  <c r="S130" i="11"/>
  <c r="S131" i="11"/>
  <c r="S132" i="11"/>
  <c r="S133" i="11"/>
  <c r="S134" i="11"/>
  <c r="S135" i="11"/>
  <c r="S136" i="11"/>
  <c r="S137" i="11"/>
  <c r="S138" i="11"/>
  <c r="S139" i="11"/>
  <c r="S140" i="11"/>
  <c r="S141" i="11"/>
  <c r="S142" i="11"/>
  <c r="S143" i="11"/>
  <c r="S144" i="11"/>
  <c r="S145" i="11"/>
  <c r="S146" i="11"/>
  <c r="S147" i="11"/>
  <c r="S148" i="11"/>
  <c r="S149" i="11"/>
  <c r="S150" i="11"/>
  <c r="S151" i="11"/>
  <c r="S152" i="11"/>
  <c r="S153" i="11"/>
  <c r="S154" i="11"/>
  <c r="S155" i="11"/>
  <c r="S156" i="11"/>
  <c r="S157" i="11"/>
  <c r="S158" i="11"/>
  <c r="S159" i="11"/>
  <c r="S160" i="11"/>
  <c r="S161" i="11"/>
  <c r="S162" i="11"/>
  <c r="S163" i="11"/>
  <c r="S164" i="11"/>
  <c r="S165" i="11"/>
  <c r="S166" i="11"/>
  <c r="S167" i="11"/>
  <c r="S168" i="11"/>
  <c r="S169" i="11"/>
  <c r="S170" i="11"/>
  <c r="S171" i="11"/>
  <c r="S172" i="11"/>
  <c r="S173" i="11"/>
  <c r="S174" i="11"/>
  <c r="S175" i="11"/>
  <c r="S176" i="11"/>
  <c r="S177" i="11"/>
  <c r="S178" i="11"/>
  <c r="S179" i="11"/>
  <c r="S180" i="11"/>
  <c r="S181" i="11"/>
  <c r="S182" i="11"/>
  <c r="S183" i="11"/>
  <c r="S184" i="11"/>
  <c r="S185" i="11"/>
  <c r="S186" i="11"/>
  <c r="S187" i="11"/>
  <c r="S188" i="11"/>
  <c r="S189" i="11"/>
  <c r="S190" i="11"/>
  <c r="S191" i="11"/>
  <c r="S192" i="11"/>
  <c r="S193" i="11"/>
  <c r="S194" i="11"/>
  <c r="S195" i="11"/>
  <c r="S196" i="11"/>
  <c r="S197" i="11"/>
  <c r="S198" i="11"/>
  <c r="S199" i="11"/>
  <c r="S200" i="11"/>
  <c r="S201" i="11"/>
  <c r="S202" i="11"/>
  <c r="S203" i="11"/>
  <c r="S204" i="11"/>
  <c r="S205" i="11"/>
  <c r="S206" i="11"/>
  <c r="S207" i="11"/>
  <c r="S208" i="11"/>
  <c r="S209" i="11"/>
  <c r="S210" i="11"/>
  <c r="S211" i="11"/>
  <c r="S212" i="11"/>
  <c r="S213" i="11"/>
  <c r="S214" i="11"/>
  <c r="S215" i="11"/>
  <c r="S216" i="11"/>
  <c r="S217" i="11"/>
  <c r="S220" i="11"/>
  <c r="S223" i="11"/>
  <c r="S227" i="11"/>
  <c r="S230" i="11"/>
  <c r="S235" i="11"/>
  <c r="S242" i="11"/>
  <c r="S243" i="11"/>
  <c r="S244" i="11"/>
  <c r="S245" i="11"/>
  <c r="S246" i="11"/>
  <c r="S247" i="11"/>
  <c r="S248" i="11"/>
  <c r="S249" i="11"/>
  <c r="S250" i="11"/>
  <c r="S251" i="11"/>
  <c r="S252" i="11"/>
  <c r="S253" i="11"/>
  <c r="S254" i="11"/>
  <c r="S255" i="11"/>
  <c r="S256" i="11"/>
  <c r="S257" i="11"/>
  <c r="S258" i="11"/>
  <c r="S259" i="11"/>
  <c r="S260" i="11"/>
  <c r="S261" i="11"/>
  <c r="S262" i="11"/>
  <c r="S263" i="11"/>
  <c r="S264" i="11"/>
  <c r="S265" i="11"/>
  <c r="S266" i="11"/>
  <c r="S267" i="11"/>
  <c r="S268" i="11"/>
  <c r="S269" i="11"/>
  <c r="S270" i="11"/>
  <c r="S271" i="11"/>
  <c r="S272" i="11"/>
  <c r="S273" i="11"/>
  <c r="S274" i="11"/>
  <c r="S275" i="11"/>
  <c r="S276" i="11"/>
  <c r="S277" i="11"/>
  <c r="S278" i="11"/>
  <c r="S279" i="11"/>
  <c r="S280" i="11"/>
  <c r="S281" i="11"/>
  <c r="S282" i="11"/>
  <c r="S283" i="11"/>
  <c r="S284" i="11"/>
  <c r="S285" i="11"/>
  <c r="S286" i="11"/>
  <c r="S287" i="11"/>
  <c r="S288" i="11"/>
  <c r="S289" i="11"/>
  <c r="S290" i="11"/>
  <c r="S291" i="11"/>
  <c r="S292" i="11"/>
  <c r="S293" i="11"/>
  <c r="S294" i="11"/>
  <c r="S295" i="11"/>
  <c r="S296" i="11"/>
  <c r="S297" i="11"/>
  <c r="S298" i="11"/>
  <c r="S299" i="11"/>
  <c r="S300" i="11"/>
  <c r="S301" i="11"/>
  <c r="S302" i="11"/>
  <c r="S303" i="11"/>
  <c r="S304" i="11"/>
  <c r="S305" i="11"/>
  <c r="S306" i="11"/>
  <c r="S307" i="11"/>
  <c r="S308" i="11"/>
  <c r="S309" i="11"/>
  <c r="S310" i="11"/>
  <c r="S311" i="11"/>
  <c r="S312" i="11"/>
  <c r="S313" i="11"/>
  <c r="S314" i="11"/>
  <c r="S315" i="11"/>
  <c r="S316" i="11"/>
  <c r="S317" i="11"/>
  <c r="S318" i="11"/>
  <c r="S319" i="11"/>
  <c r="S320" i="11"/>
  <c r="S321" i="11"/>
  <c r="S322" i="11"/>
  <c r="S323" i="11"/>
  <c r="S324" i="11"/>
  <c r="S325" i="11"/>
  <c r="S326" i="11"/>
  <c r="S327" i="11"/>
  <c r="S328" i="11"/>
  <c r="S329" i="11"/>
  <c r="S330" i="11"/>
  <c r="S331" i="11"/>
  <c r="S332" i="11"/>
  <c r="S333" i="11"/>
  <c r="S334" i="11"/>
  <c r="S335" i="11"/>
  <c r="S336" i="11"/>
  <c r="S337" i="11"/>
  <c r="S338" i="11"/>
  <c r="S339" i="11"/>
  <c r="S340" i="11"/>
  <c r="S341" i="11"/>
  <c r="S342" i="11"/>
  <c r="S343" i="11"/>
  <c r="S344" i="11"/>
  <c r="S345" i="11"/>
  <c r="S346" i="11"/>
  <c r="S347" i="11"/>
  <c r="S348" i="11"/>
  <c r="S349" i="11"/>
  <c r="S350" i="11"/>
  <c r="S351" i="11"/>
  <c r="S352" i="11"/>
  <c r="S353" i="11"/>
  <c r="S354" i="11"/>
  <c r="S355" i="11"/>
  <c r="S356" i="11"/>
  <c r="S357" i="11"/>
  <c r="S358" i="11"/>
  <c r="S359" i="11"/>
  <c r="S360" i="11"/>
  <c r="S361" i="11"/>
  <c r="S362" i="11"/>
  <c r="S363" i="11"/>
  <c r="S364" i="11"/>
  <c r="S365" i="11"/>
  <c r="S366" i="11"/>
  <c r="S367" i="11"/>
  <c r="S368" i="11"/>
  <c r="S369" i="11"/>
  <c r="S370" i="11"/>
  <c r="S371" i="11"/>
  <c r="S372" i="11"/>
  <c r="S373" i="11"/>
  <c r="S374" i="11"/>
  <c r="S375" i="11"/>
  <c r="S376" i="11"/>
  <c r="S377" i="11"/>
  <c r="S378" i="11"/>
  <c r="S379" i="11"/>
  <c r="S380" i="11"/>
  <c r="S381" i="11"/>
  <c r="S382" i="11"/>
  <c r="S383" i="11"/>
  <c r="S384" i="11"/>
  <c r="S385" i="11"/>
  <c r="S386" i="11"/>
  <c r="S387" i="11"/>
  <c r="S388" i="11"/>
  <c r="S389" i="11"/>
  <c r="S390" i="11"/>
  <c r="S391" i="11"/>
  <c r="S392" i="11"/>
  <c r="S393" i="11"/>
  <c r="S394" i="11"/>
  <c r="S395" i="11"/>
  <c r="S396" i="11"/>
  <c r="S397" i="11"/>
  <c r="S398" i="11"/>
  <c r="S399" i="11"/>
  <c r="S400" i="11"/>
  <c r="S401" i="11"/>
  <c r="S402" i="11"/>
  <c r="S403" i="11"/>
  <c r="S404" i="11"/>
  <c r="S405" i="11"/>
  <c r="S406" i="11"/>
  <c r="S407" i="11"/>
  <c r="S408" i="11"/>
  <c r="S409" i="11"/>
  <c r="S410" i="11"/>
  <c r="S411" i="11"/>
  <c r="S412" i="11"/>
  <c r="S413" i="11"/>
  <c r="S414" i="11"/>
  <c r="S415" i="11"/>
  <c r="S416" i="11"/>
  <c r="S417" i="11"/>
  <c r="S418" i="11"/>
  <c r="S419" i="11"/>
  <c r="S420" i="11"/>
  <c r="S421" i="11"/>
  <c r="S422" i="11"/>
  <c r="S423" i="11"/>
  <c r="S424" i="11"/>
  <c r="S425" i="11"/>
  <c r="S426" i="11"/>
  <c r="S427" i="11"/>
  <c r="S428" i="11"/>
  <c r="S429" i="11"/>
  <c r="S430" i="11"/>
  <c r="S431" i="11"/>
  <c r="S432" i="11"/>
  <c r="S433" i="11"/>
  <c r="S434" i="11"/>
  <c r="S435" i="11"/>
  <c r="S436" i="11"/>
  <c r="S437" i="11"/>
  <c r="S438" i="11"/>
  <c r="S439" i="11"/>
  <c r="S440" i="11"/>
  <c r="S441" i="11"/>
  <c r="S442" i="11"/>
  <c r="S443" i="11"/>
  <c r="S444" i="11"/>
  <c r="S445" i="11"/>
  <c r="S446" i="11"/>
  <c r="S447" i="11"/>
  <c r="S448" i="11"/>
  <c r="S449" i="11"/>
  <c r="S450" i="11"/>
  <c r="S451" i="11"/>
  <c r="S452" i="11"/>
  <c r="S453" i="11"/>
  <c r="S454" i="11"/>
  <c r="S455" i="11"/>
  <c r="S456" i="11"/>
  <c r="S457" i="11"/>
  <c r="S458" i="11"/>
  <c r="S459" i="11"/>
  <c r="S460" i="11"/>
  <c r="S461" i="11"/>
  <c r="S462" i="11"/>
  <c r="S463" i="11"/>
  <c r="S464" i="11"/>
  <c r="S465" i="11"/>
  <c r="S466" i="11"/>
  <c r="S467" i="11"/>
  <c r="S468" i="11"/>
  <c r="S469" i="11"/>
  <c r="S470" i="11"/>
  <c r="S471" i="11"/>
  <c r="S472" i="11"/>
  <c r="S473" i="11"/>
  <c r="S474" i="11"/>
  <c r="S475" i="11"/>
  <c r="S476" i="11"/>
  <c r="S477" i="11"/>
  <c r="S478" i="11"/>
  <c r="S479" i="11"/>
  <c r="S480" i="11"/>
  <c r="S481" i="11"/>
  <c r="S482" i="11"/>
  <c r="S483" i="11"/>
  <c r="S484" i="11"/>
  <c r="S485" i="11"/>
  <c r="S486" i="11"/>
  <c r="S487" i="11"/>
  <c r="S488" i="11"/>
  <c r="S489" i="11"/>
  <c r="S490" i="11"/>
  <c r="S491" i="11"/>
  <c r="S492" i="11"/>
  <c r="S493" i="11"/>
  <c r="S494" i="11"/>
  <c r="S495" i="11"/>
  <c r="S496" i="11"/>
  <c r="S497" i="11"/>
  <c r="S498" i="11"/>
  <c r="S499" i="11"/>
  <c r="S500" i="11"/>
  <c r="S501" i="11"/>
  <c r="S502" i="11"/>
  <c r="S503" i="11"/>
  <c r="S504" i="11"/>
  <c r="S505" i="11"/>
  <c r="S506" i="11"/>
  <c r="S507" i="11"/>
  <c r="S508" i="11"/>
  <c r="S509" i="11"/>
  <c r="S510" i="11"/>
  <c r="S511" i="11"/>
  <c r="S512" i="11"/>
  <c r="S513" i="11"/>
  <c r="S514" i="11"/>
  <c r="S515" i="11"/>
  <c r="S516" i="11"/>
  <c r="S517" i="11"/>
  <c r="S518" i="11"/>
  <c r="S519" i="11"/>
  <c r="S520" i="11"/>
  <c r="S521" i="11"/>
  <c r="S522" i="11"/>
  <c r="S523" i="11"/>
  <c r="S524" i="11"/>
  <c r="S525" i="11"/>
  <c r="S526" i="11"/>
  <c r="S527" i="11"/>
  <c r="S528" i="11"/>
  <c r="S529" i="11"/>
  <c r="S530" i="11"/>
  <c r="S531" i="11"/>
  <c r="S532" i="11"/>
  <c r="S533" i="11"/>
  <c r="S534" i="11"/>
  <c r="S535" i="11"/>
  <c r="S536" i="11"/>
  <c r="S537" i="11"/>
  <c r="S538" i="11"/>
  <c r="S539" i="11"/>
  <c r="S540" i="11"/>
  <c r="S541" i="11"/>
  <c r="S542" i="11"/>
  <c r="S543" i="11"/>
  <c r="S544" i="11"/>
  <c r="S545" i="11"/>
  <c r="S546" i="11"/>
  <c r="S547" i="11"/>
  <c r="S548" i="11"/>
  <c r="S549" i="11"/>
  <c r="S550" i="11"/>
  <c r="S551" i="11"/>
  <c r="S552" i="11"/>
  <c r="S553" i="11"/>
  <c r="S554" i="11"/>
  <c r="S555" i="11"/>
  <c r="S556" i="11"/>
  <c r="S557" i="11"/>
  <c r="S558" i="11"/>
  <c r="S559" i="11"/>
  <c r="S560" i="11"/>
  <c r="S561" i="11"/>
  <c r="S562" i="11"/>
  <c r="S563" i="11"/>
  <c r="S564" i="11"/>
  <c r="S565" i="11"/>
  <c r="S566" i="11"/>
  <c r="S567" i="11"/>
  <c r="S568" i="11"/>
  <c r="S569" i="11"/>
  <c r="S570" i="11"/>
  <c r="S571" i="11"/>
  <c r="S572" i="11"/>
  <c r="S573" i="11"/>
  <c r="S574" i="11"/>
  <c r="S575" i="11"/>
  <c r="S576" i="11"/>
  <c r="S577" i="11"/>
  <c r="S578" i="11"/>
  <c r="S579" i="11"/>
  <c r="S580" i="11"/>
  <c r="S581" i="11"/>
  <c r="S582" i="11"/>
  <c r="S583" i="11"/>
  <c r="S584" i="11"/>
  <c r="S585" i="11"/>
  <c r="S586" i="11"/>
  <c r="S587" i="11"/>
  <c r="S588" i="11"/>
  <c r="S589" i="11"/>
  <c r="S590" i="11"/>
  <c r="S591" i="11"/>
  <c r="S592" i="11"/>
  <c r="S593" i="11"/>
  <c r="S594" i="11"/>
  <c r="S595" i="11"/>
  <c r="S596" i="11"/>
  <c r="S597" i="11"/>
  <c r="S598" i="11"/>
  <c r="S599" i="11"/>
  <c r="S600" i="11"/>
  <c r="S601" i="11"/>
  <c r="S602" i="11"/>
  <c r="S603" i="11"/>
  <c r="S604" i="11"/>
  <c r="S605" i="11"/>
  <c r="S606" i="11"/>
  <c r="S607" i="11"/>
  <c r="S608" i="11"/>
  <c r="S609" i="11"/>
  <c r="S610" i="11"/>
  <c r="S611" i="11"/>
  <c r="S612" i="11"/>
  <c r="S613" i="11"/>
  <c r="S614" i="11"/>
  <c r="S615" i="11"/>
  <c r="S616" i="11"/>
  <c r="S617" i="11"/>
  <c r="S618" i="11"/>
  <c r="S619" i="11"/>
  <c r="S620" i="11"/>
  <c r="S621" i="11"/>
  <c r="S622" i="11"/>
  <c r="S623" i="11"/>
  <c r="S624" i="11"/>
  <c r="S625" i="11"/>
  <c r="S626" i="11"/>
  <c r="S627" i="11"/>
  <c r="S628" i="11"/>
  <c r="S629" i="11"/>
  <c r="S630" i="11"/>
  <c r="S631" i="11"/>
  <c r="S632" i="11"/>
  <c r="S633" i="11"/>
  <c r="S634" i="11"/>
  <c r="S635" i="11"/>
  <c r="S636" i="11"/>
  <c r="S637" i="11"/>
  <c r="S638" i="11"/>
  <c r="S639" i="11"/>
  <c r="S640" i="11"/>
  <c r="S641" i="11"/>
  <c r="S642" i="11"/>
  <c r="S643" i="11"/>
  <c r="S644" i="11"/>
  <c r="S645" i="11"/>
  <c r="S646" i="11"/>
  <c r="S647" i="11"/>
  <c r="S648" i="11"/>
  <c r="S649" i="11"/>
  <c r="S650" i="11"/>
  <c r="S651" i="11"/>
  <c r="S652" i="11"/>
  <c r="S653" i="11"/>
  <c r="S654" i="11"/>
  <c r="S655" i="11"/>
  <c r="S656" i="11"/>
  <c r="S657" i="11"/>
  <c r="S658" i="11"/>
  <c r="S659" i="11"/>
  <c r="S660" i="11"/>
  <c r="S661" i="11"/>
  <c r="S662" i="11"/>
  <c r="S663" i="11"/>
  <c r="S664" i="11"/>
  <c r="S665" i="11"/>
  <c r="S666" i="11"/>
  <c r="S667" i="11"/>
  <c r="S668" i="11"/>
  <c r="S669" i="11"/>
  <c r="S670" i="11"/>
  <c r="S671" i="11"/>
  <c r="S672" i="11"/>
  <c r="S673" i="11"/>
  <c r="S674" i="11"/>
  <c r="S675" i="11"/>
  <c r="S676" i="11"/>
  <c r="S677" i="11"/>
  <c r="S678" i="11"/>
  <c r="S679" i="11"/>
  <c r="S680" i="11"/>
  <c r="S681" i="11"/>
  <c r="S682" i="11"/>
  <c r="S683" i="11"/>
  <c r="S684" i="11"/>
  <c r="S685" i="11"/>
  <c r="S686" i="11"/>
  <c r="S687" i="11"/>
  <c r="S688" i="11"/>
  <c r="S689" i="11"/>
  <c r="S690" i="11"/>
  <c r="S691" i="11"/>
  <c r="S692" i="11"/>
  <c r="S693" i="11"/>
  <c r="S694" i="11"/>
  <c r="S695" i="11"/>
  <c r="S696" i="11"/>
  <c r="S697" i="11"/>
  <c r="S698" i="11"/>
  <c r="S699" i="11"/>
  <c r="S700" i="11"/>
  <c r="S701" i="11"/>
  <c r="S702" i="11"/>
  <c r="S703" i="11"/>
  <c r="S704" i="11"/>
  <c r="S705" i="11"/>
  <c r="S706" i="11"/>
  <c r="S707" i="11"/>
  <c r="S708" i="11"/>
  <c r="S709" i="11"/>
  <c r="S710" i="11"/>
  <c r="S711" i="11"/>
  <c r="S712" i="11"/>
  <c r="S713" i="11"/>
  <c r="S714" i="11"/>
  <c r="S715" i="11"/>
  <c r="S716" i="11"/>
  <c r="S717" i="11"/>
  <c r="S718" i="11"/>
  <c r="Q4" i="11"/>
  <c r="Q5" i="11"/>
  <c r="Q6" i="11"/>
  <c r="Q7" i="11"/>
  <c r="Q8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88" i="11"/>
  <c r="Q89" i="11"/>
  <c r="Q90" i="11"/>
  <c r="Q91" i="11"/>
  <c r="Q92" i="11"/>
  <c r="Q93" i="11"/>
  <c r="Q94" i="11"/>
  <c r="Q95" i="11"/>
  <c r="Q96" i="11"/>
  <c r="Q97" i="11"/>
  <c r="Q98" i="11"/>
  <c r="Q99" i="11"/>
  <c r="Q100" i="11"/>
  <c r="Q101" i="11"/>
  <c r="Q102" i="11"/>
  <c r="Q103" i="11"/>
  <c r="Q104" i="11"/>
  <c r="Q105" i="11"/>
  <c r="Q106" i="11"/>
  <c r="Q107" i="11"/>
  <c r="Q108" i="11"/>
  <c r="Q109" i="11"/>
  <c r="Q110" i="11"/>
  <c r="Q111" i="11"/>
  <c r="Q112" i="11"/>
  <c r="Q113" i="11"/>
  <c r="Q114" i="11"/>
  <c r="Q115" i="11"/>
  <c r="Q116" i="11"/>
  <c r="Q117" i="11"/>
  <c r="Q118" i="11"/>
  <c r="Q119" i="11"/>
  <c r="Q120" i="11"/>
  <c r="Q121" i="11"/>
  <c r="Q122" i="11"/>
  <c r="Q123" i="11"/>
  <c r="Q124" i="11"/>
  <c r="Q125" i="11"/>
  <c r="Q126" i="11"/>
  <c r="Q127" i="11"/>
  <c r="Q128" i="11"/>
  <c r="Q129" i="11"/>
  <c r="Q130" i="11"/>
  <c r="Q131" i="11"/>
  <c r="Q132" i="11"/>
  <c r="Q133" i="11"/>
  <c r="Q134" i="11"/>
  <c r="Q135" i="11"/>
  <c r="Q136" i="11"/>
  <c r="Q137" i="11"/>
  <c r="Q138" i="11"/>
  <c r="Q139" i="11"/>
  <c r="Q140" i="11"/>
  <c r="Q141" i="11"/>
  <c r="Q142" i="11"/>
  <c r="Q143" i="11"/>
  <c r="Q144" i="11"/>
  <c r="Q145" i="11"/>
  <c r="Q146" i="11"/>
  <c r="Q147" i="11"/>
  <c r="Q148" i="11"/>
  <c r="Q149" i="11"/>
  <c r="Q150" i="11"/>
  <c r="Q151" i="11"/>
  <c r="Q152" i="11"/>
  <c r="Q153" i="11"/>
  <c r="Q154" i="11"/>
  <c r="Q155" i="11"/>
  <c r="Q156" i="11"/>
  <c r="Q157" i="11"/>
  <c r="Q158" i="11"/>
  <c r="Q159" i="11"/>
  <c r="Q160" i="11"/>
  <c r="Q161" i="11"/>
  <c r="Q162" i="11"/>
  <c r="Q163" i="11"/>
  <c r="Q164" i="11"/>
  <c r="Q165" i="11"/>
  <c r="Q166" i="11"/>
  <c r="Q167" i="11"/>
  <c r="Q168" i="11"/>
  <c r="Q169" i="11"/>
  <c r="Q170" i="11"/>
  <c r="Q171" i="11"/>
  <c r="Q172" i="11"/>
  <c r="Q173" i="11"/>
  <c r="Q174" i="11"/>
  <c r="Q175" i="11"/>
  <c r="Q176" i="11"/>
  <c r="Q177" i="11"/>
  <c r="Q178" i="11"/>
  <c r="Q179" i="11"/>
  <c r="Q180" i="11"/>
  <c r="Q181" i="11"/>
  <c r="Q182" i="11"/>
  <c r="Q183" i="11"/>
  <c r="Q184" i="11"/>
  <c r="Q185" i="11"/>
  <c r="Q186" i="11"/>
  <c r="Q187" i="11"/>
  <c r="Q188" i="11"/>
  <c r="Q189" i="11"/>
  <c r="Q190" i="11"/>
  <c r="Q191" i="11"/>
  <c r="Q192" i="11"/>
  <c r="Q193" i="11"/>
  <c r="Q194" i="11"/>
  <c r="Q195" i="11"/>
  <c r="Q196" i="11"/>
  <c r="Q197" i="11"/>
  <c r="Q198" i="11"/>
  <c r="Q199" i="11"/>
  <c r="Q200" i="11"/>
  <c r="Q201" i="11"/>
  <c r="Q202" i="11"/>
  <c r="Q203" i="11"/>
  <c r="Q204" i="11"/>
  <c r="Q205" i="11"/>
  <c r="Q206" i="11"/>
  <c r="Q207" i="11"/>
  <c r="Q208" i="11"/>
  <c r="Q209" i="11"/>
  <c r="Q210" i="11"/>
  <c r="Q211" i="11"/>
  <c r="Q212" i="11"/>
  <c r="Q213" i="11"/>
  <c r="Q214" i="11"/>
  <c r="Q215" i="11"/>
  <c r="Q216" i="11"/>
  <c r="Q217" i="11"/>
  <c r="Q220" i="11"/>
  <c r="Q223" i="11"/>
  <c r="Q227" i="11"/>
  <c r="Q230" i="11"/>
  <c r="Q235" i="11"/>
  <c r="Q242" i="11"/>
  <c r="Q243" i="11"/>
  <c r="Q244" i="11"/>
  <c r="Q245" i="11"/>
  <c r="Q246" i="11"/>
  <c r="Q247" i="11"/>
  <c r="Q248" i="11"/>
  <c r="Q249" i="11"/>
  <c r="Q250" i="11"/>
  <c r="Q251" i="11"/>
  <c r="Q252" i="11"/>
  <c r="Q253" i="11"/>
  <c r="Q254" i="11"/>
  <c r="Q255" i="11"/>
  <c r="Q256" i="11"/>
  <c r="Q257" i="11"/>
  <c r="Q258" i="11"/>
  <c r="Q259" i="11"/>
  <c r="Q260" i="11"/>
  <c r="Q261" i="11"/>
  <c r="Q262" i="11"/>
  <c r="Q263" i="11"/>
  <c r="Q264" i="11"/>
  <c r="Q265" i="11"/>
  <c r="Q266" i="11"/>
  <c r="Q267" i="11"/>
  <c r="Q268" i="11"/>
  <c r="Q269" i="11"/>
  <c r="Q270" i="11"/>
  <c r="Q271" i="11"/>
  <c r="Q272" i="11"/>
  <c r="Q273" i="11"/>
  <c r="Q274" i="11"/>
  <c r="Q275" i="11"/>
  <c r="Q276" i="11"/>
  <c r="Q277" i="11"/>
  <c r="Q278" i="11"/>
  <c r="Q279" i="11"/>
  <c r="Q280" i="11"/>
  <c r="Q281" i="11"/>
  <c r="Q282" i="11"/>
  <c r="Q283" i="11"/>
  <c r="Q284" i="11"/>
  <c r="Q285" i="11"/>
  <c r="Q286" i="11"/>
  <c r="Q287" i="11"/>
  <c r="Q288" i="11"/>
  <c r="Q289" i="11"/>
  <c r="Q290" i="11"/>
  <c r="Q291" i="11"/>
  <c r="Q292" i="11"/>
  <c r="Q293" i="11"/>
  <c r="Q294" i="11"/>
  <c r="Q295" i="11"/>
  <c r="Q296" i="11"/>
  <c r="Q297" i="11"/>
  <c r="Q298" i="11"/>
  <c r="Q299" i="11"/>
  <c r="Q300" i="11"/>
  <c r="Q301" i="11"/>
  <c r="Q302" i="11"/>
  <c r="Q303" i="11"/>
  <c r="Q304" i="11"/>
  <c r="Q305" i="11"/>
  <c r="Q306" i="11"/>
  <c r="Q307" i="11"/>
  <c r="Q308" i="11"/>
  <c r="Q309" i="11"/>
  <c r="Q310" i="11"/>
  <c r="Q311" i="11"/>
  <c r="Q312" i="11"/>
  <c r="Q313" i="11"/>
  <c r="Q314" i="11"/>
  <c r="Q315" i="11"/>
  <c r="Q316" i="11"/>
  <c r="Q317" i="11"/>
  <c r="Q318" i="11"/>
  <c r="Q319" i="11"/>
  <c r="Q320" i="11"/>
  <c r="Q321" i="11"/>
  <c r="Q322" i="11"/>
  <c r="Q323" i="11"/>
  <c r="Q324" i="11"/>
  <c r="Q325" i="11"/>
  <c r="Q326" i="11"/>
  <c r="Q327" i="11"/>
  <c r="Q328" i="11"/>
  <c r="Q329" i="11"/>
  <c r="Q330" i="11"/>
  <c r="Q331" i="11"/>
  <c r="Q332" i="11"/>
  <c r="Q333" i="11"/>
  <c r="Q334" i="11"/>
  <c r="Q335" i="11"/>
  <c r="Q336" i="11"/>
  <c r="Q337" i="11"/>
  <c r="Q338" i="11"/>
  <c r="Q339" i="11"/>
  <c r="Q340" i="11"/>
  <c r="Q341" i="11"/>
  <c r="Q342" i="11"/>
  <c r="Q343" i="11"/>
  <c r="Q344" i="11"/>
  <c r="Q345" i="11"/>
  <c r="Q346" i="11"/>
  <c r="Q347" i="11"/>
  <c r="Q348" i="11"/>
  <c r="Q349" i="11"/>
  <c r="Q350" i="11"/>
  <c r="Q351" i="11"/>
  <c r="Q352" i="11"/>
  <c r="Q353" i="11"/>
  <c r="Q354" i="11"/>
  <c r="Q355" i="11"/>
  <c r="Q356" i="11"/>
  <c r="Q357" i="11"/>
  <c r="Q358" i="11"/>
  <c r="Q359" i="11"/>
  <c r="Q360" i="11"/>
  <c r="Q361" i="11"/>
  <c r="Q362" i="11"/>
  <c r="Q363" i="11"/>
  <c r="Q364" i="11"/>
  <c r="Q365" i="11"/>
  <c r="Q366" i="11"/>
  <c r="Q367" i="11"/>
  <c r="Q368" i="11"/>
  <c r="Q369" i="11"/>
  <c r="Q370" i="11"/>
  <c r="Q371" i="11"/>
  <c r="Q372" i="11"/>
  <c r="Q373" i="11"/>
  <c r="Q374" i="11"/>
  <c r="Q375" i="11"/>
  <c r="Q376" i="11"/>
  <c r="Q377" i="11"/>
  <c r="Q378" i="11"/>
  <c r="Q379" i="11"/>
  <c r="Q380" i="11"/>
  <c r="Q381" i="11"/>
  <c r="Q382" i="11"/>
  <c r="Q383" i="11"/>
  <c r="Q384" i="11"/>
  <c r="Q385" i="11"/>
  <c r="Q386" i="11"/>
  <c r="Q387" i="11"/>
  <c r="Q388" i="11"/>
  <c r="Q389" i="11"/>
  <c r="Q390" i="11"/>
  <c r="Q391" i="11"/>
  <c r="Q392" i="11"/>
  <c r="Q393" i="11"/>
  <c r="Q394" i="11"/>
  <c r="Q395" i="11"/>
  <c r="Q396" i="11"/>
  <c r="Q397" i="11"/>
  <c r="Q398" i="11"/>
  <c r="Q399" i="11"/>
  <c r="Q400" i="11"/>
  <c r="Q401" i="11"/>
  <c r="Q402" i="11"/>
  <c r="Q403" i="11"/>
  <c r="Q404" i="11"/>
  <c r="Q405" i="11"/>
  <c r="Q406" i="11"/>
  <c r="Q407" i="11"/>
  <c r="Q408" i="11"/>
  <c r="Q409" i="11"/>
  <c r="Q410" i="11"/>
  <c r="Q411" i="11"/>
  <c r="Q412" i="11"/>
  <c r="Q413" i="11"/>
  <c r="Q414" i="11"/>
  <c r="Q415" i="11"/>
  <c r="Q416" i="11"/>
  <c r="Q417" i="11"/>
  <c r="Q418" i="11"/>
  <c r="Q419" i="11"/>
  <c r="Q420" i="11"/>
  <c r="Q421" i="11"/>
  <c r="Q422" i="11"/>
  <c r="Q423" i="11"/>
  <c r="Q424" i="11"/>
  <c r="Q425" i="11"/>
  <c r="Q426" i="11"/>
  <c r="Q427" i="11"/>
  <c r="Q428" i="11"/>
  <c r="Q429" i="11"/>
  <c r="Q430" i="11"/>
  <c r="Q431" i="11"/>
  <c r="Q432" i="11"/>
  <c r="Q433" i="11"/>
  <c r="Q434" i="11"/>
  <c r="Q435" i="11"/>
  <c r="Q436" i="11"/>
  <c r="Q437" i="11"/>
  <c r="Q438" i="11"/>
  <c r="Q439" i="11"/>
  <c r="Q440" i="11"/>
  <c r="Q441" i="11"/>
  <c r="Q442" i="11"/>
  <c r="Q443" i="11"/>
  <c r="Q444" i="11"/>
  <c r="Q445" i="11"/>
  <c r="Q446" i="11"/>
  <c r="Q447" i="11"/>
  <c r="Q448" i="11"/>
  <c r="Q449" i="11"/>
  <c r="Q450" i="11"/>
  <c r="Q451" i="11"/>
  <c r="Q452" i="11"/>
  <c r="Q453" i="11"/>
  <c r="Q454" i="11"/>
  <c r="Q455" i="11"/>
  <c r="Q456" i="11"/>
  <c r="Q457" i="11"/>
  <c r="Q458" i="11"/>
  <c r="Q459" i="11"/>
  <c r="Q460" i="11"/>
  <c r="Q461" i="11"/>
  <c r="Q462" i="11"/>
  <c r="Q463" i="11"/>
  <c r="Q464" i="11"/>
  <c r="Q465" i="11"/>
  <c r="Q466" i="11"/>
  <c r="Q467" i="11"/>
  <c r="Q468" i="11"/>
  <c r="Q469" i="11"/>
  <c r="Q470" i="11"/>
  <c r="Q471" i="11"/>
  <c r="Q472" i="11"/>
  <c r="Q473" i="11"/>
  <c r="Q474" i="11"/>
  <c r="Q475" i="11"/>
  <c r="Q476" i="11"/>
  <c r="Q477" i="11"/>
  <c r="Q478" i="11"/>
  <c r="Q479" i="11"/>
  <c r="Q480" i="11"/>
  <c r="Q481" i="11"/>
  <c r="Q482" i="11"/>
  <c r="Q483" i="11"/>
  <c r="Q484" i="11"/>
  <c r="Q485" i="11"/>
  <c r="Q486" i="11"/>
  <c r="Q487" i="11"/>
  <c r="Q488" i="11"/>
  <c r="Q489" i="11"/>
  <c r="Q490" i="11"/>
  <c r="Q491" i="11"/>
  <c r="Q492" i="11"/>
  <c r="Q493" i="11"/>
  <c r="Q494" i="11"/>
  <c r="Q495" i="11"/>
  <c r="Q496" i="11"/>
  <c r="Q497" i="11"/>
  <c r="Q498" i="11"/>
  <c r="Q499" i="11"/>
  <c r="Q500" i="11"/>
  <c r="Q501" i="11"/>
  <c r="Q502" i="11"/>
  <c r="Q503" i="11"/>
  <c r="Q504" i="11"/>
  <c r="Q505" i="11"/>
  <c r="Q506" i="11"/>
  <c r="Q507" i="11"/>
  <c r="Q508" i="11"/>
  <c r="Q509" i="11"/>
  <c r="Q510" i="11"/>
  <c r="Q511" i="11"/>
  <c r="Q512" i="11"/>
  <c r="Q513" i="11"/>
  <c r="Q514" i="11"/>
  <c r="Q515" i="11"/>
  <c r="Q516" i="11"/>
  <c r="Q517" i="11"/>
  <c r="Q518" i="11"/>
  <c r="Q519" i="11"/>
  <c r="Q520" i="11"/>
  <c r="Q521" i="11"/>
  <c r="Q522" i="11"/>
  <c r="Q523" i="11"/>
  <c r="Q524" i="11"/>
  <c r="Q525" i="11"/>
  <c r="Q526" i="11"/>
  <c r="Q527" i="11"/>
  <c r="Q528" i="11"/>
  <c r="Q529" i="11"/>
  <c r="Q530" i="11"/>
  <c r="Q531" i="11"/>
  <c r="Q532" i="11"/>
  <c r="Q533" i="11"/>
  <c r="Q534" i="11"/>
  <c r="Q535" i="11"/>
  <c r="Q536" i="11"/>
  <c r="Q537" i="11"/>
  <c r="Q538" i="11"/>
  <c r="Q539" i="11"/>
  <c r="Q540" i="11"/>
  <c r="Q541" i="11"/>
  <c r="Q542" i="11"/>
  <c r="Q543" i="11"/>
  <c r="Q544" i="11"/>
  <c r="Q545" i="11"/>
  <c r="Q546" i="11"/>
  <c r="Q547" i="11"/>
  <c r="Q548" i="11"/>
  <c r="Q549" i="11"/>
  <c r="Q550" i="11"/>
  <c r="Q551" i="11"/>
  <c r="Q552" i="11"/>
  <c r="Q553" i="11"/>
  <c r="Q554" i="11"/>
  <c r="Q555" i="11"/>
  <c r="Q556" i="11"/>
  <c r="Q557" i="11"/>
  <c r="Q558" i="11"/>
  <c r="Q559" i="11"/>
  <c r="Q560" i="11"/>
  <c r="Q561" i="11"/>
  <c r="Q562" i="11"/>
  <c r="Q563" i="11"/>
  <c r="Q564" i="11"/>
  <c r="Q565" i="11"/>
  <c r="Q566" i="11"/>
  <c r="Q567" i="11"/>
  <c r="Q568" i="11"/>
  <c r="Q569" i="11"/>
  <c r="Q570" i="11"/>
  <c r="Q571" i="11"/>
  <c r="Q572" i="11"/>
  <c r="Q573" i="11"/>
  <c r="Q574" i="11"/>
  <c r="Q575" i="11"/>
  <c r="Q576" i="11"/>
  <c r="Q577" i="11"/>
  <c r="Q578" i="11"/>
  <c r="Q579" i="11"/>
  <c r="Q580" i="11"/>
  <c r="Q581" i="11"/>
  <c r="Q582" i="11"/>
  <c r="Q583" i="11"/>
  <c r="Q584" i="11"/>
  <c r="Q585" i="11"/>
  <c r="Q586" i="11"/>
  <c r="Q587" i="11"/>
  <c r="Q588" i="11"/>
  <c r="Q589" i="11"/>
  <c r="Q590" i="11"/>
  <c r="Q591" i="11"/>
  <c r="Q592" i="11"/>
  <c r="Q593" i="11"/>
  <c r="Q594" i="11"/>
  <c r="Q595" i="11"/>
  <c r="Q596" i="11"/>
  <c r="Q597" i="11"/>
  <c r="Q598" i="11"/>
  <c r="Q599" i="11"/>
  <c r="Q600" i="11"/>
  <c r="Q601" i="11"/>
  <c r="Q602" i="11"/>
  <c r="Q603" i="11"/>
  <c r="Q604" i="11"/>
  <c r="Q605" i="11"/>
  <c r="Q606" i="11"/>
  <c r="Q607" i="11"/>
  <c r="Q608" i="11"/>
  <c r="Q609" i="11"/>
  <c r="Q610" i="11"/>
  <c r="Q611" i="11"/>
  <c r="Q612" i="11"/>
  <c r="Q613" i="11"/>
  <c r="Q614" i="11"/>
  <c r="Q615" i="11"/>
  <c r="Q616" i="11"/>
  <c r="Q617" i="11"/>
  <c r="Q618" i="11"/>
  <c r="Q619" i="11"/>
  <c r="Q620" i="11"/>
  <c r="Q621" i="11"/>
  <c r="Q622" i="11"/>
  <c r="Q623" i="11"/>
  <c r="Q624" i="11"/>
  <c r="Q625" i="11"/>
  <c r="Q626" i="11"/>
  <c r="Q627" i="11"/>
  <c r="Q628" i="11"/>
  <c r="Q629" i="11"/>
  <c r="Q630" i="11"/>
  <c r="Q631" i="11"/>
  <c r="Q632" i="11"/>
  <c r="Q633" i="11"/>
  <c r="Q634" i="11"/>
  <c r="Q635" i="11"/>
  <c r="Q636" i="11"/>
  <c r="Q637" i="11"/>
  <c r="Q638" i="11"/>
  <c r="Q639" i="11"/>
  <c r="Q640" i="11"/>
  <c r="Q641" i="11"/>
  <c r="Q642" i="11"/>
  <c r="Q643" i="11"/>
  <c r="Q644" i="11"/>
  <c r="Q645" i="11"/>
  <c r="Q646" i="11"/>
  <c r="Q647" i="11"/>
  <c r="Q648" i="11"/>
  <c r="Q649" i="11"/>
  <c r="Q650" i="11"/>
  <c r="Q651" i="11"/>
  <c r="Q652" i="11"/>
  <c r="Q653" i="11"/>
  <c r="Q654" i="11"/>
  <c r="Q655" i="11"/>
  <c r="Q656" i="11"/>
  <c r="Q657" i="11"/>
  <c r="Q658" i="11"/>
  <c r="Q659" i="11"/>
  <c r="Q660" i="11"/>
  <c r="Q661" i="11"/>
  <c r="Q662" i="11"/>
  <c r="Q663" i="11"/>
  <c r="Q664" i="11"/>
  <c r="Q665" i="11"/>
  <c r="Q666" i="11"/>
  <c r="Q667" i="11"/>
  <c r="Q668" i="11"/>
  <c r="Q669" i="11"/>
  <c r="Q670" i="11"/>
  <c r="Q671" i="11"/>
  <c r="Q672" i="11"/>
  <c r="Q673" i="11"/>
  <c r="Q674" i="11"/>
  <c r="Q675" i="11"/>
  <c r="Q676" i="11"/>
  <c r="Q677" i="11"/>
  <c r="Q678" i="11"/>
  <c r="Q679" i="11"/>
  <c r="Q680" i="11"/>
  <c r="Q681" i="11"/>
  <c r="Q682" i="11"/>
  <c r="Q683" i="11"/>
  <c r="Q684" i="11"/>
  <c r="Q685" i="11"/>
  <c r="Q686" i="11"/>
  <c r="Q687" i="11"/>
  <c r="Q688" i="11"/>
  <c r="Q689" i="11"/>
  <c r="Q690" i="11"/>
  <c r="Q691" i="11"/>
  <c r="Q692" i="11"/>
  <c r="Q693" i="11"/>
  <c r="Q694" i="11"/>
  <c r="Q695" i="11"/>
  <c r="Q696" i="11"/>
  <c r="Q697" i="11"/>
  <c r="Q698" i="11"/>
  <c r="Q699" i="11"/>
  <c r="Q700" i="11"/>
  <c r="Q701" i="11"/>
  <c r="Q702" i="11"/>
  <c r="Q703" i="11"/>
  <c r="Q704" i="11"/>
  <c r="Q705" i="11"/>
  <c r="Q706" i="11"/>
  <c r="Q707" i="11"/>
  <c r="Q708" i="11"/>
  <c r="Q709" i="11"/>
  <c r="Q710" i="11"/>
  <c r="Q711" i="11"/>
  <c r="Q712" i="11"/>
  <c r="Q713" i="11"/>
  <c r="Q714" i="11"/>
  <c r="Q715" i="11"/>
  <c r="Q716" i="11"/>
  <c r="Q717" i="11"/>
  <c r="Q718" i="11"/>
  <c r="AA246" i="11"/>
  <c r="AB246" i="11"/>
  <c r="AA247" i="11"/>
  <c r="AB247" i="11"/>
  <c r="AA248" i="11"/>
  <c r="AB248" i="11"/>
  <c r="AA249" i="11"/>
  <c r="AB249" i="11"/>
  <c r="AA250" i="11"/>
  <c r="AB250" i="11"/>
  <c r="AA251" i="11"/>
  <c r="AB251" i="11"/>
  <c r="AA252" i="11"/>
  <c r="AB252" i="11"/>
  <c r="AA253" i="11"/>
  <c r="AB253" i="11"/>
  <c r="AA254" i="11"/>
  <c r="AB254" i="11"/>
  <c r="AA255" i="11"/>
  <c r="AB255" i="11"/>
  <c r="AA256" i="11"/>
  <c r="AB256" i="11"/>
  <c r="AA257" i="11"/>
  <c r="AB257" i="11"/>
  <c r="AA258" i="11"/>
  <c r="AB258" i="11"/>
  <c r="AA259" i="11"/>
  <c r="AB259" i="11"/>
  <c r="AA260" i="11"/>
  <c r="AB260" i="11"/>
  <c r="AA261" i="11"/>
  <c r="AB261" i="11"/>
  <c r="AA262" i="11"/>
  <c r="AB262" i="11"/>
  <c r="AA263" i="11"/>
  <c r="AB263" i="11"/>
  <c r="AA264" i="11"/>
  <c r="AB264" i="11"/>
  <c r="AA265" i="11"/>
  <c r="AB265" i="11"/>
  <c r="AA266" i="11"/>
  <c r="AB266" i="11"/>
  <c r="AA267" i="11"/>
  <c r="AB267" i="11"/>
  <c r="AA268" i="11"/>
  <c r="AB268" i="11"/>
  <c r="AA269" i="11"/>
  <c r="AB269" i="11"/>
  <c r="AA270" i="11"/>
  <c r="AB270" i="11"/>
  <c r="AA271" i="11"/>
  <c r="AB271" i="11"/>
  <c r="AA272" i="11"/>
  <c r="AB272" i="11"/>
  <c r="AA273" i="11"/>
  <c r="AB273" i="11"/>
  <c r="AA274" i="11"/>
  <c r="AB274" i="11"/>
  <c r="AA275" i="11"/>
  <c r="AB275" i="11"/>
  <c r="AA276" i="11"/>
  <c r="AB276" i="11"/>
  <c r="AA277" i="11"/>
  <c r="AB277" i="11"/>
  <c r="AA278" i="11"/>
  <c r="AB278" i="11"/>
  <c r="AA279" i="11"/>
  <c r="AB279" i="11"/>
  <c r="AA280" i="11"/>
  <c r="AB280" i="11"/>
  <c r="AA281" i="11"/>
  <c r="AB281" i="11"/>
  <c r="AA282" i="11"/>
  <c r="AB282" i="11"/>
  <c r="AA283" i="11"/>
  <c r="AB283" i="11"/>
  <c r="AA284" i="11"/>
  <c r="AB284" i="11"/>
  <c r="AA285" i="11"/>
  <c r="AB285" i="11"/>
  <c r="AA286" i="11"/>
  <c r="AB286" i="11"/>
  <c r="AA287" i="11"/>
  <c r="AB287" i="11"/>
  <c r="AA288" i="11"/>
  <c r="AB288" i="11"/>
  <c r="AA289" i="11"/>
  <c r="AB289" i="11"/>
  <c r="AA290" i="11"/>
  <c r="AB290" i="11"/>
  <c r="AA291" i="11"/>
  <c r="AB291" i="11"/>
  <c r="AA292" i="11"/>
  <c r="AB292" i="11"/>
  <c r="AA293" i="11"/>
  <c r="AB293" i="11"/>
  <c r="AA294" i="11"/>
  <c r="AB294" i="11"/>
  <c r="AA295" i="11"/>
  <c r="AB295" i="11"/>
  <c r="AA296" i="11"/>
  <c r="AB296" i="11"/>
  <c r="AA297" i="11"/>
  <c r="AB297" i="11"/>
  <c r="AA298" i="11"/>
  <c r="AB298" i="11"/>
  <c r="AA299" i="11"/>
  <c r="AB299" i="11"/>
  <c r="AA300" i="11"/>
  <c r="AB300" i="11"/>
  <c r="AA301" i="11"/>
  <c r="AB301" i="11"/>
  <c r="AA302" i="11"/>
  <c r="AB302" i="11"/>
  <c r="AA303" i="11"/>
  <c r="AB303" i="11"/>
  <c r="AA304" i="11"/>
  <c r="AB304" i="11"/>
  <c r="AA305" i="11"/>
  <c r="AB305" i="11"/>
  <c r="AA306" i="11"/>
  <c r="AB306" i="11"/>
  <c r="AA307" i="11"/>
  <c r="AB307" i="11"/>
  <c r="AA308" i="11"/>
  <c r="AB308" i="11"/>
  <c r="AA309" i="11"/>
  <c r="AB309" i="11"/>
  <c r="AA310" i="11"/>
  <c r="AB310" i="11"/>
  <c r="AA311" i="11"/>
  <c r="AB311" i="11"/>
  <c r="AA312" i="11"/>
  <c r="AB312" i="11"/>
  <c r="AA313" i="11"/>
  <c r="AB313" i="11"/>
  <c r="AA314" i="11"/>
  <c r="AB314" i="11"/>
  <c r="AA315" i="11"/>
  <c r="AB315" i="11"/>
  <c r="AA316" i="11"/>
  <c r="AB316" i="11"/>
  <c r="AA317" i="11"/>
  <c r="AB317" i="11"/>
  <c r="AA318" i="11"/>
  <c r="AB318" i="11"/>
  <c r="AA319" i="11"/>
  <c r="AB319" i="11"/>
  <c r="AA320" i="11"/>
  <c r="AB320" i="11"/>
  <c r="AA321" i="11"/>
  <c r="AB321" i="11"/>
  <c r="AA322" i="11"/>
  <c r="AB322" i="11"/>
  <c r="AA323" i="11"/>
  <c r="AB323" i="11"/>
  <c r="AA324" i="11"/>
  <c r="AB324" i="11"/>
  <c r="AA325" i="11"/>
  <c r="AB325" i="11"/>
  <c r="AA326" i="11"/>
  <c r="AB326" i="11"/>
  <c r="AA327" i="11"/>
  <c r="AB327" i="11"/>
  <c r="AA328" i="11"/>
  <c r="AB328" i="11"/>
  <c r="AA329" i="11"/>
  <c r="AB329" i="11"/>
  <c r="AA330" i="11"/>
  <c r="AB330" i="11"/>
  <c r="AA331" i="11"/>
  <c r="AB331" i="11"/>
  <c r="AA332" i="11"/>
  <c r="AB332" i="11"/>
  <c r="AA333" i="11"/>
  <c r="AB333" i="11"/>
  <c r="AA334" i="11"/>
  <c r="AB334" i="11"/>
  <c r="AA335" i="11"/>
  <c r="AB335" i="11"/>
  <c r="AA336" i="11"/>
  <c r="AB336" i="11"/>
  <c r="AA337" i="11"/>
  <c r="AB337" i="11"/>
  <c r="AA338" i="11"/>
  <c r="AB338" i="11"/>
  <c r="AA339" i="11"/>
  <c r="AB339" i="11"/>
  <c r="AA340" i="11"/>
  <c r="AB340" i="11"/>
  <c r="AA341" i="11"/>
  <c r="AB341" i="11"/>
  <c r="AA342" i="11"/>
  <c r="AB342" i="11"/>
  <c r="AA343" i="11"/>
  <c r="AB343" i="11"/>
  <c r="AA344" i="11"/>
  <c r="AB344" i="11"/>
  <c r="AA345" i="11"/>
  <c r="AB345" i="11"/>
  <c r="AA346" i="11"/>
  <c r="AB346" i="11"/>
  <c r="AA347" i="11"/>
  <c r="AB347" i="11"/>
  <c r="AA348" i="11"/>
  <c r="AB348" i="11"/>
  <c r="AA349" i="11"/>
  <c r="AB349" i="11"/>
  <c r="AA350" i="11"/>
  <c r="AB350" i="11"/>
  <c r="AA351" i="11"/>
  <c r="AB351" i="11"/>
  <c r="AA352" i="11"/>
  <c r="AB352" i="11"/>
  <c r="AA353" i="11"/>
  <c r="AB353" i="11"/>
  <c r="AA354" i="11"/>
  <c r="AB354" i="11"/>
  <c r="AA355" i="11"/>
  <c r="AB355" i="11"/>
  <c r="AA356" i="11"/>
  <c r="AB356" i="11"/>
  <c r="AA357" i="11"/>
  <c r="AB357" i="11"/>
  <c r="AA358" i="11"/>
  <c r="AB358" i="11"/>
  <c r="AA359" i="11"/>
  <c r="AB359" i="11"/>
  <c r="AA360" i="11"/>
  <c r="AB360" i="11"/>
  <c r="AA361" i="11"/>
  <c r="AB361" i="11"/>
  <c r="AA362" i="11"/>
  <c r="AB362" i="11"/>
  <c r="AA363" i="11"/>
  <c r="AB363" i="11"/>
  <c r="AA364" i="11"/>
  <c r="AB364" i="11"/>
  <c r="AA365" i="11"/>
  <c r="AB365" i="11"/>
  <c r="AA366" i="11"/>
  <c r="AB366" i="11"/>
  <c r="AA367" i="11"/>
  <c r="AB367" i="11"/>
  <c r="AA368" i="11"/>
  <c r="AB368" i="11"/>
  <c r="AA369" i="11"/>
  <c r="AB369" i="11"/>
  <c r="AA370" i="11"/>
  <c r="AB370" i="11"/>
  <c r="AA371" i="11"/>
  <c r="AB371" i="11"/>
  <c r="AA372" i="11"/>
  <c r="AB372" i="11"/>
  <c r="AA373" i="11"/>
  <c r="AB373" i="11"/>
  <c r="AA374" i="11"/>
  <c r="AB374" i="11"/>
  <c r="AA375" i="11"/>
  <c r="AB375" i="11"/>
  <c r="AA376" i="11"/>
  <c r="AB376" i="11"/>
  <c r="AA377" i="11"/>
  <c r="AB377" i="11"/>
  <c r="AA378" i="11"/>
  <c r="AB378" i="11"/>
  <c r="AA379" i="11"/>
  <c r="AB379" i="11"/>
  <c r="AA380" i="11"/>
  <c r="AB380" i="11"/>
  <c r="AA381" i="11"/>
  <c r="AB381" i="11"/>
  <c r="AA382" i="11"/>
  <c r="AB382" i="11"/>
  <c r="AA383" i="11"/>
  <c r="AB383" i="11"/>
  <c r="AA384" i="11"/>
  <c r="AB384" i="11"/>
  <c r="AA385" i="11"/>
  <c r="AB385" i="11"/>
  <c r="AA386" i="11"/>
  <c r="AB386" i="11"/>
  <c r="AA387" i="11"/>
  <c r="AB387" i="11"/>
  <c r="AA388" i="11"/>
  <c r="AB388" i="11"/>
  <c r="AA389" i="11"/>
  <c r="AB389" i="11"/>
  <c r="AA390" i="11"/>
  <c r="AB390" i="11"/>
  <c r="AA391" i="11"/>
  <c r="AB391" i="11"/>
  <c r="AA392" i="11"/>
  <c r="AB392" i="11"/>
  <c r="AA393" i="11"/>
  <c r="AB393" i="11"/>
  <c r="AA394" i="11"/>
  <c r="AB394" i="11"/>
  <c r="AA395" i="11"/>
  <c r="AB395" i="11"/>
  <c r="AA396" i="11"/>
  <c r="AB396" i="11"/>
  <c r="AA397" i="11"/>
  <c r="AB397" i="11"/>
  <c r="AA398" i="11"/>
  <c r="AB398" i="11"/>
  <c r="AA399" i="11"/>
  <c r="AB399" i="11"/>
  <c r="AA400" i="11"/>
  <c r="AB400" i="11"/>
  <c r="AA401" i="11"/>
  <c r="AB401" i="11"/>
  <c r="AA402" i="11"/>
  <c r="AB402" i="11"/>
  <c r="AA403" i="11"/>
  <c r="AB403" i="11"/>
  <c r="AA404" i="11"/>
  <c r="AB404" i="11"/>
  <c r="AA405" i="11"/>
  <c r="AB405" i="11"/>
  <c r="AA406" i="11"/>
  <c r="AB406" i="11"/>
  <c r="AA407" i="11"/>
  <c r="AB407" i="11"/>
  <c r="AA408" i="11"/>
  <c r="AB408" i="11"/>
  <c r="AA409" i="11"/>
  <c r="AB409" i="11"/>
  <c r="AA410" i="11"/>
  <c r="AB410" i="11"/>
  <c r="AA411" i="11"/>
  <c r="AB411" i="11"/>
  <c r="AA412" i="11"/>
  <c r="AB412" i="11"/>
  <c r="AA413" i="11"/>
  <c r="AB413" i="11"/>
  <c r="AA414" i="11"/>
  <c r="AB414" i="11"/>
  <c r="AA415" i="11"/>
  <c r="AB415" i="11"/>
  <c r="AA416" i="11"/>
  <c r="AB416" i="11"/>
  <c r="AA417" i="11"/>
  <c r="AB417" i="11"/>
  <c r="AA418" i="11"/>
  <c r="AB418" i="11"/>
  <c r="AA419" i="11"/>
  <c r="AB419" i="11"/>
  <c r="AA420" i="11"/>
  <c r="AB420" i="11"/>
  <c r="AA421" i="11"/>
  <c r="AB421" i="11"/>
  <c r="AA422" i="11"/>
  <c r="AB422" i="11"/>
  <c r="AA423" i="11"/>
  <c r="AB423" i="11"/>
  <c r="AA424" i="11"/>
  <c r="AB424" i="11"/>
  <c r="AA425" i="11"/>
  <c r="AB425" i="11"/>
  <c r="AA426" i="11"/>
  <c r="AB426" i="11"/>
  <c r="AA427" i="11"/>
  <c r="AB427" i="11"/>
  <c r="AA428" i="11"/>
  <c r="AB428" i="11"/>
  <c r="AA429" i="11"/>
  <c r="AB429" i="11"/>
  <c r="AA430" i="11"/>
  <c r="AB430" i="11"/>
  <c r="AA431" i="11"/>
  <c r="AB431" i="11"/>
  <c r="AA432" i="11"/>
  <c r="AB432" i="11"/>
  <c r="AA433" i="11"/>
  <c r="AB433" i="11"/>
  <c r="AA434" i="11"/>
  <c r="AB434" i="11"/>
  <c r="AA435" i="11"/>
  <c r="AB435" i="11"/>
  <c r="AA436" i="11"/>
  <c r="AB436" i="11"/>
  <c r="AA437" i="11"/>
  <c r="AB437" i="11"/>
  <c r="AA438" i="11"/>
  <c r="AB438" i="11"/>
  <c r="AA439" i="11"/>
  <c r="AB439" i="11"/>
  <c r="AA440" i="11"/>
  <c r="AB440" i="11"/>
  <c r="AA441" i="11"/>
  <c r="AB441" i="11"/>
  <c r="AA442" i="11"/>
  <c r="AB442" i="11"/>
  <c r="AA443" i="11"/>
  <c r="AB443" i="11"/>
  <c r="AA444" i="11"/>
  <c r="AB444" i="11"/>
  <c r="AA445" i="11"/>
  <c r="AB445" i="11"/>
  <c r="AA446" i="11"/>
  <c r="AB446" i="11"/>
  <c r="AA447" i="11"/>
  <c r="AB447" i="11"/>
  <c r="AA448" i="11"/>
  <c r="AB448" i="11"/>
  <c r="AA449" i="11"/>
  <c r="AB449" i="11"/>
  <c r="AA450" i="11"/>
  <c r="AB450" i="11"/>
  <c r="AA451" i="11"/>
  <c r="AB451" i="11"/>
  <c r="AA452" i="11"/>
  <c r="AB452" i="11"/>
  <c r="AA453" i="11"/>
  <c r="AB453" i="11"/>
  <c r="AA454" i="11"/>
  <c r="AB454" i="11"/>
  <c r="AA455" i="11"/>
  <c r="AB455" i="11"/>
  <c r="AA456" i="11"/>
  <c r="AB456" i="11"/>
  <c r="AA457" i="11"/>
  <c r="AB457" i="11"/>
  <c r="AA458" i="11"/>
  <c r="AB458" i="11"/>
  <c r="AA459" i="11"/>
  <c r="AB459" i="11"/>
  <c r="AA460" i="11"/>
  <c r="AB460" i="11"/>
  <c r="AA461" i="11"/>
  <c r="AB461" i="11"/>
  <c r="AA462" i="11"/>
  <c r="AB462" i="11"/>
  <c r="AA463" i="11"/>
  <c r="AB463" i="11"/>
  <c r="AA464" i="11"/>
  <c r="AB464" i="11"/>
  <c r="AA465" i="11"/>
  <c r="AB465" i="11"/>
  <c r="AA466" i="11"/>
  <c r="AB466" i="11"/>
  <c r="AA467" i="11"/>
  <c r="AB467" i="11"/>
  <c r="AA468" i="11"/>
  <c r="AB468" i="11"/>
  <c r="AA469" i="11"/>
  <c r="AB469" i="11"/>
  <c r="AA470" i="11"/>
  <c r="AB470" i="11"/>
  <c r="AA471" i="11"/>
  <c r="AB471" i="11"/>
  <c r="AA472" i="11"/>
  <c r="AB472" i="11"/>
  <c r="AA473" i="11"/>
  <c r="AB473" i="11"/>
  <c r="AA474" i="11"/>
  <c r="AB474" i="11"/>
  <c r="AA475" i="11"/>
  <c r="AB475" i="11"/>
  <c r="AA476" i="11"/>
  <c r="AB476" i="11"/>
  <c r="AA477" i="11"/>
  <c r="AB477" i="11"/>
  <c r="AA478" i="11"/>
  <c r="AB478" i="11"/>
  <c r="AA479" i="11"/>
  <c r="AB479" i="11"/>
  <c r="AA480" i="11"/>
  <c r="AB480" i="11"/>
  <c r="AA481" i="11"/>
  <c r="AB481" i="11"/>
  <c r="AA482" i="11"/>
  <c r="AB482" i="11"/>
  <c r="AA483" i="11"/>
  <c r="AB483" i="11"/>
  <c r="AA484" i="11"/>
  <c r="AB484" i="11"/>
  <c r="AA485" i="11"/>
  <c r="AB485" i="11"/>
  <c r="AA486" i="11"/>
  <c r="AB486" i="11"/>
  <c r="AA487" i="11"/>
  <c r="AB487" i="11"/>
  <c r="AA488" i="11"/>
  <c r="AB488" i="11"/>
  <c r="AA489" i="11"/>
  <c r="AB489" i="11"/>
  <c r="AA490" i="11"/>
  <c r="AB490" i="11"/>
  <c r="AA491" i="11"/>
  <c r="AB491" i="11"/>
  <c r="AA492" i="11"/>
  <c r="AB492" i="11"/>
  <c r="AA493" i="11"/>
  <c r="AB493" i="11"/>
  <c r="AA494" i="11"/>
  <c r="AB494" i="11"/>
  <c r="AA495" i="11"/>
  <c r="AB495" i="11"/>
  <c r="AA496" i="11"/>
  <c r="AB496" i="11"/>
  <c r="AA497" i="11"/>
  <c r="AB497" i="11"/>
  <c r="AA498" i="11"/>
  <c r="AB498" i="11"/>
  <c r="AA499" i="11"/>
  <c r="AB499" i="11"/>
  <c r="AA500" i="11"/>
  <c r="AB500" i="11"/>
  <c r="AA501" i="11"/>
  <c r="AB501" i="11"/>
  <c r="AA502" i="11"/>
  <c r="AB502" i="11"/>
  <c r="AA503" i="11"/>
  <c r="AB503" i="11"/>
  <c r="AA504" i="11"/>
  <c r="AB504" i="11"/>
  <c r="AA505" i="11"/>
  <c r="AB505" i="11"/>
  <c r="AA506" i="11"/>
  <c r="AB506" i="11"/>
  <c r="AA507" i="11"/>
  <c r="AB507" i="11"/>
  <c r="AA508" i="11"/>
  <c r="AB508" i="11"/>
  <c r="AA509" i="11"/>
  <c r="AB509" i="11"/>
  <c r="AA510" i="11"/>
  <c r="AB510" i="11"/>
  <c r="AA511" i="11"/>
  <c r="AB511" i="11"/>
  <c r="AA512" i="11"/>
  <c r="AB512" i="11"/>
  <c r="AA513" i="11"/>
  <c r="AB513" i="11"/>
  <c r="AA514" i="11"/>
  <c r="AB514" i="11"/>
  <c r="AA515" i="11"/>
  <c r="AB515" i="11"/>
  <c r="AA516" i="11"/>
  <c r="AB516" i="11"/>
  <c r="AA517" i="11"/>
  <c r="AB517" i="11"/>
  <c r="AA518" i="11"/>
  <c r="AB518" i="11"/>
  <c r="AA519" i="11"/>
  <c r="AB519" i="11"/>
  <c r="AA520" i="11"/>
  <c r="AB520" i="11"/>
  <c r="AA521" i="11"/>
  <c r="AB521" i="11"/>
  <c r="AA522" i="11"/>
  <c r="AB522" i="11"/>
  <c r="AA523" i="11"/>
  <c r="AB523" i="11"/>
  <c r="AA524" i="11"/>
  <c r="AB524" i="11"/>
  <c r="AA525" i="11"/>
  <c r="AB525" i="11"/>
  <c r="AA526" i="11"/>
  <c r="AB526" i="11"/>
  <c r="AA527" i="11"/>
  <c r="AB527" i="11"/>
  <c r="AA528" i="11"/>
  <c r="AB528" i="11"/>
  <c r="AA529" i="11"/>
  <c r="AB529" i="11"/>
  <c r="AA530" i="11"/>
  <c r="AB530" i="11"/>
  <c r="AA531" i="11"/>
  <c r="AB531" i="11"/>
  <c r="AA532" i="11"/>
  <c r="AB532" i="11"/>
  <c r="AA533" i="11"/>
  <c r="AB533" i="11"/>
  <c r="AA534" i="11"/>
  <c r="AB534" i="11"/>
  <c r="AA535" i="11"/>
  <c r="AB535" i="11"/>
  <c r="AA536" i="11"/>
  <c r="AB536" i="11"/>
  <c r="AA537" i="11"/>
  <c r="AB537" i="11"/>
  <c r="AA538" i="11"/>
  <c r="AB538" i="11"/>
  <c r="AA539" i="11"/>
  <c r="AB539" i="11"/>
  <c r="AA540" i="11"/>
  <c r="AB540" i="11"/>
  <c r="AA541" i="11"/>
  <c r="AB541" i="11"/>
  <c r="AA542" i="11"/>
  <c r="AB542" i="11"/>
  <c r="AA543" i="11"/>
  <c r="AB543" i="11"/>
  <c r="AA544" i="11"/>
  <c r="AB544" i="11"/>
  <c r="AA545" i="11"/>
  <c r="AB545" i="11"/>
  <c r="AA546" i="11"/>
  <c r="AB546" i="11"/>
  <c r="AA547" i="11"/>
  <c r="AB547" i="11"/>
  <c r="AA548" i="11"/>
  <c r="AB548" i="11"/>
  <c r="AA549" i="11"/>
  <c r="AB549" i="11"/>
  <c r="AA550" i="11"/>
  <c r="AB550" i="11"/>
  <c r="AA551" i="11"/>
  <c r="AB551" i="11"/>
  <c r="AA552" i="11"/>
  <c r="AB552" i="11"/>
  <c r="AA553" i="11"/>
  <c r="AB553" i="11"/>
  <c r="AA554" i="11"/>
  <c r="AB554" i="11"/>
  <c r="AA555" i="11"/>
  <c r="AB555" i="11"/>
  <c r="AA556" i="11"/>
  <c r="AB556" i="11"/>
  <c r="AA557" i="11"/>
  <c r="AB557" i="11"/>
  <c r="AA558" i="11"/>
  <c r="AB558" i="11"/>
  <c r="AA559" i="11"/>
  <c r="AB559" i="11"/>
  <c r="AA560" i="11"/>
  <c r="AB560" i="11"/>
  <c r="AA561" i="11"/>
  <c r="AB561" i="11"/>
  <c r="AA562" i="11"/>
  <c r="AB562" i="11"/>
  <c r="AA563" i="11"/>
  <c r="AB563" i="11"/>
  <c r="AA564" i="11"/>
  <c r="AB564" i="11"/>
  <c r="AA565" i="11"/>
  <c r="AB565" i="11"/>
  <c r="AA566" i="11"/>
  <c r="AB566" i="11"/>
  <c r="AA567" i="11"/>
  <c r="AB567" i="11"/>
  <c r="AA568" i="11"/>
  <c r="AB568" i="11"/>
  <c r="AA569" i="11"/>
  <c r="AB569" i="11"/>
  <c r="AA570" i="11"/>
  <c r="AB570" i="11"/>
  <c r="AA571" i="11"/>
  <c r="AB571" i="11"/>
  <c r="AA572" i="11"/>
  <c r="AB572" i="11"/>
  <c r="AA573" i="11"/>
  <c r="AB573" i="11"/>
  <c r="AA574" i="11"/>
  <c r="AB574" i="11"/>
  <c r="AA575" i="11"/>
  <c r="AB575" i="11"/>
  <c r="AA576" i="11"/>
  <c r="AB576" i="11"/>
  <c r="AA577" i="11"/>
  <c r="AB577" i="11"/>
  <c r="AA578" i="11"/>
  <c r="AB578" i="11"/>
  <c r="AA579" i="11"/>
  <c r="AB579" i="11"/>
  <c r="AA580" i="11"/>
  <c r="AB580" i="11"/>
  <c r="AA581" i="11"/>
  <c r="AB581" i="11"/>
  <c r="AA582" i="11"/>
  <c r="AB582" i="11"/>
  <c r="AA583" i="11"/>
  <c r="AB583" i="11"/>
  <c r="AA584" i="11"/>
  <c r="AB584" i="11"/>
  <c r="AA585" i="11"/>
  <c r="AB585" i="11"/>
  <c r="AA586" i="11"/>
  <c r="AB586" i="11"/>
  <c r="AA587" i="11"/>
  <c r="AB587" i="11"/>
  <c r="AA588" i="11"/>
  <c r="AB588" i="11"/>
  <c r="AA589" i="11"/>
  <c r="AB589" i="11"/>
  <c r="AA590" i="11"/>
  <c r="AB590" i="11"/>
  <c r="AA591" i="11"/>
  <c r="AB591" i="11"/>
  <c r="AA592" i="11"/>
  <c r="AB592" i="11"/>
  <c r="AA593" i="11"/>
  <c r="AB593" i="11"/>
  <c r="AA594" i="11"/>
  <c r="AB594" i="11"/>
  <c r="AA595" i="11"/>
  <c r="AB595" i="11"/>
  <c r="AA596" i="11"/>
  <c r="AB596" i="11"/>
  <c r="AA597" i="11"/>
  <c r="AB597" i="11"/>
  <c r="AA598" i="11"/>
  <c r="AB598" i="11"/>
  <c r="AA599" i="11"/>
  <c r="AB599" i="11"/>
  <c r="AA600" i="11"/>
  <c r="AB600" i="11"/>
  <c r="AA601" i="11"/>
  <c r="AB601" i="11"/>
  <c r="AA602" i="11"/>
  <c r="AB602" i="11"/>
  <c r="AA603" i="11"/>
  <c r="AB603" i="11"/>
  <c r="AA604" i="11"/>
  <c r="AB604" i="11"/>
  <c r="AA605" i="11"/>
  <c r="AB605" i="11"/>
  <c r="AA606" i="11"/>
  <c r="AB606" i="11"/>
  <c r="AA607" i="11"/>
  <c r="AB607" i="11"/>
  <c r="AA608" i="11"/>
  <c r="AB608" i="11"/>
  <c r="AA609" i="11"/>
  <c r="AB609" i="11"/>
  <c r="AA610" i="11"/>
  <c r="AB610" i="11"/>
  <c r="AA611" i="11"/>
  <c r="AB611" i="11"/>
  <c r="AA612" i="11"/>
  <c r="AB612" i="11"/>
  <c r="AA613" i="11"/>
  <c r="AB613" i="11"/>
  <c r="AA614" i="11"/>
  <c r="AB614" i="11"/>
  <c r="AA615" i="11"/>
  <c r="AB615" i="11"/>
  <c r="AA616" i="11"/>
  <c r="AB616" i="11"/>
  <c r="AA617" i="11"/>
  <c r="AB617" i="11"/>
  <c r="AA618" i="11"/>
  <c r="AB618" i="11"/>
  <c r="AA619" i="11"/>
  <c r="AB619" i="11"/>
  <c r="AA620" i="11"/>
  <c r="AB620" i="11"/>
  <c r="AA621" i="11"/>
  <c r="AB621" i="11"/>
  <c r="AA622" i="11"/>
  <c r="AB622" i="11"/>
  <c r="AA623" i="11"/>
  <c r="AB623" i="11"/>
  <c r="AA624" i="11"/>
  <c r="AB624" i="11"/>
  <c r="AA625" i="11"/>
  <c r="AB625" i="11"/>
  <c r="AA626" i="11"/>
  <c r="AB626" i="11"/>
  <c r="AA627" i="11"/>
  <c r="AB627" i="11"/>
  <c r="AA628" i="11"/>
  <c r="AB628" i="11"/>
  <c r="AA629" i="11"/>
  <c r="AB629" i="11"/>
  <c r="AA630" i="11"/>
  <c r="AB630" i="11"/>
  <c r="AA631" i="11"/>
  <c r="AB631" i="11"/>
  <c r="AA632" i="11"/>
  <c r="AB632" i="11"/>
  <c r="AA633" i="11"/>
  <c r="AB633" i="11"/>
  <c r="AA634" i="11"/>
  <c r="AB634" i="11"/>
  <c r="AA635" i="11"/>
  <c r="AB635" i="11"/>
  <c r="AA636" i="11"/>
  <c r="AB636" i="11"/>
  <c r="AA637" i="11"/>
  <c r="AB637" i="11"/>
  <c r="AA638" i="11"/>
  <c r="AB638" i="11"/>
  <c r="AA639" i="11"/>
  <c r="AB639" i="11"/>
  <c r="AA640" i="11"/>
  <c r="AB640" i="11"/>
  <c r="AA641" i="11"/>
  <c r="AB641" i="11"/>
  <c r="AA642" i="11"/>
  <c r="AB642" i="11"/>
  <c r="AA643" i="11"/>
  <c r="AB643" i="11"/>
  <c r="AA644" i="11"/>
  <c r="AB644" i="11"/>
  <c r="AA645" i="11"/>
  <c r="AB645" i="11"/>
  <c r="AA646" i="11"/>
  <c r="AB646" i="11"/>
  <c r="AA647" i="11"/>
  <c r="AB647" i="11"/>
  <c r="AA648" i="11"/>
  <c r="AB648" i="11"/>
  <c r="AA649" i="11"/>
  <c r="AB649" i="11"/>
  <c r="AA650" i="11"/>
  <c r="AB650" i="11"/>
  <c r="AA651" i="11"/>
  <c r="AB651" i="11"/>
  <c r="AA652" i="11"/>
  <c r="AB652" i="11"/>
  <c r="AA653" i="11"/>
  <c r="AB653" i="11"/>
  <c r="AA654" i="11"/>
  <c r="AB654" i="11"/>
  <c r="AA655" i="11"/>
  <c r="AB655" i="11"/>
  <c r="AA656" i="11"/>
  <c r="AB656" i="11"/>
  <c r="AA657" i="11"/>
  <c r="AB657" i="11"/>
  <c r="AA658" i="11"/>
  <c r="AB658" i="11"/>
  <c r="AA659" i="11"/>
  <c r="AB659" i="11"/>
  <c r="AA660" i="11"/>
  <c r="AB660" i="11"/>
  <c r="AA661" i="11"/>
  <c r="AB661" i="11"/>
  <c r="AA662" i="11"/>
  <c r="AB662" i="11"/>
  <c r="AA663" i="11"/>
  <c r="AB663" i="11"/>
  <c r="AA664" i="11"/>
  <c r="AB664" i="11"/>
  <c r="AA665" i="11"/>
  <c r="AB665" i="11"/>
  <c r="AA666" i="11"/>
  <c r="AB666" i="11"/>
  <c r="AA667" i="11"/>
  <c r="AB667" i="11"/>
  <c r="AA668" i="11"/>
  <c r="AB668" i="11"/>
  <c r="AA669" i="11"/>
  <c r="AB669" i="11"/>
  <c r="AA670" i="11"/>
  <c r="AB670" i="11"/>
  <c r="AA671" i="11"/>
  <c r="AB671" i="11"/>
  <c r="AA672" i="11"/>
  <c r="AB672" i="11"/>
  <c r="AA673" i="11"/>
  <c r="AB673" i="11"/>
  <c r="AA674" i="11"/>
  <c r="AB674" i="11"/>
  <c r="AA675" i="11"/>
  <c r="AB675" i="11"/>
  <c r="AA676" i="11"/>
  <c r="AB676" i="11"/>
  <c r="AA677" i="11"/>
  <c r="AB677" i="11"/>
  <c r="AA678" i="11"/>
  <c r="AB678" i="11"/>
  <c r="AA679" i="11"/>
  <c r="AB679" i="11"/>
  <c r="AA680" i="11"/>
  <c r="AB680" i="11"/>
  <c r="AA681" i="11"/>
  <c r="AB681" i="11"/>
  <c r="AA682" i="11"/>
  <c r="AB682" i="11"/>
  <c r="AA683" i="11"/>
  <c r="AB683" i="11"/>
  <c r="AA684" i="11"/>
  <c r="AB684" i="11"/>
  <c r="AA685" i="11"/>
  <c r="AB685" i="11"/>
  <c r="AA686" i="11"/>
  <c r="AB686" i="11"/>
  <c r="AA687" i="11"/>
  <c r="AB687" i="11"/>
  <c r="AA688" i="11"/>
  <c r="AB688" i="11"/>
  <c r="AA689" i="11"/>
  <c r="AB689" i="11"/>
  <c r="AA690" i="11"/>
  <c r="AB690" i="11"/>
  <c r="AA691" i="11"/>
  <c r="AB691" i="11"/>
  <c r="AA692" i="11"/>
  <c r="AB692" i="11"/>
  <c r="AA693" i="11"/>
  <c r="AB693" i="11"/>
  <c r="AA694" i="11"/>
  <c r="AB694" i="11"/>
  <c r="AA695" i="11"/>
  <c r="AB695" i="11"/>
  <c r="AA696" i="11"/>
  <c r="AB696" i="11"/>
  <c r="AA697" i="11"/>
  <c r="AB697" i="11"/>
  <c r="AA698" i="11"/>
  <c r="AB698" i="11"/>
  <c r="AA699" i="11"/>
  <c r="AB699" i="11"/>
  <c r="AA700" i="11"/>
  <c r="AB700" i="11"/>
  <c r="AA701" i="11"/>
  <c r="AB701" i="11"/>
  <c r="AA702" i="11"/>
  <c r="AB702" i="11"/>
  <c r="AA703" i="11"/>
  <c r="AB703" i="11"/>
  <c r="AA704" i="11"/>
  <c r="AB704" i="11"/>
  <c r="AA705" i="11"/>
  <c r="AB705" i="11"/>
  <c r="AA706" i="11"/>
  <c r="AB706" i="11"/>
  <c r="AA707" i="11"/>
  <c r="AB707" i="11"/>
  <c r="AA708" i="11"/>
  <c r="AB708" i="11"/>
  <c r="AA709" i="11"/>
  <c r="AB709" i="11"/>
  <c r="AA710" i="11"/>
  <c r="AB710" i="11"/>
  <c r="AA711" i="11"/>
  <c r="AB711" i="11"/>
  <c r="AA712" i="11"/>
  <c r="AB712" i="11"/>
  <c r="AA713" i="11"/>
  <c r="AB713" i="11"/>
  <c r="AA714" i="11"/>
  <c r="AB714" i="11"/>
  <c r="AA715" i="11"/>
  <c r="AB715" i="11"/>
  <c r="AA716" i="11"/>
  <c r="AB716" i="11"/>
  <c r="AA717" i="11"/>
  <c r="AB717" i="11"/>
  <c r="AA718" i="11"/>
  <c r="AB718" i="11"/>
  <c r="AA8" i="11"/>
  <c r="AB8" i="11"/>
  <c r="AA9" i="11"/>
  <c r="AB9" i="11"/>
  <c r="AA10" i="11"/>
  <c r="AB10" i="11"/>
  <c r="AA11" i="11"/>
  <c r="AB11" i="11"/>
  <c r="AA12" i="11"/>
  <c r="AB12" i="11"/>
  <c r="AA13" i="11"/>
  <c r="AB13" i="11"/>
  <c r="AA14" i="11"/>
  <c r="AB14" i="11"/>
  <c r="AA15" i="11"/>
  <c r="AB15" i="11"/>
  <c r="AA16" i="11"/>
  <c r="AB16" i="11"/>
  <c r="AA17" i="11"/>
  <c r="AB17" i="11"/>
  <c r="AA18" i="11"/>
  <c r="AB18" i="11"/>
  <c r="AA19" i="11"/>
  <c r="AB19" i="11"/>
  <c r="AA20" i="11"/>
  <c r="AB20" i="11"/>
  <c r="AA21" i="11"/>
  <c r="AB21" i="11"/>
  <c r="AA22" i="11"/>
  <c r="AB22" i="11"/>
  <c r="AA23" i="11"/>
  <c r="AB23" i="11"/>
  <c r="AA24" i="11"/>
  <c r="AB24" i="11"/>
  <c r="AA25" i="11"/>
  <c r="AB25" i="11"/>
  <c r="AA26" i="11"/>
  <c r="AB26" i="11"/>
  <c r="AA27" i="11"/>
  <c r="AB27" i="11"/>
  <c r="AA28" i="11"/>
  <c r="AB28" i="11"/>
  <c r="AA29" i="11"/>
  <c r="AB29" i="11"/>
  <c r="AA30" i="11"/>
  <c r="AB30" i="11"/>
  <c r="AA31" i="11"/>
  <c r="AB31" i="11"/>
  <c r="AA32" i="11"/>
  <c r="AB32" i="11"/>
  <c r="AA33" i="11"/>
  <c r="AB33" i="11"/>
  <c r="AA34" i="11"/>
  <c r="AB34" i="11"/>
  <c r="AA35" i="11"/>
  <c r="AB35" i="11"/>
  <c r="AA36" i="11"/>
  <c r="AB36" i="11"/>
  <c r="AA37" i="11"/>
  <c r="AB37" i="11"/>
  <c r="AA38" i="11"/>
  <c r="AB38" i="11"/>
  <c r="AA39" i="11"/>
  <c r="AB39" i="11"/>
  <c r="AA40" i="11"/>
  <c r="AB40" i="11"/>
  <c r="AA41" i="11"/>
  <c r="AB41" i="11"/>
  <c r="AA42" i="11"/>
  <c r="AB42" i="11"/>
  <c r="AA43" i="11"/>
  <c r="AB43" i="11"/>
  <c r="AA44" i="11"/>
  <c r="AB44" i="11"/>
  <c r="AA45" i="11"/>
  <c r="AB45" i="11"/>
  <c r="AA46" i="11"/>
  <c r="AB46" i="11"/>
  <c r="AA47" i="11"/>
  <c r="AB47" i="11"/>
  <c r="AA48" i="11"/>
  <c r="AB48" i="11"/>
  <c r="AA49" i="11"/>
  <c r="AB49" i="11"/>
  <c r="AA50" i="11"/>
  <c r="AB50" i="11"/>
  <c r="AA51" i="11"/>
  <c r="AB51" i="11"/>
  <c r="AA52" i="11"/>
  <c r="AB52" i="11"/>
  <c r="AA53" i="11"/>
  <c r="AB53" i="11"/>
  <c r="AA54" i="11"/>
  <c r="AB54" i="11"/>
  <c r="AA55" i="11"/>
  <c r="AB55" i="11"/>
  <c r="AA56" i="11"/>
  <c r="AB56" i="11"/>
  <c r="AA57" i="11"/>
  <c r="AB57" i="11"/>
  <c r="AA58" i="11"/>
  <c r="AB58" i="11"/>
  <c r="AA59" i="11"/>
  <c r="AB59" i="11"/>
  <c r="AA60" i="11"/>
  <c r="AB60" i="11"/>
  <c r="AA61" i="11"/>
  <c r="AB61" i="11"/>
  <c r="AA62" i="11"/>
  <c r="AB62" i="11"/>
  <c r="AA63" i="11"/>
  <c r="AB63" i="11"/>
  <c r="AA64" i="11"/>
  <c r="AB64" i="11"/>
  <c r="AA65" i="11"/>
  <c r="AB65" i="11"/>
  <c r="AA66" i="11"/>
  <c r="AB66" i="11"/>
  <c r="AA67" i="11"/>
  <c r="AB67" i="11"/>
  <c r="AA68" i="11"/>
  <c r="AB68" i="11"/>
  <c r="AA69" i="11"/>
  <c r="AB69" i="11"/>
  <c r="AA70" i="11"/>
  <c r="AB70" i="11"/>
  <c r="AA71" i="11"/>
  <c r="AB71" i="11"/>
  <c r="AA72" i="11"/>
  <c r="AB72" i="11"/>
  <c r="AA73" i="11"/>
  <c r="AB73" i="11"/>
  <c r="AA74" i="11"/>
  <c r="AB74" i="11"/>
  <c r="AA75" i="11"/>
  <c r="AB75" i="11"/>
  <c r="AA76" i="11"/>
  <c r="AB76" i="11"/>
  <c r="AA77" i="11"/>
  <c r="AB77" i="11"/>
  <c r="AA78" i="11"/>
  <c r="AB78" i="11"/>
  <c r="AA79" i="11"/>
  <c r="AB79" i="11"/>
  <c r="AA80" i="11"/>
  <c r="AB80" i="11"/>
  <c r="AA81" i="11"/>
  <c r="AB81" i="11"/>
  <c r="AA82" i="11"/>
  <c r="AB82" i="11"/>
  <c r="AA83" i="11"/>
  <c r="AB83" i="11"/>
  <c r="AA84" i="11"/>
  <c r="AB84" i="11"/>
  <c r="AA85" i="11"/>
  <c r="AB85" i="11"/>
  <c r="AA86" i="11"/>
  <c r="AB86" i="11"/>
  <c r="AA87" i="11"/>
  <c r="AB87" i="11"/>
  <c r="AA88" i="11"/>
  <c r="AB88" i="11"/>
  <c r="AA89" i="11"/>
  <c r="AB89" i="11"/>
  <c r="AA90" i="11"/>
  <c r="AB90" i="11"/>
  <c r="AA91" i="11"/>
  <c r="AB91" i="11"/>
  <c r="AA92" i="11"/>
  <c r="AB92" i="11"/>
  <c r="AA93" i="11"/>
  <c r="AB93" i="11"/>
  <c r="AA94" i="11"/>
  <c r="AB94" i="11"/>
  <c r="AA95" i="11"/>
  <c r="AB95" i="11"/>
  <c r="AA96" i="11"/>
  <c r="AB96" i="11"/>
  <c r="AA97" i="11"/>
  <c r="AB97" i="11"/>
  <c r="AA98" i="11"/>
  <c r="AB98" i="11"/>
  <c r="AA99" i="11"/>
  <c r="AB99" i="11"/>
  <c r="AA100" i="11"/>
  <c r="AB100" i="11"/>
  <c r="AA101" i="11"/>
  <c r="AB101" i="11"/>
  <c r="AA102" i="11"/>
  <c r="AB102" i="11"/>
  <c r="AA103" i="11"/>
  <c r="AB103" i="11"/>
  <c r="AA104" i="11"/>
  <c r="AB104" i="11"/>
  <c r="AA105" i="11"/>
  <c r="AB105" i="11"/>
  <c r="AA106" i="11"/>
  <c r="AB106" i="11"/>
  <c r="AA107" i="11"/>
  <c r="AB107" i="11"/>
  <c r="AA108" i="11"/>
  <c r="AB108" i="11"/>
  <c r="AA109" i="11"/>
  <c r="AB109" i="11"/>
  <c r="AA110" i="11"/>
  <c r="AB110" i="11"/>
  <c r="AA111" i="11"/>
  <c r="AB111" i="11"/>
  <c r="AA112" i="11"/>
  <c r="AB112" i="11"/>
  <c r="AA113" i="11"/>
  <c r="AB113" i="11"/>
  <c r="AA114" i="11"/>
  <c r="AB114" i="11"/>
  <c r="AA115" i="11"/>
  <c r="AB115" i="11"/>
  <c r="AA116" i="11"/>
  <c r="AB116" i="11"/>
  <c r="AA117" i="11"/>
  <c r="AB117" i="11"/>
  <c r="AA118" i="11"/>
  <c r="AB118" i="11"/>
  <c r="AA119" i="11"/>
  <c r="AB119" i="11"/>
  <c r="AA120" i="11"/>
  <c r="AB120" i="11"/>
  <c r="AA121" i="11"/>
  <c r="AB121" i="11"/>
  <c r="AA122" i="11"/>
  <c r="AB122" i="11"/>
  <c r="AA123" i="11"/>
  <c r="AB123" i="11"/>
  <c r="AA124" i="11"/>
  <c r="AB124" i="11"/>
  <c r="AA125" i="11"/>
  <c r="AB125" i="11"/>
  <c r="AA126" i="11"/>
  <c r="AB126" i="11"/>
  <c r="AA127" i="11"/>
  <c r="AB127" i="11"/>
  <c r="AA128" i="11"/>
  <c r="AB128" i="11"/>
  <c r="AA129" i="11"/>
  <c r="AB129" i="11"/>
  <c r="AA130" i="11"/>
  <c r="AB130" i="11"/>
  <c r="AA131" i="11"/>
  <c r="AB131" i="11"/>
  <c r="AA132" i="11"/>
  <c r="AB132" i="11"/>
  <c r="AA133" i="11"/>
  <c r="AB133" i="11"/>
  <c r="AA134" i="11"/>
  <c r="AB134" i="11"/>
  <c r="AA135" i="11"/>
  <c r="AB135" i="11"/>
  <c r="AA136" i="11"/>
  <c r="AB136" i="11"/>
  <c r="AA137" i="11"/>
  <c r="AB137" i="11"/>
  <c r="AA138" i="11"/>
  <c r="AB138" i="11"/>
  <c r="AA139" i="11"/>
  <c r="AB139" i="11"/>
  <c r="AA140" i="11"/>
  <c r="AB140" i="11"/>
  <c r="AA141" i="11"/>
  <c r="AB141" i="11"/>
  <c r="AA142" i="11"/>
  <c r="AB142" i="11"/>
  <c r="AA143" i="11"/>
  <c r="AB143" i="11"/>
  <c r="AA144" i="11"/>
  <c r="AB144" i="11"/>
  <c r="AA145" i="11"/>
  <c r="AB145" i="11"/>
  <c r="AA146" i="11"/>
  <c r="AB146" i="11"/>
  <c r="AA147" i="11"/>
  <c r="AB147" i="11"/>
  <c r="AA148" i="11"/>
  <c r="AB148" i="11"/>
  <c r="AA149" i="11"/>
  <c r="AB149" i="11"/>
  <c r="AA150" i="11"/>
  <c r="AB150" i="11"/>
  <c r="AA151" i="11"/>
  <c r="AB151" i="11"/>
  <c r="AA152" i="11"/>
  <c r="AB152" i="11"/>
  <c r="AA153" i="11"/>
  <c r="AB153" i="11"/>
  <c r="AA154" i="11"/>
  <c r="AB154" i="11"/>
  <c r="AA155" i="11"/>
  <c r="AB155" i="11"/>
  <c r="AA156" i="11"/>
  <c r="AB156" i="11"/>
  <c r="AA157" i="11"/>
  <c r="AB157" i="11"/>
  <c r="AA158" i="11"/>
  <c r="AB158" i="11"/>
  <c r="AA159" i="11"/>
  <c r="AB159" i="11"/>
  <c r="AA160" i="11"/>
  <c r="AB160" i="11"/>
  <c r="AA161" i="11"/>
  <c r="AB161" i="11"/>
  <c r="AA162" i="11"/>
  <c r="AB162" i="11"/>
  <c r="AA163" i="11"/>
  <c r="AB163" i="11"/>
  <c r="AA164" i="11"/>
  <c r="AB164" i="11"/>
  <c r="AA165" i="11"/>
  <c r="AB165" i="11"/>
  <c r="AA166" i="11"/>
  <c r="AB166" i="11"/>
  <c r="AA167" i="11"/>
  <c r="AB167" i="11"/>
  <c r="AA168" i="11"/>
  <c r="AB168" i="11"/>
  <c r="AA169" i="11"/>
  <c r="AB169" i="11"/>
  <c r="AA170" i="11"/>
  <c r="AB170" i="11"/>
  <c r="AA171" i="11"/>
  <c r="AB171" i="11"/>
  <c r="AA172" i="11"/>
  <c r="AB172" i="11"/>
  <c r="AA173" i="11"/>
  <c r="AB173" i="11"/>
  <c r="AA174" i="11"/>
  <c r="AB174" i="11"/>
  <c r="AA175" i="11"/>
  <c r="AB175" i="11"/>
  <c r="AA176" i="11"/>
  <c r="AB176" i="11"/>
  <c r="AA177" i="11"/>
  <c r="AB177" i="11"/>
  <c r="AA178" i="11"/>
  <c r="AB178" i="11"/>
  <c r="AA179" i="11"/>
  <c r="AB179" i="11"/>
  <c r="AA180" i="11"/>
  <c r="AB180" i="11"/>
  <c r="AA181" i="11"/>
  <c r="AB181" i="11"/>
  <c r="AA182" i="11"/>
  <c r="AB182" i="11"/>
  <c r="AA183" i="11"/>
  <c r="AB183" i="11"/>
  <c r="AA184" i="11"/>
  <c r="AB184" i="11"/>
  <c r="AA185" i="11"/>
  <c r="AB185" i="11"/>
  <c r="AA186" i="11"/>
  <c r="AB186" i="11"/>
  <c r="AA187" i="11"/>
  <c r="AB187" i="11"/>
  <c r="AA188" i="11"/>
  <c r="AB188" i="11"/>
  <c r="AA189" i="11"/>
  <c r="AB189" i="11"/>
  <c r="AA190" i="11"/>
  <c r="AB190" i="11"/>
  <c r="AA191" i="11"/>
  <c r="AB191" i="11"/>
  <c r="AA192" i="11"/>
  <c r="AB192" i="11"/>
  <c r="AA193" i="11"/>
  <c r="AB193" i="11"/>
  <c r="AA194" i="11"/>
  <c r="AB194" i="11"/>
  <c r="AA195" i="11"/>
  <c r="AB195" i="11"/>
  <c r="AA196" i="11"/>
  <c r="AB196" i="11"/>
  <c r="AA197" i="11"/>
  <c r="AB197" i="11"/>
  <c r="AA198" i="11"/>
  <c r="AB198" i="11"/>
  <c r="AA199" i="11"/>
  <c r="AB199" i="11"/>
  <c r="AA200" i="11"/>
  <c r="AB200" i="11"/>
  <c r="AA201" i="11"/>
  <c r="AB201" i="11"/>
  <c r="AA202" i="11"/>
  <c r="AB202" i="11"/>
  <c r="AA203" i="11"/>
  <c r="AB203" i="11"/>
  <c r="AA204" i="11"/>
  <c r="AB204" i="11"/>
  <c r="AA205" i="11"/>
  <c r="AB205" i="11"/>
  <c r="AA206" i="11"/>
  <c r="AB206" i="11"/>
  <c r="AA207" i="11"/>
  <c r="AB207" i="11"/>
  <c r="AA208" i="11"/>
  <c r="AB208" i="11"/>
  <c r="AA209" i="11"/>
  <c r="AB209" i="11"/>
  <c r="AA210" i="11"/>
  <c r="AB210" i="11"/>
  <c r="AA211" i="11"/>
  <c r="AB211" i="11"/>
  <c r="AA212" i="11"/>
  <c r="AB212" i="11"/>
  <c r="Y647" i="11"/>
  <c r="Y46" i="11"/>
  <c r="Y31" i="11"/>
  <c r="X599" i="11"/>
  <c r="Y110" i="11"/>
  <c r="Y458" i="11"/>
  <c r="Y81" i="11"/>
  <c r="X81" i="11"/>
  <c r="Y75" i="11"/>
  <c r="X75" i="11"/>
  <c r="X527" i="11"/>
  <c r="Y115" i="11"/>
  <c r="X115" i="11"/>
  <c r="Y599" i="11"/>
  <c r="Y74" i="11"/>
  <c r="Y63" i="11"/>
  <c r="T5" i="29"/>
  <c r="T8" i="29"/>
  <c r="O148" i="11"/>
  <c r="B2237" i="22"/>
  <c r="B2238" i="22"/>
  <c r="B2239" i="22"/>
  <c r="B2240" i="22"/>
  <c r="B2127" i="22"/>
  <c r="B2128" i="22"/>
  <c r="B2129" i="22"/>
  <c r="B2130" i="22"/>
  <c r="B2017" i="22"/>
  <c r="B2018" i="22"/>
  <c r="B2019" i="22"/>
  <c r="B2020" i="22"/>
  <c r="B461" i="22"/>
  <c r="B462" i="22"/>
  <c r="B463" i="22"/>
  <c r="B464" i="22"/>
  <c r="P64" i="4" s="1"/>
  <c r="B1005" i="22"/>
  <c r="B1006" i="22"/>
  <c r="B1007" i="22"/>
  <c r="B1008" i="22"/>
  <c r="B1009" i="22"/>
  <c r="B1010" i="22"/>
  <c r="O235" i="11"/>
  <c r="O230" i="11"/>
  <c r="AE64" i="4"/>
  <c r="Z64" i="4"/>
  <c r="N64" i="4"/>
  <c r="M64" i="4"/>
  <c r="N63" i="4"/>
  <c r="M63" i="4"/>
  <c r="N62" i="4"/>
  <c r="M62" i="4"/>
  <c r="N61" i="4"/>
  <c r="M61" i="4"/>
  <c r="C536" i="19"/>
  <c r="C534" i="19"/>
  <c r="C532" i="19"/>
  <c r="B1178" i="22"/>
  <c r="C531" i="19" s="1"/>
  <c r="B1179" i="22"/>
  <c r="C533" i="19" s="1"/>
  <c r="B1180" i="22"/>
  <c r="C535" i="19" s="1"/>
  <c r="C271" i="19"/>
  <c r="B182" i="22"/>
  <c r="E270" i="19" s="1"/>
  <c r="B177" i="22"/>
  <c r="E531" i="19" s="1"/>
  <c r="B178" i="22"/>
  <c r="E533" i="19" s="1"/>
  <c r="B179" i="22"/>
  <c r="E535" i="19" s="1"/>
  <c r="B180" i="22"/>
  <c r="B181" i="22"/>
  <c r="G4" i="21"/>
  <c r="G5" i="21"/>
  <c r="G7" i="21"/>
  <c r="G8" i="21"/>
  <c r="G10" i="21"/>
  <c r="G11" i="21"/>
  <c r="G13" i="21"/>
  <c r="G14" i="21"/>
  <c r="G16" i="21"/>
  <c r="G17" i="21"/>
  <c r="G19" i="21"/>
  <c r="G20" i="21"/>
  <c r="G22" i="21"/>
  <c r="G23" i="21"/>
  <c r="G25" i="21"/>
  <c r="G27" i="21"/>
  <c r="G28" i="21"/>
  <c r="G29" i="21"/>
  <c r="G31" i="21"/>
  <c r="G33" i="21"/>
  <c r="G35" i="21"/>
  <c r="G37" i="21"/>
  <c r="G38" i="21"/>
  <c r="G39" i="21"/>
  <c r="G41" i="21"/>
  <c r="G42" i="21"/>
  <c r="G44" i="21"/>
  <c r="G46" i="21"/>
  <c r="G48" i="21"/>
  <c r="G49" i="21"/>
  <c r="G51" i="21"/>
  <c r="G52" i="21"/>
  <c r="G54" i="21"/>
  <c r="G55" i="21"/>
  <c r="B4" i="21"/>
  <c r="B5" i="21"/>
  <c r="B7" i="21"/>
  <c r="B8" i="21"/>
  <c r="B10" i="21"/>
  <c r="B11" i="21"/>
  <c r="B13" i="21"/>
  <c r="B14" i="21"/>
  <c r="B16" i="21"/>
  <c r="B17" i="21"/>
  <c r="B19" i="21"/>
  <c r="B20" i="21"/>
  <c r="B22" i="21"/>
  <c r="B23" i="21"/>
  <c r="B25" i="21"/>
  <c r="B27" i="21"/>
  <c r="B28" i="21"/>
  <c r="B29" i="21"/>
  <c r="B31" i="21"/>
  <c r="B33" i="21"/>
  <c r="B35" i="21"/>
  <c r="B37" i="21"/>
  <c r="B38" i="21"/>
  <c r="B39" i="21"/>
  <c r="B41" i="21"/>
  <c r="B42" i="21"/>
  <c r="B44" i="21"/>
  <c r="B46" i="21"/>
  <c r="B48" i="21"/>
  <c r="B49" i="21"/>
  <c r="B51" i="21"/>
  <c r="B52" i="21"/>
  <c r="B54" i="21"/>
  <c r="B55" i="21"/>
  <c r="B895" i="22"/>
  <c r="B43" i="21" s="1"/>
  <c r="B896" i="22"/>
  <c r="B45" i="21" s="1"/>
  <c r="B897" i="22"/>
  <c r="B47" i="21" s="1"/>
  <c r="B898" i="22"/>
  <c r="B50" i="21" s="1"/>
  <c r="B899" i="22"/>
  <c r="B53" i="21" s="1"/>
  <c r="B2" i="22"/>
  <c r="G47" i="21" s="1"/>
  <c r="B3" i="22"/>
  <c r="G50" i="21" s="1"/>
  <c r="B4" i="22"/>
  <c r="G53" i="21" s="1"/>
  <c r="B5" i="22"/>
  <c r="B6" i="22"/>
  <c r="B1" i="22"/>
  <c r="B390" i="22"/>
  <c r="B391" i="22"/>
  <c r="B297" i="22"/>
  <c r="B1172" i="22"/>
  <c r="B1173" i="22"/>
  <c r="B1174" i="22"/>
  <c r="C525" i="19" s="1"/>
  <c r="B1175" i="22"/>
  <c r="C529" i="19" s="1"/>
  <c r="B1176" i="22"/>
  <c r="F404" i="14" s="1"/>
  <c r="B1177" i="22"/>
  <c r="F405" i="14" s="1"/>
  <c r="B1001" i="22"/>
  <c r="C182" i="19" s="1"/>
  <c r="B1002" i="22"/>
  <c r="F403" i="14" s="1"/>
  <c r="B1003" i="22"/>
  <c r="G43" i="21" s="1"/>
  <c r="B1004" i="22"/>
  <c r="G45" i="21" s="1"/>
  <c r="B176" i="22"/>
  <c r="E529" i="19" s="1"/>
  <c r="B40" i="22"/>
  <c r="I43" i="21" s="1"/>
  <c r="B41" i="22"/>
  <c r="I45" i="21" s="1"/>
  <c r="B42" i="22"/>
  <c r="I47" i="21" s="1"/>
  <c r="B43" i="22"/>
  <c r="I53" i="21" s="1"/>
  <c r="B44" i="22"/>
  <c r="I50" i="21" s="1"/>
  <c r="B45" i="22"/>
  <c r="I48" i="21" s="1"/>
  <c r="B46" i="22"/>
  <c r="I54" i="21" s="1"/>
  <c r="B47" i="22"/>
  <c r="I51" i="21" s="1"/>
  <c r="C526" i="19"/>
  <c r="C527" i="19"/>
  <c r="C528" i="19"/>
  <c r="C530" i="19"/>
  <c r="C524" i="19"/>
  <c r="C523" i="19"/>
  <c r="C522" i="19"/>
  <c r="C185" i="19"/>
  <c r="C184" i="19"/>
  <c r="C183" i="19"/>
  <c r="M19" i="34"/>
  <c r="N19" i="34"/>
  <c r="M10" i="34"/>
  <c r="N10" i="34"/>
  <c r="M6" i="34"/>
  <c r="N6" i="34"/>
  <c r="M7" i="34"/>
  <c r="N7" i="34"/>
  <c r="M8" i="34"/>
  <c r="N8" i="34"/>
  <c r="M9" i="34"/>
  <c r="N9" i="34"/>
  <c r="M11" i="34"/>
  <c r="N11" i="34"/>
  <c r="M12" i="34"/>
  <c r="N12" i="34"/>
  <c r="M13" i="34"/>
  <c r="N13" i="34"/>
  <c r="M14" i="34"/>
  <c r="N14" i="34"/>
  <c r="M15" i="34"/>
  <c r="N15" i="34"/>
  <c r="M16" i="34"/>
  <c r="N16" i="34"/>
  <c r="M17" i="34"/>
  <c r="N17" i="34"/>
  <c r="M18" i="34"/>
  <c r="N18" i="34"/>
  <c r="B1030" i="22"/>
  <c r="G40" i="21" s="1"/>
  <c r="B894" i="22"/>
  <c r="B40" i="21" s="1"/>
  <c r="B38" i="22"/>
  <c r="I40" i="21" s="1"/>
  <c r="B39" i="22"/>
  <c r="I41" i="21" s="1"/>
  <c r="C520" i="19"/>
  <c r="C519" i="19"/>
  <c r="C518" i="19"/>
  <c r="C516" i="19"/>
  <c r="C515" i="19"/>
  <c r="C514" i="19"/>
  <c r="C181" i="19"/>
  <c r="C180" i="19"/>
  <c r="C179" i="19"/>
  <c r="B36" i="22"/>
  <c r="E894" i="19" s="1"/>
  <c r="B37" i="22"/>
  <c r="E904" i="19" s="1"/>
  <c r="B1170" i="22"/>
  <c r="B1171" i="22"/>
  <c r="B1000" i="22"/>
  <c r="C178" i="19" s="1"/>
  <c r="B928" i="22"/>
  <c r="E10" i="35" s="1"/>
  <c r="B929" i="22"/>
  <c r="E13" i="35" s="1"/>
  <c r="B930" i="22"/>
  <c r="E14" i="35" s="1"/>
  <c r="B931" i="22"/>
  <c r="E17" i="35" s="1"/>
  <c r="B932" i="22"/>
  <c r="B933" i="22"/>
  <c r="B934" i="22"/>
  <c r="B388" i="22"/>
  <c r="B389" i="22"/>
  <c r="B296" i="22"/>
  <c r="B172" i="22"/>
  <c r="B173" i="22"/>
  <c r="E264" i="19" s="1"/>
  <c r="B174" i="22"/>
  <c r="E266" i="19" s="1"/>
  <c r="B175" i="22"/>
  <c r="E260" i="19" s="1"/>
  <c r="C267" i="19"/>
  <c r="C261" i="19"/>
  <c r="N57" i="4"/>
  <c r="M57" i="4"/>
  <c r="AE52" i="4"/>
  <c r="AE53" i="4"/>
  <c r="AE65" i="4"/>
  <c r="AE66" i="4"/>
  <c r="Z53" i="4"/>
  <c r="M54" i="4"/>
  <c r="N54" i="4"/>
  <c r="M55" i="4"/>
  <c r="N55" i="4"/>
  <c r="M56" i="4"/>
  <c r="N56" i="4"/>
  <c r="M58" i="4"/>
  <c r="N58" i="4"/>
  <c r="M59" i="4"/>
  <c r="N59" i="4"/>
  <c r="M60" i="4"/>
  <c r="N60" i="4"/>
  <c r="C512" i="19"/>
  <c r="C511" i="19"/>
  <c r="C510" i="19"/>
  <c r="C508" i="19"/>
  <c r="C507" i="19"/>
  <c r="C506" i="19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3" i="35"/>
  <c r="B1168" i="22"/>
  <c r="F395" i="14" s="1"/>
  <c r="B1169" i="22"/>
  <c r="F396" i="14" s="1"/>
  <c r="B386" i="22"/>
  <c r="B387" i="22"/>
  <c r="B401" i="22"/>
  <c r="B51" i="22"/>
  <c r="P47" i="4" s="1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C786" i="19"/>
  <c r="N446" i="4"/>
  <c r="M446" i="4"/>
  <c r="AC408" i="4" s="1"/>
  <c r="B839" i="22"/>
  <c r="Z406" i="4" s="1"/>
  <c r="B646" i="22"/>
  <c r="Z213" i="4" s="1"/>
  <c r="N253" i="4"/>
  <c r="M253" i="4"/>
  <c r="AC215" i="4" s="1"/>
  <c r="B294" i="22"/>
  <c r="B295" i="22"/>
  <c r="B998" i="22"/>
  <c r="C170" i="19" s="1"/>
  <c r="B999" i="22"/>
  <c r="C174" i="19" s="1"/>
  <c r="C177" i="19"/>
  <c r="C176" i="19"/>
  <c r="C175" i="19"/>
  <c r="C173" i="19"/>
  <c r="C172" i="19"/>
  <c r="C171" i="19"/>
  <c r="B1184" i="22"/>
  <c r="P231" i="4" s="1"/>
  <c r="B1166" i="22"/>
  <c r="C501" i="19" s="1"/>
  <c r="B1167" i="22"/>
  <c r="C503" i="19" s="1"/>
  <c r="B171" i="22"/>
  <c r="B165" i="22"/>
  <c r="B166" i="22"/>
  <c r="E262" i="19" s="1"/>
  <c r="B167" i="22"/>
  <c r="E501" i="19" s="1"/>
  <c r="B168" i="22"/>
  <c r="E503" i="19" s="1"/>
  <c r="B169" i="22"/>
  <c r="B170" i="22"/>
  <c r="B452" i="22"/>
  <c r="B453" i="22"/>
  <c r="B937" i="22"/>
  <c r="C265" i="19"/>
  <c r="B1034" i="22"/>
  <c r="C264" i="19" s="1"/>
  <c r="B945" i="22"/>
  <c r="B938" i="22"/>
  <c r="AE63" i="4" s="1"/>
  <c r="M52" i="4"/>
  <c r="N52" i="4"/>
  <c r="M53" i="4"/>
  <c r="N53" i="4"/>
  <c r="C504" i="19"/>
  <c r="C502" i="19"/>
  <c r="N5" i="34"/>
  <c r="M5" i="34"/>
  <c r="N4" i="34"/>
  <c r="M4" i="34"/>
  <c r="N3" i="34"/>
  <c r="M3" i="34"/>
  <c r="C169" i="19"/>
  <c r="B941" i="22"/>
  <c r="E493" i="19" s="1"/>
  <c r="C168" i="19"/>
  <c r="B939" i="22"/>
  <c r="E518" i="19" s="1"/>
  <c r="C167" i="19"/>
  <c r="B22" i="22"/>
  <c r="E769" i="19" s="1"/>
  <c r="B997" i="22"/>
  <c r="C166" i="19" s="1"/>
  <c r="B293" i="22"/>
  <c r="B34" i="22"/>
  <c r="E371" i="19" s="1"/>
  <c r="B35" i="22"/>
  <c r="E372" i="19" s="1"/>
  <c r="B33" i="22"/>
  <c r="E375" i="19" s="1"/>
  <c r="B1078" i="22"/>
  <c r="C371" i="19" s="1"/>
  <c r="B1079" i="22"/>
  <c r="C375" i="19" s="1"/>
  <c r="C962" i="19"/>
  <c r="C374" i="19"/>
  <c r="C790" i="19"/>
  <c r="B1245" i="22"/>
  <c r="C4" i="19"/>
  <c r="C5" i="19"/>
  <c r="C6" i="19"/>
  <c r="C7" i="19"/>
  <c r="C8" i="19"/>
  <c r="C9" i="19"/>
  <c r="B952" i="22"/>
  <c r="C10" i="19" s="1"/>
  <c r="C11" i="19"/>
  <c r="C12" i="19"/>
  <c r="C13" i="19"/>
  <c r="B953" i="22"/>
  <c r="C14" i="19" s="1"/>
  <c r="C15" i="19"/>
  <c r="C16" i="19"/>
  <c r="C17" i="19"/>
  <c r="C18" i="19"/>
  <c r="C19" i="19"/>
  <c r="B954" i="22"/>
  <c r="C20" i="19" s="1"/>
  <c r="C21" i="19"/>
  <c r="C22" i="19"/>
  <c r="C23" i="19"/>
  <c r="C24" i="19"/>
  <c r="B955" i="22"/>
  <c r="C25" i="19" s="1"/>
  <c r="C26" i="19"/>
  <c r="C27" i="19"/>
  <c r="C28" i="19"/>
  <c r="B956" i="22"/>
  <c r="C29" i="19" s="1"/>
  <c r="C30" i="19"/>
  <c r="C31" i="19"/>
  <c r="C32" i="19"/>
  <c r="B957" i="22"/>
  <c r="C33" i="19" s="1"/>
  <c r="C34" i="19"/>
  <c r="C35" i="19"/>
  <c r="C36" i="19"/>
  <c r="B958" i="22"/>
  <c r="G3" i="21" s="1"/>
  <c r="C38" i="19"/>
  <c r="C39" i="19"/>
  <c r="C40" i="19"/>
  <c r="B959" i="22"/>
  <c r="C41" i="19" s="1"/>
  <c r="C42" i="19"/>
  <c r="C43" i="19"/>
  <c r="C44" i="19"/>
  <c r="B960" i="22"/>
  <c r="C45" i="19" s="1"/>
  <c r="C46" i="19"/>
  <c r="C47" i="19"/>
  <c r="C48" i="19"/>
  <c r="B961" i="22"/>
  <c r="G6" i="21" s="1"/>
  <c r="C50" i="19"/>
  <c r="B962" i="22"/>
  <c r="C51" i="19" s="1"/>
  <c r="C52" i="19"/>
  <c r="B963" i="22"/>
  <c r="C53" i="19" s="1"/>
  <c r="C54" i="19"/>
  <c r="C55" i="19"/>
  <c r="C56" i="19"/>
  <c r="B964" i="22"/>
  <c r="C57" i="19" s="1"/>
  <c r="C58" i="19"/>
  <c r="C59" i="19"/>
  <c r="C60" i="19"/>
  <c r="C61" i="19"/>
  <c r="B965" i="22"/>
  <c r="C62" i="19" s="1"/>
  <c r="C63" i="19"/>
  <c r="B966" i="22"/>
  <c r="G18" i="21" s="1"/>
  <c r="C65" i="19"/>
  <c r="B967" i="22"/>
  <c r="C66" i="19" s="1"/>
  <c r="C67" i="19"/>
  <c r="B968" i="22"/>
  <c r="C69" i="19"/>
  <c r="C70" i="19"/>
  <c r="B971" i="22"/>
  <c r="C71" i="19" s="1"/>
  <c r="C72" i="19"/>
  <c r="B972" i="22"/>
  <c r="C73" i="19" s="1"/>
  <c r="C74" i="19"/>
  <c r="B973" i="22"/>
  <c r="C75" i="19" s="1"/>
  <c r="C76" i="19"/>
  <c r="C77" i="19"/>
  <c r="C78" i="19"/>
  <c r="C79" i="19"/>
  <c r="C80" i="19"/>
  <c r="C81" i="19"/>
  <c r="B1161" i="22"/>
  <c r="C485" i="19" s="1"/>
  <c r="C486" i="19"/>
  <c r="B976" i="22"/>
  <c r="C82" i="19" s="1"/>
  <c r="C83" i="19"/>
  <c r="C84" i="19"/>
  <c r="C85" i="19"/>
  <c r="B977" i="22"/>
  <c r="U216" i="4" s="1"/>
  <c r="C87" i="19"/>
  <c r="C88" i="19"/>
  <c r="C89" i="19"/>
  <c r="B978" i="22"/>
  <c r="C90" i="19" s="1"/>
  <c r="C91" i="19"/>
  <c r="C92" i="19"/>
  <c r="C93" i="19"/>
  <c r="B979" i="22"/>
  <c r="C94" i="19" s="1"/>
  <c r="C95" i="19"/>
  <c r="C96" i="19"/>
  <c r="C97" i="19"/>
  <c r="B980" i="22"/>
  <c r="C98" i="19" s="1"/>
  <c r="C99" i="19"/>
  <c r="C100" i="19"/>
  <c r="C101" i="19"/>
  <c r="B981" i="22"/>
  <c r="C102" i="19" s="1"/>
  <c r="C103" i="19"/>
  <c r="C104" i="19"/>
  <c r="C105" i="19"/>
  <c r="B982" i="22"/>
  <c r="C106" i="19" s="1"/>
  <c r="C107" i="19"/>
  <c r="C108" i="19"/>
  <c r="C109" i="19"/>
  <c r="B983" i="22"/>
  <c r="C110" i="19" s="1"/>
  <c r="C111" i="19"/>
  <c r="C112" i="19"/>
  <c r="C113" i="19"/>
  <c r="B984" i="22"/>
  <c r="C114" i="19" s="1"/>
  <c r="C115" i="19"/>
  <c r="C116" i="19"/>
  <c r="C117" i="19"/>
  <c r="B985" i="22"/>
  <c r="C118" i="19" s="1"/>
  <c r="C119" i="19"/>
  <c r="C120" i="19"/>
  <c r="C121" i="19"/>
  <c r="B986" i="22"/>
  <c r="C122" i="19" s="1"/>
  <c r="C123" i="19"/>
  <c r="C124" i="19"/>
  <c r="C125" i="19"/>
  <c r="B987" i="22"/>
  <c r="C126" i="19" s="1"/>
  <c r="C127" i="19"/>
  <c r="C128" i="19"/>
  <c r="C129" i="19"/>
  <c r="B988" i="22"/>
  <c r="C131" i="19"/>
  <c r="C132" i="19"/>
  <c r="C133" i="19"/>
  <c r="B1011" i="22"/>
  <c r="U219" i="4" s="1"/>
  <c r="C187" i="19"/>
  <c r="C188" i="19"/>
  <c r="C189" i="19"/>
  <c r="B1012" i="22"/>
  <c r="C190" i="19" s="1"/>
  <c r="C191" i="19"/>
  <c r="C192" i="19"/>
  <c r="C193" i="19"/>
  <c r="B1013" i="22"/>
  <c r="C194" i="19" s="1"/>
  <c r="C195" i="19"/>
  <c r="C196" i="19"/>
  <c r="C197" i="19"/>
  <c r="B1014" i="22"/>
  <c r="C198" i="19" s="1"/>
  <c r="C199" i="19"/>
  <c r="C200" i="19"/>
  <c r="C201" i="19"/>
  <c r="B1015" i="22"/>
  <c r="U220" i="4" s="1"/>
  <c r="C203" i="19"/>
  <c r="C204" i="19"/>
  <c r="C205" i="19"/>
  <c r="B1016" i="22"/>
  <c r="C206" i="19" s="1"/>
  <c r="C207" i="19"/>
  <c r="C208" i="19"/>
  <c r="C209" i="19"/>
  <c r="B1017" i="22"/>
  <c r="C210" i="19" s="1"/>
  <c r="C211" i="19"/>
  <c r="C212" i="19"/>
  <c r="C213" i="19"/>
  <c r="B1018" i="22"/>
  <c r="C214" i="19" s="1"/>
  <c r="C215" i="19"/>
  <c r="C216" i="19"/>
  <c r="C217" i="19"/>
  <c r="B1019" i="22"/>
  <c r="U221" i="4" s="1"/>
  <c r="C219" i="19"/>
  <c r="C220" i="19"/>
  <c r="C221" i="19"/>
  <c r="B1020" i="22"/>
  <c r="C223" i="19"/>
  <c r="C224" i="19"/>
  <c r="C225" i="19"/>
  <c r="B1021" i="22"/>
  <c r="AE221" i="4" s="1"/>
  <c r="C227" i="19"/>
  <c r="C228" i="19"/>
  <c r="C229" i="19"/>
  <c r="B1022" i="22"/>
  <c r="C230" i="19" s="1"/>
  <c r="C231" i="19"/>
  <c r="C232" i="19"/>
  <c r="C233" i="19"/>
  <c r="B1023" i="22"/>
  <c r="C234" i="19" s="1"/>
  <c r="C235" i="19"/>
  <c r="C236" i="19"/>
  <c r="C237" i="19"/>
  <c r="B1024" i="22"/>
  <c r="C239" i="19"/>
  <c r="C240" i="19"/>
  <c r="C241" i="19"/>
  <c r="B1025" i="22"/>
  <c r="C242" i="19" s="1"/>
  <c r="C243" i="19"/>
  <c r="C244" i="19"/>
  <c r="C245" i="19"/>
  <c r="B1026" i="22"/>
  <c r="Z223" i="4" s="1"/>
  <c r="C247" i="19"/>
  <c r="C248" i="19"/>
  <c r="C249" i="19"/>
  <c r="B1027" i="22"/>
  <c r="Z222" i="4" s="1"/>
  <c r="C251" i="19"/>
  <c r="C252" i="19"/>
  <c r="C253" i="19"/>
  <c r="B1028" i="22"/>
  <c r="C255" i="19"/>
  <c r="C256" i="19"/>
  <c r="C257" i="19"/>
  <c r="B1040" i="22"/>
  <c r="C273" i="19"/>
  <c r="C274" i="19"/>
  <c r="C275" i="19"/>
  <c r="B1097" i="22"/>
  <c r="F15" i="14" s="1"/>
  <c r="C379" i="19"/>
  <c r="C380" i="19"/>
  <c r="C381" i="19"/>
  <c r="B1098" i="22"/>
  <c r="U224" i="4" s="1"/>
  <c r="C383" i="19"/>
  <c r="C384" i="19"/>
  <c r="C385" i="19"/>
  <c r="B1099" i="22"/>
  <c r="C387" i="19"/>
  <c r="C388" i="19"/>
  <c r="C389" i="19"/>
  <c r="B1100" i="22"/>
  <c r="C391" i="19"/>
  <c r="C392" i="19"/>
  <c r="C393" i="19"/>
  <c r="C394" i="19"/>
  <c r="B1101" i="22"/>
  <c r="U225" i="4" s="1"/>
  <c r="C396" i="19"/>
  <c r="C397" i="19"/>
  <c r="C398" i="19"/>
  <c r="C399" i="19"/>
  <c r="B1102" i="22"/>
  <c r="C400" i="19" s="1"/>
  <c r="C401" i="19"/>
  <c r="C402" i="19"/>
  <c r="C403" i="19"/>
  <c r="C404" i="19"/>
  <c r="B1106" i="22"/>
  <c r="C406" i="19"/>
  <c r="C407" i="19"/>
  <c r="C408" i="19"/>
  <c r="B1107" i="22"/>
  <c r="C410" i="19"/>
  <c r="C411" i="19"/>
  <c r="C412" i="19"/>
  <c r="B1108" i="22"/>
  <c r="Z227" i="4" s="1"/>
  <c r="C414" i="19"/>
  <c r="C415" i="19"/>
  <c r="C416" i="19"/>
  <c r="B1109" i="22"/>
  <c r="C418" i="19"/>
  <c r="C419" i="19"/>
  <c r="C420" i="19"/>
  <c r="B1110" i="22"/>
  <c r="C422" i="19"/>
  <c r="C423" i="19"/>
  <c r="C424" i="19"/>
  <c r="B1111" i="22"/>
  <c r="C426" i="19"/>
  <c r="C427" i="19"/>
  <c r="C428" i="19"/>
  <c r="B1112" i="22"/>
  <c r="C430" i="19"/>
  <c r="C431" i="19"/>
  <c r="C432" i="19"/>
  <c r="B1113" i="22"/>
  <c r="AE228" i="4" s="1"/>
  <c r="C434" i="19"/>
  <c r="C435" i="19"/>
  <c r="C436" i="19"/>
  <c r="B1114" i="22"/>
  <c r="P226" i="4" s="1"/>
  <c r="C438" i="19"/>
  <c r="C439" i="19"/>
  <c r="C440" i="19"/>
  <c r="B1115" i="22"/>
  <c r="C442" i="19"/>
  <c r="C443" i="19"/>
  <c r="C444" i="19"/>
  <c r="B1118" i="22"/>
  <c r="C446" i="19"/>
  <c r="C447" i="19"/>
  <c r="C448" i="19"/>
  <c r="B1122" i="22"/>
  <c r="P229" i="4" s="1"/>
  <c r="C450" i="19"/>
  <c r="C451" i="19"/>
  <c r="C452" i="19"/>
  <c r="B1123" i="22"/>
  <c r="F34" i="14" s="1"/>
  <c r="C454" i="19"/>
  <c r="C455" i="19"/>
  <c r="C456" i="19"/>
  <c r="B1124" i="22"/>
  <c r="F35" i="14" s="1"/>
  <c r="C458" i="19"/>
  <c r="C459" i="19"/>
  <c r="C460" i="19"/>
  <c r="B1125" i="22"/>
  <c r="C462" i="19"/>
  <c r="C463" i="19"/>
  <c r="C464" i="19"/>
  <c r="B1181" i="22"/>
  <c r="C538" i="19"/>
  <c r="C539" i="19"/>
  <c r="C540" i="19"/>
  <c r="B1182" i="22"/>
  <c r="F298" i="14" s="1"/>
  <c r="C542" i="19"/>
  <c r="C543" i="19"/>
  <c r="C544" i="19"/>
  <c r="B1183" i="22"/>
  <c r="F299" i="14" s="1"/>
  <c r="C546" i="19"/>
  <c r="C547" i="19"/>
  <c r="C548" i="19"/>
  <c r="C550" i="19"/>
  <c r="C551" i="19"/>
  <c r="C552" i="19"/>
  <c r="B1185" i="22"/>
  <c r="F301" i="14" s="1"/>
  <c r="C554" i="19"/>
  <c r="C555" i="19"/>
  <c r="C556" i="19"/>
  <c r="B1186" i="22"/>
  <c r="F302" i="14" s="1"/>
  <c r="C558" i="19"/>
  <c r="C559" i="19"/>
  <c r="C560" i="19"/>
  <c r="B1187" i="22"/>
  <c r="C561" i="19" s="1"/>
  <c r="C562" i="19"/>
  <c r="C563" i="19"/>
  <c r="C564" i="19"/>
  <c r="B1188" i="22"/>
  <c r="C565" i="19" s="1"/>
  <c r="C566" i="19"/>
  <c r="C567" i="19"/>
  <c r="C568" i="19"/>
  <c r="B1189" i="22"/>
  <c r="P232" i="4" s="1"/>
  <c r="C570" i="19"/>
  <c r="C571" i="19"/>
  <c r="C572" i="19"/>
  <c r="B1190" i="22"/>
  <c r="U232" i="4" s="1"/>
  <c r="C574" i="19"/>
  <c r="C575" i="19"/>
  <c r="C576" i="19"/>
  <c r="B1191" i="22"/>
  <c r="C577" i="19" s="1"/>
  <c r="C578" i="19"/>
  <c r="C579" i="19"/>
  <c r="C580" i="19"/>
  <c r="B1192" i="22"/>
  <c r="P233" i="4" s="1"/>
  <c r="C582" i="19"/>
  <c r="C583" i="19"/>
  <c r="C584" i="19"/>
  <c r="B1193" i="22"/>
  <c r="F309" i="14" s="1"/>
  <c r="C586" i="19"/>
  <c r="C587" i="19"/>
  <c r="C588" i="19"/>
  <c r="B1194" i="22"/>
  <c r="F310" i="14" s="1"/>
  <c r="C590" i="19"/>
  <c r="C591" i="19"/>
  <c r="C592" i="19"/>
  <c r="B1195" i="22"/>
  <c r="P234" i="4" s="1"/>
  <c r="C594" i="19"/>
  <c r="C595" i="19"/>
  <c r="C596" i="19"/>
  <c r="B1196" i="22"/>
  <c r="F312" i="14" s="1"/>
  <c r="C598" i="19"/>
  <c r="C599" i="19"/>
  <c r="C600" i="19"/>
  <c r="B1197" i="22"/>
  <c r="F313" i="14" s="1"/>
  <c r="C602" i="19"/>
  <c r="C603" i="19"/>
  <c r="C604" i="19"/>
  <c r="B1198" i="22"/>
  <c r="F314" i="14" s="1"/>
  <c r="C606" i="19"/>
  <c r="C607" i="19"/>
  <c r="C608" i="19"/>
  <c r="B1199" i="22"/>
  <c r="U235" i="4" s="1"/>
  <c r="C610" i="19"/>
  <c r="C611" i="19"/>
  <c r="C612" i="19"/>
  <c r="B1200" i="22"/>
  <c r="Z235" i="4" s="1"/>
  <c r="C614" i="19"/>
  <c r="C615" i="19"/>
  <c r="C616" i="19"/>
  <c r="B1201" i="22"/>
  <c r="C617" i="19" s="1"/>
  <c r="C618" i="19"/>
  <c r="C619" i="19"/>
  <c r="C620" i="19"/>
  <c r="B1202" i="22"/>
  <c r="C621" i="19" s="1"/>
  <c r="C622" i="19"/>
  <c r="C623" i="19"/>
  <c r="C624" i="19"/>
  <c r="B1203" i="22"/>
  <c r="C626" i="19"/>
  <c r="C627" i="19"/>
  <c r="C628" i="19"/>
  <c r="B1204" i="22"/>
  <c r="P237" i="4" s="1"/>
  <c r="C630" i="19"/>
  <c r="C631" i="19"/>
  <c r="C632" i="19"/>
  <c r="B1205" i="22"/>
  <c r="F321" i="14" s="1"/>
  <c r="C634" i="19"/>
  <c r="C635" i="19"/>
  <c r="C636" i="19"/>
  <c r="B1206" i="22"/>
  <c r="F322" i="14" s="1"/>
  <c r="C638" i="19"/>
  <c r="C639" i="19"/>
  <c r="C640" i="19"/>
  <c r="B1207" i="22"/>
  <c r="F323" i="14" s="1"/>
  <c r="C642" i="19"/>
  <c r="C643" i="19"/>
  <c r="C644" i="19"/>
  <c r="B1208" i="22"/>
  <c r="F324" i="14" s="1"/>
  <c r="C646" i="19"/>
  <c r="C647" i="19"/>
  <c r="C648" i="19"/>
  <c r="B1209" i="22"/>
  <c r="F325" i="14" s="1"/>
  <c r="C650" i="19"/>
  <c r="C651" i="19"/>
  <c r="C652" i="19"/>
  <c r="B1210" i="22"/>
  <c r="P239" i="4" s="1"/>
  <c r="C654" i="19"/>
  <c r="C655" i="19"/>
  <c r="C656" i="19"/>
  <c r="B1211" i="22"/>
  <c r="F327" i="14" s="1"/>
  <c r="C658" i="19"/>
  <c r="C659" i="19"/>
  <c r="C660" i="19"/>
  <c r="B1212" i="22"/>
  <c r="F328" i="14" s="1"/>
  <c r="C662" i="19"/>
  <c r="C663" i="19"/>
  <c r="C664" i="19"/>
  <c r="B1213" i="22"/>
  <c r="C665" i="19" s="1"/>
  <c r="C666" i="19"/>
  <c r="C667" i="19"/>
  <c r="C668" i="19"/>
  <c r="B1214" i="22"/>
  <c r="F330" i="14" s="1"/>
  <c r="C670" i="19"/>
  <c r="C671" i="19"/>
  <c r="C672" i="19"/>
  <c r="B1215" i="22"/>
  <c r="Z240" i="4" s="1"/>
  <c r="C674" i="19"/>
  <c r="C675" i="19"/>
  <c r="C676" i="19"/>
  <c r="B1216" i="22"/>
  <c r="C677" i="19" s="1"/>
  <c r="C678" i="19"/>
  <c r="C679" i="19"/>
  <c r="C680" i="19"/>
  <c r="B1217" i="22"/>
  <c r="C681" i="19" s="1"/>
  <c r="C682" i="19"/>
  <c r="C683" i="19"/>
  <c r="C684" i="19"/>
  <c r="B1218" i="22"/>
  <c r="C685" i="19" s="1"/>
  <c r="C686" i="19"/>
  <c r="C687" i="19"/>
  <c r="C688" i="19"/>
  <c r="B1219" i="22"/>
  <c r="P242" i="4" s="1"/>
  <c r="C690" i="19"/>
  <c r="C691" i="19"/>
  <c r="C692" i="19"/>
  <c r="B1220" i="22"/>
  <c r="U242" i="4" s="1"/>
  <c r="C694" i="19"/>
  <c r="C695" i="19"/>
  <c r="C696" i="19"/>
  <c r="B1221" i="22"/>
  <c r="C698" i="19"/>
  <c r="C699" i="19"/>
  <c r="C700" i="19"/>
  <c r="B1222" i="22"/>
  <c r="F338" i="14" s="1"/>
  <c r="C702" i="19"/>
  <c r="C703" i="19"/>
  <c r="C704" i="19"/>
  <c r="B1223" i="22"/>
  <c r="C706" i="19"/>
  <c r="C707" i="19"/>
  <c r="C708" i="19"/>
  <c r="B1224" i="22"/>
  <c r="Z243" i="4" s="1"/>
  <c r="C710" i="19"/>
  <c r="C711" i="19"/>
  <c r="C712" i="19"/>
  <c r="B1225" i="22"/>
  <c r="F341" i="14" s="1"/>
  <c r="C714" i="19"/>
  <c r="C715" i="19"/>
  <c r="C716" i="19"/>
  <c r="B1226" i="22"/>
  <c r="U244" i="4" s="1"/>
  <c r="C718" i="19"/>
  <c r="C719" i="19"/>
  <c r="C720" i="19"/>
  <c r="B1227" i="22"/>
  <c r="F343" i="14" s="1"/>
  <c r="C722" i="19"/>
  <c r="C723" i="19"/>
  <c r="C724" i="19"/>
  <c r="B1228" i="22"/>
  <c r="F344" i="14" s="1"/>
  <c r="C726" i="19"/>
  <c r="C727" i="19"/>
  <c r="C728" i="19"/>
  <c r="B1229" i="22"/>
  <c r="F345" i="14" s="1"/>
  <c r="C730" i="19"/>
  <c r="C731" i="19"/>
  <c r="C732" i="19"/>
  <c r="B1230" i="22"/>
  <c r="F346" i="14" s="1"/>
  <c r="C734" i="19"/>
  <c r="C735" i="19"/>
  <c r="C736" i="19"/>
  <c r="B1231" i="22"/>
  <c r="C737" i="19" s="1"/>
  <c r="C738" i="19"/>
  <c r="C739" i="19"/>
  <c r="C740" i="19"/>
  <c r="B1232" i="22"/>
  <c r="U246" i="4" s="1"/>
  <c r="C742" i="19"/>
  <c r="C743" i="19"/>
  <c r="C744" i="19"/>
  <c r="B1233" i="22"/>
  <c r="Z246" i="4" s="1"/>
  <c r="C746" i="19"/>
  <c r="C747" i="19"/>
  <c r="C748" i="19"/>
  <c r="B1234" i="22"/>
  <c r="C749" i="19" s="1"/>
  <c r="C750" i="19"/>
  <c r="C751" i="19"/>
  <c r="C752" i="19"/>
  <c r="B1235" i="22"/>
  <c r="C753" i="19" s="1"/>
  <c r="C754" i="19"/>
  <c r="C755" i="19"/>
  <c r="C756" i="19"/>
  <c r="B1236" i="22"/>
  <c r="Z247" i="4" s="1"/>
  <c r="C758" i="19"/>
  <c r="C759" i="19"/>
  <c r="C760" i="19"/>
  <c r="B1237" i="22"/>
  <c r="C761" i="19" s="1"/>
  <c r="C762" i="19"/>
  <c r="C763" i="19"/>
  <c r="C764" i="19"/>
  <c r="B1238" i="22"/>
  <c r="U248" i="4" s="1"/>
  <c r="C766" i="19"/>
  <c r="C767" i="19"/>
  <c r="C768" i="19"/>
  <c r="B1239" i="22"/>
  <c r="F355" i="14" s="1"/>
  <c r="C770" i="19"/>
  <c r="C771" i="19"/>
  <c r="C772" i="19"/>
  <c r="B1240" i="22"/>
  <c r="C774" i="19"/>
  <c r="C775" i="19"/>
  <c r="C776" i="19"/>
  <c r="B1241" i="22"/>
  <c r="F357" i="14" s="1"/>
  <c r="C778" i="19"/>
  <c r="C779" i="19"/>
  <c r="C780" i="19"/>
  <c r="B1242" i="22"/>
  <c r="C782" i="19"/>
  <c r="C783" i="19"/>
  <c r="C784" i="19"/>
  <c r="B989" i="22"/>
  <c r="C134" i="19" s="1"/>
  <c r="C135" i="19"/>
  <c r="C136" i="19"/>
  <c r="C137" i="19"/>
  <c r="B990" i="22"/>
  <c r="C138" i="19" s="1"/>
  <c r="C139" i="19"/>
  <c r="C140" i="19"/>
  <c r="C141" i="19"/>
  <c r="B991" i="22"/>
  <c r="C142" i="19" s="1"/>
  <c r="C143" i="19"/>
  <c r="C144" i="19"/>
  <c r="C145" i="19"/>
  <c r="B992" i="22"/>
  <c r="C146" i="19" s="1"/>
  <c r="C147" i="19"/>
  <c r="C148" i="19"/>
  <c r="C149" i="19"/>
  <c r="B993" i="22"/>
  <c r="AE251" i="4" s="1"/>
  <c r="C151" i="19"/>
  <c r="C152" i="19"/>
  <c r="C153" i="19"/>
  <c r="B994" i="22"/>
  <c r="U252" i="4" s="1"/>
  <c r="C155" i="19"/>
  <c r="C156" i="19"/>
  <c r="C157" i="19"/>
  <c r="B995" i="22"/>
  <c r="C158" i="19" s="1"/>
  <c r="C159" i="19"/>
  <c r="C160" i="19"/>
  <c r="C161" i="19"/>
  <c r="B996" i="22"/>
  <c r="F392" i="14" s="1"/>
  <c r="C163" i="19"/>
  <c r="C164" i="19"/>
  <c r="C165" i="19"/>
  <c r="B1162" i="22"/>
  <c r="F393" i="14" s="1"/>
  <c r="C488" i="19"/>
  <c r="C489" i="19"/>
  <c r="C490" i="19"/>
  <c r="B1163" i="22"/>
  <c r="C492" i="19"/>
  <c r="C493" i="19"/>
  <c r="C494" i="19"/>
  <c r="B1164" i="22"/>
  <c r="C495" i="19" s="1"/>
  <c r="C496" i="19"/>
  <c r="C497" i="19"/>
  <c r="C498" i="19"/>
  <c r="B1041" i="22"/>
  <c r="AE275" i="4" s="1"/>
  <c r="C277" i="19"/>
  <c r="B1042" i="22"/>
  <c r="AE277" i="4" s="1"/>
  <c r="C279" i="19"/>
  <c r="B1043" i="22"/>
  <c r="C280" i="19" s="1"/>
  <c r="C281" i="19"/>
  <c r="B1044" i="22"/>
  <c r="C282" i="19" s="1"/>
  <c r="C283" i="19"/>
  <c r="B1045" i="22"/>
  <c r="F65" i="14" s="1"/>
  <c r="C285" i="19"/>
  <c r="B1046" i="22"/>
  <c r="C286" i="19" s="1"/>
  <c r="C287" i="19"/>
  <c r="B1047" i="22"/>
  <c r="F79" i="14" s="1"/>
  <c r="C289" i="19"/>
  <c r="B1048" i="22"/>
  <c r="C290" i="19" s="1"/>
  <c r="C291" i="19"/>
  <c r="B1049" i="22"/>
  <c r="C292" i="19" s="1"/>
  <c r="C293" i="19"/>
  <c r="B1050" i="22"/>
  <c r="C294" i="19" s="1"/>
  <c r="C295" i="19"/>
  <c r="B1051" i="22"/>
  <c r="AE295" i="4" s="1"/>
  <c r="C297" i="19"/>
  <c r="B1052" i="22"/>
  <c r="C298" i="19" s="1"/>
  <c r="C299" i="19"/>
  <c r="B1053" i="22"/>
  <c r="AE299" i="4" s="1"/>
  <c r="C301" i="19"/>
  <c r="B1054" i="22"/>
  <c r="C302" i="19" s="1"/>
  <c r="C303" i="19"/>
  <c r="B1055" i="22"/>
  <c r="C304" i="19" s="1"/>
  <c r="C305" i="19"/>
  <c r="B1056" i="22"/>
  <c r="C306" i="19" s="1"/>
  <c r="C307" i="19"/>
  <c r="B1057" i="22"/>
  <c r="AE307" i="4" s="1"/>
  <c r="C309" i="19"/>
  <c r="B1058" i="22"/>
  <c r="C310" i="19" s="1"/>
  <c r="C311" i="19"/>
  <c r="B1059" i="22"/>
  <c r="C313" i="19"/>
  <c r="B1060" i="22"/>
  <c r="C314" i="19" s="1"/>
  <c r="C315" i="19"/>
  <c r="B1061" i="22"/>
  <c r="C317" i="19"/>
  <c r="B1062" i="22"/>
  <c r="C318" i="19" s="1"/>
  <c r="C319" i="19"/>
  <c r="B1063" i="22"/>
  <c r="F191" i="14" s="1"/>
  <c r="C321" i="19"/>
  <c r="B1064" i="22"/>
  <c r="F198" i="14" s="1"/>
  <c r="C323" i="19"/>
  <c r="B1065" i="22"/>
  <c r="AE323" i="4" s="1"/>
  <c r="C325" i="19"/>
  <c r="B1066" i="22"/>
  <c r="F212" i="14" s="1"/>
  <c r="C327" i="19"/>
  <c r="B1067" i="22"/>
  <c r="F219" i="14" s="1"/>
  <c r="C329" i="19"/>
  <c r="B1068" i="22"/>
  <c r="C330" i="19" s="1"/>
  <c r="C331" i="19"/>
  <c r="B1069" i="22"/>
  <c r="F233" i="14" s="1"/>
  <c r="C333" i="19"/>
  <c r="B1070" i="22"/>
  <c r="AE333" i="4" s="1"/>
  <c r="C335" i="19"/>
  <c r="B1284" i="22"/>
  <c r="C965" i="19" s="1"/>
  <c r="C966" i="19"/>
  <c r="B1285" i="22"/>
  <c r="U275" i="4" s="1"/>
  <c r="C968" i="19"/>
  <c r="B1286" i="22"/>
  <c r="F40" i="14" s="1"/>
  <c r="C970" i="19"/>
  <c r="B1287" i="22"/>
  <c r="C972" i="19"/>
  <c r="B1288" i="22"/>
  <c r="C973" i="19" s="1"/>
  <c r="C974" i="19"/>
  <c r="B1289" i="22"/>
  <c r="C976" i="19"/>
  <c r="B1290" i="22"/>
  <c r="C977" i="19" s="1"/>
  <c r="C978" i="19"/>
  <c r="B1291" i="22"/>
  <c r="C980" i="19"/>
  <c r="B1292" i="22"/>
  <c r="Z277" i="4" s="1"/>
  <c r="C982" i="19"/>
  <c r="B1293" i="22"/>
  <c r="P278" i="4" s="1"/>
  <c r="C984" i="19"/>
  <c r="B1294" i="22"/>
  <c r="U278" i="4" s="1"/>
  <c r="C986" i="19"/>
  <c r="B1295" i="22"/>
  <c r="C988" i="19"/>
  <c r="B1296" i="22"/>
  <c r="C989" i="19" s="1"/>
  <c r="C990" i="19"/>
  <c r="B1297" i="22"/>
  <c r="C992" i="19"/>
  <c r="B1298" i="22"/>
  <c r="Z279" i="4" s="1"/>
  <c r="C994" i="19"/>
  <c r="B1299" i="22"/>
  <c r="C996" i="19"/>
  <c r="B1300" i="22"/>
  <c r="C998" i="19"/>
  <c r="B1301" i="22"/>
  <c r="F57" i="14" s="1"/>
  <c r="C1000" i="19"/>
  <c r="B1302" i="22"/>
  <c r="P281" i="4" s="1"/>
  <c r="C1002" i="19"/>
  <c r="B1303" i="22"/>
  <c r="C1004" i="19"/>
  <c r="B1304" i="22"/>
  <c r="F61" i="14" s="1"/>
  <c r="C1006" i="19"/>
  <c r="B1305" i="22"/>
  <c r="P282" i="4" s="1"/>
  <c r="C1008" i="19"/>
  <c r="B1306" i="22"/>
  <c r="C1009" i="19" s="1"/>
  <c r="C1010" i="19"/>
  <c r="B1307" i="22"/>
  <c r="C1012" i="19"/>
  <c r="B1308" i="22"/>
  <c r="F66" i="14" s="1"/>
  <c r="C1014" i="19"/>
  <c r="B1309" i="22"/>
  <c r="C1016" i="19"/>
  <c r="B1310" i="22"/>
  <c r="Z283" i="4" s="1"/>
  <c r="C1018" i="19"/>
  <c r="B1311" i="22"/>
  <c r="C1019" i="19" s="1"/>
  <c r="C1020" i="19"/>
  <c r="B1312" i="22"/>
  <c r="C1022" i="19"/>
  <c r="B1313" i="22"/>
  <c r="C1023" i="19" s="1"/>
  <c r="C1024" i="19"/>
  <c r="B1314" i="22"/>
  <c r="C1026" i="19"/>
  <c r="B1315" i="22"/>
  <c r="C1027" i="19" s="1"/>
  <c r="C1028" i="19"/>
  <c r="B1316" i="22"/>
  <c r="C1030" i="19"/>
  <c r="B1317" i="22"/>
  <c r="C1032" i="19"/>
  <c r="B1318" i="22"/>
  <c r="C1033" i="19" s="1"/>
  <c r="C1034" i="19"/>
  <c r="B1319" i="22"/>
  <c r="F78" i="14" s="1"/>
  <c r="C1036" i="19"/>
  <c r="B1320" i="22"/>
  <c r="C1038" i="19"/>
  <c r="B1321" i="22"/>
  <c r="C1039" i="19" s="1"/>
  <c r="C1040" i="19"/>
  <c r="B1322" i="22"/>
  <c r="C1041" i="19" s="1"/>
  <c r="C1042" i="19"/>
  <c r="B1323" i="22"/>
  <c r="C1043" i="19" s="1"/>
  <c r="C1044" i="19"/>
  <c r="B1324" i="22"/>
  <c r="U288" i="4" s="1"/>
  <c r="C1046" i="19"/>
  <c r="B1325" i="22"/>
  <c r="C1048" i="19"/>
  <c r="B1326" i="22"/>
  <c r="P289" i="4" s="1"/>
  <c r="C1050" i="19"/>
  <c r="B1327" i="22"/>
  <c r="U289" i="4" s="1"/>
  <c r="C1052" i="19"/>
  <c r="B1328" i="22"/>
  <c r="F89" i="14" s="1"/>
  <c r="C1054" i="19"/>
  <c r="B1329" i="22"/>
  <c r="C1055" i="19" s="1"/>
  <c r="C1056" i="19"/>
  <c r="B1330" i="22"/>
  <c r="C1057" i="19" s="1"/>
  <c r="C1058" i="19"/>
  <c r="B1331" i="22"/>
  <c r="C1059" i="19" s="1"/>
  <c r="C1060" i="19"/>
  <c r="B1332" i="22"/>
  <c r="F94" i="14" s="1"/>
  <c r="C1062" i="19"/>
  <c r="B1333" i="22"/>
  <c r="C1064" i="19"/>
  <c r="B1334" i="22"/>
  <c r="Z291" i="4" s="1"/>
  <c r="C1066" i="19"/>
  <c r="B1335" i="22"/>
  <c r="C1067" i="19" s="1"/>
  <c r="C1068" i="19"/>
  <c r="B1336" i="22"/>
  <c r="U292" i="4" s="1"/>
  <c r="C1070" i="19"/>
  <c r="B1337" i="22"/>
  <c r="C1071" i="19" s="1"/>
  <c r="C1072" i="19"/>
  <c r="B1338" i="22"/>
  <c r="F101" i="14" s="1"/>
  <c r="C1074" i="19"/>
  <c r="B1339" i="22"/>
  <c r="C1075" i="19" s="1"/>
  <c r="C1076" i="19"/>
  <c r="B1340" i="22"/>
  <c r="Z293" i="4" s="1"/>
  <c r="C1078" i="19"/>
  <c r="B1341" i="22"/>
  <c r="F104" i="14" s="1"/>
  <c r="C1080" i="19"/>
  <c r="B1342" i="22"/>
  <c r="C1081" i="19" s="1"/>
  <c r="C1082" i="19"/>
  <c r="B1343" i="22"/>
  <c r="F106" i="14" s="1"/>
  <c r="C1084" i="19"/>
  <c r="B1344" i="22"/>
  <c r="C1085" i="19" s="1"/>
  <c r="C1086" i="19"/>
  <c r="B1345" i="22"/>
  <c r="U295" i="4" s="1"/>
  <c r="C1088" i="19"/>
  <c r="B1346" i="22"/>
  <c r="C1089" i="19" s="1"/>
  <c r="C1090" i="19"/>
  <c r="B1347" i="22"/>
  <c r="C1092" i="19"/>
  <c r="B1348" i="22"/>
  <c r="C1093" i="19" s="1"/>
  <c r="C1094" i="19"/>
  <c r="B1349" i="22"/>
  <c r="C1096" i="19"/>
  <c r="B1350" i="22"/>
  <c r="P297" i="4" s="1"/>
  <c r="C1098" i="19"/>
  <c r="B1351" i="22"/>
  <c r="F116" i="14" s="1"/>
  <c r="C1100" i="19"/>
  <c r="B1352" i="22"/>
  <c r="C1102" i="19"/>
  <c r="B1353" i="22"/>
  <c r="C1103" i="19" s="1"/>
  <c r="C1104" i="19"/>
  <c r="B1354" i="22"/>
  <c r="F119" i="14" s="1"/>
  <c r="C1106" i="19"/>
  <c r="B1355" i="22"/>
  <c r="C1108" i="19"/>
  <c r="B1356" i="22"/>
  <c r="P299" i="4" s="1"/>
  <c r="C1110" i="19"/>
  <c r="B1357" i="22"/>
  <c r="C1112" i="19"/>
  <c r="B1358" i="22"/>
  <c r="F124" i="14" s="1"/>
  <c r="C1114" i="19"/>
  <c r="B1359" i="22"/>
  <c r="C1115" i="19" s="1"/>
  <c r="C1116" i="19"/>
  <c r="B1360" i="22"/>
  <c r="C1117" i="19" s="1"/>
  <c r="C1118" i="19"/>
  <c r="B1361" i="22"/>
  <c r="C1120" i="19"/>
  <c r="B1362" i="22"/>
  <c r="P301" i="4" s="1"/>
  <c r="C1122" i="19"/>
  <c r="B1363" i="22"/>
  <c r="C1124" i="19"/>
  <c r="B1364" i="22"/>
  <c r="C1126" i="19"/>
  <c r="B1365" i="22"/>
  <c r="F132" i="14" s="1"/>
  <c r="C1128" i="19"/>
  <c r="B1366" i="22"/>
  <c r="C1130" i="19"/>
  <c r="B1367" i="22"/>
  <c r="F134" i="14" s="1"/>
  <c r="C1132" i="19"/>
  <c r="B1368" i="22"/>
  <c r="P303" i="4" s="1"/>
  <c r="C1134" i="19"/>
  <c r="B1369" i="22"/>
  <c r="U303" i="4" s="1"/>
  <c r="C1136" i="19"/>
  <c r="B1370" i="22"/>
  <c r="C1137" i="19" s="1"/>
  <c r="C1138" i="19"/>
  <c r="B1371" i="22"/>
  <c r="P304" i="4" s="1"/>
  <c r="C1140" i="19"/>
  <c r="B1372" i="22"/>
  <c r="U304" i="4" s="1"/>
  <c r="C1142" i="19"/>
  <c r="B1373" i="22"/>
  <c r="Z304" i="4" s="1"/>
  <c r="C1144" i="19"/>
  <c r="B1374" i="22"/>
  <c r="F143" i="14" s="1"/>
  <c r="C1146" i="19"/>
  <c r="B1375" i="22"/>
  <c r="F144" i="14" s="1"/>
  <c r="C1148" i="19"/>
  <c r="B1376" i="22"/>
  <c r="Z305" i="4" s="1"/>
  <c r="C1150" i="19"/>
  <c r="B1377" i="22"/>
  <c r="P306" i="4" s="1"/>
  <c r="C1152" i="19"/>
  <c r="B1378" i="22"/>
  <c r="C1153" i="19" s="1"/>
  <c r="C1154" i="19"/>
  <c r="B1379" i="22"/>
  <c r="C1156" i="19"/>
  <c r="B1380" i="22"/>
  <c r="P307" i="4" s="1"/>
  <c r="C1158" i="19"/>
  <c r="B1381" i="22"/>
  <c r="C1160" i="19"/>
  <c r="B1382" i="22"/>
  <c r="F152" i="14" s="1"/>
  <c r="C1162" i="19"/>
  <c r="B1383" i="22"/>
  <c r="C1164" i="19"/>
  <c r="B1384" i="22"/>
  <c r="U308" i="4" s="1"/>
  <c r="C1166" i="19"/>
  <c r="B1385" i="22"/>
  <c r="C1168" i="19"/>
  <c r="B1386" i="22"/>
  <c r="P309" i="4" s="1"/>
  <c r="C1170" i="19"/>
  <c r="B1387" i="22"/>
  <c r="C1172" i="19"/>
  <c r="B1388" i="22"/>
  <c r="Z309" i="4" s="1"/>
  <c r="C1174" i="19"/>
  <c r="B1389" i="22"/>
  <c r="C1175" i="19" s="1"/>
  <c r="C1176" i="19"/>
  <c r="B1390" i="22"/>
  <c r="F161" i="14" s="1"/>
  <c r="C1178" i="19"/>
  <c r="B1391" i="22"/>
  <c r="F162" i="14" s="1"/>
  <c r="C1180" i="19"/>
  <c r="B1392" i="22"/>
  <c r="F164" i="14" s="1"/>
  <c r="C1182" i="19"/>
  <c r="B1393" i="22"/>
  <c r="C1184" i="19"/>
  <c r="B1394" i="22"/>
  <c r="C1185" i="19" s="1"/>
  <c r="C1186" i="19"/>
  <c r="B1395" i="22"/>
  <c r="P312" i="4" s="1"/>
  <c r="C1188" i="19"/>
  <c r="B1396" i="22"/>
  <c r="U312" i="4" s="1"/>
  <c r="C1190" i="19"/>
  <c r="B1397" i="22"/>
  <c r="C1192" i="19"/>
  <c r="B1398" i="22"/>
  <c r="C1194" i="19"/>
  <c r="B1399" i="22"/>
  <c r="C1196" i="19"/>
  <c r="B1400" i="22"/>
  <c r="C1198" i="19"/>
  <c r="B1401" i="22"/>
  <c r="C1200" i="19"/>
  <c r="B1402" i="22"/>
  <c r="F175" i="14" s="1"/>
  <c r="C1202" i="19"/>
  <c r="B1403" i="22"/>
  <c r="C1203" i="19" s="1"/>
  <c r="C1204" i="19"/>
  <c r="B1404" i="22"/>
  <c r="C1206" i="19"/>
  <c r="B1405" i="22"/>
  <c r="U315" i="4" s="1"/>
  <c r="C1208" i="19"/>
  <c r="B1406" i="22"/>
  <c r="F180" i="14" s="1"/>
  <c r="C1210" i="19"/>
  <c r="B1407" i="22"/>
  <c r="C1211" i="19" s="1"/>
  <c r="C1212" i="19"/>
  <c r="B1408" i="22"/>
  <c r="F182" i="14" s="1"/>
  <c r="C1214" i="19"/>
  <c r="B1409" i="22"/>
  <c r="C1216" i="19"/>
  <c r="B1410" i="22"/>
  <c r="P317" i="4" s="1"/>
  <c r="C1218" i="19"/>
  <c r="B1411" i="22"/>
  <c r="U317" i="4" s="1"/>
  <c r="C1220" i="19"/>
  <c r="B1412" i="22"/>
  <c r="Z317" i="4" s="1"/>
  <c r="C1222" i="19"/>
  <c r="B1413" i="22"/>
  <c r="C1224" i="19"/>
  <c r="B1414" i="22"/>
  <c r="C1226" i="19"/>
  <c r="B1415" i="22"/>
  <c r="C1227" i="19" s="1"/>
  <c r="C1228" i="19"/>
  <c r="B1416" i="22"/>
  <c r="F192" i="14" s="1"/>
  <c r="C1230" i="19"/>
  <c r="B1417" i="22"/>
  <c r="C1232" i="19"/>
  <c r="B1418" i="22"/>
  <c r="C1233" i="19" s="1"/>
  <c r="C1234" i="19"/>
  <c r="B1419" i="22"/>
  <c r="C1236" i="19"/>
  <c r="B1420" i="22"/>
  <c r="C1237" i="19" s="1"/>
  <c r="C1238" i="19"/>
  <c r="B1421" i="22"/>
  <c r="F197" i="14" s="1"/>
  <c r="C1240" i="19"/>
  <c r="B1422" i="22"/>
  <c r="C1241" i="19" s="1"/>
  <c r="C1242" i="19"/>
  <c r="B1423" i="22"/>
  <c r="C1243" i="19" s="1"/>
  <c r="C1244" i="19"/>
  <c r="B1424" i="22"/>
  <c r="C1245" i="19" s="1"/>
  <c r="C1246" i="19"/>
  <c r="B1425" i="22"/>
  <c r="C1248" i="19"/>
  <c r="B1426" i="22"/>
  <c r="F203" i="14" s="1"/>
  <c r="C1250" i="19"/>
  <c r="B1427" i="22"/>
  <c r="C1252" i="19"/>
  <c r="B1428" i="22"/>
  <c r="F206" i="14" s="1"/>
  <c r="C1254" i="19"/>
  <c r="B1429" i="22"/>
  <c r="C1256" i="19"/>
  <c r="B1430" i="22"/>
  <c r="F208" i="14" s="1"/>
  <c r="C1258" i="19"/>
  <c r="B1431" i="22"/>
  <c r="C1259" i="19" s="1"/>
  <c r="C1260" i="19"/>
  <c r="B1432" i="22"/>
  <c r="F210" i="14" s="1"/>
  <c r="C1262" i="19"/>
  <c r="B1433" i="22"/>
  <c r="Z324" i="4" s="1"/>
  <c r="C1264" i="19"/>
  <c r="B1434" i="22"/>
  <c r="P325" i="4" s="1"/>
  <c r="C1266" i="19"/>
  <c r="B1435" i="22"/>
  <c r="C1267" i="19" s="1"/>
  <c r="C1268" i="19"/>
  <c r="B1436" i="22"/>
  <c r="F215" i="14" s="1"/>
  <c r="C1270" i="19"/>
  <c r="B1437" i="22"/>
  <c r="C1271" i="19" s="1"/>
  <c r="C1272" i="19"/>
  <c r="B1438" i="22"/>
  <c r="C1273" i="19" s="1"/>
  <c r="C1274" i="19"/>
  <c r="B1439" i="22"/>
  <c r="C1276" i="19"/>
  <c r="B1440" i="22"/>
  <c r="P327" i="4" s="1"/>
  <c r="C1278" i="19"/>
  <c r="B1441" i="22"/>
  <c r="C1279" i="19" s="1"/>
  <c r="C1280" i="19"/>
  <c r="B1442" i="22"/>
  <c r="C1281" i="19" s="1"/>
  <c r="C1282" i="19"/>
  <c r="B1443" i="22"/>
  <c r="C1284" i="19"/>
  <c r="B1444" i="22"/>
  <c r="C1285" i="19" s="1"/>
  <c r="C1286" i="19"/>
  <c r="B1445" i="22"/>
  <c r="C1287" i="19" s="1"/>
  <c r="C1288" i="19"/>
  <c r="B1446" i="22"/>
  <c r="P329" i="4" s="1"/>
  <c r="C1290" i="19"/>
  <c r="B1447" i="22"/>
  <c r="F228" i="14" s="1"/>
  <c r="C1292" i="19"/>
  <c r="B1448" i="22"/>
  <c r="Z329" i="4" s="1"/>
  <c r="C1294" i="19"/>
  <c r="B1449" i="22"/>
  <c r="P330" i="4" s="1"/>
  <c r="C1296" i="19"/>
  <c r="B1450" i="22"/>
  <c r="U330" i="4" s="1"/>
  <c r="C1298" i="19"/>
  <c r="B1451" i="22"/>
  <c r="F232" i="14" s="1"/>
  <c r="C1300" i="19"/>
  <c r="B1452" i="22"/>
  <c r="P331" i="4" s="1"/>
  <c r="C1302" i="19"/>
  <c r="B1453" i="22"/>
  <c r="C1304" i="19"/>
  <c r="B1454" i="22"/>
  <c r="F236" i="14" s="1"/>
  <c r="C1306" i="19"/>
  <c r="B1455" i="22"/>
  <c r="P332" i="4" s="1"/>
  <c r="C1308" i="19"/>
  <c r="B1456" i="22"/>
  <c r="F238" i="14" s="1"/>
  <c r="C1310" i="19"/>
  <c r="B1457" i="22"/>
  <c r="C1312" i="19"/>
  <c r="B1458" i="22"/>
  <c r="P333" i="4" s="1"/>
  <c r="C1314" i="19"/>
  <c r="B1459" i="22"/>
  <c r="U333" i="4" s="1"/>
  <c r="C1316" i="19"/>
  <c r="B1460" i="22"/>
  <c r="Z333" i="4" s="1"/>
  <c r="C1318" i="19"/>
  <c r="B1461" i="22"/>
  <c r="C1320" i="19"/>
  <c r="B1462" i="22"/>
  <c r="C1321" i="19" s="1"/>
  <c r="C1322" i="19"/>
  <c r="B1463" i="22"/>
  <c r="C1323" i="19" s="1"/>
  <c r="C1324" i="19"/>
  <c r="B1071" i="22"/>
  <c r="C337" i="19"/>
  <c r="C338" i="19"/>
  <c r="C339" i="19"/>
  <c r="C340" i="19"/>
  <c r="B1072" i="22"/>
  <c r="C342" i="19"/>
  <c r="C343" i="19"/>
  <c r="C344" i="19"/>
  <c r="C345" i="19"/>
  <c r="B1073" i="22"/>
  <c r="F261" i="14" s="1"/>
  <c r="C347" i="19"/>
  <c r="C348" i="19"/>
  <c r="C349" i="19"/>
  <c r="C350" i="19"/>
  <c r="B1074" i="22"/>
  <c r="F268" i="14" s="1"/>
  <c r="C352" i="19"/>
  <c r="C353" i="19"/>
  <c r="C354" i="19"/>
  <c r="C355" i="19"/>
  <c r="B1075" i="22"/>
  <c r="C357" i="19"/>
  <c r="C358" i="19"/>
  <c r="C359" i="19"/>
  <c r="C360" i="19"/>
  <c r="B1076" i="22"/>
  <c r="C361" i="19" s="1"/>
  <c r="C362" i="19"/>
  <c r="C363" i="19"/>
  <c r="C364" i="19"/>
  <c r="C365" i="19"/>
  <c r="B1077" i="22"/>
  <c r="C367" i="19"/>
  <c r="C368" i="19"/>
  <c r="C369" i="19"/>
  <c r="C370" i="19"/>
  <c r="B1464" i="22"/>
  <c r="F248" i="14" s="1"/>
  <c r="C1326" i="19"/>
  <c r="C1327" i="19"/>
  <c r="C1328" i="19"/>
  <c r="C1329" i="19"/>
  <c r="B1465" i="22"/>
  <c r="C1331" i="19"/>
  <c r="C1332" i="19"/>
  <c r="C1333" i="19"/>
  <c r="C1334" i="19"/>
  <c r="B1466" i="22"/>
  <c r="F250" i="14" s="1"/>
  <c r="C1336" i="19"/>
  <c r="C1337" i="19"/>
  <c r="C1338" i="19"/>
  <c r="C1339" i="19"/>
  <c r="B1467" i="22"/>
  <c r="C1341" i="19"/>
  <c r="C1342" i="19"/>
  <c r="C1343" i="19"/>
  <c r="C1344" i="19"/>
  <c r="B1468" i="22"/>
  <c r="C1345" i="19" s="1"/>
  <c r="C1346" i="19"/>
  <c r="C1347" i="19"/>
  <c r="C1348" i="19"/>
  <c r="C1349" i="19"/>
  <c r="B1469" i="22"/>
  <c r="C1351" i="19"/>
  <c r="C1352" i="19"/>
  <c r="C1353" i="19"/>
  <c r="C1354" i="19"/>
  <c r="B1470" i="22"/>
  <c r="C1355" i="19" s="1"/>
  <c r="C1356" i="19"/>
  <c r="C1357" i="19"/>
  <c r="C1358" i="19"/>
  <c r="C1359" i="19"/>
  <c r="B1471" i="22"/>
  <c r="C1360" i="19" s="1"/>
  <c r="C1361" i="19"/>
  <c r="C1362" i="19"/>
  <c r="C1363" i="19"/>
  <c r="C1364" i="19"/>
  <c r="B1472" i="22"/>
  <c r="C1366" i="19"/>
  <c r="C1367" i="19"/>
  <c r="C1368" i="19"/>
  <c r="C1369" i="19"/>
  <c r="B1473" i="22"/>
  <c r="P353" i="4" s="1"/>
  <c r="C1371" i="19"/>
  <c r="C1372" i="19"/>
  <c r="C1373" i="19"/>
  <c r="C1374" i="19"/>
  <c r="B1474" i="22"/>
  <c r="U353" i="4" s="1"/>
  <c r="C1376" i="19"/>
  <c r="C1377" i="19"/>
  <c r="C1378" i="19"/>
  <c r="C1379" i="19"/>
  <c r="B1475" i="22"/>
  <c r="C1381" i="19"/>
  <c r="C1382" i="19"/>
  <c r="C1383" i="19"/>
  <c r="C1384" i="19"/>
  <c r="B1476" i="22"/>
  <c r="F262" i="14" s="1"/>
  <c r="C1386" i="19"/>
  <c r="C1387" i="19"/>
  <c r="C1388" i="19"/>
  <c r="C1389" i="19"/>
  <c r="B1477" i="22"/>
  <c r="U354" i="4" s="1"/>
  <c r="C1391" i="19"/>
  <c r="C1392" i="19"/>
  <c r="C1393" i="19"/>
  <c r="C1394" i="19"/>
  <c r="B1478" i="22"/>
  <c r="C1395" i="19" s="1"/>
  <c r="C1396" i="19"/>
  <c r="C1397" i="19"/>
  <c r="C1398" i="19"/>
  <c r="C1399" i="19"/>
  <c r="B1479" i="22"/>
  <c r="P355" i="4" s="1"/>
  <c r="C1401" i="19"/>
  <c r="C1402" i="19"/>
  <c r="C1403" i="19"/>
  <c r="C1404" i="19"/>
  <c r="B1480" i="22"/>
  <c r="F266" i="14" s="1"/>
  <c r="C1406" i="19"/>
  <c r="C1407" i="19"/>
  <c r="C1408" i="19"/>
  <c r="C1409" i="19"/>
  <c r="B1481" i="22"/>
  <c r="Z355" i="4" s="1"/>
  <c r="C1411" i="19"/>
  <c r="C1412" i="19"/>
  <c r="C1413" i="19"/>
  <c r="C1414" i="19"/>
  <c r="B1482" i="22"/>
  <c r="C1416" i="19"/>
  <c r="C1417" i="19"/>
  <c r="C1418" i="19"/>
  <c r="C1419" i="19"/>
  <c r="B1483" i="22"/>
  <c r="C1421" i="19"/>
  <c r="C1422" i="19"/>
  <c r="C1423" i="19"/>
  <c r="C1424" i="19"/>
  <c r="B1484" i="22"/>
  <c r="C1425" i="19" s="1"/>
  <c r="C1426" i="19"/>
  <c r="C1427" i="19"/>
  <c r="C1428" i="19"/>
  <c r="C1429" i="19"/>
  <c r="B1485" i="22"/>
  <c r="F272" i="14" s="1"/>
  <c r="C1431" i="19"/>
  <c r="C1432" i="19"/>
  <c r="C1433" i="19"/>
  <c r="C1434" i="19"/>
  <c r="B1486" i="22"/>
  <c r="C1435" i="19" s="1"/>
  <c r="C1436" i="19"/>
  <c r="C1437" i="19"/>
  <c r="C1438" i="19"/>
  <c r="C1439" i="19"/>
  <c r="B1487" i="22"/>
  <c r="Z357" i="4" s="1"/>
  <c r="C1441" i="19"/>
  <c r="C1442" i="19"/>
  <c r="C1443" i="19"/>
  <c r="C1444" i="19"/>
  <c r="B1488" i="22"/>
  <c r="C1445" i="19" s="1"/>
  <c r="C1446" i="19"/>
  <c r="C1447" i="19"/>
  <c r="C1448" i="19"/>
  <c r="C1449" i="19"/>
  <c r="B1489" i="22"/>
  <c r="F277" i="14" s="1"/>
  <c r="C1451" i="19"/>
  <c r="C1452" i="19"/>
  <c r="C1453" i="19"/>
  <c r="C1454" i="19"/>
  <c r="B1490" i="22"/>
  <c r="C1456" i="19"/>
  <c r="C1457" i="19"/>
  <c r="C1458" i="19"/>
  <c r="C1459" i="19"/>
  <c r="B1491" i="22"/>
  <c r="C1461" i="19"/>
  <c r="C1462" i="19"/>
  <c r="C1463" i="19"/>
  <c r="C1464" i="19"/>
  <c r="B1492" i="22"/>
  <c r="C1465" i="19" s="1"/>
  <c r="C1466" i="19"/>
  <c r="C1467" i="19"/>
  <c r="C1468" i="19"/>
  <c r="C1469" i="19"/>
  <c r="B1493" i="22"/>
  <c r="Z359" i="4" s="1"/>
  <c r="C1471" i="19"/>
  <c r="C1472" i="19"/>
  <c r="C1473" i="19"/>
  <c r="C1474" i="19"/>
  <c r="B1494" i="22"/>
  <c r="F283" i="14" s="1"/>
  <c r="C1476" i="19"/>
  <c r="C1477" i="19"/>
  <c r="C1478" i="19"/>
  <c r="C1479" i="19"/>
  <c r="B1495" i="22"/>
  <c r="C1480" i="19" s="1"/>
  <c r="C1481" i="19"/>
  <c r="C1482" i="19"/>
  <c r="C1483" i="19"/>
  <c r="C1484" i="19"/>
  <c r="B1496" i="22"/>
  <c r="F285" i="14" s="1"/>
  <c r="C1486" i="19"/>
  <c r="C1487" i="19"/>
  <c r="C1488" i="19"/>
  <c r="C1489" i="19"/>
  <c r="B1497" i="22"/>
  <c r="C1491" i="19"/>
  <c r="C1492" i="19"/>
  <c r="C1493" i="19"/>
  <c r="C1494" i="19"/>
  <c r="B1498" i="22"/>
  <c r="U361" i="4" s="1"/>
  <c r="C1496" i="19"/>
  <c r="C1497" i="19"/>
  <c r="C1498" i="19"/>
  <c r="C1499" i="19"/>
  <c r="B1499" i="22"/>
  <c r="F288" i="14" s="1"/>
  <c r="C1501" i="19"/>
  <c r="C1502" i="19"/>
  <c r="C1503" i="19"/>
  <c r="C1504" i="19"/>
  <c r="B1500" i="22"/>
  <c r="P362" i="4" s="1"/>
  <c r="C1506" i="19"/>
  <c r="C1507" i="19"/>
  <c r="C1508" i="19"/>
  <c r="C1509" i="19"/>
  <c r="B1501" i="22"/>
  <c r="F291" i="14" s="1"/>
  <c r="C1511" i="19"/>
  <c r="C1512" i="19"/>
  <c r="C1513" i="19"/>
  <c r="C1514" i="19"/>
  <c r="B1502" i="22"/>
  <c r="Z362" i="4" s="1"/>
  <c r="C1516" i="19"/>
  <c r="C1517" i="19"/>
  <c r="C1518" i="19"/>
  <c r="C1519" i="19"/>
  <c r="B1503" i="22"/>
  <c r="F293" i="14" s="1"/>
  <c r="C1521" i="19"/>
  <c r="C1522" i="19"/>
  <c r="C1523" i="19"/>
  <c r="C1524" i="19"/>
  <c r="B1504" i="22"/>
  <c r="C1525" i="19" s="1"/>
  <c r="C1526" i="19"/>
  <c r="C1527" i="19"/>
  <c r="C1528" i="19"/>
  <c r="C1529" i="19"/>
  <c r="B1505" i="22"/>
  <c r="Z363" i="4" s="1"/>
  <c r="C1531" i="19"/>
  <c r="C1532" i="19"/>
  <c r="C1533" i="19"/>
  <c r="C1534" i="19"/>
  <c r="B1128" i="22"/>
  <c r="C465" i="19" s="1"/>
  <c r="B1129" i="22"/>
  <c r="C466" i="19" s="1"/>
  <c r="B1130" i="22"/>
  <c r="F361" i="14" s="1"/>
  <c r="B1154" i="22"/>
  <c r="C471" i="19" s="1"/>
  <c r="C472" i="19"/>
  <c r="B1155" i="22"/>
  <c r="C473" i="19" s="1"/>
  <c r="C474" i="19"/>
  <c r="C475" i="19"/>
  <c r="C476" i="19"/>
  <c r="B1031" i="22"/>
  <c r="C258" i="19" s="1"/>
  <c r="C259" i="19"/>
  <c r="B1036" i="22"/>
  <c r="C268" i="19" s="1"/>
  <c r="C269" i="19"/>
  <c r="B1033" i="22"/>
  <c r="C262" i="19" s="1"/>
  <c r="C263" i="19"/>
  <c r="B1159" i="22"/>
  <c r="C483" i="19" s="1"/>
  <c r="C484" i="19"/>
  <c r="B1165" i="22"/>
  <c r="C499" i="19" s="1"/>
  <c r="C500" i="19"/>
  <c r="B1156" i="22"/>
  <c r="C478" i="19"/>
  <c r="B1157" i="22"/>
  <c r="C480" i="19"/>
  <c r="B1158" i="22"/>
  <c r="C481" i="19" s="1"/>
  <c r="C482" i="19"/>
  <c r="B1244" i="22"/>
  <c r="C788" i="19"/>
  <c r="B1249" i="22"/>
  <c r="C791" i="19" s="1"/>
  <c r="C792" i="19"/>
  <c r="C793" i="19"/>
  <c r="C794" i="19"/>
  <c r="C795" i="19"/>
  <c r="C796" i="19"/>
  <c r="C797" i="19"/>
  <c r="C798" i="19"/>
  <c r="B1250" i="22"/>
  <c r="C799" i="19" s="1"/>
  <c r="C800" i="19"/>
  <c r="C801" i="19"/>
  <c r="C802" i="19"/>
  <c r="C803" i="19"/>
  <c r="C804" i="19"/>
  <c r="C805" i="19"/>
  <c r="C806" i="19"/>
  <c r="B1251" i="22"/>
  <c r="C807" i="19" s="1"/>
  <c r="C808" i="19"/>
  <c r="C809" i="19"/>
  <c r="C810" i="19"/>
  <c r="C811" i="19"/>
  <c r="C812" i="19"/>
  <c r="C813" i="19"/>
  <c r="C814" i="19"/>
  <c r="B1252" i="22"/>
  <c r="C815" i="19" s="1"/>
  <c r="C816" i="19"/>
  <c r="C817" i="19"/>
  <c r="C818" i="19"/>
  <c r="C819" i="19"/>
  <c r="C820" i="19"/>
  <c r="C821" i="19"/>
  <c r="C822" i="19"/>
  <c r="B1253" i="22"/>
  <c r="C823" i="19" s="1"/>
  <c r="C824" i="19"/>
  <c r="C825" i="19"/>
  <c r="C826" i="19"/>
  <c r="C827" i="19"/>
  <c r="C828" i="19"/>
  <c r="C829" i="19"/>
  <c r="C830" i="19"/>
  <c r="B1254" i="22"/>
  <c r="C831" i="19" s="1"/>
  <c r="C832" i="19"/>
  <c r="C833" i="19"/>
  <c r="C834" i="19"/>
  <c r="C835" i="19"/>
  <c r="C836" i="19"/>
  <c r="C837" i="19"/>
  <c r="C838" i="19"/>
  <c r="B1255" i="22"/>
  <c r="F374" i="14" s="1"/>
  <c r="C840" i="19"/>
  <c r="C841" i="19"/>
  <c r="C842" i="19"/>
  <c r="C843" i="19"/>
  <c r="C844" i="19"/>
  <c r="C845" i="19"/>
  <c r="C846" i="19"/>
  <c r="B1256" i="22"/>
  <c r="F375" i="14" s="1"/>
  <c r="C848" i="19"/>
  <c r="C849" i="19"/>
  <c r="C850" i="19"/>
  <c r="C851" i="19"/>
  <c r="C852" i="19"/>
  <c r="C853" i="19"/>
  <c r="C854" i="19"/>
  <c r="B1257" i="22"/>
  <c r="C856" i="19"/>
  <c r="C857" i="19"/>
  <c r="C858" i="19"/>
  <c r="C859" i="19"/>
  <c r="C860" i="19"/>
  <c r="C861" i="19"/>
  <c r="C862" i="19"/>
  <c r="B1258" i="22"/>
  <c r="C864" i="19"/>
  <c r="C865" i="19"/>
  <c r="C866" i="19"/>
  <c r="C867" i="19"/>
  <c r="C868" i="19"/>
  <c r="C869" i="19"/>
  <c r="C870" i="19"/>
  <c r="B1259" i="22"/>
  <c r="C872" i="19"/>
  <c r="C873" i="19"/>
  <c r="C874" i="19"/>
  <c r="C875" i="19"/>
  <c r="C876" i="19"/>
  <c r="C877" i="19"/>
  <c r="C878" i="19"/>
  <c r="B1260" i="22"/>
  <c r="F379" i="14" s="1"/>
  <c r="C880" i="19"/>
  <c r="C881" i="19"/>
  <c r="C882" i="19"/>
  <c r="C883" i="19"/>
  <c r="C884" i="19"/>
  <c r="C885" i="19"/>
  <c r="C886" i="19"/>
  <c r="B1261" i="22"/>
  <c r="F380" i="14" s="1"/>
  <c r="C890" i="19"/>
  <c r="B1262" i="22"/>
  <c r="C897" i="19"/>
  <c r="B1263" i="22"/>
  <c r="F382" i="14" s="1"/>
  <c r="C904" i="19"/>
  <c r="B1264" i="22"/>
  <c r="F383" i="14" s="1"/>
  <c r="C911" i="19"/>
  <c r="B1265" i="22"/>
  <c r="C915" i="19" s="1"/>
  <c r="C918" i="19"/>
  <c r="B1266" i="22"/>
  <c r="F385" i="14" s="1"/>
  <c r="C925" i="19"/>
  <c r="B1267" i="22"/>
  <c r="F386" i="14" s="1"/>
  <c r="C932" i="19"/>
  <c r="B1268" i="22"/>
  <c r="C935" i="19" s="1"/>
  <c r="C938" i="19"/>
  <c r="B1269" i="22"/>
  <c r="C941" i="19" s="1"/>
  <c r="C944" i="19"/>
  <c r="B1270" i="22"/>
  <c r="C950" i="19"/>
  <c r="B1271" i="22"/>
  <c r="C953" i="19" s="1"/>
  <c r="C956" i="19"/>
  <c r="B1272" i="22"/>
  <c r="B951" i="22"/>
  <c r="C3" i="19" s="1"/>
  <c r="B161" i="22"/>
  <c r="B162" i="22"/>
  <c r="E483" i="19" s="1"/>
  <c r="B163" i="22"/>
  <c r="E499" i="19" s="1"/>
  <c r="B164" i="22"/>
  <c r="B949" i="22"/>
  <c r="B918" i="22"/>
  <c r="B919" i="22"/>
  <c r="B920" i="22"/>
  <c r="B921" i="22"/>
  <c r="B922" i="22"/>
  <c r="B923" i="22"/>
  <c r="B924" i="22"/>
  <c r="B925" i="22"/>
  <c r="B926" i="22"/>
  <c r="B927" i="22"/>
  <c r="B115" i="22"/>
  <c r="P160" i="4" s="1"/>
  <c r="B116" i="22"/>
  <c r="P161" i="4" s="1"/>
  <c r="B117" i="22"/>
  <c r="P162" i="4" s="1"/>
  <c r="B118" i="22"/>
  <c r="P163" i="4" s="1"/>
  <c r="B119" i="22"/>
  <c r="U152" i="4" s="1"/>
  <c r="B120" i="22"/>
  <c r="U153" i="4" s="1"/>
  <c r="B121" i="22"/>
  <c r="U154" i="4" s="1"/>
  <c r="B122" i="22"/>
  <c r="U155" i="4" s="1"/>
  <c r="B123" i="22"/>
  <c r="U156" i="4" s="1"/>
  <c r="B124" i="22"/>
  <c r="U157" i="4" s="1"/>
  <c r="B125" i="22"/>
  <c r="U158" i="4" s="1"/>
  <c r="B126" i="22"/>
  <c r="U159" i="4" s="1"/>
  <c r="B127" i="22"/>
  <c r="U160" i="4" s="1"/>
  <c r="B128" i="22"/>
  <c r="U161" i="4" s="1"/>
  <c r="B129" i="22"/>
  <c r="U162" i="4" s="1"/>
  <c r="B130" i="22"/>
  <c r="U163" i="4" s="1"/>
  <c r="B131" i="22"/>
  <c r="Z152" i="4" s="1"/>
  <c r="B132" i="22"/>
  <c r="Z153" i="4" s="1"/>
  <c r="B133" i="22"/>
  <c r="Z154" i="4" s="1"/>
  <c r="B134" i="22"/>
  <c r="Z155" i="4" s="1"/>
  <c r="B135" i="22"/>
  <c r="Z156" i="4" s="1"/>
  <c r="B136" i="22"/>
  <c r="Z157" i="4" s="1"/>
  <c r="B137" i="22"/>
  <c r="Z158" i="4" s="1"/>
  <c r="B138" i="22"/>
  <c r="Z159" i="4" s="1"/>
  <c r="B139" i="22"/>
  <c r="Z160" i="4" s="1"/>
  <c r="B140" i="22"/>
  <c r="Z161" i="4" s="1"/>
  <c r="B141" i="22"/>
  <c r="Z162" i="4" s="1"/>
  <c r="B142" i="22"/>
  <c r="Z163" i="4" s="1"/>
  <c r="B143" i="22"/>
  <c r="B144" i="22"/>
  <c r="B145" i="22"/>
  <c r="B146" i="22"/>
  <c r="B147" i="22"/>
  <c r="B148" i="22"/>
  <c r="B149" i="22"/>
  <c r="AE191" i="4" s="1"/>
  <c r="B150" i="22"/>
  <c r="B153" i="22"/>
  <c r="P12" i="4" s="1"/>
  <c r="B154" i="22"/>
  <c r="B155" i="22"/>
  <c r="B156" i="22"/>
  <c r="B157" i="22"/>
  <c r="E471" i="19" s="1"/>
  <c r="B158" i="22"/>
  <c r="E258" i="19" s="1"/>
  <c r="B159" i="22"/>
  <c r="E268" i="19" s="1"/>
  <c r="B160" i="22"/>
  <c r="B378" i="22"/>
  <c r="U441" i="4" s="1"/>
  <c r="B379" i="22"/>
  <c r="Z441" i="4" s="1"/>
  <c r="B380" i="22"/>
  <c r="P442" i="4" s="1"/>
  <c r="B381" i="22"/>
  <c r="U442" i="4" s="1"/>
  <c r="B382" i="22"/>
  <c r="Z442" i="4" s="1"/>
  <c r="B383" i="22"/>
  <c r="B384" i="22"/>
  <c r="B385" i="22"/>
  <c r="B392" i="22"/>
  <c r="P443" i="4" s="1"/>
  <c r="B393" i="22"/>
  <c r="U443" i="4" s="1"/>
  <c r="B394" i="22"/>
  <c r="B395" i="22"/>
  <c r="AE428" i="4" s="1"/>
  <c r="B396" i="22"/>
  <c r="AE429" i="4" s="1"/>
  <c r="B397" i="22"/>
  <c r="AE430" i="4" s="1"/>
  <c r="B398" i="22"/>
  <c r="B399" i="22"/>
  <c r="B400" i="22"/>
  <c r="B17" i="22"/>
  <c r="AE475" i="4" s="1"/>
  <c r="B26" i="22"/>
  <c r="E843" i="19" s="1"/>
  <c r="B31" i="22"/>
  <c r="I26" i="21" s="1"/>
  <c r="B32" i="22"/>
  <c r="I27" i="21" s="1"/>
  <c r="B25" i="22"/>
  <c r="E799" i="19" s="1"/>
  <c r="Z16" i="23"/>
  <c r="B18" i="22"/>
  <c r="E920" i="19" s="1"/>
  <c r="B97" i="22"/>
  <c r="E796" i="19" s="1"/>
  <c r="B87" i="22"/>
  <c r="E792" i="19" s="1"/>
  <c r="B89" i="22"/>
  <c r="P178" i="4" s="1"/>
  <c r="B98" i="22"/>
  <c r="P180" i="4" s="1"/>
  <c r="B88" i="22"/>
  <c r="B90" i="22"/>
  <c r="E816" i="19" s="1"/>
  <c r="B99" i="22"/>
  <c r="P181" i="4" s="1"/>
  <c r="B91" i="22"/>
  <c r="I20" i="21" s="1"/>
  <c r="B100" i="22"/>
  <c r="U179" i="4" s="1"/>
  <c r="B102" i="22"/>
  <c r="E836" i="19" s="1"/>
  <c r="B92" i="22"/>
  <c r="U178" i="4" s="1"/>
  <c r="B101" i="22"/>
  <c r="B103" i="22"/>
  <c r="Z179" i="4" s="1"/>
  <c r="B93" i="22"/>
  <c r="I23" i="21" s="1"/>
  <c r="B104" i="22"/>
  <c r="Z180" i="4" s="1"/>
  <c r="B94" i="22"/>
  <c r="B96" i="22"/>
  <c r="B86" i="22"/>
  <c r="AE175" i="4" s="1"/>
  <c r="B95" i="22"/>
  <c r="AE176" i="4" s="1"/>
  <c r="B85" i="22"/>
  <c r="AE174" i="4" s="1"/>
  <c r="B84" i="22"/>
  <c r="I14" i="21" s="1"/>
  <c r="B83" i="22"/>
  <c r="Z174" i="4" s="1"/>
  <c r="M215" i="4"/>
  <c r="AH203" i="4" s="1"/>
  <c r="B608" i="22"/>
  <c r="Z203" i="4" s="1"/>
  <c r="M252" i="4"/>
  <c r="X215" i="4" s="1"/>
  <c r="B645" i="22"/>
  <c r="U213" i="4" s="1"/>
  <c r="M251" i="4"/>
  <c r="S215" i="4" s="1"/>
  <c r="B644" i="22"/>
  <c r="P213" i="4" s="1"/>
  <c r="N252" i="4"/>
  <c r="N251" i="4"/>
  <c r="M408" i="4"/>
  <c r="AH396" i="4"/>
  <c r="M399" i="4"/>
  <c r="S396" i="4" s="1"/>
  <c r="M400" i="4"/>
  <c r="X396" i="4" s="1"/>
  <c r="M401" i="4"/>
  <c r="AC396" i="4" s="1"/>
  <c r="B838" i="22"/>
  <c r="U406" i="4" s="1"/>
  <c r="B837" i="22"/>
  <c r="P406" i="4" s="1"/>
  <c r="M445" i="4"/>
  <c r="X408" i="4" s="1"/>
  <c r="M444" i="4"/>
  <c r="S408" i="4"/>
  <c r="B286" i="22"/>
  <c r="P444" i="4" s="1"/>
  <c r="B285" i="22"/>
  <c r="B287" i="22"/>
  <c r="U444" i="4" s="1"/>
  <c r="B290" i="22"/>
  <c r="U445" i="4" s="1"/>
  <c r="B288" i="22"/>
  <c r="Z444" i="4" s="1"/>
  <c r="B291" i="22"/>
  <c r="Z445" i="4" s="1"/>
  <c r="Z447" i="4"/>
  <c r="Z448" i="4"/>
  <c r="Z449" i="4"/>
  <c r="Z450" i="4"/>
  <c r="AE437" i="4"/>
  <c r="AE438" i="4"/>
  <c r="AE439" i="4"/>
  <c r="AE440" i="4"/>
  <c r="AE441" i="4"/>
  <c r="AE442" i="4"/>
  <c r="AE443" i="4"/>
  <c r="B289" i="22"/>
  <c r="AE444" i="4" s="1"/>
  <c r="B292" i="22"/>
  <c r="AE447" i="4"/>
  <c r="AE448" i="4"/>
  <c r="AE449" i="4"/>
  <c r="AE450" i="4"/>
  <c r="AE451" i="4"/>
  <c r="N445" i="4"/>
  <c r="N444" i="4"/>
  <c r="B879" i="22"/>
  <c r="Z470" i="4" s="1"/>
  <c r="F30" i="14"/>
  <c r="F31" i="14"/>
  <c r="F32" i="14"/>
  <c r="B1527" i="22"/>
  <c r="AE237" i="4" s="1"/>
  <c r="L5" i="29"/>
  <c r="N5" i="29"/>
  <c r="P5" i="29"/>
  <c r="R5" i="29"/>
  <c r="H4" i="29"/>
  <c r="H5" i="29"/>
  <c r="H6" i="29"/>
  <c r="H7" i="29"/>
  <c r="I6" i="29"/>
  <c r="O7" i="29"/>
  <c r="N8" i="29"/>
  <c r="P8" i="29"/>
  <c r="R8" i="29"/>
  <c r="I7" i="29"/>
  <c r="H3" i="29"/>
  <c r="AF209" i="8"/>
  <c r="Z13" i="23"/>
  <c r="AA16" i="23"/>
  <c r="Y15" i="23"/>
  <c r="X15" i="23"/>
  <c r="V15" i="23"/>
  <c r="X14" i="23"/>
  <c r="W14" i="23"/>
  <c r="B1082" i="22"/>
  <c r="F4" i="14" s="1"/>
  <c r="B1083" i="22"/>
  <c r="F5" i="14" s="1"/>
  <c r="B1084" i="22"/>
  <c r="B1085" i="22"/>
  <c r="G32" i="21" s="1"/>
  <c r="B1086" i="22"/>
  <c r="B1087" i="22"/>
  <c r="F9" i="14" s="1"/>
  <c r="B1088" i="22"/>
  <c r="F10" i="14" s="1"/>
  <c r="B1089" i="22"/>
  <c r="F11" i="14" s="1"/>
  <c r="B1090" i="22"/>
  <c r="F12" i="14" s="1"/>
  <c r="B1091" i="22"/>
  <c r="F13" i="14" s="1"/>
  <c r="B1092" i="22"/>
  <c r="F14" i="14" s="1"/>
  <c r="B1093" i="22"/>
  <c r="B1094" i="22"/>
  <c r="G21" i="21" s="1"/>
  <c r="B1095" i="22"/>
  <c r="B1096" i="22"/>
  <c r="B1103" i="22"/>
  <c r="F21" i="14" s="1"/>
  <c r="B1104" i="22"/>
  <c r="F22" i="14" s="1"/>
  <c r="B1105" i="22"/>
  <c r="F23" i="14" s="1"/>
  <c r="B1116" i="22"/>
  <c r="B1117" i="22"/>
  <c r="B1119" i="22"/>
  <c r="B1120" i="22"/>
  <c r="B1121" i="22"/>
  <c r="B1126" i="22"/>
  <c r="B1127" i="22"/>
  <c r="B1131" i="22"/>
  <c r="B1132" i="22"/>
  <c r="B1133" i="22"/>
  <c r="B1134" i="22"/>
  <c r="B1135" i="22"/>
  <c r="B1136" i="22"/>
  <c r="B1137" i="22"/>
  <c r="B1138" i="22"/>
  <c r="B1139" i="22"/>
  <c r="B1140" i="22"/>
  <c r="B1141" i="22"/>
  <c r="B1142" i="22"/>
  <c r="B1143" i="22"/>
  <c r="B1144" i="22"/>
  <c r="B1145" i="22"/>
  <c r="B1146" i="22"/>
  <c r="B1147" i="22"/>
  <c r="B1148" i="22"/>
  <c r="B1149" i="22"/>
  <c r="B1150" i="22"/>
  <c r="B1151" i="22"/>
  <c r="B1152" i="22"/>
  <c r="B1153" i="22"/>
  <c r="B1160" i="22"/>
  <c r="B1243" i="22"/>
  <c r="C785" i="19" s="1"/>
  <c r="B1246" i="22"/>
  <c r="F368" i="14" s="1"/>
  <c r="B1247" i="22"/>
  <c r="F369" i="14" s="1"/>
  <c r="B1248" i="22"/>
  <c r="F370" i="14" s="1"/>
  <c r="B1273" i="22"/>
  <c r="B1274" i="22"/>
  <c r="B1275" i="22"/>
  <c r="B1276" i="22"/>
  <c r="F24" i="14"/>
  <c r="F25" i="14"/>
  <c r="F26" i="14"/>
  <c r="F27" i="14"/>
  <c r="F28" i="14"/>
  <c r="F29" i="14"/>
  <c r="B1081" i="22"/>
  <c r="F3" i="14" s="1"/>
  <c r="B1029" i="22"/>
  <c r="G36" i="21" s="1"/>
  <c r="B1032" i="22"/>
  <c r="C260" i="19" s="1"/>
  <c r="B1035" i="22"/>
  <c r="C266" i="19" s="1"/>
  <c r="B1037" i="22"/>
  <c r="C270" i="19" s="1"/>
  <c r="B1038" i="22"/>
  <c r="B1039" i="22"/>
  <c r="B969" i="22"/>
  <c r="B970" i="22"/>
  <c r="B974" i="22"/>
  <c r="B975" i="22"/>
  <c r="B886" i="22"/>
  <c r="B18" i="21" s="1"/>
  <c r="B887" i="22"/>
  <c r="B21" i="21" s="1"/>
  <c r="B888" i="22"/>
  <c r="B24" i="21" s="1"/>
  <c r="B889" i="22"/>
  <c r="B26" i="21" s="1"/>
  <c r="B890" i="22"/>
  <c r="B30" i="21" s="1"/>
  <c r="B891" i="22"/>
  <c r="B32" i="21" s="1"/>
  <c r="B892" i="22"/>
  <c r="B34" i="21" s="1"/>
  <c r="B893" i="22"/>
  <c r="B36" i="21" s="1"/>
  <c r="B900" i="22"/>
  <c r="B901" i="22"/>
  <c r="P479" i="4" s="1"/>
  <c r="B902" i="22"/>
  <c r="U479" i="4" s="1"/>
  <c r="B903" i="22"/>
  <c r="P477" i="4" s="1"/>
  <c r="B904" i="22"/>
  <c r="U477" i="4" s="1"/>
  <c r="B905" i="22"/>
  <c r="Z477" i="4" s="1"/>
  <c r="B906" i="22"/>
  <c r="AE477" i="4" s="1"/>
  <c r="B907" i="22"/>
  <c r="P478" i="4" s="1"/>
  <c r="B908" i="22"/>
  <c r="U478" i="4" s="1"/>
  <c r="B909" i="22"/>
  <c r="Z478" i="4" s="1"/>
  <c r="B910" i="22"/>
  <c r="AE478" i="4" s="1"/>
  <c r="B911" i="22"/>
  <c r="B912" i="22"/>
  <c r="E19" i="35" s="1"/>
  <c r="B913" i="22"/>
  <c r="B914" i="22"/>
  <c r="B915" i="22"/>
  <c r="B916" i="22"/>
  <c r="B917" i="22"/>
  <c r="AE336" i="4"/>
  <c r="AE337" i="4"/>
  <c r="AE338" i="4"/>
  <c r="AE339" i="4"/>
  <c r="AE340" i="4"/>
  <c r="AE341" i="4"/>
  <c r="Z340" i="4"/>
  <c r="Z341" i="4"/>
  <c r="U340" i="4"/>
  <c r="U341" i="4"/>
  <c r="M342" i="4"/>
  <c r="N342" i="4"/>
  <c r="Y16" i="23"/>
  <c r="B105" i="22"/>
  <c r="M340" i="4"/>
  <c r="N340" i="4"/>
  <c r="M341" i="4"/>
  <c r="N341" i="4"/>
  <c r="Y13" i="23"/>
  <c r="Z15" i="23"/>
  <c r="Y12" i="23"/>
  <c r="Y14" i="23"/>
  <c r="X12" i="23"/>
  <c r="Z14" i="23"/>
  <c r="X13" i="23"/>
  <c r="B16" i="22"/>
  <c r="W12" i="23"/>
  <c r="O42" i="11"/>
  <c r="O41" i="11"/>
  <c r="O40" i="11"/>
  <c r="O39" i="11"/>
  <c r="B1508" i="22"/>
  <c r="B1509" i="22"/>
  <c r="B1510" i="22"/>
  <c r="B1511" i="22"/>
  <c r="B1512" i="22"/>
  <c r="B1513" i="22"/>
  <c r="B1514" i="22"/>
  <c r="B1515" i="22"/>
  <c r="B1516" i="22"/>
  <c r="P250" i="4" s="1"/>
  <c r="B1517" i="22"/>
  <c r="U250" i="4" s="1"/>
  <c r="B1518" i="22"/>
  <c r="Z250" i="4" s="1"/>
  <c r="B1519" i="22"/>
  <c r="B1520" i="22"/>
  <c r="B1521" i="22"/>
  <c r="B1522" i="22"/>
  <c r="B1523" i="22"/>
  <c r="B1524" i="22"/>
  <c r="B1525" i="22"/>
  <c r="AE235" i="4" s="1"/>
  <c r="B1526" i="22"/>
  <c r="AE236" i="4" s="1"/>
  <c r="B1507" i="22"/>
  <c r="B878" i="22"/>
  <c r="U470" i="4" s="1"/>
  <c r="B880" i="22"/>
  <c r="B881" i="22"/>
  <c r="B3" i="21" s="1"/>
  <c r="B882" i="22"/>
  <c r="B6" i="21" s="1"/>
  <c r="B883" i="22"/>
  <c r="B9" i="21" s="1"/>
  <c r="B884" i="22"/>
  <c r="B12" i="21" s="1"/>
  <c r="B885" i="22"/>
  <c r="B15" i="21" s="1"/>
  <c r="B283" i="22"/>
  <c r="Z415" i="4" s="1"/>
  <c r="B284" i="22"/>
  <c r="AE415" i="4" s="1"/>
  <c r="B108" i="22"/>
  <c r="P153" i="4" s="1"/>
  <c r="B109" i="22"/>
  <c r="P154" i="4" s="1"/>
  <c r="B110" i="22"/>
  <c r="P155" i="4" s="1"/>
  <c r="B111" i="22"/>
  <c r="P156" i="4" s="1"/>
  <c r="B112" i="22"/>
  <c r="P157" i="4" s="1"/>
  <c r="B113" i="22"/>
  <c r="P158" i="4" s="1"/>
  <c r="B114" i="22"/>
  <c r="P159" i="4" s="1"/>
  <c r="B27" i="22"/>
  <c r="I36" i="21" s="1"/>
  <c r="B28" i="22"/>
  <c r="I37" i="21" s="1"/>
  <c r="B29" i="22"/>
  <c r="I38" i="21" s="1"/>
  <c r="M395" i="4"/>
  <c r="N409" i="4"/>
  <c r="M409" i="4"/>
  <c r="S399" i="4" s="1"/>
  <c r="N410" i="4"/>
  <c r="M410" i="4"/>
  <c r="X399" i="4" s="1"/>
  <c r="N411" i="4"/>
  <c r="M411" i="4"/>
  <c r="AC399" i="4" s="1"/>
  <c r="N412" i="4"/>
  <c r="M412" i="4"/>
  <c r="AH399" i="4" s="1"/>
  <c r="N413" i="4"/>
  <c r="M413" i="4"/>
  <c r="S400" i="4"/>
  <c r="N414" i="4"/>
  <c r="M414" i="4"/>
  <c r="X400" i="4" s="1"/>
  <c r="N415" i="4"/>
  <c r="M415" i="4"/>
  <c r="AC400" i="4"/>
  <c r="N416" i="4"/>
  <c r="M416" i="4"/>
  <c r="AH400" i="4" s="1"/>
  <c r="N417" i="4"/>
  <c r="M417" i="4"/>
  <c r="S401" i="4" s="1"/>
  <c r="N418" i="4"/>
  <c r="M418" i="4"/>
  <c r="X401" i="4" s="1"/>
  <c r="N419" i="4"/>
  <c r="M419" i="4"/>
  <c r="AC401" i="4" s="1"/>
  <c r="N420" i="4"/>
  <c r="M420" i="4"/>
  <c r="AH401" i="4" s="1"/>
  <c r="M396" i="4"/>
  <c r="S395" i="4" s="1"/>
  <c r="N421" i="4"/>
  <c r="M421" i="4"/>
  <c r="S402" i="4" s="1"/>
  <c r="N422" i="4"/>
  <c r="M422" i="4"/>
  <c r="X402" i="4" s="1"/>
  <c r="N423" i="4"/>
  <c r="M423" i="4"/>
  <c r="AC402" i="4" s="1"/>
  <c r="N424" i="4"/>
  <c r="M424" i="4"/>
  <c r="AH402" i="4" s="1"/>
  <c r="M402" i="4"/>
  <c r="S397" i="4" s="1"/>
  <c r="N425" i="4"/>
  <c r="M425" i="4"/>
  <c r="S403" i="4" s="1"/>
  <c r="N426" i="4"/>
  <c r="M426" i="4"/>
  <c r="X403" i="4" s="1"/>
  <c r="N427" i="4"/>
  <c r="M427" i="4"/>
  <c r="AC403" i="4" s="1"/>
  <c r="N428" i="4"/>
  <c r="M428" i="4"/>
  <c r="AH403" i="4" s="1"/>
  <c r="M403" i="4"/>
  <c r="X397" i="4" s="1"/>
  <c r="N429" i="4"/>
  <c r="M429" i="4"/>
  <c r="S404" i="4" s="1"/>
  <c r="N430" i="4"/>
  <c r="M430" i="4"/>
  <c r="X404" i="4" s="1"/>
  <c r="N431" i="4"/>
  <c r="M431" i="4"/>
  <c r="AC404" i="4" s="1"/>
  <c r="N432" i="4"/>
  <c r="M432" i="4"/>
  <c r="AH404" i="4" s="1"/>
  <c r="M404" i="4"/>
  <c r="AC397" i="4" s="1"/>
  <c r="M397" i="4"/>
  <c r="X395" i="4" s="1"/>
  <c r="N433" i="4"/>
  <c r="M433" i="4"/>
  <c r="S405" i="4"/>
  <c r="N434" i="4"/>
  <c r="M434" i="4"/>
  <c r="X405" i="4" s="1"/>
  <c r="N435" i="4"/>
  <c r="M435" i="4"/>
  <c r="AC405" i="4" s="1"/>
  <c r="N436" i="4"/>
  <c r="M436" i="4"/>
  <c r="AH405" i="4" s="1"/>
  <c r="M405" i="4"/>
  <c r="S398" i="4" s="1"/>
  <c r="N437" i="4"/>
  <c r="M437" i="4"/>
  <c r="S406" i="4" s="1"/>
  <c r="N438" i="4"/>
  <c r="M438" i="4"/>
  <c r="X406" i="4" s="1"/>
  <c r="N439" i="4"/>
  <c r="M439" i="4"/>
  <c r="AC406" i="4" s="1"/>
  <c r="N440" i="4"/>
  <c r="M440" i="4"/>
  <c r="AH406" i="4" s="1"/>
  <c r="M406" i="4"/>
  <c r="X398" i="4" s="1"/>
  <c r="N441" i="4"/>
  <c r="M441" i="4"/>
  <c r="S407" i="4" s="1"/>
  <c r="N442" i="4"/>
  <c r="M442" i="4"/>
  <c r="X407" i="4" s="1"/>
  <c r="N443" i="4"/>
  <c r="M443" i="4"/>
  <c r="AC407" i="4" s="1"/>
  <c r="M407" i="4"/>
  <c r="AC398" i="4" s="1"/>
  <c r="M398" i="4"/>
  <c r="AC395" i="4" s="1"/>
  <c r="B770" i="22"/>
  <c r="Z371" i="4" s="1"/>
  <c r="B776" i="22"/>
  <c r="U369" i="4" s="1"/>
  <c r="B782" i="22"/>
  <c r="AE368" i="4" s="1"/>
  <c r="B789" i="22"/>
  <c r="B771" i="22"/>
  <c r="U364" i="4" s="1"/>
  <c r="B777" i="22"/>
  <c r="Z369" i="4" s="1"/>
  <c r="B786" i="22"/>
  <c r="P471" i="4" s="1"/>
  <c r="B790" i="22"/>
  <c r="B772" i="22"/>
  <c r="P368" i="4" s="1"/>
  <c r="B778" i="22"/>
  <c r="AE369" i="4" s="1"/>
  <c r="B787" i="22"/>
  <c r="U471" i="4" s="1"/>
  <c r="B791" i="22"/>
  <c r="AE395" i="4"/>
  <c r="B773" i="22"/>
  <c r="U368" i="4" s="1"/>
  <c r="B779" i="22"/>
  <c r="P370" i="4" s="1"/>
  <c r="B788" i="22"/>
  <c r="B792" i="22"/>
  <c r="B774" i="22"/>
  <c r="Z368" i="4" s="1"/>
  <c r="B780" i="22"/>
  <c r="U370" i="4" s="1"/>
  <c r="B793" i="22"/>
  <c r="B775" i="22"/>
  <c r="P369" i="4" s="1"/>
  <c r="B781" i="22"/>
  <c r="Z370" i="4" s="1"/>
  <c r="B794" i="22"/>
  <c r="B801" i="22"/>
  <c r="Z396" i="4" s="1"/>
  <c r="O277" i="11"/>
  <c r="O278" i="11"/>
  <c r="O279" i="11"/>
  <c r="O280" i="11"/>
  <c r="O281" i="11"/>
  <c r="O282" i="11"/>
  <c r="O283" i="11"/>
  <c r="O276" i="11"/>
  <c r="B769" i="22"/>
  <c r="U199" i="4" s="1"/>
  <c r="B847" i="22"/>
  <c r="B853" i="22"/>
  <c r="B859" i="22"/>
  <c r="B866" i="22"/>
  <c r="B754" i="22"/>
  <c r="P347" i="4" s="1"/>
  <c r="B758" i="22"/>
  <c r="P348" i="4" s="1"/>
  <c r="B761" i="22"/>
  <c r="AE348" i="4" s="1"/>
  <c r="B764" i="22"/>
  <c r="M51" i="4"/>
  <c r="N51" i="4"/>
  <c r="AE46" i="4"/>
  <c r="AE47" i="4"/>
  <c r="AE48" i="4"/>
  <c r="B825" i="22"/>
  <c r="P403" i="4" s="1"/>
  <c r="B831" i="22"/>
  <c r="Z404" i="4" s="1"/>
  <c r="B845" i="22"/>
  <c r="U408" i="4" s="1"/>
  <c r="Z47" i="4"/>
  <c r="Z48" i="4"/>
  <c r="B49" i="22"/>
  <c r="P50" i="4" s="1"/>
  <c r="B450" i="22"/>
  <c r="U48" i="4" s="1"/>
  <c r="B48" i="22"/>
  <c r="B449" i="22"/>
  <c r="P48" i="4" s="1"/>
  <c r="M48" i="4"/>
  <c r="N48" i="4"/>
  <c r="M49" i="4"/>
  <c r="N49" i="4"/>
  <c r="M50" i="4"/>
  <c r="N50" i="4"/>
  <c r="B940" i="22"/>
  <c r="B942" i="22"/>
  <c r="B943" i="22"/>
  <c r="B944" i="22"/>
  <c r="B946" i="22"/>
  <c r="P44" i="4" s="1"/>
  <c r="B947" i="22"/>
  <c r="B948" i="22"/>
  <c r="B936" i="22"/>
  <c r="P29" i="4" s="1"/>
  <c r="B864" i="22"/>
  <c r="B865" i="22"/>
  <c r="B867" i="22"/>
  <c r="B868" i="22"/>
  <c r="B869" i="22"/>
  <c r="P455" i="4" s="1"/>
  <c r="B870" i="22"/>
  <c r="U463" i="4" s="1"/>
  <c r="B871" i="22"/>
  <c r="Z453" i="4" s="1"/>
  <c r="B872" i="22"/>
  <c r="E26" i="35" s="1"/>
  <c r="B873" i="22"/>
  <c r="U469" i="4" s="1"/>
  <c r="B874" i="22"/>
  <c r="P472" i="4" s="1"/>
  <c r="B875" i="22"/>
  <c r="U472" i="4" s="1"/>
  <c r="B876" i="22"/>
  <c r="Z472" i="4" s="1"/>
  <c r="B877" i="22"/>
  <c r="P470" i="4" s="1"/>
  <c r="B106" i="22"/>
  <c r="E844" i="19" s="1"/>
  <c r="B107" i="22"/>
  <c r="P152" i="4" s="1"/>
  <c r="AE44" i="4"/>
  <c r="B24" i="22"/>
  <c r="P480" i="4" s="1"/>
  <c r="Z44" i="4"/>
  <c r="M45" i="4"/>
  <c r="N45" i="4"/>
  <c r="M46" i="4"/>
  <c r="N46" i="4"/>
  <c r="M47" i="4"/>
  <c r="N47" i="4"/>
  <c r="U464" i="4"/>
  <c r="U465" i="4"/>
  <c r="U466" i="4"/>
  <c r="U467" i="4"/>
  <c r="B377" i="22"/>
  <c r="P441" i="4" s="1"/>
  <c r="B376" i="22"/>
  <c r="Z440" i="4" s="1"/>
  <c r="M468" i="4"/>
  <c r="N468" i="4"/>
  <c r="B472" i="22"/>
  <c r="B477" i="22"/>
  <c r="B481" i="22"/>
  <c r="B565" i="22"/>
  <c r="P474" i="4" s="1"/>
  <c r="B571" i="22"/>
  <c r="U165" i="4" s="1"/>
  <c r="B575" i="22"/>
  <c r="U167" i="4" s="1"/>
  <c r="M464" i="4"/>
  <c r="N464" i="4"/>
  <c r="M465" i="4"/>
  <c r="N465" i="4"/>
  <c r="M466" i="4"/>
  <c r="N466" i="4"/>
  <c r="M467" i="4"/>
  <c r="N467" i="4"/>
  <c r="B534" i="22"/>
  <c r="Z139" i="4" s="1"/>
  <c r="B540" i="22"/>
  <c r="P95" i="4" s="1"/>
  <c r="B544" i="22"/>
  <c r="P97" i="4" s="1"/>
  <c r="M164" i="4"/>
  <c r="N164" i="4"/>
  <c r="B211" i="22"/>
  <c r="P382" i="4" s="1"/>
  <c r="M382" i="4"/>
  <c r="N382" i="4"/>
  <c r="V13" i="23"/>
  <c r="X16" i="23"/>
  <c r="V11" i="23"/>
  <c r="V12" i="23"/>
  <c r="AA15" i="23"/>
  <c r="S3" i="11"/>
  <c r="Z12" i="23"/>
  <c r="AA12" i="23"/>
  <c r="W13" i="23"/>
  <c r="AA13" i="23"/>
  <c r="V14" i="23"/>
  <c r="AA14" i="23"/>
  <c r="W15" i="23"/>
  <c r="V16" i="23"/>
  <c r="W16" i="23"/>
  <c r="W11" i="23"/>
  <c r="X11" i="23"/>
  <c r="Y11" i="23"/>
  <c r="Z11" i="23"/>
  <c r="AA11" i="23"/>
  <c r="B423" i="22"/>
  <c r="U339" i="4" s="1"/>
  <c r="M339" i="4"/>
  <c r="N339" i="4"/>
  <c r="AE23" i="4"/>
  <c r="Z23" i="4"/>
  <c r="U23" i="4"/>
  <c r="N23" i="4"/>
  <c r="M23" i="4"/>
  <c r="M44" i="4"/>
  <c r="N44" i="4"/>
  <c r="B863" i="22"/>
  <c r="B69" i="22"/>
  <c r="I31" i="21" s="1"/>
  <c r="B70" i="22"/>
  <c r="B76" i="22"/>
  <c r="U172" i="4" s="1"/>
  <c r="B78" i="22"/>
  <c r="AE172" i="4" s="1"/>
  <c r="AE182" i="4"/>
  <c r="AE183" i="4"/>
  <c r="AE186" i="4"/>
  <c r="Z182" i="4"/>
  <c r="Z183" i="4"/>
  <c r="B566" i="22"/>
  <c r="U474" i="4" s="1"/>
  <c r="B572" i="22"/>
  <c r="P166" i="4" s="1"/>
  <c r="B576" i="22"/>
  <c r="P168" i="4" s="1"/>
  <c r="B567" i="22"/>
  <c r="P447" i="4" s="1"/>
  <c r="B573" i="22"/>
  <c r="U166" i="4" s="1"/>
  <c r="B577" i="22"/>
  <c r="U168" i="4" s="1"/>
  <c r="B568" i="22"/>
  <c r="M182" i="4"/>
  <c r="N182" i="4"/>
  <c r="M183" i="4"/>
  <c r="N183" i="4"/>
  <c r="M184" i="4"/>
  <c r="N184" i="4"/>
  <c r="M185" i="4"/>
  <c r="N185" i="4"/>
  <c r="AE480" i="4"/>
  <c r="N480" i="4"/>
  <c r="M480" i="4"/>
  <c r="B840" i="22"/>
  <c r="AE406" i="4" s="1"/>
  <c r="B841" i="22"/>
  <c r="P407" i="4" s="1"/>
  <c r="B842" i="22"/>
  <c r="U407" i="4" s="1"/>
  <c r="B843" i="22"/>
  <c r="Z407" i="4" s="1"/>
  <c r="B844" i="22"/>
  <c r="P408" i="4" s="1"/>
  <c r="B846" i="22"/>
  <c r="Z408" i="4" s="1"/>
  <c r="B848" i="22"/>
  <c r="B849" i="22"/>
  <c r="B850" i="22"/>
  <c r="B851" i="22"/>
  <c r="B852" i="22"/>
  <c r="AE50" i="4" s="1"/>
  <c r="B854" i="22"/>
  <c r="B855" i="22"/>
  <c r="B856" i="22"/>
  <c r="B857" i="22"/>
  <c r="B858" i="22"/>
  <c r="B860" i="22"/>
  <c r="B861" i="22"/>
  <c r="B862" i="22"/>
  <c r="AE343" i="4"/>
  <c r="Z343" i="4"/>
  <c r="N343" i="4"/>
  <c r="M343" i="4"/>
  <c r="AE349" i="4"/>
  <c r="Z349" i="4"/>
  <c r="AE344" i="4"/>
  <c r="AE351" i="4"/>
  <c r="AE353" i="4"/>
  <c r="AE355" i="4"/>
  <c r="AE357" i="4"/>
  <c r="AE359" i="4"/>
  <c r="AE361" i="4"/>
  <c r="AE363" i="4"/>
  <c r="AE364" i="4"/>
  <c r="AE365" i="4"/>
  <c r="AE366" i="4"/>
  <c r="AE367" i="4"/>
  <c r="Z344" i="4"/>
  <c r="Z365" i="4"/>
  <c r="Z366" i="4"/>
  <c r="M344" i="4"/>
  <c r="N344" i="4"/>
  <c r="M345" i="4"/>
  <c r="N345" i="4"/>
  <c r="M346" i="4"/>
  <c r="N346" i="4"/>
  <c r="M347" i="4"/>
  <c r="N347" i="4"/>
  <c r="M348" i="4"/>
  <c r="N348" i="4"/>
  <c r="M349" i="4"/>
  <c r="N349" i="4"/>
  <c r="M350" i="4"/>
  <c r="N350" i="4"/>
  <c r="M351" i="4"/>
  <c r="N351" i="4"/>
  <c r="M352" i="4"/>
  <c r="N352" i="4"/>
  <c r="M353" i="4"/>
  <c r="N353" i="4"/>
  <c r="M354" i="4"/>
  <c r="N354" i="4"/>
  <c r="M355" i="4"/>
  <c r="N355" i="4"/>
  <c r="M356" i="4"/>
  <c r="N356" i="4"/>
  <c r="M357" i="4"/>
  <c r="N357" i="4"/>
  <c r="M358" i="4"/>
  <c r="N358" i="4"/>
  <c r="M359" i="4"/>
  <c r="N359" i="4"/>
  <c r="M360" i="4"/>
  <c r="N360" i="4"/>
  <c r="M361" i="4"/>
  <c r="N361" i="4"/>
  <c r="M362" i="4"/>
  <c r="N362" i="4"/>
  <c r="M363" i="4"/>
  <c r="N363" i="4"/>
  <c r="M254" i="4"/>
  <c r="N254" i="4"/>
  <c r="F342" i="19"/>
  <c r="F347" i="19"/>
  <c r="F352" i="19"/>
  <c r="F357" i="19"/>
  <c r="F362" i="19"/>
  <c r="F367" i="19"/>
  <c r="F1326" i="19"/>
  <c r="F1331" i="19"/>
  <c r="F1336" i="19"/>
  <c r="F1341" i="19"/>
  <c r="F1346" i="19"/>
  <c r="F1351" i="19"/>
  <c r="F1356" i="19"/>
  <c r="F1361" i="19"/>
  <c r="F1366" i="19"/>
  <c r="F1371" i="19"/>
  <c r="F1376" i="19"/>
  <c r="F1381" i="19"/>
  <c r="F1386" i="19"/>
  <c r="F1391" i="19"/>
  <c r="F1396" i="19"/>
  <c r="F1401" i="19"/>
  <c r="F1406" i="19"/>
  <c r="F1411" i="19"/>
  <c r="F1416" i="19"/>
  <c r="F1421" i="19"/>
  <c r="F1426" i="19"/>
  <c r="F1431" i="19"/>
  <c r="F1436" i="19"/>
  <c r="F1441" i="19"/>
  <c r="F1446" i="19"/>
  <c r="F1451" i="19"/>
  <c r="F1456" i="19"/>
  <c r="F1461" i="19"/>
  <c r="F1466" i="19"/>
  <c r="F1471" i="19"/>
  <c r="F1476" i="19"/>
  <c r="F1481" i="19"/>
  <c r="F1486" i="19"/>
  <c r="F1491" i="19"/>
  <c r="F1496" i="19"/>
  <c r="F1501" i="19"/>
  <c r="F1506" i="19"/>
  <c r="F1511" i="19"/>
  <c r="F1516" i="19"/>
  <c r="F1521" i="19"/>
  <c r="F1526" i="19"/>
  <c r="F1531" i="19"/>
  <c r="F343" i="19"/>
  <c r="F348" i="19"/>
  <c r="F353" i="19"/>
  <c r="F358" i="19"/>
  <c r="F363" i="19"/>
  <c r="F368" i="19"/>
  <c r="F1327" i="19"/>
  <c r="F1332" i="19"/>
  <c r="F1337" i="19"/>
  <c r="F1342" i="19"/>
  <c r="F1347" i="19"/>
  <c r="F1352" i="19"/>
  <c r="F1357" i="19"/>
  <c r="F1362" i="19"/>
  <c r="F1367" i="19"/>
  <c r="F1372" i="19"/>
  <c r="F1377" i="19"/>
  <c r="F1382" i="19"/>
  <c r="F1387" i="19"/>
  <c r="F1392" i="19"/>
  <c r="F1397" i="19"/>
  <c r="F1402" i="19"/>
  <c r="F1407" i="19"/>
  <c r="F1412" i="19"/>
  <c r="F1417" i="19"/>
  <c r="F1422" i="19"/>
  <c r="F1427" i="19"/>
  <c r="F1432" i="19"/>
  <c r="F1437" i="19"/>
  <c r="F1442" i="19"/>
  <c r="F1447" i="19"/>
  <c r="F1452" i="19"/>
  <c r="F1457" i="19"/>
  <c r="F1462" i="19"/>
  <c r="F1467" i="19"/>
  <c r="F1472" i="19"/>
  <c r="F1477" i="19"/>
  <c r="F1482" i="19"/>
  <c r="F1487" i="19"/>
  <c r="F1492" i="19"/>
  <c r="F1497" i="19"/>
  <c r="F1502" i="19"/>
  <c r="F1507" i="19"/>
  <c r="F1512" i="19"/>
  <c r="F1517" i="19"/>
  <c r="F1522" i="19"/>
  <c r="F1527" i="19"/>
  <c r="F1532" i="19"/>
  <c r="F344" i="19"/>
  <c r="F349" i="19"/>
  <c r="F354" i="19"/>
  <c r="F359" i="19"/>
  <c r="F364" i="19"/>
  <c r="F369" i="19"/>
  <c r="F1328" i="19"/>
  <c r="F1333" i="19"/>
  <c r="F1338" i="19"/>
  <c r="F1343" i="19"/>
  <c r="F1348" i="19"/>
  <c r="F1353" i="19"/>
  <c r="F1358" i="19"/>
  <c r="F1363" i="19"/>
  <c r="F1368" i="19"/>
  <c r="F1373" i="19"/>
  <c r="F1378" i="19"/>
  <c r="F1383" i="19"/>
  <c r="F1388" i="19"/>
  <c r="F1393" i="19"/>
  <c r="F1398" i="19"/>
  <c r="F1403" i="19"/>
  <c r="F1408" i="19"/>
  <c r="F1413" i="19"/>
  <c r="F1418" i="19"/>
  <c r="F1423" i="19"/>
  <c r="F1428" i="19"/>
  <c r="F1433" i="19"/>
  <c r="F1438" i="19"/>
  <c r="F1443" i="19"/>
  <c r="F1448" i="19"/>
  <c r="F1453" i="19"/>
  <c r="F1458" i="19"/>
  <c r="F1463" i="19"/>
  <c r="F1468" i="19"/>
  <c r="F1473" i="19"/>
  <c r="F1478" i="19"/>
  <c r="F1483" i="19"/>
  <c r="F1488" i="19"/>
  <c r="F1493" i="19"/>
  <c r="F1498" i="19"/>
  <c r="F1503" i="19"/>
  <c r="F1508" i="19"/>
  <c r="F1513" i="19"/>
  <c r="F1518" i="19"/>
  <c r="F1523" i="19"/>
  <c r="F1528" i="19"/>
  <c r="F1533" i="19"/>
  <c r="F345" i="19"/>
  <c r="F350" i="19"/>
  <c r="F355" i="19"/>
  <c r="F360" i="19"/>
  <c r="F365" i="19"/>
  <c r="F370" i="19"/>
  <c r="F1329" i="19"/>
  <c r="F1334" i="19"/>
  <c r="F1339" i="19"/>
  <c r="F1344" i="19"/>
  <c r="F1349" i="19"/>
  <c r="F1354" i="19"/>
  <c r="F1359" i="19"/>
  <c r="F1364" i="19"/>
  <c r="F1369" i="19"/>
  <c r="F1374" i="19"/>
  <c r="F1379" i="19"/>
  <c r="F1384" i="19"/>
  <c r="F1389" i="19"/>
  <c r="F1394" i="19"/>
  <c r="F1399" i="19"/>
  <c r="F1404" i="19"/>
  <c r="F1409" i="19"/>
  <c r="F1414" i="19"/>
  <c r="F1419" i="19"/>
  <c r="F1424" i="19"/>
  <c r="F1429" i="19"/>
  <c r="F1434" i="19"/>
  <c r="F1439" i="19"/>
  <c r="F1444" i="19"/>
  <c r="F1449" i="19"/>
  <c r="F1454" i="19"/>
  <c r="F1459" i="19"/>
  <c r="F1464" i="19"/>
  <c r="F1469" i="19"/>
  <c r="F1474" i="19"/>
  <c r="F1479" i="19"/>
  <c r="F1484" i="19"/>
  <c r="F1489" i="19"/>
  <c r="F1494" i="19"/>
  <c r="F1499" i="19"/>
  <c r="F1504" i="19"/>
  <c r="F1509" i="19"/>
  <c r="F1514" i="19"/>
  <c r="F1519" i="19"/>
  <c r="F1524" i="19"/>
  <c r="F1529" i="19"/>
  <c r="F1534" i="19"/>
  <c r="F341" i="19"/>
  <c r="F346" i="19"/>
  <c r="F351" i="19"/>
  <c r="F356" i="19"/>
  <c r="F361" i="19"/>
  <c r="F366" i="19"/>
  <c r="F1325" i="19"/>
  <c r="F1330" i="19"/>
  <c r="F1335" i="19"/>
  <c r="F1340" i="19"/>
  <c r="F1345" i="19"/>
  <c r="F1350" i="19"/>
  <c r="F1355" i="19"/>
  <c r="F1360" i="19"/>
  <c r="F1365" i="19"/>
  <c r="F1370" i="19"/>
  <c r="F1375" i="19"/>
  <c r="F1380" i="19"/>
  <c r="F1385" i="19"/>
  <c r="F1390" i="19"/>
  <c r="F1395" i="19"/>
  <c r="F1400" i="19"/>
  <c r="F1405" i="19"/>
  <c r="F1410" i="19"/>
  <c r="F1415" i="19"/>
  <c r="F1420" i="19"/>
  <c r="F1425" i="19"/>
  <c r="F1430" i="19"/>
  <c r="F1435" i="19"/>
  <c r="F1440" i="19"/>
  <c r="F1445" i="19"/>
  <c r="F1450" i="19"/>
  <c r="F1455" i="19"/>
  <c r="F1460" i="19"/>
  <c r="F1465" i="19"/>
  <c r="F1470" i="19"/>
  <c r="F1475" i="19"/>
  <c r="F1480" i="19"/>
  <c r="F1485" i="19"/>
  <c r="F1490" i="19"/>
  <c r="F1495" i="19"/>
  <c r="F1500" i="19"/>
  <c r="F1505" i="19"/>
  <c r="F1510" i="19"/>
  <c r="F1515" i="19"/>
  <c r="F1520" i="19"/>
  <c r="F1525" i="19"/>
  <c r="F1530" i="19"/>
  <c r="F279" i="19"/>
  <c r="F281" i="19"/>
  <c r="F283" i="19"/>
  <c r="F285" i="19"/>
  <c r="F287" i="19"/>
  <c r="F289" i="19"/>
  <c r="F291" i="19"/>
  <c r="F293" i="19"/>
  <c r="F295" i="19"/>
  <c r="F297" i="19"/>
  <c r="F299" i="19"/>
  <c r="F301" i="19"/>
  <c r="F303" i="19"/>
  <c r="F305" i="19"/>
  <c r="F307" i="19"/>
  <c r="F309" i="19"/>
  <c r="F311" i="19"/>
  <c r="F313" i="19"/>
  <c r="F315" i="19"/>
  <c r="F317" i="19"/>
  <c r="F319" i="19"/>
  <c r="F321" i="19"/>
  <c r="F323" i="19"/>
  <c r="F325" i="19"/>
  <c r="F327" i="19"/>
  <c r="F329" i="19"/>
  <c r="F331" i="19"/>
  <c r="F333" i="19"/>
  <c r="F335" i="19"/>
  <c r="F966" i="19"/>
  <c r="F968" i="19"/>
  <c r="F970" i="19"/>
  <c r="F972" i="19"/>
  <c r="F974" i="19"/>
  <c r="F976" i="19"/>
  <c r="F978" i="19"/>
  <c r="F980" i="19"/>
  <c r="F982" i="19"/>
  <c r="F984" i="19"/>
  <c r="F986" i="19"/>
  <c r="F988" i="19"/>
  <c r="F990" i="19"/>
  <c r="F992" i="19"/>
  <c r="F994" i="19"/>
  <c r="F996" i="19"/>
  <c r="F998" i="19"/>
  <c r="F1000" i="19"/>
  <c r="F1002" i="19"/>
  <c r="F1004" i="19"/>
  <c r="F1006" i="19"/>
  <c r="F1008" i="19"/>
  <c r="F1010" i="19"/>
  <c r="F1012" i="19"/>
  <c r="F1014" i="19"/>
  <c r="F1016" i="19"/>
  <c r="F1018" i="19"/>
  <c r="F1020" i="19"/>
  <c r="F1022" i="19"/>
  <c r="F1024" i="19"/>
  <c r="F1026" i="19"/>
  <c r="F1028" i="19"/>
  <c r="F1030" i="19"/>
  <c r="F1032" i="19"/>
  <c r="F1034" i="19"/>
  <c r="F1036" i="19"/>
  <c r="F1038" i="19"/>
  <c r="F1040" i="19"/>
  <c r="F1042" i="19"/>
  <c r="F1044" i="19"/>
  <c r="F1046" i="19"/>
  <c r="F1048" i="19"/>
  <c r="F1050" i="19"/>
  <c r="F1052" i="19"/>
  <c r="F1054" i="19"/>
  <c r="F1056" i="19"/>
  <c r="F1058" i="19"/>
  <c r="F1060" i="19"/>
  <c r="F1062" i="19"/>
  <c r="F1064" i="19"/>
  <c r="F1066" i="19"/>
  <c r="F1068" i="19"/>
  <c r="F1070" i="19"/>
  <c r="F1072" i="19"/>
  <c r="F1074" i="19"/>
  <c r="F1076" i="19"/>
  <c r="F1078" i="19"/>
  <c r="F1080" i="19"/>
  <c r="F1082" i="19"/>
  <c r="F1084" i="19"/>
  <c r="F1086" i="19"/>
  <c r="F1088" i="19"/>
  <c r="F1090" i="19"/>
  <c r="F1092" i="19"/>
  <c r="F1094" i="19"/>
  <c r="F1096" i="19"/>
  <c r="F1098" i="19"/>
  <c r="F1100" i="19"/>
  <c r="F1102" i="19"/>
  <c r="F1104" i="19"/>
  <c r="F1106" i="19"/>
  <c r="F1108" i="19"/>
  <c r="F1110" i="19"/>
  <c r="F1112" i="19"/>
  <c r="F1114" i="19"/>
  <c r="F1116" i="19"/>
  <c r="F1118" i="19"/>
  <c r="F1120" i="19"/>
  <c r="F1122" i="19"/>
  <c r="F1124" i="19"/>
  <c r="F1126" i="19"/>
  <c r="F1128" i="19"/>
  <c r="F1130" i="19"/>
  <c r="F1132" i="19"/>
  <c r="F1134" i="19"/>
  <c r="F1136" i="19"/>
  <c r="F1138" i="19"/>
  <c r="F1140" i="19"/>
  <c r="F1142" i="19"/>
  <c r="F1144" i="19"/>
  <c r="F1146" i="19"/>
  <c r="F1148" i="19"/>
  <c r="F1150" i="19"/>
  <c r="F1152" i="19"/>
  <c r="F1154" i="19"/>
  <c r="F1156" i="19"/>
  <c r="F1158" i="19"/>
  <c r="F1160" i="19"/>
  <c r="F1162" i="19"/>
  <c r="F1164" i="19"/>
  <c r="F1166" i="19"/>
  <c r="F1168" i="19"/>
  <c r="F1170" i="19"/>
  <c r="F1172" i="19"/>
  <c r="F1174" i="19"/>
  <c r="F1176" i="19"/>
  <c r="F1178" i="19"/>
  <c r="F1180" i="19"/>
  <c r="F1182" i="19"/>
  <c r="F1184" i="19"/>
  <c r="F1186" i="19"/>
  <c r="F1188" i="19"/>
  <c r="F1190" i="19"/>
  <c r="F1192" i="19"/>
  <c r="F1194" i="19"/>
  <c r="F1196" i="19"/>
  <c r="F1198" i="19"/>
  <c r="F1200" i="19"/>
  <c r="F1202" i="19"/>
  <c r="F1204" i="19"/>
  <c r="F1206" i="19"/>
  <c r="F1208" i="19"/>
  <c r="F1210" i="19"/>
  <c r="F1212" i="19"/>
  <c r="F1214" i="19"/>
  <c r="F1216" i="19"/>
  <c r="F1218" i="19"/>
  <c r="F1220" i="19"/>
  <c r="F1222" i="19"/>
  <c r="F1224" i="19"/>
  <c r="F1226" i="19"/>
  <c r="F1228" i="19"/>
  <c r="F1230" i="19"/>
  <c r="F1232" i="19"/>
  <c r="F1234" i="19"/>
  <c r="F1236" i="19"/>
  <c r="F1238" i="19"/>
  <c r="F1240" i="19"/>
  <c r="F1242" i="19"/>
  <c r="F1244" i="19"/>
  <c r="F1246" i="19"/>
  <c r="F1248" i="19"/>
  <c r="F1250" i="19"/>
  <c r="F1252" i="19"/>
  <c r="F1254" i="19"/>
  <c r="F1256" i="19"/>
  <c r="F1258" i="19"/>
  <c r="F1260" i="19"/>
  <c r="F1262" i="19"/>
  <c r="F1264" i="19"/>
  <c r="F1266" i="19"/>
  <c r="F1268" i="19"/>
  <c r="F1270" i="19"/>
  <c r="F1272" i="19"/>
  <c r="F1274" i="19"/>
  <c r="F1276" i="19"/>
  <c r="F1278" i="19"/>
  <c r="F1280" i="19"/>
  <c r="F1282" i="19"/>
  <c r="F1284" i="19"/>
  <c r="F1286" i="19"/>
  <c r="F1288" i="19"/>
  <c r="F1290" i="19"/>
  <c r="F1292" i="19"/>
  <c r="F1294" i="19"/>
  <c r="F1296" i="19"/>
  <c r="F1298" i="19"/>
  <c r="F1300" i="19"/>
  <c r="F1302" i="19"/>
  <c r="F1304" i="19"/>
  <c r="F1306" i="19"/>
  <c r="F1308" i="19"/>
  <c r="F1310" i="19"/>
  <c r="F1312" i="19"/>
  <c r="F1314" i="19"/>
  <c r="F1316" i="19"/>
  <c r="F1318" i="19"/>
  <c r="F1320" i="19"/>
  <c r="F1322" i="19"/>
  <c r="F1324" i="19"/>
  <c r="F278" i="19"/>
  <c r="F280" i="19"/>
  <c r="F282" i="19"/>
  <c r="F284" i="19"/>
  <c r="F286" i="19"/>
  <c r="F288" i="19"/>
  <c r="F290" i="19"/>
  <c r="F292" i="19"/>
  <c r="F294" i="19"/>
  <c r="F296" i="19"/>
  <c r="F298" i="19"/>
  <c r="F300" i="19"/>
  <c r="F302" i="19"/>
  <c r="F304" i="19"/>
  <c r="F306" i="19"/>
  <c r="F308" i="19"/>
  <c r="F310" i="19"/>
  <c r="F312" i="19"/>
  <c r="F314" i="19"/>
  <c r="F316" i="19"/>
  <c r="F318" i="19"/>
  <c r="F320" i="19"/>
  <c r="F322" i="19"/>
  <c r="F324" i="19"/>
  <c r="F326" i="19"/>
  <c r="F328" i="19"/>
  <c r="F330" i="19"/>
  <c r="F332" i="19"/>
  <c r="F334" i="19"/>
  <c r="F965" i="19"/>
  <c r="F967" i="19"/>
  <c r="F969" i="19"/>
  <c r="F971" i="19"/>
  <c r="F973" i="19"/>
  <c r="F975" i="19"/>
  <c r="F977" i="19"/>
  <c r="F979" i="19"/>
  <c r="F981" i="19"/>
  <c r="F983" i="19"/>
  <c r="F985" i="19"/>
  <c r="F987" i="19"/>
  <c r="F989" i="19"/>
  <c r="F991" i="19"/>
  <c r="F993" i="19"/>
  <c r="F995" i="19"/>
  <c r="F997" i="19"/>
  <c r="F999" i="19"/>
  <c r="F1001" i="19"/>
  <c r="F1003" i="19"/>
  <c r="F1005" i="19"/>
  <c r="F1007" i="19"/>
  <c r="F1009" i="19"/>
  <c r="F1011" i="19"/>
  <c r="F1013" i="19"/>
  <c r="F1015" i="19"/>
  <c r="F1017" i="19"/>
  <c r="F1019" i="19"/>
  <c r="F1021" i="19"/>
  <c r="F1023" i="19"/>
  <c r="F1025" i="19"/>
  <c r="F1027" i="19"/>
  <c r="F1029" i="19"/>
  <c r="F1031" i="19"/>
  <c r="F1033" i="19"/>
  <c r="F1035" i="19"/>
  <c r="F1037" i="19"/>
  <c r="F1039" i="19"/>
  <c r="F1041" i="19"/>
  <c r="F1043" i="19"/>
  <c r="F1045" i="19"/>
  <c r="F1047" i="19"/>
  <c r="F1049" i="19"/>
  <c r="F1051" i="19"/>
  <c r="F1053" i="19"/>
  <c r="F1055" i="19"/>
  <c r="F1057" i="19"/>
  <c r="F1059" i="19"/>
  <c r="F1061" i="19"/>
  <c r="F1063" i="19"/>
  <c r="F1065" i="19"/>
  <c r="F1067" i="19"/>
  <c r="F1069" i="19"/>
  <c r="F1071" i="19"/>
  <c r="F1073" i="19"/>
  <c r="F1075" i="19"/>
  <c r="F1077" i="19"/>
  <c r="F1079" i="19"/>
  <c r="F1081" i="19"/>
  <c r="F1083" i="19"/>
  <c r="F1085" i="19"/>
  <c r="F1087" i="19"/>
  <c r="F1089" i="19"/>
  <c r="F1091" i="19"/>
  <c r="F1093" i="19"/>
  <c r="F1095" i="19"/>
  <c r="F1097" i="19"/>
  <c r="F1099" i="19"/>
  <c r="F1101" i="19"/>
  <c r="F1103" i="19"/>
  <c r="F1105" i="19"/>
  <c r="F1107" i="19"/>
  <c r="F1109" i="19"/>
  <c r="F1111" i="19"/>
  <c r="F1113" i="19"/>
  <c r="F1115" i="19"/>
  <c r="F1117" i="19"/>
  <c r="F1119" i="19"/>
  <c r="F1121" i="19"/>
  <c r="F1123" i="19"/>
  <c r="F1125" i="19"/>
  <c r="F1127" i="19"/>
  <c r="F1129" i="19"/>
  <c r="F1131" i="19"/>
  <c r="F1133" i="19"/>
  <c r="F1135" i="19"/>
  <c r="F1137" i="19"/>
  <c r="F1139" i="19"/>
  <c r="F1141" i="19"/>
  <c r="F1143" i="19"/>
  <c r="F1145" i="19"/>
  <c r="F1147" i="19"/>
  <c r="F1149" i="19"/>
  <c r="F1151" i="19"/>
  <c r="F1153" i="19"/>
  <c r="F1155" i="19"/>
  <c r="F1157" i="19"/>
  <c r="F1159" i="19"/>
  <c r="F1161" i="19"/>
  <c r="F1163" i="19"/>
  <c r="F1165" i="19"/>
  <c r="F1167" i="19"/>
  <c r="F1169" i="19"/>
  <c r="F1171" i="19"/>
  <c r="F1173" i="19"/>
  <c r="F1175" i="19"/>
  <c r="F1177" i="19"/>
  <c r="F1179" i="19"/>
  <c r="F1181" i="19"/>
  <c r="F1183" i="19"/>
  <c r="F1185" i="19"/>
  <c r="F1187" i="19"/>
  <c r="F1189" i="19"/>
  <c r="F1191" i="19"/>
  <c r="F1193" i="19"/>
  <c r="F1195" i="19"/>
  <c r="F1197" i="19"/>
  <c r="F1199" i="19"/>
  <c r="F1201" i="19"/>
  <c r="F1203" i="19"/>
  <c r="F1205" i="19"/>
  <c r="F1207" i="19"/>
  <c r="F1209" i="19"/>
  <c r="F1211" i="19"/>
  <c r="F1213" i="19"/>
  <c r="F1215" i="19"/>
  <c r="F1217" i="19"/>
  <c r="F1219" i="19"/>
  <c r="F1221" i="19"/>
  <c r="F1223" i="19"/>
  <c r="F1225" i="19"/>
  <c r="F1227" i="19"/>
  <c r="F1229" i="19"/>
  <c r="F1231" i="19"/>
  <c r="F1233" i="19"/>
  <c r="F1235" i="19"/>
  <c r="F1237" i="19"/>
  <c r="F1239" i="19"/>
  <c r="F1241" i="19"/>
  <c r="F1243" i="19"/>
  <c r="F1245" i="19"/>
  <c r="F1247" i="19"/>
  <c r="F1249" i="19"/>
  <c r="F1251" i="19"/>
  <c r="F1253" i="19"/>
  <c r="F1255" i="19"/>
  <c r="F1257" i="19"/>
  <c r="F1259" i="19"/>
  <c r="F1261" i="19"/>
  <c r="F1263" i="19"/>
  <c r="F1265" i="19"/>
  <c r="F1267" i="19"/>
  <c r="F1269" i="19"/>
  <c r="F1271" i="19"/>
  <c r="F1273" i="19"/>
  <c r="F1275" i="19"/>
  <c r="F1277" i="19"/>
  <c r="F1279" i="19"/>
  <c r="F1281" i="19"/>
  <c r="F1283" i="19"/>
  <c r="F1285" i="19"/>
  <c r="F1287" i="19"/>
  <c r="F1289" i="19"/>
  <c r="F1291" i="19"/>
  <c r="F1293" i="19"/>
  <c r="F1295" i="19"/>
  <c r="F1297" i="19"/>
  <c r="F1299" i="19"/>
  <c r="F1301" i="19"/>
  <c r="F1303" i="19"/>
  <c r="F1305" i="19"/>
  <c r="F1307" i="19"/>
  <c r="F1309" i="19"/>
  <c r="F1311" i="19"/>
  <c r="F1313" i="19"/>
  <c r="F1315" i="19"/>
  <c r="F1317" i="19"/>
  <c r="F1319" i="19"/>
  <c r="F1321" i="19"/>
  <c r="F1323" i="19"/>
  <c r="B20" i="22"/>
  <c r="AE334" i="4"/>
  <c r="M335" i="4"/>
  <c r="N335" i="4"/>
  <c r="M336" i="4"/>
  <c r="N336" i="4"/>
  <c r="B813" i="22"/>
  <c r="P400" i="4" s="1"/>
  <c r="B814" i="22"/>
  <c r="U400" i="4" s="1"/>
  <c r="B815" i="22"/>
  <c r="Z400" i="4" s="1"/>
  <c r="I3" i="8"/>
  <c r="AB3" i="8" s="1"/>
  <c r="AE470" i="4"/>
  <c r="AE471" i="4"/>
  <c r="AE472" i="4"/>
  <c r="AE476" i="4"/>
  <c r="AE479" i="4"/>
  <c r="AE481" i="4"/>
  <c r="Z476" i="4"/>
  <c r="Z479" i="4"/>
  <c r="Z481" i="4"/>
  <c r="U481" i="4"/>
  <c r="M469" i="4"/>
  <c r="N469" i="4"/>
  <c r="M470" i="4"/>
  <c r="N470" i="4"/>
  <c r="M471" i="4"/>
  <c r="N471" i="4"/>
  <c r="M472" i="4"/>
  <c r="N472" i="4"/>
  <c r="M473" i="4"/>
  <c r="N473" i="4"/>
  <c r="M474" i="4"/>
  <c r="N474" i="4"/>
  <c r="M475" i="4"/>
  <c r="N475" i="4"/>
  <c r="M476" i="4"/>
  <c r="N476" i="4"/>
  <c r="M477" i="4"/>
  <c r="N477" i="4"/>
  <c r="M478" i="4"/>
  <c r="N478" i="4"/>
  <c r="M479" i="4"/>
  <c r="N479" i="4"/>
  <c r="B805" i="22"/>
  <c r="P398" i="4" s="1"/>
  <c r="B806" i="22"/>
  <c r="U398" i="4" s="1"/>
  <c r="B807" i="22"/>
  <c r="Z398" i="4" s="1"/>
  <c r="B808" i="22"/>
  <c r="AE396" i="4" s="1"/>
  <c r="B809" i="22"/>
  <c r="U450" i="4" s="1"/>
  <c r="B810" i="22"/>
  <c r="U399" i="4" s="1"/>
  <c r="B811" i="22"/>
  <c r="Z399" i="4" s="1"/>
  <c r="B812" i="22"/>
  <c r="AE399" i="4" s="1"/>
  <c r="B633" i="22"/>
  <c r="U210" i="4" s="1"/>
  <c r="B634" i="22"/>
  <c r="Z210" i="4" s="1"/>
  <c r="B635" i="22"/>
  <c r="AE210" i="4" s="1"/>
  <c r="B636" i="22"/>
  <c r="P211" i="4" s="1"/>
  <c r="B637" i="22"/>
  <c r="U211" i="4" s="1"/>
  <c r="B638" i="22"/>
  <c r="Z211" i="4" s="1"/>
  <c r="B639" i="22"/>
  <c r="AE211" i="4" s="1"/>
  <c r="B640" i="22"/>
  <c r="P212" i="4" s="1"/>
  <c r="B641" i="22"/>
  <c r="U212" i="4" s="1"/>
  <c r="B642" i="22"/>
  <c r="Z212" i="4" s="1"/>
  <c r="B643" i="22"/>
  <c r="AE212" i="4" s="1"/>
  <c r="B647" i="22"/>
  <c r="AE213" i="4" s="1"/>
  <c r="B648" i="22"/>
  <c r="P214" i="4" s="1"/>
  <c r="B649" i="22"/>
  <c r="U214" i="4" s="1"/>
  <c r="B650" i="22"/>
  <c r="Z214" i="4" s="1"/>
  <c r="B651" i="22"/>
  <c r="P215" i="4" s="1"/>
  <c r="B652" i="22"/>
  <c r="U215" i="4" s="1"/>
  <c r="B653" i="22"/>
  <c r="Z215" i="4" s="1"/>
  <c r="B654" i="22"/>
  <c r="B655" i="22"/>
  <c r="P254" i="4" s="1"/>
  <c r="B656" i="22"/>
  <c r="P255" i="4" s="1"/>
  <c r="B657" i="22"/>
  <c r="U255" i="4" s="1"/>
  <c r="B658" i="22"/>
  <c r="Z255" i="4" s="1"/>
  <c r="B659" i="22"/>
  <c r="AE255" i="4" s="1"/>
  <c r="B660" i="22"/>
  <c r="P256" i="4" s="1"/>
  <c r="B661" i="22"/>
  <c r="U256" i="4" s="1"/>
  <c r="B662" i="22"/>
  <c r="Z256" i="4" s="1"/>
  <c r="B663" i="22"/>
  <c r="AE256" i="4" s="1"/>
  <c r="B664" i="22"/>
  <c r="P257" i="4" s="1"/>
  <c r="B665" i="22"/>
  <c r="U257" i="4" s="1"/>
  <c r="B666" i="22"/>
  <c r="Z257" i="4" s="1"/>
  <c r="B667" i="22"/>
  <c r="AE257" i="4" s="1"/>
  <c r="B668" i="22"/>
  <c r="P258" i="4" s="1"/>
  <c r="B669" i="22"/>
  <c r="U258" i="4" s="1"/>
  <c r="B670" i="22"/>
  <c r="Z258" i="4" s="1"/>
  <c r="B671" i="22"/>
  <c r="AE258" i="4" s="1"/>
  <c r="B672" i="22"/>
  <c r="P259" i="4" s="1"/>
  <c r="B673" i="22"/>
  <c r="U259" i="4" s="1"/>
  <c r="B674" i="22"/>
  <c r="Z259" i="4" s="1"/>
  <c r="B675" i="22"/>
  <c r="P260" i="4" s="1"/>
  <c r="B676" i="22"/>
  <c r="U260" i="4" s="1"/>
  <c r="B677" i="22"/>
  <c r="Z260" i="4" s="1"/>
  <c r="B678" i="22"/>
  <c r="AE260" i="4" s="1"/>
  <c r="B679" i="22"/>
  <c r="P261" i="4" s="1"/>
  <c r="B680" i="22"/>
  <c r="U261" i="4" s="1"/>
  <c r="B681" i="22"/>
  <c r="Z261" i="4" s="1"/>
  <c r="B682" i="22"/>
  <c r="AE261" i="4" s="1"/>
  <c r="B683" i="22"/>
  <c r="P262" i="4" s="1"/>
  <c r="B684" i="22"/>
  <c r="U262" i="4" s="1"/>
  <c r="B685" i="22"/>
  <c r="Z262" i="4" s="1"/>
  <c r="B686" i="22"/>
  <c r="AE262" i="4" s="1"/>
  <c r="B687" i="22"/>
  <c r="P263" i="4" s="1"/>
  <c r="B688" i="22"/>
  <c r="U263" i="4" s="1"/>
  <c r="B689" i="22"/>
  <c r="Z263" i="4" s="1"/>
  <c r="B690" i="22"/>
  <c r="AE263" i="4" s="1"/>
  <c r="B691" i="22"/>
  <c r="P264" i="4" s="1"/>
  <c r="B692" i="22"/>
  <c r="U264" i="4" s="1"/>
  <c r="B693" i="22"/>
  <c r="Z264" i="4" s="1"/>
  <c r="B694" i="22"/>
  <c r="AE264" i="4" s="1"/>
  <c r="B695" i="22"/>
  <c r="P265" i="4" s="1"/>
  <c r="B696" i="22"/>
  <c r="U265" i="4" s="1"/>
  <c r="B697" i="22"/>
  <c r="Z265" i="4" s="1"/>
  <c r="B698" i="22"/>
  <c r="AE265" i="4" s="1"/>
  <c r="B699" i="22"/>
  <c r="P266" i="4" s="1"/>
  <c r="B700" i="22"/>
  <c r="U266" i="4" s="1"/>
  <c r="B701" i="22"/>
  <c r="Z266" i="4" s="1"/>
  <c r="B702" i="22"/>
  <c r="AE266" i="4" s="1"/>
  <c r="B703" i="22"/>
  <c r="P267" i="4" s="1"/>
  <c r="B704" i="22"/>
  <c r="U267" i="4" s="1"/>
  <c r="B705" i="22"/>
  <c r="Z267" i="4" s="1"/>
  <c r="B706" i="22"/>
  <c r="AE267" i="4" s="1"/>
  <c r="B707" i="22"/>
  <c r="P268" i="4" s="1"/>
  <c r="B708" i="22"/>
  <c r="U268" i="4" s="1"/>
  <c r="B709" i="22"/>
  <c r="Z268" i="4" s="1"/>
  <c r="B710" i="22"/>
  <c r="AE268" i="4" s="1"/>
  <c r="B711" i="22"/>
  <c r="P269" i="4" s="1"/>
  <c r="B712" i="22"/>
  <c r="U269" i="4" s="1"/>
  <c r="B713" i="22"/>
  <c r="Z269" i="4" s="1"/>
  <c r="B714" i="22"/>
  <c r="AE269" i="4" s="1"/>
  <c r="B715" i="22"/>
  <c r="P270" i="4" s="1"/>
  <c r="B716" i="22"/>
  <c r="U270" i="4" s="1"/>
  <c r="B717" i="22"/>
  <c r="Z270" i="4" s="1"/>
  <c r="B718" i="22"/>
  <c r="AE270" i="4" s="1"/>
  <c r="AE259" i="4"/>
  <c r="AE276" i="4"/>
  <c r="AE278" i="4"/>
  <c r="AE280" i="4"/>
  <c r="AE282" i="4"/>
  <c r="AE284" i="4"/>
  <c r="AE286" i="4"/>
  <c r="AE288" i="4"/>
  <c r="AE290" i="4"/>
  <c r="AE292" i="4"/>
  <c r="AE294" i="4"/>
  <c r="AE296" i="4"/>
  <c r="AE298" i="4"/>
  <c r="AE300" i="4"/>
  <c r="AE302" i="4"/>
  <c r="AE304" i="4"/>
  <c r="AE306" i="4"/>
  <c r="AE308" i="4"/>
  <c r="AE310" i="4"/>
  <c r="AE312" i="4"/>
  <c r="AE314" i="4"/>
  <c r="AE316" i="4"/>
  <c r="AE318" i="4"/>
  <c r="AE320" i="4"/>
  <c r="AE322" i="4"/>
  <c r="AE324" i="4"/>
  <c r="AE326" i="4"/>
  <c r="AE328" i="4"/>
  <c r="AE330" i="4"/>
  <c r="AE332" i="4"/>
  <c r="M255" i="4"/>
  <c r="M256" i="4"/>
  <c r="S255" i="4" s="1"/>
  <c r="M257" i="4"/>
  <c r="X255" i="4" s="1"/>
  <c r="M258" i="4"/>
  <c r="AC255" i="4" s="1"/>
  <c r="M259" i="4"/>
  <c r="AH255" i="4" s="1"/>
  <c r="M260" i="4"/>
  <c r="S256" i="4" s="1"/>
  <c r="M261" i="4"/>
  <c r="X256" i="4" s="1"/>
  <c r="M262" i="4"/>
  <c r="AC256" i="4" s="1"/>
  <c r="M263" i="4"/>
  <c r="AH256" i="4"/>
  <c r="M264" i="4"/>
  <c r="S257" i="4" s="1"/>
  <c r="M265" i="4"/>
  <c r="X257" i="4" s="1"/>
  <c r="M266" i="4"/>
  <c r="AC257" i="4" s="1"/>
  <c r="M267" i="4"/>
  <c r="AH257" i="4" s="1"/>
  <c r="M268" i="4"/>
  <c r="S258" i="4"/>
  <c r="M269" i="4"/>
  <c r="X258" i="4" s="1"/>
  <c r="M270" i="4"/>
  <c r="AC258" i="4" s="1"/>
  <c r="M271" i="4"/>
  <c r="AH258" i="4" s="1"/>
  <c r="M272" i="4"/>
  <c r="S259" i="4" s="1"/>
  <c r="M273" i="4"/>
  <c r="X259" i="4" s="1"/>
  <c r="M274" i="4"/>
  <c r="AC259" i="4" s="1"/>
  <c r="M275" i="4"/>
  <c r="S260" i="4" s="1"/>
  <c r="N275" i="4"/>
  <c r="M276" i="4"/>
  <c r="X260" i="4" s="1"/>
  <c r="N276" i="4"/>
  <c r="M277" i="4"/>
  <c r="AC260" i="4" s="1"/>
  <c r="N277" i="4"/>
  <c r="M278" i="4"/>
  <c r="AH260" i="4" s="1"/>
  <c r="N278" i="4"/>
  <c r="M279" i="4"/>
  <c r="S261" i="4" s="1"/>
  <c r="N279" i="4"/>
  <c r="M280" i="4"/>
  <c r="X261" i="4" s="1"/>
  <c r="N280" i="4"/>
  <c r="M281" i="4"/>
  <c r="AC261" i="4" s="1"/>
  <c r="N281" i="4"/>
  <c r="M282" i="4"/>
  <c r="AH261" i="4"/>
  <c r="N282" i="4"/>
  <c r="M283" i="4"/>
  <c r="S262" i="4" s="1"/>
  <c r="N283" i="4"/>
  <c r="M284" i="4"/>
  <c r="X262" i="4" s="1"/>
  <c r="N284" i="4"/>
  <c r="M285" i="4"/>
  <c r="AC262" i="4"/>
  <c r="N285" i="4"/>
  <c r="M286" i="4"/>
  <c r="AH262" i="4" s="1"/>
  <c r="N286" i="4"/>
  <c r="M287" i="4"/>
  <c r="S263" i="4" s="1"/>
  <c r="N287" i="4"/>
  <c r="M288" i="4"/>
  <c r="X263" i="4" s="1"/>
  <c r="N288" i="4"/>
  <c r="M289" i="4"/>
  <c r="AC263" i="4" s="1"/>
  <c r="N289" i="4"/>
  <c r="M290" i="4"/>
  <c r="AH263" i="4" s="1"/>
  <c r="N290" i="4"/>
  <c r="M291" i="4"/>
  <c r="S264" i="4" s="1"/>
  <c r="N291" i="4"/>
  <c r="M292" i="4"/>
  <c r="X264" i="4" s="1"/>
  <c r="N292" i="4"/>
  <c r="M293" i="4"/>
  <c r="AC264" i="4" s="1"/>
  <c r="N293" i="4"/>
  <c r="M294" i="4"/>
  <c r="AH264" i="4" s="1"/>
  <c r="N294" i="4"/>
  <c r="M295" i="4"/>
  <c r="S265" i="4" s="1"/>
  <c r="N295" i="4"/>
  <c r="M296" i="4"/>
  <c r="X265" i="4" s="1"/>
  <c r="N296" i="4"/>
  <c r="M297" i="4"/>
  <c r="AC265" i="4" s="1"/>
  <c r="N297" i="4"/>
  <c r="M298" i="4"/>
  <c r="AH265" i="4" s="1"/>
  <c r="N298" i="4"/>
  <c r="M299" i="4"/>
  <c r="S266" i="4"/>
  <c r="N299" i="4"/>
  <c r="M300" i="4"/>
  <c r="X266" i="4" s="1"/>
  <c r="N300" i="4"/>
  <c r="M301" i="4"/>
  <c r="AC266" i="4" s="1"/>
  <c r="N301" i="4"/>
  <c r="M302" i="4"/>
  <c r="AH266" i="4" s="1"/>
  <c r="N302" i="4"/>
  <c r="M303" i="4"/>
  <c r="S267" i="4" s="1"/>
  <c r="N303" i="4"/>
  <c r="M304" i="4"/>
  <c r="X267" i="4" s="1"/>
  <c r="N304" i="4"/>
  <c r="M305" i="4"/>
  <c r="AC267" i="4" s="1"/>
  <c r="N305" i="4"/>
  <c r="M306" i="4"/>
  <c r="AH267" i="4" s="1"/>
  <c r="N306" i="4"/>
  <c r="M307" i="4"/>
  <c r="S268" i="4" s="1"/>
  <c r="N307" i="4"/>
  <c r="M308" i="4"/>
  <c r="X268" i="4" s="1"/>
  <c r="N308" i="4"/>
  <c r="M309" i="4"/>
  <c r="AC268" i="4" s="1"/>
  <c r="N309" i="4"/>
  <c r="M310" i="4"/>
  <c r="AH268" i="4" s="1"/>
  <c r="N310" i="4"/>
  <c r="M311" i="4"/>
  <c r="S269" i="4" s="1"/>
  <c r="N311" i="4"/>
  <c r="M312" i="4"/>
  <c r="X269" i="4" s="1"/>
  <c r="N312" i="4"/>
  <c r="M313" i="4"/>
  <c r="AC269" i="4" s="1"/>
  <c r="N313" i="4"/>
  <c r="M314" i="4"/>
  <c r="AH269" i="4"/>
  <c r="N314" i="4"/>
  <c r="M315" i="4"/>
  <c r="S270" i="4" s="1"/>
  <c r="N315" i="4"/>
  <c r="M316" i="4"/>
  <c r="X270" i="4" s="1"/>
  <c r="N316" i="4"/>
  <c r="M317" i="4"/>
  <c r="AC270" i="4"/>
  <c r="N317" i="4"/>
  <c r="M318" i="4"/>
  <c r="AH270" i="4" s="1"/>
  <c r="N318" i="4"/>
  <c r="M319" i="4"/>
  <c r="S271" i="4" s="1"/>
  <c r="N319" i="4"/>
  <c r="M320" i="4"/>
  <c r="X271" i="4" s="1"/>
  <c r="N320" i="4"/>
  <c r="M321" i="4"/>
  <c r="AC271" i="4" s="1"/>
  <c r="N321" i="4"/>
  <c r="M322" i="4"/>
  <c r="AH271" i="4" s="1"/>
  <c r="N322" i="4"/>
  <c r="M323" i="4"/>
  <c r="S272" i="4" s="1"/>
  <c r="N323" i="4"/>
  <c r="M324" i="4"/>
  <c r="X272" i="4" s="1"/>
  <c r="N324" i="4"/>
  <c r="M325" i="4"/>
  <c r="AC272" i="4" s="1"/>
  <c r="N325" i="4"/>
  <c r="M326" i="4"/>
  <c r="AH272" i="4" s="1"/>
  <c r="N326" i="4"/>
  <c r="M327" i="4"/>
  <c r="S273" i="4" s="1"/>
  <c r="N327" i="4"/>
  <c r="M328" i="4"/>
  <c r="X273" i="4" s="1"/>
  <c r="N328" i="4"/>
  <c r="M329" i="4"/>
  <c r="AC273" i="4" s="1"/>
  <c r="N329" i="4"/>
  <c r="M330" i="4"/>
  <c r="AH273" i="4" s="1"/>
  <c r="N330" i="4"/>
  <c r="M331" i="4"/>
  <c r="S274" i="4"/>
  <c r="N331" i="4"/>
  <c r="M332" i="4"/>
  <c r="X274" i="4" s="1"/>
  <c r="N332" i="4"/>
  <c r="M333" i="4"/>
  <c r="AC274" i="4" s="1"/>
  <c r="N333" i="4"/>
  <c r="M334" i="4"/>
  <c r="AH274" i="4" s="1"/>
  <c r="N334" i="4"/>
  <c r="B19" i="22"/>
  <c r="E329" i="19" s="1"/>
  <c r="P386" i="4"/>
  <c r="P387" i="4"/>
  <c r="P388" i="4"/>
  <c r="B189" i="22"/>
  <c r="Z381" i="4" s="1"/>
  <c r="Z386" i="4"/>
  <c r="Z387" i="4"/>
  <c r="Z388" i="4"/>
  <c r="U386" i="4"/>
  <c r="U387" i="4"/>
  <c r="U388" i="4"/>
  <c r="B745" i="22"/>
  <c r="P343" i="4" s="1"/>
  <c r="B746" i="22"/>
  <c r="P345" i="4" s="1"/>
  <c r="B747" i="22"/>
  <c r="U345" i="4" s="1"/>
  <c r="B748" i="22"/>
  <c r="Z345" i="4" s="1"/>
  <c r="B749" i="22"/>
  <c r="AE345" i="4" s="1"/>
  <c r="B750" i="22"/>
  <c r="P346" i="4" s="1"/>
  <c r="B751" i="22"/>
  <c r="U346" i="4" s="1"/>
  <c r="B752" i="22"/>
  <c r="Z346" i="4" s="1"/>
  <c r="B753" i="22"/>
  <c r="AE346" i="4" s="1"/>
  <c r="B755" i="22"/>
  <c r="U347" i="4" s="1"/>
  <c r="B756" i="22"/>
  <c r="Z347" i="4" s="1"/>
  <c r="B757" i="22"/>
  <c r="AE347" i="4" s="1"/>
  <c r="B759" i="22"/>
  <c r="U348" i="4" s="1"/>
  <c r="B760" i="22"/>
  <c r="Z348" i="4" s="1"/>
  <c r="B762" i="22"/>
  <c r="P349" i="4" s="1"/>
  <c r="B763" i="22"/>
  <c r="U349" i="4" s="1"/>
  <c r="B765" i="22"/>
  <c r="B766" i="22"/>
  <c r="P365" i="4" s="1"/>
  <c r="B767" i="22"/>
  <c r="U365" i="4" s="1"/>
  <c r="B768" i="22"/>
  <c r="U190" i="4" s="1"/>
  <c r="B795" i="22"/>
  <c r="P339" i="4" s="1"/>
  <c r="B796" i="22"/>
  <c r="P395" i="4" s="1"/>
  <c r="B797" i="22"/>
  <c r="U395" i="4" s="1"/>
  <c r="B798" i="22"/>
  <c r="Z395" i="4" s="1"/>
  <c r="B799" i="22"/>
  <c r="P396" i="4" s="1"/>
  <c r="B800" i="22"/>
  <c r="U396" i="4" s="1"/>
  <c r="B802" i="22"/>
  <c r="P397" i="4" s="1"/>
  <c r="B803" i="22"/>
  <c r="U397" i="4" s="1"/>
  <c r="B804" i="22"/>
  <c r="Z397" i="4" s="1"/>
  <c r="B816" i="22"/>
  <c r="AE400" i="4" s="1"/>
  <c r="B817" i="22"/>
  <c r="P401" i="4" s="1"/>
  <c r="B818" i="22"/>
  <c r="U401" i="4" s="1"/>
  <c r="B819" i="22"/>
  <c r="Z401" i="4" s="1"/>
  <c r="B820" i="22"/>
  <c r="AE401" i="4" s="1"/>
  <c r="B821" i="22"/>
  <c r="P402" i="4" s="1"/>
  <c r="B822" i="22"/>
  <c r="U402" i="4" s="1"/>
  <c r="B823" i="22"/>
  <c r="Z402" i="4" s="1"/>
  <c r="B824" i="22"/>
  <c r="AE402" i="4" s="1"/>
  <c r="B826" i="22"/>
  <c r="U403" i="4" s="1"/>
  <c r="B827" i="22"/>
  <c r="Z403" i="4" s="1"/>
  <c r="B828" i="22"/>
  <c r="AE403" i="4" s="1"/>
  <c r="B829" i="22"/>
  <c r="P404" i="4" s="1"/>
  <c r="B830" i="22"/>
  <c r="U404" i="4" s="1"/>
  <c r="B832" i="22"/>
  <c r="AE404" i="4" s="1"/>
  <c r="B833" i="22"/>
  <c r="P405" i="4" s="1"/>
  <c r="B834" i="22"/>
  <c r="U405" i="4" s="1"/>
  <c r="B835" i="22"/>
  <c r="Z405" i="4" s="1"/>
  <c r="B836" i="22"/>
  <c r="AE405" i="4" s="1"/>
  <c r="B299" i="22"/>
  <c r="U417" i="4" s="1"/>
  <c r="B300" i="22"/>
  <c r="Z417" i="4" s="1"/>
  <c r="B301" i="22"/>
  <c r="P418" i="4" s="1"/>
  <c r="B302" i="22"/>
  <c r="U418" i="4" s="1"/>
  <c r="B303" i="22"/>
  <c r="Z418" i="4" s="1"/>
  <c r="B304" i="22"/>
  <c r="P419" i="4" s="1"/>
  <c r="B305" i="22"/>
  <c r="U419" i="4" s="1"/>
  <c r="B306" i="22"/>
  <c r="B307" i="22"/>
  <c r="B308" i="22"/>
  <c r="Z419" i="4" s="1"/>
  <c r="B309" i="22"/>
  <c r="P420" i="4" s="1"/>
  <c r="B310" i="22"/>
  <c r="U420" i="4" s="1"/>
  <c r="B311" i="22"/>
  <c r="Z420" i="4" s="1"/>
  <c r="B312" i="22"/>
  <c r="AE420" i="4" s="1"/>
  <c r="B313" i="22"/>
  <c r="P421" i="4" s="1"/>
  <c r="B314" i="22"/>
  <c r="U421" i="4" s="1"/>
  <c r="B315" i="22"/>
  <c r="Z421" i="4" s="1"/>
  <c r="B316" i="22"/>
  <c r="AE421" i="4" s="1"/>
  <c r="B317" i="22"/>
  <c r="P422" i="4" s="1"/>
  <c r="B318" i="22"/>
  <c r="U422" i="4" s="1"/>
  <c r="B319" i="22"/>
  <c r="Z422" i="4" s="1"/>
  <c r="B320" i="22"/>
  <c r="AE422" i="4" s="1"/>
  <c r="B321" i="22"/>
  <c r="P423" i="4" s="1"/>
  <c r="B322" i="22"/>
  <c r="U423" i="4" s="1"/>
  <c r="B323" i="22"/>
  <c r="Z423" i="4" s="1"/>
  <c r="B324" i="22"/>
  <c r="P424" i="4" s="1"/>
  <c r="B325" i="22"/>
  <c r="U424" i="4" s="1"/>
  <c r="B326" i="22"/>
  <c r="Z424" i="4" s="1"/>
  <c r="B327" i="22"/>
  <c r="AE424" i="4" s="1"/>
  <c r="B328" i="22"/>
  <c r="AE423" i="4" s="1"/>
  <c r="B329" i="22"/>
  <c r="P425" i="4" s="1"/>
  <c r="B330" i="22"/>
  <c r="U425" i="4" s="1"/>
  <c r="B331" i="22"/>
  <c r="Z425" i="4" s="1"/>
  <c r="B332" i="22"/>
  <c r="P426" i="4" s="1"/>
  <c r="B333" i="22"/>
  <c r="U426" i="4" s="1"/>
  <c r="B334" i="22"/>
  <c r="Z426" i="4" s="1"/>
  <c r="B335" i="22"/>
  <c r="P427" i="4" s="1"/>
  <c r="B336" i="22"/>
  <c r="U427" i="4" s="1"/>
  <c r="B337" i="22"/>
  <c r="Z427" i="4" s="1"/>
  <c r="B338" i="22"/>
  <c r="P428" i="4" s="1"/>
  <c r="B339" i="22"/>
  <c r="U428" i="4" s="1"/>
  <c r="B340" i="22"/>
  <c r="Z428" i="4" s="1"/>
  <c r="B341" i="22"/>
  <c r="P429" i="4" s="1"/>
  <c r="B342" i="22"/>
  <c r="U429" i="4" s="1"/>
  <c r="B343" i="22"/>
  <c r="Z429" i="4" s="1"/>
  <c r="B344" i="22"/>
  <c r="P430" i="4" s="1"/>
  <c r="B345" i="22"/>
  <c r="U430" i="4" s="1"/>
  <c r="B346" i="22"/>
  <c r="Z430" i="4" s="1"/>
  <c r="B347" i="22"/>
  <c r="P431" i="4" s="1"/>
  <c r="B348" i="22"/>
  <c r="U431" i="4" s="1"/>
  <c r="B349" i="22"/>
  <c r="Z431" i="4" s="1"/>
  <c r="B350" i="22"/>
  <c r="P432" i="4" s="1"/>
  <c r="B351" i="22"/>
  <c r="U432" i="4" s="1"/>
  <c r="B352" i="22"/>
  <c r="Z432" i="4" s="1"/>
  <c r="B353" i="22"/>
  <c r="P433" i="4" s="1"/>
  <c r="B354" i="22"/>
  <c r="U433" i="4" s="1"/>
  <c r="B355" i="22"/>
  <c r="Z433" i="4" s="1"/>
  <c r="B356" i="22"/>
  <c r="P434" i="4" s="1"/>
  <c r="B357" i="22"/>
  <c r="U434" i="4" s="1"/>
  <c r="B358" i="22"/>
  <c r="Z434" i="4" s="1"/>
  <c r="B359" i="22"/>
  <c r="P435" i="4" s="1"/>
  <c r="B360" i="22"/>
  <c r="U435" i="4" s="1"/>
  <c r="B361" i="22"/>
  <c r="Z435" i="4" s="1"/>
  <c r="B362" i="22"/>
  <c r="P436" i="4" s="1"/>
  <c r="B363" i="22"/>
  <c r="U436" i="4" s="1"/>
  <c r="B364" i="22"/>
  <c r="Z436" i="4" s="1"/>
  <c r="B365" i="22"/>
  <c r="P437" i="4" s="1"/>
  <c r="B366" i="22"/>
  <c r="U437" i="4" s="1"/>
  <c r="B367" i="22"/>
  <c r="Z437" i="4" s="1"/>
  <c r="B368" i="22"/>
  <c r="P438" i="4" s="1"/>
  <c r="B369" i="22"/>
  <c r="U438" i="4" s="1"/>
  <c r="B370" i="22"/>
  <c r="Z438" i="4" s="1"/>
  <c r="B371" i="22"/>
  <c r="P439" i="4" s="1"/>
  <c r="B372" i="22"/>
  <c r="U439" i="4" s="1"/>
  <c r="B373" i="22"/>
  <c r="Z439" i="4" s="1"/>
  <c r="B374" i="22"/>
  <c r="P440" i="4" s="1"/>
  <c r="B375" i="22"/>
  <c r="U440" i="4" s="1"/>
  <c r="AE201" i="4"/>
  <c r="AE204" i="4"/>
  <c r="AE205" i="4"/>
  <c r="AE214" i="4"/>
  <c r="AE511" i="4"/>
  <c r="AE4" i="4"/>
  <c r="AE5" i="4"/>
  <c r="AE6" i="4"/>
  <c r="AE7" i="4"/>
  <c r="AE8" i="4"/>
  <c r="AE9" i="4"/>
  <c r="AE10" i="4"/>
  <c r="AE11" i="4"/>
  <c r="AE12" i="4"/>
  <c r="AE13" i="4"/>
  <c r="AE14" i="4"/>
  <c r="AE15" i="4"/>
  <c r="AE16" i="4"/>
  <c r="AE17" i="4"/>
  <c r="AE18" i="4"/>
  <c r="AE19" i="4"/>
  <c r="AE20" i="4"/>
  <c r="AE21" i="4"/>
  <c r="AE22" i="4"/>
  <c r="AE24" i="4"/>
  <c r="AE25" i="4"/>
  <c r="AE26" i="4"/>
  <c r="AE27" i="4"/>
  <c r="AE28" i="4"/>
  <c r="AE29" i="4"/>
  <c r="AE30" i="4"/>
  <c r="AE31" i="4"/>
  <c r="AE32" i="4"/>
  <c r="AE33" i="4"/>
  <c r="AE34" i="4"/>
  <c r="AE35" i="4"/>
  <c r="AE36" i="4"/>
  <c r="AE37" i="4"/>
  <c r="AE38" i="4"/>
  <c r="AE39" i="4"/>
  <c r="AE40" i="4"/>
  <c r="AE41" i="4"/>
  <c r="AE42" i="4"/>
  <c r="AE43" i="4"/>
  <c r="AE67" i="4"/>
  <c r="AE68" i="4"/>
  <c r="AE69" i="4"/>
  <c r="AE70" i="4"/>
  <c r="AE71" i="4"/>
  <c r="AE72" i="4"/>
  <c r="AE73" i="4"/>
  <c r="AE74" i="4"/>
  <c r="AE75" i="4"/>
  <c r="AE76" i="4"/>
  <c r="AE77" i="4"/>
  <c r="AE78" i="4"/>
  <c r="AE79" i="4"/>
  <c r="AE80" i="4"/>
  <c r="AE81" i="4"/>
  <c r="AE82" i="4"/>
  <c r="AE83" i="4"/>
  <c r="AE84" i="4"/>
  <c r="AE85" i="4"/>
  <c r="AE86" i="4"/>
  <c r="AE87" i="4"/>
  <c r="AE88" i="4"/>
  <c r="AE89" i="4"/>
  <c r="AE90" i="4"/>
  <c r="AE91" i="4"/>
  <c r="AE92" i="4"/>
  <c r="AE93" i="4"/>
  <c r="AE94" i="4"/>
  <c r="AE95" i="4"/>
  <c r="AE96" i="4"/>
  <c r="AE97" i="4"/>
  <c r="AE108" i="4"/>
  <c r="AE111" i="4"/>
  <c r="AE125" i="4"/>
  <c r="AE139" i="4"/>
  <c r="AE141" i="4"/>
  <c r="AE143" i="4"/>
  <c r="AE167" i="4"/>
  <c r="AE168" i="4"/>
  <c r="AE169" i="4"/>
  <c r="AE171" i="4"/>
  <c r="AE173" i="4"/>
  <c r="AE178" i="4"/>
  <c r="AE181" i="4"/>
  <c r="AE226" i="4"/>
  <c r="AE244" i="4"/>
  <c r="AE245" i="4"/>
  <c r="AE246" i="4"/>
  <c r="AE247" i="4"/>
  <c r="AE248" i="4"/>
  <c r="AE249" i="4"/>
  <c r="AE250" i="4"/>
  <c r="AE370" i="4"/>
  <c r="AE386" i="4"/>
  <c r="AE387" i="4"/>
  <c r="AE388" i="4"/>
  <c r="AE397" i="4"/>
  <c r="AE398" i="4"/>
  <c r="AE407" i="4"/>
  <c r="AE419" i="4"/>
  <c r="AE482" i="4"/>
  <c r="AE483" i="4"/>
  <c r="AE484" i="4"/>
  <c r="AE485" i="4"/>
  <c r="AE486" i="4"/>
  <c r="AE487" i="4"/>
  <c r="AE488" i="4"/>
  <c r="AE490" i="4"/>
  <c r="AE491" i="4"/>
  <c r="AE492" i="4"/>
  <c r="AE501" i="4"/>
  <c r="AE502" i="4"/>
  <c r="AE503" i="4"/>
  <c r="AE504" i="4"/>
  <c r="AE505" i="4"/>
  <c r="AE506" i="4"/>
  <c r="AE507" i="4"/>
  <c r="AE508" i="4"/>
  <c r="AE509" i="4"/>
  <c r="AE510" i="4"/>
  <c r="Z4" i="4"/>
  <c r="Z5" i="4"/>
  <c r="Z6" i="4"/>
  <c r="Z7" i="4"/>
  <c r="Z8" i="4"/>
  <c r="Z9" i="4"/>
  <c r="Z10" i="4"/>
  <c r="Z11" i="4"/>
  <c r="Z12" i="4"/>
  <c r="Z13" i="4"/>
  <c r="Z14" i="4"/>
  <c r="Z15" i="4"/>
  <c r="Z16" i="4"/>
  <c r="Z17" i="4"/>
  <c r="Z18" i="4"/>
  <c r="Z19" i="4"/>
  <c r="Z20" i="4"/>
  <c r="Z21" i="4"/>
  <c r="Z22" i="4"/>
  <c r="Z24" i="4"/>
  <c r="Z25" i="4"/>
  <c r="Z26" i="4"/>
  <c r="Z27" i="4"/>
  <c r="Z28" i="4"/>
  <c r="Z29" i="4"/>
  <c r="Z30" i="4"/>
  <c r="Z31" i="4"/>
  <c r="Z32" i="4"/>
  <c r="Z33" i="4"/>
  <c r="Z34" i="4"/>
  <c r="Z35" i="4"/>
  <c r="Z36" i="4"/>
  <c r="Z37" i="4"/>
  <c r="Z38" i="4"/>
  <c r="Z39" i="4"/>
  <c r="Z40" i="4"/>
  <c r="Z41" i="4"/>
  <c r="Z42" i="4"/>
  <c r="Z43" i="4"/>
  <c r="Z65" i="4"/>
  <c r="Z66" i="4"/>
  <c r="Z67" i="4"/>
  <c r="Z68" i="4"/>
  <c r="Z69" i="4"/>
  <c r="Z70" i="4"/>
  <c r="Z71" i="4"/>
  <c r="Z72" i="4"/>
  <c r="Z73" i="4"/>
  <c r="Z74" i="4"/>
  <c r="Z75" i="4"/>
  <c r="Z76" i="4"/>
  <c r="Z77" i="4"/>
  <c r="Z78" i="4"/>
  <c r="Z79" i="4"/>
  <c r="Z80" i="4"/>
  <c r="Z81" i="4"/>
  <c r="Z82" i="4"/>
  <c r="Z83" i="4"/>
  <c r="Z84" i="4"/>
  <c r="Z85" i="4"/>
  <c r="Z89" i="4"/>
  <c r="Z90" i="4"/>
  <c r="Z91" i="4"/>
  <c r="Z92" i="4"/>
  <c r="Z93" i="4"/>
  <c r="Z94" i="4"/>
  <c r="Z95" i="4"/>
  <c r="Z96" i="4"/>
  <c r="Z97" i="4"/>
  <c r="Z108" i="4"/>
  <c r="Z167" i="4"/>
  <c r="Z171" i="4"/>
  <c r="Z173" i="4"/>
  <c r="Z178" i="4"/>
  <c r="Z181" i="4"/>
  <c r="Z337" i="4"/>
  <c r="Z482" i="4"/>
  <c r="Z483" i="4"/>
  <c r="Z484" i="4"/>
  <c r="Z485" i="4"/>
  <c r="Z486" i="4"/>
  <c r="Z487" i="4"/>
  <c r="Z488" i="4"/>
  <c r="Z490" i="4"/>
  <c r="Z491" i="4"/>
  <c r="Z492" i="4"/>
  <c r="Z501" i="4"/>
  <c r="Z502" i="4"/>
  <c r="Z503" i="4"/>
  <c r="Z504" i="4"/>
  <c r="Z505" i="4"/>
  <c r="Z506" i="4"/>
  <c r="Z507" i="4"/>
  <c r="Z508" i="4"/>
  <c r="Z509" i="4"/>
  <c r="Z510" i="4"/>
  <c r="Z511" i="4"/>
  <c r="U511" i="4"/>
  <c r="U4" i="4"/>
  <c r="U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U19" i="4"/>
  <c r="U20" i="4"/>
  <c r="U21" i="4"/>
  <c r="U22" i="4"/>
  <c r="U24" i="4"/>
  <c r="U25" i="4"/>
  <c r="U26" i="4"/>
  <c r="U27" i="4"/>
  <c r="U28" i="4"/>
  <c r="U29" i="4"/>
  <c r="U30" i="4"/>
  <c r="U31" i="4"/>
  <c r="U32" i="4"/>
  <c r="U33" i="4"/>
  <c r="U34" i="4"/>
  <c r="U35" i="4"/>
  <c r="U36" i="4"/>
  <c r="U37" i="4"/>
  <c r="U38" i="4"/>
  <c r="U39" i="4"/>
  <c r="U40" i="4"/>
  <c r="U41" i="4"/>
  <c r="U42" i="4"/>
  <c r="U43" i="4"/>
  <c r="U89" i="4"/>
  <c r="U90" i="4"/>
  <c r="U91" i="4"/>
  <c r="U92" i="4"/>
  <c r="U93" i="4"/>
  <c r="U94" i="4"/>
  <c r="U171" i="4"/>
  <c r="U173" i="4"/>
  <c r="U482" i="4"/>
  <c r="U483" i="4"/>
  <c r="U484" i="4"/>
  <c r="U485" i="4"/>
  <c r="U487" i="4"/>
  <c r="U488" i="4"/>
  <c r="U490" i="4"/>
  <c r="U491" i="4"/>
  <c r="U492" i="4"/>
  <c r="U501" i="4"/>
  <c r="U502" i="4"/>
  <c r="U503" i="4"/>
  <c r="U504" i="4"/>
  <c r="U505" i="4"/>
  <c r="U506" i="4"/>
  <c r="U507" i="4"/>
  <c r="U508" i="4"/>
  <c r="U509" i="4"/>
  <c r="U510" i="4"/>
  <c r="P481" i="4"/>
  <c r="P482" i="4"/>
  <c r="P483" i="4"/>
  <c r="P484" i="4"/>
  <c r="P485" i="4"/>
  <c r="P486" i="4"/>
  <c r="P487" i="4"/>
  <c r="P488" i="4"/>
  <c r="P490" i="4"/>
  <c r="P491" i="4"/>
  <c r="P492" i="4"/>
  <c r="P501" i="4"/>
  <c r="P502" i="4"/>
  <c r="P503" i="4"/>
  <c r="P504" i="4"/>
  <c r="P505" i="4"/>
  <c r="P506" i="4"/>
  <c r="P507" i="4"/>
  <c r="P508" i="4"/>
  <c r="P509" i="4"/>
  <c r="P510" i="4"/>
  <c r="P511" i="4"/>
  <c r="M214" i="4"/>
  <c r="AC205" i="4" s="1"/>
  <c r="M216" i="4"/>
  <c r="S206" i="4" s="1"/>
  <c r="N216" i="4"/>
  <c r="M217" i="4"/>
  <c r="X206" i="4" s="1"/>
  <c r="N217" i="4"/>
  <c r="M218" i="4"/>
  <c r="AC206" i="4" s="1"/>
  <c r="N218" i="4"/>
  <c r="M219" i="4"/>
  <c r="AH206" i="4" s="1"/>
  <c r="N219" i="4"/>
  <c r="M220" i="4"/>
  <c r="S207" i="4" s="1"/>
  <c r="N220" i="4"/>
  <c r="M221" i="4"/>
  <c r="X207" i="4" s="1"/>
  <c r="N221" i="4"/>
  <c r="M222" i="4"/>
  <c r="AC207" i="4" s="1"/>
  <c r="N222" i="4"/>
  <c r="M223" i="4"/>
  <c r="AH207" i="4" s="1"/>
  <c r="N223" i="4"/>
  <c r="M224" i="4"/>
  <c r="S208" i="4" s="1"/>
  <c r="N224" i="4"/>
  <c r="M225" i="4"/>
  <c r="X208" i="4"/>
  <c r="N225" i="4"/>
  <c r="M226" i="4"/>
  <c r="AC208" i="4" s="1"/>
  <c r="N226" i="4"/>
  <c r="M227" i="4"/>
  <c r="AH208" i="4" s="1"/>
  <c r="N227" i="4"/>
  <c r="M228" i="4"/>
  <c r="S209" i="4" s="1"/>
  <c r="N228" i="4"/>
  <c r="M229" i="4"/>
  <c r="X209" i="4" s="1"/>
  <c r="N229" i="4"/>
  <c r="M230" i="4"/>
  <c r="AC209" i="4" s="1"/>
  <c r="N230" i="4"/>
  <c r="M231" i="4"/>
  <c r="AH209" i="4" s="1"/>
  <c r="N231" i="4"/>
  <c r="M232" i="4"/>
  <c r="S210" i="4" s="1"/>
  <c r="N232" i="4"/>
  <c r="M233" i="4"/>
  <c r="X210" i="4" s="1"/>
  <c r="N233" i="4"/>
  <c r="M234" i="4"/>
  <c r="AC210" i="4" s="1"/>
  <c r="N234" i="4"/>
  <c r="M235" i="4"/>
  <c r="AH210" i="4"/>
  <c r="N235" i="4"/>
  <c r="M236" i="4"/>
  <c r="S211" i="4" s="1"/>
  <c r="N236" i="4"/>
  <c r="M237" i="4"/>
  <c r="X211" i="4" s="1"/>
  <c r="N237" i="4"/>
  <c r="M238" i="4"/>
  <c r="AC211" i="4" s="1"/>
  <c r="N238" i="4"/>
  <c r="M239" i="4"/>
  <c r="AH211" i="4" s="1"/>
  <c r="N239" i="4"/>
  <c r="M240" i="4"/>
  <c r="S212" i="4" s="1"/>
  <c r="N240" i="4"/>
  <c r="M241" i="4"/>
  <c r="X212" i="4"/>
  <c r="N241" i="4"/>
  <c r="M242" i="4"/>
  <c r="AC212" i="4" s="1"/>
  <c r="N242" i="4"/>
  <c r="M243" i="4"/>
  <c r="AH212" i="4" s="1"/>
  <c r="N243" i="4"/>
  <c r="M244" i="4"/>
  <c r="S213" i="4" s="1"/>
  <c r="N244" i="4"/>
  <c r="M245" i="4"/>
  <c r="X213" i="4" s="1"/>
  <c r="N245" i="4"/>
  <c r="M246" i="4"/>
  <c r="AC213" i="4" s="1"/>
  <c r="N246" i="4"/>
  <c r="M247" i="4"/>
  <c r="AH213" i="4" s="1"/>
  <c r="N247" i="4"/>
  <c r="M248" i="4"/>
  <c r="S214" i="4" s="1"/>
  <c r="N248" i="4"/>
  <c r="M249" i="4"/>
  <c r="X214" i="4" s="1"/>
  <c r="N249" i="4"/>
  <c r="M250" i="4"/>
  <c r="AC214" i="4" s="1"/>
  <c r="N250" i="4"/>
  <c r="M447" i="4"/>
  <c r="N447" i="4"/>
  <c r="M448" i="4"/>
  <c r="N448" i="4"/>
  <c r="M449" i="4"/>
  <c r="N449" i="4"/>
  <c r="M450" i="4"/>
  <c r="N450" i="4"/>
  <c r="M451" i="4"/>
  <c r="N451" i="4"/>
  <c r="M452" i="4"/>
  <c r="N452" i="4"/>
  <c r="M453" i="4"/>
  <c r="N453" i="4"/>
  <c r="M454" i="4"/>
  <c r="N454" i="4"/>
  <c r="M455" i="4"/>
  <c r="N455" i="4"/>
  <c r="M456" i="4"/>
  <c r="N456" i="4"/>
  <c r="M457" i="4"/>
  <c r="N457" i="4"/>
  <c r="M458" i="4"/>
  <c r="N458" i="4"/>
  <c r="M459" i="4"/>
  <c r="N459" i="4"/>
  <c r="M460" i="4"/>
  <c r="N460" i="4"/>
  <c r="M461" i="4"/>
  <c r="N461" i="4"/>
  <c r="M462" i="4"/>
  <c r="N462" i="4"/>
  <c r="M463" i="4"/>
  <c r="N463" i="4"/>
  <c r="N337" i="4"/>
  <c r="Q3" i="11"/>
  <c r="O129" i="11"/>
  <c r="O128" i="11"/>
  <c r="O127" i="11"/>
  <c r="O126" i="11"/>
  <c r="O125" i="11"/>
  <c r="O122" i="11"/>
  <c r="O121" i="11"/>
  <c r="O120" i="11"/>
  <c r="O117" i="11"/>
  <c r="O116" i="11"/>
  <c r="O115" i="11"/>
  <c r="O112" i="11"/>
  <c r="O111" i="11"/>
  <c r="O110" i="11"/>
  <c r="O106" i="11"/>
  <c r="O105" i="11"/>
  <c r="O104" i="11"/>
  <c r="O103" i="11"/>
  <c r="O100" i="11"/>
  <c r="O99" i="11"/>
  <c r="O98" i="11"/>
  <c r="O95" i="11"/>
  <c r="O94" i="11"/>
  <c r="O93" i="11"/>
  <c r="O89" i="11"/>
  <c r="O88" i="11"/>
  <c r="O87" i="11"/>
  <c r="O275" i="11"/>
  <c r="O274" i="11"/>
  <c r="O273" i="11"/>
  <c r="O272" i="11"/>
  <c r="O271" i="11"/>
  <c r="O270" i="11"/>
  <c r="O269" i="11"/>
  <c r="O268" i="11"/>
  <c r="O267" i="11"/>
  <c r="O266" i="11"/>
  <c r="O265" i="11"/>
  <c r="O264" i="11"/>
  <c r="O262" i="11"/>
  <c r="O260" i="11"/>
  <c r="O259" i="11"/>
  <c r="O258" i="11"/>
  <c r="O257" i="11"/>
  <c r="O256" i="11"/>
  <c r="O255" i="11"/>
  <c r="O254" i="11"/>
  <c r="O253" i="11"/>
  <c r="O252" i="11"/>
  <c r="O251" i="11"/>
  <c r="O250" i="11"/>
  <c r="O249" i="11"/>
  <c r="O248" i="11"/>
  <c r="O247" i="11"/>
  <c r="O246" i="11"/>
  <c r="O245" i="11"/>
  <c r="O244" i="11"/>
  <c r="O243" i="11"/>
  <c r="O242" i="11"/>
  <c r="O20" i="11"/>
  <c r="O18" i="11"/>
  <c r="O17" i="11"/>
  <c r="O16" i="11"/>
  <c r="B627" i="22"/>
  <c r="AE208" i="4" s="1"/>
  <c r="B585" i="22"/>
  <c r="N338" i="4"/>
  <c r="M338" i="4"/>
  <c r="I4" i="8"/>
  <c r="Q3" i="8"/>
  <c r="I3" i="11"/>
  <c r="I4" i="11" s="1"/>
  <c r="M337" i="4"/>
  <c r="AE3" i="4"/>
  <c r="Z3" i="4"/>
  <c r="U3" i="4"/>
  <c r="B1709" i="22"/>
  <c r="P122" i="4" s="1"/>
  <c r="B1530" i="22"/>
  <c r="B1531" i="22"/>
  <c r="B1532" i="22"/>
  <c r="B1533" i="22"/>
  <c r="B1534" i="22"/>
  <c r="B1535" i="22"/>
  <c r="B1536" i="22"/>
  <c r="B1537" i="22"/>
  <c r="B1538" i="22"/>
  <c r="B1539" i="22"/>
  <c r="B1540" i="22"/>
  <c r="B1541" i="22"/>
  <c r="B1542" i="22"/>
  <c r="B1543" i="22"/>
  <c r="B1544" i="22"/>
  <c r="B1545" i="22"/>
  <c r="B1546" i="22"/>
  <c r="B1547" i="22"/>
  <c r="B1548" i="22"/>
  <c r="B1549" i="22"/>
  <c r="B1550" i="22"/>
  <c r="B1551" i="22"/>
  <c r="B1552" i="22"/>
  <c r="B1553" i="22"/>
  <c r="B1554" i="22"/>
  <c r="B1555" i="22"/>
  <c r="B1556" i="22"/>
  <c r="B1557" i="22"/>
  <c r="B1558" i="22"/>
  <c r="B1559" i="22"/>
  <c r="B1560" i="22"/>
  <c r="B1561" i="22"/>
  <c r="B1562" i="22"/>
  <c r="B1563" i="22"/>
  <c r="B1564" i="22"/>
  <c r="B1565" i="22"/>
  <c r="B1566" i="22"/>
  <c r="B1567" i="22"/>
  <c r="B1568" i="22"/>
  <c r="B1569" i="22"/>
  <c r="B1570" i="22"/>
  <c r="B1571" i="22"/>
  <c r="B1572" i="22"/>
  <c r="B1573" i="22"/>
  <c r="B1574" i="22"/>
  <c r="B1575" i="22"/>
  <c r="B1576" i="22"/>
  <c r="B1577" i="22"/>
  <c r="B1578" i="22"/>
  <c r="B1579" i="22"/>
  <c r="B1580" i="22"/>
  <c r="B1581" i="22"/>
  <c r="B1582" i="22"/>
  <c r="B1583" i="22"/>
  <c r="B1584" i="22"/>
  <c r="B1585" i="22"/>
  <c r="B1586" i="22"/>
  <c r="B1587" i="22"/>
  <c r="B1588" i="22"/>
  <c r="B1589" i="22"/>
  <c r="B1590" i="22"/>
  <c r="B1591" i="22"/>
  <c r="B1592" i="22"/>
  <c r="B1593" i="22"/>
  <c r="B1594" i="22"/>
  <c r="P99" i="4" s="1"/>
  <c r="B1595" i="22"/>
  <c r="P72" i="4" s="1"/>
  <c r="B1596" i="22"/>
  <c r="B1597" i="22"/>
  <c r="P79" i="4" s="1"/>
  <c r="B1598" i="22"/>
  <c r="P103" i="4" s="1"/>
  <c r="B1599" i="22"/>
  <c r="B1600" i="22"/>
  <c r="B1601" i="22"/>
  <c r="P106" i="4" s="1"/>
  <c r="B1602" i="22"/>
  <c r="U73" i="4" s="1"/>
  <c r="B1603" i="22"/>
  <c r="B1604" i="22"/>
  <c r="B1605" i="22"/>
  <c r="U99" i="4" s="1"/>
  <c r="B1606" i="22"/>
  <c r="U67" i="4" s="1"/>
  <c r="B1607" i="22"/>
  <c r="B1608" i="22"/>
  <c r="U102" i="4" s="1"/>
  <c r="B1609" i="22"/>
  <c r="U103" i="4" s="1"/>
  <c r="B1610" i="22"/>
  <c r="B1611" i="22"/>
  <c r="P68" i="4" s="1"/>
  <c r="B1612" i="22"/>
  <c r="B1613" i="22"/>
  <c r="P75" i="4" s="1"/>
  <c r="B1614" i="22"/>
  <c r="B1615" i="22"/>
  <c r="B1616" i="22"/>
  <c r="Z99" i="4" s="1"/>
  <c r="B1617" i="22"/>
  <c r="Z100" i="4" s="1"/>
  <c r="B1618" i="22"/>
  <c r="U69" i="4" s="1"/>
  <c r="B1619" i="22"/>
  <c r="B1620" i="22"/>
  <c r="Z103" i="4" s="1"/>
  <c r="B1621" i="22"/>
  <c r="P83" i="4" s="1"/>
  <c r="B1622" i="22"/>
  <c r="U83" i="4" s="1"/>
  <c r="B1623" i="22"/>
  <c r="Z106" i="4" s="1"/>
  <c r="B1624" i="22"/>
  <c r="B1625" i="22"/>
  <c r="P77" i="4" s="1"/>
  <c r="B1626" i="22"/>
  <c r="U77" i="4" s="1"/>
  <c r="B1627" i="22"/>
  <c r="B1628" i="22"/>
  <c r="U84" i="4" s="1"/>
  <c r="B1629" i="22"/>
  <c r="P71" i="4" s="1"/>
  <c r="B1630" i="22"/>
  <c r="B1631" i="22"/>
  <c r="P78" i="4" s="1"/>
  <c r="B1632" i="22"/>
  <c r="B1633" i="22"/>
  <c r="AE106" i="4" s="1"/>
  <c r="B1634" i="22"/>
  <c r="B1635" i="22"/>
  <c r="B1636" i="22"/>
  <c r="B1637" i="22"/>
  <c r="B1638" i="22"/>
  <c r="B1639" i="22"/>
  <c r="B1640" i="22"/>
  <c r="B1641" i="22"/>
  <c r="B1642" i="22"/>
  <c r="B1643" i="22"/>
  <c r="B1644" i="22"/>
  <c r="B1645" i="22"/>
  <c r="B1646" i="22"/>
  <c r="B1647" i="22"/>
  <c r="B1648" i="22"/>
  <c r="B1649" i="22"/>
  <c r="B1650" i="22"/>
  <c r="B1651" i="22"/>
  <c r="B1652" i="22"/>
  <c r="B1653" i="22"/>
  <c r="B1654" i="22"/>
  <c r="B1655" i="22"/>
  <c r="B1656" i="22"/>
  <c r="B1657" i="22"/>
  <c r="B1658" i="22"/>
  <c r="B1659" i="22"/>
  <c r="B1660" i="22"/>
  <c r="B1661" i="22"/>
  <c r="B1662" i="22"/>
  <c r="B1663" i="22"/>
  <c r="B1664" i="22"/>
  <c r="B1665" i="22"/>
  <c r="B1666" i="22"/>
  <c r="B1667" i="22"/>
  <c r="B1668" i="22"/>
  <c r="B1669" i="22"/>
  <c r="B1670" i="22"/>
  <c r="B1671" i="22"/>
  <c r="B1672" i="22"/>
  <c r="B1673" i="22"/>
  <c r="B1674" i="22"/>
  <c r="B1675" i="22"/>
  <c r="B1676" i="22"/>
  <c r="B1677" i="22"/>
  <c r="B1678" i="22"/>
  <c r="B1679" i="22"/>
  <c r="B1680" i="22"/>
  <c r="Z122" i="4" s="1"/>
  <c r="B1681" i="22"/>
  <c r="B1682" i="22"/>
  <c r="B1683" i="22"/>
  <c r="B1684" i="22"/>
  <c r="B1685" i="22"/>
  <c r="B1686" i="22"/>
  <c r="B1687" i="22"/>
  <c r="B1688" i="22"/>
  <c r="B1689" i="22"/>
  <c r="B1690" i="22"/>
  <c r="B1691" i="22"/>
  <c r="B1692" i="22"/>
  <c r="B1693" i="22"/>
  <c r="B1694" i="22"/>
  <c r="AE122" i="4" s="1"/>
  <c r="B1695" i="22"/>
  <c r="B1696" i="22"/>
  <c r="B1697" i="22"/>
  <c r="B1698" i="22"/>
  <c r="B1699" i="22"/>
  <c r="P112" i="4" s="1"/>
  <c r="B1700" i="22"/>
  <c r="P113" i="4" s="1"/>
  <c r="B1701" i="22"/>
  <c r="P114" i="4" s="1"/>
  <c r="B1702" i="22"/>
  <c r="P115" i="4" s="1"/>
  <c r="B1703" i="22"/>
  <c r="P116" i="4" s="1"/>
  <c r="B1704" i="22"/>
  <c r="P140" i="4" s="1"/>
  <c r="B1705" i="22"/>
  <c r="P118" i="4" s="1"/>
  <c r="B1706" i="22"/>
  <c r="P119" i="4" s="1"/>
  <c r="B1707" i="22"/>
  <c r="P120" i="4" s="1"/>
  <c r="B1708" i="22"/>
  <c r="P121" i="4" s="1"/>
  <c r="B1710" i="22"/>
  <c r="U112" i="4" s="1"/>
  <c r="B1711" i="22"/>
  <c r="U113" i="4" s="1"/>
  <c r="B1712" i="22"/>
  <c r="U114" i="4" s="1"/>
  <c r="B1713" i="22"/>
  <c r="U115" i="4" s="1"/>
  <c r="B1714" i="22"/>
  <c r="U116" i="4" s="1"/>
  <c r="B1715" i="22"/>
  <c r="U117" i="4" s="1"/>
  <c r="B1716" i="22"/>
  <c r="U118" i="4" s="1"/>
  <c r="B1717" i="22"/>
  <c r="U119" i="4" s="1"/>
  <c r="B1718" i="22"/>
  <c r="U120" i="4" s="1"/>
  <c r="B1719" i="22"/>
  <c r="U121" i="4" s="1"/>
  <c r="B1720" i="22"/>
  <c r="U122" i="4" s="1"/>
  <c r="B1721" i="22"/>
  <c r="Z112" i="4" s="1"/>
  <c r="B1722" i="22"/>
  <c r="Z113" i="4" s="1"/>
  <c r="B1723" i="22"/>
  <c r="Z114" i="4" s="1"/>
  <c r="B1724" i="22"/>
  <c r="Z115" i="4" s="1"/>
  <c r="B1725" i="22"/>
  <c r="Z116" i="4" s="1"/>
  <c r="B1726" i="22"/>
  <c r="Z117" i="4" s="1"/>
  <c r="B1727" i="22"/>
  <c r="Z140" i="4" s="1"/>
  <c r="B1728" i="22"/>
  <c r="Z119" i="4" s="1"/>
  <c r="B1729" i="22"/>
  <c r="Z120" i="4" s="1"/>
  <c r="B1730" i="22"/>
  <c r="Z121" i="4" s="1"/>
  <c r="B1731" i="22"/>
  <c r="AE112" i="4" s="1"/>
  <c r="B1732" i="22"/>
  <c r="AE113" i="4" s="1"/>
  <c r="B1733" i="22"/>
  <c r="AE114" i="4" s="1"/>
  <c r="B1734" i="22"/>
  <c r="AE115" i="4" s="1"/>
  <c r="B1735" i="22"/>
  <c r="AE116" i="4" s="1"/>
  <c r="B1736" i="22"/>
  <c r="AE117" i="4" s="1"/>
  <c r="B1737" i="22"/>
  <c r="AE118" i="4" s="1"/>
  <c r="B1738" i="22"/>
  <c r="AE119" i="4" s="1"/>
  <c r="B1739" i="22"/>
  <c r="AE120" i="4" s="1"/>
  <c r="B1740" i="22"/>
  <c r="Z141" i="4" s="1"/>
  <c r="B1741" i="22"/>
  <c r="B1742" i="22"/>
  <c r="B1743" i="22"/>
  <c r="B1744" i="22"/>
  <c r="B1745" i="22"/>
  <c r="B1746" i="22"/>
  <c r="B1747" i="22"/>
  <c r="B1748" i="22"/>
  <c r="B1749" i="22"/>
  <c r="B1750" i="22"/>
  <c r="B1751" i="22"/>
  <c r="B1752" i="22"/>
  <c r="B1753" i="22"/>
  <c r="B1754" i="22"/>
  <c r="B1755" i="22"/>
  <c r="B1756" i="22"/>
  <c r="B1757" i="22"/>
  <c r="AE136" i="4" s="1"/>
  <c r="B1758" i="22"/>
  <c r="B1759" i="22"/>
  <c r="B1760" i="22"/>
  <c r="B1761" i="22"/>
  <c r="B1762" i="22"/>
  <c r="B1763" i="22"/>
  <c r="B1764" i="22"/>
  <c r="B1765" i="22"/>
  <c r="B1766" i="22"/>
  <c r="B1767" i="22"/>
  <c r="B1768" i="22"/>
  <c r="B1769" i="22"/>
  <c r="B1770" i="22"/>
  <c r="B1771" i="22"/>
  <c r="B1772" i="22"/>
  <c r="B1773" i="22"/>
  <c r="B1774" i="22"/>
  <c r="B1775" i="22"/>
  <c r="B1776" i="22"/>
  <c r="B1777" i="22"/>
  <c r="B1778" i="22"/>
  <c r="B1779" i="22"/>
  <c r="B1780" i="22"/>
  <c r="B1781" i="22"/>
  <c r="B1782" i="22"/>
  <c r="B1783" i="22"/>
  <c r="B1784" i="22"/>
  <c r="B1785" i="22"/>
  <c r="B1786" i="22"/>
  <c r="B1787" i="22"/>
  <c r="B1788" i="22"/>
  <c r="B1789" i="22"/>
  <c r="B1790" i="22"/>
  <c r="B1791" i="22"/>
  <c r="B1792" i="22"/>
  <c r="B1793" i="22"/>
  <c r="B1794" i="22"/>
  <c r="Z136" i="4" s="1"/>
  <c r="B1795" i="22"/>
  <c r="B1796" i="22"/>
  <c r="B1797" i="22"/>
  <c r="B1798" i="22"/>
  <c r="B1799" i="22"/>
  <c r="B1800" i="22"/>
  <c r="B1801" i="22"/>
  <c r="B1802" i="22"/>
  <c r="B1803" i="22"/>
  <c r="B1804" i="22"/>
  <c r="B1805" i="22"/>
  <c r="P126" i="4" s="1"/>
  <c r="B1806" i="22"/>
  <c r="P127" i="4" s="1"/>
  <c r="B1807" i="22"/>
  <c r="P128" i="4" s="1"/>
  <c r="B1808" i="22"/>
  <c r="P129" i="4" s="1"/>
  <c r="B1809" i="22"/>
  <c r="P130" i="4" s="1"/>
  <c r="B1810" i="22"/>
  <c r="P142" i="4" s="1"/>
  <c r="B1811" i="22"/>
  <c r="P132" i="4" s="1"/>
  <c r="B1812" i="22"/>
  <c r="P133" i="4" s="1"/>
  <c r="B1813" i="22"/>
  <c r="P134" i="4" s="1"/>
  <c r="B1814" i="22"/>
  <c r="P135" i="4" s="1"/>
  <c r="B1815" i="22"/>
  <c r="P136" i="4" s="1"/>
  <c r="B1816" i="22"/>
  <c r="U126" i="4" s="1"/>
  <c r="B1817" i="22"/>
  <c r="U127" i="4" s="1"/>
  <c r="B1818" i="22"/>
  <c r="U128" i="4" s="1"/>
  <c r="B1819" i="22"/>
  <c r="U129" i="4" s="1"/>
  <c r="B1820" i="22"/>
  <c r="U130" i="4" s="1"/>
  <c r="B1821" i="22"/>
  <c r="U142" i="4" s="1"/>
  <c r="B1822" i="22"/>
  <c r="U132" i="4" s="1"/>
  <c r="B1823" i="22"/>
  <c r="U133" i="4" s="1"/>
  <c r="B1824" i="22"/>
  <c r="U134" i="4" s="1"/>
  <c r="B1825" i="22"/>
  <c r="U135" i="4" s="1"/>
  <c r="B1826" i="22"/>
  <c r="U136" i="4" s="1"/>
  <c r="B1827" i="22"/>
  <c r="U143" i="4" s="1"/>
  <c r="B1828" i="22"/>
  <c r="Z127" i="4" s="1"/>
  <c r="B1829" i="22"/>
  <c r="Z128" i="4" s="1"/>
  <c r="B1830" i="22"/>
  <c r="Z129" i="4" s="1"/>
  <c r="B1831" i="22"/>
  <c r="Z130" i="4" s="1"/>
  <c r="B1832" i="22"/>
  <c r="Z131" i="4" s="1"/>
  <c r="B1833" i="22"/>
  <c r="Z132" i="4" s="1"/>
  <c r="B1834" i="22"/>
  <c r="Z133" i="4" s="1"/>
  <c r="B1835" i="22"/>
  <c r="Z134" i="4" s="1"/>
  <c r="B1836" i="22"/>
  <c r="Z135" i="4" s="1"/>
  <c r="B1837" i="22"/>
  <c r="AE126" i="4" s="1"/>
  <c r="B1838" i="22"/>
  <c r="AE127" i="4" s="1"/>
  <c r="B1839" i="22"/>
  <c r="B1840" i="22"/>
  <c r="AE129" i="4" s="1"/>
  <c r="B1841" i="22"/>
  <c r="AE130" i="4" s="1"/>
  <c r="B1842" i="22"/>
  <c r="AE131" i="4" s="1"/>
  <c r="B1843" i="22"/>
  <c r="AE132" i="4" s="1"/>
  <c r="B1844" i="22"/>
  <c r="AE133" i="4" s="1"/>
  <c r="B1845" i="22"/>
  <c r="AE134" i="4" s="1"/>
  <c r="B1846" i="22"/>
  <c r="B1847" i="22"/>
  <c r="B1848" i="22"/>
  <c r="B1849" i="22"/>
  <c r="B1850" i="22"/>
  <c r="B1851" i="22"/>
  <c r="B1852" i="22"/>
  <c r="B1853" i="22"/>
  <c r="B1854" i="22"/>
  <c r="B1855" i="22"/>
  <c r="B1856" i="22"/>
  <c r="B1857" i="22"/>
  <c r="B1858" i="22"/>
  <c r="B1859" i="22"/>
  <c r="B1860" i="22"/>
  <c r="B1861" i="22"/>
  <c r="B1862" i="22"/>
  <c r="B1863" i="22"/>
  <c r="B1864" i="22"/>
  <c r="B1865" i="22"/>
  <c r="B1866" i="22"/>
  <c r="B1867" i="22"/>
  <c r="B1868" i="22"/>
  <c r="B1869" i="22"/>
  <c r="B1870" i="22"/>
  <c r="B1871" i="22"/>
  <c r="B1872" i="22"/>
  <c r="B1873" i="22"/>
  <c r="B1874" i="22"/>
  <c r="B1875" i="22"/>
  <c r="B1876" i="22"/>
  <c r="B1877" i="22"/>
  <c r="B1878" i="22"/>
  <c r="B1879" i="22"/>
  <c r="B1880" i="22"/>
  <c r="B1881" i="22"/>
  <c r="B1882" i="22"/>
  <c r="B1883" i="22"/>
  <c r="B1884" i="22"/>
  <c r="B1885" i="22"/>
  <c r="B1886" i="22"/>
  <c r="B1887" i="22"/>
  <c r="B1888" i="22"/>
  <c r="B1889" i="22"/>
  <c r="B1890" i="22"/>
  <c r="B1891" i="22"/>
  <c r="B1892" i="22"/>
  <c r="B1893" i="22"/>
  <c r="B1894" i="22"/>
  <c r="B1895" i="22"/>
  <c r="B1896" i="22"/>
  <c r="B1897" i="22"/>
  <c r="B1898" i="22"/>
  <c r="B1899" i="22"/>
  <c r="B1900" i="22"/>
  <c r="B1901" i="22"/>
  <c r="B1902" i="22"/>
  <c r="B1903" i="22"/>
  <c r="B1904" i="22"/>
  <c r="B1905" i="22"/>
  <c r="B1906" i="22"/>
  <c r="B1907" i="22"/>
  <c r="B1908" i="22"/>
  <c r="B1909" i="22"/>
  <c r="B1910" i="22"/>
  <c r="B1911" i="22"/>
  <c r="B1912" i="22"/>
  <c r="B1913" i="22"/>
  <c r="B1914" i="22"/>
  <c r="B1915" i="22"/>
  <c r="B1916" i="22"/>
  <c r="P144" i="4" s="1"/>
  <c r="B1917" i="22"/>
  <c r="B1918" i="22"/>
  <c r="B1919" i="22"/>
  <c r="B1920" i="22"/>
  <c r="B1921" i="22"/>
  <c r="P145" i="4" s="1"/>
  <c r="B1922" i="22"/>
  <c r="B1923" i="22"/>
  <c r="B1924" i="22"/>
  <c r="B1925" i="22"/>
  <c r="B1926" i="22"/>
  <c r="B1927" i="22"/>
  <c r="U144" i="4" s="1"/>
  <c r="B1928" i="22"/>
  <c r="B1929" i="22"/>
  <c r="B1930" i="22"/>
  <c r="B1931" i="22"/>
  <c r="B1932" i="22"/>
  <c r="B1933" i="22"/>
  <c r="U145" i="4" s="1"/>
  <c r="B1934" i="22"/>
  <c r="B1935" i="22"/>
  <c r="B1936" i="22"/>
  <c r="B1937" i="22"/>
  <c r="B1938" i="22"/>
  <c r="B1939" i="22"/>
  <c r="Z144" i="4" s="1"/>
  <c r="B1940" i="22"/>
  <c r="B1941" i="22"/>
  <c r="B1942" i="22"/>
  <c r="B1943" i="22"/>
  <c r="B1944" i="22"/>
  <c r="B1945" i="22"/>
  <c r="AE144" i="4" s="1"/>
  <c r="B1946" i="22"/>
  <c r="B1947" i="22"/>
  <c r="B1948" i="22"/>
  <c r="B1949" i="22"/>
  <c r="B1950" i="22"/>
  <c r="B1951" i="22"/>
  <c r="B1952" i="22"/>
  <c r="Z145" i="4" s="1"/>
  <c r="B1953" i="22"/>
  <c r="B1954" i="22"/>
  <c r="B1955" i="22"/>
  <c r="B1956" i="22"/>
  <c r="B1957" i="22"/>
  <c r="B1958" i="22"/>
  <c r="B1959" i="22"/>
  <c r="B1960" i="22"/>
  <c r="B1961" i="22"/>
  <c r="B1962" i="22"/>
  <c r="B1963" i="22"/>
  <c r="B1964" i="22"/>
  <c r="B1965" i="22"/>
  <c r="B1966" i="22"/>
  <c r="B1967" i="22"/>
  <c r="B1968" i="22"/>
  <c r="B1969" i="22"/>
  <c r="B1970" i="22"/>
  <c r="B1971" i="22"/>
  <c r="B1972" i="22"/>
  <c r="B1973" i="22"/>
  <c r="B1974" i="22"/>
  <c r="B1975" i="22"/>
  <c r="B1976" i="22"/>
  <c r="B1977" i="22"/>
  <c r="B1978" i="22"/>
  <c r="B1979" i="22"/>
  <c r="B1980" i="22"/>
  <c r="B1981" i="22"/>
  <c r="B1982" i="22"/>
  <c r="B1983" i="22"/>
  <c r="B1984" i="22"/>
  <c r="B1985" i="22"/>
  <c r="B1986" i="22"/>
  <c r="B1987" i="22"/>
  <c r="B1988" i="22"/>
  <c r="B1989" i="22"/>
  <c r="B1990" i="22"/>
  <c r="B1991" i="22"/>
  <c r="B1992" i="22"/>
  <c r="B1993" i="22"/>
  <c r="B1994" i="22"/>
  <c r="B1995" i="22"/>
  <c r="B1996" i="22"/>
  <c r="B1997" i="22"/>
  <c r="B1998" i="22"/>
  <c r="B1999" i="22"/>
  <c r="B2000" i="22"/>
  <c r="B2001" i="22"/>
  <c r="B2002" i="22"/>
  <c r="B2003" i="22"/>
  <c r="B2004" i="22"/>
  <c r="B2005" i="22"/>
  <c r="B2006" i="22"/>
  <c r="B2007" i="22"/>
  <c r="B2008" i="22"/>
  <c r="B2009" i="22"/>
  <c r="B2010" i="22"/>
  <c r="B2011" i="22"/>
  <c r="B2012" i="22"/>
  <c r="B2013" i="22"/>
  <c r="B2014" i="22"/>
  <c r="B2015" i="22"/>
  <c r="B2016" i="22"/>
  <c r="B2021" i="22"/>
  <c r="B2022" i="22"/>
  <c r="B2023" i="22"/>
  <c r="B2024" i="22"/>
  <c r="B2025" i="22"/>
  <c r="B2026" i="22"/>
  <c r="B2027" i="22"/>
  <c r="B2028" i="22"/>
  <c r="B2029" i="22"/>
  <c r="B2030" i="22"/>
  <c r="B2031" i="22"/>
  <c r="B2032" i="22"/>
  <c r="B2033" i="22"/>
  <c r="B2034" i="22"/>
  <c r="B2035" i="22"/>
  <c r="B2036" i="22"/>
  <c r="B2037" i="22"/>
  <c r="B2038" i="22"/>
  <c r="B2039" i="22"/>
  <c r="B2040" i="22"/>
  <c r="B2041" i="22"/>
  <c r="B2042" i="22"/>
  <c r="B2043" i="22"/>
  <c r="B2044" i="22"/>
  <c r="B2045" i="22"/>
  <c r="B2046" i="22"/>
  <c r="B2047" i="22"/>
  <c r="B2048" i="22"/>
  <c r="B2049" i="22"/>
  <c r="B2050" i="22"/>
  <c r="B2051" i="22"/>
  <c r="B2052" i="22"/>
  <c r="B2053" i="22"/>
  <c r="B2054" i="22"/>
  <c r="B2055" i="22"/>
  <c r="B2056" i="22"/>
  <c r="B2057" i="22"/>
  <c r="B2058" i="22"/>
  <c r="B2059" i="22"/>
  <c r="B2060" i="22"/>
  <c r="B2061" i="22"/>
  <c r="B2062" i="22"/>
  <c r="B2063" i="22"/>
  <c r="B2064" i="22"/>
  <c r="B2065" i="22"/>
  <c r="B2066" i="22"/>
  <c r="B2067" i="22"/>
  <c r="B2068" i="22"/>
  <c r="B2069" i="22"/>
  <c r="B2070" i="22"/>
  <c r="B2071" i="22"/>
  <c r="B2072" i="22"/>
  <c r="B2073" i="22"/>
  <c r="B2074" i="22"/>
  <c r="B2075" i="22"/>
  <c r="B2076" i="22"/>
  <c r="B2077" i="22"/>
  <c r="B2078" i="22"/>
  <c r="B2079" i="22"/>
  <c r="B2080" i="22"/>
  <c r="B2081" i="22"/>
  <c r="B2082" i="22"/>
  <c r="B2083" i="22"/>
  <c r="B2084" i="22"/>
  <c r="B2085" i="22"/>
  <c r="B2086" i="22"/>
  <c r="B2087" i="22"/>
  <c r="B2088" i="22"/>
  <c r="B2089" i="22"/>
  <c r="B2090" i="22"/>
  <c r="B2091" i="22"/>
  <c r="B2092" i="22"/>
  <c r="B2093" i="22"/>
  <c r="B2094" i="22"/>
  <c r="B2095" i="22"/>
  <c r="B2096" i="22"/>
  <c r="B2097" i="22"/>
  <c r="B2098" i="22"/>
  <c r="B2099" i="22"/>
  <c r="B2100" i="22"/>
  <c r="B2101" i="22"/>
  <c r="B2102" i="22"/>
  <c r="B2103" i="22"/>
  <c r="B2104" i="22"/>
  <c r="B2105" i="22"/>
  <c r="B2106" i="22"/>
  <c r="B2107" i="22"/>
  <c r="B2108" i="22"/>
  <c r="B2109" i="22"/>
  <c r="B2110" i="22"/>
  <c r="B2111" i="22"/>
  <c r="B2112" i="22"/>
  <c r="B2113" i="22"/>
  <c r="B2114" i="22"/>
  <c r="B2115" i="22"/>
  <c r="B2116" i="22"/>
  <c r="B2117" i="22"/>
  <c r="B2118" i="22"/>
  <c r="B2119" i="22"/>
  <c r="B2120" i="22"/>
  <c r="B2121" i="22"/>
  <c r="B2122" i="22"/>
  <c r="B2123" i="22"/>
  <c r="B2124" i="22"/>
  <c r="B2125" i="22"/>
  <c r="B2126" i="22"/>
  <c r="B2131" i="22"/>
  <c r="B2132" i="22"/>
  <c r="B2133" i="22"/>
  <c r="B2134" i="22"/>
  <c r="B2135" i="22"/>
  <c r="B2136" i="22"/>
  <c r="B2137" i="22"/>
  <c r="B2138" i="22"/>
  <c r="B2139" i="22"/>
  <c r="B2140" i="22"/>
  <c r="B2141" i="22"/>
  <c r="B2142" i="22"/>
  <c r="B2143" i="22"/>
  <c r="B2144" i="22"/>
  <c r="B2145" i="22"/>
  <c r="B2146" i="22"/>
  <c r="B2147" i="22"/>
  <c r="B2148" i="22"/>
  <c r="B2149" i="22"/>
  <c r="B2150" i="22"/>
  <c r="B2151" i="22"/>
  <c r="B2152" i="22"/>
  <c r="B2153" i="22"/>
  <c r="B2154" i="22"/>
  <c r="B2155" i="22"/>
  <c r="B2156" i="22"/>
  <c r="B2157" i="22"/>
  <c r="B2158" i="22"/>
  <c r="B2159" i="22"/>
  <c r="B2160" i="22"/>
  <c r="B2161" i="22"/>
  <c r="B2162" i="22"/>
  <c r="B2163" i="22"/>
  <c r="B2164" i="22"/>
  <c r="B2165" i="22"/>
  <c r="B2166" i="22"/>
  <c r="B2167" i="22"/>
  <c r="B2168" i="22"/>
  <c r="B2169" i="22"/>
  <c r="B2170" i="22"/>
  <c r="B2171" i="22"/>
  <c r="B2172" i="22"/>
  <c r="B2173" i="22"/>
  <c r="B2174" i="22"/>
  <c r="B2175" i="22"/>
  <c r="B2176" i="22"/>
  <c r="B2177" i="22"/>
  <c r="B2178" i="22"/>
  <c r="B2179" i="22"/>
  <c r="B2180" i="22"/>
  <c r="B2181" i="22"/>
  <c r="B2182" i="22"/>
  <c r="B2183" i="22"/>
  <c r="B2184" i="22"/>
  <c r="B2185" i="22"/>
  <c r="B2186" i="22"/>
  <c r="B2187" i="22"/>
  <c r="B2188" i="22"/>
  <c r="B2189" i="22"/>
  <c r="B2190" i="22"/>
  <c r="B2191" i="22"/>
  <c r="B2192" i="22"/>
  <c r="B2193" i="22"/>
  <c r="B2194" i="22"/>
  <c r="B2195" i="22"/>
  <c r="B2196" i="22"/>
  <c r="B2197" i="22"/>
  <c r="B2198" i="22"/>
  <c r="B2199" i="22"/>
  <c r="B2200" i="22"/>
  <c r="B2201" i="22"/>
  <c r="B2202" i="22"/>
  <c r="B2203" i="22"/>
  <c r="B2204" i="22"/>
  <c r="B2205" i="22"/>
  <c r="B2206" i="22"/>
  <c r="B2207" i="22"/>
  <c r="B2208" i="22"/>
  <c r="B2209" i="22"/>
  <c r="B2210" i="22"/>
  <c r="B2211" i="22"/>
  <c r="B2212" i="22"/>
  <c r="B2213" i="22"/>
  <c r="B2214" i="22"/>
  <c r="B2215" i="22"/>
  <c r="B2216" i="22"/>
  <c r="B2217" i="22"/>
  <c r="B2218" i="22"/>
  <c r="B2219" i="22"/>
  <c r="B2220" i="22"/>
  <c r="B2221" i="22"/>
  <c r="B2222" i="22"/>
  <c r="B2223" i="22"/>
  <c r="B2224" i="22"/>
  <c r="B2225" i="22"/>
  <c r="B2226" i="22"/>
  <c r="B2227" i="22"/>
  <c r="B2228" i="22"/>
  <c r="B2229" i="22"/>
  <c r="B2230" i="22"/>
  <c r="B2231" i="22"/>
  <c r="B2232" i="22"/>
  <c r="B2233" i="22"/>
  <c r="B2234" i="22"/>
  <c r="B2235" i="22"/>
  <c r="B2236" i="22"/>
  <c r="B2241" i="22"/>
  <c r="B2242" i="22"/>
  <c r="B2243" i="22"/>
  <c r="B2244" i="22"/>
  <c r="B2245" i="22"/>
  <c r="B2246" i="22"/>
  <c r="B2247" i="22"/>
  <c r="B2248" i="22"/>
  <c r="B2249" i="22"/>
  <c r="B2250" i="22"/>
  <c r="B2251" i="22"/>
  <c r="B2252" i="22"/>
  <c r="B2253" i="22"/>
  <c r="B2254" i="22"/>
  <c r="B2255" i="22"/>
  <c r="B2256" i="22"/>
  <c r="B2257" i="22"/>
  <c r="B2258" i="22"/>
  <c r="B2259" i="22"/>
  <c r="B2260" i="22"/>
  <c r="B2261" i="22"/>
  <c r="B2262" i="22"/>
  <c r="B2263" i="22"/>
  <c r="B2264" i="22"/>
  <c r="B2265" i="22"/>
  <c r="B2266" i="22"/>
  <c r="B2267" i="22"/>
  <c r="B2268" i="22"/>
  <c r="B2269" i="22"/>
  <c r="B2270" i="22"/>
  <c r="B2271" i="22"/>
  <c r="B2272" i="22"/>
  <c r="B2273" i="22"/>
  <c r="B2274" i="22"/>
  <c r="B2275" i="22"/>
  <c r="B2276" i="22"/>
  <c r="B2277" i="22"/>
  <c r="B2278" i="22"/>
  <c r="B2279" i="22"/>
  <c r="B2280" i="22"/>
  <c r="B2281" i="22"/>
  <c r="B2282" i="22"/>
  <c r="B1529" i="22"/>
  <c r="B404" i="22"/>
  <c r="B405" i="22"/>
  <c r="B406" i="22"/>
  <c r="B407" i="22"/>
  <c r="B408" i="22"/>
  <c r="B409" i="22"/>
  <c r="B410" i="22"/>
  <c r="B411" i="22"/>
  <c r="B412" i="22"/>
  <c r="B413" i="22"/>
  <c r="B414" i="22"/>
  <c r="B415" i="22"/>
  <c r="B416" i="22"/>
  <c r="B417" i="22"/>
  <c r="B418" i="22"/>
  <c r="B419" i="22"/>
  <c r="B420" i="22"/>
  <c r="B421" i="22"/>
  <c r="B422" i="22"/>
  <c r="B424" i="22"/>
  <c r="B425" i="22"/>
  <c r="U186" i="4" s="1"/>
  <c r="B426" i="22"/>
  <c r="B427" i="22"/>
  <c r="U192" i="4" s="1"/>
  <c r="B428" i="22"/>
  <c r="B429" i="22"/>
  <c r="B430" i="22"/>
  <c r="B431" i="22"/>
  <c r="B432" i="22"/>
  <c r="B433" i="22"/>
  <c r="B434" i="22"/>
  <c r="B435" i="22"/>
  <c r="B436" i="22"/>
  <c r="B437" i="22"/>
  <c r="B438" i="22"/>
  <c r="B439" i="22"/>
  <c r="B440" i="22"/>
  <c r="U189" i="4" s="1"/>
  <c r="B441" i="22"/>
  <c r="U195" i="4" s="1"/>
  <c r="B442" i="22"/>
  <c r="U198" i="4" s="1"/>
  <c r="B443" i="22"/>
  <c r="U200" i="4" s="1"/>
  <c r="B444" i="22"/>
  <c r="E15" i="35" s="1"/>
  <c r="B445" i="22"/>
  <c r="B446" i="22"/>
  <c r="B447" i="22"/>
  <c r="B448" i="22"/>
  <c r="B451" i="22"/>
  <c r="B454" i="22"/>
  <c r="B455" i="22"/>
  <c r="B456" i="22"/>
  <c r="B457" i="22"/>
  <c r="B458" i="22"/>
  <c r="B459" i="22"/>
  <c r="B460" i="22"/>
  <c r="B465" i="22"/>
  <c r="B466" i="22"/>
  <c r="B467" i="22"/>
  <c r="B468" i="22"/>
  <c r="B469" i="22"/>
  <c r="B470" i="22"/>
  <c r="B471" i="22"/>
  <c r="B476" i="22"/>
  <c r="B480" i="22"/>
  <c r="B473" i="22"/>
  <c r="B474" i="22"/>
  <c r="B475" i="22"/>
  <c r="B478" i="22"/>
  <c r="B479" i="22"/>
  <c r="B482" i="22"/>
  <c r="B487" i="22"/>
  <c r="U448" i="4" s="1"/>
  <c r="B491" i="22"/>
  <c r="B483" i="22"/>
  <c r="B488" i="22"/>
  <c r="P464" i="4" s="1"/>
  <c r="B492" i="22"/>
  <c r="B484" i="22"/>
  <c r="B489" i="22"/>
  <c r="B493" i="22"/>
  <c r="B485" i="22"/>
  <c r="B490" i="22"/>
  <c r="B494" i="22"/>
  <c r="B486" i="22"/>
  <c r="P92" i="4" s="1"/>
  <c r="B495" i="22"/>
  <c r="B496" i="22"/>
  <c r="B497" i="22"/>
  <c r="B498" i="22"/>
  <c r="P109" i="4" s="1"/>
  <c r="B499" i="22"/>
  <c r="P110" i="4" s="1"/>
  <c r="B500" i="22"/>
  <c r="P111" i="4" s="1"/>
  <c r="B501" i="22"/>
  <c r="U109" i="4" s="1"/>
  <c r="B502" i="22"/>
  <c r="U110" i="4" s="1"/>
  <c r="B503" i="22"/>
  <c r="U111" i="4" s="1"/>
  <c r="B504" i="22"/>
  <c r="Z109" i="4" s="1"/>
  <c r="B505" i="22"/>
  <c r="Z110" i="4" s="1"/>
  <c r="B506" i="22"/>
  <c r="Z111" i="4" s="1"/>
  <c r="B507" i="22"/>
  <c r="AE109" i="4" s="1"/>
  <c r="B508" i="22"/>
  <c r="AE110" i="4" s="1"/>
  <c r="B509" i="22"/>
  <c r="P86" i="4" s="1"/>
  <c r="B510" i="22"/>
  <c r="U86" i="4" s="1"/>
  <c r="B511" i="22"/>
  <c r="Z86" i="4" s="1"/>
  <c r="B512" i="22"/>
  <c r="P123" i="4" s="1"/>
  <c r="B513" i="22"/>
  <c r="P124" i="4" s="1"/>
  <c r="B514" i="22"/>
  <c r="P125" i="4" s="1"/>
  <c r="B515" i="22"/>
  <c r="U123" i="4" s="1"/>
  <c r="B516" i="22"/>
  <c r="U124" i="4" s="1"/>
  <c r="B517" i="22"/>
  <c r="U125" i="4" s="1"/>
  <c r="B518" i="22"/>
  <c r="Z123" i="4" s="1"/>
  <c r="B519" i="22"/>
  <c r="Z124" i="4" s="1"/>
  <c r="B520" i="22"/>
  <c r="Z125" i="4" s="1"/>
  <c r="B521" i="22"/>
  <c r="AE123" i="4" s="1"/>
  <c r="B522" i="22"/>
  <c r="AE124" i="4" s="1"/>
  <c r="B523" i="22"/>
  <c r="P87" i="4" s="1"/>
  <c r="B524" i="22"/>
  <c r="U87" i="4" s="1"/>
  <c r="B525" i="22"/>
  <c r="Z87" i="4" s="1"/>
  <c r="B526" i="22"/>
  <c r="P137" i="4" s="1"/>
  <c r="B527" i="22"/>
  <c r="P138" i="4" s="1"/>
  <c r="B528" i="22"/>
  <c r="P139" i="4" s="1"/>
  <c r="B529" i="22"/>
  <c r="U137" i="4" s="1"/>
  <c r="B530" i="22"/>
  <c r="U138" i="4" s="1"/>
  <c r="B531" i="22"/>
  <c r="U139" i="4" s="1"/>
  <c r="B532" i="22"/>
  <c r="Z137" i="4" s="1"/>
  <c r="B533" i="22"/>
  <c r="Z138" i="4" s="1"/>
  <c r="B535" i="22"/>
  <c r="AE137" i="4" s="1"/>
  <c r="B536" i="22"/>
  <c r="AE138" i="4" s="1"/>
  <c r="B537" i="22"/>
  <c r="P88" i="4" s="1"/>
  <c r="B538" i="22"/>
  <c r="U88" i="4" s="1"/>
  <c r="B541" i="22"/>
  <c r="U95" i="4" s="1"/>
  <c r="B545" i="22"/>
  <c r="U97" i="4" s="1"/>
  <c r="B542" i="22"/>
  <c r="P96" i="4" s="1"/>
  <c r="B564" i="22"/>
  <c r="B543" i="22"/>
  <c r="U96" i="4" s="1"/>
  <c r="B539" i="22"/>
  <c r="Z88" i="4" s="1"/>
  <c r="B569" i="22"/>
  <c r="P199" i="4" s="1"/>
  <c r="B570" i="22"/>
  <c r="P165" i="4" s="1"/>
  <c r="B574" i="22"/>
  <c r="P167" i="4" s="1"/>
  <c r="B578" i="22"/>
  <c r="Z168" i="4" s="1"/>
  <c r="B579" i="22"/>
  <c r="P169" i="4" s="1"/>
  <c r="B580" i="22"/>
  <c r="U169" i="4" s="1"/>
  <c r="B581" i="22"/>
  <c r="Z169" i="4" s="1"/>
  <c r="B582" i="22"/>
  <c r="P466" i="4" s="1"/>
  <c r="B583" i="22"/>
  <c r="P183" i="4" s="1"/>
  <c r="B584" i="22"/>
  <c r="P182" i="4" s="1"/>
  <c r="B586" i="22"/>
  <c r="B592" i="22"/>
  <c r="B596" i="22"/>
  <c r="B587" i="22"/>
  <c r="B593" i="22"/>
  <c r="B597" i="22"/>
  <c r="B588" i="22"/>
  <c r="B594" i="22"/>
  <c r="B598" i="22"/>
  <c r="B589" i="22"/>
  <c r="B595" i="22"/>
  <c r="B599" i="22"/>
  <c r="B590" i="22"/>
  <c r="B600" i="22"/>
  <c r="B591" i="22"/>
  <c r="B601" i="22"/>
  <c r="Z195" i="4" s="1"/>
  <c r="B602" i="22"/>
  <c r="P338" i="4" s="1"/>
  <c r="B603" i="22"/>
  <c r="P202" i="4" s="1"/>
  <c r="B604" i="22"/>
  <c r="U202" i="4" s="1"/>
  <c r="B605" i="22"/>
  <c r="Z202" i="4" s="1"/>
  <c r="B606" i="22"/>
  <c r="P203" i="4" s="1"/>
  <c r="B607" i="22"/>
  <c r="U203" i="4" s="1"/>
  <c r="B609" i="22"/>
  <c r="P204" i="4" s="1"/>
  <c r="B610" i="22"/>
  <c r="U204" i="4" s="1"/>
  <c r="B611" i="22"/>
  <c r="Z204" i="4" s="1"/>
  <c r="B612" i="22"/>
  <c r="P205" i="4" s="1"/>
  <c r="B613" i="22"/>
  <c r="U205" i="4" s="1"/>
  <c r="B614" i="22"/>
  <c r="Z205" i="4" s="1"/>
  <c r="B615" i="22"/>
  <c r="AE203" i="4" s="1"/>
  <c r="B616" i="22"/>
  <c r="P206" i="4" s="1"/>
  <c r="B617" i="22"/>
  <c r="U206" i="4" s="1"/>
  <c r="B618" i="22"/>
  <c r="Z206" i="4" s="1"/>
  <c r="B620" i="22"/>
  <c r="P207" i="4" s="1"/>
  <c r="B621" i="22"/>
  <c r="U207" i="4" s="1"/>
  <c r="B14" i="22"/>
  <c r="E6" i="19" s="1"/>
  <c r="B15" i="22"/>
  <c r="AE474" i="4" s="1"/>
  <c r="B619" i="22"/>
  <c r="AE206" i="4" s="1"/>
  <c r="B622" i="22"/>
  <c r="Z207" i="4" s="1"/>
  <c r="B623" i="22"/>
  <c r="AE207" i="4" s="1"/>
  <c r="B624" i="22"/>
  <c r="P208" i="4" s="1"/>
  <c r="B630" i="22"/>
  <c r="Z209" i="4" s="1"/>
  <c r="B625" i="22"/>
  <c r="U208" i="4" s="1"/>
  <c r="B631" i="22"/>
  <c r="AE209" i="4" s="1"/>
  <c r="B626" i="22"/>
  <c r="Z208" i="4" s="1"/>
  <c r="B632" i="22"/>
  <c r="P210" i="4" s="1"/>
  <c r="B628" i="22"/>
  <c r="P209" i="4" s="1"/>
  <c r="B629" i="22"/>
  <c r="U209" i="4" s="1"/>
  <c r="B719" i="22"/>
  <c r="P271" i="4" s="1"/>
  <c r="B720" i="22"/>
  <c r="U271" i="4" s="1"/>
  <c r="B721" i="22"/>
  <c r="Z271" i="4" s="1"/>
  <c r="B722" i="22"/>
  <c r="AE271" i="4" s="1"/>
  <c r="B729" i="22"/>
  <c r="Z273" i="4" s="1"/>
  <c r="B733" i="22"/>
  <c r="Z274" i="4" s="1"/>
  <c r="B736" i="22"/>
  <c r="B739" i="22"/>
  <c r="U337" i="4" s="1"/>
  <c r="B723" i="22"/>
  <c r="P272" i="4" s="1"/>
  <c r="B730" i="22"/>
  <c r="AE273" i="4" s="1"/>
  <c r="B734" i="22"/>
  <c r="AE274" i="4" s="1"/>
  <c r="B737" i="22"/>
  <c r="E20" i="35" s="1"/>
  <c r="B740" i="22"/>
  <c r="B724" i="22"/>
  <c r="U272" i="4" s="1"/>
  <c r="B731" i="22"/>
  <c r="P274" i="4" s="1"/>
  <c r="B735" i="22"/>
  <c r="B738" i="22"/>
  <c r="B741" i="22"/>
  <c r="B725" i="22"/>
  <c r="Z272" i="4" s="1"/>
  <c r="B732" i="22"/>
  <c r="U274" i="4" s="1"/>
  <c r="B742" i="22"/>
  <c r="B726" i="22"/>
  <c r="AE272" i="4" s="1"/>
  <c r="B743" i="22"/>
  <c r="B727" i="22"/>
  <c r="P273" i="4" s="1"/>
  <c r="B744" i="22"/>
  <c r="B728" i="22"/>
  <c r="U273" i="4" s="1"/>
  <c r="B403" i="22"/>
  <c r="B186" i="22"/>
  <c r="U382" i="4" s="1"/>
  <c r="B187" i="22"/>
  <c r="Z375" i="4" s="1"/>
  <c r="B188" i="22"/>
  <c r="U372" i="4" s="1"/>
  <c r="B190" i="22"/>
  <c r="U379" i="4" s="1"/>
  <c r="B191" i="22"/>
  <c r="Z376" i="4" s="1"/>
  <c r="B192" i="22"/>
  <c r="B193" i="22"/>
  <c r="P374" i="4" s="1"/>
  <c r="B194" i="22"/>
  <c r="P377" i="4" s="1"/>
  <c r="B195" i="22"/>
  <c r="Z380" i="4" s="1"/>
  <c r="B196" i="22"/>
  <c r="P379" i="4" s="1"/>
  <c r="B197" i="22"/>
  <c r="B198" i="22"/>
  <c r="U373" i="4" s="1"/>
  <c r="B199" i="22"/>
  <c r="B200" i="22"/>
  <c r="U374" i="4" s="1"/>
  <c r="B201" i="22"/>
  <c r="U376" i="4" s="1"/>
  <c r="B202" i="22"/>
  <c r="B203" i="22"/>
  <c r="Z377" i="4" s="1"/>
  <c r="B204" i="22"/>
  <c r="Z372" i="4" s="1"/>
  <c r="B205" i="22"/>
  <c r="B206" i="22"/>
  <c r="U375" i="4" s="1"/>
  <c r="B207" i="22"/>
  <c r="AE372" i="4" s="1"/>
  <c r="B208" i="22"/>
  <c r="B209" i="22"/>
  <c r="Z374" i="4" s="1"/>
  <c r="B210" i="22"/>
  <c r="B212" i="22"/>
  <c r="Z373" i="4" s="1"/>
  <c r="B213" i="22"/>
  <c r="Z378" i="4" s="1"/>
  <c r="B214" i="22"/>
  <c r="U381" i="4" s="1"/>
  <c r="B215" i="22"/>
  <c r="B216" i="22"/>
  <c r="P380" i="4" s="1"/>
  <c r="B217" i="22"/>
  <c r="U377" i="4" s="1"/>
  <c r="B218" i="22"/>
  <c r="B219" i="22"/>
  <c r="B220" i="22"/>
  <c r="B221" i="22"/>
  <c r="AE379" i="4" s="1"/>
  <c r="B222" i="22"/>
  <c r="B223" i="22"/>
  <c r="B224" i="22"/>
  <c r="P372" i="4" s="1"/>
  <c r="B225" i="22"/>
  <c r="B226" i="22"/>
  <c r="B227" i="22"/>
  <c r="B228" i="22"/>
  <c r="B229" i="22"/>
  <c r="P376" i="4" s="1"/>
  <c r="B230" i="22"/>
  <c r="AE373" i="4" s="1"/>
  <c r="B231" i="22"/>
  <c r="B232" i="22"/>
  <c r="AE375" i="4" s="1"/>
  <c r="B233" i="22"/>
  <c r="B234" i="22"/>
  <c r="AE376" i="4" s="1"/>
  <c r="B235" i="22"/>
  <c r="AE381" i="4" s="1"/>
  <c r="B236" i="22"/>
  <c r="AE378" i="4" s="1"/>
  <c r="B237" i="22"/>
  <c r="AE377" i="4" s="1"/>
  <c r="B238" i="22"/>
  <c r="P378" i="4" s="1"/>
  <c r="B239" i="22"/>
  <c r="P381" i="4" s="1"/>
  <c r="B240" i="22"/>
  <c r="B241" i="22"/>
  <c r="U378" i="4" s="1"/>
  <c r="B242" i="22"/>
  <c r="B243" i="22"/>
  <c r="B244" i="22"/>
  <c r="AE374" i="4" s="1"/>
  <c r="B245" i="22"/>
  <c r="B246" i="22"/>
  <c r="P373" i="4" s="1"/>
  <c r="B247" i="22"/>
  <c r="B248" i="22"/>
  <c r="B253" i="22"/>
  <c r="P409" i="4" s="1"/>
  <c r="B254" i="22"/>
  <c r="U409" i="4" s="1"/>
  <c r="B255" i="22"/>
  <c r="Z409" i="4" s="1"/>
  <c r="B256" i="22"/>
  <c r="AE409" i="4" s="1"/>
  <c r="B257" i="22"/>
  <c r="P410" i="4" s="1"/>
  <c r="B258" i="22"/>
  <c r="U410" i="4" s="1"/>
  <c r="B259" i="22"/>
  <c r="Z410" i="4" s="1"/>
  <c r="B260" i="22"/>
  <c r="AE410" i="4" s="1"/>
  <c r="B261" i="22"/>
  <c r="P411" i="4" s="1"/>
  <c r="B262" i="22"/>
  <c r="U411" i="4" s="1"/>
  <c r="B263" i="22"/>
  <c r="Z411" i="4" s="1"/>
  <c r="B264" i="22"/>
  <c r="AE411" i="4" s="1"/>
  <c r="B265" i="22"/>
  <c r="P412" i="4" s="1"/>
  <c r="B266" i="22"/>
  <c r="U412" i="4" s="1"/>
  <c r="B267" i="22"/>
  <c r="Z412" i="4" s="1"/>
  <c r="B268" i="22"/>
  <c r="AE412" i="4" s="1"/>
  <c r="B269" i="22"/>
  <c r="P413" i="4" s="1"/>
  <c r="B270" i="22"/>
  <c r="U413" i="4" s="1"/>
  <c r="B271" i="22"/>
  <c r="Z413" i="4" s="1"/>
  <c r="B272" i="22"/>
  <c r="AE413" i="4" s="1"/>
  <c r="B273" i="22"/>
  <c r="P414" i="4" s="1"/>
  <c r="B274" i="22"/>
  <c r="U414" i="4" s="1"/>
  <c r="B275" i="22"/>
  <c r="Z414" i="4" s="1"/>
  <c r="B276" i="22"/>
  <c r="AE414" i="4" s="1"/>
  <c r="B277" i="22"/>
  <c r="P415" i="4" s="1"/>
  <c r="B278" i="22"/>
  <c r="U415" i="4" s="1"/>
  <c r="B279" i="22"/>
  <c r="P416" i="4" s="1"/>
  <c r="B280" i="22"/>
  <c r="U416" i="4" s="1"/>
  <c r="B281" i="22"/>
  <c r="Z416" i="4" s="1"/>
  <c r="B282" i="22"/>
  <c r="AE416" i="4" s="1"/>
  <c r="B298" i="22"/>
  <c r="P417" i="4" s="1"/>
  <c r="B185" i="22"/>
  <c r="P375" i="4" s="1"/>
  <c r="B23" i="22"/>
  <c r="E466" i="19" s="1"/>
  <c r="B30" i="22"/>
  <c r="AE473" i="4"/>
  <c r="B67" i="22"/>
  <c r="B71" i="22"/>
  <c r="I4" i="21" s="1"/>
  <c r="B73" i="22"/>
  <c r="I5" i="21" s="1"/>
  <c r="B50" i="22"/>
  <c r="U50" i="4" s="1"/>
  <c r="B72" i="22"/>
  <c r="I35" i="21" s="1"/>
  <c r="B74" i="22"/>
  <c r="P172" i="4" s="1"/>
  <c r="B68" i="22"/>
  <c r="B79" i="22"/>
  <c r="P174" i="4" s="1"/>
  <c r="B81" i="22"/>
  <c r="U174" i="4" s="1"/>
  <c r="B75" i="22"/>
  <c r="P173" i="4" s="1"/>
  <c r="B77" i="22"/>
  <c r="Z172" i="4" s="1"/>
  <c r="B80" i="22"/>
  <c r="I7" i="21" s="1"/>
  <c r="B82" i="22"/>
  <c r="E9" i="19" s="1"/>
  <c r="N201" i="4"/>
  <c r="O6" i="11"/>
  <c r="O7" i="11"/>
  <c r="O8" i="11"/>
  <c r="O9" i="11"/>
  <c r="O10" i="11"/>
  <c r="O11" i="11"/>
  <c r="O12" i="11"/>
  <c r="O13" i="11"/>
  <c r="O14" i="11"/>
  <c r="O15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44" i="11"/>
  <c r="O45" i="11"/>
  <c r="O46" i="11"/>
  <c r="O47" i="11"/>
  <c r="O48" i="11"/>
  <c r="O49" i="11"/>
  <c r="O50" i="11"/>
  <c r="O51" i="11"/>
  <c r="O52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133" i="11"/>
  <c r="O134" i="11"/>
  <c r="O135" i="11"/>
  <c r="O136" i="11"/>
  <c r="O137" i="11"/>
  <c r="O138" i="11"/>
  <c r="O139" i="11"/>
  <c r="O140" i="11"/>
  <c r="O141" i="11"/>
  <c r="O142" i="11"/>
  <c r="O143" i="11"/>
  <c r="O4" i="11"/>
  <c r="O5" i="11"/>
  <c r="O3" i="11"/>
  <c r="AB7" i="11"/>
  <c r="AA7" i="11"/>
  <c r="AB3" i="11"/>
  <c r="AA3" i="11"/>
  <c r="M364" i="4"/>
  <c r="N364" i="4"/>
  <c r="M186" i="4"/>
  <c r="M187" i="4"/>
  <c r="M188" i="4"/>
  <c r="M189" i="4"/>
  <c r="N188" i="4"/>
  <c r="M201" i="4"/>
  <c r="M213" i="4"/>
  <c r="X205" i="4" s="1"/>
  <c r="M212" i="4"/>
  <c r="S205" i="4" s="1"/>
  <c r="M211" i="4"/>
  <c r="AC204" i="4" s="1"/>
  <c r="M210" i="4"/>
  <c r="X204" i="4" s="1"/>
  <c r="M209" i="4"/>
  <c r="S204" i="4" s="1"/>
  <c r="M208" i="4"/>
  <c r="AC203" i="4" s="1"/>
  <c r="M207" i="4"/>
  <c r="X203" i="4" s="1"/>
  <c r="M206" i="4"/>
  <c r="S203" i="4" s="1"/>
  <c r="M205" i="4"/>
  <c r="AC202" i="4" s="1"/>
  <c r="M204" i="4"/>
  <c r="X202" i="4" s="1"/>
  <c r="M203" i="4"/>
  <c r="S202" i="4" s="1"/>
  <c r="M202" i="4"/>
  <c r="M200" i="4"/>
  <c r="N170" i="4"/>
  <c r="N367" i="4"/>
  <c r="M367" i="4"/>
  <c r="N366" i="4"/>
  <c r="M366" i="4"/>
  <c r="N365" i="4"/>
  <c r="M365" i="4"/>
  <c r="N200" i="4"/>
  <c r="N199" i="4"/>
  <c r="M199" i="4"/>
  <c r="N198" i="4"/>
  <c r="M198" i="4"/>
  <c r="N197" i="4"/>
  <c r="M197" i="4"/>
  <c r="N196" i="4"/>
  <c r="M196" i="4"/>
  <c r="N195" i="4"/>
  <c r="M195" i="4"/>
  <c r="N194" i="4"/>
  <c r="M194" i="4"/>
  <c r="N193" i="4"/>
  <c r="M193" i="4"/>
  <c r="N192" i="4"/>
  <c r="M192" i="4"/>
  <c r="N191" i="4"/>
  <c r="M191" i="4"/>
  <c r="N190" i="4"/>
  <c r="M190" i="4"/>
  <c r="N189" i="4"/>
  <c r="N187" i="4"/>
  <c r="N186" i="4"/>
  <c r="M4" i="4"/>
  <c r="N4" i="4"/>
  <c r="M5" i="4"/>
  <c r="N5" i="4"/>
  <c r="M6" i="4"/>
  <c r="N6" i="4"/>
  <c r="M7" i="4"/>
  <c r="N7" i="4"/>
  <c r="M8" i="4"/>
  <c r="N8" i="4"/>
  <c r="M9" i="4"/>
  <c r="N9" i="4"/>
  <c r="M10" i="4"/>
  <c r="N10" i="4"/>
  <c r="M11" i="4"/>
  <c r="N11" i="4"/>
  <c r="M12" i="4"/>
  <c r="N12" i="4"/>
  <c r="M13" i="4"/>
  <c r="N13" i="4"/>
  <c r="M14" i="4"/>
  <c r="N14" i="4"/>
  <c r="M15" i="4"/>
  <c r="N15" i="4"/>
  <c r="M16" i="4"/>
  <c r="N16" i="4"/>
  <c r="M17" i="4"/>
  <c r="N17" i="4"/>
  <c r="M18" i="4"/>
  <c r="N18" i="4"/>
  <c r="M19" i="4"/>
  <c r="N19" i="4"/>
  <c r="M20" i="4"/>
  <c r="N20" i="4"/>
  <c r="M21" i="4"/>
  <c r="N21" i="4"/>
  <c r="M22" i="4"/>
  <c r="N22" i="4"/>
  <c r="N3" i="4"/>
  <c r="M3" i="4"/>
  <c r="M25" i="4"/>
  <c r="N25" i="4"/>
  <c r="M26" i="4"/>
  <c r="N26" i="4"/>
  <c r="M27" i="4"/>
  <c r="N27" i="4"/>
  <c r="M28" i="4"/>
  <c r="N28" i="4"/>
  <c r="M29" i="4"/>
  <c r="N29" i="4"/>
  <c r="M30" i="4"/>
  <c r="N30" i="4"/>
  <c r="M31" i="4"/>
  <c r="N31" i="4"/>
  <c r="M32" i="4"/>
  <c r="N32" i="4"/>
  <c r="M33" i="4"/>
  <c r="N33" i="4"/>
  <c r="M34" i="4"/>
  <c r="N34" i="4"/>
  <c r="M35" i="4"/>
  <c r="N35" i="4"/>
  <c r="M36" i="4"/>
  <c r="N36" i="4"/>
  <c r="M37" i="4"/>
  <c r="N37" i="4"/>
  <c r="M38" i="4"/>
  <c r="N38" i="4"/>
  <c r="M39" i="4"/>
  <c r="N39" i="4"/>
  <c r="M40" i="4"/>
  <c r="N40" i="4"/>
  <c r="M41" i="4"/>
  <c r="N41" i="4"/>
  <c r="M42" i="4"/>
  <c r="N42" i="4"/>
  <c r="M43" i="4"/>
  <c r="N43" i="4"/>
  <c r="M65" i="4"/>
  <c r="N65" i="4"/>
  <c r="M66" i="4"/>
  <c r="N66" i="4"/>
  <c r="M67" i="4"/>
  <c r="N67" i="4"/>
  <c r="M68" i="4"/>
  <c r="N68" i="4"/>
  <c r="M69" i="4"/>
  <c r="N69" i="4"/>
  <c r="M70" i="4"/>
  <c r="N70" i="4"/>
  <c r="M71" i="4"/>
  <c r="N71" i="4"/>
  <c r="M72" i="4"/>
  <c r="N72" i="4"/>
  <c r="M73" i="4"/>
  <c r="N73" i="4"/>
  <c r="M74" i="4"/>
  <c r="N74" i="4"/>
  <c r="M75" i="4"/>
  <c r="N75" i="4"/>
  <c r="M76" i="4"/>
  <c r="N76" i="4"/>
  <c r="M77" i="4"/>
  <c r="N77" i="4"/>
  <c r="M78" i="4"/>
  <c r="N78" i="4"/>
  <c r="M79" i="4"/>
  <c r="N79" i="4"/>
  <c r="M80" i="4"/>
  <c r="N80" i="4"/>
  <c r="M81" i="4"/>
  <c r="N81" i="4"/>
  <c r="M82" i="4"/>
  <c r="N82" i="4"/>
  <c r="M83" i="4"/>
  <c r="N83" i="4"/>
  <c r="M84" i="4"/>
  <c r="N84" i="4"/>
  <c r="M85" i="4"/>
  <c r="N85" i="4"/>
  <c r="M86" i="4"/>
  <c r="N86" i="4"/>
  <c r="M87" i="4"/>
  <c r="N87" i="4"/>
  <c r="M88" i="4"/>
  <c r="N88" i="4"/>
  <c r="M89" i="4"/>
  <c r="N89" i="4"/>
  <c r="M90" i="4"/>
  <c r="N90" i="4"/>
  <c r="M91" i="4"/>
  <c r="N91" i="4"/>
  <c r="M92" i="4"/>
  <c r="N92" i="4"/>
  <c r="M93" i="4"/>
  <c r="N93" i="4"/>
  <c r="M94" i="4"/>
  <c r="N94" i="4"/>
  <c r="M95" i="4"/>
  <c r="N95" i="4"/>
  <c r="M96" i="4"/>
  <c r="N96" i="4"/>
  <c r="M97" i="4"/>
  <c r="N97" i="4"/>
  <c r="M98" i="4"/>
  <c r="N98" i="4"/>
  <c r="M99" i="4"/>
  <c r="N99" i="4"/>
  <c r="M100" i="4"/>
  <c r="N100" i="4"/>
  <c r="M101" i="4"/>
  <c r="N101" i="4"/>
  <c r="M102" i="4"/>
  <c r="N102" i="4"/>
  <c r="M103" i="4"/>
  <c r="N103" i="4"/>
  <c r="M104" i="4"/>
  <c r="N104" i="4"/>
  <c r="M105" i="4"/>
  <c r="N105" i="4"/>
  <c r="M106" i="4"/>
  <c r="N106" i="4"/>
  <c r="M107" i="4"/>
  <c r="N107" i="4"/>
  <c r="M108" i="4"/>
  <c r="N108" i="4"/>
  <c r="M109" i="4"/>
  <c r="N109" i="4"/>
  <c r="M110" i="4"/>
  <c r="N110" i="4"/>
  <c r="M111" i="4"/>
  <c r="N111" i="4"/>
  <c r="M112" i="4"/>
  <c r="N112" i="4"/>
  <c r="M113" i="4"/>
  <c r="N113" i="4"/>
  <c r="M114" i="4"/>
  <c r="N114" i="4"/>
  <c r="M115" i="4"/>
  <c r="N115" i="4"/>
  <c r="M116" i="4"/>
  <c r="N116" i="4"/>
  <c r="M117" i="4"/>
  <c r="N117" i="4"/>
  <c r="M118" i="4"/>
  <c r="N118" i="4"/>
  <c r="M119" i="4"/>
  <c r="N119" i="4"/>
  <c r="M120" i="4"/>
  <c r="N120" i="4"/>
  <c r="M121" i="4"/>
  <c r="N121" i="4"/>
  <c r="M122" i="4"/>
  <c r="N122" i="4"/>
  <c r="M123" i="4"/>
  <c r="N123" i="4"/>
  <c r="M124" i="4"/>
  <c r="N124" i="4"/>
  <c r="M125" i="4"/>
  <c r="N125" i="4"/>
  <c r="M126" i="4"/>
  <c r="N126" i="4"/>
  <c r="M127" i="4"/>
  <c r="N127" i="4"/>
  <c r="M128" i="4"/>
  <c r="N128" i="4"/>
  <c r="M129" i="4"/>
  <c r="N129" i="4"/>
  <c r="M130" i="4"/>
  <c r="N130" i="4"/>
  <c r="M131" i="4"/>
  <c r="N131" i="4"/>
  <c r="M132" i="4"/>
  <c r="N132" i="4"/>
  <c r="M133" i="4"/>
  <c r="N133" i="4"/>
  <c r="M134" i="4"/>
  <c r="N134" i="4"/>
  <c r="M135" i="4"/>
  <c r="N135" i="4"/>
  <c r="M136" i="4"/>
  <c r="N136" i="4"/>
  <c r="M137" i="4"/>
  <c r="N137" i="4"/>
  <c r="M138" i="4"/>
  <c r="N138" i="4"/>
  <c r="M139" i="4"/>
  <c r="N139" i="4"/>
  <c r="M140" i="4"/>
  <c r="N140" i="4"/>
  <c r="M141" i="4"/>
  <c r="N141" i="4"/>
  <c r="M142" i="4"/>
  <c r="N142" i="4"/>
  <c r="M143" i="4"/>
  <c r="N143" i="4"/>
  <c r="M144" i="4"/>
  <c r="N144" i="4"/>
  <c r="M145" i="4"/>
  <c r="N145" i="4"/>
  <c r="M165" i="4"/>
  <c r="N165" i="4"/>
  <c r="M166" i="4"/>
  <c r="N166" i="4"/>
  <c r="M167" i="4"/>
  <c r="N167" i="4"/>
  <c r="M168" i="4"/>
  <c r="N168" i="4"/>
  <c r="M169" i="4"/>
  <c r="N169" i="4"/>
  <c r="M170" i="4"/>
  <c r="M171" i="4"/>
  <c r="N171" i="4"/>
  <c r="M172" i="4"/>
  <c r="N172" i="4"/>
  <c r="M173" i="4"/>
  <c r="N173" i="4"/>
  <c r="M174" i="4"/>
  <c r="N174" i="4"/>
  <c r="M175" i="4"/>
  <c r="N175" i="4"/>
  <c r="M176" i="4"/>
  <c r="N176" i="4"/>
  <c r="M177" i="4"/>
  <c r="N177" i="4"/>
  <c r="M178" i="4"/>
  <c r="N178" i="4"/>
  <c r="M179" i="4"/>
  <c r="N179" i="4"/>
  <c r="M180" i="4"/>
  <c r="N180" i="4"/>
  <c r="M181" i="4"/>
  <c r="N181" i="4"/>
  <c r="M368" i="4"/>
  <c r="N368" i="4"/>
  <c r="M369" i="4"/>
  <c r="N369" i="4"/>
  <c r="M370" i="4"/>
  <c r="N370" i="4"/>
  <c r="M371" i="4"/>
  <c r="N371" i="4"/>
  <c r="M372" i="4"/>
  <c r="N372" i="4"/>
  <c r="M373" i="4"/>
  <c r="N373" i="4"/>
  <c r="M374" i="4"/>
  <c r="N374" i="4"/>
  <c r="M375" i="4"/>
  <c r="N375" i="4"/>
  <c r="M376" i="4"/>
  <c r="N376" i="4"/>
  <c r="M377" i="4"/>
  <c r="N377" i="4"/>
  <c r="M378" i="4"/>
  <c r="N378" i="4"/>
  <c r="M379" i="4"/>
  <c r="N379" i="4"/>
  <c r="M380" i="4"/>
  <c r="N380" i="4"/>
  <c r="M381" i="4"/>
  <c r="N381" i="4"/>
  <c r="N24" i="4"/>
  <c r="M24" i="4"/>
  <c r="Z471" i="4"/>
  <c r="E6" i="35"/>
  <c r="Z364" i="4"/>
  <c r="P19" i="4"/>
  <c r="E584" i="19"/>
  <c r="E196" i="19"/>
  <c r="E271" i="19"/>
  <c r="P16" i="4"/>
  <c r="U61" i="4"/>
  <c r="P61" i="4"/>
  <c r="AE61" i="4"/>
  <c r="Z61" i="4"/>
  <c r="E551" i="19"/>
  <c r="E526" i="19"/>
  <c r="E528" i="19"/>
  <c r="E448" i="19"/>
  <c r="E688" i="19"/>
  <c r="E500" i="19"/>
  <c r="P8" i="4"/>
  <c r="E237" i="19"/>
  <c r="E684" i="19"/>
  <c r="E149" i="19"/>
  <c r="E544" i="19"/>
  <c r="E720" i="19"/>
  <c r="E502" i="19"/>
  <c r="E540" i="19"/>
  <c r="E760" i="19"/>
  <c r="E420" i="19"/>
  <c r="E197" i="19"/>
  <c r="E736" i="19"/>
  <c r="E740" i="19"/>
  <c r="E612" i="19"/>
  <c r="E201" i="19"/>
  <c r="E882" i="19"/>
  <c r="E25" i="19"/>
  <c r="E886" i="19"/>
  <c r="E399" i="19"/>
  <c r="E572" i="19"/>
  <c r="E700" i="19"/>
  <c r="E588" i="19"/>
  <c r="P10" i="4"/>
  <c r="E568" i="19"/>
  <c r="E428" i="19"/>
  <c r="P9" i="4"/>
  <c r="E798" i="19"/>
  <c r="E193" i="19"/>
  <c r="E221" i="19"/>
  <c r="P49" i="4"/>
  <c r="E233" i="19"/>
  <c r="E263" i="19"/>
  <c r="P51" i="4"/>
  <c r="E5" i="35"/>
  <c r="E137" i="19"/>
  <c r="E381" i="19"/>
  <c r="E704" i="19"/>
  <c r="E624" i="19"/>
  <c r="E756" i="19"/>
  <c r="E62" i="19"/>
  <c r="E141" i="19"/>
  <c r="E874" i="19"/>
  <c r="E858" i="19"/>
  <c r="P53" i="4"/>
  <c r="E89" i="19"/>
  <c r="E680" i="19"/>
  <c r="E77" i="19"/>
  <c r="E620" i="19"/>
  <c r="E66" i="19"/>
  <c r="P467" i="4"/>
  <c r="E682" i="19"/>
  <c r="E516" i="19"/>
  <c r="Y3" i="8"/>
  <c r="Z3" i="8" s="1"/>
  <c r="C509" i="19"/>
  <c r="C467" i="19"/>
  <c r="U351" i="4"/>
  <c r="E651" i="19"/>
  <c r="E683" i="19"/>
  <c r="F252" i="14"/>
  <c r="P15" i="4"/>
  <c r="U52" i="4"/>
  <c r="P22" i="4"/>
  <c r="P17" i="4"/>
  <c r="P21" i="4"/>
  <c r="E8" i="35"/>
  <c r="Z52" i="4"/>
  <c r="P18" i="4"/>
  <c r="P354" i="4"/>
  <c r="P20" i="4"/>
  <c r="P52" i="4"/>
  <c r="E7" i="35"/>
  <c r="E915" i="19"/>
  <c r="E910" i="19"/>
  <c r="E934" i="19"/>
  <c r="E917" i="19"/>
  <c r="E928" i="19"/>
  <c r="E931" i="19"/>
  <c r="E949" i="19"/>
  <c r="E401" i="19"/>
  <c r="U451" i="4"/>
  <c r="E758" i="19"/>
  <c r="E482" i="19"/>
  <c r="E554" i="19"/>
  <c r="F271" i="14"/>
  <c r="C395" i="19"/>
  <c r="F19" i="14"/>
  <c r="U76" i="4"/>
  <c r="E247" i="19"/>
  <c r="E690" i="19"/>
  <c r="E107" i="19"/>
  <c r="E167" i="19"/>
  <c r="E387" i="19"/>
  <c r="E406" i="19"/>
  <c r="C669" i="19"/>
  <c r="U279" i="4"/>
  <c r="E396" i="19"/>
  <c r="E410" i="19"/>
  <c r="E746" i="19"/>
  <c r="E147" i="19"/>
  <c r="E562" i="19"/>
  <c r="E454" i="19"/>
  <c r="E718" i="19"/>
  <c r="E634" i="19"/>
  <c r="E251" i="19"/>
  <c r="E143" i="19"/>
  <c r="E686" i="19"/>
  <c r="C1325" i="19"/>
  <c r="Z275" i="4"/>
  <c r="E481" i="19"/>
  <c r="P34" i="4"/>
  <c r="Z239" i="4"/>
  <c r="E582" i="19"/>
  <c r="E231" i="19"/>
  <c r="E742" i="19"/>
  <c r="E666" i="19"/>
  <c r="E602" i="19"/>
  <c r="E191" i="19"/>
  <c r="E135" i="19"/>
  <c r="E488" i="19"/>
  <c r="E383" i="19"/>
  <c r="E738" i="19"/>
  <c r="E235" i="19"/>
  <c r="E418" i="19"/>
  <c r="E590" i="19"/>
  <c r="E598" i="19"/>
  <c r="E726" i="19"/>
  <c r="E103" i="19"/>
  <c r="E430" i="19"/>
  <c r="E730" i="19"/>
  <c r="E538" i="19"/>
  <c r="E151" i="19"/>
  <c r="E171" i="19"/>
  <c r="E115" i="19"/>
  <c r="E702" i="19"/>
  <c r="E391" i="19"/>
  <c r="E566" i="19"/>
  <c r="E614" i="19"/>
  <c r="P35" i="4"/>
  <c r="E778" i="19"/>
  <c r="E714" i="19"/>
  <c r="E650" i="19"/>
  <c r="E239" i="19"/>
  <c r="E123" i="19"/>
  <c r="E479" i="19"/>
  <c r="E139" i="19"/>
  <c r="E155" i="19"/>
  <c r="E492" i="19"/>
  <c r="E442" i="19"/>
  <c r="Z356" i="4"/>
  <c r="E722" i="19"/>
  <c r="E646" i="19"/>
  <c r="E219" i="19"/>
  <c r="E95" i="19"/>
  <c r="E446" i="19"/>
  <c r="E574" i="19"/>
  <c r="E127" i="19"/>
  <c r="E434" i="19"/>
  <c r="E211" i="19"/>
  <c r="E622" i="19"/>
  <c r="E750" i="19"/>
  <c r="E462" i="19"/>
  <c r="E195" i="19"/>
  <c r="E606" i="19"/>
  <c r="E474" i="19"/>
  <c r="E674" i="19"/>
  <c r="E422" i="19"/>
  <c r="E774" i="19"/>
  <c r="E706" i="19"/>
  <c r="E558" i="19"/>
  <c r="E199" i="19"/>
  <c r="E477" i="19"/>
  <c r="E662" i="19"/>
  <c r="E550" i="19"/>
  <c r="E111" i="19"/>
  <c r="E478" i="19"/>
  <c r="E243" i="19"/>
  <c r="E654" i="19"/>
  <c r="E414" i="19"/>
  <c r="E227" i="19"/>
  <c r="E638" i="19"/>
  <c r="E83" i="19"/>
  <c r="E642" i="19"/>
  <c r="E438" i="19"/>
  <c r="AE57" i="4"/>
  <c r="Z57" i="4"/>
  <c r="U57" i="4"/>
  <c r="AE60" i="4"/>
  <c r="AE58" i="4"/>
  <c r="P54" i="4"/>
  <c r="U54" i="4"/>
  <c r="Z60" i="4"/>
  <c r="Z55" i="4"/>
  <c r="P60" i="4"/>
  <c r="P55" i="4"/>
  <c r="U58" i="4"/>
  <c r="U55" i="4"/>
  <c r="AE54" i="4"/>
  <c r="P58" i="4"/>
  <c r="P364" i="4"/>
  <c r="E506" i="19"/>
  <c r="AE59" i="4"/>
  <c r="AE56" i="4"/>
  <c r="Z59" i="4"/>
  <c r="Z56" i="4"/>
  <c r="U59" i="4"/>
  <c r="U56" i="4"/>
  <c r="P59" i="4"/>
  <c r="P56" i="4"/>
  <c r="E261" i="19"/>
  <c r="E267" i="19"/>
  <c r="P201" i="4"/>
  <c r="U342" i="4"/>
  <c r="AE460" i="4" l="1"/>
  <c r="P23" i="4"/>
  <c r="F329" i="14"/>
  <c r="F311" i="14"/>
  <c r="C757" i="19"/>
  <c r="F334" i="14"/>
  <c r="U294" i="4"/>
  <c r="C569" i="19"/>
  <c r="F332" i="14"/>
  <c r="C689" i="19"/>
  <c r="C725" i="19"/>
  <c r="Z307" i="4"/>
  <c r="C733" i="19"/>
  <c r="P241" i="4"/>
  <c r="U240" i="4"/>
  <c r="P247" i="4"/>
  <c r="F326" i="14"/>
  <c r="C1177" i="19"/>
  <c r="C693" i="19"/>
  <c r="F352" i="14"/>
  <c r="U233" i="4"/>
  <c r="C993" i="19"/>
  <c r="C661" i="19"/>
  <c r="Z241" i="4"/>
  <c r="C741" i="19"/>
  <c r="AE231" i="4"/>
  <c r="C585" i="19"/>
  <c r="F350" i="14"/>
  <c r="C1049" i="19"/>
  <c r="C487" i="19"/>
  <c r="E660" i="19"/>
  <c r="U385" i="4"/>
  <c r="P70" i="4"/>
  <c r="C985" i="19"/>
  <c r="P293" i="4"/>
  <c r="F54" i="14"/>
  <c r="C1001" i="19"/>
  <c r="F129" i="14"/>
  <c r="F96" i="14"/>
  <c r="C1121" i="19"/>
  <c r="F82" i="14"/>
  <c r="P367" i="4"/>
  <c r="E709" i="19"/>
  <c r="E779" i="19"/>
  <c r="C505" i="19"/>
  <c r="E663" i="19"/>
  <c r="E200" i="19"/>
  <c r="E152" i="19"/>
  <c r="E587" i="19"/>
  <c r="E100" i="19"/>
  <c r="F201" i="14"/>
  <c r="Z319" i="4"/>
  <c r="E735" i="19"/>
  <c r="E635" i="19"/>
  <c r="U201" i="4"/>
  <c r="E512" i="19"/>
  <c r="Z54" i="4"/>
  <c r="U60" i="4"/>
  <c r="Z58" i="4"/>
  <c r="AE55" i="4"/>
  <c r="P57" i="4"/>
  <c r="C729" i="19"/>
  <c r="E119" i="19"/>
  <c r="E766" i="19"/>
  <c r="E782" i="19"/>
  <c r="E450" i="19"/>
  <c r="E754" i="19"/>
  <c r="E630" i="19"/>
  <c r="U231" i="4"/>
  <c r="E734" i="19"/>
  <c r="P246" i="4"/>
  <c r="E379" i="19"/>
  <c r="E678" i="19"/>
  <c r="E578" i="19"/>
  <c r="F49" i="14"/>
  <c r="E175" i="19"/>
  <c r="E480" i="19"/>
  <c r="E586" i="19"/>
  <c r="E710" i="19"/>
  <c r="E187" i="19"/>
  <c r="E670" i="19"/>
  <c r="AE49" i="4"/>
  <c r="E694" i="19"/>
  <c r="E215" i="19"/>
  <c r="E594" i="19"/>
  <c r="Z245" i="4"/>
  <c r="E458" i="19"/>
  <c r="E203" i="19"/>
  <c r="E510" i="19"/>
  <c r="E770" i="19"/>
  <c r="E99" i="19"/>
  <c r="F348" i="14"/>
  <c r="C1077" i="19"/>
  <c r="E496" i="19"/>
  <c r="E762" i="19"/>
  <c r="P321" i="4"/>
  <c r="E91" i="19"/>
  <c r="Z299" i="4"/>
  <c r="F336" i="14"/>
  <c r="F63" i="14"/>
  <c r="E546" i="19"/>
  <c r="C653" i="19"/>
  <c r="E426" i="19"/>
  <c r="P245" i="4"/>
  <c r="C981" i="19"/>
  <c r="E907" i="19"/>
  <c r="E958" i="19"/>
  <c r="E940" i="19"/>
  <c r="P275" i="4"/>
  <c r="E504" i="19"/>
  <c r="E552" i="19"/>
  <c r="E460" i="19"/>
  <c r="E628" i="19"/>
  <c r="E113" i="19"/>
  <c r="E652" i="19"/>
  <c r="E385" i="19"/>
  <c r="E846" i="19"/>
  <c r="P3" i="4"/>
  <c r="E878" i="19"/>
  <c r="U53" i="4"/>
  <c r="E157" i="19"/>
  <c r="E64" i="19"/>
  <c r="E53" i="19"/>
  <c r="E7" i="19"/>
  <c r="E850" i="19"/>
  <c r="E68" i="19"/>
  <c r="P28" i="4"/>
  <c r="P81" i="4"/>
  <c r="C983" i="19"/>
  <c r="F48" i="14"/>
  <c r="F18" i="14"/>
  <c r="C390" i="19"/>
  <c r="Z224" i="4"/>
  <c r="F17" i="14"/>
  <c r="E96" i="19"/>
  <c r="E599" i="19"/>
  <c r="E248" i="19"/>
  <c r="E699" i="19"/>
  <c r="E527" i="19"/>
  <c r="E180" i="19"/>
  <c r="E431" i="19"/>
  <c r="E723" i="19"/>
  <c r="E112" i="19"/>
  <c r="E224" i="19"/>
  <c r="E388" i="19"/>
  <c r="E751" i="19"/>
  <c r="E615" i="19"/>
  <c r="E244" i="19"/>
  <c r="E619" i="19"/>
  <c r="P36" i="4"/>
  <c r="E631" i="19"/>
  <c r="E627" i="19"/>
  <c r="E675" i="19"/>
  <c r="E463" i="19"/>
  <c r="E507" i="19"/>
  <c r="E380" i="19"/>
  <c r="E767" i="19"/>
  <c r="E647" i="19"/>
  <c r="E184" i="19"/>
  <c r="E140" i="19"/>
  <c r="E188" i="19"/>
  <c r="E703" i="19"/>
  <c r="E212" i="19"/>
  <c r="E204" i="19"/>
  <c r="E747" i="19"/>
  <c r="E571" i="19"/>
  <c r="E240" i="19"/>
  <c r="E443" i="19"/>
  <c r="E128" i="19"/>
  <c r="E419" i="19"/>
  <c r="E695" i="19"/>
  <c r="E691" i="19"/>
  <c r="E739" i="19"/>
  <c r="E543" i="19"/>
  <c r="E511" i="19"/>
  <c r="E583" i="19"/>
  <c r="E415" i="19"/>
  <c r="E595" i="19"/>
  <c r="E384" i="19"/>
  <c r="E555" i="19"/>
  <c r="E775" i="19"/>
  <c r="E659" i="19"/>
  <c r="E232" i="19"/>
  <c r="E120" i="19"/>
  <c r="E731" i="19"/>
  <c r="E435" i="19"/>
  <c r="E252" i="19"/>
  <c r="E124" i="19"/>
  <c r="E160" i="19"/>
  <c r="E407" i="19"/>
  <c r="E427" i="19"/>
  <c r="E84" i="19"/>
  <c r="E707" i="19"/>
  <c r="E804" i="19"/>
  <c r="F90" i="14"/>
  <c r="U287" i="4"/>
  <c r="E104" i="19"/>
  <c r="E667" i="19"/>
  <c r="E743" i="19"/>
  <c r="E459" i="19"/>
  <c r="E515" i="19"/>
  <c r="E365" i="19"/>
  <c r="E369" i="19"/>
  <c r="E1387" i="19"/>
  <c r="E1458" i="19"/>
  <c r="E1437" i="19"/>
  <c r="F183" i="14"/>
  <c r="Z316" i="4"/>
  <c r="P42" i="4"/>
  <c r="I6" i="21"/>
  <c r="F169" i="14"/>
  <c r="Z312" i="4"/>
  <c r="C1191" i="19"/>
  <c r="E65" i="19"/>
  <c r="F202" i="14"/>
  <c r="P322" i="4"/>
  <c r="F153" i="14"/>
  <c r="P308" i="4"/>
  <c r="E320" i="19"/>
  <c r="AE102" i="4"/>
  <c r="P27" i="4"/>
  <c r="E24" i="35"/>
  <c r="P26" i="4"/>
  <c r="Z201" i="4"/>
  <c r="P468" i="4"/>
  <c r="E898" i="19"/>
  <c r="E142" i="19"/>
  <c r="E1273" i="19"/>
  <c r="E913" i="19"/>
  <c r="E102" i="19"/>
  <c r="E681" i="19"/>
  <c r="E1192" i="19"/>
  <c r="E1156" i="19"/>
  <c r="E875" i="19"/>
  <c r="E398" i="19"/>
  <c r="E853" i="19"/>
  <c r="E1106" i="19"/>
  <c r="E60" i="19"/>
  <c r="E657" i="19"/>
  <c r="E40" i="19"/>
  <c r="U476" i="4"/>
  <c r="E645" i="19"/>
  <c r="E880" i="19"/>
  <c r="E892" i="19"/>
  <c r="E553" i="19"/>
  <c r="E19" i="19"/>
  <c r="E1181" i="19"/>
  <c r="E453" i="19"/>
  <c r="E94" i="19"/>
  <c r="E246" i="19"/>
  <c r="E158" i="19"/>
  <c r="E118" i="19"/>
  <c r="E1023" i="19"/>
  <c r="E473" i="19"/>
  <c r="E1301" i="19"/>
  <c r="E1322" i="19"/>
  <c r="E885" i="19"/>
  <c r="E869" i="19"/>
  <c r="E1193" i="19"/>
  <c r="E395" i="19"/>
  <c r="E409" i="19"/>
  <c r="E689" i="19"/>
  <c r="E1271" i="19"/>
  <c r="E987" i="19"/>
  <c r="E1101" i="19"/>
  <c r="E824" i="19"/>
  <c r="E182" i="19"/>
  <c r="E326" i="19"/>
  <c r="E80" i="19"/>
  <c r="E54" i="19"/>
  <c r="E72" i="19"/>
  <c r="E67" i="19"/>
  <c r="I30" i="21"/>
  <c r="E106" i="19"/>
  <c r="E753" i="19"/>
  <c r="E729" i="19"/>
  <c r="E1117" i="19"/>
  <c r="E1217" i="19"/>
  <c r="E1191" i="19"/>
  <c r="E1189" i="19"/>
  <c r="E899" i="19"/>
  <c r="E872" i="19"/>
  <c r="Z45" i="4"/>
  <c r="I19" i="21"/>
  <c r="E808" i="19"/>
  <c r="I34" i="21"/>
  <c r="E839" i="19"/>
  <c r="E832" i="19"/>
  <c r="I3" i="21"/>
  <c r="Z46" i="4"/>
  <c r="I25" i="21"/>
  <c r="P40" i="4"/>
  <c r="U473" i="4"/>
  <c r="P185" i="4"/>
  <c r="E868" i="19"/>
  <c r="I32" i="21"/>
  <c r="E860" i="19"/>
  <c r="E4" i="19"/>
  <c r="E70" i="19"/>
  <c r="P335" i="4"/>
  <c r="Z474" i="4"/>
  <c r="E879" i="19"/>
  <c r="C1069" i="19"/>
  <c r="C673" i="19"/>
  <c r="F47" i="14"/>
  <c r="C1157" i="19"/>
  <c r="Z321" i="4"/>
  <c r="Z234" i="4"/>
  <c r="F140" i="14"/>
  <c r="Z238" i="4"/>
  <c r="F38" i="14"/>
  <c r="U245" i="4"/>
  <c r="C1045" i="19"/>
  <c r="F52" i="14"/>
  <c r="P240" i="4"/>
  <c r="F335" i="14"/>
  <c r="Z361" i="4"/>
  <c r="F243" i="14"/>
  <c r="C553" i="19"/>
  <c r="F122" i="14"/>
  <c r="P319" i="4"/>
  <c r="C1410" i="19"/>
  <c r="C601" i="19"/>
  <c r="F349" i="14"/>
  <c r="F42" i="14"/>
  <c r="F234" i="14"/>
  <c r="C633" i="19"/>
  <c r="C1317" i="19"/>
  <c r="P295" i="4"/>
  <c r="C1293" i="19"/>
  <c r="C1141" i="19"/>
  <c r="P311" i="4"/>
  <c r="C1370" i="19"/>
  <c r="C1301" i="19"/>
  <c r="F220" i="14"/>
  <c r="C1181" i="19"/>
  <c r="F229" i="14"/>
  <c r="F84" i="14"/>
  <c r="F108" i="14"/>
  <c r="F333" i="14"/>
  <c r="Z289" i="4"/>
  <c r="F258" i="14"/>
  <c r="P279" i="4"/>
  <c r="F98" i="14"/>
  <c r="F159" i="14"/>
  <c r="U241" i="4"/>
  <c r="C1013" i="19"/>
  <c r="Z325" i="4"/>
  <c r="C1053" i="19"/>
  <c r="F20" i="14"/>
  <c r="F145" i="14"/>
  <c r="C1173" i="19"/>
  <c r="F187" i="14"/>
  <c r="C745" i="19"/>
  <c r="U239" i="4"/>
  <c r="F331" i="14"/>
  <c r="F347" i="14"/>
  <c r="C1149" i="19"/>
  <c r="C777" i="19"/>
  <c r="C1221" i="19"/>
  <c r="C1133" i="19"/>
  <c r="Z225" i="4"/>
  <c r="C649" i="19"/>
  <c r="U237" i="4"/>
  <c r="F224" i="14"/>
  <c r="P283" i="4"/>
  <c r="C657" i="19"/>
  <c r="U328" i="4"/>
  <c r="U249" i="4"/>
  <c r="C1109" i="19"/>
  <c r="F103" i="14"/>
  <c r="F303" i="14"/>
  <c r="U276" i="4"/>
  <c r="U175" i="4"/>
  <c r="E864" i="19"/>
  <c r="I9" i="21"/>
  <c r="E817" i="19"/>
  <c r="E1460" i="19"/>
  <c r="Z335" i="4"/>
  <c r="E48" i="19"/>
  <c r="E793" i="19"/>
  <c r="E1467" i="19"/>
  <c r="E1464" i="19"/>
  <c r="E829" i="19"/>
  <c r="I18" i="21"/>
  <c r="E908" i="19"/>
  <c r="P14" i="4"/>
  <c r="E52" i="19"/>
  <c r="E1461" i="19"/>
  <c r="E1534" i="19"/>
  <c r="I24" i="21"/>
  <c r="E901" i="19"/>
  <c r="P13" i="4"/>
  <c r="E1463" i="19"/>
  <c r="E845" i="19"/>
  <c r="E78" i="19"/>
  <c r="E841" i="19"/>
  <c r="U164" i="4"/>
  <c r="E877" i="19"/>
  <c r="E833" i="19"/>
  <c r="E1496" i="19"/>
  <c r="E1405" i="19"/>
  <c r="E809" i="19"/>
  <c r="E292" i="19"/>
  <c r="U181" i="4"/>
  <c r="E1212" i="19"/>
  <c r="E972" i="19"/>
  <c r="E1010" i="19"/>
  <c r="E1016" i="19"/>
  <c r="Z185" i="4"/>
  <c r="E8" i="19"/>
  <c r="E906" i="19"/>
  <c r="E922" i="19"/>
  <c r="E957" i="19"/>
  <c r="E887" i="19"/>
  <c r="P170" i="4"/>
  <c r="I8" i="21"/>
  <c r="E865" i="19"/>
  <c r="E825" i="19"/>
  <c r="U78" i="4"/>
  <c r="AE105" i="4"/>
  <c r="C789" i="19"/>
  <c r="F367" i="14"/>
  <c r="Z339" i="4"/>
  <c r="AE457" i="4"/>
  <c r="AE458" i="4"/>
  <c r="E848" i="19"/>
  <c r="E44" i="19"/>
  <c r="E56" i="19"/>
  <c r="E861" i="19"/>
  <c r="E486" i="19"/>
  <c r="E63" i="19"/>
  <c r="E859" i="19"/>
  <c r="P73" i="4"/>
  <c r="P117" i="4"/>
  <c r="U177" i="4"/>
  <c r="I33" i="21"/>
  <c r="P171" i="4"/>
  <c r="C1490" i="19"/>
  <c r="F286" i="14"/>
  <c r="U324" i="4"/>
  <c r="C1261" i="19"/>
  <c r="F126" i="14"/>
  <c r="U300" i="4"/>
  <c r="F117" i="14"/>
  <c r="C1101" i="19"/>
  <c r="U296" i="4"/>
  <c r="F112" i="14"/>
  <c r="C1061" i="19"/>
  <c r="P291" i="4"/>
  <c r="Z281" i="4"/>
  <c r="C1005" i="19"/>
  <c r="U280" i="4"/>
  <c r="C997" i="19"/>
  <c r="P277" i="4"/>
  <c r="F45" i="14"/>
  <c r="F394" i="14"/>
  <c r="C491" i="19"/>
  <c r="Z248" i="4"/>
  <c r="C769" i="19"/>
  <c r="U247" i="4"/>
  <c r="F351" i="14"/>
  <c r="C721" i="19"/>
  <c r="Z244" i="4"/>
  <c r="P244" i="4"/>
  <c r="C713" i="19"/>
  <c r="C709" i="19"/>
  <c r="F340" i="14"/>
  <c r="C701" i="19"/>
  <c r="P243" i="4"/>
  <c r="C697" i="19"/>
  <c r="F337" i="14"/>
  <c r="U238" i="4"/>
  <c r="C645" i="19"/>
  <c r="C625" i="19"/>
  <c r="Z236" i="4"/>
  <c r="F319" i="14"/>
  <c r="Z232" i="4"/>
  <c r="F307" i="14"/>
  <c r="E183" i="19"/>
  <c r="E179" i="19"/>
  <c r="E255" i="19"/>
  <c r="E87" i="19"/>
  <c r="E273" i="19"/>
  <c r="E658" i="19"/>
  <c r="E610" i="19"/>
  <c r="E223" i="19"/>
  <c r="E626" i="19"/>
  <c r="E4" i="35"/>
  <c r="AE62" i="4"/>
  <c r="E257" i="19"/>
  <c r="E229" i="19"/>
  <c r="I49" i="21"/>
  <c r="E57" i="19"/>
  <c r="E121" i="19"/>
  <c r="E59" i="19"/>
  <c r="E648" i="19"/>
  <c r="E71" i="19"/>
  <c r="E780" i="19"/>
  <c r="E253" i="19"/>
  <c r="E656" i="19"/>
  <c r="E39" i="19"/>
  <c r="E464" i="19"/>
  <c r="E109" i="19"/>
  <c r="P31" i="4"/>
  <c r="E484" i="19"/>
  <c r="E644" i="19"/>
  <c r="P32" i="4"/>
  <c r="E129" i="19"/>
  <c r="E604" i="19"/>
  <c r="E424" i="19"/>
  <c r="E37" i="19"/>
  <c r="E217" i="19"/>
  <c r="E33" i="19"/>
  <c r="E49" i="19"/>
  <c r="E75" i="19"/>
  <c r="E600" i="19"/>
  <c r="E964" i="19"/>
  <c r="E943" i="19"/>
  <c r="E900" i="19"/>
  <c r="U183" i="4"/>
  <c r="E927" i="19"/>
  <c r="Z443" i="4"/>
  <c r="U468" i="4"/>
  <c r="AE101" i="4"/>
  <c r="U85" i="4"/>
  <c r="AE107" i="4"/>
  <c r="AE103" i="4"/>
  <c r="U71" i="4"/>
  <c r="F372" i="14"/>
  <c r="C479" i="19"/>
  <c r="F279" i="14"/>
  <c r="P359" i="4"/>
  <c r="U356" i="4"/>
  <c r="C1420" i="19"/>
  <c r="C1319" i="19"/>
  <c r="F244" i="14"/>
  <c r="P334" i="4"/>
  <c r="C1311" i="19"/>
  <c r="F239" i="14"/>
  <c r="U331" i="4"/>
  <c r="F235" i="14"/>
  <c r="F230" i="14"/>
  <c r="C1295" i="19"/>
  <c r="P326" i="4"/>
  <c r="F216" i="14"/>
  <c r="C1255" i="19"/>
  <c r="U323" i="4"/>
  <c r="C1251" i="19"/>
  <c r="Z322" i="4"/>
  <c r="P318" i="4"/>
  <c r="C1223" i="19"/>
  <c r="F172" i="14"/>
  <c r="U313" i="4"/>
  <c r="F160" i="14"/>
  <c r="P310" i="4"/>
  <c r="C1167" i="19"/>
  <c r="Z308" i="4"/>
  <c r="C1135" i="19"/>
  <c r="F137" i="14"/>
  <c r="F130" i="14"/>
  <c r="C1123" i="19"/>
  <c r="F120" i="14"/>
  <c r="Z298" i="4"/>
  <c r="C1095" i="19"/>
  <c r="F113" i="14"/>
  <c r="C1091" i="19"/>
  <c r="F111" i="14"/>
  <c r="Z288" i="4"/>
  <c r="F85" i="14"/>
  <c r="C1047" i="19"/>
  <c r="P286" i="4"/>
  <c r="F76" i="14"/>
  <c r="C1031" i="19"/>
  <c r="Z284" i="4"/>
  <c r="F71" i="14"/>
  <c r="U283" i="4"/>
  <c r="C1015" i="19"/>
  <c r="F67" i="14"/>
  <c r="Z282" i="4"/>
  <c r="C1011" i="19"/>
  <c r="F60" i="14"/>
  <c r="U281" i="4"/>
  <c r="F270" i="14"/>
  <c r="F99" i="14"/>
  <c r="I22" i="21"/>
  <c r="C1247" i="19"/>
  <c r="P290" i="4"/>
  <c r="C1051" i="19"/>
  <c r="C1215" i="19"/>
  <c r="F88" i="14"/>
  <c r="Z320" i="4"/>
  <c r="F83" i="14"/>
  <c r="C1143" i="19"/>
  <c r="F188" i="14"/>
  <c r="F141" i="14"/>
  <c r="Z280" i="4"/>
  <c r="Z332" i="4"/>
  <c r="C1087" i="19"/>
  <c r="Z328" i="4"/>
  <c r="F225" i="14"/>
  <c r="Z143" i="4"/>
  <c r="AE135" i="4"/>
  <c r="E393" i="19"/>
  <c r="E855" i="19"/>
  <c r="I29" i="21"/>
  <c r="E863" i="19"/>
  <c r="E876" i="19"/>
  <c r="E884" i="19"/>
  <c r="P356" i="4"/>
  <c r="C1415" i="19"/>
  <c r="C545" i="19"/>
  <c r="Z230" i="4"/>
  <c r="C537" i="19"/>
  <c r="P230" i="4"/>
  <c r="Z229" i="4"/>
  <c r="C457" i="19"/>
  <c r="C453" i="19"/>
  <c r="U229" i="4"/>
  <c r="C445" i="19"/>
  <c r="Z226" i="4"/>
  <c r="C441" i="19"/>
  <c r="U226" i="4"/>
  <c r="AE227" i="4"/>
  <c r="C417" i="19"/>
  <c r="E918" i="19"/>
  <c r="E911" i="19"/>
  <c r="E925" i="19"/>
  <c r="E807" i="19"/>
  <c r="E403" i="19"/>
  <c r="E890" i="19"/>
  <c r="U293" i="4"/>
  <c r="F359" i="14"/>
  <c r="Z310" i="4"/>
  <c r="C1239" i="19"/>
  <c r="C541" i="19"/>
  <c r="C999" i="19"/>
  <c r="C1127" i="19"/>
  <c r="C1303" i="19"/>
  <c r="E897" i="19"/>
  <c r="E851" i="19"/>
  <c r="E960" i="19"/>
  <c r="E936" i="19"/>
  <c r="Z184" i="4"/>
  <c r="E871" i="19"/>
  <c r="U170" i="4"/>
  <c r="E847" i="19"/>
  <c r="Z292" i="4"/>
  <c r="P143" i="4"/>
  <c r="U230" i="4"/>
  <c r="F64" i="14"/>
  <c r="F207" i="14"/>
  <c r="Z296" i="4"/>
  <c r="F81" i="14"/>
  <c r="F155" i="14"/>
  <c r="F292" i="14"/>
  <c r="F297" i="14"/>
  <c r="Z98" i="4"/>
  <c r="P82" i="4"/>
  <c r="P80" i="4"/>
  <c r="P108" i="4"/>
  <c r="P66" i="4"/>
  <c r="P104" i="4"/>
  <c r="E951" i="19"/>
  <c r="I21" i="21"/>
  <c r="E76" i="19"/>
  <c r="E852" i="19"/>
  <c r="AE179" i="4"/>
  <c r="C991" i="19"/>
  <c r="F53" i="14"/>
  <c r="F46" i="14"/>
  <c r="U277" i="4"/>
  <c r="C979" i="19"/>
  <c r="C975" i="19"/>
  <c r="Z276" i="4"/>
  <c r="F43" i="14"/>
  <c r="F39" i="14"/>
  <c r="C967" i="19"/>
  <c r="P223" i="4"/>
  <c r="C238" i="19"/>
  <c r="C222" i="19"/>
  <c r="Z221" i="4"/>
  <c r="C130" i="19"/>
  <c r="P219" i="4"/>
  <c r="I42" i="21"/>
  <c r="E82" i="19"/>
  <c r="E701" i="19"/>
  <c r="P336" i="4"/>
  <c r="E475" i="19"/>
  <c r="E423" i="19"/>
  <c r="P451" i="4"/>
  <c r="E274" i="19"/>
  <c r="Z49" i="4"/>
  <c r="E783" i="19"/>
  <c r="E144" i="19"/>
  <c r="E519" i="19"/>
  <c r="P37" i="4"/>
  <c r="E132" i="19"/>
  <c r="E489" i="19"/>
  <c r="E655" i="19"/>
  <c r="E236" i="19"/>
  <c r="P465" i="4"/>
  <c r="E771" i="19"/>
  <c r="E402" i="19"/>
  <c r="E539" i="19"/>
  <c r="E790" i="19"/>
  <c r="E788" i="19"/>
  <c r="E639" i="19"/>
  <c r="E172" i="19"/>
  <c r="E575" i="19"/>
  <c r="E447" i="19"/>
  <c r="E176" i="19"/>
  <c r="E88" i="19"/>
  <c r="E228" i="19"/>
  <c r="E789" i="19"/>
  <c r="E671" i="19"/>
  <c r="Z451" i="4"/>
  <c r="E168" i="19"/>
  <c r="E220" i="19"/>
  <c r="E759" i="19"/>
  <c r="E216" i="19"/>
  <c r="E755" i="19"/>
  <c r="E547" i="19"/>
  <c r="E148" i="19"/>
  <c r="E256" i="19"/>
  <c r="E643" i="19"/>
  <c r="E108" i="19"/>
  <c r="E192" i="19"/>
  <c r="E439" i="19"/>
  <c r="E719" i="19"/>
  <c r="E715" i="19"/>
  <c r="E116" i="19"/>
  <c r="E92" i="19"/>
  <c r="E523" i="19"/>
  <c r="E785" i="19"/>
  <c r="E559" i="19"/>
  <c r="E392" i="19"/>
  <c r="E727" i="19"/>
  <c r="E603" i="19"/>
  <c r="E763" i="19"/>
  <c r="E451" i="19"/>
  <c r="E208" i="19"/>
  <c r="E711" i="19"/>
  <c r="U336" i="4"/>
  <c r="E591" i="19"/>
  <c r="E164" i="19"/>
  <c r="E787" i="19"/>
  <c r="E687" i="19"/>
  <c r="E679" i="19"/>
  <c r="E136" i="19"/>
  <c r="E623" i="19"/>
  <c r="E786" i="19"/>
  <c r="E579" i="19"/>
  <c r="E397" i="19"/>
  <c r="E567" i="19"/>
  <c r="E156" i="19"/>
  <c r="E563" i="19"/>
  <c r="E411" i="19"/>
  <c r="E611" i="19"/>
  <c r="Z336" i="4"/>
  <c r="E607" i="19"/>
  <c r="E455" i="19"/>
  <c r="E497" i="19"/>
  <c r="E840" i="19"/>
  <c r="AE177" i="4"/>
  <c r="E831" i="19"/>
  <c r="E803" i="19"/>
  <c r="E791" i="19"/>
  <c r="E815" i="19"/>
  <c r="E835" i="19"/>
  <c r="I44" i="21"/>
  <c r="E521" i="19"/>
  <c r="E222" i="19"/>
  <c r="E912" i="19"/>
  <c r="E126" i="19"/>
  <c r="E781" i="19"/>
  <c r="E721" i="19"/>
  <c r="E487" i="19"/>
  <c r="E757" i="19"/>
  <c r="E433" i="19"/>
  <c r="E230" i="19"/>
  <c r="E218" i="19"/>
  <c r="E601" i="19"/>
  <c r="E138" i="19"/>
  <c r="E441" i="19"/>
  <c r="E605" i="19"/>
  <c r="E170" i="19"/>
  <c r="E90" i="19"/>
  <c r="E561" i="19"/>
  <c r="E378" i="19"/>
  <c r="E110" i="19"/>
  <c r="E633" i="19"/>
  <c r="E457" i="19"/>
  <c r="E186" i="19"/>
  <c r="E386" i="19"/>
  <c r="E214" i="19"/>
  <c r="E373" i="19"/>
  <c r="E210" i="19"/>
  <c r="E749" i="19"/>
  <c r="E154" i="19"/>
  <c r="E641" i="19"/>
  <c r="E190" i="19"/>
  <c r="E589" i="19"/>
  <c r="E130" i="19"/>
  <c r="E705" i="19"/>
  <c r="E390" i="19"/>
  <c r="E238" i="19"/>
  <c r="E537" i="19"/>
  <c r="E625" i="19"/>
  <c r="E382" i="19"/>
  <c r="E653" i="19"/>
  <c r="E617" i="19"/>
  <c r="E491" i="19"/>
  <c r="Z338" i="4"/>
  <c r="E429" i="19"/>
  <c r="E254" i="19"/>
  <c r="E234" i="19"/>
  <c r="E421" i="19"/>
  <c r="E81" i="19"/>
  <c r="E669" i="19"/>
  <c r="E509" i="19"/>
  <c r="E673" i="19"/>
  <c r="E413" i="19"/>
  <c r="E495" i="19"/>
  <c r="E226" i="19"/>
  <c r="I46" i="21"/>
  <c r="E178" i="19"/>
  <c r="E926" i="19"/>
  <c r="E891" i="19"/>
  <c r="E134" i="19"/>
  <c r="E609" i="19"/>
  <c r="E613" i="19"/>
  <c r="E827" i="19"/>
  <c r="P176" i="4"/>
  <c r="E162" i="19"/>
  <c r="E685" i="19"/>
  <c r="E166" i="19"/>
  <c r="E206" i="19"/>
  <c r="E449" i="19"/>
  <c r="E733" i="19"/>
  <c r="E773" i="19"/>
  <c r="E242" i="19"/>
  <c r="Z175" i="4"/>
  <c r="E517" i="19"/>
  <c r="E545" i="19"/>
  <c r="E693" i="19"/>
  <c r="E272" i="19"/>
  <c r="E819" i="19"/>
  <c r="E811" i="19"/>
  <c r="E820" i="19"/>
  <c r="E174" i="19"/>
  <c r="E565" i="19"/>
  <c r="E677" i="19"/>
  <c r="E621" i="19"/>
  <c r="E150" i="19"/>
  <c r="E581" i="19"/>
  <c r="E585" i="19"/>
  <c r="E745" i="19"/>
  <c r="E549" i="19"/>
  <c r="E461" i="19"/>
  <c r="E661" i="19"/>
  <c r="E541" i="19"/>
  <c r="E146" i="19"/>
  <c r="E629" i="19"/>
  <c r="E697" i="19"/>
  <c r="E717" i="19"/>
  <c r="E202" i="19"/>
  <c r="E919" i="19"/>
  <c r="E513" i="19"/>
  <c r="E777" i="19"/>
  <c r="E445" i="19"/>
  <c r="I28" i="21"/>
  <c r="E823" i="19"/>
  <c r="U176" i="4"/>
  <c r="E649" i="19"/>
  <c r="E883" i="19"/>
  <c r="E637" i="19"/>
  <c r="E114" i="19"/>
  <c r="E505" i="19"/>
  <c r="E557" i="19"/>
  <c r="E405" i="19"/>
  <c r="E665" i="19"/>
  <c r="E713" i="19"/>
  <c r="E741" i="19"/>
  <c r="E573" i="19"/>
  <c r="E376" i="19"/>
  <c r="E569" i="19"/>
  <c r="E194" i="19"/>
  <c r="E98" i="19"/>
  <c r="E737" i="19"/>
  <c r="E761" i="19"/>
  <c r="E867" i="19"/>
  <c r="AE170" i="4"/>
  <c r="E417" i="19"/>
  <c r="I39" i="21"/>
  <c r="AE180" i="4"/>
  <c r="E905" i="19"/>
  <c r="E525" i="19"/>
  <c r="Z50" i="4"/>
  <c r="P45" i="4"/>
  <c r="P46" i="4"/>
  <c r="E725" i="19"/>
  <c r="E795" i="19"/>
  <c r="E765" i="19"/>
  <c r="E86" i="19"/>
  <c r="E425" i="19"/>
  <c r="E198" i="19"/>
  <c r="E593" i="19"/>
  <c r="E122" i="19"/>
  <c r="E250" i="19"/>
  <c r="E577" i="19"/>
  <c r="E437" i="19"/>
  <c r="E597" i="19"/>
  <c r="E400" i="19"/>
  <c r="E467" i="19"/>
  <c r="E465" i="19"/>
  <c r="E469" i="19"/>
  <c r="E1336" i="19"/>
  <c r="E1427" i="19"/>
  <c r="E1456" i="19"/>
  <c r="E1504" i="19"/>
  <c r="E1332" i="19"/>
  <c r="E361" i="19"/>
  <c r="E1507" i="19"/>
  <c r="E939" i="19"/>
  <c r="E11" i="19"/>
  <c r="E945" i="19"/>
  <c r="Z475" i="4"/>
  <c r="E26" i="19"/>
  <c r="I12" i="21"/>
  <c r="E30" i="19"/>
  <c r="E50" i="19"/>
  <c r="E15" i="19"/>
  <c r="E34" i="19"/>
  <c r="E963" i="19"/>
  <c r="E933" i="19"/>
  <c r="F280" i="14"/>
  <c r="U359" i="4"/>
  <c r="U141" i="4"/>
  <c r="Z473" i="4"/>
  <c r="U74" i="4"/>
  <c r="P25" i="4"/>
  <c r="P141" i="4"/>
  <c r="E24" i="19"/>
  <c r="U46" i="4"/>
  <c r="P24" i="4"/>
  <c r="Z105" i="4"/>
  <c r="U100" i="4"/>
  <c r="P100" i="4"/>
  <c r="C1460" i="19"/>
  <c r="I10" i="21"/>
  <c r="Z142" i="4"/>
  <c r="E930" i="19"/>
  <c r="Z101" i="4"/>
  <c r="U47" i="4"/>
  <c r="P193" i="4"/>
  <c r="U45" i="4"/>
  <c r="P175" i="4"/>
  <c r="P41" i="4"/>
  <c r="U82" i="4"/>
  <c r="U335" i="4"/>
  <c r="AE461" i="4"/>
  <c r="AE469" i="4"/>
  <c r="E74" i="19"/>
  <c r="AE459" i="4"/>
  <c r="E21" i="19"/>
  <c r="E58" i="19"/>
  <c r="E881" i="19"/>
  <c r="E812" i="19"/>
  <c r="P340" i="4"/>
  <c r="U185" i="4"/>
  <c r="E857" i="19"/>
  <c r="E805" i="19"/>
  <c r="AE452" i="4"/>
  <c r="AE454" i="4"/>
  <c r="AE185" i="4"/>
  <c r="Z170" i="4"/>
  <c r="Z176" i="4"/>
  <c r="Z118" i="4"/>
  <c r="E923" i="19"/>
  <c r="P43" i="4"/>
  <c r="E797" i="19"/>
  <c r="E873" i="19"/>
  <c r="I15" i="21"/>
  <c r="E13" i="19"/>
  <c r="E69" i="19"/>
  <c r="E954" i="19"/>
  <c r="AE463" i="4"/>
  <c r="AE462" i="4"/>
  <c r="E38" i="19"/>
  <c r="E813" i="19"/>
  <c r="E801" i="19"/>
  <c r="AE335" i="4"/>
  <c r="AE456" i="4"/>
  <c r="E36" i="19"/>
  <c r="E962" i="19"/>
  <c r="E948" i="19"/>
  <c r="F149" i="14"/>
  <c r="Y455" i="11"/>
  <c r="X699" i="11"/>
  <c r="X563" i="11"/>
  <c r="X455" i="11"/>
  <c r="Y330" i="11"/>
  <c r="X491" i="11"/>
  <c r="Y491" i="11"/>
  <c r="Z354" i="4"/>
  <c r="C386" i="19"/>
  <c r="F305" i="14"/>
  <c r="Z231" i="4"/>
  <c r="C593" i="19"/>
  <c r="C1385" i="19"/>
  <c r="U234" i="4"/>
  <c r="C1475" i="19"/>
  <c r="C597" i="19"/>
  <c r="P238" i="4"/>
  <c r="P225" i="4"/>
  <c r="U357" i="4"/>
  <c r="P236" i="4"/>
  <c r="C641" i="19"/>
  <c r="F317" i="14"/>
  <c r="P296" i="4"/>
  <c r="F97" i="14"/>
  <c r="U321" i="4"/>
  <c r="F360" i="14"/>
  <c r="F200" i="14"/>
  <c r="C1299" i="19"/>
  <c r="U360" i="4"/>
  <c r="C1131" i="19"/>
  <c r="C1099" i="19"/>
  <c r="F186" i="14"/>
  <c r="C1307" i="19"/>
  <c r="P288" i="4"/>
  <c r="P324" i="4"/>
  <c r="P316" i="4"/>
  <c r="Z314" i="4"/>
  <c r="C1083" i="19"/>
  <c r="C1179" i="19"/>
  <c r="U301" i="4"/>
  <c r="F69" i="14"/>
  <c r="C1187" i="19"/>
  <c r="C1500" i="19"/>
  <c r="F245" i="14"/>
  <c r="F242" i="14"/>
  <c r="F284" i="14"/>
  <c r="C908" i="19"/>
  <c r="C1107" i="19"/>
  <c r="P284" i="4"/>
  <c r="F209" i="14"/>
  <c r="Z302" i="4"/>
  <c r="F256" i="14"/>
  <c r="U305" i="4"/>
  <c r="F214" i="14"/>
  <c r="U325" i="4"/>
  <c r="P363" i="4"/>
  <c r="U352" i="4"/>
  <c r="C1219" i="19"/>
  <c r="Z330" i="4"/>
  <c r="F190" i="14"/>
  <c r="F167" i="14"/>
  <c r="F181" i="14"/>
  <c r="U329" i="4"/>
  <c r="U297" i="4"/>
  <c r="C1163" i="19"/>
  <c r="F102" i="14"/>
  <c r="P300" i="4"/>
  <c r="P292" i="4"/>
  <c r="C1269" i="19"/>
  <c r="C1291" i="19"/>
  <c r="F237" i="14"/>
  <c r="Z318" i="4"/>
  <c r="C1195" i="19"/>
  <c r="C1003" i="19"/>
  <c r="C1315" i="19"/>
  <c r="F125" i="14"/>
  <c r="F176" i="14"/>
  <c r="F92" i="14"/>
  <c r="Z290" i="4"/>
  <c r="Z294" i="4"/>
  <c r="C1147" i="19"/>
  <c r="F267" i="14"/>
  <c r="C557" i="19"/>
  <c r="U363" i="4"/>
  <c r="C1485" i="19"/>
  <c r="C637" i="19"/>
  <c r="U355" i="4"/>
  <c r="F318" i="14"/>
  <c r="F294" i="14"/>
  <c r="I2740" i="8"/>
  <c r="I2741" i="8" s="1"/>
  <c r="Y2741" i="8" s="1"/>
  <c r="Z2741" i="8" s="1"/>
  <c r="I24" i="8"/>
  <c r="Y24" i="8" s="1"/>
  <c r="Z24" i="8" s="1"/>
  <c r="C581" i="19"/>
  <c r="C1405" i="19"/>
  <c r="C589" i="19"/>
  <c r="Z233" i="4"/>
  <c r="P350" i="4"/>
  <c r="F276" i="14"/>
  <c r="C629" i="19"/>
  <c r="Z360" i="4"/>
  <c r="AE230" i="4"/>
  <c r="F304" i="14"/>
  <c r="F320" i="14"/>
  <c r="F308" i="14"/>
  <c r="F306" i="14"/>
  <c r="Z237" i="4"/>
  <c r="P235" i="4"/>
  <c r="P358" i="4"/>
  <c r="U236" i="4"/>
  <c r="C573" i="19"/>
  <c r="C605" i="19"/>
  <c r="F264" i="14"/>
  <c r="F273" i="14"/>
  <c r="C1515" i="19"/>
  <c r="P360" i="4"/>
  <c r="C1400" i="19"/>
  <c r="Z334" i="4"/>
  <c r="F265" i="14"/>
  <c r="AA3" i="8"/>
  <c r="I13" i="8"/>
  <c r="Y13" i="8" s="1"/>
  <c r="Z13" i="8" s="1"/>
  <c r="AB6" i="8"/>
  <c r="I87" i="8"/>
  <c r="Y87" i="8" s="1"/>
  <c r="Z87" i="8" s="1"/>
  <c r="C1495" i="19"/>
  <c r="C1375" i="19"/>
  <c r="C1335" i="19"/>
  <c r="F287" i="14"/>
  <c r="Z350" i="4"/>
  <c r="F259" i="14"/>
  <c r="F7" i="14"/>
  <c r="F269" i="14"/>
  <c r="C1249" i="19"/>
  <c r="F59" i="14"/>
  <c r="P305" i="4"/>
  <c r="F384" i="14"/>
  <c r="C1217" i="19"/>
  <c r="C1169" i="19"/>
  <c r="F401" i="14"/>
  <c r="C1209" i="19"/>
  <c r="F199" i="14"/>
  <c r="C969" i="19"/>
  <c r="Z287" i="4"/>
  <c r="F281" i="14"/>
  <c r="Z311" i="4"/>
  <c r="F87" i="14"/>
  <c r="P357" i="4"/>
  <c r="F241" i="14"/>
  <c r="C1265" i="19"/>
  <c r="Z331" i="4"/>
  <c r="F166" i="14"/>
  <c r="F91" i="14"/>
  <c r="F231" i="14"/>
  <c r="C1113" i="19"/>
  <c r="U282" i="4"/>
  <c r="C1390" i="19"/>
  <c r="F390" i="14"/>
  <c r="F138" i="14"/>
  <c r="F217" i="14"/>
  <c r="F110" i="14"/>
  <c r="F388" i="14"/>
  <c r="C1161" i="19"/>
  <c r="C1297" i="19"/>
  <c r="C1305" i="19"/>
  <c r="C1470" i="19"/>
  <c r="U310" i="4"/>
  <c r="C1313" i="19"/>
  <c r="C1145" i="19"/>
  <c r="C1257" i="19"/>
  <c r="F246" i="14"/>
  <c r="C1450" i="19"/>
  <c r="C1510" i="19"/>
  <c r="C1073" i="19"/>
  <c r="C1065" i="19"/>
  <c r="U306" i="4"/>
  <c r="C879" i="19"/>
  <c r="F157" i="14"/>
  <c r="F373" i="14"/>
  <c r="Z323" i="4"/>
  <c r="Z303" i="4"/>
  <c r="Z295" i="4"/>
  <c r="Z315" i="4"/>
  <c r="F387" i="14"/>
  <c r="C901" i="19"/>
  <c r="F213" i="14"/>
  <c r="F105" i="14"/>
  <c r="U298" i="4"/>
  <c r="U334" i="4"/>
  <c r="U326" i="4"/>
  <c r="U322" i="4"/>
  <c r="C1520" i="19"/>
  <c r="F222" i="14"/>
  <c r="C839" i="19"/>
  <c r="P361" i="4"/>
  <c r="C887" i="19"/>
  <c r="C929" i="19"/>
  <c r="F263" i="14"/>
  <c r="F185" i="14"/>
  <c r="C1430" i="19"/>
  <c r="U358" i="4"/>
  <c r="C922" i="19"/>
  <c r="U362" i="4"/>
  <c r="C847" i="19"/>
  <c r="F109" i="14"/>
  <c r="Y3055" i="8"/>
  <c r="Z3055" i="8" s="1"/>
  <c r="AA3055" i="8"/>
  <c r="AB3055" i="8"/>
  <c r="I3056" i="8"/>
  <c r="Y2624" i="8"/>
  <c r="Z2624" i="8" s="1"/>
  <c r="AA2624" i="8"/>
  <c r="AB2624" i="8"/>
  <c r="I2625" i="8"/>
  <c r="Y3118" i="8"/>
  <c r="Z3118" i="8" s="1"/>
  <c r="AA3118" i="8"/>
  <c r="AB3118" i="8"/>
  <c r="I3119" i="8"/>
  <c r="Y3001" i="8"/>
  <c r="Z3001" i="8" s="1"/>
  <c r="AA3001" i="8"/>
  <c r="AB3001" i="8"/>
  <c r="I3002" i="8"/>
  <c r="Y2870" i="8"/>
  <c r="Z2870" i="8" s="1"/>
  <c r="AA2870" i="8"/>
  <c r="AB2870" i="8"/>
  <c r="I2871" i="8"/>
  <c r="Y2857" i="8"/>
  <c r="Z2857" i="8" s="1"/>
  <c r="AA2857" i="8"/>
  <c r="AB2857" i="8"/>
  <c r="I2858" i="8"/>
  <c r="Y3105" i="8"/>
  <c r="Z3105" i="8" s="1"/>
  <c r="AA3105" i="8"/>
  <c r="AB3105" i="8"/>
  <c r="I3106" i="8"/>
  <c r="Y2987" i="8"/>
  <c r="Z2987" i="8" s="1"/>
  <c r="AA2987" i="8"/>
  <c r="AB2987" i="8"/>
  <c r="I2988" i="8"/>
  <c r="Y2922" i="8"/>
  <c r="Z2922" i="8" s="1"/>
  <c r="AA2922" i="8"/>
  <c r="AB2922" i="8"/>
  <c r="I2923" i="8"/>
  <c r="Y2846" i="8"/>
  <c r="Z2846" i="8" s="1"/>
  <c r="AA2846" i="8"/>
  <c r="AB2846" i="8"/>
  <c r="I2847" i="8"/>
  <c r="Y2728" i="8"/>
  <c r="Z2728" i="8" s="1"/>
  <c r="AA2728" i="8"/>
  <c r="AB2728" i="8"/>
  <c r="I2729" i="8"/>
  <c r="Y3039" i="8"/>
  <c r="Z3039" i="8" s="1"/>
  <c r="AA3039" i="8"/>
  <c r="AB3039" i="8"/>
  <c r="I3040" i="8"/>
  <c r="Y2975" i="8"/>
  <c r="Z2975" i="8" s="1"/>
  <c r="AA2975" i="8"/>
  <c r="AB2975" i="8"/>
  <c r="I2976" i="8"/>
  <c r="Y2909" i="8"/>
  <c r="Z2909" i="8" s="1"/>
  <c r="AA2909" i="8"/>
  <c r="AB2909" i="8"/>
  <c r="I2910" i="8"/>
  <c r="Y3091" i="8"/>
  <c r="Z3091" i="8" s="1"/>
  <c r="AA3091" i="8"/>
  <c r="AB3091" i="8"/>
  <c r="I3092" i="8"/>
  <c r="Y3027" i="8"/>
  <c r="Z3027" i="8" s="1"/>
  <c r="AA3027" i="8"/>
  <c r="AB3027" i="8"/>
  <c r="I3028" i="8"/>
  <c r="Y2898" i="8"/>
  <c r="Z2898" i="8" s="1"/>
  <c r="AA2898" i="8"/>
  <c r="AB2898" i="8"/>
  <c r="I2899" i="8"/>
  <c r="Y3078" i="8"/>
  <c r="Z3078" i="8" s="1"/>
  <c r="AA3078" i="8"/>
  <c r="AB3078" i="8"/>
  <c r="I3079" i="8"/>
  <c r="Y2961" i="8"/>
  <c r="Z2961" i="8" s="1"/>
  <c r="AA2961" i="8"/>
  <c r="AB2961" i="8"/>
  <c r="I2962" i="8"/>
  <c r="Y3131" i="8"/>
  <c r="Z3131" i="8" s="1"/>
  <c r="AA3131" i="8"/>
  <c r="AB3131" i="8"/>
  <c r="I3132" i="8"/>
  <c r="Y3065" i="8"/>
  <c r="Z3065" i="8" s="1"/>
  <c r="AA3065" i="8"/>
  <c r="AB3065" i="8"/>
  <c r="I3066" i="8"/>
  <c r="Y3014" i="8"/>
  <c r="Z3014" i="8" s="1"/>
  <c r="AA3014" i="8"/>
  <c r="AB3014" i="8"/>
  <c r="I3015" i="8"/>
  <c r="Y2950" i="8"/>
  <c r="Z2950" i="8" s="1"/>
  <c r="AA2950" i="8"/>
  <c r="AB2950" i="8"/>
  <c r="I2951" i="8"/>
  <c r="Y3103" i="8"/>
  <c r="Z3103" i="8" s="1"/>
  <c r="AA3103" i="8"/>
  <c r="AB3103" i="8"/>
  <c r="Y2999" i="8"/>
  <c r="Z2999" i="8" s="1"/>
  <c r="AA2999" i="8"/>
  <c r="AB2999" i="8"/>
  <c r="Y2752" i="8"/>
  <c r="Z2752" i="8" s="1"/>
  <c r="AA2752" i="8"/>
  <c r="AB2752" i="8"/>
  <c r="Y2569" i="8"/>
  <c r="Z2569" i="8" s="1"/>
  <c r="AA2569" i="8"/>
  <c r="AB2569" i="8"/>
  <c r="I2570" i="8"/>
  <c r="Y2534" i="8"/>
  <c r="Z2534" i="8" s="1"/>
  <c r="AB2534" i="8"/>
  <c r="AA2534" i="8"/>
  <c r="I2535" i="8"/>
  <c r="Y2489" i="8"/>
  <c r="Z2489" i="8" s="1"/>
  <c r="AA2489" i="8"/>
  <c r="AB2489" i="8"/>
  <c r="I2490" i="8"/>
  <c r="Y2471" i="8"/>
  <c r="Z2471" i="8" s="1"/>
  <c r="AB2471" i="8"/>
  <c r="AA2471" i="8"/>
  <c r="I2472" i="8"/>
  <c r="Y2444" i="8"/>
  <c r="Z2444" i="8" s="1"/>
  <c r="AB2444" i="8"/>
  <c r="AA2444" i="8"/>
  <c r="I2445" i="8"/>
  <c r="Y2399" i="8"/>
  <c r="Z2399" i="8" s="1"/>
  <c r="AA2399" i="8"/>
  <c r="AB2399" i="8"/>
  <c r="I2400" i="8"/>
  <c r="Y2300" i="8"/>
  <c r="Z2300" i="8" s="1"/>
  <c r="AB2300" i="8"/>
  <c r="AA2300" i="8"/>
  <c r="I2301" i="8"/>
  <c r="Y2246" i="8"/>
  <c r="Z2246" i="8" s="1"/>
  <c r="AA2246" i="8"/>
  <c r="AB2246" i="8"/>
  <c r="I2247" i="8"/>
  <c r="Y2210" i="8"/>
  <c r="Z2210" i="8" s="1"/>
  <c r="AA2210" i="8"/>
  <c r="AB2210" i="8"/>
  <c r="I2211" i="8"/>
  <c r="Y2122" i="8"/>
  <c r="Z2122" i="8" s="1"/>
  <c r="AA2122" i="8"/>
  <c r="AB2122" i="8"/>
  <c r="I2123" i="8"/>
  <c r="Y2092" i="8"/>
  <c r="Z2092" i="8" s="1"/>
  <c r="AA2092" i="8"/>
  <c r="AB2092" i="8"/>
  <c r="I2093" i="8"/>
  <c r="Y2058" i="8"/>
  <c r="Z2058" i="8" s="1"/>
  <c r="AA2058" i="8"/>
  <c r="AB2058" i="8"/>
  <c r="I2059" i="8"/>
  <c r="Y1772" i="8"/>
  <c r="Z1772" i="8" s="1"/>
  <c r="AA1772" i="8"/>
  <c r="AB1772" i="8"/>
  <c r="I1773" i="8"/>
  <c r="Y1718" i="8"/>
  <c r="Z1718" i="8" s="1"/>
  <c r="AB1718" i="8"/>
  <c r="AA1718" i="8"/>
  <c r="I1719" i="8"/>
  <c r="Y1682" i="8"/>
  <c r="Z1682" i="8" s="1"/>
  <c r="AB1682" i="8"/>
  <c r="AA1682" i="8"/>
  <c r="I1683" i="8"/>
  <c r="Y1655" i="8"/>
  <c r="Z1655" i="8" s="1"/>
  <c r="AA1655" i="8"/>
  <c r="AB1655" i="8"/>
  <c r="I1656" i="8"/>
  <c r="Y1449" i="8"/>
  <c r="Z1449" i="8" s="1"/>
  <c r="AA1449" i="8"/>
  <c r="AB1449" i="8"/>
  <c r="I1450" i="8"/>
  <c r="Y1412" i="8"/>
  <c r="Z1412" i="8" s="1"/>
  <c r="AA1412" i="8"/>
  <c r="AB1412" i="8"/>
  <c r="I1413" i="8"/>
  <c r="Y1348" i="8"/>
  <c r="Z1348" i="8" s="1"/>
  <c r="AA1348" i="8"/>
  <c r="AB1348" i="8"/>
  <c r="I1349" i="8"/>
  <c r="Y1313" i="8"/>
  <c r="Z1313" i="8" s="1"/>
  <c r="AA1313" i="8"/>
  <c r="AB1313" i="8"/>
  <c r="I1314" i="8"/>
  <c r="Y1214" i="8"/>
  <c r="Z1214" i="8" s="1"/>
  <c r="AA1214" i="8"/>
  <c r="AB1214" i="8"/>
  <c r="I1215" i="8"/>
  <c r="Y1178" i="8"/>
  <c r="Z1178" i="8" s="1"/>
  <c r="AA1178" i="8"/>
  <c r="AB1178" i="8"/>
  <c r="I1179" i="8"/>
  <c r="Y1079" i="8"/>
  <c r="Z1079" i="8" s="1"/>
  <c r="AA1079" i="8"/>
  <c r="AB1079" i="8"/>
  <c r="I1080" i="8"/>
  <c r="Y891" i="8"/>
  <c r="Z891" i="8" s="1"/>
  <c r="AB891" i="8"/>
  <c r="AA891" i="8"/>
  <c r="I892" i="8"/>
  <c r="Y854" i="8"/>
  <c r="Z854" i="8" s="1"/>
  <c r="AA854" i="8"/>
  <c r="AB854" i="8"/>
  <c r="I855" i="8"/>
  <c r="Y683" i="8"/>
  <c r="Z683" i="8" s="1"/>
  <c r="AA683" i="8"/>
  <c r="AB683" i="8"/>
  <c r="I684" i="8"/>
  <c r="Y617" i="8"/>
  <c r="Z617" i="8" s="1"/>
  <c r="AB617" i="8"/>
  <c r="AA617" i="8"/>
  <c r="I618" i="8"/>
  <c r="Y587" i="8"/>
  <c r="Z587" i="8" s="1"/>
  <c r="AA587" i="8"/>
  <c r="AB587" i="8"/>
  <c r="I588" i="8"/>
  <c r="Y521" i="8"/>
  <c r="Z521" i="8" s="1"/>
  <c r="AB521" i="8"/>
  <c r="AA521" i="8"/>
  <c r="I522" i="8"/>
  <c r="Y491" i="8"/>
  <c r="Z491" i="8" s="1"/>
  <c r="AA491" i="8"/>
  <c r="AB491" i="8"/>
  <c r="I492" i="8"/>
  <c r="Y467" i="8"/>
  <c r="Z467" i="8" s="1"/>
  <c r="AA467" i="8"/>
  <c r="AB467" i="8"/>
  <c r="I468" i="8"/>
  <c r="Y414" i="8"/>
  <c r="Z414" i="8" s="1"/>
  <c r="AA414" i="8"/>
  <c r="AB414" i="8"/>
  <c r="I415" i="8"/>
  <c r="Y308" i="8"/>
  <c r="Z308" i="8" s="1"/>
  <c r="AB308" i="8"/>
  <c r="AA308" i="8"/>
  <c r="I309" i="8"/>
  <c r="Y221" i="8"/>
  <c r="Z221" i="8" s="1"/>
  <c r="AB221" i="8"/>
  <c r="AA221" i="8"/>
  <c r="I222" i="8"/>
  <c r="Y3054" i="8"/>
  <c r="Z3054" i="8" s="1"/>
  <c r="AA3054" i="8"/>
  <c r="AB3054" i="8"/>
  <c r="Y3038" i="8"/>
  <c r="Z3038" i="8" s="1"/>
  <c r="AA3038" i="8"/>
  <c r="AB3038" i="8"/>
  <c r="Y2974" i="8"/>
  <c r="Z2974" i="8" s="1"/>
  <c r="AA2974" i="8"/>
  <c r="AB2974" i="8"/>
  <c r="Y2949" i="8"/>
  <c r="Z2949" i="8" s="1"/>
  <c r="AA2949" i="8"/>
  <c r="AB2949" i="8"/>
  <c r="Y2908" i="8"/>
  <c r="Z2908" i="8" s="1"/>
  <c r="AA2908" i="8"/>
  <c r="AB2908" i="8"/>
  <c r="Y2897" i="8"/>
  <c r="Z2897" i="8" s="1"/>
  <c r="AA2897" i="8"/>
  <c r="AB2897" i="8"/>
  <c r="Y2856" i="8"/>
  <c r="Z2856" i="8" s="1"/>
  <c r="AA2856" i="8"/>
  <c r="AB2856" i="8"/>
  <c r="Y2845" i="8"/>
  <c r="Z2845" i="8" s="1"/>
  <c r="AA2845" i="8"/>
  <c r="AB2845" i="8"/>
  <c r="Y2793" i="8"/>
  <c r="Z2793" i="8" s="1"/>
  <c r="AA2793" i="8"/>
  <c r="AB2793" i="8"/>
  <c r="I2794" i="8"/>
  <c r="Y2765" i="8"/>
  <c r="Z2765" i="8" s="1"/>
  <c r="AA2765" i="8"/>
  <c r="AB2765" i="8"/>
  <c r="I2766" i="8"/>
  <c r="Y2689" i="8"/>
  <c r="Z2689" i="8" s="1"/>
  <c r="AA2689" i="8"/>
  <c r="AB2689" i="8"/>
  <c r="I2690" i="8"/>
  <c r="Y2662" i="8"/>
  <c r="Z2662" i="8" s="1"/>
  <c r="AA2662" i="8"/>
  <c r="AB2662" i="8"/>
  <c r="I2663" i="8"/>
  <c r="Y2418" i="8"/>
  <c r="Z2418" i="8" s="1"/>
  <c r="AB2418" i="8"/>
  <c r="AA2418" i="8"/>
  <c r="I2419" i="8"/>
  <c r="Y2183" i="8"/>
  <c r="Z2183" i="8" s="1"/>
  <c r="AA2183" i="8"/>
  <c r="AB2183" i="8"/>
  <c r="I2184" i="8"/>
  <c r="Y2084" i="8"/>
  <c r="Z2084" i="8" s="1"/>
  <c r="AA2084" i="8"/>
  <c r="AB2084" i="8"/>
  <c r="I2085" i="8"/>
  <c r="Y2030" i="8"/>
  <c r="Z2030" i="8" s="1"/>
  <c r="AA2030" i="8"/>
  <c r="AB2030" i="8"/>
  <c r="I2031" i="8"/>
  <c r="Y1994" i="8"/>
  <c r="Z1994" i="8" s="1"/>
  <c r="AA1994" i="8"/>
  <c r="AB1994" i="8"/>
  <c r="I1995" i="8"/>
  <c r="Y1906" i="8"/>
  <c r="Z1906" i="8" s="1"/>
  <c r="AA1906" i="8"/>
  <c r="AB1906" i="8"/>
  <c r="I1907" i="8"/>
  <c r="Y1876" i="8"/>
  <c r="Z1876" i="8" s="1"/>
  <c r="AA1876" i="8"/>
  <c r="AB1876" i="8"/>
  <c r="I1877" i="8"/>
  <c r="Y1842" i="8"/>
  <c r="Z1842" i="8" s="1"/>
  <c r="AA1842" i="8"/>
  <c r="AB1842" i="8"/>
  <c r="I1843" i="8"/>
  <c r="Y1583" i="8"/>
  <c r="Z1583" i="8" s="1"/>
  <c r="AB1583" i="8"/>
  <c r="AA1583" i="8"/>
  <c r="I1584" i="8"/>
  <c r="Y1377" i="8"/>
  <c r="Z1377" i="8" s="1"/>
  <c r="AA1377" i="8"/>
  <c r="AB1377" i="8"/>
  <c r="I1378" i="8"/>
  <c r="Y1340" i="8"/>
  <c r="Z1340" i="8" s="1"/>
  <c r="AB1340" i="8"/>
  <c r="AA1340" i="8"/>
  <c r="I1341" i="8"/>
  <c r="Y1276" i="8"/>
  <c r="Z1276" i="8" s="1"/>
  <c r="AB1276" i="8"/>
  <c r="AA1276" i="8"/>
  <c r="I1277" i="8"/>
  <c r="Y1241" i="8"/>
  <c r="Z1241" i="8" s="1"/>
  <c r="AA1241" i="8"/>
  <c r="AB1241" i="8"/>
  <c r="I1242" i="8"/>
  <c r="Y1142" i="8"/>
  <c r="Z1142" i="8" s="1"/>
  <c r="AA1142" i="8"/>
  <c r="AB1142" i="8"/>
  <c r="I1143" i="8"/>
  <c r="Y1106" i="8"/>
  <c r="Z1106" i="8" s="1"/>
  <c r="AA1106" i="8"/>
  <c r="AB1106" i="8"/>
  <c r="I1107" i="8"/>
  <c r="Y1007" i="8"/>
  <c r="Z1007" i="8" s="1"/>
  <c r="AA1007" i="8"/>
  <c r="AB1007" i="8"/>
  <c r="I1008" i="8"/>
  <c r="Y819" i="8"/>
  <c r="Z819" i="8" s="1"/>
  <c r="AB819" i="8"/>
  <c r="AA819" i="8"/>
  <c r="I820" i="8"/>
  <c r="Y790" i="8"/>
  <c r="Z790" i="8" s="1"/>
  <c r="AA790" i="8"/>
  <c r="AB790" i="8"/>
  <c r="I791" i="8"/>
  <c r="Y713" i="8"/>
  <c r="Z713" i="8" s="1"/>
  <c r="AB713" i="8"/>
  <c r="AA713" i="8"/>
  <c r="I714" i="8"/>
  <c r="Y646" i="8"/>
  <c r="Z646" i="8" s="1"/>
  <c r="AA646" i="8"/>
  <c r="AB646" i="8"/>
  <c r="I647" i="8"/>
  <c r="Y550" i="8"/>
  <c r="Z550" i="8" s="1"/>
  <c r="AA550" i="8"/>
  <c r="AB550" i="8"/>
  <c r="I551" i="8"/>
  <c r="Y462" i="8"/>
  <c r="Z462" i="8" s="1"/>
  <c r="AA462" i="8"/>
  <c r="AB462" i="8"/>
  <c r="I463" i="8"/>
  <c r="Y396" i="8"/>
  <c r="Z396" i="8" s="1"/>
  <c r="AB396" i="8"/>
  <c r="AA396" i="8"/>
  <c r="I397" i="8"/>
  <c r="Y358" i="8"/>
  <c r="Z358" i="8" s="1"/>
  <c r="AA358" i="8"/>
  <c r="AB358" i="8"/>
  <c r="I359" i="8"/>
  <c r="Y342" i="8"/>
  <c r="Z342" i="8" s="1"/>
  <c r="AA342" i="8"/>
  <c r="AB342" i="8"/>
  <c r="I343" i="8"/>
  <c r="Y268" i="8"/>
  <c r="Z268" i="8" s="1"/>
  <c r="AB268" i="8"/>
  <c r="AA268" i="8"/>
  <c r="I269" i="8"/>
  <c r="Y254" i="8"/>
  <c r="Z254" i="8" s="1"/>
  <c r="AA254" i="8"/>
  <c r="AB254" i="8"/>
  <c r="I255" i="8"/>
  <c r="Y239" i="8"/>
  <c r="Z239" i="8" s="1"/>
  <c r="AA239" i="8"/>
  <c r="AB239" i="8"/>
  <c r="I240" i="8"/>
  <c r="Y178" i="8"/>
  <c r="Z178" i="8" s="1"/>
  <c r="AA178" i="8"/>
  <c r="AB178" i="8"/>
  <c r="I179" i="8"/>
  <c r="Y3117" i="8"/>
  <c r="Z3117" i="8" s="1"/>
  <c r="AA3117" i="8"/>
  <c r="AB3117" i="8"/>
  <c r="Y3077" i="8"/>
  <c r="Z3077" i="8" s="1"/>
  <c r="AA3077" i="8"/>
  <c r="AB3077" i="8"/>
  <c r="Y3053" i="8"/>
  <c r="Z3053" i="8" s="1"/>
  <c r="AA3053" i="8"/>
  <c r="AB3053" i="8"/>
  <c r="Y3013" i="8"/>
  <c r="Z3013" i="8" s="1"/>
  <c r="AA3013" i="8"/>
  <c r="AB3013" i="8"/>
  <c r="Y2973" i="8"/>
  <c r="Z2973" i="8" s="1"/>
  <c r="AA2973" i="8"/>
  <c r="AB2973" i="8"/>
  <c r="Y2948" i="8"/>
  <c r="Z2948" i="8" s="1"/>
  <c r="AA2948" i="8"/>
  <c r="AB2948" i="8"/>
  <c r="Y2896" i="8"/>
  <c r="Z2896" i="8" s="1"/>
  <c r="AA2896" i="8"/>
  <c r="AB2896" i="8"/>
  <c r="Y2844" i="8"/>
  <c r="Z2844" i="8" s="1"/>
  <c r="AA2844" i="8"/>
  <c r="AB2844" i="8"/>
  <c r="Y2792" i="8"/>
  <c r="Z2792" i="8" s="1"/>
  <c r="AA2792" i="8"/>
  <c r="AB2792" i="8"/>
  <c r="Y2688" i="8"/>
  <c r="Z2688" i="8" s="1"/>
  <c r="AA2688" i="8"/>
  <c r="AB2688" i="8"/>
  <c r="Y2623" i="8"/>
  <c r="Z2623" i="8" s="1"/>
  <c r="AA2623" i="8"/>
  <c r="AB2623" i="8"/>
  <c r="Y2545" i="8"/>
  <c r="Z2545" i="8" s="1"/>
  <c r="AA2545" i="8"/>
  <c r="AB2545" i="8"/>
  <c r="I2546" i="8"/>
  <c r="Y2390" i="8"/>
  <c r="Z2390" i="8" s="1"/>
  <c r="AB2390" i="8"/>
  <c r="AA2390" i="8"/>
  <c r="I2391" i="8"/>
  <c r="Y2354" i="8"/>
  <c r="Z2354" i="8" s="1"/>
  <c r="AB2354" i="8"/>
  <c r="I2355" i="8"/>
  <c r="AA2354" i="8"/>
  <c r="Y2266" i="8"/>
  <c r="Z2266" i="8" s="1"/>
  <c r="AA2266" i="8"/>
  <c r="AB2266" i="8"/>
  <c r="I2267" i="8"/>
  <c r="Y2236" i="8"/>
  <c r="Z2236" i="8" s="1"/>
  <c r="AB2236" i="8"/>
  <c r="AA2236" i="8"/>
  <c r="I2237" i="8"/>
  <c r="Y2202" i="8"/>
  <c r="Z2202" i="8" s="1"/>
  <c r="AA2202" i="8"/>
  <c r="AB2202" i="8"/>
  <c r="I2203" i="8"/>
  <c r="Y1967" i="8"/>
  <c r="Z1967" i="8" s="1"/>
  <c r="AA1967" i="8"/>
  <c r="AB1967" i="8"/>
  <c r="I1968" i="8"/>
  <c r="Y1868" i="8"/>
  <c r="Z1868" i="8" s="1"/>
  <c r="AA1868" i="8"/>
  <c r="AB1868" i="8"/>
  <c r="I1869" i="8"/>
  <c r="Y1802" i="8"/>
  <c r="Z1802" i="8" s="1"/>
  <c r="AA1802" i="8"/>
  <c r="AB1802" i="8"/>
  <c r="I1803" i="8"/>
  <c r="Y1738" i="8"/>
  <c r="Z1738" i="8" s="1"/>
  <c r="AB1738" i="8"/>
  <c r="AA1738" i="8"/>
  <c r="I1739" i="8"/>
  <c r="Y1708" i="8"/>
  <c r="Z1708" i="8" s="1"/>
  <c r="AA1708" i="8"/>
  <c r="AB1708" i="8"/>
  <c r="I1709" i="8"/>
  <c r="Y1673" i="8"/>
  <c r="Z1673" i="8" s="1"/>
  <c r="AA1673" i="8"/>
  <c r="AB1673" i="8"/>
  <c r="I1674" i="8"/>
  <c r="Y1646" i="8"/>
  <c r="Z1646" i="8" s="1"/>
  <c r="AB1646" i="8"/>
  <c r="AA1646" i="8"/>
  <c r="I1647" i="8"/>
  <c r="Y1610" i="8"/>
  <c r="Z1610" i="8" s="1"/>
  <c r="AB1610" i="8"/>
  <c r="AA1610" i="8"/>
  <c r="I1611" i="8"/>
  <c r="Y1511" i="8"/>
  <c r="Z1511" i="8" s="1"/>
  <c r="AB1511" i="8"/>
  <c r="AA1511" i="8"/>
  <c r="I1512" i="8"/>
  <c r="Y1305" i="8"/>
  <c r="Z1305" i="8" s="1"/>
  <c r="AA1305" i="8"/>
  <c r="AB1305" i="8"/>
  <c r="I1306" i="8"/>
  <c r="Y1268" i="8"/>
  <c r="Z1268" i="8" s="1"/>
  <c r="AA1268" i="8"/>
  <c r="AB1268" i="8"/>
  <c r="I1269" i="8"/>
  <c r="Y1204" i="8"/>
  <c r="Z1204" i="8" s="1"/>
  <c r="AA1204" i="8"/>
  <c r="AB1204" i="8"/>
  <c r="I1205" i="8"/>
  <c r="Y1169" i="8"/>
  <c r="Z1169" i="8" s="1"/>
  <c r="AA1169" i="8"/>
  <c r="AB1169" i="8"/>
  <c r="I1170" i="8"/>
  <c r="Y1070" i="8"/>
  <c r="Z1070" i="8" s="1"/>
  <c r="AA1070" i="8"/>
  <c r="AB1070" i="8"/>
  <c r="I1071" i="8"/>
  <c r="Y1034" i="8"/>
  <c r="Z1034" i="8" s="1"/>
  <c r="AA1034" i="8"/>
  <c r="AB1034" i="8"/>
  <c r="I1035" i="8"/>
  <c r="Z939" i="8"/>
  <c r="Y782" i="8"/>
  <c r="Z782" i="8" s="1"/>
  <c r="AA782" i="8"/>
  <c r="AB782" i="8"/>
  <c r="I783" i="8"/>
  <c r="Y675" i="8"/>
  <c r="Z675" i="8" s="1"/>
  <c r="AA675" i="8"/>
  <c r="AB675" i="8"/>
  <c r="I676" i="8"/>
  <c r="Y641" i="8"/>
  <c r="Z641" i="8" s="1"/>
  <c r="AB641" i="8"/>
  <c r="AA641" i="8"/>
  <c r="I642" i="8"/>
  <c r="Y611" i="8"/>
  <c r="Z611" i="8" s="1"/>
  <c r="AA611" i="8"/>
  <c r="AB611" i="8"/>
  <c r="I612" i="8"/>
  <c r="Y545" i="8"/>
  <c r="Z545" i="8" s="1"/>
  <c r="AB545" i="8"/>
  <c r="AA545" i="8"/>
  <c r="I546" i="8"/>
  <c r="Y515" i="8"/>
  <c r="Z515" i="8" s="1"/>
  <c r="AA515" i="8"/>
  <c r="AB515" i="8"/>
  <c r="I516" i="8"/>
  <c r="Y459" i="8"/>
  <c r="Z459" i="8" s="1"/>
  <c r="AA459" i="8"/>
  <c r="AB459" i="8"/>
  <c r="I460" i="8"/>
  <c r="Y430" i="8"/>
  <c r="Z430" i="8" s="1"/>
  <c r="AA430" i="8"/>
  <c r="AB430" i="8"/>
  <c r="I431" i="8"/>
  <c r="Y356" i="8"/>
  <c r="Z356" i="8" s="1"/>
  <c r="AB356" i="8"/>
  <c r="AA356" i="8"/>
  <c r="I357" i="8"/>
  <c r="Y324" i="8"/>
  <c r="Z324" i="8" s="1"/>
  <c r="AB324" i="8"/>
  <c r="AA324" i="8"/>
  <c r="I325" i="8"/>
  <c r="Y286" i="8"/>
  <c r="Z286" i="8" s="1"/>
  <c r="AA286" i="8"/>
  <c r="AB286" i="8"/>
  <c r="I287" i="8"/>
  <c r="Y216" i="8"/>
  <c r="Z216" i="8" s="1"/>
  <c r="AB216" i="8"/>
  <c r="AA216" i="8"/>
  <c r="I217" i="8"/>
  <c r="Y200" i="8"/>
  <c r="Z200" i="8" s="1"/>
  <c r="AB200" i="8"/>
  <c r="AA200" i="8"/>
  <c r="I201" i="8"/>
  <c r="Y176" i="8"/>
  <c r="Z176" i="8" s="1"/>
  <c r="AB176" i="8"/>
  <c r="AA176" i="8"/>
  <c r="I177" i="8"/>
  <c r="Y143" i="8"/>
  <c r="Z143" i="8" s="1"/>
  <c r="AA143" i="8"/>
  <c r="AB143" i="8"/>
  <c r="I144" i="8"/>
  <c r="Y4" i="8"/>
  <c r="Z4" i="8" s="1"/>
  <c r="AA4" i="8"/>
  <c r="AB4" i="8"/>
  <c r="Y3116" i="8"/>
  <c r="Z3116" i="8" s="1"/>
  <c r="AA3116" i="8"/>
  <c r="AB3116" i="8"/>
  <c r="Y3052" i="8"/>
  <c r="Z3052" i="8" s="1"/>
  <c r="AA3052" i="8"/>
  <c r="AB3052" i="8"/>
  <c r="Y3012" i="8"/>
  <c r="Z3012" i="8" s="1"/>
  <c r="AA3012" i="8"/>
  <c r="AB3012" i="8"/>
  <c r="Y2805" i="8"/>
  <c r="Z2805" i="8" s="1"/>
  <c r="AA2805" i="8"/>
  <c r="AB2805" i="8"/>
  <c r="I2806" i="8"/>
  <c r="Y2701" i="8"/>
  <c r="Z2701" i="8" s="1"/>
  <c r="AA2701" i="8"/>
  <c r="AB2701" i="8"/>
  <c r="I2702" i="8"/>
  <c r="Y2636" i="8"/>
  <c r="Z2636" i="8" s="1"/>
  <c r="AA2636" i="8"/>
  <c r="AB2636" i="8"/>
  <c r="I2637" i="8"/>
  <c r="Y2561" i="8"/>
  <c r="Z2561" i="8" s="1"/>
  <c r="AA2561" i="8"/>
  <c r="AB2561" i="8"/>
  <c r="I2562" i="8"/>
  <c r="Y2544" i="8"/>
  <c r="Z2544" i="8" s="1"/>
  <c r="AA2544" i="8"/>
  <c r="AB2544" i="8"/>
  <c r="Y2481" i="8"/>
  <c r="Z2481" i="8" s="1"/>
  <c r="AA2481" i="8"/>
  <c r="AB2481" i="8"/>
  <c r="I2482" i="8"/>
  <c r="Y2462" i="8"/>
  <c r="Z2462" i="8" s="1"/>
  <c r="AA2462" i="8"/>
  <c r="AB2462" i="8"/>
  <c r="I2463" i="8"/>
  <c r="Y2327" i="8"/>
  <c r="Z2327" i="8" s="1"/>
  <c r="AA2327" i="8"/>
  <c r="AB2327" i="8"/>
  <c r="I2328" i="8"/>
  <c r="Y2228" i="8"/>
  <c r="Z2228" i="8" s="1"/>
  <c r="AB2228" i="8"/>
  <c r="AA2228" i="8"/>
  <c r="I2229" i="8"/>
  <c r="Y2174" i="8"/>
  <c r="Z2174" i="8" s="1"/>
  <c r="AA2174" i="8"/>
  <c r="AB2174" i="8"/>
  <c r="I2175" i="8"/>
  <c r="Y2138" i="8"/>
  <c r="Z2138" i="8" s="1"/>
  <c r="AA2138" i="8"/>
  <c r="AB2138" i="8"/>
  <c r="I2139" i="8"/>
  <c r="Y2050" i="8"/>
  <c r="Z2050" i="8" s="1"/>
  <c r="AA2050" i="8"/>
  <c r="AB2050" i="8"/>
  <c r="I2051" i="8"/>
  <c r="Y2020" i="8"/>
  <c r="Z2020" i="8" s="1"/>
  <c r="AA2020" i="8"/>
  <c r="AB2020" i="8"/>
  <c r="I2021" i="8"/>
  <c r="Y1986" i="8"/>
  <c r="Z1986" i="8" s="1"/>
  <c r="AA1986" i="8"/>
  <c r="AB1986" i="8"/>
  <c r="I1987" i="8"/>
  <c r="Y1700" i="8"/>
  <c r="Z1700" i="8" s="1"/>
  <c r="AA1700" i="8"/>
  <c r="AB1700" i="8"/>
  <c r="I1701" i="8"/>
  <c r="Y1574" i="8"/>
  <c r="Z1574" i="8" s="1"/>
  <c r="AB1574" i="8"/>
  <c r="AA1574" i="8"/>
  <c r="I1575" i="8"/>
  <c r="Y1538" i="8"/>
  <c r="Z1538" i="8" s="1"/>
  <c r="AB1538" i="8"/>
  <c r="AA1538" i="8"/>
  <c r="I1539" i="8"/>
  <c r="Y1439" i="8"/>
  <c r="Z1439" i="8" s="1"/>
  <c r="AB1439" i="8"/>
  <c r="AA1439" i="8"/>
  <c r="I1440" i="8"/>
  <c r="Y1233" i="8"/>
  <c r="Z1233" i="8" s="1"/>
  <c r="AA1233" i="8"/>
  <c r="AB1233" i="8"/>
  <c r="I1234" i="8"/>
  <c r="Y1196" i="8"/>
  <c r="Z1196" i="8" s="1"/>
  <c r="AB1196" i="8"/>
  <c r="AA1196" i="8"/>
  <c r="I1197" i="8"/>
  <c r="Y1132" i="8"/>
  <c r="Z1132" i="8" s="1"/>
  <c r="AB1132" i="8"/>
  <c r="AA1132" i="8"/>
  <c r="I1133" i="8"/>
  <c r="Y1097" i="8"/>
  <c r="Z1097" i="8" s="1"/>
  <c r="AA1097" i="8"/>
  <c r="AB1097" i="8"/>
  <c r="I1098" i="8"/>
  <c r="Y998" i="8"/>
  <c r="Z998" i="8" s="1"/>
  <c r="AB998" i="8"/>
  <c r="AA998" i="8"/>
  <c r="I999" i="8"/>
  <c r="Y881" i="8"/>
  <c r="Z881" i="8" s="1"/>
  <c r="AA881" i="8"/>
  <c r="AB881" i="8"/>
  <c r="I882" i="8"/>
  <c r="Y574" i="8"/>
  <c r="Z574" i="8" s="1"/>
  <c r="AA574" i="8"/>
  <c r="AB574" i="8"/>
  <c r="I575" i="8"/>
  <c r="Y478" i="8"/>
  <c r="Z478" i="8" s="1"/>
  <c r="AA478" i="8"/>
  <c r="AB478" i="8"/>
  <c r="I479" i="8"/>
  <c r="Y454" i="8"/>
  <c r="Z454" i="8" s="1"/>
  <c r="AA454" i="8"/>
  <c r="AB454" i="8"/>
  <c r="I455" i="8"/>
  <c r="Y427" i="8"/>
  <c r="Z427" i="8" s="1"/>
  <c r="AA427" i="8"/>
  <c r="AB427" i="8"/>
  <c r="I428" i="8"/>
  <c r="Y406" i="8"/>
  <c r="Z406" i="8" s="1"/>
  <c r="AA406" i="8"/>
  <c r="AB406" i="8"/>
  <c r="I407" i="8"/>
  <c r="Y390" i="8"/>
  <c r="Z390" i="8" s="1"/>
  <c r="AA390" i="8"/>
  <c r="AB390" i="8"/>
  <c r="I391" i="8"/>
  <c r="Y284" i="8"/>
  <c r="Z284" i="8" s="1"/>
  <c r="AB284" i="8"/>
  <c r="AA284" i="8"/>
  <c r="I285" i="8"/>
  <c r="Y234" i="8"/>
  <c r="Z234" i="8" s="1"/>
  <c r="AA234" i="8"/>
  <c r="AB234" i="8"/>
  <c r="I235" i="8"/>
  <c r="Y197" i="8"/>
  <c r="Z197" i="8" s="1"/>
  <c r="AB197" i="8"/>
  <c r="AA197" i="8"/>
  <c r="I198" i="8"/>
  <c r="Y170" i="8"/>
  <c r="Z170" i="8" s="1"/>
  <c r="AA170" i="8"/>
  <c r="AB170" i="8"/>
  <c r="I171" i="8"/>
  <c r="Y159" i="8"/>
  <c r="Z159" i="8" s="1"/>
  <c r="AA159" i="8"/>
  <c r="AB159" i="8"/>
  <c r="Y151" i="8"/>
  <c r="Z151" i="8" s="1"/>
  <c r="AA151" i="8"/>
  <c r="AB151" i="8"/>
  <c r="Y69" i="8"/>
  <c r="Z69" i="8" s="1"/>
  <c r="I70" i="8"/>
  <c r="AA69" i="8"/>
  <c r="AB69" i="8"/>
  <c r="Y3051" i="8"/>
  <c r="Z3051" i="8" s="1"/>
  <c r="AA3051" i="8"/>
  <c r="AB3051" i="8"/>
  <c r="Y2804" i="8"/>
  <c r="Z2804" i="8" s="1"/>
  <c r="AA2804" i="8"/>
  <c r="AB2804" i="8"/>
  <c r="Y2700" i="8"/>
  <c r="Z2700" i="8" s="1"/>
  <c r="AA2700" i="8"/>
  <c r="AB2700" i="8"/>
  <c r="Y2596" i="8"/>
  <c r="Z2596" i="8" s="1"/>
  <c r="AB2596" i="8"/>
  <c r="AA2596" i="8"/>
  <c r="I2597" i="8"/>
  <c r="Y2560" i="8"/>
  <c r="Z2560" i="8" s="1"/>
  <c r="AA2560" i="8"/>
  <c r="AB2560" i="8"/>
  <c r="Y2543" i="8"/>
  <c r="Z2543" i="8" s="1"/>
  <c r="AB2543" i="8"/>
  <c r="AA2543" i="8"/>
  <c r="Y2524" i="8"/>
  <c r="Z2524" i="8" s="1"/>
  <c r="AA2524" i="8"/>
  <c r="AB2524" i="8"/>
  <c r="I2525" i="8"/>
  <c r="Y2410" i="8"/>
  <c r="Z2410" i="8" s="1"/>
  <c r="AA2410" i="8"/>
  <c r="AB2410" i="8"/>
  <c r="I2411" i="8"/>
  <c r="Y2380" i="8"/>
  <c r="Z2380" i="8" s="1"/>
  <c r="AB2380" i="8"/>
  <c r="AA2380" i="8"/>
  <c r="I2381" i="8"/>
  <c r="Y2346" i="8"/>
  <c r="Z2346" i="8" s="1"/>
  <c r="AA2346" i="8"/>
  <c r="AB2346" i="8"/>
  <c r="I2347" i="8"/>
  <c r="Y2111" i="8"/>
  <c r="Z2111" i="8" s="1"/>
  <c r="AA2111" i="8"/>
  <c r="AB2111" i="8"/>
  <c r="I2112" i="8"/>
  <c r="Y2012" i="8"/>
  <c r="Z2012" i="8" s="1"/>
  <c r="AA2012" i="8"/>
  <c r="AB2012" i="8"/>
  <c r="I2013" i="8"/>
  <c r="Y1958" i="8"/>
  <c r="Z1958" i="8" s="1"/>
  <c r="AA1958" i="8"/>
  <c r="AB1958" i="8"/>
  <c r="I1959" i="8"/>
  <c r="Y1922" i="8"/>
  <c r="Z1922" i="8" s="1"/>
  <c r="AA1922" i="8"/>
  <c r="AB1922" i="8"/>
  <c r="I1923" i="8"/>
  <c r="Y1831" i="8"/>
  <c r="Z1831" i="8" s="1"/>
  <c r="AA1831" i="8"/>
  <c r="AB1831" i="8"/>
  <c r="I1832" i="8"/>
  <c r="Y1666" i="8"/>
  <c r="Z1666" i="8" s="1"/>
  <c r="AB1666" i="8"/>
  <c r="AA1666" i="8"/>
  <c r="I1667" i="8"/>
  <c r="Y1636" i="8"/>
  <c r="Z1636" i="8" s="1"/>
  <c r="AA1636" i="8"/>
  <c r="AB1636" i="8"/>
  <c r="I1637" i="8"/>
  <c r="Y1601" i="8"/>
  <c r="Z1601" i="8" s="1"/>
  <c r="AA1601" i="8"/>
  <c r="AB1601" i="8"/>
  <c r="I1602" i="8"/>
  <c r="Y1502" i="8"/>
  <c r="Z1502" i="8" s="1"/>
  <c r="AB1502" i="8"/>
  <c r="AA1502" i="8"/>
  <c r="I1503" i="8"/>
  <c r="Y1466" i="8"/>
  <c r="Z1466" i="8" s="1"/>
  <c r="AB1466" i="8"/>
  <c r="AA1466" i="8"/>
  <c r="I1467" i="8"/>
  <c r="Y1367" i="8"/>
  <c r="Z1367" i="8" s="1"/>
  <c r="AA1367" i="8"/>
  <c r="AB1367" i="8"/>
  <c r="I1368" i="8"/>
  <c r="Y1161" i="8"/>
  <c r="Z1161" i="8" s="1"/>
  <c r="AA1161" i="8"/>
  <c r="AB1161" i="8"/>
  <c r="I1162" i="8"/>
  <c r="Y1124" i="8"/>
  <c r="Z1124" i="8" s="1"/>
  <c r="AA1124" i="8"/>
  <c r="AB1124" i="8"/>
  <c r="I1125" i="8"/>
  <c r="Y1060" i="8"/>
  <c r="Z1060" i="8" s="1"/>
  <c r="AA1060" i="8"/>
  <c r="AB1060" i="8"/>
  <c r="I1061" i="8"/>
  <c r="Y1025" i="8"/>
  <c r="Z1025" i="8" s="1"/>
  <c r="AB1025" i="8"/>
  <c r="AA1025" i="8"/>
  <c r="I1026" i="8"/>
  <c r="Y934" i="8"/>
  <c r="Z934" i="8" s="1"/>
  <c r="I935" i="8"/>
  <c r="Y908" i="8"/>
  <c r="Z908" i="8" s="1"/>
  <c r="AB908" i="8"/>
  <c r="AA908" i="8"/>
  <c r="I909" i="8"/>
  <c r="Y812" i="8"/>
  <c r="Z812" i="8" s="1"/>
  <c r="AB812" i="8"/>
  <c r="AA812" i="8"/>
  <c r="I813" i="8"/>
  <c r="Y737" i="8"/>
  <c r="Z737" i="8" s="1"/>
  <c r="AB737" i="8"/>
  <c r="AA737" i="8"/>
  <c r="I738" i="8"/>
  <c r="Y635" i="8"/>
  <c r="Z635" i="8" s="1"/>
  <c r="AA635" i="8"/>
  <c r="AB635" i="8"/>
  <c r="I636" i="8"/>
  <c r="Y569" i="8"/>
  <c r="Z569" i="8" s="1"/>
  <c r="AB569" i="8"/>
  <c r="AA569" i="8"/>
  <c r="I570" i="8"/>
  <c r="Y539" i="8"/>
  <c r="Z539" i="8" s="1"/>
  <c r="AA539" i="8"/>
  <c r="AB539" i="8"/>
  <c r="I540" i="8"/>
  <c r="Y475" i="8"/>
  <c r="Z475" i="8" s="1"/>
  <c r="AA475" i="8"/>
  <c r="AB475" i="8"/>
  <c r="I476" i="8"/>
  <c r="Y451" i="8"/>
  <c r="Z451" i="8" s="1"/>
  <c r="AA451" i="8"/>
  <c r="AB451" i="8"/>
  <c r="I452" i="8"/>
  <c r="Y404" i="8"/>
  <c r="Z404" i="8" s="1"/>
  <c r="AB404" i="8"/>
  <c r="AA404" i="8"/>
  <c r="I405" i="8"/>
  <c r="Y372" i="8"/>
  <c r="Z372" i="8" s="1"/>
  <c r="AB372" i="8"/>
  <c r="AA372" i="8"/>
  <c r="I373" i="8"/>
  <c r="Y334" i="8"/>
  <c r="Z334" i="8" s="1"/>
  <c r="AA334" i="8"/>
  <c r="AB334" i="8"/>
  <c r="I335" i="8"/>
  <c r="Y318" i="8"/>
  <c r="Z318" i="8" s="1"/>
  <c r="AA318" i="8"/>
  <c r="AB318" i="8"/>
  <c r="I319" i="8"/>
  <c r="Y189" i="8"/>
  <c r="Z189" i="8" s="1"/>
  <c r="AB189" i="8"/>
  <c r="AA189" i="8"/>
  <c r="I190" i="8"/>
  <c r="Y141" i="8"/>
  <c r="Z141" i="8" s="1"/>
  <c r="AB141" i="8"/>
  <c r="AA141" i="8"/>
  <c r="AB2921" i="8"/>
  <c r="Y3130" i="8"/>
  <c r="Z3130" i="8" s="1"/>
  <c r="AA3130" i="8"/>
  <c r="AB3130" i="8"/>
  <c r="Y3090" i="8"/>
  <c r="Z3090" i="8" s="1"/>
  <c r="AA3090" i="8"/>
  <c r="AB3090" i="8"/>
  <c r="Y3026" i="8"/>
  <c r="Z3026" i="8" s="1"/>
  <c r="AA3026" i="8"/>
  <c r="AB3026" i="8"/>
  <c r="Y2986" i="8"/>
  <c r="Z2986" i="8" s="1"/>
  <c r="AA2986" i="8"/>
  <c r="AB2986" i="8"/>
  <c r="Y2934" i="8"/>
  <c r="Z2934" i="8" s="1"/>
  <c r="AA2934" i="8"/>
  <c r="AB2934" i="8"/>
  <c r="I2935" i="8"/>
  <c r="Y2882" i="8"/>
  <c r="Z2882" i="8" s="1"/>
  <c r="AA2882" i="8"/>
  <c r="AB2882" i="8"/>
  <c r="I2883" i="8"/>
  <c r="Y2830" i="8"/>
  <c r="Z2830" i="8" s="1"/>
  <c r="AA2830" i="8"/>
  <c r="I2831" i="8"/>
  <c r="AB2830" i="8"/>
  <c r="Y2817" i="8"/>
  <c r="Z2817" i="8" s="1"/>
  <c r="AA2817" i="8"/>
  <c r="AB2817" i="8"/>
  <c r="I2818" i="8"/>
  <c r="Y2713" i="8"/>
  <c r="Z2713" i="8" s="1"/>
  <c r="AA2713" i="8"/>
  <c r="AB2713" i="8"/>
  <c r="I2714" i="8"/>
  <c r="Y2372" i="8"/>
  <c r="Z2372" i="8" s="1"/>
  <c r="AB2372" i="8"/>
  <c r="AA2372" i="8"/>
  <c r="I2373" i="8"/>
  <c r="Y2318" i="8"/>
  <c r="Z2318" i="8" s="1"/>
  <c r="AA2318" i="8"/>
  <c r="AB2318" i="8"/>
  <c r="I2319" i="8"/>
  <c r="Y2282" i="8"/>
  <c r="Z2282" i="8" s="1"/>
  <c r="AA2282" i="8"/>
  <c r="AB2282" i="8"/>
  <c r="I2283" i="8"/>
  <c r="Y2194" i="8"/>
  <c r="Z2194" i="8" s="1"/>
  <c r="AA2194" i="8"/>
  <c r="AB2194" i="8"/>
  <c r="I2195" i="8"/>
  <c r="Y2164" i="8"/>
  <c r="Z2164" i="8" s="1"/>
  <c r="AB2164" i="8"/>
  <c r="AA2164" i="8"/>
  <c r="I2165" i="8"/>
  <c r="Y2130" i="8"/>
  <c r="Z2130" i="8" s="1"/>
  <c r="AA2130" i="8"/>
  <c r="AB2130" i="8"/>
  <c r="I2131" i="8"/>
  <c r="Y1895" i="8"/>
  <c r="Z1895" i="8" s="1"/>
  <c r="AA1895" i="8"/>
  <c r="AB1895" i="8"/>
  <c r="I1896" i="8"/>
  <c r="Y1791" i="8"/>
  <c r="Z1791" i="8" s="1"/>
  <c r="AA1791" i="8"/>
  <c r="AB1791" i="8"/>
  <c r="I1792" i="8"/>
  <c r="Y1754" i="8"/>
  <c r="Z1754" i="8" s="1"/>
  <c r="AB1754" i="8"/>
  <c r="AA1754" i="8"/>
  <c r="I1755" i="8"/>
  <c r="Y1628" i="8"/>
  <c r="Z1628" i="8" s="1"/>
  <c r="AA1628" i="8"/>
  <c r="AB1628" i="8"/>
  <c r="I1629" i="8"/>
  <c r="Y1564" i="8"/>
  <c r="Z1564" i="8" s="1"/>
  <c r="AA1564" i="8"/>
  <c r="AB1564" i="8"/>
  <c r="I1565" i="8"/>
  <c r="Y1529" i="8"/>
  <c r="Z1529" i="8" s="1"/>
  <c r="AA1529" i="8"/>
  <c r="AB1529" i="8"/>
  <c r="I1530" i="8"/>
  <c r="Y1430" i="8"/>
  <c r="Z1430" i="8" s="1"/>
  <c r="AB1430" i="8"/>
  <c r="AA1430" i="8"/>
  <c r="I1431" i="8"/>
  <c r="Y1394" i="8"/>
  <c r="Z1394" i="8" s="1"/>
  <c r="AB1394" i="8"/>
  <c r="AA1394" i="8"/>
  <c r="I1395" i="8"/>
  <c r="Y1295" i="8"/>
  <c r="Z1295" i="8" s="1"/>
  <c r="AA1295" i="8"/>
  <c r="AB1295" i="8"/>
  <c r="I1296" i="8"/>
  <c r="Y1089" i="8"/>
  <c r="Z1089" i="8" s="1"/>
  <c r="AA1089" i="8"/>
  <c r="AB1089" i="8"/>
  <c r="I1090" i="8"/>
  <c r="Y1052" i="8"/>
  <c r="Z1052" i="8" s="1"/>
  <c r="AB1052" i="8"/>
  <c r="AA1052" i="8"/>
  <c r="I1053" i="8"/>
  <c r="Y988" i="8"/>
  <c r="Z988" i="8" s="1"/>
  <c r="AA988" i="8"/>
  <c r="AB988" i="8"/>
  <c r="I989" i="8"/>
  <c r="Y932" i="8"/>
  <c r="Z932" i="8" s="1"/>
  <c r="I933" i="8"/>
  <c r="Y872" i="8"/>
  <c r="Z872" i="8" s="1"/>
  <c r="AB872" i="8"/>
  <c r="AA872" i="8"/>
  <c r="I873" i="8"/>
  <c r="Y836" i="8"/>
  <c r="Z836" i="8" s="1"/>
  <c r="AB836" i="8"/>
  <c r="AA836" i="8"/>
  <c r="I837" i="8"/>
  <c r="Y806" i="8"/>
  <c r="Z806" i="8" s="1"/>
  <c r="AA806" i="8"/>
  <c r="AB806" i="8"/>
  <c r="I807" i="8"/>
  <c r="Y665" i="8"/>
  <c r="Z665" i="8" s="1"/>
  <c r="AB665" i="8"/>
  <c r="AA665" i="8"/>
  <c r="I666" i="8"/>
  <c r="Y598" i="8"/>
  <c r="Z598" i="8" s="1"/>
  <c r="AA598" i="8"/>
  <c r="AB598" i="8"/>
  <c r="I599" i="8"/>
  <c r="Y502" i="8"/>
  <c r="Z502" i="8" s="1"/>
  <c r="AA502" i="8"/>
  <c r="AB502" i="8"/>
  <c r="I503" i="8"/>
  <c r="Y446" i="8"/>
  <c r="Z446" i="8" s="1"/>
  <c r="AA446" i="8"/>
  <c r="AB446" i="8"/>
  <c r="I447" i="8"/>
  <c r="Y332" i="8"/>
  <c r="Z332" i="8" s="1"/>
  <c r="AB332" i="8"/>
  <c r="AA332" i="8"/>
  <c r="I333" i="8"/>
  <c r="Y300" i="8"/>
  <c r="Z300" i="8" s="1"/>
  <c r="AB300" i="8"/>
  <c r="AA300" i="8"/>
  <c r="I301" i="8"/>
  <c r="Y278" i="8"/>
  <c r="Z278" i="8" s="1"/>
  <c r="AA278" i="8"/>
  <c r="AB278" i="8"/>
  <c r="I279" i="8"/>
  <c r="Y260" i="8"/>
  <c r="Z260" i="8" s="1"/>
  <c r="AB260" i="8"/>
  <c r="AA260" i="8"/>
  <c r="I261" i="8"/>
  <c r="Y228" i="8"/>
  <c r="Z228" i="8" s="1"/>
  <c r="AB228" i="8"/>
  <c r="AA228" i="8"/>
  <c r="I229" i="8"/>
  <c r="Y85" i="8"/>
  <c r="Z85" i="8" s="1"/>
  <c r="AA85" i="8"/>
  <c r="AB85" i="8"/>
  <c r="Y3129" i="8"/>
  <c r="Z3129" i="8" s="1"/>
  <c r="AA3129" i="8"/>
  <c r="AB3129" i="8"/>
  <c r="Y3025" i="8"/>
  <c r="Z3025" i="8" s="1"/>
  <c r="AA3025" i="8"/>
  <c r="AB3025" i="8"/>
  <c r="AB2740" i="8"/>
  <c r="Y2727" i="8"/>
  <c r="Z2727" i="8" s="1"/>
  <c r="AA2727" i="8"/>
  <c r="AB2727" i="8"/>
  <c r="Y2649" i="8"/>
  <c r="Z2649" i="8" s="1"/>
  <c r="AA2649" i="8"/>
  <c r="AB2649" i="8"/>
  <c r="I2650" i="8"/>
  <c r="Y2553" i="8"/>
  <c r="Z2553" i="8" s="1"/>
  <c r="AA2553" i="8"/>
  <c r="AB2553" i="8"/>
  <c r="I2554" i="8"/>
  <c r="Y2497" i="8"/>
  <c r="Z2497" i="8" s="1"/>
  <c r="AA2497" i="8"/>
  <c r="AB2497" i="8"/>
  <c r="I2498" i="8"/>
  <c r="Y2452" i="8"/>
  <c r="Z2452" i="8" s="1"/>
  <c r="AB2452" i="8"/>
  <c r="AA2452" i="8"/>
  <c r="I2453" i="8"/>
  <c r="Y2255" i="8"/>
  <c r="Z2255" i="8" s="1"/>
  <c r="AA2255" i="8"/>
  <c r="AB2255" i="8"/>
  <c r="I2256" i="8"/>
  <c r="Y2156" i="8"/>
  <c r="Z2156" i="8" s="1"/>
  <c r="AB2156" i="8"/>
  <c r="AA2156" i="8"/>
  <c r="I2157" i="8"/>
  <c r="Y2102" i="8"/>
  <c r="Z2102" i="8" s="1"/>
  <c r="AA2102" i="8"/>
  <c r="AB2102" i="8"/>
  <c r="I2103" i="8"/>
  <c r="Y2066" i="8"/>
  <c r="Z2066" i="8" s="1"/>
  <c r="AA2066" i="8"/>
  <c r="AB2066" i="8"/>
  <c r="I2067" i="8"/>
  <c r="Y1978" i="8"/>
  <c r="Z1978" i="8" s="1"/>
  <c r="AA1978" i="8"/>
  <c r="AB1978" i="8"/>
  <c r="I1979" i="8"/>
  <c r="Y1948" i="8"/>
  <c r="Z1948" i="8" s="1"/>
  <c r="AA1948" i="8"/>
  <c r="AB1948" i="8"/>
  <c r="I1949" i="8"/>
  <c r="Y1914" i="8"/>
  <c r="Z1914" i="8" s="1"/>
  <c r="AA1914" i="8"/>
  <c r="AB1914" i="8"/>
  <c r="I1915" i="8"/>
  <c r="Y1820" i="8"/>
  <c r="Z1820" i="8" s="1"/>
  <c r="AA1820" i="8"/>
  <c r="AB1820" i="8"/>
  <c r="I1821" i="8"/>
  <c r="Y1727" i="8"/>
  <c r="Z1727" i="8" s="1"/>
  <c r="AA1727" i="8"/>
  <c r="AB1727" i="8"/>
  <c r="I1728" i="8"/>
  <c r="Y1593" i="8"/>
  <c r="Z1593" i="8" s="1"/>
  <c r="AA1593" i="8"/>
  <c r="AB1593" i="8"/>
  <c r="I1594" i="8"/>
  <c r="Y1556" i="8"/>
  <c r="Z1556" i="8" s="1"/>
  <c r="AA1556" i="8"/>
  <c r="AB1556" i="8"/>
  <c r="I1557" i="8"/>
  <c r="Y1492" i="8"/>
  <c r="Z1492" i="8" s="1"/>
  <c r="AA1492" i="8"/>
  <c r="AB1492" i="8"/>
  <c r="I1493" i="8"/>
  <c r="Y1457" i="8"/>
  <c r="Z1457" i="8" s="1"/>
  <c r="AA1457" i="8"/>
  <c r="AB1457" i="8"/>
  <c r="I1458" i="8"/>
  <c r="Y1358" i="8"/>
  <c r="Z1358" i="8" s="1"/>
  <c r="AA1358" i="8"/>
  <c r="AB1358" i="8"/>
  <c r="I1359" i="8"/>
  <c r="Y1322" i="8"/>
  <c r="Z1322" i="8" s="1"/>
  <c r="AA1322" i="8"/>
  <c r="AB1322" i="8"/>
  <c r="I1323" i="8"/>
  <c r="Y1223" i="8"/>
  <c r="Z1223" i="8" s="1"/>
  <c r="AA1223" i="8"/>
  <c r="AB1223" i="8"/>
  <c r="I1224" i="8"/>
  <c r="Y1017" i="8"/>
  <c r="Z1017" i="8" s="1"/>
  <c r="AB1017" i="8"/>
  <c r="AA1017" i="8"/>
  <c r="I1018" i="8"/>
  <c r="Y980" i="8"/>
  <c r="Z980" i="8" s="1"/>
  <c r="AA980" i="8"/>
  <c r="AB980" i="8"/>
  <c r="I981" i="8"/>
  <c r="Y929" i="8"/>
  <c r="Z929" i="8" s="1"/>
  <c r="I930" i="8"/>
  <c r="Y899" i="8"/>
  <c r="Z899" i="8" s="1"/>
  <c r="AB899" i="8"/>
  <c r="AA899" i="8"/>
  <c r="I900" i="8"/>
  <c r="Y692" i="8"/>
  <c r="Z692" i="8" s="1"/>
  <c r="AB692" i="8"/>
  <c r="AA692" i="8"/>
  <c r="I693" i="8"/>
  <c r="Y593" i="8"/>
  <c r="Z593" i="8" s="1"/>
  <c r="AB593" i="8"/>
  <c r="AA593" i="8"/>
  <c r="I594" i="8"/>
  <c r="Y563" i="8"/>
  <c r="Z563" i="8" s="1"/>
  <c r="AA563" i="8"/>
  <c r="AB563" i="8"/>
  <c r="I564" i="8"/>
  <c r="Y497" i="8"/>
  <c r="Z497" i="8" s="1"/>
  <c r="AB497" i="8"/>
  <c r="AA497" i="8"/>
  <c r="I498" i="8"/>
  <c r="Y443" i="8"/>
  <c r="Z443" i="8" s="1"/>
  <c r="AA443" i="8"/>
  <c r="AB443" i="8"/>
  <c r="I444" i="8"/>
  <c r="Y382" i="8"/>
  <c r="Z382" i="8" s="1"/>
  <c r="AA382" i="8"/>
  <c r="AB382" i="8"/>
  <c r="I383" i="8"/>
  <c r="Y366" i="8"/>
  <c r="Z366" i="8" s="1"/>
  <c r="AA366" i="8"/>
  <c r="AB366" i="8"/>
  <c r="I367" i="8"/>
  <c r="Y276" i="8"/>
  <c r="Z276" i="8" s="1"/>
  <c r="AB276" i="8"/>
  <c r="AA276" i="8"/>
  <c r="I277" i="8"/>
  <c r="Y246" i="8"/>
  <c r="Z246" i="8" s="1"/>
  <c r="AA246" i="8"/>
  <c r="AB246" i="8"/>
  <c r="I247" i="8"/>
  <c r="Y209" i="8"/>
  <c r="Z209" i="8" s="1"/>
  <c r="AB209" i="8"/>
  <c r="AA209" i="8"/>
  <c r="I210" i="8"/>
  <c r="Y186" i="8"/>
  <c r="Z186" i="8" s="1"/>
  <c r="AA186" i="8"/>
  <c r="AB186" i="8"/>
  <c r="I187" i="8"/>
  <c r="Y109" i="8"/>
  <c r="Z109" i="8" s="1"/>
  <c r="AB109" i="8"/>
  <c r="AA109" i="8"/>
  <c r="I110" i="8"/>
  <c r="Y45" i="8"/>
  <c r="Z45" i="8" s="1"/>
  <c r="I46" i="8"/>
  <c r="AA45" i="8"/>
  <c r="AB45" i="8"/>
  <c r="Y26" i="8"/>
  <c r="Z26" i="8" s="1"/>
  <c r="AA26" i="8"/>
  <c r="I27" i="8"/>
  <c r="AB26" i="8"/>
  <c r="Y3104" i="8"/>
  <c r="Z3104" i="8" s="1"/>
  <c r="AA3104" i="8"/>
  <c r="AB3104" i="8"/>
  <c r="Y3064" i="8"/>
  <c r="Z3064" i="8" s="1"/>
  <c r="AA3064" i="8"/>
  <c r="AB3064" i="8"/>
  <c r="Y3000" i="8"/>
  <c r="Z3000" i="8" s="1"/>
  <c r="AA3000" i="8"/>
  <c r="AB3000" i="8"/>
  <c r="Y2960" i="8"/>
  <c r="Z2960" i="8" s="1"/>
  <c r="AA2960" i="8"/>
  <c r="AB2960" i="8"/>
  <c r="Y2921" i="8"/>
  <c r="Z2921" i="8" s="1"/>
  <c r="AA2921" i="8"/>
  <c r="Y2869" i="8"/>
  <c r="Z2869" i="8" s="1"/>
  <c r="AA2869" i="8"/>
  <c r="AB2869" i="8"/>
  <c r="Y2753" i="8"/>
  <c r="Z2753" i="8" s="1"/>
  <c r="AA2753" i="8"/>
  <c r="AB2753" i="8"/>
  <c r="I2754" i="8"/>
  <c r="Y2648" i="8"/>
  <c r="Z2648" i="8" s="1"/>
  <c r="AA2648" i="8"/>
  <c r="AB2648" i="8"/>
  <c r="Y2609" i="8"/>
  <c r="Z2609" i="8" s="1"/>
  <c r="AA2609" i="8"/>
  <c r="AB2609" i="8"/>
  <c r="I2610" i="8"/>
  <c r="Y2588" i="8"/>
  <c r="Z2588" i="8" s="1"/>
  <c r="AB2588" i="8"/>
  <c r="AA2588" i="8"/>
  <c r="I2589" i="8"/>
  <c r="Y2552" i="8"/>
  <c r="Z2552" i="8" s="1"/>
  <c r="AA2552" i="8"/>
  <c r="AB2552" i="8"/>
  <c r="Y2516" i="8"/>
  <c r="Z2516" i="8" s="1"/>
  <c r="AA2516" i="8"/>
  <c r="AB2516" i="8"/>
  <c r="I2517" i="8"/>
  <c r="Y2426" i="8"/>
  <c r="Z2426" i="8" s="1"/>
  <c r="AA2426" i="8"/>
  <c r="AB2426" i="8"/>
  <c r="I2427" i="8"/>
  <c r="Y2338" i="8"/>
  <c r="Z2338" i="8" s="1"/>
  <c r="AB2338" i="8"/>
  <c r="AA2338" i="8"/>
  <c r="I2339" i="8"/>
  <c r="Y2308" i="8"/>
  <c r="Z2308" i="8" s="1"/>
  <c r="AB2308" i="8"/>
  <c r="AA2308" i="8"/>
  <c r="I2309" i="8"/>
  <c r="Y2274" i="8"/>
  <c r="Z2274" i="8" s="1"/>
  <c r="AA2274" i="8"/>
  <c r="AB2274" i="8"/>
  <c r="I2275" i="8"/>
  <c r="Y2039" i="8"/>
  <c r="Z2039" i="8" s="1"/>
  <c r="AA2039" i="8"/>
  <c r="AB2039" i="8"/>
  <c r="I2040" i="8"/>
  <c r="Y1940" i="8"/>
  <c r="Z1940" i="8" s="1"/>
  <c r="AA1940" i="8"/>
  <c r="AB1940" i="8"/>
  <c r="I1941" i="8"/>
  <c r="Y1886" i="8"/>
  <c r="Z1886" i="8" s="1"/>
  <c r="AA1886" i="8"/>
  <c r="AB1886" i="8"/>
  <c r="I1887" i="8"/>
  <c r="Y1850" i="8"/>
  <c r="Z1850" i="8" s="1"/>
  <c r="AA1850" i="8"/>
  <c r="AB1850" i="8"/>
  <c r="I1851" i="8"/>
  <c r="Y1780" i="8"/>
  <c r="Z1780" i="8" s="1"/>
  <c r="AA1780" i="8"/>
  <c r="AB1780" i="8"/>
  <c r="I1781" i="8"/>
  <c r="Y1746" i="8"/>
  <c r="Z1746" i="8" s="1"/>
  <c r="AB1746" i="8"/>
  <c r="AA1746" i="8"/>
  <c r="I1747" i="8"/>
  <c r="Y1521" i="8"/>
  <c r="Z1521" i="8" s="1"/>
  <c r="AA1521" i="8"/>
  <c r="AB1521" i="8"/>
  <c r="I1522" i="8"/>
  <c r="Y1484" i="8"/>
  <c r="Z1484" i="8" s="1"/>
  <c r="AA1484" i="8"/>
  <c r="AB1484" i="8"/>
  <c r="I1485" i="8"/>
  <c r="Y1420" i="8"/>
  <c r="Z1420" i="8" s="1"/>
  <c r="AA1420" i="8"/>
  <c r="AB1420" i="8"/>
  <c r="I1421" i="8"/>
  <c r="Y1385" i="8"/>
  <c r="Z1385" i="8" s="1"/>
  <c r="AA1385" i="8"/>
  <c r="AB1385" i="8"/>
  <c r="I1386" i="8"/>
  <c r="Y1286" i="8"/>
  <c r="Z1286" i="8" s="1"/>
  <c r="AA1286" i="8"/>
  <c r="AB1286" i="8"/>
  <c r="I1287" i="8"/>
  <c r="Y1250" i="8"/>
  <c r="Z1250" i="8" s="1"/>
  <c r="AA1250" i="8"/>
  <c r="AB1250" i="8"/>
  <c r="I1251" i="8"/>
  <c r="Y1151" i="8"/>
  <c r="Z1151" i="8" s="1"/>
  <c r="AA1151" i="8"/>
  <c r="AB1151" i="8"/>
  <c r="I1152" i="8"/>
  <c r="Y926" i="8"/>
  <c r="Z926" i="8" s="1"/>
  <c r="I927" i="8"/>
  <c r="Y862" i="8"/>
  <c r="Z862" i="8" s="1"/>
  <c r="AA862" i="8"/>
  <c r="AB862" i="8"/>
  <c r="I863" i="8"/>
  <c r="Y827" i="8"/>
  <c r="Z827" i="8" s="1"/>
  <c r="AB827" i="8"/>
  <c r="AA827" i="8"/>
  <c r="I828" i="8"/>
  <c r="Y800" i="8"/>
  <c r="Z800" i="8" s="1"/>
  <c r="AB800" i="8"/>
  <c r="AA800" i="8"/>
  <c r="I801" i="8"/>
  <c r="Y761" i="8"/>
  <c r="Z761" i="8" s="1"/>
  <c r="AA761" i="8"/>
  <c r="AB761" i="8"/>
  <c r="I762" i="8"/>
  <c r="Y656" i="8"/>
  <c r="Z656" i="8" s="1"/>
  <c r="AB656" i="8"/>
  <c r="AA656" i="8"/>
  <c r="I657" i="8"/>
  <c r="Y622" i="8"/>
  <c r="Z622" i="8" s="1"/>
  <c r="AA622" i="8"/>
  <c r="AB622" i="8"/>
  <c r="I623" i="8"/>
  <c r="Y526" i="8"/>
  <c r="Z526" i="8" s="1"/>
  <c r="AA526" i="8"/>
  <c r="AB526" i="8"/>
  <c r="I527" i="8"/>
  <c r="Y438" i="8"/>
  <c r="Z438" i="8" s="1"/>
  <c r="AA438" i="8"/>
  <c r="AB438" i="8"/>
  <c r="I439" i="8"/>
  <c r="Y419" i="8"/>
  <c r="Z419" i="8" s="1"/>
  <c r="AA419" i="8"/>
  <c r="AB419" i="8"/>
  <c r="I420" i="8"/>
  <c r="Y380" i="8"/>
  <c r="Z380" i="8" s="1"/>
  <c r="AB380" i="8"/>
  <c r="AA380" i="8"/>
  <c r="I381" i="8"/>
  <c r="Y348" i="8"/>
  <c r="Z348" i="8" s="1"/>
  <c r="AB348" i="8"/>
  <c r="AA348" i="8"/>
  <c r="I349" i="8"/>
  <c r="Y310" i="8"/>
  <c r="Z310" i="8" s="1"/>
  <c r="AA310" i="8"/>
  <c r="AB310" i="8"/>
  <c r="I311" i="8"/>
  <c r="Y294" i="8"/>
  <c r="Z294" i="8" s="1"/>
  <c r="AA294" i="8"/>
  <c r="AB294" i="8"/>
  <c r="I295" i="8"/>
  <c r="Y225" i="8"/>
  <c r="Z225" i="8" s="1"/>
  <c r="AB225" i="8"/>
  <c r="AA225" i="8"/>
  <c r="Y133" i="8"/>
  <c r="Z133" i="8" s="1"/>
  <c r="AB133" i="8"/>
  <c r="AA133" i="8"/>
  <c r="I134" i="8"/>
  <c r="Y93" i="8"/>
  <c r="Z93" i="8" s="1"/>
  <c r="AB93" i="8"/>
  <c r="AA93" i="8"/>
  <c r="I94" i="8"/>
  <c r="Y2778" i="8"/>
  <c r="Z2778" i="8" s="1"/>
  <c r="AA2778" i="8"/>
  <c r="AB2778" i="8"/>
  <c r="Y2674" i="8"/>
  <c r="Z2674" i="8" s="1"/>
  <c r="AA2674" i="8"/>
  <c r="AB2674" i="8"/>
  <c r="Y2578" i="8"/>
  <c r="Z2578" i="8" s="1"/>
  <c r="AB2578" i="8"/>
  <c r="AA2578" i="8"/>
  <c r="Y2506" i="8"/>
  <c r="Z2506" i="8" s="1"/>
  <c r="AB2506" i="8"/>
  <c r="AA2506" i="8"/>
  <c r="Y2434" i="8"/>
  <c r="Z2434" i="8" s="1"/>
  <c r="AB2434" i="8"/>
  <c r="AA2434" i="8"/>
  <c r="Y2362" i="8"/>
  <c r="Z2362" i="8" s="1"/>
  <c r="AA2362" i="8"/>
  <c r="AB2362" i="8"/>
  <c r="Y2290" i="8"/>
  <c r="Z2290" i="8" s="1"/>
  <c r="AA2290" i="8"/>
  <c r="AB2290" i="8"/>
  <c r="Y2218" i="8"/>
  <c r="Z2218" i="8" s="1"/>
  <c r="AA2218" i="8"/>
  <c r="AB2218" i="8"/>
  <c r="Y2146" i="8"/>
  <c r="Z2146" i="8" s="1"/>
  <c r="AA2146" i="8"/>
  <c r="AB2146" i="8"/>
  <c r="Y2074" i="8"/>
  <c r="Z2074" i="8" s="1"/>
  <c r="AA2074" i="8"/>
  <c r="AB2074" i="8"/>
  <c r="Y2002" i="8"/>
  <c r="Z2002" i="8" s="1"/>
  <c r="AA2002" i="8"/>
  <c r="AB2002" i="8"/>
  <c r="Y1930" i="8"/>
  <c r="Z1930" i="8" s="1"/>
  <c r="AA1930" i="8"/>
  <c r="AB1930" i="8"/>
  <c r="Y1858" i="8"/>
  <c r="Z1858" i="8" s="1"/>
  <c r="AA1858" i="8"/>
  <c r="AB1858" i="8"/>
  <c r="Y1810" i="8"/>
  <c r="Z1810" i="8" s="1"/>
  <c r="AA1810" i="8"/>
  <c r="AB1810" i="8"/>
  <c r="Y1762" i="8"/>
  <c r="Z1762" i="8" s="1"/>
  <c r="AA1762" i="8"/>
  <c r="AB1762" i="8"/>
  <c r="Y1690" i="8"/>
  <c r="Z1690" i="8" s="1"/>
  <c r="AB1690" i="8"/>
  <c r="AA1690" i="8"/>
  <c r="Y1618" i="8"/>
  <c r="Z1618" i="8" s="1"/>
  <c r="AB1618" i="8"/>
  <c r="AA1618" i="8"/>
  <c r="Y1546" i="8"/>
  <c r="Z1546" i="8" s="1"/>
  <c r="AB1546" i="8"/>
  <c r="AA1546" i="8"/>
  <c r="Y1474" i="8"/>
  <c r="Z1474" i="8" s="1"/>
  <c r="AB1474" i="8"/>
  <c r="AA1474" i="8"/>
  <c r="Y1402" i="8"/>
  <c r="Z1402" i="8" s="1"/>
  <c r="AB1402" i="8"/>
  <c r="AA1402" i="8"/>
  <c r="Y1330" i="8"/>
  <c r="Z1330" i="8" s="1"/>
  <c r="AA1330" i="8"/>
  <c r="AB1330" i="8"/>
  <c r="Y1258" i="8"/>
  <c r="Z1258" i="8" s="1"/>
  <c r="AA1258" i="8"/>
  <c r="AB1258" i="8"/>
  <c r="Y1186" i="8"/>
  <c r="Z1186" i="8" s="1"/>
  <c r="AA1186" i="8"/>
  <c r="AB1186" i="8"/>
  <c r="Y1114" i="8"/>
  <c r="Z1114" i="8" s="1"/>
  <c r="AA1114" i="8"/>
  <c r="AB1114" i="8"/>
  <c r="Y1042" i="8"/>
  <c r="Z1042" i="8" s="1"/>
  <c r="AA1042" i="8"/>
  <c r="AB1042" i="8"/>
  <c r="Y970" i="8"/>
  <c r="Z970" i="8" s="1"/>
  <c r="AB970" i="8"/>
  <c r="AA970" i="8"/>
  <c r="Y916" i="8"/>
  <c r="Z916" i="8" s="1"/>
  <c r="AB916" i="8"/>
  <c r="AA916" i="8"/>
  <c r="Y844" i="8"/>
  <c r="Z844" i="8" s="1"/>
  <c r="AB844" i="8"/>
  <c r="AA844" i="8"/>
  <c r="Y772" i="8"/>
  <c r="Z772" i="8" s="1"/>
  <c r="AB772" i="8"/>
  <c r="AA772" i="8"/>
  <c r="Y748" i="8"/>
  <c r="Z748" i="8" s="1"/>
  <c r="AB748" i="8"/>
  <c r="AA748" i="8"/>
  <c r="Y724" i="8"/>
  <c r="Z724" i="8" s="1"/>
  <c r="AB724" i="8"/>
  <c r="AA724" i="8"/>
  <c r="Y700" i="8"/>
  <c r="Z700" i="8" s="1"/>
  <c r="AB700" i="8"/>
  <c r="AA700" i="8"/>
  <c r="Y628" i="8"/>
  <c r="Z628" i="8" s="1"/>
  <c r="AB628" i="8"/>
  <c r="AA628" i="8"/>
  <c r="Y604" i="8"/>
  <c r="Z604" i="8" s="1"/>
  <c r="AB604" i="8"/>
  <c r="AA604" i="8"/>
  <c r="Y580" i="8"/>
  <c r="Z580" i="8" s="1"/>
  <c r="AB580" i="8"/>
  <c r="AA580" i="8"/>
  <c r="Y556" i="8"/>
  <c r="Z556" i="8" s="1"/>
  <c r="AB556" i="8"/>
  <c r="AA556" i="8"/>
  <c r="Y532" i="8"/>
  <c r="Z532" i="8" s="1"/>
  <c r="AB532" i="8"/>
  <c r="AA532" i="8"/>
  <c r="Y508" i="8"/>
  <c r="Z508" i="8" s="1"/>
  <c r="AB508" i="8"/>
  <c r="AA508" i="8"/>
  <c r="Y484" i="8"/>
  <c r="Z484" i="8" s="1"/>
  <c r="AB484" i="8"/>
  <c r="AA484" i="8"/>
  <c r="Y436" i="8"/>
  <c r="Z436" i="8" s="1"/>
  <c r="AB436" i="8"/>
  <c r="AA436" i="8"/>
  <c r="Y412" i="8"/>
  <c r="Z412" i="8" s="1"/>
  <c r="AB412" i="8"/>
  <c r="AA412" i="8"/>
  <c r="Y388" i="8"/>
  <c r="Z388" i="8" s="1"/>
  <c r="AB388" i="8"/>
  <c r="AA388" i="8"/>
  <c r="Y364" i="8"/>
  <c r="Z364" i="8" s="1"/>
  <c r="AB364" i="8"/>
  <c r="AA364" i="8"/>
  <c r="Y340" i="8"/>
  <c r="Z340" i="8" s="1"/>
  <c r="AB340" i="8"/>
  <c r="AA340" i="8"/>
  <c r="Y316" i="8"/>
  <c r="Z316" i="8" s="1"/>
  <c r="AB316" i="8"/>
  <c r="AA316" i="8"/>
  <c r="Y292" i="8"/>
  <c r="Z292" i="8" s="1"/>
  <c r="AB292" i="8"/>
  <c r="AA292" i="8"/>
  <c r="Y252" i="8"/>
  <c r="Z252" i="8" s="1"/>
  <c r="AB252" i="8"/>
  <c r="AA252" i="8"/>
  <c r="Y207" i="8"/>
  <c r="Z207" i="8" s="1"/>
  <c r="AA207" i="8"/>
  <c r="AB207" i="8"/>
  <c r="Y165" i="8"/>
  <c r="Z165" i="8" s="1"/>
  <c r="AB165" i="8"/>
  <c r="AA165" i="8"/>
  <c r="I166" i="8"/>
  <c r="Y157" i="8"/>
  <c r="Z157" i="8" s="1"/>
  <c r="AB157" i="8"/>
  <c r="AA157" i="8"/>
  <c r="Y149" i="8"/>
  <c r="Z149" i="8" s="1"/>
  <c r="AB149" i="8"/>
  <c r="AA149" i="8"/>
  <c r="Y111" i="8"/>
  <c r="Z111" i="8" s="1"/>
  <c r="AA111" i="8"/>
  <c r="AB111" i="8"/>
  <c r="Y101" i="8"/>
  <c r="Z101" i="8" s="1"/>
  <c r="AB101" i="8"/>
  <c r="AA101" i="8"/>
  <c r="I102" i="8"/>
  <c r="Y90" i="8"/>
  <c r="Z90" i="8" s="1"/>
  <c r="I91" i="8"/>
  <c r="AA90" i="8"/>
  <c r="AB90" i="8"/>
  <c r="Y53" i="8"/>
  <c r="Z53" i="8" s="1"/>
  <c r="I54" i="8"/>
  <c r="AA53" i="8"/>
  <c r="AB53" i="8"/>
  <c r="Y37" i="8"/>
  <c r="Z37" i="8" s="1"/>
  <c r="I38" i="8"/>
  <c r="AA37" i="8"/>
  <c r="AB37" i="8"/>
  <c r="Y2425" i="8"/>
  <c r="Z2425" i="8" s="1"/>
  <c r="AA2425" i="8"/>
  <c r="AB2425" i="8"/>
  <c r="Y2417" i="8"/>
  <c r="Z2417" i="8" s="1"/>
  <c r="AB2417" i="8"/>
  <c r="AA2417" i="8"/>
  <c r="Y2409" i="8"/>
  <c r="Z2409" i="8" s="1"/>
  <c r="AA2409" i="8"/>
  <c r="AB2409" i="8"/>
  <c r="Y2353" i="8"/>
  <c r="Z2353" i="8" s="1"/>
  <c r="AB2353" i="8"/>
  <c r="AA2353" i="8"/>
  <c r="Y2345" i="8"/>
  <c r="Z2345" i="8" s="1"/>
  <c r="AA2345" i="8"/>
  <c r="AB2345" i="8"/>
  <c r="Y2337" i="8"/>
  <c r="Z2337" i="8" s="1"/>
  <c r="AB2337" i="8"/>
  <c r="AA2337" i="8"/>
  <c r="Y2281" i="8"/>
  <c r="Z2281" i="8" s="1"/>
  <c r="AA2281" i="8"/>
  <c r="AB2281" i="8"/>
  <c r="Y2273" i="8"/>
  <c r="Z2273" i="8" s="1"/>
  <c r="AA2273" i="8"/>
  <c r="AB2273" i="8"/>
  <c r="Y2265" i="8"/>
  <c r="Z2265" i="8" s="1"/>
  <c r="AA2265" i="8"/>
  <c r="AB2265" i="8"/>
  <c r="Y2209" i="8"/>
  <c r="Z2209" i="8" s="1"/>
  <c r="AA2209" i="8"/>
  <c r="AB2209" i="8"/>
  <c r="Y2201" i="8"/>
  <c r="Z2201" i="8" s="1"/>
  <c r="AA2201" i="8"/>
  <c r="AB2201" i="8"/>
  <c r="Y2193" i="8"/>
  <c r="Z2193" i="8" s="1"/>
  <c r="AA2193" i="8"/>
  <c r="AB2193" i="8"/>
  <c r="Y2137" i="8"/>
  <c r="Z2137" i="8" s="1"/>
  <c r="AA2137" i="8"/>
  <c r="AB2137" i="8"/>
  <c r="Y2129" i="8"/>
  <c r="Z2129" i="8" s="1"/>
  <c r="AA2129" i="8"/>
  <c r="AB2129" i="8"/>
  <c r="Y2121" i="8"/>
  <c r="Z2121" i="8" s="1"/>
  <c r="AA2121" i="8"/>
  <c r="AB2121" i="8"/>
  <c r="Y2065" i="8"/>
  <c r="Z2065" i="8" s="1"/>
  <c r="AA2065" i="8"/>
  <c r="AB2065" i="8"/>
  <c r="Y2057" i="8"/>
  <c r="Z2057" i="8" s="1"/>
  <c r="AA2057" i="8"/>
  <c r="AB2057" i="8"/>
  <c r="Y2049" i="8"/>
  <c r="Z2049" i="8" s="1"/>
  <c r="AA2049" i="8"/>
  <c r="AB2049" i="8"/>
  <c r="Y1993" i="8"/>
  <c r="Z1993" i="8" s="1"/>
  <c r="AA1993" i="8"/>
  <c r="AB1993" i="8"/>
  <c r="Y1985" i="8"/>
  <c r="Z1985" i="8" s="1"/>
  <c r="AA1985" i="8"/>
  <c r="AB1985" i="8"/>
  <c r="Y1977" i="8"/>
  <c r="Z1977" i="8" s="1"/>
  <c r="AA1977" i="8"/>
  <c r="AB1977" i="8"/>
  <c r="Y1921" i="8"/>
  <c r="Z1921" i="8" s="1"/>
  <c r="AA1921" i="8"/>
  <c r="AB1921" i="8"/>
  <c r="Y1913" i="8"/>
  <c r="Z1913" i="8" s="1"/>
  <c r="AA1913" i="8"/>
  <c r="AB1913" i="8"/>
  <c r="Y1905" i="8"/>
  <c r="Z1905" i="8" s="1"/>
  <c r="AA1905" i="8"/>
  <c r="AB1905" i="8"/>
  <c r="Y1849" i="8"/>
  <c r="Z1849" i="8" s="1"/>
  <c r="AA1849" i="8"/>
  <c r="AB1849" i="8"/>
  <c r="Y1841" i="8"/>
  <c r="Z1841" i="8" s="1"/>
  <c r="AA1841" i="8"/>
  <c r="AB1841" i="8"/>
  <c r="Y1801" i="8"/>
  <c r="Z1801" i="8" s="1"/>
  <c r="AA1801" i="8"/>
  <c r="AB1801" i="8"/>
  <c r="Y1753" i="8"/>
  <c r="Z1753" i="8" s="1"/>
  <c r="AA1753" i="8"/>
  <c r="AB1753" i="8"/>
  <c r="Y1745" i="8"/>
  <c r="Z1745" i="8" s="1"/>
  <c r="AA1745" i="8"/>
  <c r="AB1745" i="8"/>
  <c r="Y1737" i="8"/>
  <c r="Z1737" i="8" s="1"/>
  <c r="AA1737" i="8"/>
  <c r="AB1737" i="8"/>
  <c r="Y1681" i="8"/>
  <c r="Z1681" i="8" s="1"/>
  <c r="AA1681" i="8"/>
  <c r="AB1681" i="8"/>
  <c r="Y1665" i="8"/>
  <c r="Z1665" i="8" s="1"/>
  <c r="AA1665" i="8"/>
  <c r="AB1665" i="8"/>
  <c r="Y1609" i="8"/>
  <c r="Z1609" i="8" s="1"/>
  <c r="AA1609" i="8"/>
  <c r="AB1609" i="8"/>
  <c r="Y1537" i="8"/>
  <c r="Z1537" i="8" s="1"/>
  <c r="AA1537" i="8"/>
  <c r="AB1537" i="8"/>
  <c r="Y1465" i="8"/>
  <c r="Z1465" i="8" s="1"/>
  <c r="AA1465" i="8"/>
  <c r="AB1465" i="8"/>
  <c r="Y1393" i="8"/>
  <c r="Z1393" i="8" s="1"/>
  <c r="AA1393" i="8"/>
  <c r="AB1393" i="8"/>
  <c r="Y1321" i="8"/>
  <c r="Z1321" i="8" s="1"/>
  <c r="AA1321" i="8"/>
  <c r="AB1321" i="8"/>
  <c r="Y1249" i="8"/>
  <c r="Z1249" i="8" s="1"/>
  <c r="AA1249" i="8"/>
  <c r="AB1249" i="8"/>
  <c r="Y1177" i="8"/>
  <c r="Z1177" i="8" s="1"/>
  <c r="AA1177" i="8"/>
  <c r="AB1177" i="8"/>
  <c r="Y1105" i="8"/>
  <c r="Z1105" i="8" s="1"/>
  <c r="AA1105" i="8"/>
  <c r="AB1105" i="8"/>
  <c r="Y1033" i="8"/>
  <c r="Z1033" i="8" s="1"/>
  <c r="AB1033" i="8"/>
  <c r="AA1033" i="8"/>
  <c r="Y931" i="8"/>
  <c r="Z931" i="8" s="1"/>
  <c r="Y907" i="8"/>
  <c r="Z907" i="8" s="1"/>
  <c r="AB907" i="8"/>
  <c r="AA907" i="8"/>
  <c r="Y835" i="8"/>
  <c r="Z835" i="8" s="1"/>
  <c r="AB835" i="8"/>
  <c r="AA835" i="8"/>
  <c r="Y811" i="8"/>
  <c r="Z811" i="8" s="1"/>
  <c r="AB811" i="8"/>
  <c r="AA811" i="8"/>
  <c r="Y691" i="8"/>
  <c r="Z691" i="8" s="1"/>
  <c r="AA691" i="8"/>
  <c r="AB691" i="8"/>
  <c r="Y403" i="8"/>
  <c r="Z403" i="8" s="1"/>
  <c r="AA403" i="8"/>
  <c r="AB403" i="8"/>
  <c r="Y395" i="8"/>
  <c r="Z395" i="8" s="1"/>
  <c r="AA395" i="8"/>
  <c r="AB395" i="8"/>
  <c r="Y379" i="8"/>
  <c r="Z379" i="8" s="1"/>
  <c r="AA379" i="8"/>
  <c r="AB379" i="8"/>
  <c r="Y371" i="8"/>
  <c r="Z371" i="8" s="1"/>
  <c r="AA371" i="8"/>
  <c r="AB371" i="8"/>
  <c r="Y355" i="8"/>
  <c r="Z355" i="8" s="1"/>
  <c r="AA355" i="8"/>
  <c r="AB355" i="8"/>
  <c r="Y347" i="8"/>
  <c r="Z347" i="8" s="1"/>
  <c r="AA347" i="8"/>
  <c r="AB347" i="8"/>
  <c r="Y331" i="8"/>
  <c r="Z331" i="8" s="1"/>
  <c r="AA331" i="8"/>
  <c r="AB331" i="8"/>
  <c r="Y323" i="8"/>
  <c r="Z323" i="8" s="1"/>
  <c r="AA323" i="8"/>
  <c r="AB323" i="8"/>
  <c r="Y307" i="8"/>
  <c r="Z307" i="8" s="1"/>
  <c r="AA307" i="8"/>
  <c r="AB307" i="8"/>
  <c r="Y299" i="8"/>
  <c r="Z299" i="8" s="1"/>
  <c r="AA299" i="8"/>
  <c r="AB299" i="8"/>
  <c r="Y283" i="8"/>
  <c r="Z283" i="8" s="1"/>
  <c r="AA283" i="8"/>
  <c r="AB283" i="8"/>
  <c r="Y275" i="8"/>
  <c r="Z275" i="8" s="1"/>
  <c r="AA275" i="8"/>
  <c r="AB275" i="8"/>
  <c r="Y267" i="8"/>
  <c r="Z267" i="8" s="1"/>
  <c r="AA267" i="8"/>
  <c r="AB267" i="8"/>
  <c r="Y259" i="8"/>
  <c r="Z259" i="8" s="1"/>
  <c r="AA259" i="8"/>
  <c r="AB259" i="8"/>
  <c r="Y251" i="8"/>
  <c r="Z251" i="8" s="1"/>
  <c r="AA251" i="8"/>
  <c r="AB251" i="8"/>
  <c r="Y242" i="8"/>
  <c r="Z242" i="8" s="1"/>
  <c r="AA242" i="8"/>
  <c r="AB242" i="8"/>
  <c r="I243" i="8"/>
  <c r="Y233" i="8"/>
  <c r="Z233" i="8" s="1"/>
  <c r="AB233" i="8"/>
  <c r="AA233" i="8"/>
  <c r="Y224" i="8"/>
  <c r="Z224" i="8" s="1"/>
  <c r="AB224" i="8"/>
  <c r="AA224" i="8"/>
  <c r="Y215" i="8"/>
  <c r="Z215" i="8" s="1"/>
  <c r="AA215" i="8"/>
  <c r="AB215" i="8"/>
  <c r="Y196" i="8"/>
  <c r="Z196" i="8" s="1"/>
  <c r="AB196" i="8"/>
  <c r="AA196" i="8"/>
  <c r="Y185" i="8"/>
  <c r="Z185" i="8" s="1"/>
  <c r="AB185" i="8"/>
  <c r="AA185" i="8"/>
  <c r="Y175" i="8"/>
  <c r="Z175" i="8" s="1"/>
  <c r="AA175" i="8"/>
  <c r="AB175" i="8"/>
  <c r="Y164" i="8"/>
  <c r="Z164" i="8" s="1"/>
  <c r="AB164" i="8"/>
  <c r="AA164" i="8"/>
  <c r="Y156" i="8"/>
  <c r="Z156" i="8" s="1"/>
  <c r="AB156" i="8"/>
  <c r="AA156" i="8"/>
  <c r="Y148" i="8"/>
  <c r="Z148" i="8" s="1"/>
  <c r="AB148" i="8"/>
  <c r="AA148" i="8"/>
  <c r="Y140" i="8"/>
  <c r="Z140" i="8" s="1"/>
  <c r="AB140" i="8"/>
  <c r="AA140" i="8"/>
  <c r="Y100" i="8"/>
  <c r="Z100" i="8" s="1"/>
  <c r="AB100" i="8"/>
  <c r="AA100" i="8"/>
  <c r="Y88" i="8"/>
  <c r="Z88" i="8" s="1"/>
  <c r="I89" i="8"/>
  <c r="AA88" i="8"/>
  <c r="AB88" i="8"/>
  <c r="Y77" i="8"/>
  <c r="Z77" i="8" s="1"/>
  <c r="I78" i="8"/>
  <c r="AA77" i="8"/>
  <c r="AB77" i="8"/>
  <c r="Y64" i="8"/>
  <c r="Z64" i="8" s="1"/>
  <c r="I65" i="8"/>
  <c r="AA64" i="8"/>
  <c r="AB64" i="8"/>
  <c r="Y34" i="8"/>
  <c r="Z34" i="8" s="1"/>
  <c r="AA34" i="8"/>
  <c r="I35" i="8"/>
  <c r="Y2488" i="8"/>
  <c r="Z2488" i="8" s="1"/>
  <c r="AA2488" i="8"/>
  <c r="AB2488" i="8"/>
  <c r="Y2480" i="8"/>
  <c r="Z2480" i="8" s="1"/>
  <c r="AA2480" i="8"/>
  <c r="AB2480" i="8"/>
  <c r="Y2416" i="8"/>
  <c r="Z2416" i="8" s="1"/>
  <c r="AB2416" i="8"/>
  <c r="AA2416" i="8"/>
  <c r="Y2408" i="8"/>
  <c r="Z2408" i="8" s="1"/>
  <c r="AB2408" i="8"/>
  <c r="AA2408" i="8"/>
  <c r="Y2344" i="8"/>
  <c r="Z2344" i="8" s="1"/>
  <c r="AB2344" i="8"/>
  <c r="AA2344" i="8"/>
  <c r="Y2336" i="8"/>
  <c r="Z2336" i="8" s="1"/>
  <c r="AB2336" i="8"/>
  <c r="AA2336" i="8"/>
  <c r="Y2272" i="8"/>
  <c r="Z2272" i="8" s="1"/>
  <c r="AB2272" i="8"/>
  <c r="AA2272" i="8"/>
  <c r="Y2264" i="8"/>
  <c r="Z2264" i="8" s="1"/>
  <c r="AB2264" i="8"/>
  <c r="AA2264" i="8"/>
  <c r="Y2200" i="8"/>
  <c r="Z2200" i="8" s="1"/>
  <c r="AB2200" i="8"/>
  <c r="AA2200" i="8"/>
  <c r="Y2192" i="8"/>
  <c r="Z2192" i="8" s="1"/>
  <c r="AB2192" i="8"/>
  <c r="AA2192" i="8"/>
  <c r="Y2128" i="8"/>
  <c r="Z2128" i="8" s="1"/>
  <c r="AB2128" i="8"/>
  <c r="AA2128" i="8"/>
  <c r="Y2120" i="8"/>
  <c r="Z2120" i="8" s="1"/>
  <c r="AB2120" i="8"/>
  <c r="AA2120" i="8"/>
  <c r="Y2056" i="8"/>
  <c r="Z2056" i="8" s="1"/>
  <c r="AA2056" i="8"/>
  <c r="AB2056" i="8"/>
  <c r="Y2048" i="8"/>
  <c r="Z2048" i="8" s="1"/>
  <c r="AA2048" i="8"/>
  <c r="AB2048" i="8"/>
  <c r="Y1984" i="8"/>
  <c r="Z1984" i="8" s="1"/>
  <c r="AA1984" i="8"/>
  <c r="AB1984" i="8"/>
  <c r="Y1976" i="8"/>
  <c r="Z1976" i="8" s="1"/>
  <c r="AA1976" i="8"/>
  <c r="AB1976" i="8"/>
  <c r="Y1912" i="8"/>
  <c r="Z1912" i="8" s="1"/>
  <c r="AA1912" i="8"/>
  <c r="AB1912" i="8"/>
  <c r="Y1904" i="8"/>
  <c r="Z1904" i="8" s="1"/>
  <c r="AA1904" i="8"/>
  <c r="AB1904" i="8"/>
  <c r="Y1840" i="8"/>
  <c r="Z1840" i="8" s="1"/>
  <c r="AA1840" i="8"/>
  <c r="AB1840" i="8"/>
  <c r="Y1800" i="8"/>
  <c r="Z1800" i="8" s="1"/>
  <c r="AA1800" i="8"/>
  <c r="AB1800" i="8"/>
  <c r="Y1744" i="8"/>
  <c r="Z1744" i="8" s="1"/>
  <c r="AA1744" i="8"/>
  <c r="AB1744" i="8"/>
  <c r="Y1736" i="8"/>
  <c r="Z1736" i="8" s="1"/>
  <c r="AA1736" i="8"/>
  <c r="AB1736" i="8"/>
  <c r="Y1672" i="8"/>
  <c r="Z1672" i="8" s="1"/>
  <c r="AA1672" i="8"/>
  <c r="AB1672" i="8"/>
  <c r="Y1664" i="8"/>
  <c r="Z1664" i="8" s="1"/>
  <c r="AA1664" i="8"/>
  <c r="AB1664" i="8"/>
  <c r="Y1600" i="8"/>
  <c r="Z1600" i="8" s="1"/>
  <c r="AA1600" i="8"/>
  <c r="AB1600" i="8"/>
  <c r="Y1592" i="8"/>
  <c r="Z1592" i="8" s="1"/>
  <c r="AA1592" i="8"/>
  <c r="AB1592" i="8"/>
  <c r="Y1528" i="8"/>
  <c r="Z1528" i="8" s="1"/>
  <c r="AA1528" i="8"/>
  <c r="AB1528" i="8"/>
  <c r="Y1520" i="8"/>
  <c r="Z1520" i="8" s="1"/>
  <c r="AA1520" i="8"/>
  <c r="AB1520" i="8"/>
  <c r="Y1456" i="8"/>
  <c r="Z1456" i="8" s="1"/>
  <c r="AA1456" i="8"/>
  <c r="AB1456" i="8"/>
  <c r="Y1448" i="8"/>
  <c r="Z1448" i="8" s="1"/>
  <c r="AA1448" i="8"/>
  <c r="AB1448" i="8"/>
  <c r="Y1384" i="8"/>
  <c r="Z1384" i="8" s="1"/>
  <c r="AA1384" i="8"/>
  <c r="AB1384" i="8"/>
  <c r="Y1376" i="8"/>
  <c r="Z1376" i="8" s="1"/>
  <c r="AB1376" i="8"/>
  <c r="AA1376" i="8"/>
  <c r="Y1312" i="8"/>
  <c r="Z1312" i="8" s="1"/>
  <c r="AB1312" i="8"/>
  <c r="AA1312" i="8"/>
  <c r="Y1304" i="8"/>
  <c r="Z1304" i="8" s="1"/>
  <c r="AA1304" i="8"/>
  <c r="AB1304" i="8"/>
  <c r="Y1240" i="8"/>
  <c r="Z1240" i="8" s="1"/>
  <c r="AA1240" i="8"/>
  <c r="AB1240" i="8"/>
  <c r="Y1232" i="8"/>
  <c r="Z1232" i="8" s="1"/>
  <c r="AB1232" i="8"/>
  <c r="AA1232" i="8"/>
  <c r="Y1168" i="8"/>
  <c r="Z1168" i="8" s="1"/>
  <c r="AB1168" i="8"/>
  <c r="AA1168" i="8"/>
  <c r="Y1160" i="8"/>
  <c r="Z1160" i="8" s="1"/>
  <c r="AA1160" i="8"/>
  <c r="AB1160" i="8"/>
  <c r="Y1096" i="8"/>
  <c r="Z1096" i="8" s="1"/>
  <c r="AA1096" i="8"/>
  <c r="AB1096" i="8"/>
  <c r="Y1088" i="8"/>
  <c r="Z1088" i="8" s="1"/>
  <c r="AB1088" i="8"/>
  <c r="AA1088" i="8"/>
  <c r="Y1024" i="8"/>
  <c r="Z1024" i="8" s="1"/>
  <c r="AA1024" i="8"/>
  <c r="AB1024" i="8"/>
  <c r="Y1016" i="8"/>
  <c r="Z1016" i="8" s="1"/>
  <c r="AA1016" i="8"/>
  <c r="AB1016" i="8"/>
  <c r="Y938" i="8"/>
  <c r="Z938" i="8" s="1"/>
  <c r="Y898" i="8"/>
  <c r="Z898" i="8" s="1"/>
  <c r="AA898" i="8"/>
  <c r="AB898" i="8"/>
  <c r="Y890" i="8"/>
  <c r="Z890" i="8" s="1"/>
  <c r="AA890" i="8"/>
  <c r="AB890" i="8"/>
  <c r="Y826" i="8"/>
  <c r="Z826" i="8" s="1"/>
  <c r="AA826" i="8"/>
  <c r="AB826" i="8"/>
  <c r="Y818" i="8"/>
  <c r="Z818" i="8" s="1"/>
  <c r="AA818" i="8"/>
  <c r="AB818" i="8"/>
  <c r="Y682" i="8"/>
  <c r="Z682" i="8" s="1"/>
  <c r="AA682" i="8"/>
  <c r="AB682" i="8"/>
  <c r="Y674" i="8"/>
  <c r="Z674" i="8" s="1"/>
  <c r="AA674" i="8"/>
  <c r="AB674" i="8"/>
  <c r="Y634" i="8"/>
  <c r="Z634" i="8" s="1"/>
  <c r="AA634" i="8"/>
  <c r="AB634" i="8"/>
  <c r="Y610" i="8"/>
  <c r="Z610" i="8" s="1"/>
  <c r="AA610" i="8"/>
  <c r="AB610" i="8"/>
  <c r="Y586" i="8"/>
  <c r="Z586" i="8" s="1"/>
  <c r="AA586" i="8"/>
  <c r="AB586" i="8"/>
  <c r="Y562" i="8"/>
  <c r="Z562" i="8" s="1"/>
  <c r="AA562" i="8"/>
  <c r="AB562" i="8"/>
  <c r="Y538" i="8"/>
  <c r="Z538" i="8" s="1"/>
  <c r="AA538" i="8"/>
  <c r="AB538" i="8"/>
  <c r="Y514" i="8"/>
  <c r="Z514" i="8" s="1"/>
  <c r="AA514" i="8"/>
  <c r="AB514" i="8"/>
  <c r="Y490" i="8"/>
  <c r="Z490" i="8" s="1"/>
  <c r="AA490" i="8"/>
  <c r="AB490" i="8"/>
  <c r="Y474" i="8"/>
  <c r="Z474" i="8" s="1"/>
  <c r="AA474" i="8"/>
  <c r="AB474" i="8"/>
  <c r="Y466" i="8"/>
  <c r="Z466" i="8" s="1"/>
  <c r="AA466" i="8"/>
  <c r="AB466" i="8"/>
  <c r="Y458" i="8"/>
  <c r="Z458" i="8" s="1"/>
  <c r="AA458" i="8"/>
  <c r="AB458" i="8"/>
  <c r="Y450" i="8"/>
  <c r="Z450" i="8" s="1"/>
  <c r="AA450" i="8"/>
  <c r="AB450" i="8"/>
  <c r="Y442" i="8"/>
  <c r="Z442" i="8" s="1"/>
  <c r="AA442" i="8"/>
  <c r="AB442" i="8"/>
  <c r="Y426" i="8"/>
  <c r="Z426" i="8" s="1"/>
  <c r="AA426" i="8"/>
  <c r="AB426" i="8"/>
  <c r="Y418" i="8"/>
  <c r="Z418" i="8" s="1"/>
  <c r="AA418" i="8"/>
  <c r="AB418" i="8"/>
  <c r="Y402" i="8"/>
  <c r="Z402" i="8" s="1"/>
  <c r="AA402" i="8"/>
  <c r="AB402" i="8"/>
  <c r="Y394" i="8"/>
  <c r="Z394" i="8" s="1"/>
  <c r="AA394" i="8"/>
  <c r="AB394" i="8"/>
  <c r="Y378" i="8"/>
  <c r="Z378" i="8" s="1"/>
  <c r="AA378" i="8"/>
  <c r="AB378" i="8"/>
  <c r="Y370" i="8"/>
  <c r="Z370" i="8" s="1"/>
  <c r="AA370" i="8"/>
  <c r="AB370" i="8"/>
  <c r="Y354" i="8"/>
  <c r="Z354" i="8" s="1"/>
  <c r="AA354" i="8"/>
  <c r="AB354" i="8"/>
  <c r="Y346" i="8"/>
  <c r="Z346" i="8" s="1"/>
  <c r="AA346" i="8"/>
  <c r="AB346" i="8"/>
  <c r="Y330" i="8"/>
  <c r="Z330" i="8" s="1"/>
  <c r="AA330" i="8"/>
  <c r="AB330" i="8"/>
  <c r="Y322" i="8"/>
  <c r="Z322" i="8" s="1"/>
  <c r="AA322" i="8"/>
  <c r="AB322" i="8"/>
  <c r="Y306" i="8"/>
  <c r="Z306" i="8" s="1"/>
  <c r="AA306" i="8"/>
  <c r="AB306" i="8"/>
  <c r="Y298" i="8"/>
  <c r="Z298" i="8" s="1"/>
  <c r="AA298" i="8"/>
  <c r="AB298" i="8"/>
  <c r="Y282" i="8"/>
  <c r="Z282" i="8" s="1"/>
  <c r="AA282" i="8"/>
  <c r="AB282" i="8"/>
  <c r="Y274" i="8"/>
  <c r="Z274" i="8" s="1"/>
  <c r="AA274" i="8"/>
  <c r="AB274" i="8"/>
  <c r="Y266" i="8"/>
  <c r="Z266" i="8" s="1"/>
  <c r="AA266" i="8"/>
  <c r="AB266" i="8"/>
  <c r="Y258" i="8"/>
  <c r="Z258" i="8" s="1"/>
  <c r="AA258" i="8"/>
  <c r="AB258" i="8"/>
  <c r="Y250" i="8"/>
  <c r="Z250" i="8" s="1"/>
  <c r="AA250" i="8"/>
  <c r="AB250" i="8"/>
  <c r="Y241" i="8"/>
  <c r="Z241" i="8" s="1"/>
  <c r="AB241" i="8"/>
  <c r="AA241" i="8"/>
  <c r="Y232" i="8"/>
  <c r="Z232" i="8" s="1"/>
  <c r="AB232" i="8"/>
  <c r="AA232" i="8"/>
  <c r="Y214" i="8"/>
  <c r="Z214" i="8" s="1"/>
  <c r="AA214" i="8"/>
  <c r="AB214" i="8"/>
  <c r="Y184" i="8"/>
  <c r="Z184" i="8" s="1"/>
  <c r="AB184" i="8"/>
  <c r="AA184" i="8"/>
  <c r="Y128" i="8"/>
  <c r="Z128" i="8" s="1"/>
  <c r="AB128" i="8"/>
  <c r="AA128" i="8"/>
  <c r="I129" i="8"/>
  <c r="Y108" i="8"/>
  <c r="Z108" i="8" s="1"/>
  <c r="AB108" i="8"/>
  <c r="AA108" i="8"/>
  <c r="Y76" i="8"/>
  <c r="Z76" i="8" s="1"/>
  <c r="AA76" i="8"/>
  <c r="AB76" i="8"/>
  <c r="Y50" i="8"/>
  <c r="Z50" i="8" s="1"/>
  <c r="AA50" i="8"/>
  <c r="I51" i="8"/>
  <c r="Y10" i="8"/>
  <c r="Z10" i="8" s="1"/>
  <c r="AA10" i="8"/>
  <c r="I11" i="8"/>
  <c r="AB50" i="8"/>
  <c r="Y2895" i="8"/>
  <c r="Z2895" i="8" s="1"/>
  <c r="AA2895" i="8"/>
  <c r="AB2895" i="8"/>
  <c r="Y2791" i="8"/>
  <c r="Z2791" i="8" s="1"/>
  <c r="AA2791" i="8"/>
  <c r="AB2791" i="8"/>
  <c r="Y2687" i="8"/>
  <c r="Z2687" i="8" s="1"/>
  <c r="AA2687" i="8"/>
  <c r="AB2687" i="8"/>
  <c r="Y2551" i="8"/>
  <c r="Z2551" i="8" s="1"/>
  <c r="AB2551" i="8"/>
  <c r="AA2551" i="8"/>
  <c r="Y2479" i="8"/>
  <c r="Z2479" i="8" s="1"/>
  <c r="AB2479" i="8"/>
  <c r="Y2407" i="8"/>
  <c r="Z2407" i="8" s="1"/>
  <c r="AA2407" i="8"/>
  <c r="AB2407" i="8"/>
  <c r="Y2335" i="8"/>
  <c r="Z2335" i="8" s="1"/>
  <c r="AA2335" i="8"/>
  <c r="AB2335" i="8"/>
  <c r="Y2263" i="8"/>
  <c r="Z2263" i="8" s="1"/>
  <c r="AA2263" i="8"/>
  <c r="AB2263" i="8"/>
  <c r="Y2191" i="8"/>
  <c r="Z2191" i="8" s="1"/>
  <c r="AA2191" i="8"/>
  <c r="AB2191" i="8"/>
  <c r="Y2119" i="8"/>
  <c r="Z2119" i="8" s="1"/>
  <c r="AA2119" i="8"/>
  <c r="AB2119" i="8"/>
  <c r="Y2047" i="8"/>
  <c r="Z2047" i="8" s="1"/>
  <c r="AA2047" i="8"/>
  <c r="AB2047" i="8"/>
  <c r="Y1975" i="8"/>
  <c r="Z1975" i="8" s="1"/>
  <c r="AA1975" i="8"/>
  <c r="AB1975" i="8"/>
  <c r="Y1903" i="8"/>
  <c r="Z1903" i="8" s="1"/>
  <c r="AA1903" i="8"/>
  <c r="AB1903" i="8"/>
  <c r="Y1735" i="8"/>
  <c r="Z1735" i="8" s="1"/>
  <c r="AA1735" i="8"/>
  <c r="AB1735" i="8"/>
  <c r="Y1663" i="8"/>
  <c r="Z1663" i="8" s="1"/>
  <c r="AA1663" i="8"/>
  <c r="AB1663" i="8"/>
  <c r="Y1591" i="8"/>
  <c r="Z1591" i="8" s="1"/>
  <c r="AB1591" i="8"/>
  <c r="AA1591" i="8"/>
  <c r="Y1519" i="8"/>
  <c r="Z1519" i="8" s="1"/>
  <c r="AB1519" i="8"/>
  <c r="AA1519" i="8"/>
  <c r="Y1447" i="8"/>
  <c r="Z1447" i="8" s="1"/>
  <c r="AB1447" i="8"/>
  <c r="AA1447" i="8"/>
  <c r="Y1375" i="8"/>
  <c r="Z1375" i="8" s="1"/>
  <c r="AA1375" i="8"/>
  <c r="AB1375" i="8"/>
  <c r="Y1303" i="8"/>
  <c r="Z1303" i="8" s="1"/>
  <c r="AA1303" i="8"/>
  <c r="AB1303" i="8"/>
  <c r="Y1231" i="8"/>
  <c r="Z1231" i="8" s="1"/>
  <c r="AA1231" i="8"/>
  <c r="AB1231" i="8"/>
  <c r="Y1159" i="8"/>
  <c r="Z1159" i="8" s="1"/>
  <c r="AA1159" i="8"/>
  <c r="AB1159" i="8"/>
  <c r="Y1087" i="8"/>
  <c r="Z1087" i="8" s="1"/>
  <c r="AA1087" i="8"/>
  <c r="AB1087" i="8"/>
  <c r="Y1015" i="8"/>
  <c r="Z1015" i="8" s="1"/>
  <c r="AA1015" i="8"/>
  <c r="AB1015" i="8"/>
  <c r="Y937" i="8"/>
  <c r="Z937" i="8" s="1"/>
  <c r="Y889" i="8"/>
  <c r="Z889" i="8" s="1"/>
  <c r="AA889" i="8"/>
  <c r="AB889" i="8"/>
  <c r="Y817" i="8"/>
  <c r="Z817" i="8" s="1"/>
  <c r="AA817" i="8"/>
  <c r="AB817" i="8"/>
  <c r="Y673" i="8"/>
  <c r="Z673" i="8" s="1"/>
  <c r="AB673" i="8"/>
  <c r="AA673" i="8"/>
  <c r="Y473" i="8"/>
  <c r="Z473" i="8" s="1"/>
  <c r="AB473" i="8"/>
  <c r="AA473" i="8"/>
  <c r="Y425" i="8"/>
  <c r="Z425" i="8" s="1"/>
  <c r="AB425" i="8"/>
  <c r="AA425" i="8"/>
  <c r="Y401" i="8"/>
  <c r="Z401" i="8" s="1"/>
  <c r="AB401" i="8"/>
  <c r="AA401" i="8"/>
  <c r="Y377" i="8"/>
  <c r="Z377" i="8" s="1"/>
  <c r="AB377" i="8"/>
  <c r="AA377" i="8"/>
  <c r="Y353" i="8"/>
  <c r="Z353" i="8" s="1"/>
  <c r="AB353" i="8"/>
  <c r="AA353" i="8"/>
  <c r="Y329" i="8"/>
  <c r="Z329" i="8" s="1"/>
  <c r="AB329" i="8"/>
  <c r="AA329" i="8"/>
  <c r="Y305" i="8"/>
  <c r="Z305" i="8" s="1"/>
  <c r="AB305" i="8"/>
  <c r="AA305" i="8"/>
  <c r="Y265" i="8"/>
  <c r="Z265" i="8" s="1"/>
  <c r="AB265" i="8"/>
  <c r="AA265" i="8"/>
  <c r="Y257" i="8"/>
  <c r="Z257" i="8" s="1"/>
  <c r="AB257" i="8"/>
  <c r="AA257" i="8"/>
  <c r="Y213" i="8"/>
  <c r="Z213" i="8" s="1"/>
  <c r="AB213" i="8"/>
  <c r="AA213" i="8"/>
  <c r="Y162" i="8"/>
  <c r="Z162" i="8" s="1"/>
  <c r="AA162" i="8"/>
  <c r="AB162" i="8"/>
  <c r="Y154" i="8"/>
  <c r="Z154" i="8" s="1"/>
  <c r="AA154" i="8"/>
  <c r="AB154" i="8"/>
  <c r="Y146" i="8"/>
  <c r="Z146" i="8" s="1"/>
  <c r="AA146" i="8"/>
  <c r="AB146" i="8"/>
  <c r="Y127" i="8"/>
  <c r="Z127" i="8" s="1"/>
  <c r="AA127" i="8"/>
  <c r="AB127" i="8"/>
  <c r="Y117" i="8"/>
  <c r="Z117" i="8" s="1"/>
  <c r="AB117" i="8"/>
  <c r="AA117" i="8"/>
  <c r="I118" i="8"/>
  <c r="Y98" i="8"/>
  <c r="Z98" i="8" s="1"/>
  <c r="AA98" i="8"/>
  <c r="AB98" i="8"/>
  <c r="Y61" i="8"/>
  <c r="Z61" i="8" s="1"/>
  <c r="I62" i="8"/>
  <c r="AA61" i="8"/>
  <c r="AB61" i="8"/>
  <c r="Y2726" i="8"/>
  <c r="Z2726" i="8" s="1"/>
  <c r="AA2726" i="8"/>
  <c r="AB2726" i="8"/>
  <c r="Y2622" i="8"/>
  <c r="Z2622" i="8" s="1"/>
  <c r="AB2622" i="8"/>
  <c r="AA2622" i="8"/>
  <c r="Y2542" i="8"/>
  <c r="Z2542" i="8" s="1"/>
  <c r="AB2542" i="8"/>
  <c r="AA2542" i="8"/>
  <c r="Y2470" i="8"/>
  <c r="Z2470" i="8" s="1"/>
  <c r="AB2470" i="8"/>
  <c r="AA2470" i="8"/>
  <c r="Y2398" i="8"/>
  <c r="Z2398" i="8" s="1"/>
  <c r="AA2398" i="8"/>
  <c r="AB2398" i="8"/>
  <c r="Y2326" i="8"/>
  <c r="Z2326" i="8" s="1"/>
  <c r="AB2326" i="8"/>
  <c r="AA2326" i="8"/>
  <c r="Y2254" i="8"/>
  <c r="Z2254" i="8" s="1"/>
  <c r="AA2254" i="8"/>
  <c r="AB2254" i="8"/>
  <c r="Y2182" i="8"/>
  <c r="Z2182" i="8" s="1"/>
  <c r="AA2182" i="8"/>
  <c r="AB2182" i="8"/>
  <c r="Y2110" i="8"/>
  <c r="Z2110" i="8" s="1"/>
  <c r="AA2110" i="8"/>
  <c r="AB2110" i="8"/>
  <c r="Y2038" i="8"/>
  <c r="Z2038" i="8" s="1"/>
  <c r="AA2038" i="8"/>
  <c r="AB2038" i="8"/>
  <c r="Y1966" i="8"/>
  <c r="Z1966" i="8" s="1"/>
  <c r="AA1966" i="8"/>
  <c r="AB1966" i="8"/>
  <c r="Y1894" i="8"/>
  <c r="Z1894" i="8" s="1"/>
  <c r="AA1894" i="8"/>
  <c r="AB1894" i="8"/>
  <c r="Y1830" i="8"/>
  <c r="Z1830" i="8" s="1"/>
  <c r="AA1830" i="8"/>
  <c r="AB1830" i="8"/>
  <c r="Y1790" i="8"/>
  <c r="Z1790" i="8" s="1"/>
  <c r="AA1790" i="8"/>
  <c r="AB1790" i="8"/>
  <c r="Y1726" i="8"/>
  <c r="Z1726" i="8" s="1"/>
  <c r="AB1726" i="8"/>
  <c r="AA1726" i="8"/>
  <c r="Y1654" i="8"/>
  <c r="Z1654" i="8" s="1"/>
  <c r="AB1654" i="8"/>
  <c r="AA1654" i="8"/>
  <c r="Y1582" i="8"/>
  <c r="Z1582" i="8" s="1"/>
  <c r="AB1582" i="8"/>
  <c r="AA1582" i="8"/>
  <c r="Y1510" i="8"/>
  <c r="Z1510" i="8" s="1"/>
  <c r="AB1510" i="8"/>
  <c r="AA1510" i="8"/>
  <c r="Y1438" i="8"/>
  <c r="Z1438" i="8" s="1"/>
  <c r="AB1438" i="8"/>
  <c r="AA1438" i="8"/>
  <c r="Y1366" i="8"/>
  <c r="Z1366" i="8" s="1"/>
  <c r="AA1366" i="8"/>
  <c r="AB1366" i="8"/>
  <c r="Y1294" i="8"/>
  <c r="Z1294" i="8" s="1"/>
  <c r="AA1294" i="8"/>
  <c r="AB1294" i="8"/>
  <c r="Y1222" i="8"/>
  <c r="Z1222" i="8" s="1"/>
  <c r="AA1222" i="8"/>
  <c r="AB1222" i="8"/>
  <c r="Y1150" i="8"/>
  <c r="Z1150" i="8" s="1"/>
  <c r="AA1150" i="8"/>
  <c r="AB1150" i="8"/>
  <c r="Y1078" i="8"/>
  <c r="Z1078" i="8" s="1"/>
  <c r="AA1078" i="8"/>
  <c r="AB1078" i="8"/>
  <c r="Y1006" i="8"/>
  <c r="Z1006" i="8" s="1"/>
  <c r="AB1006" i="8"/>
  <c r="AA1006" i="8"/>
  <c r="Y928" i="8"/>
  <c r="Z928" i="8" s="1"/>
  <c r="Y880" i="8"/>
  <c r="Z880" i="8" s="1"/>
  <c r="AB880" i="8"/>
  <c r="AA880" i="8"/>
  <c r="Y760" i="8"/>
  <c r="Z760" i="8" s="1"/>
  <c r="AB760" i="8"/>
  <c r="AA760" i="8"/>
  <c r="Y736" i="8"/>
  <c r="Z736" i="8" s="1"/>
  <c r="AB736" i="8"/>
  <c r="AA736" i="8"/>
  <c r="Y712" i="8"/>
  <c r="Z712" i="8" s="1"/>
  <c r="AB712" i="8"/>
  <c r="AA712" i="8"/>
  <c r="Y664" i="8"/>
  <c r="Z664" i="8" s="1"/>
  <c r="AB664" i="8"/>
  <c r="AA664" i="8"/>
  <c r="Y640" i="8"/>
  <c r="Z640" i="8" s="1"/>
  <c r="AB640" i="8"/>
  <c r="AA640" i="8"/>
  <c r="Y616" i="8"/>
  <c r="Z616" i="8" s="1"/>
  <c r="AB616" i="8"/>
  <c r="AA616" i="8"/>
  <c r="Y592" i="8"/>
  <c r="Z592" i="8" s="1"/>
  <c r="AB592" i="8"/>
  <c r="AA592" i="8"/>
  <c r="Y568" i="8"/>
  <c r="Z568" i="8" s="1"/>
  <c r="AB568" i="8"/>
  <c r="AA568" i="8"/>
  <c r="Y544" i="8"/>
  <c r="Z544" i="8" s="1"/>
  <c r="AB544" i="8"/>
  <c r="AA544" i="8"/>
  <c r="Y520" i="8"/>
  <c r="Z520" i="8" s="1"/>
  <c r="AB520" i="8"/>
  <c r="AA520" i="8"/>
  <c r="Y496" i="8"/>
  <c r="Z496" i="8" s="1"/>
  <c r="AB496" i="8"/>
  <c r="AA496" i="8"/>
  <c r="Y472" i="8"/>
  <c r="Z472" i="8" s="1"/>
  <c r="AB472" i="8"/>
  <c r="AA472" i="8"/>
  <c r="Y424" i="8"/>
  <c r="Z424" i="8" s="1"/>
  <c r="AB424" i="8"/>
  <c r="AA424" i="8"/>
  <c r="Y400" i="8"/>
  <c r="Z400" i="8" s="1"/>
  <c r="AB400" i="8"/>
  <c r="AA400" i="8"/>
  <c r="Y376" i="8"/>
  <c r="Z376" i="8" s="1"/>
  <c r="AB376" i="8"/>
  <c r="AA376" i="8"/>
  <c r="Y352" i="8"/>
  <c r="Z352" i="8" s="1"/>
  <c r="AB352" i="8"/>
  <c r="AA352" i="8"/>
  <c r="Y328" i="8"/>
  <c r="Z328" i="8" s="1"/>
  <c r="AB328" i="8"/>
  <c r="AA328" i="8"/>
  <c r="Y304" i="8"/>
  <c r="Z304" i="8" s="1"/>
  <c r="AB304" i="8"/>
  <c r="AA304" i="8"/>
  <c r="Y256" i="8"/>
  <c r="Z256" i="8" s="1"/>
  <c r="AB256" i="8"/>
  <c r="AA256" i="8"/>
  <c r="Y212" i="8"/>
  <c r="Z212" i="8" s="1"/>
  <c r="AB212" i="8"/>
  <c r="AA212" i="8"/>
  <c r="Y181" i="8"/>
  <c r="Z181" i="8" s="1"/>
  <c r="AB181" i="8"/>
  <c r="AA181" i="8"/>
  <c r="I182" i="8"/>
  <c r="Y161" i="8"/>
  <c r="Z161" i="8" s="1"/>
  <c r="AB161" i="8"/>
  <c r="AA161" i="8"/>
  <c r="Y136" i="8"/>
  <c r="Z136" i="8" s="1"/>
  <c r="AB136" i="8"/>
  <c r="AA136" i="8"/>
  <c r="I137" i="8"/>
  <c r="Y116" i="8"/>
  <c r="Z116" i="8" s="1"/>
  <c r="AB116" i="8"/>
  <c r="AA116" i="8"/>
  <c r="Y106" i="8"/>
  <c r="Z106" i="8" s="1"/>
  <c r="AA106" i="8"/>
  <c r="AB106" i="8"/>
  <c r="Y72" i="8"/>
  <c r="Z72" i="8" s="1"/>
  <c r="I73" i="8"/>
  <c r="AA72" i="8"/>
  <c r="AB72" i="8"/>
  <c r="Y60" i="8"/>
  <c r="Z60" i="8" s="1"/>
  <c r="AA60" i="8"/>
  <c r="AB60" i="8"/>
  <c r="Y18" i="8"/>
  <c r="Z18" i="8" s="1"/>
  <c r="AA18" i="8"/>
  <c r="AB10" i="8"/>
  <c r="Y2661" i="8"/>
  <c r="Z2661" i="8" s="1"/>
  <c r="AA2661" i="8"/>
  <c r="AB2661" i="8"/>
  <c r="Y2533" i="8"/>
  <c r="Z2533" i="8" s="1"/>
  <c r="AA2533" i="8"/>
  <c r="AB2533" i="8"/>
  <c r="Y2461" i="8"/>
  <c r="Z2461" i="8" s="1"/>
  <c r="AB2461" i="8"/>
  <c r="AA2461" i="8"/>
  <c r="Y2389" i="8"/>
  <c r="Z2389" i="8" s="1"/>
  <c r="AA2389" i="8"/>
  <c r="AB2389" i="8"/>
  <c r="Y2317" i="8"/>
  <c r="Z2317" i="8" s="1"/>
  <c r="AB2317" i="8"/>
  <c r="AA2317" i="8"/>
  <c r="Y2245" i="8"/>
  <c r="Z2245" i="8" s="1"/>
  <c r="AA2245" i="8"/>
  <c r="AB2245" i="8"/>
  <c r="Y2173" i="8"/>
  <c r="Z2173" i="8" s="1"/>
  <c r="AA2173" i="8"/>
  <c r="AB2173" i="8"/>
  <c r="Y2101" i="8"/>
  <c r="Z2101" i="8" s="1"/>
  <c r="AA2101" i="8"/>
  <c r="AB2101" i="8"/>
  <c r="Y2029" i="8"/>
  <c r="Z2029" i="8" s="1"/>
  <c r="AA2029" i="8"/>
  <c r="AB2029" i="8"/>
  <c r="Y1957" i="8"/>
  <c r="Z1957" i="8" s="1"/>
  <c r="AA1957" i="8"/>
  <c r="AB1957" i="8"/>
  <c r="Y1885" i="8"/>
  <c r="Z1885" i="8" s="1"/>
  <c r="AA1885" i="8"/>
  <c r="AB1885" i="8"/>
  <c r="Y1717" i="8"/>
  <c r="Z1717" i="8" s="1"/>
  <c r="AB1717" i="8"/>
  <c r="AA1717" i="8"/>
  <c r="Y1645" i="8"/>
  <c r="Z1645" i="8" s="1"/>
  <c r="AB1645" i="8"/>
  <c r="AA1645" i="8"/>
  <c r="Y1573" i="8"/>
  <c r="Z1573" i="8" s="1"/>
  <c r="AA1573" i="8"/>
  <c r="AB1573" i="8"/>
  <c r="Y1501" i="8"/>
  <c r="Z1501" i="8" s="1"/>
  <c r="AA1501" i="8"/>
  <c r="AB1501" i="8"/>
  <c r="Y1429" i="8"/>
  <c r="Z1429" i="8" s="1"/>
  <c r="AA1429" i="8"/>
  <c r="AB1429" i="8"/>
  <c r="Y1357" i="8"/>
  <c r="Z1357" i="8" s="1"/>
  <c r="AA1357" i="8"/>
  <c r="AB1357" i="8"/>
  <c r="Y1285" i="8"/>
  <c r="Z1285" i="8" s="1"/>
  <c r="AA1285" i="8"/>
  <c r="AB1285" i="8"/>
  <c r="Y1213" i="8"/>
  <c r="Z1213" i="8" s="1"/>
  <c r="AA1213" i="8"/>
  <c r="AB1213" i="8"/>
  <c r="Y1141" i="8"/>
  <c r="Z1141" i="8" s="1"/>
  <c r="AA1141" i="8"/>
  <c r="AB1141" i="8"/>
  <c r="Y1069" i="8"/>
  <c r="Z1069" i="8" s="1"/>
  <c r="AA1069" i="8"/>
  <c r="AB1069" i="8"/>
  <c r="Y997" i="8"/>
  <c r="Z997" i="8" s="1"/>
  <c r="AB997" i="8"/>
  <c r="AA997" i="8"/>
  <c r="Y871" i="8"/>
  <c r="Z871" i="8" s="1"/>
  <c r="AB871" i="8"/>
  <c r="AA871" i="8"/>
  <c r="Y799" i="8"/>
  <c r="Z799" i="8" s="1"/>
  <c r="AB799" i="8"/>
  <c r="AA799" i="8"/>
  <c r="Y655" i="8"/>
  <c r="Z655" i="8" s="1"/>
  <c r="AA655" i="8"/>
  <c r="AB655" i="8"/>
  <c r="Y238" i="8"/>
  <c r="Z238" i="8" s="1"/>
  <c r="AA238" i="8"/>
  <c r="AB238" i="8"/>
  <c r="Y220" i="8"/>
  <c r="Z220" i="8" s="1"/>
  <c r="AB220" i="8"/>
  <c r="AA220" i="8"/>
  <c r="Y169" i="8"/>
  <c r="Z169" i="8" s="1"/>
  <c r="AB169" i="8"/>
  <c r="AA169" i="8"/>
  <c r="Y160" i="8"/>
  <c r="Z160" i="8" s="1"/>
  <c r="AB160" i="8"/>
  <c r="AA160" i="8"/>
  <c r="Y152" i="8"/>
  <c r="Z152" i="8" s="1"/>
  <c r="AB152" i="8"/>
  <c r="AA152" i="8"/>
  <c r="Y84" i="8"/>
  <c r="Z84" i="8" s="1"/>
  <c r="AA84" i="8"/>
  <c r="AB84" i="8"/>
  <c r="AA2479" i="8"/>
  <c r="Y2947" i="8"/>
  <c r="Z2947" i="8" s="1"/>
  <c r="AA2947" i="8"/>
  <c r="AB2947" i="8"/>
  <c r="Y2843" i="8"/>
  <c r="Z2843" i="8" s="1"/>
  <c r="AA2843" i="8"/>
  <c r="AB2843" i="8"/>
  <c r="I2779" i="8"/>
  <c r="Y2739" i="8"/>
  <c r="Z2739" i="8" s="1"/>
  <c r="AA2739" i="8"/>
  <c r="I2675" i="8"/>
  <c r="Y2635" i="8"/>
  <c r="Z2635" i="8" s="1"/>
  <c r="AA2635" i="8"/>
  <c r="AB2635" i="8"/>
  <c r="Y2587" i="8"/>
  <c r="Z2587" i="8" s="1"/>
  <c r="AB2587" i="8"/>
  <c r="AA2587" i="8"/>
  <c r="I2579" i="8"/>
  <c r="Y2515" i="8"/>
  <c r="Z2515" i="8" s="1"/>
  <c r="AB2515" i="8"/>
  <c r="AA2515" i="8"/>
  <c r="I2507" i="8"/>
  <c r="Y2443" i="8"/>
  <c r="Z2443" i="8" s="1"/>
  <c r="AA2443" i="8"/>
  <c r="AB2443" i="8"/>
  <c r="I2435" i="8"/>
  <c r="Y2371" i="8"/>
  <c r="Z2371" i="8" s="1"/>
  <c r="AA2371" i="8"/>
  <c r="AB2371" i="8"/>
  <c r="I2363" i="8"/>
  <c r="Y2299" i="8"/>
  <c r="Z2299" i="8" s="1"/>
  <c r="AA2299" i="8"/>
  <c r="AB2299" i="8"/>
  <c r="I2291" i="8"/>
  <c r="Y2227" i="8"/>
  <c r="Z2227" i="8" s="1"/>
  <c r="AA2227" i="8"/>
  <c r="AB2227" i="8"/>
  <c r="I2219" i="8"/>
  <c r="Y2155" i="8"/>
  <c r="Z2155" i="8" s="1"/>
  <c r="AA2155" i="8"/>
  <c r="AB2155" i="8"/>
  <c r="I2147" i="8"/>
  <c r="Y2083" i="8"/>
  <c r="Z2083" i="8" s="1"/>
  <c r="AA2083" i="8"/>
  <c r="AB2083" i="8"/>
  <c r="I2075" i="8"/>
  <c r="Y2011" i="8"/>
  <c r="Z2011" i="8" s="1"/>
  <c r="AA2011" i="8"/>
  <c r="AB2011" i="8"/>
  <c r="I2003" i="8"/>
  <c r="Y1939" i="8"/>
  <c r="Z1939" i="8" s="1"/>
  <c r="AA1939" i="8"/>
  <c r="AB1939" i="8"/>
  <c r="I1931" i="8"/>
  <c r="Y1867" i="8"/>
  <c r="Z1867" i="8" s="1"/>
  <c r="AA1867" i="8"/>
  <c r="AB1867" i="8"/>
  <c r="I1859" i="8"/>
  <c r="I1811" i="8"/>
  <c r="Y1771" i="8"/>
  <c r="Z1771" i="8" s="1"/>
  <c r="AA1771" i="8"/>
  <c r="AB1771" i="8"/>
  <c r="I1763" i="8"/>
  <c r="Y1699" i="8"/>
  <c r="Z1699" i="8" s="1"/>
  <c r="AB1699" i="8"/>
  <c r="AA1699" i="8"/>
  <c r="I1691" i="8"/>
  <c r="Y1627" i="8"/>
  <c r="Z1627" i="8" s="1"/>
  <c r="AB1627" i="8"/>
  <c r="AA1627" i="8"/>
  <c r="I1619" i="8"/>
  <c r="Y1555" i="8"/>
  <c r="Z1555" i="8" s="1"/>
  <c r="AB1555" i="8"/>
  <c r="AA1555" i="8"/>
  <c r="I1547" i="8"/>
  <c r="Y1483" i="8"/>
  <c r="Z1483" i="8" s="1"/>
  <c r="AB1483" i="8"/>
  <c r="AA1483" i="8"/>
  <c r="I1475" i="8"/>
  <c r="Y1411" i="8"/>
  <c r="Z1411" i="8" s="1"/>
  <c r="AB1411" i="8"/>
  <c r="AA1411" i="8"/>
  <c r="I1403" i="8"/>
  <c r="Y1339" i="8"/>
  <c r="Z1339" i="8" s="1"/>
  <c r="AA1339" i="8"/>
  <c r="AB1339" i="8"/>
  <c r="I1331" i="8"/>
  <c r="Y1267" i="8"/>
  <c r="Z1267" i="8" s="1"/>
  <c r="AA1267" i="8"/>
  <c r="AB1267" i="8"/>
  <c r="I1259" i="8"/>
  <c r="Y1195" i="8"/>
  <c r="Z1195" i="8" s="1"/>
  <c r="AA1195" i="8"/>
  <c r="AB1195" i="8"/>
  <c r="I1187" i="8"/>
  <c r="Y1123" i="8"/>
  <c r="Z1123" i="8" s="1"/>
  <c r="AA1123" i="8"/>
  <c r="AB1123" i="8"/>
  <c r="I1115" i="8"/>
  <c r="Y1051" i="8"/>
  <c r="Z1051" i="8" s="1"/>
  <c r="AA1051" i="8"/>
  <c r="AB1051" i="8"/>
  <c r="I1043" i="8"/>
  <c r="Y979" i="8"/>
  <c r="Z979" i="8" s="1"/>
  <c r="AA979" i="8"/>
  <c r="AB979" i="8"/>
  <c r="Y925" i="8"/>
  <c r="Z925" i="8" s="1"/>
  <c r="I917" i="8"/>
  <c r="Y853" i="8"/>
  <c r="Z853" i="8" s="1"/>
  <c r="AA853" i="8"/>
  <c r="AB853" i="8"/>
  <c r="I845" i="8"/>
  <c r="Y805" i="8"/>
  <c r="Z805" i="8" s="1"/>
  <c r="AA805" i="8"/>
  <c r="AB805" i="8"/>
  <c r="Y781" i="8"/>
  <c r="Z781" i="8" s="1"/>
  <c r="AA781" i="8"/>
  <c r="AB781" i="8"/>
  <c r="I773" i="8"/>
  <c r="I749" i="8"/>
  <c r="I725" i="8"/>
  <c r="I701" i="8"/>
  <c r="I629" i="8"/>
  <c r="I605" i="8"/>
  <c r="I581" i="8"/>
  <c r="I557" i="8"/>
  <c r="I533" i="8"/>
  <c r="I509" i="8"/>
  <c r="I485" i="8"/>
  <c r="Y437" i="8"/>
  <c r="Z437" i="8" s="1"/>
  <c r="AB437" i="8"/>
  <c r="AA437" i="8"/>
  <c r="Y413" i="8"/>
  <c r="Z413" i="8" s="1"/>
  <c r="AB413" i="8"/>
  <c r="AA413" i="8"/>
  <c r="Y389" i="8"/>
  <c r="Z389" i="8" s="1"/>
  <c r="AB389" i="8"/>
  <c r="AA389" i="8"/>
  <c r="Y365" i="8"/>
  <c r="Z365" i="8" s="1"/>
  <c r="AB365" i="8"/>
  <c r="AA365" i="8"/>
  <c r="Y341" i="8"/>
  <c r="Z341" i="8" s="1"/>
  <c r="AB341" i="8"/>
  <c r="AA341" i="8"/>
  <c r="Y317" i="8"/>
  <c r="Z317" i="8" s="1"/>
  <c r="AB317" i="8"/>
  <c r="AA317" i="8"/>
  <c r="Y293" i="8"/>
  <c r="Z293" i="8" s="1"/>
  <c r="AB293" i="8"/>
  <c r="AA293" i="8"/>
  <c r="Y253" i="8"/>
  <c r="Z253" i="8" s="1"/>
  <c r="AB253" i="8"/>
  <c r="AA253" i="8"/>
  <c r="Y226" i="8"/>
  <c r="Z226" i="8" s="1"/>
  <c r="AA226" i="8"/>
  <c r="AB226" i="8"/>
  <c r="I227" i="8"/>
  <c r="Y208" i="8"/>
  <c r="Z208" i="8" s="1"/>
  <c r="AB208" i="8"/>
  <c r="AA208" i="8"/>
  <c r="Y188" i="8"/>
  <c r="Z188" i="8" s="1"/>
  <c r="AB188" i="8"/>
  <c r="AA188" i="8"/>
  <c r="Y132" i="8"/>
  <c r="Z132" i="8" s="1"/>
  <c r="AB132" i="8"/>
  <c r="AA132" i="8"/>
  <c r="Y122" i="8"/>
  <c r="Z122" i="8" s="1"/>
  <c r="AA122" i="8"/>
  <c r="AB122" i="8"/>
  <c r="I123" i="8"/>
  <c r="Y112" i="8"/>
  <c r="Z112" i="8" s="1"/>
  <c r="AB112" i="8"/>
  <c r="AA112" i="8"/>
  <c r="I113" i="8"/>
  <c r="Y92" i="8"/>
  <c r="Z92" i="8" s="1"/>
  <c r="AA92" i="8"/>
  <c r="AB92" i="8"/>
  <c r="Y80" i="8"/>
  <c r="Z80" i="8" s="1"/>
  <c r="I81" i="8"/>
  <c r="AA80" i="8"/>
  <c r="AB80" i="8"/>
  <c r="Y68" i="8"/>
  <c r="Z68" i="8" s="1"/>
  <c r="AA68" i="8"/>
  <c r="AB68" i="8"/>
  <c r="Y42" i="8"/>
  <c r="Z42" i="8" s="1"/>
  <c r="AA42" i="8"/>
  <c r="I43" i="8"/>
  <c r="I32" i="8"/>
  <c r="AB49" i="8"/>
  <c r="AB33" i="8"/>
  <c r="AB29" i="8"/>
  <c r="AB21" i="8"/>
  <c r="AB17" i="8"/>
  <c r="AB13" i="8"/>
  <c r="AB5" i="8"/>
  <c r="I7" i="8"/>
  <c r="AA49" i="8"/>
  <c r="AA33" i="8"/>
  <c r="AA29" i="8"/>
  <c r="AA21" i="8"/>
  <c r="AA17" i="8"/>
  <c r="AA13" i="8"/>
  <c r="AA5" i="8"/>
  <c r="Y206" i="8"/>
  <c r="Z206" i="8" s="1"/>
  <c r="AA206" i="8"/>
  <c r="AB206" i="8"/>
  <c r="Y158" i="8"/>
  <c r="Z158" i="8" s="1"/>
  <c r="AA158" i="8"/>
  <c r="AB158" i="8"/>
  <c r="Y150" i="8"/>
  <c r="Z150" i="8" s="1"/>
  <c r="AA150" i="8"/>
  <c r="AB150" i="8"/>
  <c r="Y142" i="8"/>
  <c r="Z142" i="8" s="1"/>
  <c r="AA142" i="8"/>
  <c r="AB142" i="8"/>
  <c r="Y126" i="8"/>
  <c r="Z126" i="8" s="1"/>
  <c r="AA126" i="8"/>
  <c r="AB126" i="8"/>
  <c r="I30" i="8"/>
  <c r="I22" i="8"/>
  <c r="I14" i="8"/>
  <c r="AB56" i="8"/>
  <c r="AB52" i="8"/>
  <c r="AB48" i="8"/>
  <c r="AB28" i="8"/>
  <c r="AB24" i="8"/>
  <c r="AB20" i="8"/>
  <c r="AB16" i="8"/>
  <c r="AB12" i="8"/>
  <c r="AB8" i="8"/>
  <c r="AA56" i="8"/>
  <c r="AA52" i="8"/>
  <c r="AA48" i="8"/>
  <c r="AA28" i="8"/>
  <c r="AA24" i="8"/>
  <c r="AA20" i="8"/>
  <c r="AA16" i="8"/>
  <c r="AA12" i="8"/>
  <c r="AA8" i="8"/>
  <c r="AB31" i="8"/>
  <c r="AB23" i="8"/>
  <c r="AB19" i="8"/>
  <c r="AB15" i="8"/>
  <c r="Y163" i="8"/>
  <c r="Z163" i="8" s="1"/>
  <c r="AA163" i="8"/>
  <c r="AB163" i="8"/>
  <c r="Y155" i="8"/>
  <c r="Z155" i="8" s="1"/>
  <c r="AA155" i="8"/>
  <c r="AB155" i="8"/>
  <c r="Y147" i="8"/>
  <c r="Z147" i="8" s="1"/>
  <c r="AA147" i="8"/>
  <c r="AB147" i="8"/>
  <c r="Y139" i="8"/>
  <c r="Z139" i="8" s="1"/>
  <c r="AA139" i="8"/>
  <c r="AB139" i="8"/>
  <c r="Y131" i="8"/>
  <c r="Z131" i="8" s="1"/>
  <c r="AA131" i="8"/>
  <c r="AB131" i="8"/>
  <c r="Y115" i="8"/>
  <c r="Z115" i="8" s="1"/>
  <c r="AA115" i="8"/>
  <c r="AB115" i="8"/>
  <c r="Y107" i="8"/>
  <c r="Z107" i="8" s="1"/>
  <c r="AA107" i="8"/>
  <c r="AB107" i="8"/>
  <c r="Y99" i="8"/>
  <c r="Z99" i="8" s="1"/>
  <c r="AA99" i="8"/>
  <c r="AB99" i="8"/>
  <c r="AA31" i="8"/>
  <c r="AA23" i="8"/>
  <c r="AA19" i="8"/>
  <c r="AA15" i="8"/>
  <c r="Y153" i="8"/>
  <c r="Z153" i="8" s="1"/>
  <c r="AB153" i="8"/>
  <c r="AA153" i="8"/>
  <c r="Y145" i="8"/>
  <c r="Z145" i="8" s="1"/>
  <c r="AB145" i="8"/>
  <c r="AA145" i="8"/>
  <c r="Y121" i="8"/>
  <c r="Z121" i="8" s="1"/>
  <c r="AB121" i="8"/>
  <c r="AA121" i="8"/>
  <c r="Y105" i="8"/>
  <c r="Z105" i="8" s="1"/>
  <c r="AB105" i="8"/>
  <c r="AA105" i="8"/>
  <c r="I57" i="8"/>
  <c r="I25" i="8"/>
  <c r="I9" i="8"/>
  <c r="AA6" i="8"/>
  <c r="X57" i="11"/>
  <c r="AE305" i="4"/>
  <c r="Y321" i="11"/>
  <c r="F135" i="14"/>
  <c r="AE287" i="4"/>
  <c r="AE303" i="4"/>
  <c r="C296" i="19"/>
  <c r="C334" i="19"/>
  <c r="F128" i="14"/>
  <c r="AE309" i="4"/>
  <c r="X581" i="11"/>
  <c r="X509" i="11"/>
  <c r="C37" i="19"/>
  <c r="C351" i="19"/>
  <c r="AE329" i="4"/>
  <c r="F142" i="14"/>
  <c r="AE289" i="4"/>
  <c r="F86" i="14"/>
  <c r="AE313" i="4"/>
  <c r="C49" i="19"/>
  <c r="X410" i="11"/>
  <c r="X660" i="11"/>
  <c r="X500" i="11"/>
  <c r="Y276" i="11"/>
  <c r="Y313" i="11"/>
  <c r="X276" i="11"/>
  <c r="X313" i="11"/>
  <c r="Y660" i="11"/>
  <c r="X158" i="11"/>
  <c r="AE297" i="4"/>
  <c r="Y125" i="11"/>
  <c r="C322" i="19"/>
  <c r="F114" i="14"/>
  <c r="AE321" i="4"/>
  <c r="X86" i="11"/>
  <c r="F226" i="14"/>
  <c r="F170" i="14"/>
  <c r="AE281" i="4"/>
  <c r="X35" i="11"/>
  <c r="X67" i="11"/>
  <c r="F58" i="14"/>
  <c r="X135" i="11"/>
  <c r="Y93" i="11"/>
  <c r="X347" i="11"/>
  <c r="X93" i="11"/>
  <c r="X46" i="11"/>
  <c r="X673" i="11"/>
  <c r="Y135" i="11"/>
  <c r="Y295" i="11"/>
  <c r="X254" i="11"/>
  <c r="X16" i="11"/>
  <c r="Y7" i="11"/>
  <c r="X160" i="11"/>
  <c r="Y254" i="11"/>
  <c r="P251" i="4"/>
  <c r="Y410" i="11"/>
  <c r="Y16" i="11"/>
  <c r="C300" i="19"/>
  <c r="F37" i="14"/>
  <c r="X7" i="11"/>
  <c r="Y272" i="11"/>
  <c r="X338" i="11"/>
  <c r="X272" i="11"/>
  <c r="Y338" i="11"/>
  <c r="Y158" i="11"/>
  <c r="X301" i="11"/>
  <c r="X76" i="11"/>
  <c r="Y76" i="11"/>
  <c r="X295" i="11"/>
  <c r="X199" i="11"/>
  <c r="X473" i="11"/>
  <c r="Y199" i="11"/>
  <c r="Y332" i="11"/>
  <c r="Y545" i="11"/>
  <c r="X271" i="11"/>
  <c r="Y270" i="11"/>
  <c r="X401" i="11"/>
  <c r="X332" i="11"/>
  <c r="X270" i="11"/>
  <c r="Y401" i="11"/>
  <c r="X252" i="11"/>
  <c r="X545" i="11"/>
  <c r="Y473" i="11"/>
  <c r="I610" i="11"/>
  <c r="Y609" i="11"/>
  <c r="X609" i="11"/>
  <c r="X392" i="11"/>
  <c r="X250" i="11"/>
  <c r="Y634" i="11"/>
  <c r="Y133" i="11"/>
  <c r="Y57" i="11"/>
  <c r="Y464" i="11"/>
  <c r="X634" i="11"/>
  <c r="Y307" i="11"/>
  <c r="X268" i="11"/>
  <c r="X133" i="11"/>
  <c r="Y73" i="11"/>
  <c r="Y25" i="11"/>
  <c r="X293" i="11"/>
  <c r="Y103" i="11"/>
  <c r="X464" i="11"/>
  <c r="Y419" i="11"/>
  <c r="X25" i="11"/>
  <c r="X188" i="11"/>
  <c r="Y87" i="11"/>
  <c r="X608" i="11"/>
  <c r="X419" i="11"/>
  <c r="Y250" i="11"/>
  <c r="Y188" i="11"/>
  <c r="Y160" i="11"/>
  <c r="X87" i="11"/>
  <c r="X269" i="11"/>
  <c r="Y686" i="11"/>
  <c r="Y536" i="11"/>
  <c r="Y293" i="11"/>
  <c r="Y268" i="11"/>
  <c r="X686" i="11"/>
  <c r="X536" i="11"/>
  <c r="Y274" i="11"/>
  <c r="Y608" i="11"/>
  <c r="Y563" i="11"/>
  <c r="Y347" i="11"/>
  <c r="X139" i="11"/>
  <c r="Y392" i="11"/>
  <c r="I24" i="11"/>
  <c r="X24" i="11" s="1"/>
  <c r="Y23" i="11"/>
  <c r="X23" i="11"/>
  <c r="Y635" i="11"/>
  <c r="X365" i="11"/>
  <c r="X69" i="11"/>
  <c r="Y365" i="11"/>
  <c r="Y176" i="11"/>
  <c r="Y69" i="11"/>
  <c r="X635" i="11"/>
  <c r="Y120" i="11"/>
  <c r="Y85" i="11"/>
  <c r="X39" i="11"/>
  <c r="Y500" i="11"/>
  <c r="X120" i="11"/>
  <c r="Y39" i="11"/>
  <c r="Y278" i="11"/>
  <c r="X176" i="11"/>
  <c r="I150" i="11"/>
  <c r="I151" i="11" s="1"/>
  <c r="X149" i="11"/>
  <c r="Y149" i="11"/>
  <c r="Y140" i="11"/>
  <c r="X140" i="11"/>
  <c r="X47" i="11"/>
  <c r="Y47" i="11"/>
  <c r="AE293" i="4"/>
  <c r="F44" i="14"/>
  <c r="Y356" i="11"/>
  <c r="X278" i="11"/>
  <c r="X321" i="11"/>
  <c r="Y244" i="11"/>
  <c r="F184" i="14"/>
  <c r="X215" i="11"/>
  <c r="F240" i="14"/>
  <c r="AE301" i="4"/>
  <c r="AE356" i="4"/>
  <c r="X244" i="11"/>
  <c r="X137" i="11"/>
  <c r="X260" i="11"/>
  <c r="C326" i="19"/>
  <c r="F100" i="14"/>
  <c r="F72" i="14"/>
  <c r="Y260" i="11"/>
  <c r="Y154" i="11"/>
  <c r="X110" i="11"/>
  <c r="Y12" i="11"/>
  <c r="Y35" i="11"/>
  <c r="Y137" i="11"/>
  <c r="AE285" i="4"/>
  <c r="C278" i="19"/>
  <c r="X356" i="11"/>
  <c r="X154" i="11"/>
  <c r="Y215" i="11"/>
  <c r="AE325" i="4"/>
  <c r="F156" i="14"/>
  <c r="AE317" i="4"/>
  <c r="X77" i="11"/>
  <c r="Y65" i="11"/>
  <c r="X155" i="11"/>
  <c r="Y155" i="11"/>
  <c r="Y37" i="11"/>
  <c r="X37" i="11"/>
  <c r="I38" i="11"/>
  <c r="X13" i="11"/>
  <c r="I14" i="11"/>
  <c r="Y13" i="11"/>
  <c r="I101" i="11"/>
  <c r="I102" i="11" s="1"/>
  <c r="X100" i="11"/>
  <c r="Y100" i="11"/>
  <c r="X30" i="11"/>
  <c r="Y30" i="11"/>
  <c r="X45" i="11"/>
  <c r="Y45" i="11"/>
  <c r="Y68" i="11"/>
  <c r="X68" i="11"/>
  <c r="X274" i="11"/>
  <c r="X12" i="11"/>
  <c r="Y428" i="11"/>
  <c r="X428" i="11"/>
  <c r="Y44" i="11"/>
  <c r="X156" i="11"/>
  <c r="Y482" i="11"/>
  <c r="Y383" i="11"/>
  <c r="Y141" i="11"/>
  <c r="Y67" i="11"/>
  <c r="Y554" i="11"/>
  <c r="X482" i="11"/>
  <c r="X383" i="11"/>
  <c r="Y301" i="11"/>
  <c r="X204" i="11"/>
  <c r="X117" i="11"/>
  <c r="X554" i="11"/>
  <c r="X256" i="11"/>
  <c r="Y204" i="11"/>
  <c r="Y98" i="11"/>
  <c r="X44" i="11"/>
  <c r="X3" i="11"/>
  <c r="Y117" i="11"/>
  <c r="X98" i="11"/>
  <c r="X621" i="11"/>
  <c r="Y256" i="11"/>
  <c r="Y3" i="11"/>
  <c r="Y156" i="11"/>
  <c r="Y77" i="11"/>
  <c r="Y29" i="11"/>
  <c r="X141" i="11"/>
  <c r="X29" i="11"/>
  <c r="Y4" i="11"/>
  <c r="X4" i="11"/>
  <c r="I5" i="11"/>
  <c r="X207" i="11"/>
  <c r="I208" i="11"/>
  <c r="I209" i="11" s="1"/>
  <c r="I210" i="11" s="1"/>
  <c r="Y207" i="11"/>
  <c r="X157" i="11"/>
  <c r="Y157" i="11"/>
  <c r="Y144" i="11"/>
  <c r="X144" i="11"/>
  <c r="I145" i="11"/>
  <c r="I146" i="11" s="1"/>
  <c r="Y95" i="11"/>
  <c r="X95" i="11"/>
  <c r="I96" i="11"/>
  <c r="I97" i="11" s="1"/>
  <c r="Y66" i="11"/>
  <c r="X66" i="11"/>
  <c r="X41" i="11"/>
  <c r="I42" i="11"/>
  <c r="I43" i="11" s="1"/>
  <c r="Y41" i="11"/>
  <c r="X8" i="11"/>
  <c r="I9" i="11"/>
  <c r="I10" i="11" s="1"/>
  <c r="Y8" i="11"/>
  <c r="Y200" i="11"/>
  <c r="I201" i="11"/>
  <c r="X200" i="11"/>
  <c r="X173" i="11"/>
  <c r="Y173" i="11"/>
  <c r="I174" i="11"/>
  <c r="I175" i="11" s="1"/>
  <c r="Y89" i="11"/>
  <c r="X89" i="11"/>
  <c r="I90" i="11"/>
  <c r="I91" i="11" s="1"/>
  <c r="I92" i="11" s="1"/>
  <c r="X64" i="11"/>
  <c r="Y64" i="11"/>
  <c r="I27" i="11"/>
  <c r="X26" i="11"/>
  <c r="Y26" i="11"/>
  <c r="X294" i="11"/>
  <c r="Y294" i="11"/>
  <c r="Y192" i="11"/>
  <c r="I193" i="11"/>
  <c r="I194" i="11" s="1"/>
  <c r="I195" i="11" s="1"/>
  <c r="I196" i="11" s="1"/>
  <c r="I197" i="11" s="1"/>
  <c r="I198" i="11" s="1"/>
  <c r="X192" i="11"/>
  <c r="Y167" i="11"/>
  <c r="X167" i="11"/>
  <c r="I168" i="11"/>
  <c r="I169" i="11" s="1"/>
  <c r="X138" i="11"/>
  <c r="Y138" i="11"/>
  <c r="X112" i="11"/>
  <c r="I113" i="11"/>
  <c r="I114" i="11" s="1"/>
  <c r="Y112" i="11"/>
  <c r="Y59" i="11"/>
  <c r="X59" i="11"/>
  <c r="I60" i="11"/>
  <c r="I61" i="11" s="1"/>
  <c r="Y24" i="11"/>
  <c r="Y153" i="11"/>
  <c r="X153" i="11"/>
  <c r="X136" i="11"/>
  <c r="Y136" i="11"/>
  <c r="I107" i="11"/>
  <c r="I108" i="11" s="1"/>
  <c r="I109" i="11" s="1"/>
  <c r="Y106" i="11"/>
  <c r="X106" i="11"/>
  <c r="I51" i="11"/>
  <c r="I52" i="11" s="1"/>
  <c r="I53" i="11" s="1"/>
  <c r="X50" i="11"/>
  <c r="Y50" i="11"/>
  <c r="Y134" i="11"/>
  <c r="X134" i="11"/>
  <c r="Y71" i="11"/>
  <c r="I72" i="11"/>
  <c r="X71" i="11"/>
  <c r="Y18" i="11"/>
  <c r="X18" i="11"/>
  <c r="I19" i="11"/>
  <c r="I20" i="11" s="1"/>
  <c r="X129" i="11"/>
  <c r="I130" i="11"/>
  <c r="I131" i="11" s="1"/>
  <c r="I132" i="11" s="1"/>
  <c r="Y129" i="11"/>
  <c r="I83" i="11"/>
  <c r="Y82" i="11"/>
  <c r="X82" i="11"/>
  <c r="X32" i="11"/>
  <c r="I33" i="11"/>
  <c r="Y32" i="11"/>
  <c r="I181" i="11"/>
  <c r="I182" i="11" s="1"/>
  <c r="I183" i="11" s="1"/>
  <c r="X180" i="11"/>
  <c r="Y180" i="11"/>
  <c r="X159" i="11"/>
  <c r="Y159" i="11"/>
  <c r="X122" i="11"/>
  <c r="Y122" i="11"/>
  <c r="I123" i="11"/>
  <c r="I124" i="11" s="1"/>
  <c r="I80" i="11"/>
  <c r="Y79" i="11"/>
  <c r="X79" i="11"/>
  <c r="Y202" i="11"/>
  <c r="Y621" i="11"/>
  <c r="X266" i="11"/>
  <c r="Y170" i="11"/>
  <c r="I573" i="11"/>
  <c r="I574" i="11" s="1"/>
  <c r="I575" i="11" s="1"/>
  <c r="I576" i="11" s="1"/>
  <c r="I577" i="11" s="1"/>
  <c r="I578" i="11" s="1"/>
  <c r="I519" i="11"/>
  <c r="I520" i="11" s="1"/>
  <c r="I521" i="11" s="1"/>
  <c r="X521" i="11" s="1"/>
  <c r="I308" i="11"/>
  <c r="I309" i="11" s="1"/>
  <c r="I310" i="11" s="1"/>
  <c r="I290" i="11"/>
  <c r="I291" i="11" s="1"/>
  <c r="I292" i="11" s="1"/>
  <c r="I203" i="11"/>
  <c r="I187" i="11"/>
  <c r="I163" i="11"/>
  <c r="I164" i="11" s="1"/>
  <c r="Y248" i="11"/>
  <c r="X572" i="11"/>
  <c r="Y186" i="11"/>
  <c r="Y518" i="11"/>
  <c r="Y331" i="11"/>
  <c r="X248" i="11"/>
  <c r="X707" i="11"/>
  <c r="Y707" i="11"/>
  <c r="X374" i="11"/>
  <c r="Y162" i="11"/>
  <c r="X289" i="11"/>
  <c r="Y374" i="11"/>
  <c r="Y266" i="11"/>
  <c r="C202" i="19"/>
  <c r="C218" i="19"/>
  <c r="AE216" i="4"/>
  <c r="G15" i="21"/>
  <c r="Z216" i="4"/>
  <c r="C246" i="19"/>
  <c r="P216" i="4"/>
  <c r="U217" i="4"/>
  <c r="AE219" i="4"/>
  <c r="C64" i="19"/>
  <c r="P217" i="4"/>
  <c r="C226" i="19"/>
  <c r="U223" i="4"/>
  <c r="C86" i="19"/>
  <c r="P220" i="4"/>
  <c r="Z219" i="4"/>
  <c r="Z218" i="4"/>
  <c r="G24" i="21"/>
  <c r="F107" i="14"/>
  <c r="F93" i="14"/>
  <c r="Z220" i="4"/>
  <c r="AE218" i="4"/>
  <c r="AE220" i="4"/>
  <c r="Z217" i="4"/>
  <c r="U222" i="4"/>
  <c r="P218" i="4"/>
  <c r="AE331" i="4"/>
  <c r="F121" i="14"/>
  <c r="P222" i="4"/>
  <c r="C250" i="19"/>
  <c r="AE360" i="4"/>
  <c r="U218" i="4"/>
  <c r="P221" i="4"/>
  <c r="AE217" i="4"/>
  <c r="C186" i="19"/>
  <c r="F282" i="14"/>
  <c r="C332" i="19"/>
  <c r="C308" i="19"/>
  <c r="F400" i="14"/>
  <c r="AE291" i="4"/>
  <c r="G9" i="21"/>
  <c r="U251" i="4"/>
  <c r="C162" i="19"/>
  <c r="C288" i="19"/>
  <c r="Z251" i="4"/>
  <c r="G26" i="21"/>
  <c r="F51" i="14"/>
  <c r="C150" i="19"/>
  <c r="AE283" i="4"/>
  <c r="C284" i="19"/>
  <c r="C276" i="19"/>
  <c r="Z252" i="4"/>
  <c r="AE279" i="4"/>
  <c r="C154" i="19"/>
  <c r="U131" i="4"/>
  <c r="U79" i="4"/>
  <c r="AE99" i="4"/>
  <c r="U105" i="4"/>
  <c r="AE121" i="4"/>
  <c r="U65" i="4"/>
  <c r="AE98" i="4"/>
  <c r="P69" i="4"/>
  <c r="Z126" i="4"/>
  <c r="U107" i="4"/>
  <c r="P67" i="4"/>
  <c r="U140" i="4"/>
  <c r="P102" i="4"/>
  <c r="Z104" i="4"/>
  <c r="P196" i="4"/>
  <c r="U475" i="4"/>
  <c r="U367" i="4"/>
  <c r="P473" i="4"/>
  <c r="AE45" i="4"/>
  <c r="C959" i="19"/>
  <c r="F391" i="14"/>
  <c r="C1350" i="19"/>
  <c r="Z351" i="4"/>
  <c r="C336" i="19"/>
  <c r="F247" i="14"/>
  <c r="AE350" i="4"/>
  <c r="C1275" i="19"/>
  <c r="F218" i="14"/>
  <c r="Z326" i="4"/>
  <c r="F178" i="14"/>
  <c r="P315" i="4"/>
  <c r="F151" i="14"/>
  <c r="C1159" i="19"/>
  <c r="U307" i="4"/>
  <c r="U302" i="4"/>
  <c r="C1129" i="19"/>
  <c r="F133" i="14"/>
  <c r="C1037" i="19"/>
  <c r="P287" i="4"/>
  <c r="C429" i="19"/>
  <c r="Z228" i="4"/>
  <c r="U227" i="4"/>
  <c r="C409" i="19"/>
  <c r="E1353" i="19"/>
  <c r="E1450" i="19"/>
  <c r="E1526" i="19"/>
  <c r="E1295" i="19"/>
  <c r="E1367" i="19"/>
  <c r="E296" i="19"/>
  <c r="E1246" i="19"/>
  <c r="E1205" i="19"/>
  <c r="E1064" i="19"/>
  <c r="E1060" i="19"/>
  <c r="E1100" i="19"/>
  <c r="I11" i="21"/>
  <c r="E1061" i="19"/>
  <c r="E1293" i="19"/>
  <c r="F253" i="14"/>
  <c r="C1205" i="19"/>
  <c r="P84" i="4"/>
  <c r="AE100" i="4"/>
  <c r="P74" i="4"/>
  <c r="U101" i="4"/>
  <c r="C468" i="19"/>
  <c r="F362" i="14"/>
  <c r="E61" i="19"/>
  <c r="U180" i="4"/>
  <c r="E800" i="19"/>
  <c r="I16" i="21"/>
  <c r="AE194" i="4"/>
  <c r="AE187" i="4"/>
  <c r="AE190" i="4"/>
  <c r="AE195" i="4"/>
  <c r="AE188" i="4"/>
  <c r="AE196" i="4"/>
  <c r="F295" i="14"/>
  <c r="C1530" i="19"/>
  <c r="C1283" i="19"/>
  <c r="F223" i="14"/>
  <c r="P328" i="4"/>
  <c r="C1253" i="19"/>
  <c r="P323" i="4"/>
  <c r="C1231" i="19"/>
  <c r="F193" i="14"/>
  <c r="U319" i="4"/>
  <c r="C1197" i="19"/>
  <c r="Z313" i="4"/>
  <c r="F173" i="14"/>
  <c r="F148" i="14"/>
  <c r="Z306" i="4"/>
  <c r="Z285" i="4"/>
  <c r="F75" i="14"/>
  <c r="C1029" i="19"/>
  <c r="AE197" i="4"/>
  <c r="E1231" i="19"/>
  <c r="E337" i="19"/>
  <c r="E1418" i="19"/>
  <c r="E1414" i="19"/>
  <c r="E1348" i="19"/>
  <c r="E1494" i="19"/>
  <c r="E305" i="19"/>
  <c r="E283" i="19"/>
  <c r="E1005" i="19"/>
  <c r="E1089" i="19"/>
  <c r="E1319" i="19"/>
  <c r="E1188" i="19"/>
  <c r="E1211" i="19"/>
  <c r="E1131" i="19"/>
  <c r="E1123" i="19"/>
  <c r="E1469" i="19"/>
  <c r="E354" i="19"/>
  <c r="E1378" i="19"/>
  <c r="E353" i="19"/>
  <c r="E1200" i="19"/>
  <c r="AE189" i="4"/>
  <c r="E988" i="19"/>
  <c r="E1214" i="19"/>
  <c r="E992" i="19"/>
  <c r="C433" i="19"/>
  <c r="F80" i="14"/>
  <c r="C437" i="19"/>
  <c r="C1155" i="19"/>
  <c r="Z107" i="4"/>
  <c r="U70" i="4"/>
  <c r="U66" i="4"/>
  <c r="P105" i="4"/>
  <c r="E1137" i="19"/>
  <c r="E1287" i="19"/>
  <c r="E1278" i="19"/>
  <c r="E1150" i="19"/>
  <c r="E293" i="19"/>
  <c r="E315" i="19"/>
  <c r="E1072" i="19"/>
  <c r="E1052" i="19"/>
  <c r="E989" i="19"/>
  <c r="E1255" i="19"/>
  <c r="E1292" i="19"/>
  <c r="E1097" i="19"/>
  <c r="E301" i="19"/>
  <c r="E991" i="19"/>
  <c r="E1209" i="19"/>
  <c r="E1173" i="19"/>
  <c r="E1006" i="19"/>
  <c r="E1288" i="19"/>
  <c r="E1229" i="19"/>
  <c r="E1154" i="19"/>
  <c r="E986" i="19"/>
  <c r="E1177" i="19"/>
  <c r="E1201" i="19"/>
  <c r="E996" i="19"/>
  <c r="E1141" i="19"/>
  <c r="E1280" i="19"/>
  <c r="E310" i="19"/>
  <c r="E1270" i="19"/>
  <c r="E302" i="19"/>
  <c r="E1222" i="19"/>
  <c r="E1087" i="19"/>
  <c r="E1284" i="19"/>
  <c r="E276" i="19"/>
  <c r="E1058" i="19"/>
  <c r="E1298" i="19"/>
  <c r="E332" i="19"/>
  <c r="E1228" i="19"/>
  <c r="E1094" i="19"/>
  <c r="E1126" i="19"/>
  <c r="E290" i="19"/>
  <c r="E1007" i="19"/>
  <c r="E308" i="19"/>
  <c r="E1043" i="19"/>
  <c r="E285" i="19"/>
  <c r="E1300" i="19"/>
  <c r="E1312" i="19"/>
  <c r="E1143" i="19"/>
  <c r="E1093" i="19"/>
  <c r="E1039" i="19"/>
  <c r="E331" i="19"/>
  <c r="E1264" i="19"/>
  <c r="E1053" i="19"/>
  <c r="E1074" i="19"/>
  <c r="E1136" i="19"/>
  <c r="E1253" i="19"/>
  <c r="E1213" i="19"/>
  <c r="E1203" i="19"/>
  <c r="E1146" i="19"/>
  <c r="E1050" i="19"/>
  <c r="E1164" i="19"/>
  <c r="E1252" i="19"/>
  <c r="E1221" i="19"/>
  <c r="E1000" i="19"/>
  <c r="E1202" i="19"/>
  <c r="E998" i="19"/>
  <c r="E1028" i="19"/>
  <c r="E1314" i="19"/>
  <c r="E1030" i="19"/>
  <c r="E1129" i="19"/>
  <c r="E1317" i="19"/>
  <c r="E327" i="19"/>
  <c r="E1096" i="19"/>
  <c r="E281" i="19"/>
  <c r="E983" i="19"/>
  <c r="E1316" i="19"/>
  <c r="E1054" i="19"/>
  <c r="E1176" i="19"/>
  <c r="E990" i="19"/>
  <c r="E1033" i="19"/>
  <c r="E1004" i="19"/>
  <c r="E318" i="19"/>
  <c r="E1320" i="19"/>
  <c r="E1324" i="19"/>
  <c r="E1027" i="19"/>
  <c r="E1289" i="19"/>
  <c r="E1299" i="19"/>
  <c r="E1038" i="19"/>
  <c r="E1103" i="19"/>
  <c r="E289" i="19"/>
  <c r="E1275" i="19"/>
  <c r="E1036" i="19"/>
  <c r="E307" i="19"/>
  <c r="E1015" i="19"/>
  <c r="E1227" i="19"/>
  <c r="E1062" i="19"/>
  <c r="E1020" i="19"/>
  <c r="E1049" i="19"/>
  <c r="E1057" i="19"/>
  <c r="E1179" i="19"/>
  <c r="E1107" i="19"/>
  <c r="E1108" i="19"/>
  <c r="E1199" i="19"/>
  <c r="E1187" i="19"/>
  <c r="E1263" i="19"/>
  <c r="E1148" i="19"/>
  <c r="E1238" i="19"/>
  <c r="E1063" i="19"/>
  <c r="E316" i="19"/>
  <c r="E1281" i="19"/>
  <c r="E1204" i="19"/>
  <c r="E1090" i="19"/>
  <c r="E1157" i="19"/>
  <c r="E1121" i="19"/>
  <c r="E1260" i="19"/>
  <c r="E1132" i="19"/>
  <c r="E1159" i="19"/>
  <c r="E330" i="19"/>
  <c r="E1092" i="19"/>
  <c r="E1075" i="19"/>
  <c r="E941" i="19"/>
  <c r="E935" i="19"/>
  <c r="E932" i="19"/>
  <c r="E1415" i="19"/>
  <c r="E1522" i="19"/>
  <c r="E1533" i="19"/>
  <c r="E339" i="19"/>
  <c r="E1434" i="19"/>
  <c r="E1490" i="19"/>
  <c r="E1480" i="19"/>
  <c r="E1420" i="19"/>
  <c r="E1451" i="19"/>
  <c r="E1326" i="19"/>
  <c r="E348" i="19"/>
  <c r="E364" i="19"/>
  <c r="E1483" i="19"/>
  <c r="E1528" i="19"/>
  <c r="E1529" i="19"/>
  <c r="E1511" i="19"/>
  <c r="E1407" i="19"/>
  <c r="E347" i="19"/>
  <c r="E1347" i="19"/>
  <c r="E1360" i="19"/>
  <c r="E1501" i="19"/>
  <c r="E1513" i="19"/>
  <c r="E1484" i="19"/>
  <c r="E1488" i="19"/>
  <c r="E1476" i="19"/>
  <c r="E1497" i="19"/>
  <c r="E1525" i="19"/>
  <c r="E1448" i="19"/>
  <c r="E363" i="19"/>
  <c r="E1441" i="19"/>
  <c r="E1328" i="19"/>
  <c r="E1342" i="19"/>
  <c r="E1330" i="19"/>
  <c r="E1379" i="19"/>
  <c r="E1373" i="19"/>
  <c r="E1334" i="19"/>
  <c r="E1417" i="19"/>
  <c r="E1446" i="19"/>
  <c r="E956" i="19"/>
  <c r="E1454" i="19"/>
  <c r="E1509" i="19"/>
  <c r="E1491" i="19"/>
  <c r="E351" i="19"/>
  <c r="E1468" i="19"/>
  <c r="E1445" i="19"/>
  <c r="E358" i="19"/>
  <c r="E1432" i="19"/>
  <c r="E1478" i="19"/>
  <c r="E1369" i="19"/>
  <c r="E1333" i="19"/>
  <c r="E1358" i="19"/>
  <c r="E1429" i="19"/>
  <c r="E1411" i="19"/>
  <c r="E1492" i="19"/>
  <c r="E1329" i="19"/>
  <c r="E1530" i="19"/>
  <c r="E1356" i="19"/>
  <c r="E1524" i="19"/>
  <c r="E1474" i="19"/>
  <c r="E1362" i="19"/>
  <c r="E1435" i="19"/>
  <c r="E1335" i="19"/>
  <c r="E1523" i="19"/>
  <c r="E1396" i="19"/>
  <c r="E1506" i="19"/>
  <c r="E1462" i="19"/>
  <c r="E1386" i="19"/>
  <c r="E1346" i="19"/>
  <c r="E1327" i="19"/>
  <c r="E1364" i="19"/>
  <c r="E1430" i="19"/>
  <c r="E1402" i="19"/>
  <c r="P452" i="4"/>
  <c r="P463" i="4"/>
  <c r="E856" i="19"/>
  <c r="Z177" i="4"/>
  <c r="C947" i="19"/>
  <c r="F389" i="14"/>
  <c r="C863" i="19"/>
  <c r="F377" i="14"/>
  <c r="C1330" i="19"/>
  <c r="F249" i="14"/>
  <c r="U350" i="4"/>
  <c r="C356" i="19"/>
  <c r="F275" i="14"/>
  <c r="AE358" i="4"/>
  <c r="F195" i="14"/>
  <c r="P320" i="4"/>
  <c r="C1235" i="19"/>
  <c r="U314" i="4"/>
  <c r="C1201" i="19"/>
  <c r="Z301" i="4"/>
  <c r="F131" i="14"/>
  <c r="C1125" i="19"/>
  <c r="F73" i="14"/>
  <c r="C1025" i="19"/>
  <c r="P285" i="4"/>
  <c r="F50" i="14"/>
  <c r="C987" i="19"/>
  <c r="Z278" i="4"/>
  <c r="C773" i="19"/>
  <c r="P249" i="4"/>
  <c r="F356" i="14"/>
  <c r="C425" i="19"/>
  <c r="U228" i="4"/>
  <c r="C421" i="19"/>
  <c r="P228" i="4"/>
  <c r="Z51" i="4"/>
  <c r="E984" i="19"/>
  <c r="E1309" i="19"/>
  <c r="E1305" i="19"/>
  <c r="E1512" i="19"/>
  <c r="E1408" i="19"/>
  <c r="E1354" i="19"/>
  <c r="E1410" i="19"/>
  <c r="E1452" i="19"/>
  <c r="E1340" i="19"/>
  <c r="E1345" i="19"/>
  <c r="E977" i="19"/>
  <c r="E1082" i="19"/>
  <c r="AE200" i="4"/>
  <c r="E1444" i="19"/>
  <c r="E994" i="19"/>
  <c r="E1041" i="19"/>
  <c r="E1267" i="19"/>
  <c r="E1196" i="19"/>
  <c r="AE199" i="4"/>
  <c r="E1145" i="19"/>
  <c r="E1481" i="19"/>
  <c r="E349" i="19"/>
  <c r="E1361" i="19"/>
  <c r="E828" i="19"/>
  <c r="P177" i="4"/>
  <c r="E1401" i="19"/>
  <c r="E1425" i="19"/>
  <c r="E1521" i="19"/>
  <c r="E1440" i="19"/>
  <c r="E1449" i="19"/>
  <c r="E1527" i="19"/>
  <c r="E966" i="19"/>
  <c r="E1071" i="19"/>
  <c r="E1029" i="19"/>
  <c r="AE198" i="4"/>
  <c r="E368" i="19"/>
  <c r="E340" i="19"/>
  <c r="E1248" i="19"/>
  <c r="E1081" i="19"/>
  <c r="E1315" i="19"/>
  <c r="E278" i="19"/>
  <c r="E1308" i="19"/>
  <c r="E1185" i="19"/>
  <c r="E1195" i="19"/>
  <c r="E1247" i="19"/>
  <c r="E1003" i="19"/>
  <c r="E1421" i="19"/>
  <c r="E282" i="19"/>
  <c r="E1240" i="19"/>
  <c r="E1282" i="19"/>
  <c r="F365" i="14"/>
  <c r="E1236" i="19"/>
  <c r="E1019" i="19"/>
  <c r="E1001" i="19"/>
  <c r="E1116" i="19"/>
  <c r="E1487" i="19"/>
  <c r="E1426" i="19"/>
  <c r="E1431" i="19"/>
  <c r="E1350" i="19"/>
  <c r="E1416" i="19"/>
  <c r="I17" i="21"/>
  <c r="E1359" i="19"/>
  <c r="E1384" i="19"/>
  <c r="E1380" i="19"/>
  <c r="E342" i="19"/>
  <c r="E344" i="19"/>
  <c r="E1422" i="19"/>
  <c r="E1419" i="19"/>
  <c r="E1531" i="19"/>
  <c r="E1413" i="19"/>
  <c r="P179" i="4"/>
  <c r="E1160" i="19"/>
  <c r="E1059" i="19"/>
  <c r="E1230" i="19"/>
  <c r="E1277" i="19"/>
  <c r="AE192" i="4"/>
  <c r="P341" i="4"/>
  <c r="E1338" i="19"/>
  <c r="E1455" i="19"/>
  <c r="E970" i="19"/>
  <c r="E1184" i="19"/>
  <c r="E1128" i="19"/>
  <c r="E974" i="19"/>
  <c r="E1109" i="19"/>
  <c r="E1174" i="19"/>
  <c r="E967" i="19"/>
  <c r="E1268" i="19"/>
  <c r="E1166" i="19"/>
  <c r="E1120" i="19"/>
  <c r="E1147" i="19"/>
  <c r="E981" i="19"/>
  <c r="E1262" i="19"/>
  <c r="E979" i="19"/>
  <c r="E1171" i="19"/>
  <c r="E324" i="19"/>
  <c r="AE104" i="4"/>
  <c r="E1323" i="19"/>
  <c r="AE193" i="4"/>
  <c r="P85" i="4"/>
  <c r="F194" i="14"/>
  <c r="P107" i="4"/>
  <c r="F150" i="14"/>
  <c r="E909" i="19"/>
  <c r="E916" i="19"/>
  <c r="F278" i="14"/>
  <c r="Z358" i="4"/>
  <c r="C1455" i="19"/>
  <c r="C366" i="19"/>
  <c r="F289" i="14"/>
  <c r="AE362" i="4"/>
  <c r="C346" i="19"/>
  <c r="AE354" i="4"/>
  <c r="F196" i="14"/>
  <c r="U320" i="4"/>
  <c r="C1207" i="19"/>
  <c r="F179" i="14"/>
  <c r="F364" i="14"/>
  <c r="C470" i="19"/>
  <c r="F6" i="14"/>
  <c r="G30" i="21"/>
  <c r="C1440" i="19"/>
  <c r="F274" i="14"/>
  <c r="P11" i="4"/>
  <c r="AE455" i="4"/>
  <c r="AE453" i="4"/>
  <c r="U49" i="4"/>
  <c r="E821" i="19"/>
  <c r="Z469" i="4"/>
  <c r="E32" i="19"/>
  <c r="E28" i="19"/>
  <c r="E46" i="19"/>
  <c r="E17" i="19"/>
  <c r="E849" i="19"/>
  <c r="E837" i="19"/>
  <c r="E23" i="19"/>
  <c r="I13" i="21"/>
  <c r="E42" i="19"/>
  <c r="C1105" i="19"/>
  <c r="Z297" i="4"/>
  <c r="C1229" i="19"/>
  <c r="Z327" i="4"/>
  <c r="F147" i="14"/>
  <c r="P302" i="4"/>
  <c r="F204" i="14"/>
  <c r="C1277" i="19"/>
  <c r="E888" i="19"/>
  <c r="C1035" i="19"/>
  <c r="Z286" i="4"/>
  <c r="E903" i="19"/>
  <c r="E961" i="19"/>
  <c r="E924" i="19"/>
  <c r="E889" i="19"/>
  <c r="E955" i="19"/>
  <c r="E914" i="19"/>
  <c r="E508" i="19"/>
  <c r="F56" i="14"/>
  <c r="E181" i="19"/>
  <c r="P5" i="4"/>
  <c r="E728" i="19"/>
  <c r="E748" i="19"/>
  <c r="E744" i="19"/>
  <c r="E205" i="19"/>
  <c r="E826" i="19"/>
  <c r="E802" i="19"/>
  <c r="E377" i="19"/>
  <c r="E5" i="19"/>
  <c r="E564" i="19"/>
  <c r="E752" i="19"/>
  <c r="P7" i="4"/>
  <c r="E31" i="19"/>
  <c r="E440" i="19"/>
  <c r="E632" i="19"/>
  <c r="E73" i="19"/>
  <c r="E47" i="19"/>
  <c r="E672" i="19"/>
  <c r="E838" i="19"/>
  <c r="E668" i="19"/>
  <c r="E41" i="19"/>
  <c r="E592" i="19"/>
  <c r="E3" i="35"/>
  <c r="E105" i="19"/>
  <c r="E125" i="19"/>
  <c r="E43" i="19"/>
  <c r="E636" i="19"/>
  <c r="E35" i="19"/>
  <c r="E173" i="19"/>
  <c r="E269" i="19"/>
  <c r="E834" i="19"/>
  <c r="E85" i="19"/>
  <c r="E676" i="19"/>
  <c r="E245" i="19"/>
  <c r="E608" i="19"/>
  <c r="E404" i="19"/>
  <c r="E806" i="19"/>
  <c r="E732" i="19"/>
  <c r="E456" i="19"/>
  <c r="E580" i="19"/>
  <c r="E412" i="19"/>
  <c r="E177" i="19"/>
  <c r="E854" i="19"/>
  <c r="E830" i="19"/>
  <c r="E259" i="19"/>
  <c r="P33" i="4"/>
  <c r="E596" i="19"/>
  <c r="E93" i="19"/>
  <c r="E640" i="19"/>
  <c r="E524" i="19"/>
  <c r="I52" i="21"/>
  <c r="Z62" i="4"/>
  <c r="E470" i="19"/>
  <c r="E468" i="19"/>
  <c r="U64" i="4"/>
  <c r="P63" i="4"/>
  <c r="U62" i="4"/>
  <c r="P6" i="4"/>
  <c r="Z63" i="4"/>
  <c r="P62" i="4"/>
  <c r="E169" i="19"/>
  <c r="E275" i="19"/>
  <c r="E16" i="19"/>
  <c r="E416" i="19"/>
  <c r="E97" i="19"/>
  <c r="E534" i="19"/>
  <c r="I55" i="21"/>
  <c r="E870" i="19"/>
  <c r="E530" i="19"/>
  <c r="E161" i="19"/>
  <c r="E452" i="19"/>
  <c r="E472" i="19"/>
  <c r="E29" i="19"/>
  <c r="E712" i="19"/>
  <c r="E432" i="19"/>
  <c r="E249" i="19"/>
  <c r="E165" i="19"/>
  <c r="E664" i="19"/>
  <c r="E560" i="19"/>
  <c r="E12" i="19"/>
  <c r="E3" i="19"/>
  <c r="E772" i="19"/>
  <c r="E862" i="19"/>
  <c r="E153" i="19"/>
  <c r="E22" i="19"/>
  <c r="E814" i="19"/>
  <c r="E866" i="19"/>
  <c r="E133" i="19"/>
  <c r="E556" i="19"/>
  <c r="E724" i="19"/>
  <c r="E536" i="19"/>
  <c r="E937" i="19"/>
  <c r="E896" i="19"/>
  <c r="E946" i="19"/>
  <c r="E921" i="19"/>
  <c r="E893" i="19"/>
  <c r="E952" i="19"/>
  <c r="Z242" i="4"/>
  <c r="E520" i="19"/>
  <c r="E189" i="19"/>
  <c r="E209" i="19"/>
  <c r="E485" i="19"/>
  <c r="E616" i="19"/>
  <c r="E20" i="19"/>
  <c r="E265" i="19"/>
  <c r="E476" i="19"/>
  <c r="E822" i="19"/>
  <c r="E101" i="19"/>
  <c r="E692" i="19"/>
  <c r="E213" i="19"/>
  <c r="E576" i="19"/>
  <c r="E408" i="19"/>
  <c r="E818" i="19"/>
  <c r="E490" i="19"/>
  <c r="E51" i="19"/>
  <c r="E708" i="19"/>
  <c r="E444" i="19"/>
  <c r="E241" i="19"/>
  <c r="E842" i="19"/>
  <c r="E117" i="19"/>
  <c r="E14" i="19"/>
  <c r="E145" i="19"/>
  <c r="E696" i="19"/>
  <c r="E716" i="19"/>
  <c r="E764" i="19"/>
  <c r="E225" i="19"/>
  <c r="E498" i="19"/>
  <c r="E810" i="19"/>
  <c r="E374" i="19"/>
  <c r="Z480" i="4"/>
  <c r="E548" i="19"/>
  <c r="E784" i="19"/>
  <c r="P30" i="4"/>
  <c r="E45" i="19"/>
  <c r="E436" i="19"/>
  <c r="E27" i="19"/>
  <c r="U480" i="4"/>
  <c r="E18" i="19"/>
  <c r="E10" i="19"/>
  <c r="P4" i="4"/>
  <c r="E389" i="19"/>
  <c r="E776" i="19"/>
  <c r="E394" i="19"/>
  <c r="E794" i="19"/>
  <c r="E55" i="19"/>
  <c r="E768" i="19"/>
  <c r="E79" i="19"/>
  <c r="E185" i="19"/>
  <c r="E532" i="19"/>
  <c r="U63" i="4"/>
  <c r="E494" i="19"/>
  <c r="F371" i="14"/>
  <c r="C477" i="19"/>
  <c r="F399" i="14"/>
  <c r="C517" i="19"/>
  <c r="P131" i="4"/>
  <c r="AE140" i="4"/>
  <c r="F136" i="14"/>
  <c r="P93" i="4"/>
  <c r="P195" i="4"/>
  <c r="U194" i="4"/>
  <c r="U447" i="4"/>
  <c r="U460" i="4"/>
  <c r="P90" i="4"/>
  <c r="P448" i="4"/>
  <c r="P342" i="4"/>
  <c r="P91" i="4"/>
  <c r="P94" i="4"/>
  <c r="U449" i="4"/>
  <c r="P337" i="4"/>
  <c r="E16" i="35"/>
  <c r="P187" i="4"/>
  <c r="P191" i="4"/>
  <c r="U458" i="4"/>
  <c r="P200" i="4"/>
  <c r="U459" i="4"/>
  <c r="P476" i="4"/>
  <c r="U196" i="4"/>
  <c r="P449" i="4"/>
  <c r="U184" i="4"/>
  <c r="P184" i="4"/>
  <c r="P190" i="4"/>
  <c r="U456" i="4"/>
  <c r="Z342" i="4"/>
  <c r="P186" i="4"/>
  <c r="U193" i="4"/>
  <c r="U461" i="4"/>
  <c r="E9" i="35"/>
  <c r="P89" i="4"/>
  <c r="Z367" i="4"/>
  <c r="E11" i="35"/>
  <c r="AE342" i="4"/>
  <c r="P475" i="4"/>
  <c r="Z461" i="4"/>
  <c r="Z463" i="4"/>
  <c r="Z454" i="4"/>
  <c r="Z460" i="4"/>
  <c r="AE51" i="4"/>
  <c r="P399" i="4"/>
  <c r="Z459" i="4"/>
  <c r="P188" i="4"/>
  <c r="Z194" i="4"/>
  <c r="Z458" i="4"/>
  <c r="P198" i="4"/>
  <c r="U453" i="4"/>
  <c r="Z455" i="4"/>
  <c r="Z456" i="4"/>
  <c r="Z457" i="4"/>
  <c r="U371" i="4"/>
  <c r="U455" i="4"/>
  <c r="U197" i="4"/>
  <c r="U452" i="4"/>
  <c r="Z452" i="4"/>
  <c r="P366" i="4"/>
  <c r="P450" i="4"/>
  <c r="U454" i="4"/>
  <c r="U457" i="4"/>
  <c r="AE371" i="4"/>
  <c r="U182" i="4"/>
  <c r="U338" i="4"/>
  <c r="U462" i="4"/>
  <c r="Z462" i="4"/>
  <c r="P164" i="4"/>
  <c r="U81" i="4"/>
  <c r="U104" i="4"/>
  <c r="U80" i="4"/>
  <c r="U98" i="4"/>
  <c r="U72" i="4"/>
  <c r="P101" i="4"/>
  <c r="C1063" i="19"/>
  <c r="F95" i="14"/>
  <c r="C1017" i="19"/>
  <c r="F68" i="14"/>
  <c r="P276" i="4"/>
  <c r="F41" i="14"/>
  <c r="F358" i="14"/>
  <c r="Z249" i="4"/>
  <c r="C781" i="19"/>
  <c r="U291" i="4"/>
  <c r="C413" i="19"/>
  <c r="U68" i="4"/>
  <c r="U106" i="4"/>
  <c r="C1505" i="19"/>
  <c r="F290" i="14"/>
  <c r="C1289" i="19"/>
  <c r="F227" i="14"/>
  <c r="C1263" i="19"/>
  <c r="F211" i="14"/>
  <c r="F189" i="14"/>
  <c r="U318" i="4"/>
  <c r="C1225" i="19"/>
  <c r="F174" i="14"/>
  <c r="P314" i="4"/>
  <c r="C1199" i="19"/>
  <c r="C1189" i="19"/>
  <c r="F168" i="14"/>
  <c r="C1119" i="19"/>
  <c r="F127" i="14"/>
  <c r="Z300" i="4"/>
  <c r="P298" i="4"/>
  <c r="F118" i="14"/>
  <c r="F115" i="14"/>
  <c r="C1097" i="19"/>
  <c r="F36" i="14"/>
  <c r="C461" i="19"/>
  <c r="AE229" i="4"/>
  <c r="C378" i="19"/>
  <c r="P224" i="4"/>
  <c r="C272" i="19"/>
  <c r="F296" i="14"/>
  <c r="AE223" i="4"/>
  <c r="C254" i="19"/>
  <c r="AE222" i="4"/>
  <c r="C1193" i="19"/>
  <c r="F171" i="14"/>
  <c r="F70" i="14"/>
  <c r="C1021" i="19"/>
  <c r="F316" i="14"/>
  <c r="C613" i="19"/>
  <c r="C405" i="19"/>
  <c r="P227" i="4"/>
  <c r="U290" i="4"/>
  <c r="P371" i="4"/>
  <c r="U316" i="4"/>
  <c r="C609" i="19"/>
  <c r="P248" i="4"/>
  <c r="U187" i="4"/>
  <c r="P313" i="4"/>
  <c r="U75" i="4"/>
  <c r="U108" i="4"/>
  <c r="E1045" i="19"/>
  <c r="E1279" i="19"/>
  <c r="E314" i="19"/>
  <c r="E309" i="19"/>
  <c r="E1153" i="19"/>
  <c r="E1190" i="19"/>
  <c r="E286" i="19"/>
  <c r="E1155" i="19"/>
  <c r="E1215" i="19"/>
  <c r="E1296" i="19"/>
  <c r="E1135" i="19"/>
  <c r="E1002" i="19"/>
  <c r="E1115" i="19"/>
  <c r="E1274" i="19"/>
  <c r="E1307" i="19"/>
  <c r="E1163" i="19"/>
  <c r="E1313" i="19"/>
  <c r="E1168" i="19"/>
  <c r="E1037" i="19"/>
  <c r="E1223" i="19"/>
  <c r="E1304" i="19"/>
  <c r="E1130" i="19"/>
  <c r="E1261" i="19"/>
  <c r="E1056" i="19"/>
  <c r="E1012" i="19"/>
  <c r="E1091" i="19"/>
  <c r="E1068" i="19"/>
  <c r="E1183" i="19"/>
  <c r="E999" i="19"/>
  <c r="E1022" i="19"/>
  <c r="E287" i="19"/>
  <c r="E1124" i="19"/>
  <c r="E1040" i="19"/>
  <c r="E1070" i="19"/>
  <c r="E1099" i="19"/>
  <c r="E965" i="19"/>
  <c r="E1118" i="19"/>
  <c r="E1088" i="19"/>
  <c r="E297" i="19"/>
  <c r="E1254" i="19"/>
  <c r="E1285" i="19"/>
  <c r="E1165" i="19"/>
  <c r="E319" i="19"/>
  <c r="E1080" i="19"/>
  <c r="E1127" i="19"/>
  <c r="E975" i="19"/>
  <c r="E1256" i="19"/>
  <c r="E1139" i="19"/>
  <c r="E1114" i="19"/>
  <c r="E325" i="19"/>
  <c r="U254" i="4"/>
  <c r="E1133" i="19"/>
  <c r="E1011" i="19"/>
  <c r="E1067" i="19"/>
  <c r="E980" i="19"/>
  <c r="E1186" i="19"/>
  <c r="E1321" i="19"/>
  <c r="E1138" i="19"/>
  <c r="E1224" i="19"/>
  <c r="E1265" i="19"/>
  <c r="E1031" i="19"/>
  <c r="E1170" i="19"/>
  <c r="E1259" i="19"/>
  <c r="E1065" i="19"/>
  <c r="E317" i="19"/>
  <c r="E1140" i="19"/>
  <c r="E1310" i="19"/>
  <c r="E1104" i="19"/>
  <c r="E1306" i="19"/>
  <c r="E311" i="19"/>
  <c r="E1095" i="19"/>
  <c r="E303" i="19"/>
  <c r="E1008" i="19"/>
  <c r="E288" i="19"/>
  <c r="E333" i="19"/>
  <c r="E1017" i="19"/>
  <c r="E1216" i="19"/>
  <c r="E1098" i="19"/>
  <c r="E1297" i="19"/>
  <c r="E1266" i="19"/>
  <c r="E1235" i="19"/>
  <c r="E978" i="19"/>
  <c r="E1013" i="19"/>
  <c r="E1251" i="19"/>
  <c r="E1110" i="19"/>
  <c r="E1046" i="19"/>
  <c r="E299" i="19"/>
  <c r="E1207" i="19"/>
  <c r="E1047" i="19"/>
  <c r="E1269" i="19"/>
  <c r="E1175" i="19"/>
  <c r="E1079" i="19"/>
  <c r="E284" i="19"/>
  <c r="E1111" i="19"/>
  <c r="E1069" i="19"/>
  <c r="E1084" i="19"/>
  <c r="E300" i="19"/>
  <c r="E1303" i="19"/>
  <c r="E279" i="19"/>
  <c r="E969" i="19"/>
  <c r="E1242" i="19"/>
  <c r="E1258" i="19"/>
  <c r="E1014" i="19"/>
  <c r="E1112" i="19"/>
  <c r="E1105" i="19"/>
  <c r="E1134" i="19"/>
  <c r="E1158" i="19"/>
  <c r="E1245" i="19"/>
  <c r="E1244" i="19"/>
  <c r="E973" i="19"/>
  <c r="E1142" i="19"/>
  <c r="E1180" i="19"/>
  <c r="E1206" i="19"/>
  <c r="E1119" i="19"/>
  <c r="E1044" i="19"/>
  <c r="E1234" i="19"/>
  <c r="E1302" i="19"/>
  <c r="E321" i="19"/>
  <c r="E322" i="19"/>
  <c r="E1226" i="19"/>
  <c r="E1077" i="19"/>
  <c r="E1152" i="19"/>
  <c r="E1025" i="19"/>
  <c r="E295" i="19"/>
  <c r="E1318" i="19"/>
  <c r="E1249" i="19"/>
  <c r="E1172" i="19"/>
  <c r="E1272" i="19"/>
  <c r="E304" i="19"/>
  <c r="E1276" i="19"/>
  <c r="E1026" i="19"/>
  <c r="E1241" i="19"/>
  <c r="E1257" i="19"/>
  <c r="E1042" i="19"/>
  <c r="E1066" i="19"/>
  <c r="E1169" i="19"/>
  <c r="E993" i="19"/>
  <c r="E982" i="19"/>
  <c r="E334" i="19"/>
  <c r="E1051" i="19"/>
  <c r="E1086" i="19"/>
  <c r="E976" i="19"/>
  <c r="E1291" i="19"/>
  <c r="E1151" i="19"/>
  <c r="E1032" i="19"/>
  <c r="E291" i="19"/>
  <c r="E1290" i="19"/>
  <c r="E1078" i="19"/>
  <c r="E1122" i="19"/>
  <c r="E985" i="19"/>
  <c r="E1102" i="19"/>
  <c r="E1286" i="19"/>
  <c r="E1239" i="19"/>
  <c r="E1232" i="19"/>
  <c r="E1085" i="19"/>
  <c r="E971" i="19"/>
  <c r="E1237" i="19"/>
  <c r="E1233" i="19"/>
  <c r="E298" i="19"/>
  <c r="E1243" i="19"/>
  <c r="E1250" i="19"/>
  <c r="E277" i="19"/>
  <c r="E280" i="19"/>
  <c r="E1194" i="19"/>
  <c r="E1073" i="19"/>
  <c r="E997" i="19"/>
  <c r="E313" i="19"/>
  <c r="E1034" i="19"/>
  <c r="E1208" i="19"/>
  <c r="E1225" i="19"/>
  <c r="E1035" i="19"/>
  <c r="E1210" i="19"/>
  <c r="E335" i="19"/>
  <c r="E1197" i="19"/>
  <c r="E1048" i="19"/>
  <c r="E294" i="19"/>
  <c r="E1021" i="19"/>
  <c r="E323" i="19"/>
  <c r="E968" i="19"/>
  <c r="E306" i="19"/>
  <c r="E312" i="19"/>
  <c r="E1113" i="19"/>
  <c r="E1178" i="19"/>
  <c r="E1162" i="19"/>
  <c r="E1198" i="19"/>
  <c r="E1125" i="19"/>
  <c r="E1294" i="19"/>
  <c r="E1024" i="19"/>
  <c r="E1055" i="19"/>
  <c r="E1009" i="19"/>
  <c r="E1283" i="19"/>
  <c r="E1076" i="19"/>
  <c r="E1311" i="19"/>
  <c r="E1161" i="19"/>
  <c r="E1083" i="19"/>
  <c r="E1144" i="19"/>
  <c r="E1218" i="19"/>
  <c r="E328" i="19"/>
  <c r="E1018" i="19"/>
  <c r="E1220" i="19"/>
  <c r="E1219" i="19"/>
  <c r="E1149" i="19"/>
  <c r="E1167" i="19"/>
  <c r="E995" i="19"/>
  <c r="E1182" i="19"/>
  <c r="E947" i="19"/>
  <c r="E938" i="19"/>
  <c r="E1470" i="19"/>
  <c r="E944" i="19"/>
  <c r="E950" i="19"/>
  <c r="E1457" i="19"/>
  <c r="E929" i="19"/>
  <c r="E1393" i="19"/>
  <c r="E1459" i="19"/>
  <c r="E350" i="19"/>
  <c r="E336" i="19"/>
  <c r="E1343" i="19"/>
  <c r="E1499" i="19"/>
  <c r="E1532" i="19"/>
  <c r="E1331" i="19"/>
  <c r="E1475" i="19"/>
  <c r="E1510" i="19"/>
  <c r="U343" i="4"/>
  <c r="E1383" i="19"/>
  <c r="E1381" i="19"/>
  <c r="E370" i="19"/>
  <c r="E1472" i="19"/>
  <c r="E352" i="19"/>
  <c r="E1517" i="19"/>
  <c r="E1502" i="19"/>
  <c r="E1391" i="19"/>
  <c r="E1471" i="19"/>
  <c r="E1486" i="19"/>
  <c r="E1423" i="19"/>
  <c r="E366" i="19"/>
  <c r="E356" i="19"/>
  <c r="E1397" i="19"/>
  <c r="E1428" i="19"/>
  <c r="E343" i="19"/>
  <c r="E1453" i="19"/>
  <c r="E1375" i="19"/>
  <c r="E1371" i="19"/>
  <c r="E1365" i="19"/>
  <c r="E1473" i="19"/>
  <c r="E1485" i="19"/>
  <c r="E1443" i="19"/>
  <c r="E1436" i="19"/>
  <c r="E1341" i="19"/>
  <c r="E1390" i="19"/>
  <c r="E1433" i="19"/>
  <c r="E1438" i="19"/>
  <c r="E1439" i="19"/>
  <c r="E1404" i="19"/>
  <c r="E1500" i="19"/>
  <c r="E1388" i="19"/>
  <c r="E1489" i="19"/>
  <c r="E1466" i="19"/>
  <c r="E367" i="19"/>
  <c r="E1482" i="19"/>
  <c r="E360" i="19"/>
  <c r="E1366" i="19"/>
  <c r="E1349" i="19"/>
  <c r="E1479" i="19"/>
  <c r="E1498" i="19"/>
  <c r="E1370" i="19"/>
  <c r="E1368" i="19"/>
  <c r="E338" i="19"/>
  <c r="E1516" i="19"/>
  <c r="E1409" i="19"/>
  <c r="E1514" i="19"/>
  <c r="E1363" i="19"/>
  <c r="E1447" i="19"/>
  <c r="E362" i="19"/>
  <c r="U344" i="4"/>
  <c r="E959" i="19"/>
  <c r="E953" i="19"/>
  <c r="E1382" i="19"/>
  <c r="E1385" i="19"/>
  <c r="E1357" i="19"/>
  <c r="E359" i="19"/>
  <c r="E1395" i="19"/>
  <c r="E1465" i="19"/>
  <c r="E1374" i="19"/>
  <c r="E1493" i="19"/>
  <c r="E1406" i="19"/>
  <c r="E1325" i="19"/>
  <c r="E1377" i="19"/>
  <c r="E1344" i="19"/>
  <c r="E341" i="19"/>
  <c r="E1424" i="19"/>
  <c r="E1389" i="19"/>
  <c r="E1351" i="19"/>
  <c r="E1355" i="19"/>
  <c r="E1477" i="19"/>
  <c r="E1520" i="19"/>
  <c r="E1376" i="19"/>
  <c r="E1398" i="19"/>
  <c r="E1508" i="19"/>
  <c r="E1339" i="19"/>
  <c r="E357" i="19"/>
  <c r="E1519" i="19"/>
  <c r="E1400" i="19"/>
  <c r="E1503" i="19"/>
  <c r="E1442" i="19"/>
  <c r="E1372" i="19"/>
  <c r="E1515" i="19"/>
  <c r="E1394" i="19"/>
  <c r="E1412" i="19"/>
  <c r="E1495" i="19"/>
  <c r="E346" i="19"/>
  <c r="E345" i="19"/>
  <c r="E1392" i="19"/>
  <c r="E355" i="19"/>
  <c r="E1518" i="19"/>
  <c r="E1352" i="19"/>
  <c r="E1399" i="19"/>
  <c r="E1337" i="19"/>
  <c r="E1505" i="19"/>
  <c r="E1403" i="19"/>
  <c r="P197" i="4"/>
  <c r="AE184" i="4"/>
  <c r="F8" i="14"/>
  <c r="G34" i="21"/>
  <c r="C871" i="19"/>
  <c r="F378" i="14"/>
  <c r="Z353" i="4"/>
  <c r="C1380" i="19"/>
  <c r="F260" i="14"/>
  <c r="Z352" i="4"/>
  <c r="F257" i="14"/>
  <c r="C1365" i="19"/>
  <c r="C705" i="19"/>
  <c r="U243" i="4"/>
  <c r="F339" i="14"/>
  <c r="P98" i="4"/>
  <c r="P65" i="4"/>
  <c r="F251" i="14"/>
  <c r="C1340" i="19"/>
  <c r="C1183" i="19"/>
  <c r="U311" i="4"/>
  <c r="F165" i="14"/>
  <c r="C1079" i="19"/>
  <c r="P294" i="4"/>
  <c r="F55" i="14"/>
  <c r="P280" i="4"/>
  <c r="C995" i="19"/>
  <c r="F16" i="14"/>
  <c r="C382" i="19"/>
  <c r="C521" i="19"/>
  <c r="F402" i="14"/>
  <c r="F315" i="14"/>
  <c r="P351" i="4"/>
  <c r="C1213" i="19"/>
  <c r="C971" i="19"/>
  <c r="U284" i="4"/>
  <c r="AE128" i="4"/>
  <c r="AE142" i="4"/>
  <c r="Z102" i="4"/>
  <c r="P76" i="4"/>
  <c r="P38" i="4"/>
  <c r="P39" i="4"/>
  <c r="F363" i="14"/>
  <c r="C469" i="19"/>
  <c r="C894" i="19"/>
  <c r="F381" i="14"/>
  <c r="C855" i="19"/>
  <c r="F376" i="14"/>
  <c r="F366" i="14"/>
  <c r="C787" i="19"/>
  <c r="F77" i="14"/>
  <c r="U286" i="4"/>
  <c r="C328" i="19"/>
  <c r="AE327" i="4"/>
  <c r="C320" i="19"/>
  <c r="AE319" i="4"/>
  <c r="AE315" i="4"/>
  <c r="C316" i="19"/>
  <c r="F177" i="14"/>
  <c r="C312" i="19"/>
  <c r="AE311" i="4"/>
  <c r="F163" i="14"/>
  <c r="F354" i="14"/>
  <c r="C765" i="19"/>
  <c r="F353" i="14"/>
  <c r="F221" i="14"/>
  <c r="U327" i="4"/>
  <c r="F154" i="14"/>
  <c r="C1165" i="19"/>
  <c r="C1139" i="19"/>
  <c r="F139" i="14"/>
  <c r="U299" i="4"/>
  <c r="C1111" i="19"/>
  <c r="F123" i="14"/>
  <c r="F74" i="14"/>
  <c r="U285" i="4"/>
  <c r="F62" i="14"/>
  <c r="C1007" i="19"/>
  <c r="C449" i="19"/>
  <c r="F33" i="14"/>
  <c r="E12" i="35"/>
  <c r="E895" i="19"/>
  <c r="E902" i="19"/>
  <c r="P352" i="4"/>
  <c r="F255" i="14"/>
  <c r="F254" i="14"/>
  <c r="C341" i="19"/>
  <c r="AE352" i="4"/>
  <c r="U332" i="4"/>
  <c r="C1309" i="19"/>
  <c r="U309" i="4"/>
  <c r="C1171" i="19"/>
  <c r="F158" i="14"/>
  <c r="F146" i="14"/>
  <c r="C1151" i="19"/>
  <c r="F342" i="14"/>
  <c r="C717" i="19"/>
  <c r="C68" i="19"/>
  <c r="G12" i="21"/>
  <c r="E522" i="19"/>
  <c r="E514" i="19"/>
  <c r="E159" i="19"/>
  <c r="E698" i="19"/>
  <c r="E163" i="19"/>
  <c r="E131" i="19"/>
  <c r="E542" i="19"/>
  <c r="E618" i="19"/>
  <c r="E570" i="19"/>
  <c r="E207" i="19"/>
  <c r="C549" i="19"/>
  <c r="F300" i="14"/>
  <c r="C513" i="19"/>
  <c r="F398" i="14"/>
  <c r="E942" i="19"/>
  <c r="N214" i="4"/>
  <c r="N206" i="4"/>
  <c r="N408" i="4"/>
  <c r="N400" i="4"/>
  <c r="U188" i="4"/>
  <c r="E22" i="35"/>
  <c r="E18" i="35"/>
  <c r="N215" i="4"/>
  <c r="U366" i="4"/>
  <c r="N210" i="4"/>
  <c r="P189" i="4"/>
  <c r="E23" i="35"/>
  <c r="Z187" i="4"/>
  <c r="P460" i="4"/>
  <c r="Z186" i="4"/>
  <c r="Z190" i="4"/>
  <c r="N403" i="4"/>
  <c r="N399" i="4"/>
  <c r="Z188" i="4"/>
  <c r="P459" i="4"/>
  <c r="U51" i="4"/>
  <c r="Z196" i="4"/>
  <c r="Z198" i="4"/>
  <c r="Z193" i="4"/>
  <c r="Z199" i="4"/>
  <c r="P462" i="4"/>
  <c r="N202" i="4"/>
  <c r="N258" i="4"/>
  <c r="N397" i="4"/>
  <c r="P454" i="4"/>
  <c r="Z191" i="4"/>
  <c r="P461" i="4"/>
  <c r="N203" i="4"/>
  <c r="N259" i="4"/>
  <c r="N402" i="4"/>
  <c r="N257" i="4"/>
  <c r="P456" i="4"/>
  <c r="Z197" i="4"/>
  <c r="P453" i="4"/>
  <c r="P458" i="4"/>
  <c r="N255" i="4"/>
  <c r="N407" i="4"/>
  <c r="N204" i="4"/>
  <c r="P457" i="4"/>
  <c r="Z189" i="4"/>
  <c r="Z200" i="4"/>
  <c r="Z192" i="4"/>
  <c r="N205" i="4"/>
  <c r="N211" i="4"/>
  <c r="N207" i="4"/>
  <c r="N256" i="4"/>
  <c r="N264" i="4"/>
  <c r="N260" i="4"/>
  <c r="N398" i="4"/>
  <c r="N274" i="4"/>
  <c r="N270" i="4"/>
  <c r="N396" i="4"/>
  <c r="N213" i="4"/>
  <c r="N209" i="4"/>
  <c r="N271" i="4"/>
  <c r="N267" i="4"/>
  <c r="N263" i="4"/>
  <c r="N404" i="4"/>
  <c r="N266" i="4"/>
  <c r="N262" i="4"/>
  <c r="N212" i="4"/>
  <c r="N208" i="4"/>
  <c r="N405" i="4"/>
  <c r="N401" i="4"/>
  <c r="N272" i="4"/>
  <c r="N268" i="4"/>
  <c r="N406" i="4"/>
  <c r="N395" i="4"/>
  <c r="N273" i="4"/>
  <c r="N269" i="4"/>
  <c r="N265" i="4"/>
  <c r="N261" i="4"/>
  <c r="U191" i="4"/>
  <c r="P344" i="4"/>
  <c r="E25" i="35"/>
  <c r="P194" i="4"/>
  <c r="E21" i="35"/>
  <c r="P192" i="4"/>
  <c r="P469" i="4"/>
  <c r="C324" i="19"/>
  <c r="F397" i="14"/>
  <c r="Y317" i="11"/>
  <c r="I522" i="11"/>
  <c r="I523" i="11" s="1"/>
  <c r="I524" i="11" s="1"/>
  <c r="Y476" i="11"/>
  <c r="I477" i="11"/>
  <c r="I478" i="11" s="1"/>
  <c r="I479" i="11" s="1"/>
  <c r="I432" i="11"/>
  <c r="I433" i="11" s="1"/>
  <c r="I434" i="11" s="1"/>
  <c r="X431" i="11"/>
  <c r="Y335" i="11"/>
  <c r="I336" i="11"/>
  <c r="I337" i="11" s="1"/>
  <c r="X335" i="11"/>
  <c r="I311" i="11"/>
  <c r="I312" i="11" s="1"/>
  <c r="X310" i="11"/>
  <c r="Y310" i="11"/>
  <c r="Y251" i="11"/>
  <c r="X251" i="11"/>
  <c r="X317" i="11"/>
  <c r="I714" i="11"/>
  <c r="I715" i="11" s="1"/>
  <c r="I716" i="11" s="1"/>
  <c r="I717" i="11" s="1"/>
  <c r="I718" i="11" s="1"/>
  <c r="X713" i="11"/>
  <c r="X622" i="11"/>
  <c r="Y622" i="11"/>
  <c r="I623" i="11"/>
  <c r="X467" i="11"/>
  <c r="Y467" i="11"/>
  <c r="I468" i="11"/>
  <c r="I469" i="11" s="1"/>
  <c r="I470" i="11" s="1"/>
  <c r="I423" i="11"/>
  <c r="I424" i="11" s="1"/>
  <c r="I425" i="11" s="1"/>
  <c r="X422" i="11"/>
  <c r="Y422" i="11"/>
  <c r="X377" i="11"/>
  <c r="I378" i="11"/>
  <c r="I379" i="11" s="1"/>
  <c r="I380" i="11" s="1"/>
  <c r="X267" i="11"/>
  <c r="Y267" i="11"/>
  <c r="Y249" i="11"/>
  <c r="X249" i="11"/>
  <c r="Y703" i="11"/>
  <c r="I704" i="11"/>
  <c r="I705" i="11" s="1"/>
  <c r="I706" i="11" s="1"/>
  <c r="X703" i="11"/>
  <c r="X566" i="11"/>
  <c r="Y566" i="11"/>
  <c r="I567" i="11"/>
  <c r="I568" i="11" s="1"/>
  <c r="I569" i="11" s="1"/>
  <c r="I513" i="11"/>
  <c r="I514" i="11" s="1"/>
  <c r="I515" i="11" s="1"/>
  <c r="X512" i="11"/>
  <c r="Y512" i="11"/>
  <c r="Y368" i="11"/>
  <c r="I369" i="11"/>
  <c r="I370" i="11" s="1"/>
  <c r="I371" i="11" s="1"/>
  <c r="Y304" i="11"/>
  <c r="I305" i="11"/>
  <c r="I306" i="11" s="1"/>
  <c r="Y265" i="11"/>
  <c r="X265" i="11"/>
  <c r="X247" i="11"/>
  <c r="Y247" i="11"/>
  <c r="X687" i="11"/>
  <c r="I688" i="11"/>
  <c r="Y557" i="11"/>
  <c r="I558" i="11"/>
  <c r="I559" i="11" s="1"/>
  <c r="I560" i="11" s="1"/>
  <c r="X557" i="11"/>
  <c r="I504" i="11"/>
  <c r="I505" i="11" s="1"/>
  <c r="I506" i="11" s="1"/>
  <c r="Y503" i="11"/>
  <c r="X503" i="11"/>
  <c r="I459" i="11"/>
  <c r="I460" i="11" s="1"/>
  <c r="I461" i="11" s="1"/>
  <c r="X458" i="11"/>
  <c r="I414" i="11"/>
  <c r="I415" i="11" s="1"/>
  <c r="I416" i="11" s="1"/>
  <c r="Y413" i="11"/>
  <c r="Y328" i="11"/>
  <c r="I329" i="11"/>
  <c r="X328" i="11"/>
  <c r="X281" i="11"/>
  <c r="I282" i="11"/>
  <c r="I283" i="11" s="1"/>
  <c r="X262" i="11"/>
  <c r="X245" i="11"/>
  <c r="Y245" i="11"/>
  <c r="X674" i="11"/>
  <c r="Y674" i="11"/>
  <c r="I675" i="11"/>
  <c r="X602" i="11"/>
  <c r="I603" i="11"/>
  <c r="I604" i="11" s="1"/>
  <c r="I605" i="11" s="1"/>
  <c r="I549" i="11"/>
  <c r="I550" i="11" s="1"/>
  <c r="I551" i="11" s="1"/>
  <c r="X548" i="11"/>
  <c r="I450" i="11"/>
  <c r="I451" i="11" s="1"/>
  <c r="I452" i="11" s="1"/>
  <c r="X449" i="11"/>
  <c r="Y449" i="11"/>
  <c r="I405" i="11"/>
  <c r="I406" i="11" s="1"/>
  <c r="I407" i="11" s="1"/>
  <c r="Y404" i="11"/>
  <c r="X404" i="11"/>
  <c r="Y359" i="11"/>
  <c r="I360" i="11"/>
  <c r="I361" i="11" s="1"/>
  <c r="I362" i="11" s="1"/>
  <c r="X323" i="11"/>
  <c r="Y323" i="11"/>
  <c r="I324" i="11"/>
  <c r="I325" i="11" s="1"/>
  <c r="X298" i="11"/>
  <c r="I299" i="11"/>
  <c r="I300" i="11" s="1"/>
  <c r="Y298" i="11"/>
  <c r="X277" i="11"/>
  <c r="Y277" i="11"/>
  <c r="Y243" i="11"/>
  <c r="X243" i="11"/>
  <c r="X661" i="11"/>
  <c r="I662" i="11"/>
  <c r="Y593" i="11"/>
  <c r="I594" i="11"/>
  <c r="I595" i="11" s="1"/>
  <c r="I596" i="11" s="1"/>
  <c r="X539" i="11"/>
  <c r="Y539" i="11"/>
  <c r="I540" i="11"/>
  <c r="I541" i="11" s="1"/>
  <c r="I542" i="11" s="1"/>
  <c r="I495" i="11"/>
  <c r="I496" i="11" s="1"/>
  <c r="I497" i="11" s="1"/>
  <c r="X494" i="11"/>
  <c r="Y494" i="11"/>
  <c r="I351" i="11"/>
  <c r="I352" i="11" s="1"/>
  <c r="I353" i="11" s="1"/>
  <c r="Y350" i="11"/>
  <c r="X275" i="11"/>
  <c r="Y275" i="11"/>
  <c r="X257" i="11"/>
  <c r="Y257" i="11"/>
  <c r="I649" i="11"/>
  <c r="X648" i="11"/>
  <c r="I486" i="11"/>
  <c r="I487" i="11" s="1"/>
  <c r="I488" i="11" s="1"/>
  <c r="X485" i="11"/>
  <c r="Y485" i="11"/>
  <c r="I441" i="11"/>
  <c r="I442" i="11" s="1"/>
  <c r="I443" i="11" s="1"/>
  <c r="X440" i="11"/>
  <c r="Y440" i="11"/>
  <c r="X395" i="11"/>
  <c r="I396" i="11"/>
  <c r="I397" i="11" s="1"/>
  <c r="I398" i="11" s="1"/>
  <c r="Y273" i="11"/>
  <c r="X273" i="11"/>
  <c r="Y255" i="11"/>
  <c r="X255" i="11"/>
  <c r="F205" i="14"/>
  <c r="Y259" i="11"/>
  <c r="I637" i="11"/>
  <c r="I638" i="11" s="1"/>
  <c r="X636" i="11"/>
  <c r="Y636" i="11"/>
  <c r="I585" i="11"/>
  <c r="I586" i="11" s="1"/>
  <c r="I587" i="11" s="1"/>
  <c r="X584" i="11"/>
  <c r="Y584" i="11"/>
  <c r="I531" i="11"/>
  <c r="I532" i="11" s="1"/>
  <c r="I533" i="11" s="1"/>
  <c r="Y530" i="11"/>
  <c r="Y386" i="11"/>
  <c r="I387" i="11"/>
  <c r="I388" i="11" s="1"/>
  <c r="I389" i="11" s="1"/>
  <c r="X386" i="11"/>
  <c r="X341" i="11"/>
  <c r="I342" i="11"/>
  <c r="I343" i="11" s="1"/>
  <c r="I344" i="11" s="1"/>
  <c r="Y341" i="11"/>
  <c r="X253" i="11"/>
  <c r="Y253" i="11"/>
  <c r="Y252" i="11"/>
  <c r="Y575" i="11" l="1"/>
  <c r="X575" i="11"/>
  <c r="AA2740" i="8"/>
  <c r="I2742" i="8"/>
  <c r="Y2740" i="8"/>
  <c r="Z2740" i="8" s="1"/>
  <c r="AB2741" i="8"/>
  <c r="AA2741" i="8"/>
  <c r="Y533" i="8"/>
  <c r="Z533" i="8" s="1"/>
  <c r="AB533" i="8"/>
  <c r="AA533" i="8"/>
  <c r="I534" i="8"/>
  <c r="Y773" i="8"/>
  <c r="Z773" i="8" s="1"/>
  <c r="AA773" i="8"/>
  <c r="AB773" i="8"/>
  <c r="I774" i="8"/>
  <c r="Y1859" i="8"/>
  <c r="Z1859" i="8" s="1"/>
  <c r="AA1859" i="8"/>
  <c r="AB1859" i="8"/>
  <c r="I1860" i="8"/>
  <c r="Y2003" i="8"/>
  <c r="Z2003" i="8" s="1"/>
  <c r="AA2003" i="8"/>
  <c r="AB2003" i="8"/>
  <c r="I2004" i="8"/>
  <c r="Y2147" i="8"/>
  <c r="Z2147" i="8" s="1"/>
  <c r="AA2147" i="8"/>
  <c r="AB2147" i="8"/>
  <c r="I2148" i="8"/>
  <c r="Y2291" i="8"/>
  <c r="Z2291" i="8" s="1"/>
  <c r="AA2291" i="8"/>
  <c r="AB2291" i="8"/>
  <c r="I2292" i="8"/>
  <c r="Y2435" i="8"/>
  <c r="Z2435" i="8" s="1"/>
  <c r="AA2435" i="8"/>
  <c r="AB2435" i="8"/>
  <c r="I2436" i="8"/>
  <c r="Y2579" i="8"/>
  <c r="Z2579" i="8" s="1"/>
  <c r="AB2579" i="8"/>
  <c r="AA2579" i="8"/>
  <c r="I2580" i="8"/>
  <c r="Y11" i="8"/>
  <c r="Z11" i="8" s="1"/>
  <c r="AA11" i="8"/>
  <c r="AB11" i="8"/>
  <c r="Y2610" i="8"/>
  <c r="Z2610" i="8" s="1"/>
  <c r="AB2610" i="8"/>
  <c r="AA2610" i="8"/>
  <c r="I2611" i="8"/>
  <c r="Y187" i="8"/>
  <c r="Z187" i="8" s="1"/>
  <c r="AA187" i="8"/>
  <c r="AB187" i="8"/>
  <c r="Y247" i="8"/>
  <c r="Z247" i="8" s="1"/>
  <c r="AA247" i="8"/>
  <c r="AB247" i="8"/>
  <c r="I248" i="8"/>
  <c r="Y367" i="8"/>
  <c r="Z367" i="8" s="1"/>
  <c r="AA367" i="8"/>
  <c r="AB367" i="8"/>
  <c r="I368" i="8"/>
  <c r="Y444" i="8"/>
  <c r="Z444" i="8" s="1"/>
  <c r="AB444" i="8"/>
  <c r="AA444" i="8"/>
  <c r="I445" i="8"/>
  <c r="Y564" i="8"/>
  <c r="Z564" i="8" s="1"/>
  <c r="AB564" i="8"/>
  <c r="AA564" i="8"/>
  <c r="I565" i="8"/>
  <c r="Y693" i="8"/>
  <c r="Z693" i="8" s="1"/>
  <c r="AB693" i="8"/>
  <c r="AA693" i="8"/>
  <c r="I694" i="8"/>
  <c r="Y930" i="8"/>
  <c r="Z930" i="8" s="1"/>
  <c r="Y1018" i="8"/>
  <c r="Z1018" i="8" s="1"/>
  <c r="AB1018" i="8"/>
  <c r="AA1018" i="8"/>
  <c r="I1019" i="8"/>
  <c r="Y1323" i="8"/>
  <c r="Z1323" i="8" s="1"/>
  <c r="AA1323" i="8"/>
  <c r="AB1323" i="8"/>
  <c r="I1324" i="8"/>
  <c r="Y1458" i="8"/>
  <c r="Z1458" i="8" s="1"/>
  <c r="AB1458" i="8"/>
  <c r="AA1458" i="8"/>
  <c r="I1459" i="8"/>
  <c r="Y1557" i="8"/>
  <c r="Z1557" i="8" s="1"/>
  <c r="AA1557" i="8"/>
  <c r="AB1557" i="8"/>
  <c r="I1558" i="8"/>
  <c r="Y1728" i="8"/>
  <c r="Z1728" i="8" s="1"/>
  <c r="AA1728" i="8"/>
  <c r="AB1728" i="8"/>
  <c r="I1729" i="8"/>
  <c r="Y1915" i="8"/>
  <c r="Z1915" i="8" s="1"/>
  <c r="AA1915" i="8"/>
  <c r="AB1915" i="8"/>
  <c r="I1916" i="8"/>
  <c r="Y1979" i="8"/>
  <c r="Z1979" i="8" s="1"/>
  <c r="AA1979" i="8"/>
  <c r="AB1979" i="8"/>
  <c r="I1980" i="8"/>
  <c r="Y2103" i="8"/>
  <c r="Z2103" i="8" s="1"/>
  <c r="AA2103" i="8"/>
  <c r="AB2103" i="8"/>
  <c r="I2104" i="8"/>
  <c r="Y2256" i="8"/>
  <c r="Z2256" i="8" s="1"/>
  <c r="AB2256" i="8"/>
  <c r="AA2256" i="8"/>
  <c r="I2257" i="8"/>
  <c r="Y2498" i="8"/>
  <c r="Z2498" i="8" s="1"/>
  <c r="AB2498" i="8"/>
  <c r="AA2498" i="8"/>
  <c r="I2499" i="8"/>
  <c r="Y2650" i="8"/>
  <c r="Z2650" i="8" s="1"/>
  <c r="AA2650" i="8"/>
  <c r="AB2650" i="8"/>
  <c r="I2651" i="8"/>
  <c r="Y2831" i="8"/>
  <c r="Z2831" i="8" s="1"/>
  <c r="AA2831" i="8"/>
  <c r="AB2831" i="8"/>
  <c r="I2832" i="8"/>
  <c r="Y198" i="8"/>
  <c r="Z198" i="8" s="1"/>
  <c r="AA198" i="8"/>
  <c r="AB198" i="8"/>
  <c r="I199" i="8"/>
  <c r="Y285" i="8"/>
  <c r="Z285" i="8" s="1"/>
  <c r="AB285" i="8"/>
  <c r="AA285" i="8"/>
  <c r="Y407" i="8"/>
  <c r="Z407" i="8" s="1"/>
  <c r="AA407" i="8"/>
  <c r="AB407" i="8"/>
  <c r="I408" i="8"/>
  <c r="Y455" i="8"/>
  <c r="Z455" i="8" s="1"/>
  <c r="AA455" i="8"/>
  <c r="AB455" i="8"/>
  <c r="I456" i="8"/>
  <c r="Y575" i="8"/>
  <c r="Z575" i="8" s="1"/>
  <c r="AA575" i="8"/>
  <c r="AB575" i="8"/>
  <c r="I576" i="8"/>
  <c r="Y999" i="8"/>
  <c r="Z999" i="8" s="1"/>
  <c r="AA999" i="8"/>
  <c r="AB999" i="8"/>
  <c r="I1000" i="8"/>
  <c r="Y1133" i="8"/>
  <c r="Z1133" i="8" s="1"/>
  <c r="AA1133" i="8"/>
  <c r="AB1133" i="8"/>
  <c r="I1134" i="8"/>
  <c r="Y1234" i="8"/>
  <c r="Z1234" i="8" s="1"/>
  <c r="AA1234" i="8"/>
  <c r="AB1234" i="8"/>
  <c r="I1235" i="8"/>
  <c r="Y1539" i="8"/>
  <c r="Z1539" i="8" s="1"/>
  <c r="AB1539" i="8"/>
  <c r="AA1539" i="8"/>
  <c r="I1540" i="8"/>
  <c r="Y1701" i="8"/>
  <c r="Z1701" i="8" s="1"/>
  <c r="AB1701" i="8"/>
  <c r="AA1701" i="8"/>
  <c r="I1702" i="8"/>
  <c r="Y2021" i="8"/>
  <c r="Z2021" i="8" s="1"/>
  <c r="AA2021" i="8"/>
  <c r="AB2021" i="8"/>
  <c r="I2022" i="8"/>
  <c r="Y2139" i="8"/>
  <c r="Z2139" i="8" s="1"/>
  <c r="AA2139" i="8"/>
  <c r="AB2139" i="8"/>
  <c r="I2140" i="8"/>
  <c r="Y2229" i="8"/>
  <c r="Z2229" i="8" s="1"/>
  <c r="AA2229" i="8"/>
  <c r="AB2229" i="8"/>
  <c r="I2230" i="8"/>
  <c r="Y2463" i="8"/>
  <c r="Z2463" i="8" s="1"/>
  <c r="AA2463" i="8"/>
  <c r="AB2463" i="8"/>
  <c r="I2464" i="8"/>
  <c r="Y2951" i="8"/>
  <c r="Z2951" i="8" s="1"/>
  <c r="AA2951" i="8"/>
  <c r="AB2951" i="8"/>
  <c r="I2952" i="8"/>
  <c r="Y3066" i="8"/>
  <c r="Z3066" i="8" s="1"/>
  <c r="AA3066" i="8"/>
  <c r="AB3066" i="8"/>
  <c r="I3067" i="8"/>
  <c r="Y2962" i="8"/>
  <c r="Z2962" i="8" s="1"/>
  <c r="AA2962" i="8"/>
  <c r="AB2962" i="8"/>
  <c r="I2963" i="8"/>
  <c r="Y2899" i="8"/>
  <c r="Z2899" i="8" s="1"/>
  <c r="AA2899" i="8"/>
  <c r="AB2899" i="8"/>
  <c r="I2900" i="8"/>
  <c r="Y3092" i="8"/>
  <c r="Z3092" i="8" s="1"/>
  <c r="AA3092" i="8"/>
  <c r="AB3092" i="8"/>
  <c r="I3093" i="8"/>
  <c r="Y2976" i="8"/>
  <c r="Z2976" i="8" s="1"/>
  <c r="AA2976" i="8"/>
  <c r="AB2976" i="8"/>
  <c r="I2977" i="8"/>
  <c r="Y2729" i="8"/>
  <c r="Z2729" i="8" s="1"/>
  <c r="AA2729" i="8"/>
  <c r="AB2729" i="8"/>
  <c r="I2730" i="8"/>
  <c r="Y2923" i="8"/>
  <c r="Z2923" i="8" s="1"/>
  <c r="AA2923" i="8"/>
  <c r="AB2923" i="8"/>
  <c r="I2924" i="8"/>
  <c r="Y3106" i="8"/>
  <c r="Z3106" i="8" s="1"/>
  <c r="AA3106" i="8"/>
  <c r="AB3106" i="8"/>
  <c r="I3107" i="8"/>
  <c r="Y2742" i="8"/>
  <c r="Z2742" i="8" s="1"/>
  <c r="AA2742" i="8"/>
  <c r="AB2742" i="8"/>
  <c r="I2743" i="8"/>
  <c r="Y3002" i="8"/>
  <c r="Z3002" i="8" s="1"/>
  <c r="AA3002" i="8"/>
  <c r="AB3002" i="8"/>
  <c r="I3003" i="8"/>
  <c r="Y2625" i="8"/>
  <c r="Z2625" i="8" s="1"/>
  <c r="AA2625" i="8"/>
  <c r="AB2625" i="8"/>
  <c r="I2626" i="8"/>
  <c r="Y9" i="8"/>
  <c r="Z9" i="8" s="1"/>
  <c r="AA9" i="8"/>
  <c r="AB9" i="8"/>
  <c r="Y113" i="8"/>
  <c r="Z113" i="8" s="1"/>
  <c r="AB113" i="8"/>
  <c r="AA113" i="8"/>
  <c r="I114" i="8"/>
  <c r="Y62" i="8"/>
  <c r="Z62" i="8" s="1"/>
  <c r="AA62" i="8"/>
  <c r="AB62" i="8"/>
  <c r="I63" i="8"/>
  <c r="Y295" i="8"/>
  <c r="Z295" i="8" s="1"/>
  <c r="AA295" i="8"/>
  <c r="AB295" i="8"/>
  <c r="I296" i="8"/>
  <c r="Y349" i="8"/>
  <c r="Z349" i="8" s="1"/>
  <c r="AB349" i="8"/>
  <c r="AA349" i="8"/>
  <c r="I350" i="8"/>
  <c r="Y420" i="8"/>
  <c r="Z420" i="8" s="1"/>
  <c r="AB420" i="8"/>
  <c r="AA420" i="8"/>
  <c r="I421" i="8"/>
  <c r="Y527" i="8"/>
  <c r="Z527" i="8" s="1"/>
  <c r="AA527" i="8"/>
  <c r="AB527" i="8"/>
  <c r="I528" i="8"/>
  <c r="Y657" i="8"/>
  <c r="Z657" i="8" s="1"/>
  <c r="AB657" i="8"/>
  <c r="AA657" i="8"/>
  <c r="I658" i="8"/>
  <c r="Y801" i="8"/>
  <c r="Z801" i="8" s="1"/>
  <c r="AA801" i="8"/>
  <c r="AB801" i="8"/>
  <c r="I802" i="8"/>
  <c r="Y863" i="8"/>
  <c r="Z863" i="8" s="1"/>
  <c r="AB863" i="8"/>
  <c r="AA863" i="8"/>
  <c r="I864" i="8"/>
  <c r="Y1152" i="8"/>
  <c r="Z1152" i="8" s="1"/>
  <c r="AB1152" i="8"/>
  <c r="AA1152" i="8"/>
  <c r="I1153" i="8"/>
  <c r="Y1287" i="8"/>
  <c r="Z1287" i="8" s="1"/>
  <c r="AA1287" i="8"/>
  <c r="AB1287" i="8"/>
  <c r="I1288" i="8"/>
  <c r="Y1421" i="8"/>
  <c r="Z1421" i="8" s="1"/>
  <c r="AA1421" i="8"/>
  <c r="AB1421" i="8"/>
  <c r="I1422" i="8"/>
  <c r="Y1522" i="8"/>
  <c r="Z1522" i="8" s="1"/>
  <c r="AB1522" i="8"/>
  <c r="AA1522" i="8"/>
  <c r="I1523" i="8"/>
  <c r="Y1781" i="8"/>
  <c r="Z1781" i="8" s="1"/>
  <c r="AA1781" i="8"/>
  <c r="AB1781" i="8"/>
  <c r="I1782" i="8"/>
  <c r="Y1887" i="8"/>
  <c r="Z1887" i="8" s="1"/>
  <c r="AA1887" i="8"/>
  <c r="AB1887" i="8"/>
  <c r="I1888" i="8"/>
  <c r="Y2040" i="8"/>
  <c r="Z2040" i="8" s="1"/>
  <c r="AA2040" i="8"/>
  <c r="AB2040" i="8"/>
  <c r="I2041" i="8"/>
  <c r="Y2309" i="8"/>
  <c r="Z2309" i="8" s="1"/>
  <c r="AA2309" i="8"/>
  <c r="AB2309" i="8"/>
  <c r="I2310" i="8"/>
  <c r="Y2427" i="8"/>
  <c r="Z2427" i="8" s="1"/>
  <c r="AA2427" i="8"/>
  <c r="AB2427" i="8"/>
  <c r="I2428" i="8"/>
  <c r="Y25" i="8"/>
  <c r="Z25" i="8" s="1"/>
  <c r="AA25" i="8"/>
  <c r="AB25" i="8"/>
  <c r="Y14" i="8"/>
  <c r="Z14" i="8" s="1"/>
  <c r="AA14" i="8"/>
  <c r="AB14" i="8"/>
  <c r="Y227" i="8"/>
  <c r="Z227" i="8" s="1"/>
  <c r="AA227" i="8"/>
  <c r="AB227" i="8"/>
  <c r="Y581" i="8"/>
  <c r="Z581" i="8" s="1"/>
  <c r="AB581" i="8"/>
  <c r="AA581" i="8"/>
  <c r="I582" i="8"/>
  <c r="Y2779" i="8"/>
  <c r="Z2779" i="8" s="1"/>
  <c r="AA2779" i="8"/>
  <c r="AB2779" i="8"/>
  <c r="I2780" i="8"/>
  <c r="Y166" i="8"/>
  <c r="Z166" i="8" s="1"/>
  <c r="AA166" i="8"/>
  <c r="AB166" i="8"/>
  <c r="I167" i="8"/>
  <c r="Y134" i="8"/>
  <c r="Z134" i="8" s="1"/>
  <c r="AA134" i="8"/>
  <c r="AB134" i="8"/>
  <c r="I135" i="8"/>
  <c r="Y46" i="8"/>
  <c r="Z46" i="8" s="1"/>
  <c r="AA46" i="8"/>
  <c r="I47" i="8"/>
  <c r="AB46" i="8"/>
  <c r="Y1071" i="8"/>
  <c r="Z1071" i="8" s="1"/>
  <c r="AA1071" i="8"/>
  <c r="AB1071" i="8"/>
  <c r="I1072" i="8"/>
  <c r="Y1205" i="8"/>
  <c r="Z1205" i="8" s="1"/>
  <c r="AA1205" i="8"/>
  <c r="AB1205" i="8"/>
  <c r="I1206" i="8"/>
  <c r="Y1306" i="8"/>
  <c r="Z1306" i="8" s="1"/>
  <c r="AA1306" i="8"/>
  <c r="AB1306" i="8"/>
  <c r="I1307" i="8"/>
  <c r="Y1611" i="8"/>
  <c r="Z1611" i="8" s="1"/>
  <c r="AB1611" i="8"/>
  <c r="AA1611" i="8"/>
  <c r="I1612" i="8"/>
  <c r="Y1674" i="8"/>
  <c r="Z1674" i="8" s="1"/>
  <c r="AB1674" i="8"/>
  <c r="AA1674" i="8"/>
  <c r="I1675" i="8"/>
  <c r="Y1739" i="8"/>
  <c r="Z1739" i="8" s="1"/>
  <c r="AB1739" i="8"/>
  <c r="AA1739" i="8"/>
  <c r="I1740" i="8"/>
  <c r="Y1869" i="8"/>
  <c r="Z1869" i="8" s="1"/>
  <c r="AA1869" i="8"/>
  <c r="AB1869" i="8"/>
  <c r="I1870" i="8"/>
  <c r="Y2203" i="8"/>
  <c r="Z2203" i="8" s="1"/>
  <c r="AA2203" i="8"/>
  <c r="AB2203" i="8"/>
  <c r="I2204" i="8"/>
  <c r="Y2267" i="8"/>
  <c r="Z2267" i="8" s="1"/>
  <c r="AA2267" i="8"/>
  <c r="AB2267" i="8"/>
  <c r="I2268" i="8"/>
  <c r="Y2391" i="8"/>
  <c r="Z2391" i="8" s="1"/>
  <c r="AA2391" i="8"/>
  <c r="AB2391" i="8"/>
  <c r="I2392" i="8"/>
  <c r="Y57" i="8"/>
  <c r="Z57" i="8" s="1"/>
  <c r="AA57" i="8"/>
  <c r="AB57" i="8"/>
  <c r="I58" i="8"/>
  <c r="Y22" i="8"/>
  <c r="Z22" i="8" s="1"/>
  <c r="AA22" i="8"/>
  <c r="AB22" i="8"/>
  <c r="Y7" i="8"/>
  <c r="Z7" i="8" s="1"/>
  <c r="AA7" i="8"/>
  <c r="AB7" i="8"/>
  <c r="Y32" i="8"/>
  <c r="Z32" i="8" s="1"/>
  <c r="AA32" i="8"/>
  <c r="AB32" i="8"/>
  <c r="Y605" i="8"/>
  <c r="Z605" i="8" s="1"/>
  <c r="AB605" i="8"/>
  <c r="AA605" i="8"/>
  <c r="I606" i="8"/>
  <c r="Y917" i="8"/>
  <c r="Z917" i="8" s="1"/>
  <c r="AA917" i="8"/>
  <c r="AB917" i="8"/>
  <c r="I918" i="8"/>
  <c r="Y1043" i="8"/>
  <c r="Z1043" i="8" s="1"/>
  <c r="AA1043" i="8"/>
  <c r="AB1043" i="8"/>
  <c r="I1044" i="8"/>
  <c r="Y1187" i="8"/>
  <c r="Z1187" i="8" s="1"/>
  <c r="AA1187" i="8"/>
  <c r="AB1187" i="8"/>
  <c r="I1188" i="8"/>
  <c r="Y1331" i="8"/>
  <c r="Z1331" i="8" s="1"/>
  <c r="AA1331" i="8"/>
  <c r="AB1331" i="8"/>
  <c r="I1332" i="8"/>
  <c r="Y1475" i="8"/>
  <c r="Z1475" i="8" s="1"/>
  <c r="AB1475" i="8"/>
  <c r="AA1475" i="8"/>
  <c r="I1476" i="8"/>
  <c r="Y1619" i="8"/>
  <c r="Z1619" i="8" s="1"/>
  <c r="AB1619" i="8"/>
  <c r="AA1619" i="8"/>
  <c r="I1620" i="8"/>
  <c r="Y1763" i="8"/>
  <c r="Z1763" i="8" s="1"/>
  <c r="AA1763" i="8"/>
  <c r="AB1763" i="8"/>
  <c r="I1764" i="8"/>
  <c r="Y51" i="8"/>
  <c r="Z51" i="8" s="1"/>
  <c r="AA51" i="8"/>
  <c r="AB51" i="8"/>
  <c r="Y65" i="8"/>
  <c r="Z65" i="8" s="1"/>
  <c r="AA65" i="8"/>
  <c r="AB65" i="8"/>
  <c r="I66" i="8"/>
  <c r="Y89" i="8"/>
  <c r="Z89" i="8" s="1"/>
  <c r="AA89" i="8"/>
  <c r="AB89" i="8"/>
  <c r="Y38" i="8"/>
  <c r="Z38" i="8" s="1"/>
  <c r="AA38" i="8"/>
  <c r="I39" i="8"/>
  <c r="AB38" i="8"/>
  <c r="Y91" i="8"/>
  <c r="Z91" i="8" s="1"/>
  <c r="AA91" i="8"/>
  <c r="AB91" i="8"/>
  <c r="Y229" i="8"/>
  <c r="Z229" i="8" s="1"/>
  <c r="AB229" i="8"/>
  <c r="AA229" i="8"/>
  <c r="I230" i="8"/>
  <c r="Y279" i="8"/>
  <c r="Z279" i="8" s="1"/>
  <c r="AA279" i="8"/>
  <c r="AB279" i="8"/>
  <c r="I280" i="8"/>
  <c r="Y333" i="8"/>
  <c r="Z333" i="8" s="1"/>
  <c r="AB333" i="8"/>
  <c r="AA333" i="8"/>
  <c r="Y503" i="8"/>
  <c r="Z503" i="8" s="1"/>
  <c r="AA503" i="8"/>
  <c r="AB503" i="8"/>
  <c r="I504" i="8"/>
  <c r="Y666" i="8"/>
  <c r="Z666" i="8" s="1"/>
  <c r="AA666" i="8"/>
  <c r="AB666" i="8"/>
  <c r="I667" i="8"/>
  <c r="Y837" i="8"/>
  <c r="Z837" i="8" s="1"/>
  <c r="AA837" i="8"/>
  <c r="AB837" i="8"/>
  <c r="I838" i="8"/>
  <c r="Y933" i="8"/>
  <c r="Z933" i="8" s="1"/>
  <c r="Y1053" i="8"/>
  <c r="Z1053" i="8" s="1"/>
  <c r="AA1053" i="8"/>
  <c r="AB1053" i="8"/>
  <c r="I1054" i="8"/>
  <c r="Y1296" i="8"/>
  <c r="Z1296" i="8" s="1"/>
  <c r="AB1296" i="8"/>
  <c r="AA1296" i="8"/>
  <c r="I1297" i="8"/>
  <c r="Y1431" i="8"/>
  <c r="Z1431" i="8" s="1"/>
  <c r="AB1431" i="8"/>
  <c r="AA1431" i="8"/>
  <c r="I1432" i="8"/>
  <c r="Y1565" i="8"/>
  <c r="Z1565" i="8" s="1"/>
  <c r="AA1565" i="8"/>
  <c r="AB1565" i="8"/>
  <c r="I1566" i="8"/>
  <c r="Y1755" i="8"/>
  <c r="Z1755" i="8" s="1"/>
  <c r="AB1755" i="8"/>
  <c r="AA1755" i="8"/>
  <c r="I1756" i="8"/>
  <c r="Y1896" i="8"/>
  <c r="Z1896" i="8" s="1"/>
  <c r="AA1896" i="8"/>
  <c r="AB1896" i="8"/>
  <c r="I1897" i="8"/>
  <c r="Y2165" i="8"/>
  <c r="Z2165" i="8" s="1"/>
  <c r="AA2165" i="8"/>
  <c r="AB2165" i="8"/>
  <c r="I2166" i="8"/>
  <c r="Y2283" i="8"/>
  <c r="Z2283" i="8" s="1"/>
  <c r="AA2283" i="8"/>
  <c r="AB2283" i="8"/>
  <c r="I2284" i="8"/>
  <c r="Y2373" i="8"/>
  <c r="Z2373" i="8" s="1"/>
  <c r="AA2373" i="8"/>
  <c r="AB2373" i="8"/>
  <c r="I2374" i="8"/>
  <c r="Y2818" i="8"/>
  <c r="Z2818" i="8" s="1"/>
  <c r="AA2818" i="8"/>
  <c r="AB2818" i="8"/>
  <c r="I2819" i="8"/>
  <c r="Y2883" i="8"/>
  <c r="Z2883" i="8" s="1"/>
  <c r="AA2883" i="8"/>
  <c r="AB2883" i="8"/>
  <c r="I2884" i="8"/>
  <c r="Y190" i="8"/>
  <c r="Z190" i="8" s="1"/>
  <c r="AA190" i="8"/>
  <c r="AB190" i="8"/>
  <c r="I191" i="8"/>
  <c r="Y335" i="8"/>
  <c r="Z335" i="8" s="1"/>
  <c r="AA335" i="8"/>
  <c r="AB335" i="8"/>
  <c r="I336" i="8"/>
  <c r="Y405" i="8"/>
  <c r="Z405" i="8" s="1"/>
  <c r="AB405" i="8"/>
  <c r="AA405" i="8"/>
  <c r="Y476" i="8"/>
  <c r="Z476" i="8" s="1"/>
  <c r="AB476" i="8"/>
  <c r="AA476" i="8"/>
  <c r="I477" i="8"/>
  <c r="Y570" i="8"/>
  <c r="Z570" i="8" s="1"/>
  <c r="AA570" i="8"/>
  <c r="AB570" i="8"/>
  <c r="I571" i="8"/>
  <c r="Y738" i="8"/>
  <c r="Z738" i="8" s="1"/>
  <c r="AA738" i="8"/>
  <c r="AB738" i="8"/>
  <c r="I739" i="8"/>
  <c r="Y909" i="8"/>
  <c r="Z909" i="8" s="1"/>
  <c r="AA909" i="8"/>
  <c r="AB909" i="8"/>
  <c r="I910" i="8"/>
  <c r="Y1026" i="8"/>
  <c r="Z1026" i="8" s="1"/>
  <c r="AB1026" i="8"/>
  <c r="AA1026" i="8"/>
  <c r="I1027" i="8"/>
  <c r="Y1125" i="8"/>
  <c r="Z1125" i="8" s="1"/>
  <c r="AA1125" i="8"/>
  <c r="AB1125" i="8"/>
  <c r="I1126" i="8"/>
  <c r="Y1368" i="8"/>
  <c r="Z1368" i="8" s="1"/>
  <c r="AA1368" i="8"/>
  <c r="AB1368" i="8"/>
  <c r="I1369" i="8"/>
  <c r="Y1503" i="8"/>
  <c r="Z1503" i="8" s="1"/>
  <c r="AB1503" i="8"/>
  <c r="AA1503" i="8"/>
  <c r="I1504" i="8"/>
  <c r="Y1637" i="8"/>
  <c r="Z1637" i="8" s="1"/>
  <c r="AA1637" i="8"/>
  <c r="AB1637" i="8"/>
  <c r="I1638" i="8"/>
  <c r="Y1832" i="8"/>
  <c r="Z1832" i="8" s="1"/>
  <c r="AA1832" i="8"/>
  <c r="AB1832" i="8"/>
  <c r="I1833" i="8"/>
  <c r="Y1959" i="8"/>
  <c r="Z1959" i="8" s="1"/>
  <c r="AA1959" i="8"/>
  <c r="AB1959" i="8"/>
  <c r="I1960" i="8"/>
  <c r="Y2112" i="8"/>
  <c r="Z2112" i="8" s="1"/>
  <c r="AB2112" i="8"/>
  <c r="AA2112" i="8"/>
  <c r="I2113" i="8"/>
  <c r="Y2381" i="8"/>
  <c r="Z2381" i="8" s="1"/>
  <c r="AB2381" i="8"/>
  <c r="AA2381" i="8"/>
  <c r="I2382" i="8"/>
  <c r="Y2525" i="8"/>
  <c r="Z2525" i="8" s="1"/>
  <c r="AA2525" i="8"/>
  <c r="AB2525" i="8"/>
  <c r="I2526" i="8"/>
  <c r="Y2562" i="8"/>
  <c r="Z2562" i="8" s="1"/>
  <c r="AB2562" i="8"/>
  <c r="AA2562" i="8"/>
  <c r="I2563" i="8"/>
  <c r="Y2702" i="8"/>
  <c r="Z2702" i="8" s="1"/>
  <c r="AA2702" i="8"/>
  <c r="I2703" i="8"/>
  <c r="AB2702" i="8"/>
  <c r="Y177" i="8"/>
  <c r="Z177" i="8" s="1"/>
  <c r="AB177" i="8"/>
  <c r="AA177" i="8"/>
  <c r="Y217" i="8"/>
  <c r="Z217" i="8" s="1"/>
  <c r="AB217" i="8"/>
  <c r="AA217" i="8"/>
  <c r="I218" i="8"/>
  <c r="Y325" i="8"/>
  <c r="Z325" i="8" s="1"/>
  <c r="AB325" i="8"/>
  <c r="AA325" i="8"/>
  <c r="I326" i="8"/>
  <c r="Y431" i="8"/>
  <c r="Z431" i="8" s="1"/>
  <c r="AA431" i="8"/>
  <c r="AB431" i="8"/>
  <c r="I432" i="8"/>
  <c r="Y516" i="8"/>
  <c r="Z516" i="8" s="1"/>
  <c r="AB516" i="8"/>
  <c r="AA516" i="8"/>
  <c r="I517" i="8"/>
  <c r="Y612" i="8"/>
  <c r="Z612" i="8" s="1"/>
  <c r="AB612" i="8"/>
  <c r="AA612" i="8"/>
  <c r="I613" i="8"/>
  <c r="Y676" i="8"/>
  <c r="Z676" i="8" s="1"/>
  <c r="AB676" i="8"/>
  <c r="AA676" i="8"/>
  <c r="I677" i="8"/>
  <c r="Y179" i="8"/>
  <c r="Z179" i="8" s="1"/>
  <c r="AA179" i="8"/>
  <c r="AB179" i="8"/>
  <c r="I180" i="8"/>
  <c r="Y255" i="8"/>
  <c r="Z255" i="8" s="1"/>
  <c r="AA255" i="8"/>
  <c r="AB255" i="8"/>
  <c r="Y343" i="8"/>
  <c r="Z343" i="8" s="1"/>
  <c r="AA343" i="8"/>
  <c r="AB343" i="8"/>
  <c r="I344" i="8"/>
  <c r="Y397" i="8"/>
  <c r="Z397" i="8" s="1"/>
  <c r="AB397" i="8"/>
  <c r="AA397" i="8"/>
  <c r="I398" i="8"/>
  <c r="Y551" i="8"/>
  <c r="Z551" i="8" s="1"/>
  <c r="AA551" i="8"/>
  <c r="AB551" i="8"/>
  <c r="I552" i="8"/>
  <c r="Y714" i="8"/>
  <c r="Z714" i="8" s="1"/>
  <c r="AA714" i="8"/>
  <c r="AB714" i="8"/>
  <c r="I715" i="8"/>
  <c r="Y820" i="8"/>
  <c r="Z820" i="8" s="1"/>
  <c r="AB820" i="8"/>
  <c r="AA820" i="8"/>
  <c r="I821" i="8"/>
  <c r="Y1107" i="8"/>
  <c r="Z1107" i="8" s="1"/>
  <c r="AA1107" i="8"/>
  <c r="AB1107" i="8"/>
  <c r="I1108" i="8"/>
  <c r="Y1242" i="8"/>
  <c r="Z1242" i="8" s="1"/>
  <c r="AA1242" i="8"/>
  <c r="AB1242" i="8"/>
  <c r="I1243" i="8"/>
  <c r="Y1341" i="8"/>
  <c r="Z1341" i="8" s="1"/>
  <c r="AA1341" i="8"/>
  <c r="AB1341" i="8"/>
  <c r="I1342" i="8"/>
  <c r="Y1584" i="8"/>
  <c r="Z1584" i="8" s="1"/>
  <c r="AA1584" i="8"/>
  <c r="AB1584" i="8"/>
  <c r="I1585" i="8"/>
  <c r="Y1877" i="8"/>
  <c r="Z1877" i="8" s="1"/>
  <c r="AA1877" i="8"/>
  <c r="AB1877" i="8"/>
  <c r="I1878" i="8"/>
  <c r="Y1995" i="8"/>
  <c r="Z1995" i="8" s="1"/>
  <c r="AA1995" i="8"/>
  <c r="AB1995" i="8"/>
  <c r="I1996" i="8"/>
  <c r="Y2085" i="8"/>
  <c r="Z2085" i="8" s="1"/>
  <c r="AA2085" i="8"/>
  <c r="AB2085" i="8"/>
  <c r="I2086" i="8"/>
  <c r="Y2419" i="8"/>
  <c r="Z2419" i="8" s="1"/>
  <c r="AA2419" i="8"/>
  <c r="AB2419" i="8"/>
  <c r="I2420" i="8"/>
  <c r="Y2690" i="8"/>
  <c r="Z2690" i="8" s="1"/>
  <c r="AA2690" i="8"/>
  <c r="AB2690" i="8"/>
  <c r="I2691" i="8"/>
  <c r="Y2794" i="8"/>
  <c r="Z2794" i="8" s="1"/>
  <c r="AA2794" i="8"/>
  <c r="AB2794" i="8"/>
  <c r="I2795" i="8"/>
  <c r="Y309" i="8"/>
  <c r="Z309" i="8" s="1"/>
  <c r="AB309" i="8"/>
  <c r="AA309" i="8"/>
  <c r="Y468" i="8"/>
  <c r="Z468" i="8" s="1"/>
  <c r="AB468" i="8"/>
  <c r="AA468" i="8"/>
  <c r="I469" i="8"/>
  <c r="Y522" i="8"/>
  <c r="Z522" i="8" s="1"/>
  <c r="AA522" i="8"/>
  <c r="AB522" i="8"/>
  <c r="I523" i="8"/>
  <c r="Y618" i="8"/>
  <c r="Z618" i="8" s="1"/>
  <c r="AA618" i="8"/>
  <c r="AB618" i="8"/>
  <c r="I619" i="8"/>
  <c r="Y855" i="8"/>
  <c r="Z855" i="8" s="1"/>
  <c r="AB855" i="8"/>
  <c r="AA855" i="8"/>
  <c r="I856" i="8"/>
  <c r="Y1080" i="8"/>
  <c r="Z1080" i="8" s="1"/>
  <c r="AA1080" i="8"/>
  <c r="AB1080" i="8"/>
  <c r="I1081" i="8"/>
  <c r="Y1215" i="8"/>
  <c r="Z1215" i="8" s="1"/>
  <c r="AA1215" i="8"/>
  <c r="AB1215" i="8"/>
  <c r="I1216" i="8"/>
  <c r="Y1349" i="8"/>
  <c r="Z1349" i="8" s="1"/>
  <c r="AA1349" i="8"/>
  <c r="AB1349" i="8"/>
  <c r="I1350" i="8"/>
  <c r="Y1450" i="8"/>
  <c r="Z1450" i="8" s="1"/>
  <c r="AB1450" i="8"/>
  <c r="AA1450" i="8"/>
  <c r="I1451" i="8"/>
  <c r="Y1683" i="8"/>
  <c r="Z1683" i="8" s="1"/>
  <c r="AB1683" i="8"/>
  <c r="AA1683" i="8"/>
  <c r="I1684" i="8"/>
  <c r="Y1773" i="8"/>
  <c r="Z1773" i="8" s="1"/>
  <c r="AA1773" i="8"/>
  <c r="AB1773" i="8"/>
  <c r="I1774" i="8"/>
  <c r="Y2093" i="8"/>
  <c r="Z2093" i="8" s="1"/>
  <c r="AA2093" i="8"/>
  <c r="AB2093" i="8"/>
  <c r="I2094" i="8"/>
  <c r="Y2211" i="8"/>
  <c r="Z2211" i="8" s="1"/>
  <c r="AA2211" i="8"/>
  <c r="AB2211" i="8"/>
  <c r="I2212" i="8"/>
  <c r="Y2301" i="8"/>
  <c r="Z2301" i="8" s="1"/>
  <c r="AB2301" i="8"/>
  <c r="AA2301" i="8"/>
  <c r="I2302" i="8"/>
  <c r="Y2445" i="8"/>
  <c r="Z2445" i="8" s="1"/>
  <c r="AB2445" i="8"/>
  <c r="AA2445" i="8"/>
  <c r="I2446" i="8"/>
  <c r="Y2490" i="8"/>
  <c r="Z2490" i="8" s="1"/>
  <c r="AB2490" i="8"/>
  <c r="AA2490" i="8"/>
  <c r="I2491" i="8"/>
  <c r="Y2570" i="8"/>
  <c r="Z2570" i="8" s="1"/>
  <c r="AB2570" i="8"/>
  <c r="AA2570" i="8"/>
  <c r="I2571" i="8"/>
  <c r="Y557" i="8"/>
  <c r="Z557" i="8" s="1"/>
  <c r="AB557" i="8"/>
  <c r="AA557" i="8"/>
  <c r="I558" i="8"/>
  <c r="Y30" i="8"/>
  <c r="Z30" i="8" s="1"/>
  <c r="AA30" i="8"/>
  <c r="AB30" i="8"/>
  <c r="Y43" i="8"/>
  <c r="Z43" i="8" s="1"/>
  <c r="AA43" i="8"/>
  <c r="AB43" i="8"/>
  <c r="I44" i="8"/>
  <c r="Y81" i="8"/>
  <c r="Z81" i="8" s="1"/>
  <c r="AA81" i="8"/>
  <c r="AB81" i="8"/>
  <c r="I82" i="8"/>
  <c r="Y629" i="8"/>
  <c r="Z629" i="8" s="1"/>
  <c r="AB629" i="8"/>
  <c r="AA629" i="8"/>
  <c r="I630" i="8"/>
  <c r="Y1931" i="8"/>
  <c r="Z1931" i="8" s="1"/>
  <c r="AA1931" i="8"/>
  <c r="AB1931" i="8"/>
  <c r="I1932" i="8"/>
  <c r="Y2075" i="8"/>
  <c r="Z2075" i="8" s="1"/>
  <c r="AA2075" i="8"/>
  <c r="AB2075" i="8"/>
  <c r="I2076" i="8"/>
  <c r="Y2219" i="8"/>
  <c r="Z2219" i="8" s="1"/>
  <c r="AA2219" i="8"/>
  <c r="AB2219" i="8"/>
  <c r="I2220" i="8"/>
  <c r="Y2363" i="8"/>
  <c r="Z2363" i="8" s="1"/>
  <c r="AA2363" i="8"/>
  <c r="AB2363" i="8"/>
  <c r="I2364" i="8"/>
  <c r="Y2507" i="8"/>
  <c r="Z2507" i="8" s="1"/>
  <c r="AB2507" i="8"/>
  <c r="AA2507" i="8"/>
  <c r="I2508" i="8"/>
  <c r="Y129" i="8"/>
  <c r="Z129" i="8" s="1"/>
  <c r="AB129" i="8"/>
  <c r="AA129" i="8"/>
  <c r="I130" i="8"/>
  <c r="Y2589" i="8"/>
  <c r="Z2589" i="8" s="1"/>
  <c r="AA2589" i="8"/>
  <c r="AB2589" i="8"/>
  <c r="I2590" i="8"/>
  <c r="Y110" i="8"/>
  <c r="Z110" i="8" s="1"/>
  <c r="AA110" i="8"/>
  <c r="AB110" i="8"/>
  <c r="Y210" i="8"/>
  <c r="Z210" i="8" s="1"/>
  <c r="AA210" i="8"/>
  <c r="AB210" i="8"/>
  <c r="I211" i="8"/>
  <c r="Y277" i="8"/>
  <c r="Z277" i="8" s="1"/>
  <c r="AB277" i="8"/>
  <c r="AA277" i="8"/>
  <c r="Y383" i="8"/>
  <c r="Z383" i="8" s="1"/>
  <c r="AA383" i="8"/>
  <c r="AB383" i="8"/>
  <c r="I384" i="8"/>
  <c r="Y498" i="8"/>
  <c r="Z498" i="8" s="1"/>
  <c r="AA498" i="8"/>
  <c r="AB498" i="8"/>
  <c r="I499" i="8"/>
  <c r="Y594" i="8"/>
  <c r="Z594" i="8" s="1"/>
  <c r="AA594" i="8"/>
  <c r="AB594" i="8"/>
  <c r="I595" i="8"/>
  <c r="Y900" i="8"/>
  <c r="Z900" i="8" s="1"/>
  <c r="AB900" i="8"/>
  <c r="AA900" i="8"/>
  <c r="I901" i="8"/>
  <c r="Y981" i="8"/>
  <c r="Z981" i="8" s="1"/>
  <c r="AB981" i="8"/>
  <c r="AA981" i="8"/>
  <c r="I982" i="8"/>
  <c r="Y1224" i="8"/>
  <c r="Z1224" i="8" s="1"/>
  <c r="AA1224" i="8"/>
  <c r="AB1224" i="8"/>
  <c r="I1225" i="8"/>
  <c r="Y1359" i="8"/>
  <c r="Z1359" i="8" s="1"/>
  <c r="AA1359" i="8"/>
  <c r="AB1359" i="8"/>
  <c r="I1360" i="8"/>
  <c r="Y1493" i="8"/>
  <c r="Z1493" i="8" s="1"/>
  <c r="AA1493" i="8"/>
  <c r="AB1493" i="8"/>
  <c r="I1494" i="8"/>
  <c r="Y1594" i="8"/>
  <c r="Z1594" i="8" s="1"/>
  <c r="AB1594" i="8"/>
  <c r="AA1594" i="8"/>
  <c r="I1595" i="8"/>
  <c r="Y1821" i="8"/>
  <c r="Z1821" i="8" s="1"/>
  <c r="AA1821" i="8"/>
  <c r="AB1821" i="8"/>
  <c r="I1822" i="8"/>
  <c r="Y1949" i="8"/>
  <c r="Z1949" i="8" s="1"/>
  <c r="AA1949" i="8"/>
  <c r="AB1949" i="8"/>
  <c r="I1950" i="8"/>
  <c r="Y2067" i="8"/>
  <c r="Z2067" i="8" s="1"/>
  <c r="AA2067" i="8"/>
  <c r="AB2067" i="8"/>
  <c r="I2068" i="8"/>
  <c r="Y2157" i="8"/>
  <c r="Z2157" i="8" s="1"/>
  <c r="AA2157" i="8"/>
  <c r="AB2157" i="8"/>
  <c r="I2158" i="8"/>
  <c r="Y2453" i="8"/>
  <c r="Z2453" i="8" s="1"/>
  <c r="AA2453" i="8"/>
  <c r="AB2453" i="8"/>
  <c r="I2454" i="8"/>
  <c r="Y2554" i="8"/>
  <c r="Z2554" i="8" s="1"/>
  <c r="AB2554" i="8"/>
  <c r="AA2554" i="8"/>
  <c r="I2555" i="8"/>
  <c r="Y70" i="8"/>
  <c r="Z70" i="8" s="1"/>
  <c r="AA70" i="8"/>
  <c r="AB70" i="8"/>
  <c r="I71" i="8"/>
  <c r="Y171" i="8"/>
  <c r="Z171" i="8" s="1"/>
  <c r="AA171" i="8"/>
  <c r="AB171" i="8"/>
  <c r="I172" i="8"/>
  <c r="Y235" i="8"/>
  <c r="Z235" i="8" s="1"/>
  <c r="AA235" i="8"/>
  <c r="AB235" i="8"/>
  <c r="I236" i="8"/>
  <c r="Y391" i="8"/>
  <c r="Z391" i="8" s="1"/>
  <c r="AA391" i="8"/>
  <c r="AB391" i="8"/>
  <c r="I392" i="8"/>
  <c r="Y428" i="8"/>
  <c r="Z428" i="8" s="1"/>
  <c r="AB428" i="8"/>
  <c r="AA428" i="8"/>
  <c r="I429" i="8"/>
  <c r="Y479" i="8"/>
  <c r="Z479" i="8" s="1"/>
  <c r="AA479" i="8"/>
  <c r="AB479" i="8"/>
  <c r="I480" i="8"/>
  <c r="Y882" i="8"/>
  <c r="Z882" i="8" s="1"/>
  <c r="AA882" i="8"/>
  <c r="AB882" i="8"/>
  <c r="I883" i="8"/>
  <c r="Y1098" i="8"/>
  <c r="Z1098" i="8" s="1"/>
  <c r="AA1098" i="8"/>
  <c r="AB1098" i="8"/>
  <c r="I1099" i="8"/>
  <c r="Y1197" i="8"/>
  <c r="Z1197" i="8" s="1"/>
  <c r="AA1197" i="8"/>
  <c r="AB1197" i="8"/>
  <c r="I1198" i="8"/>
  <c r="Y1440" i="8"/>
  <c r="Z1440" i="8" s="1"/>
  <c r="AA1440" i="8"/>
  <c r="AB1440" i="8"/>
  <c r="I1441" i="8"/>
  <c r="Y1575" i="8"/>
  <c r="Z1575" i="8" s="1"/>
  <c r="AB1575" i="8"/>
  <c r="AA1575" i="8"/>
  <c r="I1576" i="8"/>
  <c r="Y1987" i="8"/>
  <c r="Z1987" i="8" s="1"/>
  <c r="AA1987" i="8"/>
  <c r="AB1987" i="8"/>
  <c r="I1988" i="8"/>
  <c r="Y2051" i="8"/>
  <c r="Z2051" i="8" s="1"/>
  <c r="AA2051" i="8"/>
  <c r="AB2051" i="8"/>
  <c r="I2052" i="8"/>
  <c r="Y2175" i="8"/>
  <c r="Z2175" i="8" s="1"/>
  <c r="AA2175" i="8"/>
  <c r="AB2175" i="8"/>
  <c r="I2176" i="8"/>
  <c r="Y2328" i="8"/>
  <c r="Z2328" i="8" s="1"/>
  <c r="AB2328" i="8"/>
  <c r="AA2328" i="8"/>
  <c r="I2329" i="8"/>
  <c r="Y2482" i="8"/>
  <c r="Z2482" i="8" s="1"/>
  <c r="AB2482" i="8"/>
  <c r="AA2482" i="8"/>
  <c r="I2483" i="8"/>
  <c r="Y3015" i="8"/>
  <c r="Z3015" i="8" s="1"/>
  <c r="AA3015" i="8"/>
  <c r="AB3015" i="8"/>
  <c r="I3016" i="8"/>
  <c r="Y3132" i="8"/>
  <c r="Z3132" i="8" s="1"/>
  <c r="AA3132" i="8"/>
  <c r="AB3132" i="8"/>
  <c r="I3133" i="8"/>
  <c r="Y3079" i="8"/>
  <c r="Z3079" i="8" s="1"/>
  <c r="AA3079" i="8"/>
  <c r="AB3079" i="8"/>
  <c r="I3080" i="8"/>
  <c r="Y3028" i="8"/>
  <c r="Z3028" i="8" s="1"/>
  <c r="AA3028" i="8"/>
  <c r="AB3028" i="8"/>
  <c r="I3029" i="8"/>
  <c r="Y2910" i="8"/>
  <c r="Z2910" i="8" s="1"/>
  <c r="AA2910" i="8"/>
  <c r="AB2910" i="8"/>
  <c r="I2911" i="8"/>
  <c r="Y3040" i="8"/>
  <c r="Z3040" i="8" s="1"/>
  <c r="AA3040" i="8"/>
  <c r="AB3040" i="8"/>
  <c r="I3041" i="8"/>
  <c r="Y2847" i="8"/>
  <c r="Z2847" i="8" s="1"/>
  <c r="AA2847" i="8"/>
  <c r="AB2847" i="8"/>
  <c r="I2848" i="8"/>
  <c r="Y2988" i="8"/>
  <c r="Z2988" i="8" s="1"/>
  <c r="AA2988" i="8"/>
  <c r="AB2988" i="8"/>
  <c r="I2989" i="8"/>
  <c r="Y2858" i="8"/>
  <c r="Z2858" i="8" s="1"/>
  <c r="AA2858" i="8"/>
  <c r="AB2858" i="8"/>
  <c r="I2859" i="8"/>
  <c r="Y2871" i="8"/>
  <c r="Z2871" i="8" s="1"/>
  <c r="AA2871" i="8"/>
  <c r="AB2871" i="8"/>
  <c r="I2872" i="8"/>
  <c r="Y3119" i="8"/>
  <c r="Z3119" i="8" s="1"/>
  <c r="AA3119" i="8"/>
  <c r="AB3119" i="8"/>
  <c r="I3120" i="8"/>
  <c r="Y3056" i="8"/>
  <c r="Z3056" i="8" s="1"/>
  <c r="AA3056" i="8"/>
  <c r="AB3056" i="8"/>
  <c r="I3057" i="8"/>
  <c r="Y123" i="8"/>
  <c r="Z123" i="8" s="1"/>
  <c r="AA123" i="8"/>
  <c r="AB123" i="8"/>
  <c r="I124" i="8"/>
  <c r="Y701" i="8"/>
  <c r="Z701" i="8" s="1"/>
  <c r="AB701" i="8"/>
  <c r="AA701" i="8"/>
  <c r="I702" i="8"/>
  <c r="Y102" i="8"/>
  <c r="Z102" i="8" s="1"/>
  <c r="AA102" i="8"/>
  <c r="AB102" i="8"/>
  <c r="I103" i="8"/>
  <c r="Y311" i="8"/>
  <c r="Z311" i="8" s="1"/>
  <c r="AA311" i="8"/>
  <c r="AB311" i="8"/>
  <c r="I312" i="8"/>
  <c r="Y381" i="8"/>
  <c r="Z381" i="8" s="1"/>
  <c r="AB381" i="8"/>
  <c r="AA381" i="8"/>
  <c r="Y439" i="8"/>
  <c r="Z439" i="8" s="1"/>
  <c r="AA439" i="8"/>
  <c r="AB439" i="8"/>
  <c r="I440" i="8"/>
  <c r="Y623" i="8"/>
  <c r="Z623" i="8" s="1"/>
  <c r="AA623" i="8"/>
  <c r="AB623" i="8"/>
  <c r="I624" i="8"/>
  <c r="Y762" i="8"/>
  <c r="Z762" i="8" s="1"/>
  <c r="AA762" i="8"/>
  <c r="AB762" i="8"/>
  <c r="I763" i="8"/>
  <c r="Y828" i="8"/>
  <c r="Z828" i="8" s="1"/>
  <c r="AB828" i="8"/>
  <c r="AA828" i="8"/>
  <c r="I829" i="8"/>
  <c r="Y927" i="8"/>
  <c r="Z927" i="8" s="1"/>
  <c r="Y1251" i="8"/>
  <c r="Z1251" i="8" s="1"/>
  <c r="AA1251" i="8"/>
  <c r="AB1251" i="8"/>
  <c r="I1252" i="8"/>
  <c r="Y1386" i="8"/>
  <c r="Z1386" i="8" s="1"/>
  <c r="AB1386" i="8"/>
  <c r="AA1386" i="8"/>
  <c r="I1387" i="8"/>
  <c r="Y1485" i="8"/>
  <c r="Z1485" i="8" s="1"/>
  <c r="AA1485" i="8"/>
  <c r="AB1485" i="8"/>
  <c r="I1486" i="8"/>
  <c r="Y1747" i="8"/>
  <c r="Z1747" i="8" s="1"/>
  <c r="AB1747" i="8"/>
  <c r="AA1747" i="8"/>
  <c r="I1748" i="8"/>
  <c r="Y1851" i="8"/>
  <c r="Z1851" i="8" s="1"/>
  <c r="AA1851" i="8"/>
  <c r="AB1851" i="8"/>
  <c r="I1852" i="8"/>
  <c r="Y1941" i="8"/>
  <c r="Z1941" i="8" s="1"/>
  <c r="AA1941" i="8"/>
  <c r="AB1941" i="8"/>
  <c r="I1942" i="8"/>
  <c r="Y2275" i="8"/>
  <c r="Z2275" i="8" s="1"/>
  <c r="AA2275" i="8"/>
  <c r="AB2275" i="8"/>
  <c r="I2276" i="8"/>
  <c r="Y2339" i="8"/>
  <c r="Z2339" i="8" s="1"/>
  <c r="AA2339" i="8"/>
  <c r="AB2339" i="8"/>
  <c r="I2340" i="8"/>
  <c r="Y2517" i="8"/>
  <c r="Z2517" i="8" s="1"/>
  <c r="AA2517" i="8"/>
  <c r="AB2517" i="8"/>
  <c r="I2518" i="8"/>
  <c r="Y27" i="8"/>
  <c r="Z27" i="8" s="1"/>
  <c r="AA27" i="8"/>
  <c r="AB27" i="8"/>
  <c r="Y2597" i="8"/>
  <c r="Z2597" i="8" s="1"/>
  <c r="AA2597" i="8"/>
  <c r="AB2597" i="8"/>
  <c r="I2598" i="8"/>
  <c r="Y485" i="8"/>
  <c r="Z485" i="8" s="1"/>
  <c r="AB485" i="8"/>
  <c r="AA485" i="8"/>
  <c r="I486" i="8"/>
  <c r="Y725" i="8"/>
  <c r="Z725" i="8" s="1"/>
  <c r="AB725" i="8"/>
  <c r="AA725" i="8"/>
  <c r="I726" i="8"/>
  <c r="Y182" i="8"/>
  <c r="Z182" i="8" s="1"/>
  <c r="AA182" i="8"/>
  <c r="AB182" i="8"/>
  <c r="I183" i="8"/>
  <c r="Y118" i="8"/>
  <c r="Z118" i="8" s="1"/>
  <c r="AA118" i="8"/>
  <c r="AB118" i="8"/>
  <c r="I119" i="8"/>
  <c r="Y35" i="8"/>
  <c r="Z35" i="8" s="1"/>
  <c r="AA35" i="8"/>
  <c r="AB35" i="8"/>
  <c r="I36" i="8"/>
  <c r="Y243" i="8"/>
  <c r="Z243" i="8" s="1"/>
  <c r="AA243" i="8"/>
  <c r="AB243" i="8"/>
  <c r="I244" i="8"/>
  <c r="Y94" i="8"/>
  <c r="Z94" i="8" s="1"/>
  <c r="AA94" i="8"/>
  <c r="AB94" i="8"/>
  <c r="I95" i="8"/>
  <c r="Y1035" i="8"/>
  <c r="Z1035" i="8" s="1"/>
  <c r="AA1035" i="8"/>
  <c r="AB1035" i="8"/>
  <c r="I1036" i="8"/>
  <c r="Y1170" i="8"/>
  <c r="Z1170" i="8" s="1"/>
  <c r="AA1170" i="8"/>
  <c r="AB1170" i="8"/>
  <c r="I1171" i="8"/>
  <c r="Y1269" i="8"/>
  <c r="Z1269" i="8" s="1"/>
  <c r="AA1269" i="8"/>
  <c r="AB1269" i="8"/>
  <c r="I1270" i="8"/>
  <c r="Y1512" i="8"/>
  <c r="Z1512" i="8" s="1"/>
  <c r="AA1512" i="8"/>
  <c r="AB1512" i="8"/>
  <c r="I1513" i="8"/>
  <c r="Y1647" i="8"/>
  <c r="Z1647" i="8" s="1"/>
  <c r="AA1647" i="8"/>
  <c r="AB1647" i="8"/>
  <c r="I1648" i="8"/>
  <c r="Y1709" i="8"/>
  <c r="Z1709" i="8" s="1"/>
  <c r="AB1709" i="8"/>
  <c r="AA1709" i="8"/>
  <c r="I1710" i="8"/>
  <c r="Y1803" i="8"/>
  <c r="Z1803" i="8" s="1"/>
  <c r="AA1803" i="8"/>
  <c r="AB1803" i="8"/>
  <c r="I1804" i="8"/>
  <c r="Y1968" i="8"/>
  <c r="Z1968" i="8" s="1"/>
  <c r="AA1968" i="8"/>
  <c r="AB1968" i="8"/>
  <c r="I1969" i="8"/>
  <c r="Y2237" i="8"/>
  <c r="Z2237" i="8" s="1"/>
  <c r="AA2237" i="8"/>
  <c r="AB2237" i="8"/>
  <c r="I2238" i="8"/>
  <c r="Y2546" i="8"/>
  <c r="Z2546" i="8" s="1"/>
  <c r="AB2546" i="8"/>
  <c r="AA2546" i="8"/>
  <c r="I2547" i="8"/>
  <c r="Y509" i="8"/>
  <c r="Z509" i="8" s="1"/>
  <c r="AB509" i="8"/>
  <c r="AA509" i="8"/>
  <c r="I510" i="8"/>
  <c r="Y749" i="8"/>
  <c r="Z749" i="8" s="1"/>
  <c r="AB749" i="8"/>
  <c r="AA749" i="8"/>
  <c r="I750" i="8"/>
  <c r="Y845" i="8"/>
  <c r="Z845" i="8" s="1"/>
  <c r="AA845" i="8"/>
  <c r="AB845" i="8"/>
  <c r="I846" i="8"/>
  <c r="Y971" i="8"/>
  <c r="Z971" i="8" s="1"/>
  <c r="AA971" i="8"/>
  <c r="AB971" i="8"/>
  <c r="Y1115" i="8"/>
  <c r="Z1115" i="8" s="1"/>
  <c r="AA1115" i="8"/>
  <c r="AB1115" i="8"/>
  <c r="I1116" i="8"/>
  <c r="Y1259" i="8"/>
  <c r="Z1259" i="8" s="1"/>
  <c r="AA1259" i="8"/>
  <c r="AB1259" i="8"/>
  <c r="I1260" i="8"/>
  <c r="Y1403" i="8"/>
  <c r="Z1403" i="8" s="1"/>
  <c r="AB1403" i="8"/>
  <c r="AA1403" i="8"/>
  <c r="I1404" i="8"/>
  <c r="Y1547" i="8"/>
  <c r="Z1547" i="8" s="1"/>
  <c r="AB1547" i="8"/>
  <c r="AA1547" i="8"/>
  <c r="I1548" i="8"/>
  <c r="Y1691" i="8"/>
  <c r="Z1691" i="8" s="1"/>
  <c r="AB1691" i="8"/>
  <c r="AA1691" i="8"/>
  <c r="I1692" i="8"/>
  <c r="Y1811" i="8"/>
  <c r="Z1811" i="8" s="1"/>
  <c r="AA1811" i="8"/>
  <c r="AB1811" i="8"/>
  <c r="I1812" i="8"/>
  <c r="Y2675" i="8"/>
  <c r="Z2675" i="8" s="1"/>
  <c r="AA2675" i="8"/>
  <c r="AB2675" i="8"/>
  <c r="I2676" i="8"/>
  <c r="Y73" i="8"/>
  <c r="Z73" i="8" s="1"/>
  <c r="AA73" i="8"/>
  <c r="AB73" i="8"/>
  <c r="I74" i="8"/>
  <c r="Y137" i="8"/>
  <c r="Z137" i="8" s="1"/>
  <c r="AB137" i="8"/>
  <c r="AA137" i="8"/>
  <c r="I138" i="8"/>
  <c r="Y78" i="8"/>
  <c r="Z78" i="8" s="1"/>
  <c r="AA78" i="8"/>
  <c r="AB78" i="8"/>
  <c r="I79" i="8"/>
  <c r="Y54" i="8"/>
  <c r="Z54" i="8" s="1"/>
  <c r="AA54" i="8"/>
  <c r="I55" i="8"/>
  <c r="AB54" i="8"/>
  <c r="Y2754" i="8"/>
  <c r="Z2754" i="8" s="1"/>
  <c r="AA2754" i="8"/>
  <c r="AB2754" i="8"/>
  <c r="I2755" i="8"/>
  <c r="Y261" i="8"/>
  <c r="Z261" i="8" s="1"/>
  <c r="AB261" i="8"/>
  <c r="AA261" i="8"/>
  <c r="I262" i="8"/>
  <c r="Y301" i="8"/>
  <c r="Z301" i="8" s="1"/>
  <c r="AB301" i="8"/>
  <c r="AA301" i="8"/>
  <c r="I302" i="8"/>
  <c r="Y447" i="8"/>
  <c r="Z447" i="8" s="1"/>
  <c r="AA447" i="8"/>
  <c r="AB447" i="8"/>
  <c r="I448" i="8"/>
  <c r="Y599" i="8"/>
  <c r="Z599" i="8" s="1"/>
  <c r="AA599" i="8"/>
  <c r="AB599" i="8"/>
  <c r="I600" i="8"/>
  <c r="Y807" i="8"/>
  <c r="Z807" i="8" s="1"/>
  <c r="AB807" i="8"/>
  <c r="AA807" i="8"/>
  <c r="I808" i="8"/>
  <c r="Y873" i="8"/>
  <c r="Z873" i="8" s="1"/>
  <c r="AA873" i="8"/>
  <c r="AB873" i="8"/>
  <c r="I874" i="8"/>
  <c r="Y989" i="8"/>
  <c r="Z989" i="8" s="1"/>
  <c r="AB989" i="8"/>
  <c r="AA989" i="8"/>
  <c r="I990" i="8"/>
  <c r="Y1090" i="8"/>
  <c r="Z1090" i="8" s="1"/>
  <c r="AA1090" i="8"/>
  <c r="AB1090" i="8"/>
  <c r="I1091" i="8"/>
  <c r="Y1395" i="8"/>
  <c r="Z1395" i="8" s="1"/>
  <c r="AB1395" i="8"/>
  <c r="AA1395" i="8"/>
  <c r="I1396" i="8"/>
  <c r="Y1530" i="8"/>
  <c r="Z1530" i="8" s="1"/>
  <c r="AB1530" i="8"/>
  <c r="AA1530" i="8"/>
  <c r="I1531" i="8"/>
  <c r="Y1629" i="8"/>
  <c r="Z1629" i="8" s="1"/>
  <c r="AA1629" i="8"/>
  <c r="AB1629" i="8"/>
  <c r="I1630" i="8"/>
  <c r="Y1792" i="8"/>
  <c r="Z1792" i="8" s="1"/>
  <c r="AA1792" i="8"/>
  <c r="AB1792" i="8"/>
  <c r="I1793" i="8"/>
  <c r="Y2131" i="8"/>
  <c r="Z2131" i="8" s="1"/>
  <c r="AA2131" i="8"/>
  <c r="AB2131" i="8"/>
  <c r="I2132" i="8"/>
  <c r="Y2195" i="8"/>
  <c r="Z2195" i="8" s="1"/>
  <c r="AA2195" i="8"/>
  <c r="AB2195" i="8"/>
  <c r="I2196" i="8"/>
  <c r="Y2319" i="8"/>
  <c r="Z2319" i="8" s="1"/>
  <c r="AA2319" i="8"/>
  <c r="AB2319" i="8"/>
  <c r="I2320" i="8"/>
  <c r="Y2714" i="8"/>
  <c r="Z2714" i="8" s="1"/>
  <c r="AA2714" i="8"/>
  <c r="AB2714" i="8"/>
  <c r="I2715" i="8"/>
  <c r="Y2935" i="8"/>
  <c r="Z2935" i="8" s="1"/>
  <c r="AA2935" i="8"/>
  <c r="AB2935" i="8"/>
  <c r="I2936" i="8"/>
  <c r="Y319" i="8"/>
  <c r="Z319" i="8" s="1"/>
  <c r="AA319" i="8"/>
  <c r="AB319" i="8"/>
  <c r="I320" i="8"/>
  <c r="Y373" i="8"/>
  <c r="Z373" i="8" s="1"/>
  <c r="AB373" i="8"/>
  <c r="AA373" i="8"/>
  <c r="I374" i="8"/>
  <c r="Y452" i="8"/>
  <c r="Z452" i="8" s="1"/>
  <c r="AB452" i="8"/>
  <c r="AA452" i="8"/>
  <c r="I453" i="8"/>
  <c r="Y540" i="8"/>
  <c r="Z540" i="8" s="1"/>
  <c r="AB540" i="8"/>
  <c r="AA540" i="8"/>
  <c r="I541" i="8"/>
  <c r="Y636" i="8"/>
  <c r="Z636" i="8" s="1"/>
  <c r="AB636" i="8"/>
  <c r="AA636" i="8"/>
  <c r="I637" i="8"/>
  <c r="Y813" i="8"/>
  <c r="Z813" i="8" s="1"/>
  <c r="AA813" i="8"/>
  <c r="AB813" i="8"/>
  <c r="I814" i="8"/>
  <c r="Y935" i="8"/>
  <c r="Z935" i="8" s="1"/>
  <c r="I936" i="8"/>
  <c r="Y1061" i="8"/>
  <c r="Z1061" i="8" s="1"/>
  <c r="AA1061" i="8"/>
  <c r="AB1061" i="8"/>
  <c r="I1062" i="8"/>
  <c r="Y1162" i="8"/>
  <c r="Z1162" i="8" s="1"/>
  <c r="AA1162" i="8"/>
  <c r="AB1162" i="8"/>
  <c r="I1163" i="8"/>
  <c r="Y1467" i="8"/>
  <c r="Z1467" i="8" s="1"/>
  <c r="AB1467" i="8"/>
  <c r="AA1467" i="8"/>
  <c r="I1468" i="8"/>
  <c r="Y1602" i="8"/>
  <c r="Z1602" i="8" s="1"/>
  <c r="AB1602" i="8"/>
  <c r="AA1602" i="8"/>
  <c r="I1603" i="8"/>
  <c r="Y1667" i="8"/>
  <c r="Z1667" i="8" s="1"/>
  <c r="AB1667" i="8"/>
  <c r="AA1667" i="8"/>
  <c r="I1668" i="8"/>
  <c r="Y1923" i="8"/>
  <c r="Z1923" i="8" s="1"/>
  <c r="AA1923" i="8"/>
  <c r="AB1923" i="8"/>
  <c r="I1924" i="8"/>
  <c r="Y2013" i="8"/>
  <c r="Z2013" i="8" s="1"/>
  <c r="AA2013" i="8"/>
  <c r="AB2013" i="8"/>
  <c r="I2014" i="8"/>
  <c r="Y2347" i="8"/>
  <c r="Z2347" i="8" s="1"/>
  <c r="AA2347" i="8"/>
  <c r="AB2347" i="8"/>
  <c r="I2348" i="8"/>
  <c r="Y2411" i="8"/>
  <c r="Z2411" i="8" s="1"/>
  <c r="AA2411" i="8"/>
  <c r="AB2411" i="8"/>
  <c r="I2412" i="8"/>
  <c r="Y2637" i="8"/>
  <c r="Z2637" i="8" s="1"/>
  <c r="AA2637" i="8"/>
  <c r="AB2637" i="8"/>
  <c r="I2638" i="8"/>
  <c r="Y2806" i="8"/>
  <c r="Z2806" i="8" s="1"/>
  <c r="AA2806" i="8"/>
  <c r="AB2806" i="8"/>
  <c r="I2807" i="8"/>
  <c r="Y144" i="8"/>
  <c r="Z144" i="8" s="1"/>
  <c r="AB144" i="8"/>
  <c r="AA144" i="8"/>
  <c r="Y201" i="8"/>
  <c r="Z201" i="8" s="1"/>
  <c r="AB201" i="8"/>
  <c r="AA201" i="8"/>
  <c r="I202" i="8"/>
  <c r="Y287" i="8"/>
  <c r="Z287" i="8" s="1"/>
  <c r="AA287" i="8"/>
  <c r="AB287" i="8"/>
  <c r="I288" i="8"/>
  <c r="Y357" i="8"/>
  <c r="Z357" i="8" s="1"/>
  <c r="AB357" i="8"/>
  <c r="AA357" i="8"/>
  <c r="Y460" i="8"/>
  <c r="Z460" i="8" s="1"/>
  <c r="AB460" i="8"/>
  <c r="AA460" i="8"/>
  <c r="I461" i="8"/>
  <c r="Y546" i="8"/>
  <c r="Z546" i="8" s="1"/>
  <c r="AA546" i="8"/>
  <c r="AB546" i="8"/>
  <c r="I547" i="8"/>
  <c r="Y642" i="8"/>
  <c r="Z642" i="8" s="1"/>
  <c r="AA642" i="8"/>
  <c r="AB642" i="8"/>
  <c r="I643" i="8"/>
  <c r="Y783" i="8"/>
  <c r="Z783" i="8" s="1"/>
  <c r="AB783" i="8"/>
  <c r="AA783" i="8"/>
  <c r="I784" i="8"/>
  <c r="Y2355" i="8"/>
  <c r="Z2355" i="8" s="1"/>
  <c r="AA2355" i="8"/>
  <c r="AB2355" i="8"/>
  <c r="I2356" i="8"/>
  <c r="Y240" i="8"/>
  <c r="Z240" i="8" s="1"/>
  <c r="AB240" i="8"/>
  <c r="AA240" i="8"/>
  <c r="Y269" i="8"/>
  <c r="Z269" i="8" s="1"/>
  <c r="AB269" i="8"/>
  <c r="AA269" i="8"/>
  <c r="I270" i="8"/>
  <c r="Y359" i="8"/>
  <c r="Z359" i="8" s="1"/>
  <c r="AA359" i="8"/>
  <c r="AB359" i="8"/>
  <c r="I360" i="8"/>
  <c r="Y463" i="8"/>
  <c r="Z463" i="8" s="1"/>
  <c r="AA463" i="8"/>
  <c r="AB463" i="8"/>
  <c r="I464" i="8"/>
  <c r="Y647" i="8"/>
  <c r="Z647" i="8" s="1"/>
  <c r="AA647" i="8"/>
  <c r="AB647" i="8"/>
  <c r="I648" i="8"/>
  <c r="Y791" i="8"/>
  <c r="Z791" i="8" s="1"/>
  <c r="AB791" i="8"/>
  <c r="AA791" i="8"/>
  <c r="I792" i="8"/>
  <c r="Y1008" i="8"/>
  <c r="Z1008" i="8" s="1"/>
  <c r="AA1008" i="8"/>
  <c r="AB1008" i="8"/>
  <c r="I1009" i="8"/>
  <c r="Y1143" i="8"/>
  <c r="Z1143" i="8" s="1"/>
  <c r="AA1143" i="8"/>
  <c r="AB1143" i="8"/>
  <c r="I1144" i="8"/>
  <c r="Y1277" i="8"/>
  <c r="Z1277" i="8" s="1"/>
  <c r="AA1277" i="8"/>
  <c r="AB1277" i="8"/>
  <c r="I1278" i="8"/>
  <c r="Y1378" i="8"/>
  <c r="Z1378" i="8" s="1"/>
  <c r="AA1378" i="8"/>
  <c r="AB1378" i="8"/>
  <c r="I1379" i="8"/>
  <c r="Y1843" i="8"/>
  <c r="Z1843" i="8" s="1"/>
  <c r="AA1843" i="8"/>
  <c r="AB1843" i="8"/>
  <c r="I1844" i="8"/>
  <c r="Y1907" i="8"/>
  <c r="Z1907" i="8" s="1"/>
  <c r="AA1907" i="8"/>
  <c r="AB1907" i="8"/>
  <c r="I1908" i="8"/>
  <c r="Y2031" i="8"/>
  <c r="Z2031" i="8" s="1"/>
  <c r="AA2031" i="8"/>
  <c r="AB2031" i="8"/>
  <c r="I2032" i="8"/>
  <c r="Y2184" i="8"/>
  <c r="Z2184" i="8" s="1"/>
  <c r="AB2184" i="8"/>
  <c r="AA2184" i="8"/>
  <c r="I2185" i="8"/>
  <c r="Y2663" i="8"/>
  <c r="Z2663" i="8" s="1"/>
  <c r="AA2663" i="8"/>
  <c r="AB2663" i="8"/>
  <c r="I2664" i="8"/>
  <c r="Y2766" i="8"/>
  <c r="Z2766" i="8" s="1"/>
  <c r="AA2766" i="8"/>
  <c r="AB2766" i="8"/>
  <c r="I2767" i="8"/>
  <c r="Y222" i="8"/>
  <c r="Z222" i="8" s="1"/>
  <c r="AA222" i="8"/>
  <c r="AB222" i="8"/>
  <c r="I223" i="8"/>
  <c r="Y415" i="8"/>
  <c r="Z415" i="8" s="1"/>
  <c r="AA415" i="8"/>
  <c r="AB415" i="8"/>
  <c r="I416" i="8"/>
  <c r="Y492" i="8"/>
  <c r="Z492" i="8" s="1"/>
  <c r="AB492" i="8"/>
  <c r="AA492" i="8"/>
  <c r="I493" i="8"/>
  <c r="Y588" i="8"/>
  <c r="Z588" i="8" s="1"/>
  <c r="AB588" i="8"/>
  <c r="AA588" i="8"/>
  <c r="I589" i="8"/>
  <c r="Y684" i="8"/>
  <c r="Z684" i="8" s="1"/>
  <c r="AB684" i="8"/>
  <c r="AA684" i="8"/>
  <c r="I685" i="8"/>
  <c r="Y892" i="8"/>
  <c r="Z892" i="8" s="1"/>
  <c r="AB892" i="8"/>
  <c r="AA892" i="8"/>
  <c r="I893" i="8"/>
  <c r="Y1179" i="8"/>
  <c r="Z1179" i="8" s="1"/>
  <c r="AA1179" i="8"/>
  <c r="AB1179" i="8"/>
  <c r="I1180" i="8"/>
  <c r="Y1314" i="8"/>
  <c r="Z1314" i="8" s="1"/>
  <c r="AA1314" i="8"/>
  <c r="AB1314" i="8"/>
  <c r="I1315" i="8"/>
  <c r="Y1413" i="8"/>
  <c r="Z1413" i="8" s="1"/>
  <c r="AA1413" i="8"/>
  <c r="AB1413" i="8"/>
  <c r="I1414" i="8"/>
  <c r="Y1656" i="8"/>
  <c r="Z1656" i="8" s="1"/>
  <c r="AA1656" i="8"/>
  <c r="AB1656" i="8"/>
  <c r="I1657" i="8"/>
  <c r="Y1719" i="8"/>
  <c r="Z1719" i="8" s="1"/>
  <c r="AA1719" i="8"/>
  <c r="AB1719" i="8"/>
  <c r="I1720" i="8"/>
  <c r="Y2059" i="8"/>
  <c r="Z2059" i="8" s="1"/>
  <c r="AA2059" i="8"/>
  <c r="AB2059" i="8"/>
  <c r="I2060" i="8"/>
  <c r="Y2123" i="8"/>
  <c r="Z2123" i="8" s="1"/>
  <c r="AA2123" i="8"/>
  <c r="AB2123" i="8"/>
  <c r="I2124" i="8"/>
  <c r="Y2247" i="8"/>
  <c r="Z2247" i="8" s="1"/>
  <c r="AA2247" i="8"/>
  <c r="AB2247" i="8"/>
  <c r="I2248" i="8"/>
  <c r="Y2400" i="8"/>
  <c r="Z2400" i="8" s="1"/>
  <c r="AB2400" i="8"/>
  <c r="AA2400" i="8"/>
  <c r="I2401" i="8"/>
  <c r="Y2472" i="8"/>
  <c r="Z2472" i="8" s="1"/>
  <c r="AA2472" i="8"/>
  <c r="AB2472" i="8"/>
  <c r="I2473" i="8"/>
  <c r="Y2535" i="8"/>
  <c r="Z2535" i="8" s="1"/>
  <c r="AB2535" i="8"/>
  <c r="AA2535" i="8"/>
  <c r="I2536" i="8"/>
  <c r="Y521" i="11"/>
  <c r="I611" i="11"/>
  <c r="I612" i="11" s="1"/>
  <c r="Y610" i="11"/>
  <c r="X610" i="11"/>
  <c r="I15" i="11"/>
  <c r="X14" i="11"/>
  <c r="Y14" i="11"/>
  <c r="Y38" i="11"/>
  <c r="X38" i="11"/>
  <c r="I34" i="11"/>
  <c r="X33" i="11"/>
  <c r="Y33" i="11"/>
  <c r="I21" i="11"/>
  <c r="Y20" i="11"/>
  <c r="X20" i="11"/>
  <c r="X203" i="11"/>
  <c r="Y203" i="11"/>
  <c r="Y53" i="11"/>
  <c r="X53" i="11"/>
  <c r="I54" i="11"/>
  <c r="I55" i="11" s="1"/>
  <c r="I56" i="11" s="1"/>
  <c r="I11" i="11"/>
  <c r="X10" i="11"/>
  <c r="Y10" i="11"/>
  <c r="X210" i="11"/>
  <c r="Y210" i="11"/>
  <c r="I211" i="11"/>
  <c r="I212" i="11" s="1"/>
  <c r="X83" i="11"/>
  <c r="Y83" i="11"/>
  <c r="I84" i="11"/>
  <c r="Y61" i="11"/>
  <c r="X61" i="11"/>
  <c r="I62" i="11"/>
  <c r="X5" i="11"/>
  <c r="Y5" i="11"/>
  <c r="I6" i="11"/>
  <c r="X27" i="11"/>
  <c r="Y27" i="11"/>
  <c r="Y43" i="11"/>
  <c r="X43" i="11"/>
  <c r="I588" i="11"/>
  <c r="I589" i="11" s="1"/>
  <c r="X587" i="11"/>
  <c r="Y587" i="11"/>
  <c r="I444" i="11"/>
  <c r="I445" i="11" s="1"/>
  <c r="Y443" i="11"/>
  <c r="X443" i="11"/>
  <c r="I498" i="11"/>
  <c r="I499" i="11" s="1"/>
  <c r="X497" i="11"/>
  <c r="Y497" i="11"/>
  <c r="Y506" i="11"/>
  <c r="I507" i="11"/>
  <c r="I508" i="11" s="1"/>
  <c r="X506" i="11"/>
  <c r="I516" i="11"/>
  <c r="I517" i="11" s="1"/>
  <c r="Y515" i="11"/>
  <c r="X515" i="11"/>
  <c r="I525" i="11"/>
  <c r="I526" i="11" s="1"/>
  <c r="X524" i="11"/>
  <c r="Y524" i="11"/>
  <c r="Y542" i="11"/>
  <c r="I543" i="11"/>
  <c r="I544" i="11" s="1"/>
  <c r="X542" i="11"/>
  <c r="X452" i="11"/>
  <c r="I453" i="11"/>
  <c r="I454" i="11" s="1"/>
  <c r="Y452" i="11"/>
  <c r="X569" i="11"/>
  <c r="I570" i="11"/>
  <c r="I571" i="11" s="1"/>
  <c r="Y569" i="11"/>
  <c r="X425" i="11"/>
  <c r="I426" i="11"/>
  <c r="I427" i="11" s="1"/>
  <c r="Y425" i="11"/>
  <c r="I390" i="11"/>
  <c r="I391" i="11" s="1"/>
  <c r="Y389" i="11"/>
  <c r="X389" i="11"/>
  <c r="X362" i="11"/>
  <c r="Y362" i="11"/>
  <c r="I363" i="11"/>
  <c r="I364" i="11" s="1"/>
  <c r="I561" i="11"/>
  <c r="I562" i="11" s="1"/>
  <c r="X560" i="11"/>
  <c r="Y560" i="11"/>
  <c r="I471" i="11"/>
  <c r="I472" i="11" s="1"/>
  <c r="X470" i="11"/>
  <c r="Y470" i="11"/>
  <c r="I489" i="11"/>
  <c r="I490" i="11" s="1"/>
  <c r="X488" i="11"/>
  <c r="Y488" i="11"/>
  <c r="I552" i="11"/>
  <c r="I553" i="11" s="1"/>
  <c r="Y551" i="11"/>
  <c r="X551" i="11"/>
  <c r="X416" i="11"/>
  <c r="Y416" i="11"/>
  <c r="I417" i="11"/>
  <c r="I418" i="11" s="1"/>
  <c r="I639" i="11"/>
  <c r="I640" i="11" s="1"/>
  <c r="I641" i="11" s="1"/>
  <c r="X638" i="11"/>
  <c r="Y638" i="11"/>
  <c r="I399" i="11"/>
  <c r="I400" i="11" s="1"/>
  <c r="Y398" i="11"/>
  <c r="X398" i="11"/>
  <c r="I597" i="11"/>
  <c r="I598" i="11" s="1"/>
  <c r="X596" i="11"/>
  <c r="Y596" i="11"/>
  <c r="I606" i="11"/>
  <c r="I607" i="11" s="1"/>
  <c r="X605" i="11"/>
  <c r="Y605" i="11"/>
  <c r="I689" i="11"/>
  <c r="I690" i="11" s="1"/>
  <c r="Y688" i="11"/>
  <c r="X688" i="11"/>
  <c r="X371" i="11"/>
  <c r="Y371" i="11"/>
  <c r="I372" i="11"/>
  <c r="I373" i="11" s="1"/>
  <c r="Y434" i="11"/>
  <c r="X434" i="11"/>
  <c r="I435" i="11"/>
  <c r="I436" i="11" s="1"/>
  <c r="I579" i="11"/>
  <c r="I580" i="11" s="1"/>
  <c r="X578" i="11"/>
  <c r="Y578" i="11"/>
  <c r="X649" i="11"/>
  <c r="I650" i="11"/>
  <c r="I651" i="11" s="1"/>
  <c r="Y649" i="11"/>
  <c r="X353" i="11"/>
  <c r="I354" i="11"/>
  <c r="I355" i="11" s="1"/>
  <c r="Y353" i="11"/>
  <c r="Y461" i="11"/>
  <c r="I462" i="11"/>
  <c r="I463" i="11" s="1"/>
  <c r="X461" i="11"/>
  <c r="I381" i="11"/>
  <c r="I382" i="11" s="1"/>
  <c r="Y380" i="11"/>
  <c r="X380" i="11"/>
  <c r="Y623" i="11"/>
  <c r="X623" i="11"/>
  <c r="I624" i="11"/>
  <c r="I625" i="11" s="1"/>
  <c r="X479" i="11"/>
  <c r="I480" i="11"/>
  <c r="I481" i="11" s="1"/>
  <c r="Y479" i="11"/>
  <c r="X662" i="11"/>
  <c r="I663" i="11"/>
  <c r="I664" i="11" s="1"/>
  <c r="Y662" i="11"/>
  <c r="I408" i="11"/>
  <c r="I409" i="11" s="1"/>
  <c r="Y407" i="11"/>
  <c r="X407" i="11"/>
  <c r="I676" i="11"/>
  <c r="I677" i="11" s="1"/>
  <c r="X675" i="11"/>
  <c r="Y675" i="11"/>
  <c r="Y533" i="11"/>
  <c r="X533" i="11"/>
  <c r="I534" i="11"/>
  <c r="I535" i="11" s="1"/>
  <c r="I345" i="11"/>
  <c r="I346" i="11" s="1"/>
  <c r="X344" i="11"/>
  <c r="Y344" i="11"/>
  <c r="Y2638" i="8" l="1"/>
  <c r="Z2638" i="8" s="1"/>
  <c r="AA2638" i="8"/>
  <c r="AB2638" i="8"/>
  <c r="I2639" i="8"/>
  <c r="Y1603" i="8"/>
  <c r="Z1603" i="8" s="1"/>
  <c r="AB1603" i="8"/>
  <c r="AA1603" i="8"/>
  <c r="I1604" i="8"/>
  <c r="Y453" i="8"/>
  <c r="Z453" i="8" s="1"/>
  <c r="AB453" i="8"/>
  <c r="AA453" i="8"/>
  <c r="Y2196" i="8"/>
  <c r="Z2196" i="8" s="1"/>
  <c r="AB2196" i="8"/>
  <c r="AA2196" i="8"/>
  <c r="I2197" i="8"/>
  <c r="Y1091" i="8"/>
  <c r="Z1091" i="8" s="1"/>
  <c r="AA1091" i="8"/>
  <c r="AB1091" i="8"/>
  <c r="I1092" i="8"/>
  <c r="Y302" i="8"/>
  <c r="Z302" i="8" s="1"/>
  <c r="AA302" i="8"/>
  <c r="AB302" i="8"/>
  <c r="I303" i="8"/>
  <c r="Y1812" i="8"/>
  <c r="Z1812" i="8" s="1"/>
  <c r="AA1812" i="8"/>
  <c r="AB1812" i="8"/>
  <c r="I1813" i="8"/>
  <c r="Y972" i="8"/>
  <c r="Z972" i="8" s="1"/>
  <c r="AA972" i="8"/>
  <c r="AB972" i="8"/>
  <c r="I973" i="8"/>
  <c r="Y2547" i="8"/>
  <c r="Z2547" i="8" s="1"/>
  <c r="AB2547" i="8"/>
  <c r="AA2547" i="8"/>
  <c r="I2548" i="8"/>
  <c r="Y1513" i="8"/>
  <c r="Z1513" i="8" s="1"/>
  <c r="AA1513" i="8"/>
  <c r="AB1513" i="8"/>
  <c r="I1514" i="8"/>
  <c r="Y183" i="8"/>
  <c r="Z183" i="8" s="1"/>
  <c r="AA183" i="8"/>
  <c r="AB183" i="8"/>
  <c r="Y2356" i="8"/>
  <c r="Z2356" i="8" s="1"/>
  <c r="AB2356" i="8"/>
  <c r="AA2356" i="8"/>
  <c r="I2357" i="8"/>
  <c r="Y643" i="8"/>
  <c r="Z643" i="8" s="1"/>
  <c r="AA643" i="8"/>
  <c r="AB643" i="8"/>
  <c r="I644" i="8"/>
  <c r="Y461" i="8"/>
  <c r="Z461" i="8" s="1"/>
  <c r="AB461" i="8"/>
  <c r="AA461" i="8"/>
  <c r="Y829" i="8"/>
  <c r="Z829" i="8" s="1"/>
  <c r="AA829" i="8"/>
  <c r="AB829" i="8"/>
  <c r="I830" i="8"/>
  <c r="Y624" i="8"/>
  <c r="Z624" i="8" s="1"/>
  <c r="AB624" i="8"/>
  <c r="AA624" i="8"/>
  <c r="I625" i="8"/>
  <c r="Y2571" i="8"/>
  <c r="Z2571" i="8" s="1"/>
  <c r="AB2571" i="8"/>
  <c r="AA2571" i="8"/>
  <c r="I2572" i="8"/>
  <c r="Y2446" i="8"/>
  <c r="Z2446" i="8" s="1"/>
  <c r="AA2446" i="8"/>
  <c r="AB2446" i="8"/>
  <c r="I2447" i="8"/>
  <c r="Y2212" i="8"/>
  <c r="Z2212" i="8" s="1"/>
  <c r="AB2212" i="8"/>
  <c r="AA2212" i="8"/>
  <c r="I2213" i="8"/>
  <c r="Y1774" i="8"/>
  <c r="Z1774" i="8" s="1"/>
  <c r="AA1774" i="8"/>
  <c r="AB1774" i="8"/>
  <c r="I1775" i="8"/>
  <c r="Y1451" i="8"/>
  <c r="Z1451" i="8" s="1"/>
  <c r="AB1451" i="8"/>
  <c r="AA1451" i="8"/>
  <c r="I1452" i="8"/>
  <c r="Y1216" i="8"/>
  <c r="Z1216" i="8" s="1"/>
  <c r="AB1216" i="8"/>
  <c r="AA1216" i="8"/>
  <c r="I1217" i="8"/>
  <c r="Y856" i="8"/>
  <c r="Z856" i="8" s="1"/>
  <c r="AB856" i="8"/>
  <c r="AA856" i="8"/>
  <c r="I857" i="8"/>
  <c r="Y523" i="8"/>
  <c r="Z523" i="8" s="1"/>
  <c r="AA523" i="8"/>
  <c r="AB523" i="8"/>
  <c r="I524" i="8"/>
  <c r="Y191" i="8"/>
  <c r="Z191" i="8" s="1"/>
  <c r="AA191" i="8"/>
  <c r="AB191" i="8"/>
  <c r="I192" i="8"/>
  <c r="Y2819" i="8"/>
  <c r="Z2819" i="8" s="1"/>
  <c r="AA2819" i="8"/>
  <c r="AB2819" i="8"/>
  <c r="I2820" i="8"/>
  <c r="Y2284" i="8"/>
  <c r="Z2284" i="8" s="1"/>
  <c r="AB2284" i="8"/>
  <c r="AA2284" i="8"/>
  <c r="I2285" i="8"/>
  <c r="Y1897" i="8"/>
  <c r="Z1897" i="8" s="1"/>
  <c r="AA1897" i="8"/>
  <c r="AB1897" i="8"/>
  <c r="I1898" i="8"/>
  <c r="Y1566" i="8"/>
  <c r="Z1566" i="8" s="1"/>
  <c r="AB1566" i="8"/>
  <c r="AA1566" i="8"/>
  <c r="I1567" i="8"/>
  <c r="Y1297" i="8"/>
  <c r="Z1297" i="8" s="1"/>
  <c r="AA1297" i="8"/>
  <c r="AB1297" i="8"/>
  <c r="I1298" i="8"/>
  <c r="Y2392" i="8"/>
  <c r="Z2392" i="8" s="1"/>
  <c r="AB2392" i="8"/>
  <c r="AA2392" i="8"/>
  <c r="I2393" i="8"/>
  <c r="Y2204" i="8"/>
  <c r="Z2204" i="8" s="1"/>
  <c r="AB2204" i="8"/>
  <c r="AA2204" i="8"/>
  <c r="I2205" i="8"/>
  <c r="Y1740" i="8"/>
  <c r="Z1740" i="8" s="1"/>
  <c r="AA1740" i="8"/>
  <c r="AB1740" i="8"/>
  <c r="I1741" i="8"/>
  <c r="Y1612" i="8"/>
  <c r="Z1612" i="8" s="1"/>
  <c r="AA1612" i="8"/>
  <c r="AB1612" i="8"/>
  <c r="I1613" i="8"/>
  <c r="Y1206" i="8"/>
  <c r="Z1206" i="8" s="1"/>
  <c r="AA1206" i="8"/>
  <c r="AB1206" i="8"/>
  <c r="I1207" i="8"/>
  <c r="Y167" i="8"/>
  <c r="Z167" i="8" s="1"/>
  <c r="AA167" i="8"/>
  <c r="AB167" i="8"/>
  <c r="I168" i="8"/>
  <c r="Y582" i="8"/>
  <c r="Z582" i="8" s="1"/>
  <c r="AA582" i="8"/>
  <c r="AB582" i="8"/>
  <c r="I583" i="8"/>
  <c r="Y2626" i="8"/>
  <c r="Z2626" i="8" s="1"/>
  <c r="AA2626" i="8"/>
  <c r="AB2626" i="8"/>
  <c r="I2627" i="8"/>
  <c r="Y2743" i="8"/>
  <c r="Z2743" i="8" s="1"/>
  <c r="AA2743" i="8"/>
  <c r="AB2743" i="8"/>
  <c r="I2744" i="8"/>
  <c r="Y2924" i="8"/>
  <c r="Z2924" i="8" s="1"/>
  <c r="AA2924" i="8"/>
  <c r="AB2924" i="8"/>
  <c r="I2925" i="8"/>
  <c r="Y2977" i="8"/>
  <c r="Z2977" i="8" s="1"/>
  <c r="AA2977" i="8"/>
  <c r="AB2977" i="8"/>
  <c r="I2978" i="8"/>
  <c r="Y2900" i="8"/>
  <c r="Z2900" i="8" s="1"/>
  <c r="AA2900" i="8"/>
  <c r="AB2900" i="8"/>
  <c r="I2901" i="8"/>
  <c r="Y3067" i="8"/>
  <c r="Z3067" i="8" s="1"/>
  <c r="AA3067" i="8"/>
  <c r="AB3067" i="8"/>
  <c r="I3068" i="8"/>
  <c r="Y2464" i="8"/>
  <c r="Z2464" i="8" s="1"/>
  <c r="AB2464" i="8"/>
  <c r="AA2464" i="8"/>
  <c r="I2465" i="8"/>
  <c r="Y2140" i="8"/>
  <c r="Z2140" i="8" s="1"/>
  <c r="AB2140" i="8"/>
  <c r="AA2140" i="8"/>
  <c r="I2141" i="8"/>
  <c r="Y1702" i="8"/>
  <c r="Z1702" i="8" s="1"/>
  <c r="AB1702" i="8"/>
  <c r="AA1702" i="8"/>
  <c r="I1703" i="8"/>
  <c r="Y1235" i="8"/>
  <c r="Z1235" i="8" s="1"/>
  <c r="AA1235" i="8"/>
  <c r="AB1235" i="8"/>
  <c r="I1236" i="8"/>
  <c r="Y1000" i="8"/>
  <c r="Z1000" i="8" s="1"/>
  <c r="AA1000" i="8"/>
  <c r="AB1000" i="8"/>
  <c r="I1001" i="8"/>
  <c r="Y456" i="8"/>
  <c r="Z456" i="8" s="1"/>
  <c r="AB456" i="8"/>
  <c r="AA456" i="8"/>
  <c r="I457" i="8"/>
  <c r="Y2580" i="8"/>
  <c r="Z2580" i="8" s="1"/>
  <c r="AB2580" i="8"/>
  <c r="AA2580" i="8"/>
  <c r="I2581" i="8"/>
  <c r="Y2292" i="8"/>
  <c r="Z2292" i="8" s="1"/>
  <c r="AB2292" i="8"/>
  <c r="AA2292" i="8"/>
  <c r="I2293" i="8"/>
  <c r="Y2004" i="8"/>
  <c r="Z2004" i="8" s="1"/>
  <c r="AA2004" i="8"/>
  <c r="AB2004" i="8"/>
  <c r="I2005" i="8"/>
  <c r="Y774" i="8"/>
  <c r="Z774" i="8" s="1"/>
  <c r="AA774" i="8"/>
  <c r="AB774" i="8"/>
  <c r="I775" i="8"/>
  <c r="Y1924" i="8"/>
  <c r="Z1924" i="8" s="1"/>
  <c r="AA1924" i="8"/>
  <c r="AB1924" i="8"/>
  <c r="I1925" i="8"/>
  <c r="Y637" i="8"/>
  <c r="Z637" i="8" s="1"/>
  <c r="AB637" i="8"/>
  <c r="AA637" i="8"/>
  <c r="I638" i="8"/>
  <c r="Y2715" i="8"/>
  <c r="Z2715" i="8" s="1"/>
  <c r="AA2715" i="8"/>
  <c r="AB2715" i="8"/>
  <c r="I2716" i="8"/>
  <c r="Y1531" i="8"/>
  <c r="Z1531" i="8" s="1"/>
  <c r="AB1531" i="8"/>
  <c r="AA1531" i="8"/>
  <c r="I1532" i="8"/>
  <c r="Y600" i="8"/>
  <c r="Z600" i="8" s="1"/>
  <c r="AB600" i="8"/>
  <c r="AA600" i="8"/>
  <c r="I601" i="8"/>
  <c r="Y74" i="8"/>
  <c r="Z74" i="8" s="1"/>
  <c r="AA74" i="8"/>
  <c r="I75" i="8"/>
  <c r="AB74" i="8"/>
  <c r="Y1260" i="8"/>
  <c r="Z1260" i="8" s="1"/>
  <c r="AB1260" i="8"/>
  <c r="AA1260" i="8"/>
  <c r="I1261" i="8"/>
  <c r="Y1969" i="8"/>
  <c r="Z1969" i="8" s="1"/>
  <c r="AA1969" i="8"/>
  <c r="AB1969" i="8"/>
  <c r="I1970" i="8"/>
  <c r="Y95" i="8"/>
  <c r="Z95" i="8" s="1"/>
  <c r="AA95" i="8"/>
  <c r="AB95" i="8"/>
  <c r="I96" i="8"/>
  <c r="Y2473" i="8"/>
  <c r="Z2473" i="8" s="1"/>
  <c r="AA2473" i="8"/>
  <c r="AB2473" i="8"/>
  <c r="I2474" i="8"/>
  <c r="Y2248" i="8"/>
  <c r="Z2248" i="8" s="1"/>
  <c r="AB2248" i="8"/>
  <c r="AA2248" i="8"/>
  <c r="I2249" i="8"/>
  <c r="Y2060" i="8"/>
  <c r="Z2060" i="8" s="1"/>
  <c r="AA2060" i="8"/>
  <c r="AB2060" i="8"/>
  <c r="I2061" i="8"/>
  <c r="Y1657" i="8"/>
  <c r="Z1657" i="8" s="1"/>
  <c r="AA1657" i="8"/>
  <c r="AB1657" i="8"/>
  <c r="I1658" i="8"/>
  <c r="Y1315" i="8"/>
  <c r="Z1315" i="8" s="1"/>
  <c r="AA1315" i="8"/>
  <c r="AB1315" i="8"/>
  <c r="I1316" i="8"/>
  <c r="Y893" i="8"/>
  <c r="Z893" i="8" s="1"/>
  <c r="AA893" i="8"/>
  <c r="AB893" i="8"/>
  <c r="I894" i="8"/>
  <c r="Y589" i="8"/>
  <c r="Z589" i="8" s="1"/>
  <c r="AB589" i="8"/>
  <c r="AA589" i="8"/>
  <c r="I590" i="8"/>
  <c r="Y416" i="8"/>
  <c r="Z416" i="8" s="1"/>
  <c r="AB416" i="8"/>
  <c r="AA416" i="8"/>
  <c r="I417" i="8"/>
  <c r="Y2767" i="8"/>
  <c r="Z2767" i="8" s="1"/>
  <c r="AA2767" i="8"/>
  <c r="AB2767" i="8"/>
  <c r="I2768" i="8"/>
  <c r="Y2185" i="8"/>
  <c r="Z2185" i="8" s="1"/>
  <c r="AA2185" i="8"/>
  <c r="AB2185" i="8"/>
  <c r="I2186" i="8"/>
  <c r="Y1908" i="8"/>
  <c r="Z1908" i="8" s="1"/>
  <c r="AA1908" i="8"/>
  <c r="AB1908" i="8"/>
  <c r="I1909" i="8"/>
  <c r="Y1379" i="8"/>
  <c r="Z1379" i="8" s="1"/>
  <c r="AA1379" i="8"/>
  <c r="AB1379" i="8"/>
  <c r="I1380" i="8"/>
  <c r="Y1144" i="8"/>
  <c r="Z1144" i="8" s="1"/>
  <c r="AA1144" i="8"/>
  <c r="AB1144" i="8"/>
  <c r="I1145" i="8"/>
  <c r="Y792" i="8"/>
  <c r="Z792" i="8" s="1"/>
  <c r="AB792" i="8"/>
  <c r="AA792" i="8"/>
  <c r="I793" i="8"/>
  <c r="Y464" i="8"/>
  <c r="Z464" i="8" s="1"/>
  <c r="AB464" i="8"/>
  <c r="AA464" i="8"/>
  <c r="I465" i="8"/>
  <c r="Y270" i="8"/>
  <c r="Z270" i="8" s="1"/>
  <c r="AA270" i="8"/>
  <c r="AB270" i="8"/>
  <c r="I271" i="8"/>
  <c r="Y2518" i="8"/>
  <c r="Z2518" i="8" s="1"/>
  <c r="AB2518" i="8"/>
  <c r="AA2518" i="8"/>
  <c r="I2519" i="8"/>
  <c r="Y2276" i="8"/>
  <c r="Z2276" i="8" s="1"/>
  <c r="AB2276" i="8"/>
  <c r="AA2276" i="8"/>
  <c r="I2277" i="8"/>
  <c r="Y1852" i="8"/>
  <c r="Z1852" i="8" s="1"/>
  <c r="AA1852" i="8"/>
  <c r="AB1852" i="8"/>
  <c r="I1853" i="8"/>
  <c r="Y1486" i="8"/>
  <c r="Z1486" i="8" s="1"/>
  <c r="AB1486" i="8"/>
  <c r="AA1486" i="8"/>
  <c r="I1487" i="8"/>
  <c r="Y1252" i="8"/>
  <c r="Z1252" i="8" s="1"/>
  <c r="AA1252" i="8"/>
  <c r="AB1252" i="8"/>
  <c r="I1253" i="8"/>
  <c r="Y2590" i="8"/>
  <c r="Z2590" i="8" s="1"/>
  <c r="AB2590" i="8"/>
  <c r="AA2590" i="8"/>
  <c r="I2591" i="8"/>
  <c r="Y2508" i="8"/>
  <c r="Z2508" i="8" s="1"/>
  <c r="AA2508" i="8"/>
  <c r="AB2508" i="8"/>
  <c r="I2509" i="8"/>
  <c r="Y2220" i="8"/>
  <c r="Z2220" i="8" s="1"/>
  <c r="AB2220" i="8"/>
  <c r="AA2220" i="8"/>
  <c r="I2221" i="8"/>
  <c r="Y1932" i="8"/>
  <c r="Z1932" i="8" s="1"/>
  <c r="AA1932" i="8"/>
  <c r="AB1932" i="8"/>
  <c r="I1933" i="8"/>
  <c r="Y82" i="8"/>
  <c r="Z82" i="8" s="1"/>
  <c r="AA82" i="8"/>
  <c r="I83" i="8"/>
  <c r="AB82" i="8"/>
  <c r="Y2526" i="8"/>
  <c r="Z2526" i="8" s="1"/>
  <c r="AB2526" i="8"/>
  <c r="AA2526" i="8"/>
  <c r="I2527" i="8"/>
  <c r="Y2113" i="8"/>
  <c r="Z2113" i="8" s="1"/>
  <c r="AA2113" i="8"/>
  <c r="AB2113" i="8"/>
  <c r="I2114" i="8"/>
  <c r="Y1833" i="8"/>
  <c r="Z1833" i="8" s="1"/>
  <c r="AA1833" i="8"/>
  <c r="AB1833" i="8"/>
  <c r="I1834" i="8"/>
  <c r="Y1504" i="8"/>
  <c r="Z1504" i="8" s="1"/>
  <c r="AA1504" i="8"/>
  <c r="AB1504" i="8"/>
  <c r="I1505" i="8"/>
  <c r="Y1126" i="8"/>
  <c r="Z1126" i="8" s="1"/>
  <c r="AA1126" i="8"/>
  <c r="AB1126" i="8"/>
  <c r="I1127" i="8"/>
  <c r="Y910" i="8"/>
  <c r="Z910" i="8" s="1"/>
  <c r="AA910" i="8"/>
  <c r="AB910" i="8"/>
  <c r="I911" i="8"/>
  <c r="Y571" i="8"/>
  <c r="Z571" i="8" s="1"/>
  <c r="AA571" i="8"/>
  <c r="AB571" i="8"/>
  <c r="I572" i="8"/>
  <c r="Y47" i="8"/>
  <c r="Z47" i="8" s="1"/>
  <c r="AA47" i="8"/>
  <c r="AB47" i="8"/>
  <c r="Y2310" i="8"/>
  <c r="Z2310" i="8" s="1"/>
  <c r="AB2310" i="8"/>
  <c r="AA2310" i="8"/>
  <c r="I2311" i="8"/>
  <c r="Y1888" i="8"/>
  <c r="Z1888" i="8" s="1"/>
  <c r="AA1888" i="8"/>
  <c r="AB1888" i="8"/>
  <c r="I1889" i="8"/>
  <c r="Y1523" i="8"/>
  <c r="Z1523" i="8" s="1"/>
  <c r="AB1523" i="8"/>
  <c r="AA1523" i="8"/>
  <c r="I1524" i="8"/>
  <c r="Y1288" i="8"/>
  <c r="Z1288" i="8" s="1"/>
  <c r="AA1288" i="8"/>
  <c r="AB1288" i="8"/>
  <c r="I1289" i="8"/>
  <c r="Y864" i="8"/>
  <c r="Z864" i="8" s="1"/>
  <c r="AB864" i="8"/>
  <c r="AA864" i="8"/>
  <c r="I865" i="8"/>
  <c r="Y658" i="8"/>
  <c r="Z658" i="8" s="1"/>
  <c r="AA658" i="8"/>
  <c r="AB658" i="8"/>
  <c r="I659" i="8"/>
  <c r="Y421" i="8"/>
  <c r="Z421" i="8" s="1"/>
  <c r="AB421" i="8"/>
  <c r="AA421" i="8"/>
  <c r="I422" i="8"/>
  <c r="Y296" i="8"/>
  <c r="Z296" i="8" s="1"/>
  <c r="AB296" i="8"/>
  <c r="AA296" i="8"/>
  <c r="I297" i="8"/>
  <c r="Y114" i="8"/>
  <c r="Z114" i="8" s="1"/>
  <c r="AA114" i="8"/>
  <c r="AB114" i="8"/>
  <c r="Y2611" i="8"/>
  <c r="Z2611" i="8" s="1"/>
  <c r="AB2611" i="8"/>
  <c r="AA2611" i="8"/>
  <c r="I2612" i="8"/>
  <c r="Y211" i="8"/>
  <c r="Z211" i="8" s="1"/>
  <c r="AA211" i="8"/>
  <c r="AB211" i="8"/>
  <c r="Y180" i="8"/>
  <c r="Z180" i="8" s="1"/>
  <c r="AB180" i="8"/>
  <c r="AA180" i="8"/>
  <c r="Y613" i="8"/>
  <c r="Z613" i="8" s="1"/>
  <c r="AB613" i="8"/>
  <c r="AA613" i="8"/>
  <c r="I614" i="8"/>
  <c r="Y432" i="8"/>
  <c r="Z432" i="8" s="1"/>
  <c r="AB432" i="8"/>
  <c r="AA432" i="8"/>
  <c r="I433" i="8"/>
  <c r="Y218" i="8"/>
  <c r="Z218" i="8" s="1"/>
  <c r="AA218" i="8"/>
  <c r="AB218" i="8"/>
  <c r="I219" i="8"/>
  <c r="Y2703" i="8"/>
  <c r="Z2703" i="8" s="1"/>
  <c r="AA2703" i="8"/>
  <c r="AB2703" i="8"/>
  <c r="I2704" i="8"/>
  <c r="Y280" i="8"/>
  <c r="Z280" i="8" s="1"/>
  <c r="AB280" i="8"/>
  <c r="AA280" i="8"/>
  <c r="I281" i="8"/>
  <c r="Y694" i="8"/>
  <c r="Z694" i="8" s="1"/>
  <c r="AA694" i="8"/>
  <c r="AB694" i="8"/>
  <c r="I695" i="8"/>
  <c r="Y445" i="8"/>
  <c r="Z445" i="8" s="1"/>
  <c r="AB445" i="8"/>
  <c r="AA445" i="8"/>
  <c r="Y248" i="8"/>
  <c r="Z248" i="8" s="1"/>
  <c r="AB248" i="8"/>
  <c r="AA248" i="8"/>
  <c r="I249" i="8"/>
  <c r="Y2807" i="8"/>
  <c r="Z2807" i="8" s="1"/>
  <c r="AA2807" i="8"/>
  <c r="AB2807" i="8"/>
  <c r="I2808" i="8"/>
  <c r="Y1668" i="8"/>
  <c r="Z1668" i="8" s="1"/>
  <c r="AA1668" i="8"/>
  <c r="AB1668" i="8"/>
  <c r="I1669" i="8"/>
  <c r="Y814" i="8"/>
  <c r="Z814" i="8" s="1"/>
  <c r="AA814" i="8"/>
  <c r="AB814" i="8"/>
  <c r="I815" i="8"/>
  <c r="Y374" i="8"/>
  <c r="Z374" i="8" s="1"/>
  <c r="AA374" i="8"/>
  <c r="AB374" i="8"/>
  <c r="I375" i="8"/>
  <c r="Y2320" i="8"/>
  <c r="Z2320" i="8" s="1"/>
  <c r="AB2320" i="8"/>
  <c r="AA2320" i="8"/>
  <c r="I2321" i="8"/>
  <c r="Y1630" i="8"/>
  <c r="Z1630" i="8" s="1"/>
  <c r="AB1630" i="8"/>
  <c r="AA1630" i="8"/>
  <c r="I1631" i="8"/>
  <c r="Y990" i="8"/>
  <c r="Z990" i="8" s="1"/>
  <c r="AB990" i="8"/>
  <c r="AA990" i="8"/>
  <c r="I991" i="8"/>
  <c r="Y262" i="8"/>
  <c r="Z262" i="8" s="1"/>
  <c r="AA262" i="8"/>
  <c r="AB262" i="8"/>
  <c r="I263" i="8"/>
  <c r="Y2676" i="8"/>
  <c r="Z2676" i="8" s="1"/>
  <c r="AA2676" i="8"/>
  <c r="AB2676" i="8"/>
  <c r="I2677" i="8"/>
  <c r="Y1116" i="8"/>
  <c r="Z1116" i="8" s="1"/>
  <c r="AB1116" i="8"/>
  <c r="AA1116" i="8"/>
  <c r="I1117" i="8"/>
  <c r="Y1648" i="8"/>
  <c r="Z1648" i="8" s="1"/>
  <c r="AA1648" i="8"/>
  <c r="AB1648" i="8"/>
  <c r="I1649" i="8"/>
  <c r="Y202" i="8"/>
  <c r="Z202" i="8" s="1"/>
  <c r="AA202" i="8"/>
  <c r="AB202" i="8"/>
  <c r="I203" i="8"/>
  <c r="Y55" i="8"/>
  <c r="Z55" i="8" s="1"/>
  <c r="AA55" i="8"/>
  <c r="AB55" i="8"/>
  <c r="Y312" i="8"/>
  <c r="Z312" i="8" s="1"/>
  <c r="AB312" i="8"/>
  <c r="AA312" i="8"/>
  <c r="I313" i="8"/>
  <c r="Y702" i="8"/>
  <c r="Z702" i="8" s="1"/>
  <c r="AA702" i="8"/>
  <c r="AB702" i="8"/>
  <c r="I703" i="8"/>
  <c r="Y3057" i="8"/>
  <c r="Z3057" i="8" s="1"/>
  <c r="AA3057" i="8"/>
  <c r="AB3057" i="8"/>
  <c r="I3058" i="8"/>
  <c r="Y2872" i="8"/>
  <c r="Z2872" i="8" s="1"/>
  <c r="AA2872" i="8"/>
  <c r="AB2872" i="8"/>
  <c r="I2873" i="8"/>
  <c r="Y2989" i="8"/>
  <c r="Z2989" i="8" s="1"/>
  <c r="AA2989" i="8"/>
  <c r="AB2989" i="8"/>
  <c r="I2990" i="8"/>
  <c r="Y3041" i="8"/>
  <c r="Z3041" i="8" s="1"/>
  <c r="AA3041" i="8"/>
  <c r="AB3041" i="8"/>
  <c r="I3042" i="8"/>
  <c r="Y3029" i="8"/>
  <c r="Z3029" i="8" s="1"/>
  <c r="AA3029" i="8"/>
  <c r="AB3029" i="8"/>
  <c r="I3030" i="8"/>
  <c r="Y3133" i="8"/>
  <c r="Z3133" i="8" s="1"/>
  <c r="AA3133" i="8"/>
  <c r="AB3133" i="8"/>
  <c r="I3134" i="8"/>
  <c r="Y2483" i="8"/>
  <c r="Z2483" i="8" s="1"/>
  <c r="AB2483" i="8"/>
  <c r="AA2483" i="8"/>
  <c r="I2484" i="8"/>
  <c r="Y2176" i="8"/>
  <c r="Z2176" i="8" s="1"/>
  <c r="AB2176" i="8"/>
  <c r="AA2176" i="8"/>
  <c r="I2177" i="8"/>
  <c r="Y1988" i="8"/>
  <c r="Z1988" i="8" s="1"/>
  <c r="AA1988" i="8"/>
  <c r="AB1988" i="8"/>
  <c r="I1989" i="8"/>
  <c r="Y1441" i="8"/>
  <c r="Z1441" i="8" s="1"/>
  <c r="AA1441" i="8"/>
  <c r="AB1441" i="8"/>
  <c r="I1442" i="8"/>
  <c r="Y1099" i="8"/>
  <c r="Z1099" i="8" s="1"/>
  <c r="AA1099" i="8"/>
  <c r="AB1099" i="8"/>
  <c r="I1100" i="8"/>
  <c r="Y480" i="8"/>
  <c r="Z480" i="8" s="1"/>
  <c r="AB480" i="8"/>
  <c r="AA480" i="8"/>
  <c r="I481" i="8"/>
  <c r="Y392" i="8"/>
  <c r="Z392" i="8" s="1"/>
  <c r="AB392" i="8"/>
  <c r="AA392" i="8"/>
  <c r="I393" i="8"/>
  <c r="Y172" i="8"/>
  <c r="Z172" i="8" s="1"/>
  <c r="AB172" i="8"/>
  <c r="AA172" i="8"/>
  <c r="I173" i="8"/>
  <c r="Y2555" i="8"/>
  <c r="Z2555" i="8" s="1"/>
  <c r="AB2555" i="8"/>
  <c r="AA2555" i="8"/>
  <c r="I2556" i="8"/>
  <c r="Y2158" i="8"/>
  <c r="Z2158" i="8" s="1"/>
  <c r="AA2158" i="8"/>
  <c r="AB2158" i="8"/>
  <c r="I2159" i="8"/>
  <c r="Y1950" i="8"/>
  <c r="Z1950" i="8" s="1"/>
  <c r="AA1950" i="8"/>
  <c r="AB1950" i="8"/>
  <c r="I1951" i="8"/>
  <c r="Y1595" i="8"/>
  <c r="Z1595" i="8" s="1"/>
  <c r="AB1595" i="8"/>
  <c r="AA1595" i="8"/>
  <c r="I1596" i="8"/>
  <c r="Y1360" i="8"/>
  <c r="Z1360" i="8" s="1"/>
  <c r="AB1360" i="8"/>
  <c r="AA1360" i="8"/>
  <c r="I1361" i="8"/>
  <c r="Y982" i="8"/>
  <c r="Z982" i="8" s="1"/>
  <c r="AB982" i="8"/>
  <c r="AA982" i="8"/>
  <c r="I983" i="8"/>
  <c r="Y595" i="8"/>
  <c r="Z595" i="8" s="1"/>
  <c r="AA595" i="8"/>
  <c r="AB595" i="8"/>
  <c r="I596" i="8"/>
  <c r="Y384" i="8"/>
  <c r="Z384" i="8" s="1"/>
  <c r="AB384" i="8"/>
  <c r="AA384" i="8"/>
  <c r="I385" i="8"/>
  <c r="Y2795" i="8"/>
  <c r="Z2795" i="8" s="1"/>
  <c r="AA2795" i="8"/>
  <c r="AB2795" i="8"/>
  <c r="I2796" i="8"/>
  <c r="Y2420" i="8"/>
  <c r="Z2420" i="8" s="1"/>
  <c r="AB2420" i="8"/>
  <c r="AA2420" i="8"/>
  <c r="I2421" i="8"/>
  <c r="Y1996" i="8"/>
  <c r="Z1996" i="8" s="1"/>
  <c r="AA1996" i="8"/>
  <c r="AB1996" i="8"/>
  <c r="I1997" i="8"/>
  <c r="Y1585" i="8"/>
  <c r="Z1585" i="8" s="1"/>
  <c r="AA1585" i="8"/>
  <c r="AB1585" i="8"/>
  <c r="I1586" i="8"/>
  <c r="Y1243" i="8"/>
  <c r="Z1243" i="8" s="1"/>
  <c r="AA1243" i="8"/>
  <c r="AB1243" i="8"/>
  <c r="I1244" i="8"/>
  <c r="Y821" i="8"/>
  <c r="Z821" i="8" s="1"/>
  <c r="AA821" i="8"/>
  <c r="AB821" i="8"/>
  <c r="I822" i="8"/>
  <c r="Y552" i="8"/>
  <c r="Z552" i="8" s="1"/>
  <c r="AB552" i="8"/>
  <c r="AA552" i="8"/>
  <c r="I553" i="8"/>
  <c r="Y344" i="8"/>
  <c r="Z344" i="8" s="1"/>
  <c r="AB344" i="8"/>
  <c r="AA344" i="8"/>
  <c r="I345" i="8"/>
  <c r="Y838" i="8"/>
  <c r="Z838" i="8" s="1"/>
  <c r="AA838" i="8"/>
  <c r="AB838" i="8"/>
  <c r="I839" i="8"/>
  <c r="Y504" i="8"/>
  <c r="Z504" i="8" s="1"/>
  <c r="AB504" i="8"/>
  <c r="AA504" i="8"/>
  <c r="I505" i="8"/>
  <c r="Y1764" i="8"/>
  <c r="Z1764" i="8" s="1"/>
  <c r="AA1764" i="8"/>
  <c r="AB1764" i="8"/>
  <c r="I1765" i="8"/>
  <c r="Y1476" i="8"/>
  <c r="Z1476" i="8" s="1"/>
  <c r="AA1476" i="8"/>
  <c r="AB1476" i="8"/>
  <c r="I1477" i="8"/>
  <c r="Y1188" i="8"/>
  <c r="Z1188" i="8" s="1"/>
  <c r="AA1188" i="8"/>
  <c r="AB1188" i="8"/>
  <c r="I1189" i="8"/>
  <c r="Y918" i="8"/>
  <c r="Z918" i="8" s="1"/>
  <c r="AA918" i="8"/>
  <c r="AB918" i="8"/>
  <c r="I919" i="8"/>
  <c r="Y199" i="8"/>
  <c r="Z199" i="8" s="1"/>
  <c r="AA199" i="8"/>
  <c r="AB199" i="8"/>
  <c r="Y2651" i="8"/>
  <c r="Z2651" i="8" s="1"/>
  <c r="AA2651" i="8"/>
  <c r="AB2651" i="8"/>
  <c r="I2652" i="8"/>
  <c r="Y2257" i="8"/>
  <c r="Z2257" i="8" s="1"/>
  <c r="AA2257" i="8"/>
  <c r="AB2257" i="8"/>
  <c r="I2258" i="8"/>
  <c r="Y1980" i="8"/>
  <c r="Z1980" i="8" s="1"/>
  <c r="AA1980" i="8"/>
  <c r="AB1980" i="8"/>
  <c r="I1981" i="8"/>
  <c r="Y1729" i="8"/>
  <c r="Z1729" i="8" s="1"/>
  <c r="AA1729" i="8"/>
  <c r="AB1729" i="8"/>
  <c r="I1730" i="8"/>
  <c r="Y1459" i="8"/>
  <c r="Z1459" i="8" s="1"/>
  <c r="AB1459" i="8"/>
  <c r="AA1459" i="8"/>
  <c r="I1460" i="8"/>
  <c r="Y1019" i="8"/>
  <c r="Z1019" i="8" s="1"/>
  <c r="AA1019" i="8"/>
  <c r="AB1019" i="8"/>
  <c r="I1020" i="8"/>
  <c r="Y1468" i="8"/>
  <c r="Z1468" i="8" s="1"/>
  <c r="AA1468" i="8"/>
  <c r="AB1468" i="8"/>
  <c r="I1469" i="8"/>
  <c r="Y1692" i="8"/>
  <c r="Z1692" i="8" s="1"/>
  <c r="AA1692" i="8"/>
  <c r="AB1692" i="8"/>
  <c r="I1693" i="8"/>
  <c r="Y846" i="8"/>
  <c r="Z846" i="8" s="1"/>
  <c r="AA846" i="8"/>
  <c r="AB846" i="8"/>
  <c r="I847" i="8"/>
  <c r="Y1804" i="8"/>
  <c r="Z1804" i="8" s="1"/>
  <c r="AA1804" i="8"/>
  <c r="AB1804" i="8"/>
  <c r="I1805" i="8"/>
  <c r="Y784" i="8"/>
  <c r="Z784" i="8" s="1"/>
  <c r="AB784" i="8"/>
  <c r="AA784" i="8"/>
  <c r="I785" i="8"/>
  <c r="Y547" i="8"/>
  <c r="Z547" i="8" s="1"/>
  <c r="AA547" i="8"/>
  <c r="AB547" i="8"/>
  <c r="I548" i="8"/>
  <c r="Y763" i="8"/>
  <c r="Z763" i="8" s="1"/>
  <c r="AB763" i="8"/>
  <c r="AA763" i="8"/>
  <c r="I764" i="8"/>
  <c r="Y440" i="8"/>
  <c r="Z440" i="8" s="1"/>
  <c r="AB440" i="8"/>
  <c r="AA440" i="8"/>
  <c r="I441" i="8"/>
  <c r="Y558" i="8"/>
  <c r="Z558" i="8" s="1"/>
  <c r="AA558" i="8"/>
  <c r="AB558" i="8"/>
  <c r="I559" i="8"/>
  <c r="Y2491" i="8"/>
  <c r="Z2491" i="8" s="1"/>
  <c r="AB2491" i="8"/>
  <c r="AA2491" i="8"/>
  <c r="I2492" i="8"/>
  <c r="Y2302" i="8"/>
  <c r="Z2302" i="8" s="1"/>
  <c r="AA2302" i="8"/>
  <c r="AB2302" i="8"/>
  <c r="I2303" i="8"/>
  <c r="Y2094" i="8"/>
  <c r="Z2094" i="8" s="1"/>
  <c r="AA2094" i="8"/>
  <c r="AB2094" i="8"/>
  <c r="I2095" i="8"/>
  <c r="Y1684" i="8"/>
  <c r="Z1684" i="8" s="1"/>
  <c r="AA1684" i="8"/>
  <c r="AB1684" i="8"/>
  <c r="I1685" i="8"/>
  <c r="Y1350" i="8"/>
  <c r="Z1350" i="8" s="1"/>
  <c r="AA1350" i="8"/>
  <c r="AB1350" i="8"/>
  <c r="I1351" i="8"/>
  <c r="Y1081" i="8"/>
  <c r="Z1081" i="8" s="1"/>
  <c r="AA1081" i="8"/>
  <c r="AB1081" i="8"/>
  <c r="I1082" i="8"/>
  <c r="Y619" i="8"/>
  <c r="Z619" i="8" s="1"/>
  <c r="AA619" i="8"/>
  <c r="AB619" i="8"/>
  <c r="I620" i="8"/>
  <c r="Y469" i="8"/>
  <c r="Z469" i="8" s="1"/>
  <c r="AB469" i="8"/>
  <c r="AA469" i="8"/>
  <c r="I470" i="8"/>
  <c r="Y336" i="8"/>
  <c r="Z336" i="8" s="1"/>
  <c r="AB336" i="8"/>
  <c r="AA336" i="8"/>
  <c r="I337" i="8"/>
  <c r="Y2884" i="8"/>
  <c r="Z2884" i="8" s="1"/>
  <c r="AA2884" i="8"/>
  <c r="AB2884" i="8"/>
  <c r="I2885" i="8"/>
  <c r="Y2374" i="8"/>
  <c r="Z2374" i="8" s="1"/>
  <c r="AB2374" i="8"/>
  <c r="AA2374" i="8"/>
  <c r="I2375" i="8"/>
  <c r="Y2166" i="8"/>
  <c r="Z2166" i="8" s="1"/>
  <c r="AA2166" i="8"/>
  <c r="AB2166" i="8"/>
  <c r="I2167" i="8"/>
  <c r="Y1756" i="8"/>
  <c r="Z1756" i="8" s="1"/>
  <c r="AA1756" i="8"/>
  <c r="AB1756" i="8"/>
  <c r="I1757" i="8"/>
  <c r="Y1432" i="8"/>
  <c r="Z1432" i="8" s="1"/>
  <c r="AA1432" i="8"/>
  <c r="AB1432" i="8"/>
  <c r="I1433" i="8"/>
  <c r="Y1054" i="8"/>
  <c r="Z1054" i="8" s="1"/>
  <c r="AA1054" i="8"/>
  <c r="AB1054" i="8"/>
  <c r="I1055" i="8"/>
  <c r="Y66" i="8"/>
  <c r="Z66" i="8" s="1"/>
  <c r="AA66" i="8"/>
  <c r="I67" i="8"/>
  <c r="AB66" i="8"/>
  <c r="Y58" i="8"/>
  <c r="Z58" i="8" s="1"/>
  <c r="AA58" i="8"/>
  <c r="I59" i="8"/>
  <c r="AB58" i="8"/>
  <c r="Y2268" i="8"/>
  <c r="Z2268" i="8" s="1"/>
  <c r="AB2268" i="8"/>
  <c r="AA2268" i="8"/>
  <c r="I2269" i="8"/>
  <c r="Y1870" i="8"/>
  <c r="Z1870" i="8" s="1"/>
  <c r="AA1870" i="8"/>
  <c r="AB1870" i="8"/>
  <c r="I1871" i="8"/>
  <c r="Y1675" i="8"/>
  <c r="Z1675" i="8" s="1"/>
  <c r="AB1675" i="8"/>
  <c r="AA1675" i="8"/>
  <c r="I1676" i="8"/>
  <c r="Y1307" i="8"/>
  <c r="Z1307" i="8" s="1"/>
  <c r="AA1307" i="8"/>
  <c r="AB1307" i="8"/>
  <c r="I1308" i="8"/>
  <c r="Y1072" i="8"/>
  <c r="Z1072" i="8" s="1"/>
  <c r="AB1072" i="8"/>
  <c r="AA1072" i="8"/>
  <c r="I1073" i="8"/>
  <c r="Y135" i="8"/>
  <c r="Z135" i="8" s="1"/>
  <c r="AA135" i="8"/>
  <c r="AB135" i="8"/>
  <c r="Y2780" i="8"/>
  <c r="Z2780" i="8" s="1"/>
  <c r="AA2780" i="8"/>
  <c r="AB2780" i="8"/>
  <c r="I2781" i="8"/>
  <c r="Y3003" i="8"/>
  <c r="Z3003" i="8" s="1"/>
  <c r="AA3003" i="8"/>
  <c r="AB3003" i="8"/>
  <c r="I3004" i="8"/>
  <c r="Y3107" i="8"/>
  <c r="Z3107" i="8" s="1"/>
  <c r="AA3107" i="8"/>
  <c r="AB3107" i="8"/>
  <c r="I3108" i="8"/>
  <c r="Y2730" i="8"/>
  <c r="Z2730" i="8" s="1"/>
  <c r="AA2730" i="8"/>
  <c r="AB2730" i="8"/>
  <c r="I2731" i="8"/>
  <c r="Y3093" i="8"/>
  <c r="Z3093" i="8" s="1"/>
  <c r="AA3093" i="8"/>
  <c r="AB3093" i="8"/>
  <c r="I3094" i="8"/>
  <c r="Y2963" i="8"/>
  <c r="Z2963" i="8" s="1"/>
  <c r="AA2963" i="8"/>
  <c r="AB2963" i="8"/>
  <c r="I2964" i="8"/>
  <c r="Y2952" i="8"/>
  <c r="Z2952" i="8" s="1"/>
  <c r="AA2952" i="8"/>
  <c r="AB2952" i="8"/>
  <c r="I2953" i="8"/>
  <c r="Y2230" i="8"/>
  <c r="Z2230" i="8" s="1"/>
  <c r="AA2230" i="8"/>
  <c r="AB2230" i="8"/>
  <c r="I2231" i="8"/>
  <c r="Y2022" i="8"/>
  <c r="Z2022" i="8" s="1"/>
  <c r="AA2022" i="8"/>
  <c r="AB2022" i="8"/>
  <c r="I2023" i="8"/>
  <c r="Y1540" i="8"/>
  <c r="Z1540" i="8" s="1"/>
  <c r="AA1540" i="8"/>
  <c r="AB1540" i="8"/>
  <c r="I1541" i="8"/>
  <c r="Y1134" i="8"/>
  <c r="Z1134" i="8" s="1"/>
  <c r="AA1134" i="8"/>
  <c r="AB1134" i="8"/>
  <c r="I1135" i="8"/>
  <c r="Y576" i="8"/>
  <c r="Z576" i="8" s="1"/>
  <c r="AB576" i="8"/>
  <c r="AA576" i="8"/>
  <c r="I577" i="8"/>
  <c r="Y408" i="8"/>
  <c r="Z408" i="8" s="1"/>
  <c r="AB408" i="8"/>
  <c r="AA408" i="8"/>
  <c r="I409" i="8"/>
  <c r="Y2436" i="8"/>
  <c r="Z2436" i="8" s="1"/>
  <c r="AB2436" i="8"/>
  <c r="AA2436" i="8"/>
  <c r="I2437" i="8"/>
  <c r="Y2148" i="8"/>
  <c r="Z2148" i="8" s="1"/>
  <c r="AB2148" i="8"/>
  <c r="AA2148" i="8"/>
  <c r="I2149" i="8"/>
  <c r="Y1860" i="8"/>
  <c r="Z1860" i="8" s="1"/>
  <c r="AA1860" i="8"/>
  <c r="AB1860" i="8"/>
  <c r="I1861" i="8"/>
  <c r="Y534" i="8"/>
  <c r="Z534" i="8" s="1"/>
  <c r="AA534" i="8"/>
  <c r="AB534" i="8"/>
  <c r="I535" i="8"/>
  <c r="Y2412" i="8"/>
  <c r="Z2412" i="8" s="1"/>
  <c r="AB2412" i="8"/>
  <c r="AA2412" i="8"/>
  <c r="I2413" i="8"/>
  <c r="Y2014" i="8"/>
  <c r="Z2014" i="8" s="1"/>
  <c r="AA2014" i="8"/>
  <c r="AB2014" i="8"/>
  <c r="I2015" i="8"/>
  <c r="Y1062" i="8"/>
  <c r="Z1062" i="8" s="1"/>
  <c r="AA1062" i="8"/>
  <c r="AB1062" i="8"/>
  <c r="I1063" i="8"/>
  <c r="Y541" i="8"/>
  <c r="Z541" i="8" s="1"/>
  <c r="AB541" i="8"/>
  <c r="AA541" i="8"/>
  <c r="I542" i="8"/>
  <c r="Y2936" i="8"/>
  <c r="Z2936" i="8" s="1"/>
  <c r="AA2936" i="8"/>
  <c r="AB2936" i="8"/>
  <c r="I2937" i="8"/>
  <c r="Y2132" i="8"/>
  <c r="Z2132" i="8" s="1"/>
  <c r="AB2132" i="8"/>
  <c r="AA2132" i="8"/>
  <c r="I2133" i="8"/>
  <c r="Y1396" i="8"/>
  <c r="Z1396" i="8" s="1"/>
  <c r="AA1396" i="8"/>
  <c r="AB1396" i="8"/>
  <c r="I1397" i="8"/>
  <c r="Y808" i="8"/>
  <c r="Z808" i="8" s="1"/>
  <c r="AB808" i="8"/>
  <c r="AA808" i="8"/>
  <c r="I809" i="8"/>
  <c r="Y448" i="8"/>
  <c r="Z448" i="8" s="1"/>
  <c r="AB448" i="8"/>
  <c r="AA448" i="8"/>
  <c r="I449" i="8"/>
  <c r="Y138" i="8"/>
  <c r="Z138" i="8" s="1"/>
  <c r="AA138" i="8"/>
  <c r="AB138" i="8"/>
  <c r="Y1404" i="8"/>
  <c r="Z1404" i="8" s="1"/>
  <c r="AA1404" i="8"/>
  <c r="AB1404" i="8"/>
  <c r="I1405" i="8"/>
  <c r="Y510" i="8"/>
  <c r="Z510" i="8" s="1"/>
  <c r="AA510" i="8"/>
  <c r="AB510" i="8"/>
  <c r="I511" i="8"/>
  <c r="Y2238" i="8"/>
  <c r="Z2238" i="8" s="1"/>
  <c r="AA2238" i="8"/>
  <c r="AB2238" i="8"/>
  <c r="I2239" i="8"/>
  <c r="Y1270" i="8"/>
  <c r="Z1270" i="8" s="1"/>
  <c r="AA1270" i="8"/>
  <c r="AB1270" i="8"/>
  <c r="I1271" i="8"/>
  <c r="Y1036" i="8"/>
  <c r="Z1036" i="8" s="1"/>
  <c r="AA1036" i="8"/>
  <c r="AB1036" i="8"/>
  <c r="I1037" i="8"/>
  <c r="Y244" i="8"/>
  <c r="Z244" i="8" s="1"/>
  <c r="AB244" i="8"/>
  <c r="AA244" i="8"/>
  <c r="I245" i="8"/>
  <c r="Y119" i="8"/>
  <c r="Z119" i="8" s="1"/>
  <c r="AA119" i="8"/>
  <c r="AB119" i="8"/>
  <c r="I120" i="8"/>
  <c r="Y726" i="8"/>
  <c r="Z726" i="8" s="1"/>
  <c r="AA726" i="8"/>
  <c r="AB726" i="8"/>
  <c r="I727" i="8"/>
  <c r="Y2598" i="8"/>
  <c r="Z2598" i="8" s="1"/>
  <c r="AB2598" i="8"/>
  <c r="AA2598" i="8"/>
  <c r="I2599" i="8"/>
  <c r="Y2536" i="8"/>
  <c r="Z2536" i="8" s="1"/>
  <c r="AA2536" i="8"/>
  <c r="AB2536" i="8"/>
  <c r="I2537" i="8"/>
  <c r="Y2401" i="8"/>
  <c r="Z2401" i="8" s="1"/>
  <c r="AB2401" i="8"/>
  <c r="AA2401" i="8"/>
  <c r="I2402" i="8"/>
  <c r="Y2124" i="8"/>
  <c r="Z2124" i="8" s="1"/>
  <c r="AB2124" i="8"/>
  <c r="AA2124" i="8"/>
  <c r="I2125" i="8"/>
  <c r="Y1720" i="8"/>
  <c r="Z1720" i="8" s="1"/>
  <c r="AA1720" i="8"/>
  <c r="AB1720" i="8"/>
  <c r="I1721" i="8"/>
  <c r="Y1414" i="8"/>
  <c r="Z1414" i="8" s="1"/>
  <c r="AB1414" i="8"/>
  <c r="AA1414" i="8"/>
  <c r="I1415" i="8"/>
  <c r="Y1180" i="8"/>
  <c r="Z1180" i="8" s="1"/>
  <c r="AB1180" i="8"/>
  <c r="AA1180" i="8"/>
  <c r="I1181" i="8"/>
  <c r="Y685" i="8"/>
  <c r="Z685" i="8" s="1"/>
  <c r="AB685" i="8"/>
  <c r="AA685" i="8"/>
  <c r="I686" i="8"/>
  <c r="Y493" i="8"/>
  <c r="Z493" i="8" s="1"/>
  <c r="AB493" i="8"/>
  <c r="AA493" i="8"/>
  <c r="I494" i="8"/>
  <c r="Y223" i="8"/>
  <c r="Z223" i="8" s="1"/>
  <c r="AA223" i="8"/>
  <c r="AB223" i="8"/>
  <c r="Y2664" i="8"/>
  <c r="Z2664" i="8" s="1"/>
  <c r="AA2664" i="8"/>
  <c r="AB2664" i="8"/>
  <c r="I2665" i="8"/>
  <c r="Y2032" i="8"/>
  <c r="Z2032" i="8" s="1"/>
  <c r="AA2032" i="8"/>
  <c r="AB2032" i="8"/>
  <c r="I2033" i="8"/>
  <c r="Y1844" i="8"/>
  <c r="Z1844" i="8" s="1"/>
  <c r="AA1844" i="8"/>
  <c r="AB1844" i="8"/>
  <c r="I1845" i="8"/>
  <c r="Y1278" i="8"/>
  <c r="Z1278" i="8" s="1"/>
  <c r="AA1278" i="8"/>
  <c r="AB1278" i="8"/>
  <c r="I1279" i="8"/>
  <c r="Y1009" i="8"/>
  <c r="Z1009" i="8" s="1"/>
  <c r="AB1009" i="8"/>
  <c r="AA1009" i="8"/>
  <c r="I1010" i="8"/>
  <c r="Y648" i="8"/>
  <c r="Z648" i="8" s="1"/>
  <c r="AB648" i="8"/>
  <c r="AA648" i="8"/>
  <c r="I649" i="8"/>
  <c r="Y360" i="8"/>
  <c r="Z360" i="8" s="1"/>
  <c r="AB360" i="8"/>
  <c r="AA360" i="8"/>
  <c r="I361" i="8"/>
  <c r="Y2340" i="8"/>
  <c r="Z2340" i="8" s="1"/>
  <c r="AB2340" i="8"/>
  <c r="AA2340" i="8"/>
  <c r="I2341" i="8"/>
  <c r="Y1942" i="8"/>
  <c r="Z1942" i="8" s="1"/>
  <c r="AA1942" i="8"/>
  <c r="AB1942" i="8"/>
  <c r="I1943" i="8"/>
  <c r="Y1748" i="8"/>
  <c r="Z1748" i="8" s="1"/>
  <c r="AA1748" i="8"/>
  <c r="AB1748" i="8"/>
  <c r="I1749" i="8"/>
  <c r="Y1387" i="8"/>
  <c r="Z1387" i="8" s="1"/>
  <c r="AB1387" i="8"/>
  <c r="AA1387" i="8"/>
  <c r="I1388" i="8"/>
  <c r="Y130" i="8"/>
  <c r="Z130" i="8" s="1"/>
  <c r="AA130" i="8"/>
  <c r="AB130" i="8"/>
  <c r="Y2364" i="8"/>
  <c r="Z2364" i="8" s="1"/>
  <c r="AB2364" i="8"/>
  <c r="AA2364" i="8"/>
  <c r="I2365" i="8"/>
  <c r="Y2076" i="8"/>
  <c r="Z2076" i="8" s="1"/>
  <c r="AA2076" i="8"/>
  <c r="AB2076" i="8"/>
  <c r="I2077" i="8"/>
  <c r="Y630" i="8"/>
  <c r="Z630" i="8" s="1"/>
  <c r="AA630" i="8"/>
  <c r="AB630" i="8"/>
  <c r="I631" i="8"/>
  <c r="Y44" i="8"/>
  <c r="Z44" i="8" s="1"/>
  <c r="AA44" i="8"/>
  <c r="AB44" i="8"/>
  <c r="Y2563" i="8"/>
  <c r="Z2563" i="8" s="1"/>
  <c r="AB2563" i="8"/>
  <c r="AA2563" i="8"/>
  <c r="I2564" i="8"/>
  <c r="Y2382" i="8"/>
  <c r="Z2382" i="8" s="1"/>
  <c r="AA2382" i="8"/>
  <c r="AB2382" i="8"/>
  <c r="I2383" i="8"/>
  <c r="Y1960" i="8"/>
  <c r="Z1960" i="8" s="1"/>
  <c r="AA1960" i="8"/>
  <c r="AB1960" i="8"/>
  <c r="I1961" i="8"/>
  <c r="Y1638" i="8"/>
  <c r="Z1638" i="8" s="1"/>
  <c r="AB1638" i="8"/>
  <c r="AA1638" i="8"/>
  <c r="I1639" i="8"/>
  <c r="Y1369" i="8"/>
  <c r="Z1369" i="8" s="1"/>
  <c r="AA1369" i="8"/>
  <c r="AB1369" i="8"/>
  <c r="I1370" i="8"/>
  <c r="Y1027" i="8"/>
  <c r="Z1027" i="8" s="1"/>
  <c r="AA1027" i="8"/>
  <c r="AB1027" i="8"/>
  <c r="I1028" i="8"/>
  <c r="Y739" i="8"/>
  <c r="Z739" i="8" s="1"/>
  <c r="AA739" i="8"/>
  <c r="AB739" i="8"/>
  <c r="I740" i="8"/>
  <c r="Y477" i="8"/>
  <c r="Z477" i="8" s="1"/>
  <c r="AB477" i="8"/>
  <c r="AA477" i="8"/>
  <c r="Y2428" i="8"/>
  <c r="Z2428" i="8" s="1"/>
  <c r="AB2428" i="8"/>
  <c r="AA2428" i="8"/>
  <c r="I2429" i="8"/>
  <c r="Y2041" i="8"/>
  <c r="Z2041" i="8" s="1"/>
  <c r="AA2041" i="8"/>
  <c r="AB2041" i="8"/>
  <c r="I2042" i="8"/>
  <c r="Y1782" i="8"/>
  <c r="Z1782" i="8" s="1"/>
  <c r="AA1782" i="8"/>
  <c r="AB1782" i="8"/>
  <c r="I1783" i="8"/>
  <c r="Y1422" i="8"/>
  <c r="Z1422" i="8" s="1"/>
  <c r="AB1422" i="8"/>
  <c r="AA1422" i="8"/>
  <c r="I1423" i="8"/>
  <c r="Y1153" i="8"/>
  <c r="Z1153" i="8" s="1"/>
  <c r="AA1153" i="8"/>
  <c r="AB1153" i="8"/>
  <c r="I1154" i="8"/>
  <c r="Y802" i="8"/>
  <c r="Z802" i="8" s="1"/>
  <c r="AA802" i="8"/>
  <c r="AB802" i="8"/>
  <c r="I803" i="8"/>
  <c r="Y528" i="8"/>
  <c r="Z528" i="8" s="1"/>
  <c r="AB528" i="8"/>
  <c r="AA528" i="8"/>
  <c r="I529" i="8"/>
  <c r="Y350" i="8"/>
  <c r="Z350" i="8" s="1"/>
  <c r="AA350" i="8"/>
  <c r="AB350" i="8"/>
  <c r="I351" i="8"/>
  <c r="Y63" i="8"/>
  <c r="Z63" i="8" s="1"/>
  <c r="AA63" i="8"/>
  <c r="AB63" i="8"/>
  <c r="Y936" i="8"/>
  <c r="Z936" i="8" s="1"/>
  <c r="Y79" i="8"/>
  <c r="Z79" i="8" s="1"/>
  <c r="AA79" i="8"/>
  <c r="AB79" i="8"/>
  <c r="Y677" i="8"/>
  <c r="Z677" i="8" s="1"/>
  <c r="AB677" i="8"/>
  <c r="AA677" i="8"/>
  <c r="I678" i="8"/>
  <c r="Y517" i="8"/>
  <c r="Z517" i="8" s="1"/>
  <c r="AB517" i="8"/>
  <c r="AA517" i="8"/>
  <c r="I518" i="8"/>
  <c r="Y326" i="8"/>
  <c r="Z326" i="8" s="1"/>
  <c r="AA326" i="8"/>
  <c r="AB326" i="8"/>
  <c r="I327" i="8"/>
  <c r="Y230" i="8"/>
  <c r="Z230" i="8" s="1"/>
  <c r="AA230" i="8"/>
  <c r="AB230" i="8"/>
  <c r="I231" i="8"/>
  <c r="Y39" i="8"/>
  <c r="Z39" i="8" s="1"/>
  <c r="AA39" i="8"/>
  <c r="AB39" i="8"/>
  <c r="I40" i="8"/>
  <c r="Y565" i="8"/>
  <c r="Z565" i="8" s="1"/>
  <c r="AB565" i="8"/>
  <c r="AA565" i="8"/>
  <c r="I566" i="8"/>
  <c r="Y368" i="8"/>
  <c r="Z368" i="8" s="1"/>
  <c r="AB368" i="8"/>
  <c r="AA368" i="8"/>
  <c r="I369" i="8"/>
  <c r="Y2348" i="8"/>
  <c r="Z2348" i="8" s="1"/>
  <c r="AB2348" i="8"/>
  <c r="AA2348" i="8"/>
  <c r="I2349" i="8"/>
  <c r="Y1163" i="8"/>
  <c r="Z1163" i="8" s="1"/>
  <c r="AA1163" i="8"/>
  <c r="AB1163" i="8"/>
  <c r="I1164" i="8"/>
  <c r="Y320" i="8"/>
  <c r="Z320" i="8" s="1"/>
  <c r="AB320" i="8"/>
  <c r="AA320" i="8"/>
  <c r="I321" i="8"/>
  <c r="Y1793" i="8"/>
  <c r="Z1793" i="8" s="1"/>
  <c r="AA1793" i="8"/>
  <c r="AB1793" i="8"/>
  <c r="I1794" i="8"/>
  <c r="Y874" i="8"/>
  <c r="Z874" i="8" s="1"/>
  <c r="AA874" i="8"/>
  <c r="AB874" i="8"/>
  <c r="I875" i="8"/>
  <c r="Y2755" i="8"/>
  <c r="Z2755" i="8" s="1"/>
  <c r="AA2755" i="8"/>
  <c r="I2756" i="8"/>
  <c r="AB2755" i="8"/>
  <c r="Y1548" i="8"/>
  <c r="Z1548" i="8" s="1"/>
  <c r="AA1548" i="8"/>
  <c r="AB1548" i="8"/>
  <c r="I1549" i="8"/>
  <c r="Y750" i="8"/>
  <c r="Z750" i="8" s="1"/>
  <c r="AA750" i="8"/>
  <c r="AB750" i="8"/>
  <c r="I751" i="8"/>
  <c r="Y1710" i="8"/>
  <c r="Z1710" i="8" s="1"/>
  <c r="AB1710" i="8"/>
  <c r="AA1710" i="8"/>
  <c r="I1711" i="8"/>
  <c r="Y1171" i="8"/>
  <c r="Z1171" i="8" s="1"/>
  <c r="AA1171" i="8"/>
  <c r="AB1171" i="8"/>
  <c r="I1172" i="8"/>
  <c r="Y36" i="8"/>
  <c r="Z36" i="8" s="1"/>
  <c r="AA36" i="8"/>
  <c r="AB36" i="8"/>
  <c r="Y486" i="8"/>
  <c r="Z486" i="8" s="1"/>
  <c r="AA486" i="8"/>
  <c r="AB486" i="8"/>
  <c r="I487" i="8"/>
  <c r="Y288" i="8"/>
  <c r="Z288" i="8" s="1"/>
  <c r="AB288" i="8"/>
  <c r="AA288" i="8"/>
  <c r="I289" i="8"/>
  <c r="Y103" i="8"/>
  <c r="Z103" i="8" s="1"/>
  <c r="AA103" i="8"/>
  <c r="AB103" i="8"/>
  <c r="I104" i="8"/>
  <c r="Y124" i="8"/>
  <c r="Z124" i="8" s="1"/>
  <c r="AB124" i="8"/>
  <c r="AA124" i="8"/>
  <c r="I125" i="8"/>
  <c r="Y3120" i="8"/>
  <c r="Z3120" i="8" s="1"/>
  <c r="AA3120" i="8"/>
  <c r="AB3120" i="8"/>
  <c r="I3121" i="8"/>
  <c r="Y2859" i="8"/>
  <c r="Z2859" i="8" s="1"/>
  <c r="AA2859" i="8"/>
  <c r="AB2859" i="8"/>
  <c r="I2860" i="8"/>
  <c r="Y2848" i="8"/>
  <c r="Z2848" i="8" s="1"/>
  <c r="AA2848" i="8"/>
  <c r="AB2848" i="8"/>
  <c r="I2849" i="8"/>
  <c r="Y2911" i="8"/>
  <c r="Z2911" i="8" s="1"/>
  <c r="AA2911" i="8"/>
  <c r="AB2911" i="8"/>
  <c r="I2912" i="8"/>
  <c r="Y3080" i="8"/>
  <c r="Z3080" i="8" s="1"/>
  <c r="AA3080" i="8"/>
  <c r="AB3080" i="8"/>
  <c r="I3081" i="8"/>
  <c r="Y3016" i="8"/>
  <c r="Z3016" i="8" s="1"/>
  <c r="AA3016" i="8"/>
  <c r="AB3016" i="8"/>
  <c r="I3017" i="8"/>
  <c r="Y2329" i="8"/>
  <c r="Z2329" i="8" s="1"/>
  <c r="AA2329" i="8"/>
  <c r="AB2329" i="8"/>
  <c r="I2330" i="8"/>
  <c r="Y2052" i="8"/>
  <c r="Z2052" i="8" s="1"/>
  <c r="AA2052" i="8"/>
  <c r="AB2052" i="8"/>
  <c r="I2053" i="8"/>
  <c r="Y1576" i="8"/>
  <c r="Z1576" i="8" s="1"/>
  <c r="AA1576" i="8"/>
  <c r="AB1576" i="8"/>
  <c r="I1577" i="8"/>
  <c r="Y1198" i="8"/>
  <c r="Z1198" i="8" s="1"/>
  <c r="AA1198" i="8"/>
  <c r="AB1198" i="8"/>
  <c r="I1199" i="8"/>
  <c r="Y883" i="8"/>
  <c r="Z883" i="8" s="1"/>
  <c r="AB883" i="8"/>
  <c r="AA883" i="8"/>
  <c r="I884" i="8"/>
  <c r="Y429" i="8"/>
  <c r="Z429" i="8" s="1"/>
  <c r="AB429" i="8"/>
  <c r="AA429" i="8"/>
  <c r="Y236" i="8"/>
  <c r="Z236" i="8" s="1"/>
  <c r="AB236" i="8"/>
  <c r="AA236" i="8"/>
  <c r="I237" i="8"/>
  <c r="Y71" i="8"/>
  <c r="Z71" i="8" s="1"/>
  <c r="AA71" i="8"/>
  <c r="AB71" i="8"/>
  <c r="Y2454" i="8"/>
  <c r="Z2454" i="8" s="1"/>
  <c r="AB2454" i="8"/>
  <c r="AA2454" i="8"/>
  <c r="I2455" i="8"/>
  <c r="Y2068" i="8"/>
  <c r="Z2068" i="8" s="1"/>
  <c r="AA2068" i="8"/>
  <c r="AB2068" i="8"/>
  <c r="I2069" i="8"/>
  <c r="Y1822" i="8"/>
  <c r="Z1822" i="8" s="1"/>
  <c r="AA1822" i="8"/>
  <c r="AB1822" i="8"/>
  <c r="I1823" i="8"/>
  <c r="Y1494" i="8"/>
  <c r="Z1494" i="8" s="1"/>
  <c r="AB1494" i="8"/>
  <c r="AA1494" i="8"/>
  <c r="I1495" i="8"/>
  <c r="Y1225" i="8"/>
  <c r="Z1225" i="8" s="1"/>
  <c r="AA1225" i="8"/>
  <c r="AB1225" i="8"/>
  <c r="I1226" i="8"/>
  <c r="Y901" i="8"/>
  <c r="Z901" i="8" s="1"/>
  <c r="AA901" i="8"/>
  <c r="AB901" i="8"/>
  <c r="I902" i="8"/>
  <c r="Y499" i="8"/>
  <c r="Z499" i="8" s="1"/>
  <c r="AA499" i="8"/>
  <c r="AB499" i="8"/>
  <c r="I500" i="8"/>
  <c r="Y2691" i="8"/>
  <c r="Z2691" i="8" s="1"/>
  <c r="AA2691" i="8"/>
  <c r="AB2691" i="8"/>
  <c r="I2692" i="8"/>
  <c r="Y2086" i="8"/>
  <c r="Z2086" i="8" s="1"/>
  <c r="AA2086" i="8"/>
  <c r="AB2086" i="8"/>
  <c r="I2087" i="8"/>
  <c r="Y1878" i="8"/>
  <c r="Z1878" i="8" s="1"/>
  <c r="AA1878" i="8"/>
  <c r="AB1878" i="8"/>
  <c r="I1879" i="8"/>
  <c r="Y1342" i="8"/>
  <c r="Z1342" i="8" s="1"/>
  <c r="AA1342" i="8"/>
  <c r="AB1342" i="8"/>
  <c r="I1343" i="8"/>
  <c r="Y1108" i="8"/>
  <c r="Z1108" i="8" s="1"/>
  <c r="AA1108" i="8"/>
  <c r="AB1108" i="8"/>
  <c r="I1109" i="8"/>
  <c r="Y715" i="8"/>
  <c r="Z715" i="8" s="1"/>
  <c r="AA715" i="8"/>
  <c r="AB715" i="8"/>
  <c r="I716" i="8"/>
  <c r="Y398" i="8"/>
  <c r="Z398" i="8" s="1"/>
  <c r="AA398" i="8"/>
  <c r="AB398" i="8"/>
  <c r="I399" i="8"/>
  <c r="Y667" i="8"/>
  <c r="Z667" i="8" s="1"/>
  <c r="AA667" i="8"/>
  <c r="AB667" i="8"/>
  <c r="I668" i="8"/>
  <c r="Y1620" i="8"/>
  <c r="Z1620" i="8" s="1"/>
  <c r="AA1620" i="8"/>
  <c r="AB1620" i="8"/>
  <c r="I1621" i="8"/>
  <c r="Y1332" i="8"/>
  <c r="Z1332" i="8" s="1"/>
  <c r="AA1332" i="8"/>
  <c r="AB1332" i="8"/>
  <c r="I1333" i="8"/>
  <c r="Y1044" i="8"/>
  <c r="Z1044" i="8" s="1"/>
  <c r="AA1044" i="8"/>
  <c r="AB1044" i="8"/>
  <c r="I1045" i="8"/>
  <c r="Y606" i="8"/>
  <c r="Z606" i="8" s="1"/>
  <c r="AA606" i="8"/>
  <c r="AB606" i="8"/>
  <c r="I607" i="8"/>
  <c r="Y2832" i="8"/>
  <c r="Z2832" i="8" s="1"/>
  <c r="AA2832" i="8"/>
  <c r="AB2832" i="8"/>
  <c r="I2833" i="8"/>
  <c r="Y2499" i="8"/>
  <c r="Z2499" i="8" s="1"/>
  <c r="AB2499" i="8"/>
  <c r="AA2499" i="8"/>
  <c r="I2500" i="8"/>
  <c r="Y2104" i="8"/>
  <c r="Z2104" i="8" s="1"/>
  <c r="AB2104" i="8"/>
  <c r="AA2104" i="8"/>
  <c r="I2105" i="8"/>
  <c r="Y1916" i="8"/>
  <c r="Z1916" i="8" s="1"/>
  <c r="AA1916" i="8"/>
  <c r="AB1916" i="8"/>
  <c r="I1917" i="8"/>
  <c r="Y1558" i="8"/>
  <c r="Z1558" i="8" s="1"/>
  <c r="AB1558" i="8"/>
  <c r="AA1558" i="8"/>
  <c r="I1559" i="8"/>
  <c r="Y1324" i="8"/>
  <c r="Z1324" i="8" s="1"/>
  <c r="AB1324" i="8"/>
  <c r="AA1324" i="8"/>
  <c r="I1325" i="8"/>
  <c r="X612" i="11"/>
  <c r="I613" i="11"/>
  <c r="I614" i="11" s="1"/>
  <c r="I615" i="11" s="1"/>
  <c r="Y612" i="11"/>
  <c r="Y15" i="11"/>
  <c r="X15" i="11"/>
  <c r="Y84" i="11"/>
  <c r="X84" i="11"/>
  <c r="X6" i="11"/>
  <c r="Y6" i="11"/>
  <c r="Y664" i="11"/>
  <c r="I665" i="11"/>
  <c r="I666" i="11" s="1"/>
  <c r="I667" i="11" s="1"/>
  <c r="X664" i="11"/>
  <c r="I691" i="11"/>
  <c r="I692" i="11" s="1"/>
  <c r="I693" i="11" s="1"/>
  <c r="Y690" i="11"/>
  <c r="X690" i="11"/>
  <c r="Y677" i="11"/>
  <c r="I678" i="11"/>
  <c r="I679" i="11" s="1"/>
  <c r="I680" i="11" s="1"/>
  <c r="X677" i="11"/>
  <c r="X625" i="11"/>
  <c r="Y625" i="11"/>
  <c r="I626" i="11"/>
  <c r="I627" i="11" s="1"/>
  <c r="I628" i="11" s="1"/>
  <c r="Y651" i="11"/>
  <c r="I652" i="11"/>
  <c r="I653" i="11" s="1"/>
  <c r="I654" i="11" s="1"/>
  <c r="X651" i="11"/>
  <c r="X641" i="11"/>
  <c r="Y641" i="11"/>
  <c r="I642" i="11"/>
  <c r="I643" i="11" s="1"/>
  <c r="I644" i="11" s="1"/>
  <c r="Y2833" i="8" l="1"/>
  <c r="Z2833" i="8" s="1"/>
  <c r="AA2833" i="8"/>
  <c r="AB2833" i="8"/>
  <c r="I2834" i="8"/>
  <c r="Y399" i="8"/>
  <c r="Z399" i="8" s="1"/>
  <c r="AA399" i="8"/>
  <c r="AB399" i="8"/>
  <c r="Y884" i="8"/>
  <c r="Z884" i="8" s="1"/>
  <c r="AB884" i="8"/>
  <c r="AA884" i="8"/>
  <c r="I885" i="8"/>
  <c r="Y1577" i="8"/>
  <c r="Z1577" i="8" s="1"/>
  <c r="AA1577" i="8"/>
  <c r="AB1577" i="8"/>
  <c r="I1578" i="8"/>
  <c r="Y2330" i="8"/>
  <c r="Z2330" i="8" s="1"/>
  <c r="AA2330" i="8"/>
  <c r="AB2330" i="8"/>
  <c r="I2331" i="8"/>
  <c r="Y3081" i="8"/>
  <c r="Z3081" i="8" s="1"/>
  <c r="AA3081" i="8"/>
  <c r="AB3081" i="8"/>
  <c r="I3082" i="8"/>
  <c r="Y2849" i="8"/>
  <c r="Z2849" i="8" s="1"/>
  <c r="AA2849" i="8"/>
  <c r="AB2849" i="8"/>
  <c r="I2850" i="8"/>
  <c r="Y3121" i="8"/>
  <c r="Z3121" i="8" s="1"/>
  <c r="AA3121" i="8"/>
  <c r="AB3121" i="8"/>
  <c r="I3122" i="8"/>
  <c r="Y104" i="8"/>
  <c r="Z104" i="8" s="1"/>
  <c r="AB104" i="8"/>
  <c r="AA104" i="8"/>
  <c r="Y487" i="8"/>
  <c r="Z487" i="8" s="1"/>
  <c r="AA487" i="8"/>
  <c r="AB487" i="8"/>
  <c r="I488" i="8"/>
  <c r="Y2756" i="8"/>
  <c r="Z2756" i="8" s="1"/>
  <c r="AA2756" i="8"/>
  <c r="AB2756" i="8"/>
  <c r="I2757" i="8"/>
  <c r="Y529" i="8"/>
  <c r="Z529" i="8" s="1"/>
  <c r="AB529" i="8"/>
  <c r="AA529" i="8"/>
  <c r="I530" i="8"/>
  <c r="Y1154" i="8"/>
  <c r="Z1154" i="8" s="1"/>
  <c r="AA1154" i="8"/>
  <c r="AB1154" i="8"/>
  <c r="I1155" i="8"/>
  <c r="Y1783" i="8"/>
  <c r="Z1783" i="8" s="1"/>
  <c r="AA1783" i="8"/>
  <c r="AB1783" i="8"/>
  <c r="I1784" i="8"/>
  <c r="Y2429" i="8"/>
  <c r="Z2429" i="8" s="1"/>
  <c r="AB2429" i="8"/>
  <c r="AA2429" i="8"/>
  <c r="I2430" i="8"/>
  <c r="Y686" i="8"/>
  <c r="Z686" i="8" s="1"/>
  <c r="AA686" i="8"/>
  <c r="AB686" i="8"/>
  <c r="I687" i="8"/>
  <c r="Y1415" i="8"/>
  <c r="Z1415" i="8" s="1"/>
  <c r="AB1415" i="8"/>
  <c r="AA1415" i="8"/>
  <c r="I1416" i="8"/>
  <c r="Y2125" i="8"/>
  <c r="Z2125" i="8" s="1"/>
  <c r="AA2125" i="8"/>
  <c r="AB2125" i="8"/>
  <c r="I2126" i="8"/>
  <c r="Y2537" i="8"/>
  <c r="Z2537" i="8" s="1"/>
  <c r="AA2537" i="8"/>
  <c r="AB2537" i="8"/>
  <c r="I2538" i="8"/>
  <c r="Y727" i="8"/>
  <c r="Z727" i="8" s="1"/>
  <c r="AA727" i="8"/>
  <c r="AB727" i="8"/>
  <c r="I728" i="8"/>
  <c r="Y245" i="8"/>
  <c r="Z245" i="8" s="1"/>
  <c r="AB245" i="8"/>
  <c r="AA245" i="8"/>
  <c r="Y1271" i="8"/>
  <c r="Z1271" i="8" s="1"/>
  <c r="AA1271" i="8"/>
  <c r="AB1271" i="8"/>
  <c r="I1272" i="8"/>
  <c r="Y511" i="8"/>
  <c r="Z511" i="8" s="1"/>
  <c r="AA511" i="8"/>
  <c r="AB511" i="8"/>
  <c r="I512" i="8"/>
  <c r="Y203" i="8"/>
  <c r="Z203" i="8" s="1"/>
  <c r="AA203" i="8"/>
  <c r="AB203" i="8"/>
  <c r="I204" i="8"/>
  <c r="Y1117" i="8"/>
  <c r="Z1117" i="8" s="1"/>
  <c r="AA1117" i="8"/>
  <c r="AB1117" i="8"/>
  <c r="I1118" i="8"/>
  <c r="Y263" i="8"/>
  <c r="Z263" i="8" s="1"/>
  <c r="AA263" i="8"/>
  <c r="AB263" i="8"/>
  <c r="I264" i="8"/>
  <c r="Y1631" i="8"/>
  <c r="Z1631" i="8" s="1"/>
  <c r="AB1631" i="8"/>
  <c r="AA1631" i="8"/>
  <c r="I1632" i="8"/>
  <c r="Y375" i="8"/>
  <c r="Z375" i="8" s="1"/>
  <c r="AA375" i="8"/>
  <c r="AB375" i="8"/>
  <c r="Y1669" i="8"/>
  <c r="Z1669" i="8" s="1"/>
  <c r="AB1669" i="8"/>
  <c r="AA1669" i="8"/>
  <c r="I1670" i="8"/>
  <c r="Y249" i="8"/>
  <c r="Z249" i="8" s="1"/>
  <c r="AB249" i="8"/>
  <c r="AA249" i="8"/>
  <c r="Y422" i="8"/>
  <c r="Z422" i="8" s="1"/>
  <c r="AA422" i="8"/>
  <c r="AB422" i="8"/>
  <c r="I423" i="8"/>
  <c r="Y865" i="8"/>
  <c r="Z865" i="8" s="1"/>
  <c r="AA865" i="8"/>
  <c r="AB865" i="8"/>
  <c r="I866" i="8"/>
  <c r="Y1524" i="8"/>
  <c r="Z1524" i="8" s="1"/>
  <c r="AA1524" i="8"/>
  <c r="AB1524" i="8"/>
  <c r="I1525" i="8"/>
  <c r="Y2311" i="8"/>
  <c r="Z2311" i="8" s="1"/>
  <c r="AA2311" i="8"/>
  <c r="I2312" i="8"/>
  <c r="AB2311" i="8"/>
  <c r="Y75" i="8"/>
  <c r="Z75" i="8" s="1"/>
  <c r="AA75" i="8"/>
  <c r="AB75" i="8"/>
  <c r="Y1604" i="8"/>
  <c r="Z1604" i="8" s="1"/>
  <c r="AA1604" i="8"/>
  <c r="AB1604" i="8"/>
  <c r="I1605" i="8"/>
  <c r="Y1045" i="8"/>
  <c r="Z1045" i="8" s="1"/>
  <c r="AA1045" i="8"/>
  <c r="AB1045" i="8"/>
  <c r="I1046" i="8"/>
  <c r="Y1109" i="8"/>
  <c r="Z1109" i="8" s="1"/>
  <c r="AA1109" i="8"/>
  <c r="AB1109" i="8"/>
  <c r="I1110" i="8"/>
  <c r="Y2692" i="8"/>
  <c r="Z2692" i="8" s="1"/>
  <c r="AA2692" i="8"/>
  <c r="AB2692" i="8"/>
  <c r="I2693" i="8"/>
  <c r="Y1495" i="8"/>
  <c r="Z1495" i="8" s="1"/>
  <c r="AB1495" i="8"/>
  <c r="AA1495" i="8"/>
  <c r="I1496" i="8"/>
  <c r="Y2069" i="8"/>
  <c r="Z2069" i="8" s="1"/>
  <c r="AA2069" i="8"/>
  <c r="AB2069" i="8"/>
  <c r="I2070" i="8"/>
  <c r="Y237" i="8"/>
  <c r="Z237" i="8" s="1"/>
  <c r="AB237" i="8"/>
  <c r="AA237" i="8"/>
  <c r="Y1749" i="8"/>
  <c r="Z1749" i="8" s="1"/>
  <c r="AB1749" i="8"/>
  <c r="AA1749" i="8"/>
  <c r="I1750" i="8"/>
  <c r="Y2341" i="8"/>
  <c r="Z2341" i="8" s="1"/>
  <c r="AA2341" i="8"/>
  <c r="AB2341" i="8"/>
  <c r="I2342" i="8"/>
  <c r="Y649" i="8"/>
  <c r="Z649" i="8" s="1"/>
  <c r="AB649" i="8"/>
  <c r="AA649" i="8"/>
  <c r="I650" i="8"/>
  <c r="Y1279" i="8"/>
  <c r="Z1279" i="8" s="1"/>
  <c r="AA1279" i="8"/>
  <c r="AB1279" i="8"/>
  <c r="I1280" i="8"/>
  <c r="Y2033" i="8"/>
  <c r="Z2033" i="8" s="1"/>
  <c r="AA2033" i="8"/>
  <c r="AB2033" i="8"/>
  <c r="I2034" i="8"/>
  <c r="Y1189" i="8"/>
  <c r="Z1189" i="8" s="1"/>
  <c r="AA1189" i="8"/>
  <c r="AB1189" i="8"/>
  <c r="I1190" i="8"/>
  <c r="Y1765" i="8"/>
  <c r="Z1765" i="8" s="1"/>
  <c r="AA1765" i="8"/>
  <c r="AB1765" i="8"/>
  <c r="I1766" i="8"/>
  <c r="Y839" i="8"/>
  <c r="Z839" i="8" s="1"/>
  <c r="AB839" i="8"/>
  <c r="AA839" i="8"/>
  <c r="I840" i="8"/>
  <c r="Y553" i="8"/>
  <c r="Z553" i="8" s="1"/>
  <c r="AB553" i="8"/>
  <c r="AA553" i="8"/>
  <c r="I554" i="8"/>
  <c r="Y1244" i="8"/>
  <c r="Z1244" i="8" s="1"/>
  <c r="AB1244" i="8"/>
  <c r="AA1244" i="8"/>
  <c r="I1245" i="8"/>
  <c r="Y1997" i="8"/>
  <c r="Z1997" i="8" s="1"/>
  <c r="AA1997" i="8"/>
  <c r="AB1997" i="8"/>
  <c r="I1998" i="8"/>
  <c r="Y2796" i="8"/>
  <c r="Z2796" i="8" s="1"/>
  <c r="AA2796" i="8"/>
  <c r="AB2796" i="8"/>
  <c r="I2797" i="8"/>
  <c r="Y596" i="8"/>
  <c r="Z596" i="8" s="1"/>
  <c r="AB596" i="8"/>
  <c r="AA596" i="8"/>
  <c r="I597" i="8"/>
  <c r="Y1361" i="8"/>
  <c r="Z1361" i="8" s="1"/>
  <c r="AA1361" i="8"/>
  <c r="AB1361" i="8"/>
  <c r="I1362" i="8"/>
  <c r="Y1951" i="8"/>
  <c r="Z1951" i="8" s="1"/>
  <c r="AA1951" i="8"/>
  <c r="AB1951" i="8"/>
  <c r="I1952" i="8"/>
  <c r="Y2556" i="8"/>
  <c r="Z2556" i="8" s="1"/>
  <c r="AA2556" i="8"/>
  <c r="AB2556" i="8"/>
  <c r="I2557" i="8"/>
  <c r="Y393" i="8"/>
  <c r="Z393" i="8" s="1"/>
  <c r="AB393" i="8"/>
  <c r="AA393" i="8"/>
  <c r="Y1100" i="8"/>
  <c r="Z1100" i="8" s="1"/>
  <c r="AB1100" i="8"/>
  <c r="AA1100" i="8"/>
  <c r="I1101" i="8"/>
  <c r="Y1989" i="8"/>
  <c r="Z1989" i="8" s="1"/>
  <c r="AA1989" i="8"/>
  <c r="AB1989" i="8"/>
  <c r="I1990" i="8"/>
  <c r="Y2484" i="8"/>
  <c r="Z2484" i="8" s="1"/>
  <c r="AA2484" i="8"/>
  <c r="AB2484" i="8"/>
  <c r="I2485" i="8"/>
  <c r="Y3030" i="8"/>
  <c r="Z3030" i="8" s="1"/>
  <c r="AA3030" i="8"/>
  <c r="AB3030" i="8"/>
  <c r="I3031" i="8"/>
  <c r="Y2990" i="8"/>
  <c r="Z2990" i="8" s="1"/>
  <c r="AA2990" i="8"/>
  <c r="AB2990" i="8"/>
  <c r="I2991" i="8"/>
  <c r="Y3058" i="8"/>
  <c r="Z3058" i="8" s="1"/>
  <c r="AA3058" i="8"/>
  <c r="AB3058" i="8"/>
  <c r="I3059" i="8"/>
  <c r="Y313" i="8"/>
  <c r="Z313" i="8" s="1"/>
  <c r="AB313" i="8"/>
  <c r="AA313" i="8"/>
  <c r="I314" i="8"/>
  <c r="Y1514" i="8"/>
  <c r="Z1514" i="8" s="1"/>
  <c r="AB1514" i="8"/>
  <c r="AA1514" i="8"/>
  <c r="I1515" i="8"/>
  <c r="Y973" i="8"/>
  <c r="Z973" i="8" s="1"/>
  <c r="AB973" i="8"/>
  <c r="AA973" i="8"/>
  <c r="I974" i="8"/>
  <c r="Y303" i="8"/>
  <c r="Z303" i="8" s="1"/>
  <c r="AA303" i="8"/>
  <c r="AB303" i="8"/>
  <c r="Y2197" i="8"/>
  <c r="Z2197" i="8" s="1"/>
  <c r="AA2197" i="8"/>
  <c r="AB2197" i="8"/>
  <c r="I2198" i="8"/>
  <c r="Y1917" i="8"/>
  <c r="Z1917" i="8" s="1"/>
  <c r="AA1917" i="8"/>
  <c r="AB1917" i="8"/>
  <c r="I1918" i="8"/>
  <c r="Y1333" i="8"/>
  <c r="Z1333" i="8" s="1"/>
  <c r="AA1333" i="8"/>
  <c r="AB1333" i="8"/>
  <c r="I1334" i="8"/>
  <c r="Y716" i="8"/>
  <c r="Z716" i="8" s="1"/>
  <c r="AB716" i="8"/>
  <c r="AA716" i="8"/>
  <c r="I717" i="8"/>
  <c r="Y500" i="8"/>
  <c r="Z500" i="8" s="1"/>
  <c r="AB500" i="8"/>
  <c r="AA500" i="8"/>
  <c r="I501" i="8"/>
  <c r="Y2077" i="8"/>
  <c r="Z2077" i="8" s="1"/>
  <c r="AA2077" i="8"/>
  <c r="AB2077" i="8"/>
  <c r="I2078" i="8"/>
  <c r="Y1308" i="8"/>
  <c r="Z1308" i="8" s="1"/>
  <c r="AB1308" i="8"/>
  <c r="AA1308" i="8"/>
  <c r="I1309" i="8"/>
  <c r="Y1871" i="8"/>
  <c r="Z1871" i="8" s="1"/>
  <c r="AA1871" i="8"/>
  <c r="AB1871" i="8"/>
  <c r="I1872" i="8"/>
  <c r="Y1055" i="8"/>
  <c r="Z1055" i="8" s="1"/>
  <c r="AA1055" i="8"/>
  <c r="AB1055" i="8"/>
  <c r="I1056" i="8"/>
  <c r="Y1757" i="8"/>
  <c r="Z1757" i="8" s="1"/>
  <c r="AB1757" i="8"/>
  <c r="AA1757" i="8"/>
  <c r="I1758" i="8"/>
  <c r="Y2375" i="8"/>
  <c r="Z2375" i="8" s="1"/>
  <c r="AA2375" i="8"/>
  <c r="AB2375" i="8"/>
  <c r="I2376" i="8"/>
  <c r="Y337" i="8"/>
  <c r="Z337" i="8" s="1"/>
  <c r="AB337" i="8"/>
  <c r="AA337" i="8"/>
  <c r="I338" i="8"/>
  <c r="Y620" i="8"/>
  <c r="Z620" i="8" s="1"/>
  <c r="AB620" i="8"/>
  <c r="AA620" i="8"/>
  <c r="I621" i="8"/>
  <c r="Y1351" i="8"/>
  <c r="Z1351" i="8" s="1"/>
  <c r="AA1351" i="8"/>
  <c r="AB1351" i="8"/>
  <c r="I1352" i="8"/>
  <c r="Y2095" i="8"/>
  <c r="Z2095" i="8" s="1"/>
  <c r="AA2095" i="8"/>
  <c r="AB2095" i="8"/>
  <c r="I2096" i="8"/>
  <c r="Y2492" i="8"/>
  <c r="Z2492" i="8" s="1"/>
  <c r="AA2492" i="8"/>
  <c r="AB2492" i="8"/>
  <c r="I2493" i="8"/>
  <c r="Y441" i="8"/>
  <c r="Z441" i="8" s="1"/>
  <c r="AB441" i="8"/>
  <c r="AA441" i="8"/>
  <c r="Y548" i="8"/>
  <c r="Z548" i="8" s="1"/>
  <c r="AB548" i="8"/>
  <c r="AA548" i="8"/>
  <c r="I549" i="8"/>
  <c r="Y1805" i="8"/>
  <c r="Z1805" i="8" s="1"/>
  <c r="AA1805" i="8"/>
  <c r="AB1805" i="8"/>
  <c r="I1806" i="8"/>
  <c r="Y1693" i="8"/>
  <c r="Z1693" i="8" s="1"/>
  <c r="AB1693" i="8"/>
  <c r="AA1693" i="8"/>
  <c r="I1694" i="8"/>
  <c r="Y1020" i="8"/>
  <c r="Z1020" i="8" s="1"/>
  <c r="AA1020" i="8"/>
  <c r="AB1020" i="8"/>
  <c r="I1021" i="8"/>
  <c r="Y1730" i="8"/>
  <c r="Z1730" i="8" s="1"/>
  <c r="AB1730" i="8"/>
  <c r="AA1730" i="8"/>
  <c r="I1731" i="8"/>
  <c r="Y2258" i="8"/>
  <c r="Z2258" i="8" s="1"/>
  <c r="AA2258" i="8"/>
  <c r="AB2258" i="8"/>
  <c r="I2259" i="8"/>
  <c r="Y2357" i="8"/>
  <c r="Z2357" i="8" s="1"/>
  <c r="AA2357" i="8"/>
  <c r="AB2357" i="8"/>
  <c r="I2358" i="8"/>
  <c r="Y1325" i="8"/>
  <c r="Z1325" i="8" s="1"/>
  <c r="AA1325" i="8"/>
  <c r="AB1325" i="8"/>
  <c r="I1326" i="8"/>
  <c r="Y2500" i="8"/>
  <c r="Z2500" i="8" s="1"/>
  <c r="AA2500" i="8"/>
  <c r="AB2500" i="8"/>
  <c r="I2501" i="8"/>
  <c r="Y607" i="8"/>
  <c r="Z607" i="8" s="1"/>
  <c r="AA607" i="8"/>
  <c r="AB607" i="8"/>
  <c r="I608" i="8"/>
  <c r="Y668" i="8"/>
  <c r="Z668" i="8" s="1"/>
  <c r="AB668" i="8"/>
  <c r="AA668" i="8"/>
  <c r="I669" i="8"/>
  <c r="Y1343" i="8"/>
  <c r="Z1343" i="8" s="1"/>
  <c r="AA1343" i="8"/>
  <c r="AB1343" i="8"/>
  <c r="I1344" i="8"/>
  <c r="Y2087" i="8"/>
  <c r="Z2087" i="8" s="1"/>
  <c r="AA2087" i="8"/>
  <c r="AB2087" i="8"/>
  <c r="I2088" i="8"/>
  <c r="Y1226" i="8"/>
  <c r="Z1226" i="8" s="1"/>
  <c r="AA1226" i="8"/>
  <c r="AB1226" i="8"/>
  <c r="I1227" i="8"/>
  <c r="Y1823" i="8"/>
  <c r="Z1823" i="8" s="1"/>
  <c r="AA1823" i="8"/>
  <c r="AB1823" i="8"/>
  <c r="I1824" i="8"/>
  <c r="Y2455" i="8"/>
  <c r="Z2455" i="8" s="1"/>
  <c r="AA2455" i="8"/>
  <c r="AB2455" i="8"/>
  <c r="I2456" i="8"/>
  <c r="Y1711" i="8"/>
  <c r="Z1711" i="8" s="1"/>
  <c r="AA1711" i="8"/>
  <c r="AB1711" i="8"/>
  <c r="I1712" i="8"/>
  <c r="Y1549" i="8"/>
  <c r="Z1549" i="8" s="1"/>
  <c r="AA1549" i="8"/>
  <c r="AB1549" i="8"/>
  <c r="I1550" i="8"/>
  <c r="Y875" i="8"/>
  <c r="Z875" i="8" s="1"/>
  <c r="AB875" i="8"/>
  <c r="AA875" i="8"/>
  <c r="I876" i="8"/>
  <c r="Y321" i="8"/>
  <c r="Z321" i="8" s="1"/>
  <c r="AB321" i="8"/>
  <c r="AA321" i="8"/>
  <c r="Y2349" i="8"/>
  <c r="Z2349" i="8" s="1"/>
  <c r="AB2349" i="8"/>
  <c r="AA2349" i="8"/>
  <c r="I2350" i="8"/>
  <c r="Y566" i="8"/>
  <c r="Z566" i="8" s="1"/>
  <c r="AA566" i="8"/>
  <c r="AB566" i="8"/>
  <c r="I567" i="8"/>
  <c r="Y231" i="8"/>
  <c r="Z231" i="8" s="1"/>
  <c r="AA231" i="8"/>
  <c r="AB231" i="8"/>
  <c r="Y518" i="8"/>
  <c r="Z518" i="8" s="1"/>
  <c r="AA518" i="8"/>
  <c r="AB518" i="8"/>
  <c r="I519" i="8"/>
  <c r="Y1028" i="8"/>
  <c r="Z1028" i="8" s="1"/>
  <c r="AA1028" i="8"/>
  <c r="AB1028" i="8"/>
  <c r="I1029" i="8"/>
  <c r="Y1639" i="8"/>
  <c r="Z1639" i="8" s="1"/>
  <c r="AB1639" i="8"/>
  <c r="AA1639" i="8"/>
  <c r="I1640" i="8"/>
  <c r="Y2383" i="8"/>
  <c r="Z2383" i="8" s="1"/>
  <c r="AA2383" i="8"/>
  <c r="AB2383" i="8"/>
  <c r="I2384" i="8"/>
  <c r="Y449" i="8"/>
  <c r="Z449" i="8" s="1"/>
  <c r="AB449" i="8"/>
  <c r="AA449" i="8"/>
  <c r="Y1397" i="8"/>
  <c r="Z1397" i="8" s="1"/>
  <c r="AA1397" i="8"/>
  <c r="AB1397" i="8"/>
  <c r="I1398" i="8"/>
  <c r="Y2937" i="8"/>
  <c r="Z2937" i="8" s="1"/>
  <c r="AA2937" i="8"/>
  <c r="AB2937" i="8"/>
  <c r="I2938" i="8"/>
  <c r="Y1063" i="8"/>
  <c r="Z1063" i="8" s="1"/>
  <c r="AA1063" i="8"/>
  <c r="AB1063" i="8"/>
  <c r="I1064" i="8"/>
  <c r="Y2413" i="8"/>
  <c r="Z2413" i="8" s="1"/>
  <c r="AB2413" i="8"/>
  <c r="AA2413" i="8"/>
  <c r="I2414" i="8"/>
  <c r="Y1861" i="8"/>
  <c r="Z1861" i="8" s="1"/>
  <c r="AA1861" i="8"/>
  <c r="AB1861" i="8"/>
  <c r="I1862" i="8"/>
  <c r="Y2437" i="8"/>
  <c r="Z2437" i="8" s="1"/>
  <c r="AA2437" i="8"/>
  <c r="AB2437" i="8"/>
  <c r="I2438" i="8"/>
  <c r="Y577" i="8"/>
  <c r="Z577" i="8" s="1"/>
  <c r="AB577" i="8"/>
  <c r="AA577" i="8"/>
  <c r="I578" i="8"/>
  <c r="Y1541" i="8"/>
  <c r="Z1541" i="8" s="1"/>
  <c r="AA1541" i="8"/>
  <c r="AB1541" i="8"/>
  <c r="I1542" i="8"/>
  <c r="Y2231" i="8"/>
  <c r="Z2231" i="8" s="1"/>
  <c r="AA2231" i="8"/>
  <c r="AB2231" i="8"/>
  <c r="I2232" i="8"/>
  <c r="Y2964" i="8"/>
  <c r="Z2964" i="8" s="1"/>
  <c r="AA2964" i="8"/>
  <c r="AB2964" i="8"/>
  <c r="I2965" i="8"/>
  <c r="Y2731" i="8"/>
  <c r="Z2731" i="8" s="1"/>
  <c r="AA2731" i="8"/>
  <c r="AB2731" i="8"/>
  <c r="I2732" i="8"/>
  <c r="Y3004" i="8"/>
  <c r="Z3004" i="8" s="1"/>
  <c r="AA3004" i="8"/>
  <c r="AB3004" i="8"/>
  <c r="I3005" i="8"/>
  <c r="Y59" i="8"/>
  <c r="Z59" i="8" s="1"/>
  <c r="AA59" i="8"/>
  <c r="AB59" i="8"/>
  <c r="Y281" i="8"/>
  <c r="Z281" i="8" s="1"/>
  <c r="AB281" i="8"/>
  <c r="AA281" i="8"/>
  <c r="Y219" i="8"/>
  <c r="Z219" i="8" s="1"/>
  <c r="AA219" i="8"/>
  <c r="AB219" i="8"/>
  <c r="Y614" i="8"/>
  <c r="Z614" i="8" s="1"/>
  <c r="AA614" i="8"/>
  <c r="AB614" i="8"/>
  <c r="I615" i="8"/>
  <c r="Y911" i="8"/>
  <c r="Z911" i="8" s="1"/>
  <c r="AB911" i="8"/>
  <c r="AA911" i="8"/>
  <c r="I912" i="8"/>
  <c r="Y1505" i="8"/>
  <c r="Z1505" i="8" s="1"/>
  <c r="AA1505" i="8"/>
  <c r="AB1505" i="8"/>
  <c r="I1506" i="8"/>
  <c r="Y2114" i="8"/>
  <c r="Z2114" i="8" s="1"/>
  <c r="AA2114" i="8"/>
  <c r="AB2114" i="8"/>
  <c r="I2115" i="8"/>
  <c r="Y2221" i="8"/>
  <c r="Z2221" i="8" s="1"/>
  <c r="AA2221" i="8"/>
  <c r="AB2221" i="8"/>
  <c r="I2222" i="8"/>
  <c r="Y2591" i="8"/>
  <c r="Z2591" i="8" s="1"/>
  <c r="AB2591" i="8"/>
  <c r="AA2591" i="8"/>
  <c r="I2592" i="8"/>
  <c r="Y1487" i="8"/>
  <c r="Z1487" i="8" s="1"/>
  <c r="AB1487" i="8"/>
  <c r="AA1487" i="8"/>
  <c r="I1488" i="8"/>
  <c r="Y2277" i="8"/>
  <c r="Z2277" i="8" s="1"/>
  <c r="AA2277" i="8"/>
  <c r="AB2277" i="8"/>
  <c r="I2278" i="8"/>
  <c r="Y271" i="8"/>
  <c r="Z271" i="8" s="1"/>
  <c r="AA271" i="8"/>
  <c r="AB271" i="8"/>
  <c r="I272" i="8"/>
  <c r="Y793" i="8"/>
  <c r="Z793" i="8" s="1"/>
  <c r="AA793" i="8"/>
  <c r="AB793" i="8"/>
  <c r="I794" i="8"/>
  <c r="Y1380" i="8"/>
  <c r="Z1380" i="8" s="1"/>
  <c r="AA1380" i="8"/>
  <c r="AB1380" i="8"/>
  <c r="I1381" i="8"/>
  <c r="Y2186" i="8"/>
  <c r="Z2186" i="8" s="1"/>
  <c r="AA2186" i="8"/>
  <c r="AB2186" i="8"/>
  <c r="I2187" i="8"/>
  <c r="Y417" i="8"/>
  <c r="Z417" i="8" s="1"/>
  <c r="AB417" i="8"/>
  <c r="AA417" i="8"/>
  <c r="Y894" i="8"/>
  <c r="Z894" i="8" s="1"/>
  <c r="AA894" i="8"/>
  <c r="AB894" i="8"/>
  <c r="I895" i="8"/>
  <c r="Y1658" i="8"/>
  <c r="Z1658" i="8" s="1"/>
  <c r="AB1658" i="8"/>
  <c r="AA1658" i="8"/>
  <c r="I1659" i="8"/>
  <c r="Y2249" i="8"/>
  <c r="Z2249" i="8" s="1"/>
  <c r="AA2249" i="8"/>
  <c r="AB2249" i="8"/>
  <c r="I2250" i="8"/>
  <c r="Y96" i="8"/>
  <c r="Z96" i="8" s="1"/>
  <c r="AB96" i="8"/>
  <c r="AA96" i="8"/>
  <c r="I97" i="8"/>
  <c r="Y1261" i="8"/>
  <c r="Z1261" i="8" s="1"/>
  <c r="AA1261" i="8"/>
  <c r="AB1261" i="8"/>
  <c r="I1262" i="8"/>
  <c r="Y601" i="8"/>
  <c r="Z601" i="8" s="1"/>
  <c r="AB601" i="8"/>
  <c r="AA601" i="8"/>
  <c r="I602" i="8"/>
  <c r="Y2716" i="8"/>
  <c r="Z2716" i="8" s="1"/>
  <c r="AA2716" i="8"/>
  <c r="AB2716" i="8"/>
  <c r="I2717" i="8"/>
  <c r="Y1925" i="8"/>
  <c r="Z1925" i="8" s="1"/>
  <c r="AA1925" i="8"/>
  <c r="AB1925" i="8"/>
  <c r="I1926" i="8"/>
  <c r="Y2005" i="8"/>
  <c r="Z2005" i="8" s="1"/>
  <c r="AA2005" i="8"/>
  <c r="AB2005" i="8"/>
  <c r="I2006" i="8"/>
  <c r="Y2581" i="8"/>
  <c r="Z2581" i="8" s="1"/>
  <c r="AA2581" i="8"/>
  <c r="AB2581" i="8"/>
  <c r="I2582" i="8"/>
  <c r="Y1001" i="8"/>
  <c r="Z1001" i="8" s="1"/>
  <c r="AB1001" i="8"/>
  <c r="AA1001" i="8"/>
  <c r="I1002" i="8"/>
  <c r="Y1703" i="8"/>
  <c r="Z1703" i="8" s="1"/>
  <c r="AA1703" i="8"/>
  <c r="AB1703" i="8"/>
  <c r="I1704" i="8"/>
  <c r="Y2465" i="8"/>
  <c r="Z2465" i="8" s="1"/>
  <c r="AB2465" i="8"/>
  <c r="AA2465" i="8"/>
  <c r="I2466" i="8"/>
  <c r="Y2901" i="8"/>
  <c r="Z2901" i="8" s="1"/>
  <c r="AA2901" i="8"/>
  <c r="AB2901" i="8"/>
  <c r="I2902" i="8"/>
  <c r="Y2925" i="8"/>
  <c r="Z2925" i="8" s="1"/>
  <c r="AA2925" i="8"/>
  <c r="AB2925" i="8"/>
  <c r="I2926" i="8"/>
  <c r="Y2627" i="8"/>
  <c r="Z2627" i="8" s="1"/>
  <c r="AA2627" i="8"/>
  <c r="I2628" i="8"/>
  <c r="AB2627" i="8"/>
  <c r="Y168" i="8"/>
  <c r="Z168" i="8" s="1"/>
  <c r="AB168" i="8"/>
  <c r="AA168" i="8"/>
  <c r="Y1613" i="8"/>
  <c r="Z1613" i="8" s="1"/>
  <c r="AA1613" i="8"/>
  <c r="AB1613" i="8"/>
  <c r="I1614" i="8"/>
  <c r="Y2205" i="8"/>
  <c r="Z2205" i="8" s="1"/>
  <c r="AA2205" i="8"/>
  <c r="AB2205" i="8"/>
  <c r="I2206" i="8"/>
  <c r="Y1298" i="8"/>
  <c r="Z1298" i="8" s="1"/>
  <c r="AA1298" i="8"/>
  <c r="AB1298" i="8"/>
  <c r="I1299" i="8"/>
  <c r="Y1898" i="8"/>
  <c r="Z1898" i="8" s="1"/>
  <c r="AA1898" i="8"/>
  <c r="AB1898" i="8"/>
  <c r="I1899" i="8"/>
  <c r="Y2820" i="8"/>
  <c r="Z2820" i="8" s="1"/>
  <c r="AA2820" i="8"/>
  <c r="AB2820" i="8"/>
  <c r="I2821" i="8"/>
  <c r="Y524" i="8"/>
  <c r="Z524" i="8" s="1"/>
  <c r="AB524" i="8"/>
  <c r="AA524" i="8"/>
  <c r="I525" i="8"/>
  <c r="Y1217" i="8"/>
  <c r="Z1217" i="8" s="1"/>
  <c r="AA1217" i="8"/>
  <c r="AB1217" i="8"/>
  <c r="I1218" i="8"/>
  <c r="Y1775" i="8"/>
  <c r="Z1775" i="8" s="1"/>
  <c r="AA1775" i="8"/>
  <c r="AB1775" i="8"/>
  <c r="I1776" i="8"/>
  <c r="Y2447" i="8"/>
  <c r="Z2447" i="8" s="1"/>
  <c r="AA2447" i="8"/>
  <c r="AB2447" i="8"/>
  <c r="I2448" i="8"/>
  <c r="Y625" i="8"/>
  <c r="Z625" i="8" s="1"/>
  <c r="AB625" i="8"/>
  <c r="AA625" i="8"/>
  <c r="I626" i="8"/>
  <c r="Y2105" i="8"/>
  <c r="Z2105" i="8" s="1"/>
  <c r="AA2105" i="8"/>
  <c r="AB2105" i="8"/>
  <c r="I2106" i="8"/>
  <c r="Y1621" i="8"/>
  <c r="Z1621" i="8" s="1"/>
  <c r="AA1621" i="8"/>
  <c r="AB1621" i="8"/>
  <c r="I1622" i="8"/>
  <c r="Y902" i="8"/>
  <c r="Z902" i="8" s="1"/>
  <c r="AA902" i="8"/>
  <c r="AB902" i="8"/>
  <c r="I903" i="8"/>
  <c r="Y1199" i="8"/>
  <c r="Z1199" i="8" s="1"/>
  <c r="AA1199" i="8"/>
  <c r="AB1199" i="8"/>
  <c r="I1200" i="8"/>
  <c r="Y2053" i="8"/>
  <c r="Z2053" i="8" s="1"/>
  <c r="AA2053" i="8"/>
  <c r="AB2053" i="8"/>
  <c r="I2054" i="8"/>
  <c r="Y3017" i="8"/>
  <c r="Z3017" i="8" s="1"/>
  <c r="AA3017" i="8"/>
  <c r="I3018" i="8"/>
  <c r="AB3017" i="8"/>
  <c r="Y2912" i="8"/>
  <c r="Z2912" i="8" s="1"/>
  <c r="AA2912" i="8"/>
  <c r="AB2912" i="8"/>
  <c r="I2913" i="8"/>
  <c r="Y2860" i="8"/>
  <c r="Z2860" i="8" s="1"/>
  <c r="AA2860" i="8"/>
  <c r="AB2860" i="8"/>
  <c r="I2861" i="8"/>
  <c r="Y125" i="8"/>
  <c r="Z125" i="8" s="1"/>
  <c r="AB125" i="8"/>
  <c r="AA125" i="8"/>
  <c r="Y289" i="8"/>
  <c r="Z289" i="8" s="1"/>
  <c r="AB289" i="8"/>
  <c r="AA289" i="8"/>
  <c r="I290" i="8"/>
  <c r="Y351" i="8"/>
  <c r="Z351" i="8" s="1"/>
  <c r="AA351" i="8"/>
  <c r="AB351" i="8"/>
  <c r="Y803" i="8"/>
  <c r="Z803" i="8" s="1"/>
  <c r="AB803" i="8"/>
  <c r="AA803" i="8"/>
  <c r="I804" i="8"/>
  <c r="Y1423" i="8"/>
  <c r="Z1423" i="8" s="1"/>
  <c r="AB1423" i="8"/>
  <c r="AA1423" i="8"/>
  <c r="I1424" i="8"/>
  <c r="Y2042" i="8"/>
  <c r="Z2042" i="8" s="1"/>
  <c r="AA2042" i="8"/>
  <c r="AB2042" i="8"/>
  <c r="I2043" i="8"/>
  <c r="Y494" i="8"/>
  <c r="Z494" i="8" s="1"/>
  <c r="AA494" i="8"/>
  <c r="AB494" i="8"/>
  <c r="I495" i="8"/>
  <c r="Y1181" i="8"/>
  <c r="Z1181" i="8" s="1"/>
  <c r="AA1181" i="8"/>
  <c r="AB1181" i="8"/>
  <c r="I1182" i="8"/>
  <c r="Y1721" i="8"/>
  <c r="Z1721" i="8" s="1"/>
  <c r="AA1721" i="8"/>
  <c r="AB1721" i="8"/>
  <c r="I1722" i="8"/>
  <c r="Y2402" i="8"/>
  <c r="Z2402" i="8" s="1"/>
  <c r="AB2402" i="8"/>
  <c r="AA2402" i="8"/>
  <c r="I2403" i="8"/>
  <c r="Y2599" i="8"/>
  <c r="Z2599" i="8" s="1"/>
  <c r="AB2599" i="8"/>
  <c r="AA2599" i="8"/>
  <c r="I2600" i="8"/>
  <c r="Y120" i="8"/>
  <c r="Z120" i="8" s="1"/>
  <c r="AB120" i="8"/>
  <c r="AA120" i="8"/>
  <c r="Y1037" i="8"/>
  <c r="Z1037" i="8" s="1"/>
  <c r="AB1037" i="8"/>
  <c r="AA1037" i="8"/>
  <c r="I1038" i="8"/>
  <c r="Y2239" i="8"/>
  <c r="Z2239" i="8" s="1"/>
  <c r="AA2239" i="8"/>
  <c r="AB2239" i="8"/>
  <c r="I2240" i="8"/>
  <c r="Y1405" i="8"/>
  <c r="Z1405" i="8" s="1"/>
  <c r="AA1405" i="8"/>
  <c r="AB1405" i="8"/>
  <c r="I1406" i="8"/>
  <c r="Y1649" i="8"/>
  <c r="Z1649" i="8" s="1"/>
  <c r="AA1649" i="8"/>
  <c r="AB1649" i="8"/>
  <c r="I1650" i="8"/>
  <c r="Y2677" i="8"/>
  <c r="Z2677" i="8" s="1"/>
  <c r="AA2677" i="8"/>
  <c r="AB2677" i="8"/>
  <c r="I2678" i="8"/>
  <c r="Y991" i="8"/>
  <c r="Z991" i="8" s="1"/>
  <c r="AA991" i="8"/>
  <c r="AB991" i="8"/>
  <c r="I992" i="8"/>
  <c r="Y2321" i="8"/>
  <c r="Z2321" i="8" s="1"/>
  <c r="AB2321" i="8"/>
  <c r="AA2321" i="8"/>
  <c r="I2322" i="8"/>
  <c r="Y815" i="8"/>
  <c r="Z815" i="8" s="1"/>
  <c r="AB815" i="8"/>
  <c r="AA815" i="8"/>
  <c r="I816" i="8"/>
  <c r="Y2808" i="8"/>
  <c r="Z2808" i="8" s="1"/>
  <c r="AA2808" i="8"/>
  <c r="AB2808" i="8"/>
  <c r="I2809" i="8"/>
  <c r="Y297" i="8"/>
  <c r="Z297" i="8" s="1"/>
  <c r="AB297" i="8"/>
  <c r="AA297" i="8"/>
  <c r="Y659" i="8"/>
  <c r="Z659" i="8" s="1"/>
  <c r="AA659" i="8"/>
  <c r="AB659" i="8"/>
  <c r="I660" i="8"/>
  <c r="Y1289" i="8"/>
  <c r="Z1289" i="8" s="1"/>
  <c r="AA1289" i="8"/>
  <c r="AB1289" i="8"/>
  <c r="I1290" i="8"/>
  <c r="Y1889" i="8"/>
  <c r="Z1889" i="8" s="1"/>
  <c r="AA1889" i="8"/>
  <c r="AB1889" i="8"/>
  <c r="I1890" i="8"/>
  <c r="Y83" i="8"/>
  <c r="Z83" i="8" s="1"/>
  <c r="AA83" i="8"/>
  <c r="AB83" i="8"/>
  <c r="Y2639" i="8"/>
  <c r="Z2639" i="8" s="1"/>
  <c r="AA2639" i="8"/>
  <c r="AB2639" i="8"/>
  <c r="I2640" i="8"/>
  <c r="Y1388" i="8"/>
  <c r="Z1388" i="8" s="1"/>
  <c r="AA1388" i="8"/>
  <c r="AB1388" i="8"/>
  <c r="I1389" i="8"/>
  <c r="Y1943" i="8"/>
  <c r="Z1943" i="8" s="1"/>
  <c r="AA1943" i="8"/>
  <c r="AB1943" i="8"/>
  <c r="I1944" i="8"/>
  <c r="Y361" i="8"/>
  <c r="Z361" i="8" s="1"/>
  <c r="AB361" i="8"/>
  <c r="AA361" i="8"/>
  <c r="I362" i="8"/>
  <c r="Y1010" i="8"/>
  <c r="Z1010" i="8" s="1"/>
  <c r="AB1010" i="8"/>
  <c r="AA1010" i="8"/>
  <c r="I1011" i="8"/>
  <c r="Y1845" i="8"/>
  <c r="Z1845" i="8" s="1"/>
  <c r="AA1845" i="8"/>
  <c r="AB1845" i="8"/>
  <c r="I1846" i="8"/>
  <c r="Y2665" i="8"/>
  <c r="Z2665" i="8" s="1"/>
  <c r="AA2665" i="8"/>
  <c r="AB2665" i="8"/>
  <c r="I2666" i="8"/>
  <c r="Y919" i="8"/>
  <c r="Z919" i="8" s="1"/>
  <c r="AB919" i="8"/>
  <c r="AA919" i="8"/>
  <c r="I920" i="8"/>
  <c r="Y1477" i="8"/>
  <c r="Z1477" i="8" s="1"/>
  <c r="AA1477" i="8"/>
  <c r="AB1477" i="8"/>
  <c r="I1478" i="8"/>
  <c r="Y505" i="8"/>
  <c r="Z505" i="8" s="1"/>
  <c r="AB505" i="8"/>
  <c r="AA505" i="8"/>
  <c r="I506" i="8"/>
  <c r="Y345" i="8"/>
  <c r="Z345" i="8" s="1"/>
  <c r="AB345" i="8"/>
  <c r="AA345" i="8"/>
  <c r="Y822" i="8"/>
  <c r="Z822" i="8" s="1"/>
  <c r="AA822" i="8"/>
  <c r="AB822" i="8"/>
  <c r="I823" i="8"/>
  <c r="Y1586" i="8"/>
  <c r="Z1586" i="8" s="1"/>
  <c r="AB1586" i="8"/>
  <c r="AA1586" i="8"/>
  <c r="I1587" i="8"/>
  <c r="Y2421" i="8"/>
  <c r="Z2421" i="8" s="1"/>
  <c r="AA2421" i="8"/>
  <c r="AB2421" i="8"/>
  <c r="I2422" i="8"/>
  <c r="Y385" i="8"/>
  <c r="Z385" i="8" s="1"/>
  <c r="AB385" i="8"/>
  <c r="AA385" i="8"/>
  <c r="I386" i="8"/>
  <c r="Y983" i="8"/>
  <c r="Z983" i="8" s="1"/>
  <c r="AA983" i="8"/>
  <c r="AB983" i="8"/>
  <c r="I984" i="8"/>
  <c r="Y1596" i="8"/>
  <c r="Z1596" i="8" s="1"/>
  <c r="AA1596" i="8"/>
  <c r="AB1596" i="8"/>
  <c r="I1597" i="8"/>
  <c r="Y2159" i="8"/>
  <c r="Z2159" i="8" s="1"/>
  <c r="AA2159" i="8"/>
  <c r="AB2159" i="8"/>
  <c r="I2160" i="8"/>
  <c r="Y173" i="8"/>
  <c r="Z173" i="8" s="1"/>
  <c r="AB173" i="8"/>
  <c r="AA173" i="8"/>
  <c r="I174" i="8"/>
  <c r="Y481" i="8"/>
  <c r="Z481" i="8" s="1"/>
  <c r="AB481" i="8"/>
  <c r="AA481" i="8"/>
  <c r="I482" i="8"/>
  <c r="Y1442" i="8"/>
  <c r="Z1442" i="8" s="1"/>
  <c r="AB1442" i="8"/>
  <c r="AA1442" i="8"/>
  <c r="I1443" i="8"/>
  <c r="Y2177" i="8"/>
  <c r="Z2177" i="8" s="1"/>
  <c r="AA2177" i="8"/>
  <c r="AB2177" i="8"/>
  <c r="I2178" i="8"/>
  <c r="Y3134" i="8"/>
  <c r="Z3134" i="8" s="1"/>
  <c r="AA3134" i="8"/>
  <c r="AB3134" i="8"/>
  <c r="I3135" i="8"/>
  <c r="Y3042" i="8"/>
  <c r="Z3042" i="8" s="1"/>
  <c r="AA3042" i="8"/>
  <c r="AB3042" i="8"/>
  <c r="I3043" i="8"/>
  <c r="Y2873" i="8"/>
  <c r="Z2873" i="8" s="1"/>
  <c r="AA2873" i="8"/>
  <c r="AB2873" i="8"/>
  <c r="I2874" i="8"/>
  <c r="Y703" i="8"/>
  <c r="Z703" i="8" s="1"/>
  <c r="AA703" i="8"/>
  <c r="AB703" i="8"/>
  <c r="I704" i="8"/>
  <c r="Y2612" i="8"/>
  <c r="Z2612" i="8" s="1"/>
  <c r="AB2612" i="8"/>
  <c r="AA2612" i="8"/>
  <c r="I2613" i="8"/>
  <c r="Y2548" i="8"/>
  <c r="Z2548" i="8" s="1"/>
  <c r="AA2548" i="8"/>
  <c r="AB2548" i="8"/>
  <c r="I2549" i="8"/>
  <c r="Y1813" i="8"/>
  <c r="Z1813" i="8" s="1"/>
  <c r="AA1813" i="8"/>
  <c r="AB1813" i="8"/>
  <c r="I1814" i="8"/>
  <c r="Y1092" i="8"/>
  <c r="Z1092" i="8" s="1"/>
  <c r="AA1092" i="8"/>
  <c r="AB1092" i="8"/>
  <c r="I1093" i="8"/>
  <c r="Y631" i="8"/>
  <c r="Z631" i="8" s="1"/>
  <c r="AA631" i="8"/>
  <c r="AB631" i="8"/>
  <c r="I632" i="8"/>
  <c r="Y2365" i="8"/>
  <c r="Z2365" i="8" s="1"/>
  <c r="AB2365" i="8"/>
  <c r="AA2365" i="8"/>
  <c r="I2366" i="8"/>
  <c r="Y2167" i="8"/>
  <c r="Z2167" i="8" s="1"/>
  <c r="AA2167" i="8"/>
  <c r="AB2167" i="8"/>
  <c r="I2168" i="8"/>
  <c r="Y470" i="8"/>
  <c r="Z470" i="8" s="1"/>
  <c r="AA470" i="8"/>
  <c r="AB470" i="8"/>
  <c r="I471" i="8"/>
  <c r="Y1685" i="8"/>
  <c r="Z1685" i="8" s="1"/>
  <c r="AB1685" i="8"/>
  <c r="AA1685" i="8"/>
  <c r="I1686" i="8"/>
  <c r="Y764" i="8"/>
  <c r="Z764" i="8" s="1"/>
  <c r="AB764" i="8"/>
  <c r="AA764" i="8"/>
  <c r="I765" i="8"/>
  <c r="Y1469" i="8"/>
  <c r="Z1469" i="8" s="1"/>
  <c r="AA1469" i="8"/>
  <c r="AB1469" i="8"/>
  <c r="I1470" i="8"/>
  <c r="Y644" i="8"/>
  <c r="Z644" i="8" s="1"/>
  <c r="AB644" i="8"/>
  <c r="AA644" i="8"/>
  <c r="I645" i="8"/>
  <c r="Y1559" i="8"/>
  <c r="Z1559" i="8" s="1"/>
  <c r="AB1559" i="8"/>
  <c r="AA1559" i="8"/>
  <c r="I1560" i="8"/>
  <c r="Y1879" i="8"/>
  <c r="Z1879" i="8" s="1"/>
  <c r="AA1879" i="8"/>
  <c r="AB1879" i="8"/>
  <c r="I1880" i="8"/>
  <c r="Y1073" i="8"/>
  <c r="Z1073" i="8" s="1"/>
  <c r="AA1073" i="8"/>
  <c r="AB1073" i="8"/>
  <c r="I1074" i="8"/>
  <c r="Y1676" i="8"/>
  <c r="Z1676" i="8" s="1"/>
  <c r="AA1676" i="8"/>
  <c r="AB1676" i="8"/>
  <c r="I1677" i="8"/>
  <c r="Y2269" i="8"/>
  <c r="Z2269" i="8" s="1"/>
  <c r="AA2269" i="8"/>
  <c r="AB2269" i="8"/>
  <c r="I2270" i="8"/>
  <c r="Y1433" i="8"/>
  <c r="Z1433" i="8" s="1"/>
  <c r="AA1433" i="8"/>
  <c r="AB1433" i="8"/>
  <c r="I1434" i="8"/>
  <c r="Y2885" i="8"/>
  <c r="Z2885" i="8" s="1"/>
  <c r="AA2885" i="8"/>
  <c r="AB2885" i="8"/>
  <c r="I2886" i="8"/>
  <c r="Y1082" i="8"/>
  <c r="Z1082" i="8" s="1"/>
  <c r="AA1082" i="8"/>
  <c r="AB1082" i="8"/>
  <c r="I1083" i="8"/>
  <c r="Y2303" i="8"/>
  <c r="Z2303" i="8" s="1"/>
  <c r="AA2303" i="8"/>
  <c r="AB2303" i="8"/>
  <c r="I2304" i="8"/>
  <c r="Y559" i="8"/>
  <c r="Z559" i="8" s="1"/>
  <c r="AA559" i="8"/>
  <c r="AB559" i="8"/>
  <c r="I560" i="8"/>
  <c r="Y785" i="8"/>
  <c r="Z785" i="8" s="1"/>
  <c r="AA785" i="8"/>
  <c r="AB785" i="8"/>
  <c r="I786" i="8"/>
  <c r="Y847" i="8"/>
  <c r="Z847" i="8" s="1"/>
  <c r="AB847" i="8"/>
  <c r="AA847" i="8"/>
  <c r="I848" i="8"/>
  <c r="Y1460" i="8"/>
  <c r="Z1460" i="8" s="1"/>
  <c r="AA1460" i="8"/>
  <c r="AB1460" i="8"/>
  <c r="I1461" i="8"/>
  <c r="Y1981" i="8"/>
  <c r="Z1981" i="8" s="1"/>
  <c r="AA1981" i="8"/>
  <c r="AB1981" i="8"/>
  <c r="I1982" i="8"/>
  <c r="Y2652" i="8"/>
  <c r="Z2652" i="8" s="1"/>
  <c r="AA2652" i="8"/>
  <c r="AB2652" i="8"/>
  <c r="I2653" i="8"/>
  <c r="Y1172" i="8"/>
  <c r="Z1172" i="8" s="1"/>
  <c r="AA1172" i="8"/>
  <c r="AB1172" i="8"/>
  <c r="I1173" i="8"/>
  <c r="Y751" i="8"/>
  <c r="Z751" i="8" s="1"/>
  <c r="AA751" i="8"/>
  <c r="AB751" i="8"/>
  <c r="I752" i="8"/>
  <c r="Y1794" i="8"/>
  <c r="Z1794" i="8" s="1"/>
  <c r="AA1794" i="8"/>
  <c r="AB1794" i="8"/>
  <c r="I1795" i="8"/>
  <c r="Y1164" i="8"/>
  <c r="Z1164" i="8" s="1"/>
  <c r="AB1164" i="8"/>
  <c r="AA1164" i="8"/>
  <c r="I1165" i="8"/>
  <c r="Y369" i="8"/>
  <c r="Z369" i="8" s="1"/>
  <c r="AB369" i="8"/>
  <c r="AA369" i="8"/>
  <c r="Y40" i="8"/>
  <c r="Z40" i="8" s="1"/>
  <c r="I41" i="8"/>
  <c r="AA40" i="8"/>
  <c r="AB40" i="8"/>
  <c r="Y327" i="8"/>
  <c r="Z327" i="8" s="1"/>
  <c r="AA327" i="8"/>
  <c r="AB327" i="8"/>
  <c r="Y678" i="8"/>
  <c r="Z678" i="8" s="1"/>
  <c r="AA678" i="8"/>
  <c r="AB678" i="8"/>
  <c r="I679" i="8"/>
  <c r="Y740" i="8"/>
  <c r="Z740" i="8" s="1"/>
  <c r="AB740" i="8"/>
  <c r="AA740" i="8"/>
  <c r="I741" i="8"/>
  <c r="Y1370" i="8"/>
  <c r="Z1370" i="8" s="1"/>
  <c r="AA1370" i="8"/>
  <c r="AB1370" i="8"/>
  <c r="I1371" i="8"/>
  <c r="Y1961" i="8"/>
  <c r="Z1961" i="8" s="1"/>
  <c r="AA1961" i="8"/>
  <c r="AB1961" i="8"/>
  <c r="I1962" i="8"/>
  <c r="Y2564" i="8"/>
  <c r="Z2564" i="8" s="1"/>
  <c r="AA2564" i="8"/>
  <c r="AB2564" i="8"/>
  <c r="I2565" i="8"/>
  <c r="Y809" i="8"/>
  <c r="Z809" i="8" s="1"/>
  <c r="AA809" i="8"/>
  <c r="AB809" i="8"/>
  <c r="I810" i="8"/>
  <c r="Y2133" i="8"/>
  <c r="Z2133" i="8" s="1"/>
  <c r="AA2133" i="8"/>
  <c r="AB2133" i="8"/>
  <c r="I2134" i="8"/>
  <c r="Y542" i="8"/>
  <c r="Z542" i="8" s="1"/>
  <c r="AA542" i="8"/>
  <c r="AB542" i="8"/>
  <c r="I543" i="8"/>
  <c r="Y2015" i="8"/>
  <c r="Z2015" i="8" s="1"/>
  <c r="AA2015" i="8"/>
  <c r="AB2015" i="8"/>
  <c r="I2016" i="8"/>
  <c r="Y535" i="8"/>
  <c r="Z535" i="8" s="1"/>
  <c r="AA535" i="8"/>
  <c r="AB535" i="8"/>
  <c r="I536" i="8"/>
  <c r="Y2149" i="8"/>
  <c r="Z2149" i="8" s="1"/>
  <c r="AA2149" i="8"/>
  <c r="AB2149" i="8"/>
  <c r="I2150" i="8"/>
  <c r="Y409" i="8"/>
  <c r="Z409" i="8" s="1"/>
  <c r="AB409" i="8"/>
  <c r="AA409" i="8"/>
  <c r="I410" i="8"/>
  <c r="Y1135" i="8"/>
  <c r="Z1135" i="8" s="1"/>
  <c r="AA1135" i="8"/>
  <c r="AB1135" i="8"/>
  <c r="I1136" i="8"/>
  <c r="Y2023" i="8"/>
  <c r="Z2023" i="8" s="1"/>
  <c r="AA2023" i="8"/>
  <c r="AB2023" i="8"/>
  <c r="I2024" i="8"/>
  <c r="Y2953" i="8"/>
  <c r="Z2953" i="8" s="1"/>
  <c r="AA2953" i="8"/>
  <c r="I2954" i="8"/>
  <c r="AB2953" i="8"/>
  <c r="Y3094" i="8"/>
  <c r="Z3094" i="8" s="1"/>
  <c r="AA3094" i="8"/>
  <c r="AB3094" i="8"/>
  <c r="I3095" i="8"/>
  <c r="Y3108" i="8"/>
  <c r="Z3108" i="8" s="1"/>
  <c r="AA3108" i="8"/>
  <c r="AB3108" i="8"/>
  <c r="I3109" i="8"/>
  <c r="Y2781" i="8"/>
  <c r="Z2781" i="8" s="1"/>
  <c r="AA2781" i="8"/>
  <c r="AB2781" i="8"/>
  <c r="I2782" i="8"/>
  <c r="Y67" i="8"/>
  <c r="Z67" i="8" s="1"/>
  <c r="AA67" i="8"/>
  <c r="AB67" i="8"/>
  <c r="Y695" i="8"/>
  <c r="Z695" i="8" s="1"/>
  <c r="AA695" i="8"/>
  <c r="AB695" i="8"/>
  <c r="I696" i="8"/>
  <c r="Y2704" i="8"/>
  <c r="Z2704" i="8" s="1"/>
  <c r="AA2704" i="8"/>
  <c r="AB2704" i="8"/>
  <c r="I2705" i="8"/>
  <c r="Y433" i="8"/>
  <c r="Z433" i="8" s="1"/>
  <c r="AB433" i="8"/>
  <c r="AA433" i="8"/>
  <c r="I434" i="8"/>
  <c r="Y572" i="8"/>
  <c r="Z572" i="8" s="1"/>
  <c r="AB572" i="8"/>
  <c r="AA572" i="8"/>
  <c r="I573" i="8"/>
  <c r="Y1127" i="8"/>
  <c r="Z1127" i="8" s="1"/>
  <c r="AA1127" i="8"/>
  <c r="AB1127" i="8"/>
  <c r="I1128" i="8"/>
  <c r="Y1834" i="8"/>
  <c r="Z1834" i="8" s="1"/>
  <c r="AA1834" i="8"/>
  <c r="AB1834" i="8"/>
  <c r="I1835" i="8"/>
  <c r="Y2527" i="8"/>
  <c r="Z2527" i="8" s="1"/>
  <c r="AB2527" i="8"/>
  <c r="AA2527" i="8"/>
  <c r="I2528" i="8"/>
  <c r="Y1933" i="8"/>
  <c r="Z1933" i="8" s="1"/>
  <c r="AA1933" i="8"/>
  <c r="AB1933" i="8"/>
  <c r="I1934" i="8"/>
  <c r="Y2509" i="8"/>
  <c r="Z2509" i="8" s="1"/>
  <c r="AA2509" i="8"/>
  <c r="AB2509" i="8"/>
  <c r="I2510" i="8"/>
  <c r="Y1253" i="8"/>
  <c r="Z1253" i="8" s="1"/>
  <c r="AA1253" i="8"/>
  <c r="AB1253" i="8"/>
  <c r="I1254" i="8"/>
  <c r="Y1853" i="8"/>
  <c r="Z1853" i="8" s="1"/>
  <c r="AA1853" i="8"/>
  <c r="AB1853" i="8"/>
  <c r="I1854" i="8"/>
  <c r="Y2519" i="8"/>
  <c r="Z2519" i="8" s="1"/>
  <c r="AB2519" i="8"/>
  <c r="AA2519" i="8"/>
  <c r="I2520" i="8"/>
  <c r="Y465" i="8"/>
  <c r="Z465" i="8" s="1"/>
  <c r="AB465" i="8"/>
  <c r="AA465" i="8"/>
  <c r="Y1145" i="8"/>
  <c r="Z1145" i="8" s="1"/>
  <c r="AA1145" i="8"/>
  <c r="AB1145" i="8"/>
  <c r="I1146" i="8"/>
  <c r="Y1909" i="8"/>
  <c r="Z1909" i="8" s="1"/>
  <c r="AA1909" i="8"/>
  <c r="AB1909" i="8"/>
  <c r="I1910" i="8"/>
  <c r="Y2768" i="8"/>
  <c r="Z2768" i="8" s="1"/>
  <c r="AA2768" i="8"/>
  <c r="AB2768" i="8"/>
  <c r="I2769" i="8"/>
  <c r="Y590" i="8"/>
  <c r="Z590" i="8" s="1"/>
  <c r="AA590" i="8"/>
  <c r="AB590" i="8"/>
  <c r="I591" i="8"/>
  <c r="Y1316" i="8"/>
  <c r="Z1316" i="8" s="1"/>
  <c r="AA1316" i="8"/>
  <c r="AB1316" i="8"/>
  <c r="I1317" i="8"/>
  <c r="Y2061" i="8"/>
  <c r="Z2061" i="8" s="1"/>
  <c r="AA2061" i="8"/>
  <c r="AB2061" i="8"/>
  <c r="I2062" i="8"/>
  <c r="Y2474" i="8"/>
  <c r="Z2474" i="8" s="1"/>
  <c r="AB2474" i="8"/>
  <c r="AA2474" i="8"/>
  <c r="I2475" i="8"/>
  <c r="Y1970" i="8"/>
  <c r="Z1970" i="8" s="1"/>
  <c r="AA1970" i="8"/>
  <c r="AB1970" i="8"/>
  <c r="I1971" i="8"/>
  <c r="Y1532" i="8"/>
  <c r="Z1532" i="8" s="1"/>
  <c r="AA1532" i="8"/>
  <c r="AB1532" i="8"/>
  <c r="I1533" i="8"/>
  <c r="Y638" i="8"/>
  <c r="Z638" i="8" s="1"/>
  <c r="AA638" i="8"/>
  <c r="AB638" i="8"/>
  <c r="I639" i="8"/>
  <c r="Y775" i="8"/>
  <c r="Z775" i="8" s="1"/>
  <c r="AB775" i="8"/>
  <c r="AA775" i="8"/>
  <c r="I776" i="8"/>
  <c r="Y2293" i="8"/>
  <c r="Z2293" i="8" s="1"/>
  <c r="AA2293" i="8"/>
  <c r="AB2293" i="8"/>
  <c r="I2294" i="8"/>
  <c r="Y457" i="8"/>
  <c r="Z457" i="8" s="1"/>
  <c r="AB457" i="8"/>
  <c r="AA457" i="8"/>
  <c r="Y1236" i="8"/>
  <c r="Z1236" i="8" s="1"/>
  <c r="AA1236" i="8"/>
  <c r="AB1236" i="8"/>
  <c r="I1237" i="8"/>
  <c r="Y2141" i="8"/>
  <c r="Z2141" i="8" s="1"/>
  <c r="AA2141" i="8"/>
  <c r="AB2141" i="8"/>
  <c r="I2142" i="8"/>
  <c r="Y3068" i="8"/>
  <c r="Z3068" i="8" s="1"/>
  <c r="AA3068" i="8"/>
  <c r="AB3068" i="8"/>
  <c r="I3069" i="8"/>
  <c r="Y2978" i="8"/>
  <c r="Z2978" i="8" s="1"/>
  <c r="AA2978" i="8"/>
  <c r="AB2978" i="8"/>
  <c r="I2979" i="8"/>
  <c r="Y2744" i="8"/>
  <c r="Z2744" i="8" s="1"/>
  <c r="AA2744" i="8"/>
  <c r="AB2744" i="8"/>
  <c r="I2745" i="8"/>
  <c r="Y583" i="8"/>
  <c r="Z583" i="8" s="1"/>
  <c r="AA583" i="8"/>
  <c r="AB583" i="8"/>
  <c r="I584" i="8"/>
  <c r="Y1207" i="8"/>
  <c r="Z1207" i="8" s="1"/>
  <c r="AA1207" i="8"/>
  <c r="AB1207" i="8"/>
  <c r="I1208" i="8"/>
  <c r="Y1741" i="8"/>
  <c r="Z1741" i="8" s="1"/>
  <c r="AB1741" i="8"/>
  <c r="AA1741" i="8"/>
  <c r="I1742" i="8"/>
  <c r="Y2393" i="8"/>
  <c r="Z2393" i="8" s="1"/>
  <c r="AA2393" i="8"/>
  <c r="AB2393" i="8"/>
  <c r="I2394" i="8"/>
  <c r="Y1567" i="8"/>
  <c r="Z1567" i="8" s="1"/>
  <c r="AB1567" i="8"/>
  <c r="AA1567" i="8"/>
  <c r="I1568" i="8"/>
  <c r="Y2285" i="8"/>
  <c r="Z2285" i="8" s="1"/>
  <c r="AA2285" i="8"/>
  <c r="AB2285" i="8"/>
  <c r="I2286" i="8"/>
  <c r="Y192" i="8"/>
  <c r="Z192" i="8" s="1"/>
  <c r="AB192" i="8"/>
  <c r="AA192" i="8"/>
  <c r="I193" i="8"/>
  <c r="Y857" i="8"/>
  <c r="Z857" i="8" s="1"/>
  <c r="AA857" i="8"/>
  <c r="AB857" i="8"/>
  <c r="I858" i="8"/>
  <c r="Y1452" i="8"/>
  <c r="Z1452" i="8" s="1"/>
  <c r="AA1452" i="8"/>
  <c r="AB1452" i="8"/>
  <c r="I1453" i="8"/>
  <c r="Y2213" i="8"/>
  <c r="Z2213" i="8" s="1"/>
  <c r="AA2213" i="8"/>
  <c r="AB2213" i="8"/>
  <c r="I2214" i="8"/>
  <c r="Y2572" i="8"/>
  <c r="Z2572" i="8" s="1"/>
  <c r="AA2572" i="8"/>
  <c r="AB2572" i="8"/>
  <c r="I2573" i="8"/>
  <c r="Y830" i="8"/>
  <c r="Z830" i="8" s="1"/>
  <c r="AA830" i="8"/>
  <c r="AB830" i="8"/>
  <c r="I831" i="8"/>
  <c r="I616" i="11"/>
  <c r="I617" i="11" s="1"/>
  <c r="I618" i="11" s="1"/>
  <c r="Y615" i="11"/>
  <c r="X615" i="11"/>
  <c r="I681" i="11"/>
  <c r="I682" i="11" s="1"/>
  <c r="I683" i="11" s="1"/>
  <c r="X680" i="11"/>
  <c r="Y680" i="11"/>
  <c r="Y628" i="11"/>
  <c r="X628" i="11"/>
  <c r="I629" i="11"/>
  <c r="I630" i="11" s="1"/>
  <c r="I631" i="11" s="1"/>
  <c r="I645" i="11"/>
  <c r="I646" i="11" s="1"/>
  <c r="X644" i="11"/>
  <c r="Y644" i="11"/>
  <c r="I694" i="11"/>
  <c r="I695" i="11" s="1"/>
  <c r="I696" i="11" s="1"/>
  <c r="X693" i="11"/>
  <c r="Y693" i="11"/>
  <c r="I668" i="11"/>
  <c r="I669" i="11" s="1"/>
  <c r="I670" i="11" s="1"/>
  <c r="Y667" i="11"/>
  <c r="X667" i="11"/>
  <c r="Y654" i="11"/>
  <c r="I655" i="11"/>
  <c r="I656" i="11" s="1"/>
  <c r="I657" i="11" s="1"/>
  <c r="X654" i="11"/>
  <c r="Y1453" i="8" l="1"/>
  <c r="Z1453" i="8" s="1"/>
  <c r="AA1453" i="8"/>
  <c r="AB1453" i="8"/>
  <c r="I1454" i="8"/>
  <c r="Y2322" i="8"/>
  <c r="Z2322" i="8" s="1"/>
  <c r="AB2322" i="8"/>
  <c r="AA2322" i="8"/>
  <c r="I2323" i="8"/>
  <c r="Y1038" i="8"/>
  <c r="Z1038" i="8" s="1"/>
  <c r="AB1038" i="8"/>
  <c r="AA1038" i="8"/>
  <c r="I1039" i="8"/>
  <c r="Y2294" i="8"/>
  <c r="Z2294" i="8" s="1"/>
  <c r="AA2294" i="8"/>
  <c r="AB2294" i="8"/>
  <c r="I2295" i="8"/>
  <c r="Y639" i="8"/>
  <c r="Z639" i="8" s="1"/>
  <c r="AA639" i="8"/>
  <c r="AB639" i="8"/>
  <c r="Y1971" i="8"/>
  <c r="Z1971" i="8" s="1"/>
  <c r="AA1971" i="8"/>
  <c r="AB1971" i="8"/>
  <c r="I1972" i="8"/>
  <c r="Y2062" i="8"/>
  <c r="Z2062" i="8" s="1"/>
  <c r="AA2062" i="8"/>
  <c r="AB2062" i="8"/>
  <c r="I2063" i="8"/>
  <c r="Y591" i="8"/>
  <c r="Z591" i="8" s="1"/>
  <c r="AA591" i="8"/>
  <c r="AB591" i="8"/>
  <c r="Y1910" i="8"/>
  <c r="Z1910" i="8" s="1"/>
  <c r="AA1910" i="8"/>
  <c r="AB1910" i="8"/>
  <c r="I1911" i="8"/>
  <c r="Y1165" i="8"/>
  <c r="Z1165" i="8" s="1"/>
  <c r="AA1165" i="8"/>
  <c r="AB1165" i="8"/>
  <c r="I1166" i="8"/>
  <c r="Y752" i="8"/>
  <c r="Z752" i="8" s="1"/>
  <c r="AB752" i="8"/>
  <c r="AA752" i="8"/>
  <c r="I753" i="8"/>
  <c r="Y2653" i="8"/>
  <c r="Z2653" i="8" s="1"/>
  <c r="AA2653" i="8"/>
  <c r="AB2653" i="8"/>
  <c r="I2654" i="8"/>
  <c r="Y1461" i="8"/>
  <c r="Z1461" i="8" s="1"/>
  <c r="AA1461" i="8"/>
  <c r="AB1461" i="8"/>
  <c r="I1462" i="8"/>
  <c r="Y786" i="8"/>
  <c r="Z786" i="8" s="1"/>
  <c r="AA786" i="8"/>
  <c r="AB786" i="8"/>
  <c r="I787" i="8"/>
  <c r="Y2304" i="8"/>
  <c r="Z2304" i="8" s="1"/>
  <c r="AB2304" i="8"/>
  <c r="AA2304" i="8"/>
  <c r="I2305" i="8"/>
  <c r="Y2886" i="8"/>
  <c r="Z2886" i="8" s="1"/>
  <c r="AA2886" i="8"/>
  <c r="AB2886" i="8"/>
  <c r="I2887" i="8"/>
  <c r="Y2270" i="8"/>
  <c r="Z2270" i="8" s="1"/>
  <c r="AA2270" i="8"/>
  <c r="AB2270" i="8"/>
  <c r="I2271" i="8"/>
  <c r="Y1074" i="8"/>
  <c r="Z1074" i="8" s="1"/>
  <c r="AA1074" i="8"/>
  <c r="AB1074" i="8"/>
  <c r="I1075" i="8"/>
  <c r="Y1560" i="8"/>
  <c r="Z1560" i="8" s="1"/>
  <c r="AA1560" i="8"/>
  <c r="AB1560" i="8"/>
  <c r="I1561" i="8"/>
  <c r="Y1470" i="8"/>
  <c r="Z1470" i="8" s="1"/>
  <c r="AB1470" i="8"/>
  <c r="AA1470" i="8"/>
  <c r="I1471" i="8"/>
  <c r="Y1686" i="8"/>
  <c r="Z1686" i="8" s="1"/>
  <c r="AB1686" i="8"/>
  <c r="AA1686" i="8"/>
  <c r="I1687" i="8"/>
  <c r="Y2168" i="8"/>
  <c r="Z2168" i="8" s="1"/>
  <c r="AB2168" i="8"/>
  <c r="AA2168" i="8"/>
  <c r="I2169" i="8"/>
  <c r="Y632" i="8"/>
  <c r="Z632" i="8" s="1"/>
  <c r="AB632" i="8"/>
  <c r="AA632" i="8"/>
  <c r="I633" i="8"/>
  <c r="Y1814" i="8"/>
  <c r="Z1814" i="8" s="1"/>
  <c r="AA1814" i="8"/>
  <c r="AB1814" i="8"/>
  <c r="I1815" i="8"/>
  <c r="Y2613" i="8"/>
  <c r="Z2613" i="8" s="1"/>
  <c r="AA2613" i="8"/>
  <c r="AB2613" i="8"/>
  <c r="I2614" i="8"/>
  <c r="Y2874" i="8"/>
  <c r="Z2874" i="8" s="1"/>
  <c r="AA2874" i="8"/>
  <c r="AB2874" i="8"/>
  <c r="I2875" i="8"/>
  <c r="Y3135" i="8"/>
  <c r="Z3135" i="8" s="1"/>
  <c r="AA3135" i="8"/>
  <c r="AB3135" i="8"/>
  <c r="I3136" i="8"/>
  <c r="Y1443" i="8"/>
  <c r="Z1443" i="8" s="1"/>
  <c r="AB1443" i="8"/>
  <c r="AA1443" i="8"/>
  <c r="I1444" i="8"/>
  <c r="Y174" i="8"/>
  <c r="Z174" i="8" s="1"/>
  <c r="AA174" i="8"/>
  <c r="AB174" i="8"/>
  <c r="Y1597" i="8"/>
  <c r="Z1597" i="8" s="1"/>
  <c r="AA1597" i="8"/>
  <c r="AB1597" i="8"/>
  <c r="I1598" i="8"/>
  <c r="Y386" i="8"/>
  <c r="Z386" i="8" s="1"/>
  <c r="AA386" i="8"/>
  <c r="AB386" i="8"/>
  <c r="I387" i="8"/>
  <c r="Y1587" i="8"/>
  <c r="Z1587" i="8" s="1"/>
  <c r="AB1587" i="8"/>
  <c r="AA1587" i="8"/>
  <c r="I1588" i="8"/>
  <c r="Y2403" i="8"/>
  <c r="Z2403" i="8" s="1"/>
  <c r="AA2403" i="8"/>
  <c r="AB2403" i="8"/>
  <c r="I2404" i="8"/>
  <c r="Y1182" i="8"/>
  <c r="Z1182" i="8" s="1"/>
  <c r="AA1182" i="8"/>
  <c r="AB1182" i="8"/>
  <c r="I1183" i="8"/>
  <c r="Y2043" i="8"/>
  <c r="Z2043" i="8" s="1"/>
  <c r="AA2043" i="8"/>
  <c r="AB2043" i="8"/>
  <c r="I2044" i="8"/>
  <c r="Y804" i="8"/>
  <c r="Z804" i="8" s="1"/>
  <c r="AB804" i="8"/>
  <c r="AA804" i="8"/>
  <c r="Y1381" i="8"/>
  <c r="Z1381" i="8" s="1"/>
  <c r="AA1381" i="8"/>
  <c r="AB1381" i="8"/>
  <c r="I1382" i="8"/>
  <c r="Y272" i="8"/>
  <c r="Z272" i="8" s="1"/>
  <c r="AB272" i="8"/>
  <c r="AA272" i="8"/>
  <c r="I273" i="8"/>
  <c r="Y1488" i="8"/>
  <c r="Z1488" i="8" s="1"/>
  <c r="AA1488" i="8"/>
  <c r="AB1488" i="8"/>
  <c r="I1489" i="8"/>
  <c r="Y2222" i="8"/>
  <c r="Z2222" i="8" s="1"/>
  <c r="AA2222" i="8"/>
  <c r="AB2222" i="8"/>
  <c r="I2223" i="8"/>
  <c r="Y1506" i="8"/>
  <c r="Z1506" i="8" s="1"/>
  <c r="AB1506" i="8"/>
  <c r="AA1506" i="8"/>
  <c r="I1507" i="8"/>
  <c r="Y615" i="8"/>
  <c r="Z615" i="8" s="1"/>
  <c r="AA615" i="8"/>
  <c r="AB615" i="8"/>
  <c r="Y2384" i="8"/>
  <c r="Z2384" i="8" s="1"/>
  <c r="AB2384" i="8"/>
  <c r="AA2384" i="8"/>
  <c r="I2385" i="8"/>
  <c r="Y1029" i="8"/>
  <c r="Z1029" i="8" s="1"/>
  <c r="AB1029" i="8"/>
  <c r="AA1029" i="8"/>
  <c r="I1030" i="8"/>
  <c r="Y974" i="8"/>
  <c r="Z974" i="8" s="1"/>
  <c r="AB974" i="8"/>
  <c r="AA974" i="8"/>
  <c r="I975" i="8"/>
  <c r="Y314" i="8"/>
  <c r="Z314" i="8" s="1"/>
  <c r="AA314" i="8"/>
  <c r="AB314" i="8"/>
  <c r="I315" i="8"/>
  <c r="Y2991" i="8"/>
  <c r="Z2991" i="8" s="1"/>
  <c r="AA2991" i="8"/>
  <c r="AB2991" i="8"/>
  <c r="I2992" i="8"/>
  <c r="Y2485" i="8"/>
  <c r="Z2485" i="8" s="1"/>
  <c r="AA2485" i="8"/>
  <c r="AB2485" i="8"/>
  <c r="I2486" i="8"/>
  <c r="Y1101" i="8"/>
  <c r="Z1101" i="8" s="1"/>
  <c r="AA1101" i="8"/>
  <c r="AB1101" i="8"/>
  <c r="I1102" i="8"/>
  <c r="Y1670" i="8"/>
  <c r="Z1670" i="8" s="1"/>
  <c r="AB1670" i="8"/>
  <c r="AA1670" i="8"/>
  <c r="I1671" i="8"/>
  <c r="Y831" i="8"/>
  <c r="Z831" i="8" s="1"/>
  <c r="AB831" i="8"/>
  <c r="AA831" i="8"/>
  <c r="I832" i="8"/>
  <c r="Y2214" i="8"/>
  <c r="Z2214" i="8" s="1"/>
  <c r="AA2214" i="8"/>
  <c r="AB2214" i="8"/>
  <c r="I2215" i="8"/>
  <c r="Y858" i="8"/>
  <c r="Z858" i="8" s="1"/>
  <c r="AA858" i="8"/>
  <c r="AB858" i="8"/>
  <c r="I859" i="8"/>
  <c r="Y2286" i="8"/>
  <c r="Z2286" i="8" s="1"/>
  <c r="AA2286" i="8"/>
  <c r="AB2286" i="8"/>
  <c r="I2287" i="8"/>
  <c r="Y2394" i="8"/>
  <c r="Z2394" i="8" s="1"/>
  <c r="AA2394" i="8"/>
  <c r="AB2394" i="8"/>
  <c r="I2395" i="8"/>
  <c r="Y1208" i="8"/>
  <c r="Z1208" i="8" s="1"/>
  <c r="AA1208" i="8"/>
  <c r="AB1208" i="8"/>
  <c r="I1209" i="8"/>
  <c r="Y2745" i="8"/>
  <c r="Z2745" i="8" s="1"/>
  <c r="AA2745" i="8"/>
  <c r="AB2745" i="8"/>
  <c r="I2746" i="8"/>
  <c r="Y3069" i="8"/>
  <c r="Z3069" i="8" s="1"/>
  <c r="AA3069" i="8"/>
  <c r="AB3069" i="8"/>
  <c r="I3070" i="8"/>
  <c r="Y1237" i="8"/>
  <c r="Z1237" i="8" s="1"/>
  <c r="AA1237" i="8"/>
  <c r="AB1237" i="8"/>
  <c r="I1238" i="8"/>
  <c r="Y816" i="8"/>
  <c r="Z816" i="8" s="1"/>
  <c r="AB816" i="8"/>
  <c r="AA816" i="8"/>
  <c r="Y992" i="8"/>
  <c r="Z992" i="8" s="1"/>
  <c r="AA992" i="8"/>
  <c r="AB992" i="8"/>
  <c r="I993" i="8"/>
  <c r="Y1650" i="8"/>
  <c r="Z1650" i="8" s="1"/>
  <c r="AB1650" i="8"/>
  <c r="AA1650" i="8"/>
  <c r="I1651" i="8"/>
  <c r="Y2240" i="8"/>
  <c r="Z2240" i="8" s="1"/>
  <c r="AB2240" i="8"/>
  <c r="AA2240" i="8"/>
  <c r="I2241" i="8"/>
  <c r="Y2902" i="8"/>
  <c r="Z2902" i="8" s="1"/>
  <c r="AA2902" i="8"/>
  <c r="AB2902" i="8"/>
  <c r="I2903" i="8"/>
  <c r="Y1704" i="8"/>
  <c r="Z1704" i="8" s="1"/>
  <c r="AA1704" i="8"/>
  <c r="AB1704" i="8"/>
  <c r="I1705" i="8"/>
  <c r="Y2582" i="8"/>
  <c r="Z2582" i="8" s="1"/>
  <c r="AB2582" i="8"/>
  <c r="AA2582" i="8"/>
  <c r="I2583" i="8"/>
  <c r="Y1926" i="8"/>
  <c r="Z1926" i="8" s="1"/>
  <c r="AA1926" i="8"/>
  <c r="AB1926" i="8"/>
  <c r="I1927" i="8"/>
  <c r="Y602" i="8"/>
  <c r="Z602" i="8" s="1"/>
  <c r="AA602" i="8"/>
  <c r="AB602" i="8"/>
  <c r="I603" i="8"/>
  <c r="Y97" i="8"/>
  <c r="Z97" i="8" s="1"/>
  <c r="AB97" i="8"/>
  <c r="AA97" i="8"/>
  <c r="Y1659" i="8"/>
  <c r="Z1659" i="8" s="1"/>
  <c r="AB1659" i="8"/>
  <c r="AA1659" i="8"/>
  <c r="I1660" i="8"/>
  <c r="Y2732" i="8"/>
  <c r="Z2732" i="8" s="1"/>
  <c r="AA2732" i="8"/>
  <c r="AB2732" i="8"/>
  <c r="I2733" i="8"/>
  <c r="Y2232" i="8"/>
  <c r="Z2232" i="8" s="1"/>
  <c r="AB2232" i="8"/>
  <c r="AA2232" i="8"/>
  <c r="I2233" i="8"/>
  <c r="Y578" i="8"/>
  <c r="Z578" i="8" s="1"/>
  <c r="AA578" i="8"/>
  <c r="AB578" i="8"/>
  <c r="I579" i="8"/>
  <c r="Y1862" i="8"/>
  <c r="Z1862" i="8" s="1"/>
  <c r="AA1862" i="8"/>
  <c r="AB1862" i="8"/>
  <c r="I1863" i="8"/>
  <c r="Y1064" i="8"/>
  <c r="Z1064" i="8" s="1"/>
  <c r="AA1064" i="8"/>
  <c r="AB1064" i="8"/>
  <c r="I1065" i="8"/>
  <c r="Y1398" i="8"/>
  <c r="Z1398" i="8" s="1"/>
  <c r="AB1398" i="8"/>
  <c r="AA1398" i="8"/>
  <c r="I1399" i="8"/>
  <c r="Y2096" i="8"/>
  <c r="Z2096" i="8" s="1"/>
  <c r="AA2096" i="8"/>
  <c r="AB2096" i="8"/>
  <c r="I2097" i="8"/>
  <c r="Y621" i="8"/>
  <c r="Z621" i="8" s="1"/>
  <c r="AB621" i="8"/>
  <c r="AA621" i="8"/>
  <c r="Y2376" i="8"/>
  <c r="Z2376" i="8" s="1"/>
  <c r="AB2376" i="8"/>
  <c r="AA2376" i="8"/>
  <c r="I2377" i="8"/>
  <c r="Y1056" i="8"/>
  <c r="Z1056" i="8" s="1"/>
  <c r="AB1056" i="8"/>
  <c r="AA1056" i="8"/>
  <c r="I1057" i="8"/>
  <c r="Y1309" i="8"/>
  <c r="Z1309" i="8" s="1"/>
  <c r="AA1309" i="8"/>
  <c r="AB1309" i="8"/>
  <c r="I1310" i="8"/>
  <c r="Y501" i="8"/>
  <c r="Z501" i="8" s="1"/>
  <c r="AB501" i="8"/>
  <c r="AA501" i="8"/>
  <c r="Y1334" i="8"/>
  <c r="Z1334" i="8" s="1"/>
  <c r="AA1334" i="8"/>
  <c r="AB1334" i="8"/>
  <c r="I1335" i="8"/>
  <c r="Y2198" i="8"/>
  <c r="Z2198" i="8" s="1"/>
  <c r="AA2198" i="8"/>
  <c r="AB2198" i="8"/>
  <c r="I2199" i="8"/>
  <c r="Y1525" i="8"/>
  <c r="Z1525" i="8" s="1"/>
  <c r="AA1525" i="8"/>
  <c r="AB1525" i="8"/>
  <c r="I1526" i="8"/>
  <c r="Y423" i="8"/>
  <c r="Z423" i="8" s="1"/>
  <c r="AA423" i="8"/>
  <c r="AB423" i="8"/>
  <c r="Y3122" i="8"/>
  <c r="Z3122" i="8" s="1"/>
  <c r="AA3122" i="8"/>
  <c r="AB3122" i="8"/>
  <c r="I3123" i="8"/>
  <c r="Y3082" i="8"/>
  <c r="Z3082" i="8" s="1"/>
  <c r="AA3082" i="8"/>
  <c r="AB3082" i="8"/>
  <c r="I3083" i="8"/>
  <c r="Y1578" i="8"/>
  <c r="Z1578" i="8" s="1"/>
  <c r="AB1578" i="8"/>
  <c r="AA1578" i="8"/>
  <c r="I1579" i="8"/>
  <c r="Y193" i="8"/>
  <c r="Z193" i="8" s="1"/>
  <c r="AB193" i="8"/>
  <c r="AA193" i="8"/>
  <c r="I194" i="8"/>
  <c r="Y584" i="8"/>
  <c r="Z584" i="8" s="1"/>
  <c r="AB584" i="8"/>
  <c r="AA584" i="8"/>
  <c r="I585" i="8"/>
  <c r="Y3109" i="8"/>
  <c r="Z3109" i="8" s="1"/>
  <c r="AA3109" i="8"/>
  <c r="AB3109" i="8"/>
  <c r="I3110" i="8"/>
  <c r="Y1136" i="8"/>
  <c r="Z1136" i="8" s="1"/>
  <c r="AB1136" i="8"/>
  <c r="AA1136" i="8"/>
  <c r="I1137" i="8"/>
  <c r="Y2150" i="8"/>
  <c r="Z2150" i="8" s="1"/>
  <c r="AA2150" i="8"/>
  <c r="AB2150" i="8"/>
  <c r="I2151" i="8"/>
  <c r="Y2016" i="8"/>
  <c r="Z2016" i="8" s="1"/>
  <c r="AA2016" i="8"/>
  <c r="AB2016" i="8"/>
  <c r="I2017" i="8"/>
  <c r="Y2134" i="8"/>
  <c r="Z2134" i="8" s="1"/>
  <c r="AA2134" i="8"/>
  <c r="AB2134" i="8"/>
  <c r="I2135" i="8"/>
  <c r="Y2565" i="8"/>
  <c r="Z2565" i="8" s="1"/>
  <c r="AA2565" i="8"/>
  <c r="AB2565" i="8"/>
  <c r="I2566" i="8"/>
  <c r="Y1371" i="8"/>
  <c r="Z1371" i="8" s="1"/>
  <c r="AA1371" i="8"/>
  <c r="AB1371" i="8"/>
  <c r="I1372" i="8"/>
  <c r="Y679" i="8"/>
  <c r="Z679" i="8" s="1"/>
  <c r="AA679" i="8"/>
  <c r="AB679" i="8"/>
  <c r="I680" i="8"/>
  <c r="Y1290" i="8"/>
  <c r="Z1290" i="8" s="1"/>
  <c r="AA1290" i="8"/>
  <c r="AB1290" i="8"/>
  <c r="I1291" i="8"/>
  <c r="Y2913" i="8"/>
  <c r="Z2913" i="8" s="1"/>
  <c r="AA2913" i="8"/>
  <c r="AB2913" i="8"/>
  <c r="I2914" i="8"/>
  <c r="Y2054" i="8"/>
  <c r="Z2054" i="8" s="1"/>
  <c r="AA2054" i="8"/>
  <c r="AB2054" i="8"/>
  <c r="I2055" i="8"/>
  <c r="Y903" i="8"/>
  <c r="Z903" i="8" s="1"/>
  <c r="AB903" i="8"/>
  <c r="AA903" i="8"/>
  <c r="I904" i="8"/>
  <c r="Y2106" i="8"/>
  <c r="Z2106" i="8" s="1"/>
  <c r="AA2106" i="8"/>
  <c r="AB2106" i="8"/>
  <c r="I2107" i="8"/>
  <c r="Y2448" i="8"/>
  <c r="Z2448" i="8" s="1"/>
  <c r="AB2448" i="8"/>
  <c r="AA2448" i="8"/>
  <c r="I2449" i="8"/>
  <c r="Y1218" i="8"/>
  <c r="Z1218" i="8" s="1"/>
  <c r="AA1218" i="8"/>
  <c r="AB1218" i="8"/>
  <c r="I1219" i="8"/>
  <c r="Y2821" i="8"/>
  <c r="Z2821" i="8" s="1"/>
  <c r="AA2821" i="8"/>
  <c r="AB2821" i="8"/>
  <c r="I2822" i="8"/>
  <c r="Y1299" i="8"/>
  <c r="Z1299" i="8" s="1"/>
  <c r="AA1299" i="8"/>
  <c r="AB1299" i="8"/>
  <c r="I1300" i="8"/>
  <c r="Y1614" i="8"/>
  <c r="Z1614" i="8" s="1"/>
  <c r="AB1614" i="8"/>
  <c r="AA1614" i="8"/>
  <c r="I1615" i="8"/>
  <c r="Y2628" i="8"/>
  <c r="Z2628" i="8" s="1"/>
  <c r="AA2628" i="8"/>
  <c r="AB2628" i="8"/>
  <c r="I2629" i="8"/>
  <c r="Y1550" i="8"/>
  <c r="Z1550" i="8" s="1"/>
  <c r="AB1550" i="8"/>
  <c r="AA1550" i="8"/>
  <c r="I1551" i="8"/>
  <c r="Y2456" i="8"/>
  <c r="Z2456" i="8" s="1"/>
  <c r="AB2456" i="8"/>
  <c r="AA2456" i="8"/>
  <c r="I2457" i="8"/>
  <c r="Y1227" i="8"/>
  <c r="Z1227" i="8" s="1"/>
  <c r="AA1227" i="8"/>
  <c r="AB1227" i="8"/>
  <c r="I1228" i="8"/>
  <c r="Y1344" i="8"/>
  <c r="Z1344" i="8" s="1"/>
  <c r="AB1344" i="8"/>
  <c r="AA1344" i="8"/>
  <c r="I1345" i="8"/>
  <c r="Y608" i="8"/>
  <c r="Z608" i="8" s="1"/>
  <c r="AB608" i="8"/>
  <c r="AA608" i="8"/>
  <c r="I609" i="8"/>
  <c r="Y1326" i="8"/>
  <c r="Z1326" i="8" s="1"/>
  <c r="AA1326" i="8"/>
  <c r="AB1326" i="8"/>
  <c r="I1327" i="8"/>
  <c r="Y2259" i="8"/>
  <c r="Z2259" i="8" s="1"/>
  <c r="AA2259" i="8"/>
  <c r="AB2259" i="8"/>
  <c r="I2260" i="8"/>
  <c r="Y1021" i="8"/>
  <c r="Z1021" i="8" s="1"/>
  <c r="AB1021" i="8"/>
  <c r="AA1021" i="8"/>
  <c r="I1022" i="8"/>
  <c r="Y1806" i="8"/>
  <c r="Z1806" i="8" s="1"/>
  <c r="AA1806" i="8"/>
  <c r="AB1806" i="8"/>
  <c r="I1807" i="8"/>
  <c r="Y2070" i="8"/>
  <c r="Z2070" i="8" s="1"/>
  <c r="AA2070" i="8"/>
  <c r="AB2070" i="8"/>
  <c r="I2071" i="8"/>
  <c r="Y2693" i="8"/>
  <c r="Z2693" i="8" s="1"/>
  <c r="AA2693" i="8"/>
  <c r="AB2693" i="8"/>
  <c r="I2694" i="8"/>
  <c r="Y1046" i="8"/>
  <c r="Z1046" i="8" s="1"/>
  <c r="AA1046" i="8"/>
  <c r="AB1046" i="8"/>
  <c r="I1047" i="8"/>
  <c r="Y728" i="8"/>
  <c r="Z728" i="8" s="1"/>
  <c r="AB728" i="8"/>
  <c r="AA728" i="8"/>
  <c r="I729" i="8"/>
  <c r="Y2126" i="8"/>
  <c r="Z2126" i="8" s="1"/>
  <c r="AA2126" i="8"/>
  <c r="AB2126" i="8"/>
  <c r="I2127" i="8"/>
  <c r="Y687" i="8"/>
  <c r="Z687" i="8" s="1"/>
  <c r="AA687" i="8"/>
  <c r="AB687" i="8"/>
  <c r="I688" i="8"/>
  <c r="Y1784" i="8"/>
  <c r="Z1784" i="8" s="1"/>
  <c r="AA1784" i="8"/>
  <c r="AB1784" i="8"/>
  <c r="I1785" i="8"/>
  <c r="Y530" i="8"/>
  <c r="Z530" i="8" s="1"/>
  <c r="AA530" i="8"/>
  <c r="AB530" i="8"/>
  <c r="I531" i="8"/>
  <c r="Y488" i="8"/>
  <c r="Z488" i="8" s="1"/>
  <c r="AB488" i="8"/>
  <c r="AA488" i="8"/>
  <c r="I489" i="8"/>
  <c r="Y1568" i="8"/>
  <c r="Z1568" i="8" s="1"/>
  <c r="AA1568" i="8"/>
  <c r="AB1568" i="8"/>
  <c r="I1569" i="8"/>
  <c r="Y2979" i="8"/>
  <c r="Z2979" i="8" s="1"/>
  <c r="AA2979" i="8"/>
  <c r="AB2979" i="8"/>
  <c r="I2980" i="8"/>
  <c r="Y1254" i="8"/>
  <c r="Z1254" i="8" s="1"/>
  <c r="AA1254" i="8"/>
  <c r="AB1254" i="8"/>
  <c r="I1255" i="8"/>
  <c r="Y1835" i="8"/>
  <c r="Z1835" i="8" s="1"/>
  <c r="AA1835" i="8"/>
  <c r="AB1835" i="8"/>
  <c r="I1836" i="8"/>
  <c r="Y573" i="8"/>
  <c r="Z573" i="8" s="1"/>
  <c r="AB573" i="8"/>
  <c r="AA573" i="8"/>
  <c r="Y2954" i="8"/>
  <c r="Z2954" i="8" s="1"/>
  <c r="AA2954" i="8"/>
  <c r="AB2954" i="8"/>
  <c r="I2955" i="8"/>
  <c r="Y41" i="8"/>
  <c r="Z41" i="8" s="1"/>
  <c r="AA41" i="8"/>
  <c r="AB41" i="8"/>
  <c r="Y506" i="8"/>
  <c r="Z506" i="8" s="1"/>
  <c r="AA506" i="8"/>
  <c r="AB506" i="8"/>
  <c r="I507" i="8"/>
  <c r="Y920" i="8"/>
  <c r="Z920" i="8" s="1"/>
  <c r="AB920" i="8"/>
  <c r="AA920" i="8"/>
  <c r="I921" i="8"/>
  <c r="Y1846" i="8"/>
  <c r="Z1846" i="8" s="1"/>
  <c r="AA1846" i="8"/>
  <c r="AB1846" i="8"/>
  <c r="I1847" i="8"/>
  <c r="Y362" i="8"/>
  <c r="Z362" i="8" s="1"/>
  <c r="AA362" i="8"/>
  <c r="AB362" i="8"/>
  <c r="I363" i="8"/>
  <c r="Y1389" i="8"/>
  <c r="Z1389" i="8" s="1"/>
  <c r="AA1389" i="8"/>
  <c r="AB1389" i="8"/>
  <c r="I1390" i="8"/>
  <c r="Y567" i="8"/>
  <c r="Z567" i="8" s="1"/>
  <c r="AA567" i="8"/>
  <c r="AB567" i="8"/>
  <c r="Y1952" i="8"/>
  <c r="Z1952" i="8" s="1"/>
  <c r="AA1952" i="8"/>
  <c r="AB1952" i="8"/>
  <c r="I1953" i="8"/>
  <c r="Y597" i="8"/>
  <c r="Z597" i="8" s="1"/>
  <c r="AB597" i="8"/>
  <c r="AA597" i="8"/>
  <c r="Y1998" i="8"/>
  <c r="Z1998" i="8" s="1"/>
  <c r="AA1998" i="8"/>
  <c r="AB1998" i="8"/>
  <c r="I1999" i="8"/>
  <c r="Y554" i="8"/>
  <c r="Z554" i="8" s="1"/>
  <c r="AA554" i="8"/>
  <c r="AB554" i="8"/>
  <c r="I555" i="8"/>
  <c r="Y1766" i="8"/>
  <c r="Z1766" i="8" s="1"/>
  <c r="AA1766" i="8"/>
  <c r="AB1766" i="8"/>
  <c r="I1767" i="8"/>
  <c r="Y2034" i="8"/>
  <c r="Z2034" i="8" s="1"/>
  <c r="AA2034" i="8"/>
  <c r="AB2034" i="8"/>
  <c r="I2035" i="8"/>
  <c r="Y650" i="8"/>
  <c r="Z650" i="8" s="1"/>
  <c r="AA650" i="8"/>
  <c r="AB650" i="8"/>
  <c r="I651" i="8"/>
  <c r="Y1750" i="8"/>
  <c r="Z1750" i="8" s="1"/>
  <c r="AB1750" i="8"/>
  <c r="AA1750" i="8"/>
  <c r="I1751" i="8"/>
  <c r="Y264" i="8"/>
  <c r="Z264" i="8" s="1"/>
  <c r="AB264" i="8"/>
  <c r="AA264" i="8"/>
  <c r="Y204" i="8"/>
  <c r="Z204" i="8" s="1"/>
  <c r="AB204" i="8"/>
  <c r="AA204" i="8"/>
  <c r="I205" i="8"/>
  <c r="Y1272" i="8"/>
  <c r="Z1272" i="8" s="1"/>
  <c r="AA1272" i="8"/>
  <c r="AB1272" i="8"/>
  <c r="I1273" i="8"/>
  <c r="Y2520" i="8"/>
  <c r="Z2520" i="8" s="1"/>
  <c r="AA2520" i="8"/>
  <c r="AB2520" i="8"/>
  <c r="I2521" i="8"/>
  <c r="Y1934" i="8"/>
  <c r="Z1934" i="8" s="1"/>
  <c r="AA1934" i="8"/>
  <c r="AB1934" i="8"/>
  <c r="I1935" i="8"/>
  <c r="Y2705" i="8"/>
  <c r="Z2705" i="8" s="1"/>
  <c r="AA2705" i="8"/>
  <c r="AB2705" i="8"/>
  <c r="I2706" i="8"/>
  <c r="Y776" i="8"/>
  <c r="Z776" i="8" s="1"/>
  <c r="AB776" i="8"/>
  <c r="AA776" i="8"/>
  <c r="I777" i="8"/>
  <c r="Y1533" i="8"/>
  <c r="Z1533" i="8" s="1"/>
  <c r="AA1533" i="8"/>
  <c r="AB1533" i="8"/>
  <c r="I1534" i="8"/>
  <c r="Y2475" i="8"/>
  <c r="Z2475" i="8" s="1"/>
  <c r="AB2475" i="8"/>
  <c r="AA2475" i="8"/>
  <c r="I2476" i="8"/>
  <c r="Y1317" i="8"/>
  <c r="Z1317" i="8" s="1"/>
  <c r="AA1317" i="8"/>
  <c r="AB1317" i="8"/>
  <c r="I1318" i="8"/>
  <c r="Y2769" i="8"/>
  <c r="Z2769" i="8" s="1"/>
  <c r="AA2769" i="8"/>
  <c r="AB2769" i="8"/>
  <c r="I2770" i="8"/>
  <c r="Y1146" i="8"/>
  <c r="Z1146" i="8" s="1"/>
  <c r="AA1146" i="8"/>
  <c r="AB1146" i="8"/>
  <c r="I1147" i="8"/>
  <c r="Y1795" i="8"/>
  <c r="Z1795" i="8" s="1"/>
  <c r="AA1795" i="8"/>
  <c r="AB1795" i="8"/>
  <c r="I1796" i="8"/>
  <c r="Y1173" i="8"/>
  <c r="Z1173" i="8" s="1"/>
  <c r="AA1173" i="8"/>
  <c r="AB1173" i="8"/>
  <c r="I1174" i="8"/>
  <c r="Y1982" i="8"/>
  <c r="Z1982" i="8" s="1"/>
  <c r="AA1982" i="8"/>
  <c r="AB1982" i="8"/>
  <c r="I1983" i="8"/>
  <c r="Y848" i="8"/>
  <c r="Z848" i="8" s="1"/>
  <c r="AB848" i="8"/>
  <c r="AA848" i="8"/>
  <c r="I849" i="8"/>
  <c r="Y560" i="8"/>
  <c r="Z560" i="8" s="1"/>
  <c r="AB560" i="8"/>
  <c r="AA560" i="8"/>
  <c r="I561" i="8"/>
  <c r="Y1083" i="8"/>
  <c r="Z1083" i="8" s="1"/>
  <c r="AA1083" i="8"/>
  <c r="AB1083" i="8"/>
  <c r="I1084" i="8"/>
  <c r="Y1434" i="8"/>
  <c r="Z1434" i="8" s="1"/>
  <c r="AB1434" i="8"/>
  <c r="AA1434" i="8"/>
  <c r="I1435" i="8"/>
  <c r="Y1677" i="8"/>
  <c r="Z1677" i="8" s="1"/>
  <c r="AB1677" i="8"/>
  <c r="AA1677" i="8"/>
  <c r="I1678" i="8"/>
  <c r="Y1880" i="8"/>
  <c r="Z1880" i="8" s="1"/>
  <c r="AA1880" i="8"/>
  <c r="AB1880" i="8"/>
  <c r="I1881" i="8"/>
  <c r="Y645" i="8"/>
  <c r="Z645" i="8" s="1"/>
  <c r="AB645" i="8"/>
  <c r="AA645" i="8"/>
  <c r="Y765" i="8"/>
  <c r="Z765" i="8" s="1"/>
  <c r="AA765" i="8"/>
  <c r="AB765" i="8"/>
  <c r="I766" i="8"/>
  <c r="Y471" i="8"/>
  <c r="Z471" i="8" s="1"/>
  <c r="AA471" i="8"/>
  <c r="AB471" i="8"/>
  <c r="Y2366" i="8"/>
  <c r="Z2366" i="8" s="1"/>
  <c r="AA2366" i="8"/>
  <c r="AB2366" i="8"/>
  <c r="I2367" i="8"/>
  <c r="Y1093" i="8"/>
  <c r="Z1093" i="8" s="1"/>
  <c r="AA1093" i="8"/>
  <c r="AB1093" i="8"/>
  <c r="I1094" i="8"/>
  <c r="Y2549" i="8"/>
  <c r="Z2549" i="8" s="1"/>
  <c r="AA2549" i="8"/>
  <c r="AB2549" i="8"/>
  <c r="I2550" i="8"/>
  <c r="Y704" i="8"/>
  <c r="Z704" i="8" s="1"/>
  <c r="AB704" i="8"/>
  <c r="AA704" i="8"/>
  <c r="I705" i="8"/>
  <c r="Y3043" i="8"/>
  <c r="Z3043" i="8" s="1"/>
  <c r="AA3043" i="8"/>
  <c r="AB3043" i="8"/>
  <c r="I3044" i="8"/>
  <c r="Y2178" i="8"/>
  <c r="Z2178" i="8" s="1"/>
  <c r="AA2178" i="8"/>
  <c r="AB2178" i="8"/>
  <c r="I2179" i="8"/>
  <c r="Y482" i="8"/>
  <c r="Z482" i="8" s="1"/>
  <c r="AA482" i="8"/>
  <c r="AB482" i="8"/>
  <c r="I483" i="8"/>
  <c r="Y2160" i="8"/>
  <c r="Z2160" i="8" s="1"/>
  <c r="AB2160" i="8"/>
  <c r="AA2160" i="8"/>
  <c r="I2161" i="8"/>
  <c r="Y984" i="8"/>
  <c r="Z984" i="8" s="1"/>
  <c r="AA984" i="8"/>
  <c r="AB984" i="8"/>
  <c r="I985" i="8"/>
  <c r="Y2422" i="8"/>
  <c r="Z2422" i="8" s="1"/>
  <c r="AB2422" i="8"/>
  <c r="AA2422" i="8"/>
  <c r="I2423" i="8"/>
  <c r="Y823" i="8"/>
  <c r="Z823" i="8" s="1"/>
  <c r="AB823" i="8"/>
  <c r="AA823" i="8"/>
  <c r="I824" i="8"/>
  <c r="Y2600" i="8"/>
  <c r="Z2600" i="8" s="1"/>
  <c r="AB2600" i="8"/>
  <c r="AA2600" i="8"/>
  <c r="I2601" i="8"/>
  <c r="Y1722" i="8"/>
  <c r="Z1722" i="8" s="1"/>
  <c r="AB1722" i="8"/>
  <c r="AA1722" i="8"/>
  <c r="I1723" i="8"/>
  <c r="Y495" i="8"/>
  <c r="Z495" i="8" s="1"/>
  <c r="AA495" i="8"/>
  <c r="AB495" i="8"/>
  <c r="Y1424" i="8"/>
  <c r="Z1424" i="8" s="1"/>
  <c r="AA1424" i="8"/>
  <c r="AB1424" i="8"/>
  <c r="I1425" i="8"/>
  <c r="Y2187" i="8"/>
  <c r="Z2187" i="8" s="1"/>
  <c r="AA2187" i="8"/>
  <c r="AB2187" i="8"/>
  <c r="I2188" i="8"/>
  <c r="Y794" i="8"/>
  <c r="Z794" i="8" s="1"/>
  <c r="AA794" i="8"/>
  <c r="AB794" i="8"/>
  <c r="I795" i="8"/>
  <c r="Y2278" i="8"/>
  <c r="Z2278" i="8" s="1"/>
  <c r="AA2278" i="8"/>
  <c r="AB2278" i="8"/>
  <c r="I2279" i="8"/>
  <c r="Y2592" i="8"/>
  <c r="Z2592" i="8" s="1"/>
  <c r="AB2592" i="8"/>
  <c r="AA2592" i="8"/>
  <c r="I2593" i="8"/>
  <c r="Y2115" i="8"/>
  <c r="Z2115" i="8" s="1"/>
  <c r="AA2115" i="8"/>
  <c r="AB2115" i="8"/>
  <c r="I2116" i="8"/>
  <c r="Y912" i="8"/>
  <c r="Z912" i="8" s="1"/>
  <c r="AB912" i="8"/>
  <c r="AA912" i="8"/>
  <c r="I913" i="8"/>
  <c r="Y1640" i="8"/>
  <c r="Z1640" i="8" s="1"/>
  <c r="AA1640" i="8"/>
  <c r="AB1640" i="8"/>
  <c r="I1641" i="8"/>
  <c r="Y519" i="8"/>
  <c r="Z519" i="8" s="1"/>
  <c r="AA519" i="8"/>
  <c r="AB519" i="8"/>
  <c r="Y1515" i="8"/>
  <c r="Z1515" i="8" s="1"/>
  <c r="AB1515" i="8"/>
  <c r="AA1515" i="8"/>
  <c r="I1516" i="8"/>
  <c r="Y3059" i="8"/>
  <c r="Z3059" i="8" s="1"/>
  <c r="AA3059" i="8"/>
  <c r="AB3059" i="8"/>
  <c r="I3060" i="8"/>
  <c r="Y3031" i="8"/>
  <c r="Z3031" i="8" s="1"/>
  <c r="AA3031" i="8"/>
  <c r="AB3031" i="8"/>
  <c r="I3032" i="8"/>
  <c r="Y1990" i="8"/>
  <c r="Z1990" i="8" s="1"/>
  <c r="AA1990" i="8"/>
  <c r="AB1990" i="8"/>
  <c r="I1991" i="8"/>
  <c r="Y2834" i="8"/>
  <c r="Z2834" i="8" s="1"/>
  <c r="AA2834" i="8"/>
  <c r="AB2834" i="8"/>
  <c r="I2835" i="8"/>
  <c r="Y1742" i="8"/>
  <c r="Z1742" i="8" s="1"/>
  <c r="AB1742" i="8"/>
  <c r="AA1742" i="8"/>
  <c r="I1743" i="8"/>
  <c r="Y2142" i="8"/>
  <c r="Z2142" i="8" s="1"/>
  <c r="AA2142" i="8"/>
  <c r="AB2142" i="8"/>
  <c r="I2143" i="8"/>
  <c r="Y1406" i="8"/>
  <c r="Z1406" i="8" s="1"/>
  <c r="AB1406" i="8"/>
  <c r="AA1406" i="8"/>
  <c r="I1407" i="8"/>
  <c r="Y2926" i="8"/>
  <c r="Z2926" i="8" s="1"/>
  <c r="AA2926" i="8"/>
  <c r="AB2926" i="8"/>
  <c r="I2927" i="8"/>
  <c r="Y2466" i="8"/>
  <c r="Z2466" i="8" s="1"/>
  <c r="AB2466" i="8"/>
  <c r="AA2466" i="8"/>
  <c r="I2467" i="8"/>
  <c r="Y1002" i="8"/>
  <c r="Z1002" i="8" s="1"/>
  <c r="AB1002" i="8"/>
  <c r="AA1002" i="8"/>
  <c r="I1003" i="8"/>
  <c r="Y2006" i="8"/>
  <c r="Z2006" i="8" s="1"/>
  <c r="AA2006" i="8"/>
  <c r="AB2006" i="8"/>
  <c r="I2007" i="8"/>
  <c r="Y2717" i="8"/>
  <c r="Z2717" i="8" s="1"/>
  <c r="AA2717" i="8"/>
  <c r="AB2717" i="8"/>
  <c r="I2718" i="8"/>
  <c r="Y1262" i="8"/>
  <c r="Z1262" i="8" s="1"/>
  <c r="AA1262" i="8"/>
  <c r="AB1262" i="8"/>
  <c r="I1263" i="8"/>
  <c r="Y2250" i="8"/>
  <c r="Z2250" i="8" s="1"/>
  <c r="AA2250" i="8"/>
  <c r="AB2250" i="8"/>
  <c r="I2251" i="8"/>
  <c r="Y895" i="8"/>
  <c r="Z895" i="8" s="1"/>
  <c r="AB895" i="8"/>
  <c r="AA895" i="8"/>
  <c r="I896" i="8"/>
  <c r="Y3005" i="8"/>
  <c r="Z3005" i="8" s="1"/>
  <c r="AA3005" i="8"/>
  <c r="AB3005" i="8"/>
  <c r="I3006" i="8"/>
  <c r="Y2965" i="8"/>
  <c r="Z2965" i="8" s="1"/>
  <c r="AA2965" i="8"/>
  <c r="AB2965" i="8"/>
  <c r="I2966" i="8"/>
  <c r="Y1542" i="8"/>
  <c r="Z1542" i="8" s="1"/>
  <c r="AB1542" i="8"/>
  <c r="AA1542" i="8"/>
  <c r="I1543" i="8"/>
  <c r="Y2438" i="8"/>
  <c r="Z2438" i="8" s="1"/>
  <c r="AB2438" i="8"/>
  <c r="AA2438" i="8"/>
  <c r="I2439" i="8"/>
  <c r="Y2414" i="8"/>
  <c r="Z2414" i="8" s="1"/>
  <c r="AA2414" i="8"/>
  <c r="AB2414" i="8"/>
  <c r="I2415" i="8"/>
  <c r="Y2938" i="8"/>
  <c r="Z2938" i="8" s="1"/>
  <c r="AA2938" i="8"/>
  <c r="AB2938" i="8"/>
  <c r="I2939" i="8"/>
  <c r="Y2493" i="8"/>
  <c r="Z2493" i="8" s="1"/>
  <c r="AA2493" i="8"/>
  <c r="AB2493" i="8"/>
  <c r="I2494" i="8"/>
  <c r="Y1352" i="8"/>
  <c r="Z1352" i="8" s="1"/>
  <c r="AA1352" i="8"/>
  <c r="AB1352" i="8"/>
  <c r="I1353" i="8"/>
  <c r="Y338" i="8"/>
  <c r="Z338" i="8" s="1"/>
  <c r="AA338" i="8"/>
  <c r="AB338" i="8"/>
  <c r="I339" i="8"/>
  <c r="Y1758" i="8"/>
  <c r="Z1758" i="8" s="1"/>
  <c r="AB1758" i="8"/>
  <c r="AA1758" i="8"/>
  <c r="I1759" i="8"/>
  <c r="Y1872" i="8"/>
  <c r="Z1872" i="8" s="1"/>
  <c r="AA1872" i="8"/>
  <c r="AB1872" i="8"/>
  <c r="I1873" i="8"/>
  <c r="Y2078" i="8"/>
  <c r="Z2078" i="8" s="1"/>
  <c r="AA2078" i="8"/>
  <c r="AB2078" i="8"/>
  <c r="I2079" i="8"/>
  <c r="Y717" i="8"/>
  <c r="Z717" i="8" s="1"/>
  <c r="AB717" i="8"/>
  <c r="AA717" i="8"/>
  <c r="I718" i="8"/>
  <c r="Y1918" i="8"/>
  <c r="Z1918" i="8" s="1"/>
  <c r="AA1918" i="8"/>
  <c r="AB1918" i="8"/>
  <c r="I1919" i="8"/>
  <c r="Y866" i="8"/>
  <c r="Z866" i="8" s="1"/>
  <c r="AA866" i="8"/>
  <c r="AB866" i="8"/>
  <c r="I867" i="8"/>
  <c r="Y2850" i="8"/>
  <c r="Z2850" i="8" s="1"/>
  <c r="AA2850" i="8"/>
  <c r="AB2850" i="8"/>
  <c r="I2851" i="8"/>
  <c r="Y2331" i="8"/>
  <c r="Z2331" i="8" s="1"/>
  <c r="AA2331" i="8"/>
  <c r="AB2331" i="8"/>
  <c r="I2332" i="8"/>
  <c r="Y885" i="8"/>
  <c r="Z885" i="8" s="1"/>
  <c r="AA885" i="8"/>
  <c r="AB885" i="8"/>
  <c r="I886" i="8"/>
  <c r="Y2678" i="8"/>
  <c r="Z2678" i="8" s="1"/>
  <c r="AA2678" i="8"/>
  <c r="AB2678" i="8"/>
  <c r="I2679" i="8"/>
  <c r="Y2782" i="8"/>
  <c r="Z2782" i="8" s="1"/>
  <c r="AA2782" i="8"/>
  <c r="I2783" i="8"/>
  <c r="AB2782" i="8"/>
  <c r="Y3095" i="8"/>
  <c r="Z3095" i="8" s="1"/>
  <c r="AA3095" i="8"/>
  <c r="AB3095" i="8"/>
  <c r="I3096" i="8"/>
  <c r="Y2024" i="8"/>
  <c r="Z2024" i="8" s="1"/>
  <c r="AA2024" i="8"/>
  <c r="AB2024" i="8"/>
  <c r="I2025" i="8"/>
  <c r="Y410" i="8"/>
  <c r="Z410" i="8" s="1"/>
  <c r="AA410" i="8"/>
  <c r="AB410" i="8"/>
  <c r="I411" i="8"/>
  <c r="Y536" i="8"/>
  <c r="Z536" i="8" s="1"/>
  <c r="AB536" i="8"/>
  <c r="AA536" i="8"/>
  <c r="I537" i="8"/>
  <c r="Y543" i="8"/>
  <c r="Z543" i="8" s="1"/>
  <c r="AA543" i="8"/>
  <c r="AB543" i="8"/>
  <c r="Y810" i="8"/>
  <c r="Z810" i="8" s="1"/>
  <c r="AA810" i="8"/>
  <c r="AB810" i="8"/>
  <c r="Y1962" i="8"/>
  <c r="Z1962" i="8" s="1"/>
  <c r="AA1962" i="8"/>
  <c r="AB1962" i="8"/>
  <c r="I1963" i="8"/>
  <c r="Y741" i="8"/>
  <c r="Z741" i="8" s="1"/>
  <c r="AB741" i="8"/>
  <c r="AA741" i="8"/>
  <c r="I742" i="8"/>
  <c r="Y1890" i="8"/>
  <c r="Z1890" i="8" s="1"/>
  <c r="AA1890" i="8"/>
  <c r="AB1890" i="8"/>
  <c r="I1891" i="8"/>
  <c r="Y660" i="8"/>
  <c r="Z660" i="8" s="1"/>
  <c r="AB660" i="8"/>
  <c r="AA660" i="8"/>
  <c r="I661" i="8"/>
  <c r="Y2861" i="8"/>
  <c r="Z2861" i="8" s="1"/>
  <c r="AA2861" i="8"/>
  <c r="AB2861" i="8"/>
  <c r="I2862" i="8"/>
  <c r="Y1200" i="8"/>
  <c r="Z1200" i="8" s="1"/>
  <c r="AB1200" i="8"/>
  <c r="AA1200" i="8"/>
  <c r="I1201" i="8"/>
  <c r="Y1622" i="8"/>
  <c r="Z1622" i="8" s="1"/>
  <c r="AB1622" i="8"/>
  <c r="AA1622" i="8"/>
  <c r="I1623" i="8"/>
  <c r="Y626" i="8"/>
  <c r="Z626" i="8" s="1"/>
  <c r="AA626" i="8"/>
  <c r="AB626" i="8"/>
  <c r="I627" i="8"/>
  <c r="Y1776" i="8"/>
  <c r="Z1776" i="8" s="1"/>
  <c r="AA1776" i="8"/>
  <c r="AB1776" i="8"/>
  <c r="I1777" i="8"/>
  <c r="Y525" i="8"/>
  <c r="Z525" i="8" s="1"/>
  <c r="AB525" i="8"/>
  <c r="AA525" i="8"/>
  <c r="Y1899" i="8"/>
  <c r="Z1899" i="8" s="1"/>
  <c r="AA1899" i="8"/>
  <c r="AB1899" i="8"/>
  <c r="I1900" i="8"/>
  <c r="Y2206" i="8"/>
  <c r="Z2206" i="8" s="1"/>
  <c r="AA2206" i="8"/>
  <c r="AB2206" i="8"/>
  <c r="I2207" i="8"/>
  <c r="Y876" i="8"/>
  <c r="Z876" i="8" s="1"/>
  <c r="AB876" i="8"/>
  <c r="AA876" i="8"/>
  <c r="I877" i="8"/>
  <c r="Y1712" i="8"/>
  <c r="Z1712" i="8" s="1"/>
  <c r="AA1712" i="8"/>
  <c r="AB1712" i="8"/>
  <c r="I1713" i="8"/>
  <c r="Y1824" i="8"/>
  <c r="Z1824" i="8" s="1"/>
  <c r="AA1824" i="8"/>
  <c r="AB1824" i="8"/>
  <c r="I1825" i="8"/>
  <c r="Y2088" i="8"/>
  <c r="Z2088" i="8" s="1"/>
  <c r="AA2088" i="8"/>
  <c r="AB2088" i="8"/>
  <c r="I2089" i="8"/>
  <c r="Y669" i="8"/>
  <c r="Z669" i="8" s="1"/>
  <c r="AB669" i="8"/>
  <c r="AA669" i="8"/>
  <c r="I670" i="8"/>
  <c r="Y2501" i="8"/>
  <c r="Z2501" i="8" s="1"/>
  <c r="AA2501" i="8"/>
  <c r="AB2501" i="8"/>
  <c r="I2502" i="8"/>
  <c r="Y2358" i="8"/>
  <c r="Z2358" i="8" s="1"/>
  <c r="AB2358" i="8"/>
  <c r="AA2358" i="8"/>
  <c r="I2359" i="8"/>
  <c r="Y1731" i="8"/>
  <c r="Z1731" i="8" s="1"/>
  <c r="AB1731" i="8"/>
  <c r="AA1731" i="8"/>
  <c r="I1732" i="8"/>
  <c r="Y1694" i="8"/>
  <c r="Z1694" i="8" s="1"/>
  <c r="AB1694" i="8"/>
  <c r="AA1694" i="8"/>
  <c r="I1695" i="8"/>
  <c r="Y549" i="8"/>
  <c r="Z549" i="8" s="1"/>
  <c r="AB549" i="8"/>
  <c r="AA549" i="8"/>
  <c r="Y1496" i="8"/>
  <c r="Z1496" i="8" s="1"/>
  <c r="AA1496" i="8"/>
  <c r="AB1496" i="8"/>
  <c r="I1497" i="8"/>
  <c r="Y1110" i="8"/>
  <c r="Z1110" i="8" s="1"/>
  <c r="AA1110" i="8"/>
  <c r="AB1110" i="8"/>
  <c r="I1111" i="8"/>
  <c r="Y1605" i="8"/>
  <c r="Z1605" i="8" s="1"/>
  <c r="AA1605" i="8"/>
  <c r="AB1605" i="8"/>
  <c r="I1606" i="8"/>
  <c r="Y2312" i="8"/>
  <c r="Z2312" i="8" s="1"/>
  <c r="AB2312" i="8"/>
  <c r="AA2312" i="8"/>
  <c r="I2313" i="8"/>
  <c r="Y2538" i="8"/>
  <c r="Z2538" i="8" s="1"/>
  <c r="AB2538" i="8"/>
  <c r="AA2538" i="8"/>
  <c r="I2539" i="8"/>
  <c r="Y1416" i="8"/>
  <c r="Z1416" i="8" s="1"/>
  <c r="AA1416" i="8"/>
  <c r="AB1416" i="8"/>
  <c r="I1417" i="8"/>
  <c r="Y2430" i="8"/>
  <c r="Z2430" i="8" s="1"/>
  <c r="AA2430" i="8"/>
  <c r="AB2430" i="8"/>
  <c r="I2431" i="8"/>
  <c r="Y1155" i="8"/>
  <c r="Z1155" i="8" s="1"/>
  <c r="AA1155" i="8"/>
  <c r="AB1155" i="8"/>
  <c r="I1156" i="8"/>
  <c r="Y2757" i="8"/>
  <c r="Z2757" i="8" s="1"/>
  <c r="AA2757" i="8"/>
  <c r="AB2757" i="8"/>
  <c r="I2758" i="8"/>
  <c r="Y2573" i="8"/>
  <c r="Z2573" i="8" s="1"/>
  <c r="AA2573" i="8"/>
  <c r="AB2573" i="8"/>
  <c r="I2574" i="8"/>
  <c r="Y2809" i="8"/>
  <c r="Z2809" i="8" s="1"/>
  <c r="AA2809" i="8"/>
  <c r="AB2809" i="8"/>
  <c r="I2810" i="8"/>
  <c r="Y1854" i="8"/>
  <c r="Z1854" i="8" s="1"/>
  <c r="AA1854" i="8"/>
  <c r="AB1854" i="8"/>
  <c r="I1855" i="8"/>
  <c r="Y2510" i="8"/>
  <c r="Z2510" i="8" s="1"/>
  <c r="AB2510" i="8"/>
  <c r="AA2510" i="8"/>
  <c r="I2511" i="8"/>
  <c r="Y2528" i="8"/>
  <c r="Z2528" i="8" s="1"/>
  <c r="AA2528" i="8"/>
  <c r="AB2528" i="8"/>
  <c r="I2529" i="8"/>
  <c r="Y1128" i="8"/>
  <c r="Z1128" i="8" s="1"/>
  <c r="AA1128" i="8"/>
  <c r="AB1128" i="8"/>
  <c r="I1129" i="8"/>
  <c r="Y434" i="8"/>
  <c r="Z434" i="8" s="1"/>
  <c r="AA434" i="8"/>
  <c r="AB434" i="8"/>
  <c r="I435" i="8"/>
  <c r="Y696" i="8"/>
  <c r="Z696" i="8" s="1"/>
  <c r="AB696" i="8"/>
  <c r="AA696" i="8"/>
  <c r="I697" i="8"/>
  <c r="Y1478" i="8"/>
  <c r="Z1478" i="8" s="1"/>
  <c r="AB1478" i="8"/>
  <c r="AA1478" i="8"/>
  <c r="I1479" i="8"/>
  <c r="Y2666" i="8"/>
  <c r="Z2666" i="8" s="1"/>
  <c r="AA2666" i="8"/>
  <c r="AB2666" i="8"/>
  <c r="I2667" i="8"/>
  <c r="Y1011" i="8"/>
  <c r="Z1011" i="8" s="1"/>
  <c r="AA1011" i="8"/>
  <c r="AB1011" i="8"/>
  <c r="I1012" i="8"/>
  <c r="Y1944" i="8"/>
  <c r="Z1944" i="8" s="1"/>
  <c r="AA1944" i="8"/>
  <c r="AB1944" i="8"/>
  <c r="I1945" i="8"/>
  <c r="Y2640" i="8"/>
  <c r="Z2640" i="8" s="1"/>
  <c r="AA2640" i="8"/>
  <c r="AB2640" i="8"/>
  <c r="I2641" i="8"/>
  <c r="Y290" i="8"/>
  <c r="Z290" i="8" s="1"/>
  <c r="AA290" i="8"/>
  <c r="AB290" i="8"/>
  <c r="I291" i="8"/>
  <c r="Y3018" i="8"/>
  <c r="Z3018" i="8" s="1"/>
  <c r="AA3018" i="8"/>
  <c r="AB3018" i="8"/>
  <c r="I3019" i="8"/>
  <c r="Y2350" i="8"/>
  <c r="Z2350" i="8" s="1"/>
  <c r="AA2350" i="8"/>
  <c r="AB2350" i="8"/>
  <c r="I2351" i="8"/>
  <c r="Y2557" i="8"/>
  <c r="Z2557" i="8" s="1"/>
  <c r="AA2557" i="8"/>
  <c r="AB2557" i="8"/>
  <c r="I2558" i="8"/>
  <c r="Y1362" i="8"/>
  <c r="Z1362" i="8" s="1"/>
  <c r="AA1362" i="8"/>
  <c r="AB1362" i="8"/>
  <c r="I1363" i="8"/>
  <c r="Y2797" i="8"/>
  <c r="Z2797" i="8" s="1"/>
  <c r="AA2797" i="8"/>
  <c r="AB2797" i="8"/>
  <c r="I2798" i="8"/>
  <c r="Y1245" i="8"/>
  <c r="Z1245" i="8" s="1"/>
  <c r="AA1245" i="8"/>
  <c r="AB1245" i="8"/>
  <c r="I1246" i="8"/>
  <c r="Y840" i="8"/>
  <c r="Z840" i="8" s="1"/>
  <c r="AB840" i="8"/>
  <c r="AA840" i="8"/>
  <c r="I841" i="8"/>
  <c r="Y1190" i="8"/>
  <c r="Z1190" i="8" s="1"/>
  <c r="AA1190" i="8"/>
  <c r="AB1190" i="8"/>
  <c r="I1191" i="8"/>
  <c r="Y1280" i="8"/>
  <c r="Z1280" i="8" s="1"/>
  <c r="AB1280" i="8"/>
  <c r="AA1280" i="8"/>
  <c r="I1281" i="8"/>
  <c r="Y2342" i="8"/>
  <c r="Z2342" i="8" s="1"/>
  <c r="AB2342" i="8"/>
  <c r="AA2342" i="8"/>
  <c r="I2343" i="8"/>
  <c r="Y1632" i="8"/>
  <c r="Z1632" i="8" s="1"/>
  <c r="AA1632" i="8"/>
  <c r="AB1632" i="8"/>
  <c r="I1633" i="8"/>
  <c r="Y1118" i="8"/>
  <c r="Z1118" i="8" s="1"/>
  <c r="AA1118" i="8"/>
  <c r="AB1118" i="8"/>
  <c r="I1119" i="8"/>
  <c r="Y512" i="8"/>
  <c r="Z512" i="8" s="1"/>
  <c r="AB512" i="8"/>
  <c r="AA512" i="8"/>
  <c r="I513" i="8"/>
  <c r="I619" i="11"/>
  <c r="I620" i="11" s="1"/>
  <c r="Y618" i="11"/>
  <c r="X618" i="11"/>
  <c r="I697" i="11"/>
  <c r="I698" i="11" s="1"/>
  <c r="X696" i="11"/>
  <c r="Y696" i="11"/>
  <c r="I658" i="11"/>
  <c r="I659" i="11" s="1"/>
  <c r="Y657" i="11"/>
  <c r="X657" i="11"/>
  <c r="I684" i="11"/>
  <c r="I685" i="11" s="1"/>
  <c r="Y683" i="11"/>
  <c r="X683" i="11"/>
  <c r="I632" i="11"/>
  <c r="I633" i="11" s="1"/>
  <c r="Y631" i="11"/>
  <c r="X631" i="11"/>
  <c r="I671" i="11"/>
  <c r="I672" i="11" s="1"/>
  <c r="X670" i="11"/>
  <c r="Y670" i="11"/>
  <c r="Y766" i="8" l="1"/>
  <c r="Z766" i="8" s="1"/>
  <c r="AA766" i="8"/>
  <c r="AB766" i="8"/>
  <c r="I767" i="8"/>
  <c r="Y363" i="8"/>
  <c r="Z363" i="8" s="1"/>
  <c r="AA363" i="8"/>
  <c r="AB363" i="8"/>
  <c r="Y921" i="8"/>
  <c r="Z921" i="8" s="1"/>
  <c r="AA921" i="8"/>
  <c r="AB921" i="8"/>
  <c r="I922" i="8"/>
  <c r="Y1057" i="8"/>
  <c r="Z1057" i="8" s="1"/>
  <c r="AA1057" i="8"/>
  <c r="AB1057" i="8"/>
  <c r="I1058" i="8"/>
  <c r="Y1507" i="8"/>
  <c r="Z1507" i="8" s="1"/>
  <c r="AB1507" i="8"/>
  <c r="AA1507" i="8"/>
  <c r="I1508" i="8"/>
  <c r="Y1489" i="8"/>
  <c r="Z1489" i="8" s="1"/>
  <c r="AA1489" i="8"/>
  <c r="AB1489" i="8"/>
  <c r="I1490" i="8"/>
  <c r="Y1382" i="8"/>
  <c r="Z1382" i="8" s="1"/>
  <c r="AA1382" i="8"/>
  <c r="AB1382" i="8"/>
  <c r="I1383" i="8"/>
  <c r="Y2295" i="8"/>
  <c r="Z2295" i="8" s="1"/>
  <c r="AA2295" i="8"/>
  <c r="AB2295" i="8"/>
  <c r="I2296" i="8"/>
  <c r="Y2323" i="8"/>
  <c r="Z2323" i="8" s="1"/>
  <c r="AA2323" i="8"/>
  <c r="AB2323" i="8"/>
  <c r="I2324" i="8"/>
  <c r="Y627" i="8"/>
  <c r="Z627" i="8" s="1"/>
  <c r="AA627" i="8"/>
  <c r="AB627" i="8"/>
  <c r="Y1777" i="8"/>
  <c r="Z1777" i="8" s="1"/>
  <c r="AA1777" i="8"/>
  <c r="AB1777" i="8"/>
  <c r="I1778" i="8"/>
  <c r="Y1623" i="8"/>
  <c r="Z1623" i="8" s="1"/>
  <c r="AB1623" i="8"/>
  <c r="AA1623" i="8"/>
  <c r="I1624" i="8"/>
  <c r="Y2862" i="8"/>
  <c r="Z2862" i="8" s="1"/>
  <c r="AA2862" i="8"/>
  <c r="I2863" i="8"/>
  <c r="AB2862" i="8"/>
  <c r="Y1891" i="8"/>
  <c r="Z1891" i="8" s="1"/>
  <c r="AA1891" i="8"/>
  <c r="AB1891" i="8"/>
  <c r="I1892" i="8"/>
  <c r="Y1963" i="8"/>
  <c r="Z1963" i="8" s="1"/>
  <c r="AA1963" i="8"/>
  <c r="AB1963" i="8"/>
  <c r="I1964" i="8"/>
  <c r="Y1723" i="8"/>
  <c r="Z1723" i="8" s="1"/>
  <c r="AB1723" i="8"/>
  <c r="AA1723" i="8"/>
  <c r="I1724" i="8"/>
  <c r="Y824" i="8"/>
  <c r="Z824" i="8" s="1"/>
  <c r="AB824" i="8"/>
  <c r="AA824" i="8"/>
  <c r="I825" i="8"/>
  <c r="Y985" i="8"/>
  <c r="Z985" i="8" s="1"/>
  <c r="AB985" i="8"/>
  <c r="AA985" i="8"/>
  <c r="I986" i="8"/>
  <c r="Y483" i="8"/>
  <c r="Z483" i="8" s="1"/>
  <c r="AA483" i="8"/>
  <c r="AB483" i="8"/>
  <c r="Y3044" i="8"/>
  <c r="Z3044" i="8" s="1"/>
  <c r="AA3044" i="8"/>
  <c r="AB3044" i="8"/>
  <c r="I3045" i="8"/>
  <c r="Y2550" i="8"/>
  <c r="Z2550" i="8" s="1"/>
  <c r="AB2550" i="8"/>
  <c r="AA2550" i="8"/>
  <c r="Y2367" i="8"/>
  <c r="Z2367" i="8" s="1"/>
  <c r="AA2367" i="8"/>
  <c r="AB2367" i="8"/>
  <c r="I2368" i="8"/>
  <c r="Y2199" i="8"/>
  <c r="Z2199" i="8" s="1"/>
  <c r="AA2199" i="8"/>
  <c r="AB2199" i="8"/>
  <c r="Y1238" i="8"/>
  <c r="Z1238" i="8" s="1"/>
  <c r="AA1238" i="8"/>
  <c r="AB1238" i="8"/>
  <c r="I1239" i="8"/>
  <c r="Y2746" i="8"/>
  <c r="Z2746" i="8" s="1"/>
  <c r="AA2746" i="8"/>
  <c r="AB2746" i="8"/>
  <c r="I2747" i="8"/>
  <c r="Y2395" i="8"/>
  <c r="Z2395" i="8" s="1"/>
  <c r="AA2395" i="8"/>
  <c r="AB2395" i="8"/>
  <c r="I2396" i="8"/>
  <c r="Y859" i="8"/>
  <c r="Z859" i="8" s="1"/>
  <c r="AB859" i="8"/>
  <c r="AA859" i="8"/>
  <c r="I860" i="8"/>
  <c r="Y832" i="8"/>
  <c r="Z832" i="8" s="1"/>
  <c r="AB832" i="8"/>
  <c r="AA832" i="8"/>
  <c r="I833" i="8"/>
  <c r="Y1102" i="8"/>
  <c r="Z1102" i="8" s="1"/>
  <c r="AA1102" i="8"/>
  <c r="AB1102" i="8"/>
  <c r="I1103" i="8"/>
  <c r="Y2992" i="8"/>
  <c r="Z2992" i="8" s="1"/>
  <c r="AA2992" i="8"/>
  <c r="AB2992" i="8"/>
  <c r="I2993" i="8"/>
  <c r="Y975" i="8"/>
  <c r="Z975" i="8" s="1"/>
  <c r="AA975" i="8"/>
  <c r="AB975" i="8"/>
  <c r="I976" i="8"/>
  <c r="Y2385" i="8"/>
  <c r="Z2385" i="8" s="1"/>
  <c r="AB2385" i="8"/>
  <c r="AA2385" i="8"/>
  <c r="I2386" i="8"/>
  <c r="Y1972" i="8"/>
  <c r="Z1972" i="8" s="1"/>
  <c r="AA1972" i="8"/>
  <c r="AB1972" i="8"/>
  <c r="I1973" i="8"/>
  <c r="Y661" i="8"/>
  <c r="Z661" i="8" s="1"/>
  <c r="AB661" i="8"/>
  <c r="AA661" i="8"/>
  <c r="I662" i="8"/>
  <c r="Y1695" i="8"/>
  <c r="Z1695" i="8" s="1"/>
  <c r="AA1695" i="8"/>
  <c r="AB1695" i="8"/>
  <c r="I1696" i="8"/>
  <c r="Y670" i="8"/>
  <c r="Z670" i="8" s="1"/>
  <c r="AA670" i="8"/>
  <c r="AB670" i="8"/>
  <c r="I671" i="8"/>
  <c r="Y1825" i="8"/>
  <c r="Z1825" i="8" s="1"/>
  <c r="AA1825" i="8"/>
  <c r="AB1825" i="8"/>
  <c r="I1826" i="8"/>
  <c r="Y1900" i="8"/>
  <c r="Z1900" i="8" s="1"/>
  <c r="AA1900" i="8"/>
  <c r="AB1900" i="8"/>
  <c r="I1901" i="8"/>
  <c r="Y913" i="8"/>
  <c r="Z913" i="8" s="1"/>
  <c r="AA913" i="8"/>
  <c r="AB913" i="8"/>
  <c r="I914" i="8"/>
  <c r="Y2593" i="8"/>
  <c r="Z2593" i="8" s="1"/>
  <c r="AA2593" i="8"/>
  <c r="AB2593" i="8"/>
  <c r="I2594" i="8"/>
  <c r="Y795" i="8"/>
  <c r="Z795" i="8" s="1"/>
  <c r="AB795" i="8"/>
  <c r="AA795" i="8"/>
  <c r="I796" i="8"/>
  <c r="Y1425" i="8"/>
  <c r="Z1425" i="8" s="1"/>
  <c r="AA1425" i="8"/>
  <c r="AB1425" i="8"/>
  <c r="I1426" i="8"/>
  <c r="Y1751" i="8"/>
  <c r="Z1751" i="8" s="1"/>
  <c r="AA1751" i="8"/>
  <c r="AB1751" i="8"/>
  <c r="I1752" i="8"/>
  <c r="Y2035" i="8"/>
  <c r="Z2035" i="8" s="1"/>
  <c r="AA2035" i="8"/>
  <c r="AB2035" i="8"/>
  <c r="I2036" i="8"/>
  <c r="Y555" i="8"/>
  <c r="Z555" i="8" s="1"/>
  <c r="AA555" i="8"/>
  <c r="AB555" i="8"/>
  <c r="Y1836" i="8"/>
  <c r="Z1836" i="8" s="1"/>
  <c r="AA1836" i="8"/>
  <c r="AB1836" i="8"/>
  <c r="I1837" i="8"/>
  <c r="Y2980" i="8"/>
  <c r="Z2980" i="8" s="1"/>
  <c r="AA2980" i="8"/>
  <c r="AB2980" i="8"/>
  <c r="I2981" i="8"/>
  <c r="Y489" i="8"/>
  <c r="Z489" i="8" s="1"/>
  <c r="AB489" i="8"/>
  <c r="AA489" i="8"/>
  <c r="Y1785" i="8"/>
  <c r="Z1785" i="8" s="1"/>
  <c r="AA1785" i="8"/>
  <c r="AB1785" i="8"/>
  <c r="I1786" i="8"/>
  <c r="Y2127" i="8"/>
  <c r="Z2127" i="8" s="1"/>
  <c r="AA2127" i="8"/>
  <c r="AB2127" i="8"/>
  <c r="Y1047" i="8"/>
  <c r="Z1047" i="8" s="1"/>
  <c r="AA1047" i="8"/>
  <c r="AB1047" i="8"/>
  <c r="I1048" i="8"/>
  <c r="Y2071" i="8"/>
  <c r="Z2071" i="8" s="1"/>
  <c r="AA2071" i="8"/>
  <c r="AB2071" i="8"/>
  <c r="I2072" i="8"/>
  <c r="Y1022" i="8"/>
  <c r="Z1022" i="8" s="1"/>
  <c r="AB1022" i="8"/>
  <c r="AA1022" i="8"/>
  <c r="I1023" i="8"/>
  <c r="Y1327" i="8"/>
  <c r="Z1327" i="8" s="1"/>
  <c r="AA1327" i="8"/>
  <c r="AB1327" i="8"/>
  <c r="I1328" i="8"/>
  <c r="Y1345" i="8"/>
  <c r="Z1345" i="8" s="1"/>
  <c r="AA1345" i="8"/>
  <c r="AB1345" i="8"/>
  <c r="I1346" i="8"/>
  <c r="Y2457" i="8"/>
  <c r="Z2457" i="8" s="1"/>
  <c r="AA2457" i="8"/>
  <c r="AB2457" i="8"/>
  <c r="I2458" i="8"/>
  <c r="Y2629" i="8"/>
  <c r="Z2629" i="8" s="1"/>
  <c r="AA2629" i="8"/>
  <c r="AB2629" i="8"/>
  <c r="I2630" i="8"/>
  <c r="Y1300" i="8"/>
  <c r="Z1300" i="8" s="1"/>
  <c r="AA1300" i="8"/>
  <c r="AB1300" i="8"/>
  <c r="I1301" i="8"/>
  <c r="Y1219" i="8"/>
  <c r="Z1219" i="8" s="1"/>
  <c r="AA1219" i="8"/>
  <c r="AB1219" i="8"/>
  <c r="I1220" i="8"/>
  <c r="Y2107" i="8"/>
  <c r="Z2107" i="8" s="1"/>
  <c r="AA2107" i="8"/>
  <c r="AB2107" i="8"/>
  <c r="I2108" i="8"/>
  <c r="Y2055" i="8"/>
  <c r="Z2055" i="8" s="1"/>
  <c r="AA2055" i="8"/>
  <c r="AB2055" i="8"/>
  <c r="Y1291" i="8"/>
  <c r="Z1291" i="8" s="1"/>
  <c r="AA1291" i="8"/>
  <c r="AB1291" i="8"/>
  <c r="I1292" i="8"/>
  <c r="Y1372" i="8"/>
  <c r="Z1372" i="8" s="1"/>
  <c r="AB1372" i="8"/>
  <c r="AA1372" i="8"/>
  <c r="I1373" i="8"/>
  <c r="Y2135" i="8"/>
  <c r="Z2135" i="8" s="1"/>
  <c r="AA2135" i="8"/>
  <c r="AB2135" i="8"/>
  <c r="I2136" i="8"/>
  <c r="Y2151" i="8"/>
  <c r="Z2151" i="8" s="1"/>
  <c r="AA2151" i="8"/>
  <c r="AB2151" i="8"/>
  <c r="I2152" i="8"/>
  <c r="Y3110" i="8"/>
  <c r="Z3110" i="8" s="1"/>
  <c r="AA3110" i="8"/>
  <c r="AB3110" i="8"/>
  <c r="I3111" i="8"/>
  <c r="Y194" i="8"/>
  <c r="Z194" i="8" s="1"/>
  <c r="AA194" i="8"/>
  <c r="AB194" i="8"/>
  <c r="I195" i="8"/>
  <c r="Y3083" i="8"/>
  <c r="Z3083" i="8" s="1"/>
  <c r="AA3083" i="8"/>
  <c r="AB3083" i="8"/>
  <c r="I3084" i="8"/>
  <c r="Y1927" i="8"/>
  <c r="Z1927" i="8" s="1"/>
  <c r="AA1927" i="8"/>
  <c r="AB1927" i="8"/>
  <c r="I1928" i="8"/>
  <c r="Y1705" i="8"/>
  <c r="Z1705" i="8" s="1"/>
  <c r="AA1705" i="8"/>
  <c r="AB1705" i="8"/>
  <c r="I1706" i="8"/>
  <c r="Y2241" i="8"/>
  <c r="Z2241" i="8" s="1"/>
  <c r="AA2241" i="8"/>
  <c r="AB2241" i="8"/>
  <c r="I2242" i="8"/>
  <c r="Y993" i="8"/>
  <c r="Z993" i="8" s="1"/>
  <c r="AB993" i="8"/>
  <c r="AA993" i="8"/>
  <c r="I994" i="8"/>
  <c r="Y1444" i="8"/>
  <c r="Z1444" i="8" s="1"/>
  <c r="AA1444" i="8"/>
  <c r="AB1444" i="8"/>
  <c r="I1445" i="8"/>
  <c r="Y2875" i="8"/>
  <c r="Z2875" i="8" s="1"/>
  <c r="AA2875" i="8"/>
  <c r="AB2875" i="8"/>
  <c r="I2876" i="8"/>
  <c r="Y1815" i="8"/>
  <c r="Z1815" i="8" s="1"/>
  <c r="AA1815" i="8"/>
  <c r="AB1815" i="8"/>
  <c r="I1816" i="8"/>
  <c r="Y2169" i="8"/>
  <c r="Z2169" i="8" s="1"/>
  <c r="AA2169" i="8"/>
  <c r="AB2169" i="8"/>
  <c r="I2170" i="8"/>
  <c r="Y1471" i="8"/>
  <c r="Z1471" i="8" s="1"/>
  <c r="AB1471" i="8"/>
  <c r="AA1471" i="8"/>
  <c r="I1472" i="8"/>
  <c r="Y1075" i="8"/>
  <c r="Z1075" i="8" s="1"/>
  <c r="AA1075" i="8"/>
  <c r="AB1075" i="8"/>
  <c r="I1076" i="8"/>
  <c r="Y2887" i="8"/>
  <c r="Z2887" i="8" s="1"/>
  <c r="AA2887" i="8"/>
  <c r="AB2887" i="8"/>
  <c r="I2888" i="8"/>
  <c r="Y787" i="8"/>
  <c r="Z787" i="8" s="1"/>
  <c r="AB787" i="8"/>
  <c r="AA787" i="8"/>
  <c r="I788" i="8"/>
  <c r="Y2654" i="8"/>
  <c r="Z2654" i="8" s="1"/>
  <c r="AA2654" i="8"/>
  <c r="I2655" i="8"/>
  <c r="AB2654" i="8"/>
  <c r="Y1166" i="8"/>
  <c r="Z1166" i="8" s="1"/>
  <c r="AA1166" i="8"/>
  <c r="AB1166" i="8"/>
  <c r="I1167" i="8"/>
  <c r="Y2359" i="8"/>
  <c r="Z2359" i="8" s="1"/>
  <c r="AA2359" i="8"/>
  <c r="AB2359" i="8"/>
  <c r="I2360" i="8"/>
  <c r="Y877" i="8"/>
  <c r="Z877" i="8" s="1"/>
  <c r="AA877" i="8"/>
  <c r="AB877" i="8"/>
  <c r="I878" i="8"/>
  <c r="Y1119" i="8"/>
  <c r="Z1119" i="8" s="1"/>
  <c r="AA1119" i="8"/>
  <c r="AB1119" i="8"/>
  <c r="I1120" i="8"/>
  <c r="Y2343" i="8"/>
  <c r="Z2343" i="8" s="1"/>
  <c r="AA2343" i="8"/>
  <c r="AB2343" i="8"/>
  <c r="Y1191" i="8"/>
  <c r="Z1191" i="8" s="1"/>
  <c r="AA1191" i="8"/>
  <c r="AB1191" i="8"/>
  <c r="I1192" i="8"/>
  <c r="Y1246" i="8"/>
  <c r="Z1246" i="8" s="1"/>
  <c r="AA1246" i="8"/>
  <c r="AB1246" i="8"/>
  <c r="I1247" i="8"/>
  <c r="Y1363" i="8"/>
  <c r="Z1363" i="8" s="1"/>
  <c r="AA1363" i="8"/>
  <c r="AB1363" i="8"/>
  <c r="I1364" i="8"/>
  <c r="Y2351" i="8"/>
  <c r="Z2351" i="8" s="1"/>
  <c r="AA2351" i="8"/>
  <c r="AB2351" i="8"/>
  <c r="I2352" i="8"/>
  <c r="Y291" i="8"/>
  <c r="Z291" i="8" s="1"/>
  <c r="AA291" i="8"/>
  <c r="AB291" i="8"/>
  <c r="Y1945" i="8"/>
  <c r="Z1945" i="8" s="1"/>
  <c r="AA1945" i="8"/>
  <c r="AB1945" i="8"/>
  <c r="I1946" i="8"/>
  <c r="Y2667" i="8"/>
  <c r="Z2667" i="8" s="1"/>
  <c r="AA2667" i="8"/>
  <c r="AB2667" i="8"/>
  <c r="I2668" i="8"/>
  <c r="Y697" i="8"/>
  <c r="Z697" i="8" s="1"/>
  <c r="AB697" i="8"/>
  <c r="AA697" i="8"/>
  <c r="I698" i="8"/>
  <c r="Y1129" i="8"/>
  <c r="Z1129" i="8" s="1"/>
  <c r="AA1129" i="8"/>
  <c r="AB1129" i="8"/>
  <c r="I1130" i="8"/>
  <c r="Y2511" i="8"/>
  <c r="Z2511" i="8" s="1"/>
  <c r="AB2511" i="8"/>
  <c r="AA2511" i="8"/>
  <c r="I2512" i="8"/>
  <c r="Y2810" i="8"/>
  <c r="Z2810" i="8" s="1"/>
  <c r="AA2810" i="8"/>
  <c r="AB2810" i="8"/>
  <c r="I2811" i="8"/>
  <c r="Y2758" i="8"/>
  <c r="Z2758" i="8" s="1"/>
  <c r="AA2758" i="8"/>
  <c r="AB2758" i="8"/>
  <c r="I2759" i="8"/>
  <c r="Y2431" i="8"/>
  <c r="Z2431" i="8" s="1"/>
  <c r="AA2431" i="8"/>
  <c r="AB2431" i="8"/>
  <c r="I2432" i="8"/>
  <c r="Y2539" i="8"/>
  <c r="Z2539" i="8" s="1"/>
  <c r="AB2539" i="8"/>
  <c r="AA2539" i="8"/>
  <c r="I2540" i="8"/>
  <c r="Y1606" i="8"/>
  <c r="Z1606" i="8" s="1"/>
  <c r="AB1606" i="8"/>
  <c r="AA1606" i="8"/>
  <c r="I1607" i="8"/>
  <c r="Y1497" i="8"/>
  <c r="Z1497" i="8" s="1"/>
  <c r="AA1497" i="8"/>
  <c r="AB1497" i="8"/>
  <c r="I1498" i="8"/>
  <c r="Y537" i="8"/>
  <c r="Z537" i="8" s="1"/>
  <c r="AB537" i="8"/>
  <c r="AA537" i="8"/>
  <c r="Y2025" i="8"/>
  <c r="Z2025" i="8" s="1"/>
  <c r="AA2025" i="8"/>
  <c r="AB2025" i="8"/>
  <c r="I2026" i="8"/>
  <c r="Y886" i="8"/>
  <c r="Z886" i="8" s="1"/>
  <c r="AA886" i="8"/>
  <c r="AB886" i="8"/>
  <c r="I887" i="8"/>
  <c r="Y2851" i="8"/>
  <c r="Z2851" i="8" s="1"/>
  <c r="AA2851" i="8"/>
  <c r="AB2851" i="8"/>
  <c r="I2852" i="8"/>
  <c r="Y1919" i="8"/>
  <c r="Z1919" i="8" s="1"/>
  <c r="AA1919" i="8"/>
  <c r="AB1919" i="8"/>
  <c r="I1920" i="8"/>
  <c r="Y2079" i="8"/>
  <c r="Z2079" i="8" s="1"/>
  <c r="AA2079" i="8"/>
  <c r="AB2079" i="8"/>
  <c r="I2080" i="8"/>
  <c r="Y1759" i="8"/>
  <c r="Z1759" i="8" s="1"/>
  <c r="AA1759" i="8"/>
  <c r="AB1759" i="8"/>
  <c r="I1760" i="8"/>
  <c r="Y1353" i="8"/>
  <c r="Z1353" i="8" s="1"/>
  <c r="AA1353" i="8"/>
  <c r="AB1353" i="8"/>
  <c r="I1354" i="8"/>
  <c r="Y2939" i="8"/>
  <c r="Z2939" i="8" s="1"/>
  <c r="AA2939" i="8"/>
  <c r="AB2939" i="8"/>
  <c r="I2940" i="8"/>
  <c r="Y2439" i="8"/>
  <c r="Z2439" i="8" s="1"/>
  <c r="AA2439" i="8"/>
  <c r="I2440" i="8"/>
  <c r="AB2439" i="8"/>
  <c r="Y2966" i="8"/>
  <c r="Z2966" i="8" s="1"/>
  <c r="AA2966" i="8"/>
  <c r="AB2966" i="8"/>
  <c r="I2967" i="8"/>
  <c r="Y896" i="8"/>
  <c r="Z896" i="8" s="1"/>
  <c r="AB896" i="8"/>
  <c r="AA896" i="8"/>
  <c r="I897" i="8"/>
  <c r="Y1263" i="8"/>
  <c r="Z1263" i="8" s="1"/>
  <c r="AA1263" i="8"/>
  <c r="AB1263" i="8"/>
  <c r="I1264" i="8"/>
  <c r="Y2007" i="8"/>
  <c r="Z2007" i="8" s="1"/>
  <c r="AA2007" i="8"/>
  <c r="AB2007" i="8"/>
  <c r="I2008" i="8"/>
  <c r="Y2467" i="8"/>
  <c r="Z2467" i="8" s="1"/>
  <c r="AA2467" i="8"/>
  <c r="AB2467" i="8"/>
  <c r="I2468" i="8"/>
  <c r="Y1407" i="8"/>
  <c r="Z1407" i="8" s="1"/>
  <c r="AB1407" i="8"/>
  <c r="AA1407" i="8"/>
  <c r="I1408" i="8"/>
  <c r="Y1743" i="8"/>
  <c r="Z1743" i="8" s="1"/>
  <c r="AA1743" i="8"/>
  <c r="AB1743" i="8"/>
  <c r="Y1991" i="8"/>
  <c r="Z1991" i="8" s="1"/>
  <c r="AA1991" i="8"/>
  <c r="AB1991" i="8"/>
  <c r="I1992" i="8"/>
  <c r="Y3060" i="8"/>
  <c r="Z3060" i="8" s="1"/>
  <c r="AA3060" i="8"/>
  <c r="AB3060" i="8"/>
  <c r="I3061" i="8"/>
  <c r="Y1678" i="8"/>
  <c r="Z1678" i="8" s="1"/>
  <c r="AB1678" i="8"/>
  <c r="AA1678" i="8"/>
  <c r="I1679" i="8"/>
  <c r="Y1084" i="8"/>
  <c r="Z1084" i="8" s="1"/>
  <c r="AB1084" i="8"/>
  <c r="AA1084" i="8"/>
  <c r="I1085" i="8"/>
  <c r="Y849" i="8"/>
  <c r="Z849" i="8" s="1"/>
  <c r="AA849" i="8"/>
  <c r="AB849" i="8"/>
  <c r="I850" i="8"/>
  <c r="Y1174" i="8"/>
  <c r="Z1174" i="8" s="1"/>
  <c r="AA1174" i="8"/>
  <c r="AB1174" i="8"/>
  <c r="I1175" i="8"/>
  <c r="Y1147" i="8"/>
  <c r="Z1147" i="8" s="1"/>
  <c r="AA1147" i="8"/>
  <c r="AB1147" i="8"/>
  <c r="I1148" i="8"/>
  <c r="Y1318" i="8"/>
  <c r="Z1318" i="8" s="1"/>
  <c r="AA1318" i="8"/>
  <c r="AB1318" i="8"/>
  <c r="I1319" i="8"/>
  <c r="Y1534" i="8"/>
  <c r="Z1534" i="8" s="1"/>
  <c r="AB1534" i="8"/>
  <c r="AA1534" i="8"/>
  <c r="I1535" i="8"/>
  <c r="Y2706" i="8"/>
  <c r="Z2706" i="8" s="1"/>
  <c r="AA2706" i="8"/>
  <c r="AB2706" i="8"/>
  <c r="I2707" i="8"/>
  <c r="Y2521" i="8"/>
  <c r="Z2521" i="8" s="1"/>
  <c r="AA2521" i="8"/>
  <c r="AB2521" i="8"/>
  <c r="I2522" i="8"/>
  <c r="Y205" i="8"/>
  <c r="Z205" i="8" s="1"/>
  <c r="AB205" i="8"/>
  <c r="AA205" i="8"/>
  <c r="Y2955" i="8"/>
  <c r="Z2955" i="8" s="1"/>
  <c r="AA2955" i="8"/>
  <c r="AB2955" i="8"/>
  <c r="I2956" i="8"/>
  <c r="Y2097" i="8"/>
  <c r="Z2097" i="8" s="1"/>
  <c r="AA2097" i="8"/>
  <c r="AB2097" i="8"/>
  <c r="I2098" i="8"/>
  <c r="Y1065" i="8"/>
  <c r="Z1065" i="8" s="1"/>
  <c r="AA1065" i="8"/>
  <c r="AB1065" i="8"/>
  <c r="I1066" i="8"/>
  <c r="Y579" i="8"/>
  <c r="Z579" i="8" s="1"/>
  <c r="AA579" i="8"/>
  <c r="AB579" i="8"/>
  <c r="Y2733" i="8"/>
  <c r="Z2733" i="8" s="1"/>
  <c r="AA2733" i="8"/>
  <c r="AB2733" i="8"/>
  <c r="I2734" i="8"/>
  <c r="Y1183" i="8"/>
  <c r="Z1183" i="8" s="1"/>
  <c r="AA1183" i="8"/>
  <c r="AB1183" i="8"/>
  <c r="I1184" i="8"/>
  <c r="Y1588" i="8"/>
  <c r="Z1588" i="8" s="1"/>
  <c r="AA1588" i="8"/>
  <c r="AB1588" i="8"/>
  <c r="I1589" i="8"/>
  <c r="Y1598" i="8"/>
  <c r="Z1598" i="8" s="1"/>
  <c r="AB1598" i="8"/>
  <c r="AA1598" i="8"/>
  <c r="I1599" i="8"/>
  <c r="Y2783" i="8"/>
  <c r="Z2783" i="8" s="1"/>
  <c r="AA2783" i="8"/>
  <c r="AB2783" i="8"/>
  <c r="I2784" i="8"/>
  <c r="Y1390" i="8"/>
  <c r="Z1390" i="8" s="1"/>
  <c r="AB1390" i="8"/>
  <c r="AA1390" i="8"/>
  <c r="I1391" i="8"/>
  <c r="Y1847" i="8"/>
  <c r="Z1847" i="8" s="1"/>
  <c r="AA1847" i="8"/>
  <c r="AB1847" i="8"/>
  <c r="I1848" i="8"/>
  <c r="Y507" i="8"/>
  <c r="Z507" i="8" s="1"/>
  <c r="AA507" i="8"/>
  <c r="AB507" i="8"/>
  <c r="Y1310" i="8"/>
  <c r="Z1310" i="8" s="1"/>
  <c r="AA1310" i="8"/>
  <c r="AB1310" i="8"/>
  <c r="I1311" i="8"/>
  <c r="Y2377" i="8"/>
  <c r="Z2377" i="8" s="1"/>
  <c r="AA2377" i="8"/>
  <c r="AB2377" i="8"/>
  <c r="I2378" i="8"/>
  <c r="Y2223" i="8"/>
  <c r="Z2223" i="8" s="1"/>
  <c r="AA2223" i="8"/>
  <c r="AB2223" i="8"/>
  <c r="I2224" i="8"/>
  <c r="Y273" i="8"/>
  <c r="Z273" i="8" s="1"/>
  <c r="AB273" i="8"/>
  <c r="AA273" i="8"/>
  <c r="Y1039" i="8"/>
  <c r="Z1039" i="8" s="1"/>
  <c r="AA1039" i="8"/>
  <c r="AB1039" i="8"/>
  <c r="I1040" i="8"/>
  <c r="Y1454" i="8"/>
  <c r="Z1454" i="8" s="1"/>
  <c r="AB1454" i="8"/>
  <c r="AA1454" i="8"/>
  <c r="I1455" i="8"/>
  <c r="Y1953" i="8"/>
  <c r="Z1953" i="8" s="1"/>
  <c r="AA1953" i="8"/>
  <c r="AB1953" i="8"/>
  <c r="I1954" i="8"/>
  <c r="Y1526" i="8"/>
  <c r="Z1526" i="8" s="1"/>
  <c r="AB1526" i="8"/>
  <c r="AA1526" i="8"/>
  <c r="I1527" i="8"/>
  <c r="Y1335" i="8"/>
  <c r="Z1335" i="8" s="1"/>
  <c r="AA1335" i="8"/>
  <c r="AB1335" i="8"/>
  <c r="I1336" i="8"/>
  <c r="Y3070" i="8"/>
  <c r="Z3070" i="8" s="1"/>
  <c r="AA3070" i="8"/>
  <c r="AB3070" i="8"/>
  <c r="I3071" i="8"/>
  <c r="Y1209" i="8"/>
  <c r="Z1209" i="8" s="1"/>
  <c r="AA1209" i="8"/>
  <c r="AB1209" i="8"/>
  <c r="I1210" i="8"/>
  <c r="Y2287" i="8"/>
  <c r="Z2287" i="8" s="1"/>
  <c r="AA2287" i="8"/>
  <c r="AB2287" i="8"/>
  <c r="I2288" i="8"/>
  <c r="Y2215" i="8"/>
  <c r="Z2215" i="8" s="1"/>
  <c r="AA2215" i="8"/>
  <c r="AB2215" i="8"/>
  <c r="I2216" i="8"/>
  <c r="Y1671" i="8"/>
  <c r="Z1671" i="8" s="1"/>
  <c r="AA1671" i="8"/>
  <c r="AB1671" i="8"/>
  <c r="Y2486" i="8"/>
  <c r="Z2486" i="8" s="1"/>
  <c r="AB2486" i="8"/>
  <c r="AA2486" i="8"/>
  <c r="I2487" i="8"/>
  <c r="Y315" i="8"/>
  <c r="Z315" i="8" s="1"/>
  <c r="AA315" i="8"/>
  <c r="AB315" i="8"/>
  <c r="Y1030" i="8"/>
  <c r="Z1030" i="8" s="1"/>
  <c r="AB1030" i="8"/>
  <c r="AA1030" i="8"/>
  <c r="I1031" i="8"/>
  <c r="Y2063" i="8"/>
  <c r="Z2063" i="8" s="1"/>
  <c r="AA2063" i="8"/>
  <c r="AB2063" i="8"/>
  <c r="I2064" i="8"/>
  <c r="Y1201" i="8"/>
  <c r="Z1201" i="8" s="1"/>
  <c r="AA1201" i="8"/>
  <c r="AB1201" i="8"/>
  <c r="I1202" i="8"/>
  <c r="Y742" i="8"/>
  <c r="Z742" i="8" s="1"/>
  <c r="AA742" i="8"/>
  <c r="AB742" i="8"/>
  <c r="I743" i="8"/>
  <c r="Y2423" i="8"/>
  <c r="Z2423" i="8" s="1"/>
  <c r="AA2423" i="8"/>
  <c r="AB2423" i="8"/>
  <c r="I2424" i="8"/>
  <c r="Y1732" i="8"/>
  <c r="Z1732" i="8" s="1"/>
  <c r="AA1732" i="8"/>
  <c r="AB1732" i="8"/>
  <c r="I1733" i="8"/>
  <c r="Y2502" i="8"/>
  <c r="Z2502" i="8" s="1"/>
  <c r="AB2502" i="8"/>
  <c r="AA2502" i="8"/>
  <c r="I2503" i="8"/>
  <c r="Y2089" i="8"/>
  <c r="Z2089" i="8" s="1"/>
  <c r="AA2089" i="8"/>
  <c r="AB2089" i="8"/>
  <c r="I2090" i="8"/>
  <c r="Y1713" i="8"/>
  <c r="Z1713" i="8" s="1"/>
  <c r="AA1713" i="8"/>
  <c r="AB1713" i="8"/>
  <c r="I1714" i="8"/>
  <c r="Y2207" i="8"/>
  <c r="Z2207" i="8" s="1"/>
  <c r="AA2207" i="8"/>
  <c r="AB2207" i="8"/>
  <c r="I2208" i="8"/>
  <c r="Y1641" i="8"/>
  <c r="Z1641" i="8" s="1"/>
  <c r="AA1641" i="8"/>
  <c r="AB1641" i="8"/>
  <c r="I1642" i="8"/>
  <c r="Y2116" i="8"/>
  <c r="Z2116" i="8" s="1"/>
  <c r="AB2116" i="8"/>
  <c r="AA2116" i="8"/>
  <c r="I2117" i="8"/>
  <c r="Y2279" i="8"/>
  <c r="Z2279" i="8" s="1"/>
  <c r="AA2279" i="8"/>
  <c r="AB2279" i="8"/>
  <c r="I2280" i="8"/>
  <c r="Y2188" i="8"/>
  <c r="Z2188" i="8" s="1"/>
  <c r="AB2188" i="8"/>
  <c r="AA2188" i="8"/>
  <c r="I2189" i="8"/>
  <c r="Y651" i="8"/>
  <c r="Z651" i="8" s="1"/>
  <c r="AA651" i="8"/>
  <c r="AB651" i="8"/>
  <c r="I652" i="8"/>
  <c r="Y1767" i="8"/>
  <c r="Z1767" i="8" s="1"/>
  <c r="AA1767" i="8"/>
  <c r="AB1767" i="8"/>
  <c r="I1768" i="8"/>
  <c r="Y1999" i="8"/>
  <c r="Z1999" i="8" s="1"/>
  <c r="AA1999" i="8"/>
  <c r="AB1999" i="8"/>
  <c r="I2000" i="8"/>
  <c r="Y1255" i="8"/>
  <c r="Z1255" i="8" s="1"/>
  <c r="AA1255" i="8"/>
  <c r="AB1255" i="8"/>
  <c r="I1256" i="8"/>
  <c r="Y1569" i="8"/>
  <c r="Z1569" i="8" s="1"/>
  <c r="AA1569" i="8"/>
  <c r="AB1569" i="8"/>
  <c r="I1570" i="8"/>
  <c r="Y531" i="8"/>
  <c r="Z531" i="8" s="1"/>
  <c r="AA531" i="8"/>
  <c r="AB531" i="8"/>
  <c r="Y688" i="8"/>
  <c r="Z688" i="8" s="1"/>
  <c r="AB688" i="8"/>
  <c r="AA688" i="8"/>
  <c r="I689" i="8"/>
  <c r="Y729" i="8"/>
  <c r="Z729" i="8" s="1"/>
  <c r="AB729" i="8"/>
  <c r="AA729" i="8"/>
  <c r="I730" i="8"/>
  <c r="Y2694" i="8"/>
  <c r="Z2694" i="8" s="1"/>
  <c r="AA2694" i="8"/>
  <c r="AB2694" i="8"/>
  <c r="I2695" i="8"/>
  <c r="Y1807" i="8"/>
  <c r="Z1807" i="8" s="1"/>
  <c r="AA1807" i="8"/>
  <c r="AB1807" i="8"/>
  <c r="I1808" i="8"/>
  <c r="Y2260" i="8"/>
  <c r="Z2260" i="8" s="1"/>
  <c r="AB2260" i="8"/>
  <c r="AA2260" i="8"/>
  <c r="I2261" i="8"/>
  <c r="Y609" i="8"/>
  <c r="Z609" i="8" s="1"/>
  <c r="AB609" i="8"/>
  <c r="AA609" i="8"/>
  <c r="Y1228" i="8"/>
  <c r="Z1228" i="8" s="1"/>
  <c r="AB1228" i="8"/>
  <c r="AA1228" i="8"/>
  <c r="I1229" i="8"/>
  <c r="Y1551" i="8"/>
  <c r="Z1551" i="8" s="1"/>
  <c r="AB1551" i="8"/>
  <c r="AA1551" i="8"/>
  <c r="I1552" i="8"/>
  <c r="Y1615" i="8"/>
  <c r="Z1615" i="8" s="1"/>
  <c r="AB1615" i="8"/>
  <c r="AA1615" i="8"/>
  <c r="I1616" i="8"/>
  <c r="Y2822" i="8"/>
  <c r="Z2822" i="8" s="1"/>
  <c r="AA2822" i="8"/>
  <c r="AB2822" i="8"/>
  <c r="I2823" i="8"/>
  <c r="Y2449" i="8"/>
  <c r="Z2449" i="8" s="1"/>
  <c r="AB2449" i="8"/>
  <c r="AA2449" i="8"/>
  <c r="I2450" i="8"/>
  <c r="Y904" i="8"/>
  <c r="Z904" i="8" s="1"/>
  <c r="AB904" i="8"/>
  <c r="AA904" i="8"/>
  <c r="I905" i="8"/>
  <c r="Y2914" i="8"/>
  <c r="Z2914" i="8" s="1"/>
  <c r="AA2914" i="8"/>
  <c r="AB2914" i="8"/>
  <c r="I2915" i="8"/>
  <c r="Y680" i="8"/>
  <c r="Z680" i="8" s="1"/>
  <c r="AB680" i="8"/>
  <c r="AA680" i="8"/>
  <c r="I681" i="8"/>
  <c r="Y2566" i="8"/>
  <c r="Z2566" i="8" s="1"/>
  <c r="AB2566" i="8"/>
  <c r="AA2566" i="8"/>
  <c r="I2567" i="8"/>
  <c r="Y2017" i="8"/>
  <c r="Z2017" i="8" s="1"/>
  <c r="AA2017" i="8"/>
  <c r="AB2017" i="8"/>
  <c r="I2018" i="8"/>
  <c r="Y1137" i="8"/>
  <c r="Z1137" i="8" s="1"/>
  <c r="AA1137" i="8"/>
  <c r="AB1137" i="8"/>
  <c r="I1138" i="8"/>
  <c r="Y585" i="8"/>
  <c r="Z585" i="8" s="1"/>
  <c r="AB585" i="8"/>
  <c r="AA585" i="8"/>
  <c r="Y1579" i="8"/>
  <c r="Z1579" i="8" s="1"/>
  <c r="AB1579" i="8"/>
  <c r="AA1579" i="8"/>
  <c r="I1580" i="8"/>
  <c r="Y3123" i="8"/>
  <c r="Z3123" i="8" s="1"/>
  <c r="AA3123" i="8"/>
  <c r="AB3123" i="8"/>
  <c r="I3124" i="8"/>
  <c r="Y603" i="8"/>
  <c r="Z603" i="8" s="1"/>
  <c r="AA603" i="8"/>
  <c r="AB603" i="8"/>
  <c r="Y2583" i="8"/>
  <c r="Z2583" i="8" s="1"/>
  <c r="AB2583" i="8"/>
  <c r="AA2583" i="8"/>
  <c r="I2584" i="8"/>
  <c r="Y2903" i="8"/>
  <c r="Z2903" i="8" s="1"/>
  <c r="AA2903" i="8"/>
  <c r="AB2903" i="8"/>
  <c r="I2904" i="8"/>
  <c r="Y1651" i="8"/>
  <c r="Z1651" i="8" s="1"/>
  <c r="AB1651" i="8"/>
  <c r="AA1651" i="8"/>
  <c r="I1652" i="8"/>
  <c r="Y3136" i="8"/>
  <c r="Z3136" i="8" s="1"/>
  <c r="AA3136" i="8"/>
  <c r="AB3136" i="8"/>
  <c r="I3137" i="8"/>
  <c r="Y2614" i="8"/>
  <c r="Z2614" i="8" s="1"/>
  <c r="AB2614" i="8"/>
  <c r="AA2614" i="8"/>
  <c r="I2615" i="8"/>
  <c r="Y633" i="8"/>
  <c r="Z633" i="8" s="1"/>
  <c r="AB633" i="8"/>
  <c r="AA633" i="8"/>
  <c r="Y1687" i="8"/>
  <c r="Z1687" i="8" s="1"/>
  <c r="AA1687" i="8"/>
  <c r="AB1687" i="8"/>
  <c r="I1688" i="8"/>
  <c r="Y1561" i="8"/>
  <c r="Z1561" i="8" s="1"/>
  <c r="AA1561" i="8"/>
  <c r="AB1561" i="8"/>
  <c r="I1562" i="8"/>
  <c r="Y2271" i="8"/>
  <c r="Z2271" i="8" s="1"/>
  <c r="AA2271" i="8"/>
  <c r="AB2271" i="8"/>
  <c r="Y2305" i="8"/>
  <c r="Z2305" i="8" s="1"/>
  <c r="AB2305" i="8"/>
  <c r="AA2305" i="8"/>
  <c r="I2306" i="8"/>
  <c r="Y1462" i="8"/>
  <c r="Z1462" i="8" s="1"/>
  <c r="AB1462" i="8"/>
  <c r="AA1462" i="8"/>
  <c r="I1463" i="8"/>
  <c r="Y753" i="8"/>
  <c r="Z753" i="8" s="1"/>
  <c r="AB753" i="8"/>
  <c r="AA753" i="8"/>
  <c r="I754" i="8"/>
  <c r="Y1911" i="8"/>
  <c r="Z1911" i="8" s="1"/>
  <c r="AA1911" i="8"/>
  <c r="AB1911" i="8"/>
  <c r="Y2601" i="8"/>
  <c r="Z2601" i="8" s="1"/>
  <c r="AA2601" i="8"/>
  <c r="AB2601" i="8"/>
  <c r="I2602" i="8"/>
  <c r="Y2161" i="8"/>
  <c r="Z2161" i="8" s="1"/>
  <c r="AA2161" i="8"/>
  <c r="AB2161" i="8"/>
  <c r="I2162" i="8"/>
  <c r="Y2179" i="8"/>
  <c r="Z2179" i="8" s="1"/>
  <c r="AA2179" i="8"/>
  <c r="AB2179" i="8"/>
  <c r="I2180" i="8"/>
  <c r="Y705" i="8"/>
  <c r="Z705" i="8" s="1"/>
  <c r="AB705" i="8"/>
  <c r="AA705" i="8"/>
  <c r="I706" i="8"/>
  <c r="Y1094" i="8"/>
  <c r="Z1094" i="8" s="1"/>
  <c r="AA1094" i="8"/>
  <c r="AB1094" i="8"/>
  <c r="I1095" i="8"/>
  <c r="Y513" i="8"/>
  <c r="Z513" i="8" s="1"/>
  <c r="AB513" i="8"/>
  <c r="AA513" i="8"/>
  <c r="Y1633" i="8"/>
  <c r="Z1633" i="8" s="1"/>
  <c r="AA1633" i="8"/>
  <c r="AB1633" i="8"/>
  <c r="I1634" i="8"/>
  <c r="Y1281" i="8"/>
  <c r="Z1281" i="8" s="1"/>
  <c r="AA1281" i="8"/>
  <c r="AB1281" i="8"/>
  <c r="I1282" i="8"/>
  <c r="Y841" i="8"/>
  <c r="Z841" i="8" s="1"/>
  <c r="AA841" i="8"/>
  <c r="AB841" i="8"/>
  <c r="I842" i="8"/>
  <c r="Y2798" i="8"/>
  <c r="Z2798" i="8" s="1"/>
  <c r="AA2798" i="8"/>
  <c r="I2799" i="8"/>
  <c r="AB2798" i="8"/>
  <c r="Y2558" i="8"/>
  <c r="Z2558" i="8" s="1"/>
  <c r="AB2558" i="8"/>
  <c r="AA2558" i="8"/>
  <c r="I2559" i="8"/>
  <c r="Y3019" i="8"/>
  <c r="Z3019" i="8" s="1"/>
  <c r="AA3019" i="8"/>
  <c r="AB3019" i="8"/>
  <c r="I3020" i="8"/>
  <c r="Y2641" i="8"/>
  <c r="Z2641" i="8" s="1"/>
  <c r="AA2641" i="8"/>
  <c r="AB2641" i="8"/>
  <c r="I2642" i="8"/>
  <c r="Y1012" i="8"/>
  <c r="Z1012" i="8" s="1"/>
  <c r="AA1012" i="8"/>
  <c r="AB1012" i="8"/>
  <c r="I1013" i="8"/>
  <c r="Y1479" i="8"/>
  <c r="Z1479" i="8" s="1"/>
  <c r="AB1479" i="8"/>
  <c r="AA1479" i="8"/>
  <c r="I1480" i="8"/>
  <c r="Y435" i="8"/>
  <c r="Z435" i="8" s="1"/>
  <c r="AA435" i="8"/>
  <c r="AB435" i="8"/>
  <c r="Y2529" i="8"/>
  <c r="Z2529" i="8" s="1"/>
  <c r="AA2529" i="8"/>
  <c r="AB2529" i="8"/>
  <c r="I2530" i="8"/>
  <c r="Y1855" i="8"/>
  <c r="Z1855" i="8" s="1"/>
  <c r="AA1855" i="8"/>
  <c r="AB1855" i="8"/>
  <c r="I1856" i="8"/>
  <c r="Y2574" i="8"/>
  <c r="Z2574" i="8" s="1"/>
  <c r="AB2574" i="8"/>
  <c r="AA2574" i="8"/>
  <c r="I2575" i="8"/>
  <c r="Y1156" i="8"/>
  <c r="Z1156" i="8" s="1"/>
  <c r="AA1156" i="8"/>
  <c r="AB1156" i="8"/>
  <c r="I1157" i="8"/>
  <c r="Y1417" i="8"/>
  <c r="Z1417" i="8" s="1"/>
  <c r="AA1417" i="8"/>
  <c r="AB1417" i="8"/>
  <c r="I1418" i="8"/>
  <c r="Y2313" i="8"/>
  <c r="Z2313" i="8" s="1"/>
  <c r="AA2313" i="8"/>
  <c r="AB2313" i="8"/>
  <c r="I2314" i="8"/>
  <c r="Y1111" i="8"/>
  <c r="Z1111" i="8" s="1"/>
  <c r="AA1111" i="8"/>
  <c r="AB1111" i="8"/>
  <c r="I1112" i="8"/>
  <c r="Y411" i="8"/>
  <c r="Z411" i="8" s="1"/>
  <c r="AA411" i="8"/>
  <c r="AB411" i="8"/>
  <c r="Y3096" i="8"/>
  <c r="Z3096" i="8" s="1"/>
  <c r="AA3096" i="8"/>
  <c r="AB3096" i="8"/>
  <c r="I3097" i="8"/>
  <c r="Y2679" i="8"/>
  <c r="Z2679" i="8" s="1"/>
  <c r="AA2679" i="8"/>
  <c r="AB2679" i="8"/>
  <c r="I2680" i="8"/>
  <c r="Y2332" i="8"/>
  <c r="Z2332" i="8" s="1"/>
  <c r="AB2332" i="8"/>
  <c r="AA2332" i="8"/>
  <c r="I2333" i="8"/>
  <c r="Y867" i="8"/>
  <c r="Z867" i="8" s="1"/>
  <c r="AB867" i="8"/>
  <c r="AA867" i="8"/>
  <c r="I868" i="8"/>
  <c r="Y718" i="8"/>
  <c r="Z718" i="8" s="1"/>
  <c r="AA718" i="8"/>
  <c r="AB718" i="8"/>
  <c r="I719" i="8"/>
  <c r="Y1873" i="8"/>
  <c r="Z1873" i="8" s="1"/>
  <c r="AA1873" i="8"/>
  <c r="AB1873" i="8"/>
  <c r="I1874" i="8"/>
  <c r="Y339" i="8"/>
  <c r="Z339" i="8" s="1"/>
  <c r="AA339" i="8"/>
  <c r="AB339" i="8"/>
  <c r="Y2494" i="8"/>
  <c r="Z2494" i="8" s="1"/>
  <c r="AB2494" i="8"/>
  <c r="AA2494" i="8"/>
  <c r="I2495" i="8"/>
  <c r="Y2415" i="8"/>
  <c r="Z2415" i="8" s="1"/>
  <c r="AA2415" i="8"/>
  <c r="AB2415" i="8"/>
  <c r="Y1543" i="8"/>
  <c r="Z1543" i="8" s="1"/>
  <c r="AB1543" i="8"/>
  <c r="AA1543" i="8"/>
  <c r="I1544" i="8"/>
  <c r="Y3006" i="8"/>
  <c r="Z3006" i="8" s="1"/>
  <c r="AA3006" i="8"/>
  <c r="AB3006" i="8"/>
  <c r="I3007" i="8"/>
  <c r="Y2251" i="8"/>
  <c r="Z2251" i="8" s="1"/>
  <c r="AA2251" i="8"/>
  <c r="AB2251" i="8"/>
  <c r="I2252" i="8"/>
  <c r="Y2718" i="8"/>
  <c r="Z2718" i="8" s="1"/>
  <c r="AA2718" i="8"/>
  <c r="AB2718" i="8"/>
  <c r="I2719" i="8"/>
  <c r="Y1003" i="8"/>
  <c r="Z1003" i="8" s="1"/>
  <c r="AA1003" i="8"/>
  <c r="AB1003" i="8"/>
  <c r="I1004" i="8"/>
  <c r="Y2927" i="8"/>
  <c r="Z2927" i="8" s="1"/>
  <c r="AA2927" i="8"/>
  <c r="AB2927" i="8"/>
  <c r="I2928" i="8"/>
  <c r="Y2143" i="8"/>
  <c r="Z2143" i="8" s="1"/>
  <c r="AA2143" i="8"/>
  <c r="AB2143" i="8"/>
  <c r="I2144" i="8"/>
  <c r="Y2835" i="8"/>
  <c r="Z2835" i="8" s="1"/>
  <c r="AA2835" i="8"/>
  <c r="AB2835" i="8"/>
  <c r="I2836" i="8"/>
  <c r="Y3032" i="8"/>
  <c r="Z3032" i="8" s="1"/>
  <c r="AA3032" i="8"/>
  <c r="AB3032" i="8"/>
  <c r="I3033" i="8"/>
  <c r="Y1516" i="8"/>
  <c r="Z1516" i="8" s="1"/>
  <c r="AA1516" i="8"/>
  <c r="AB1516" i="8"/>
  <c r="I1517" i="8"/>
  <c r="Y1881" i="8"/>
  <c r="Z1881" i="8" s="1"/>
  <c r="AA1881" i="8"/>
  <c r="AB1881" i="8"/>
  <c r="I1882" i="8"/>
  <c r="Y1435" i="8"/>
  <c r="Z1435" i="8" s="1"/>
  <c r="AB1435" i="8"/>
  <c r="AA1435" i="8"/>
  <c r="I1436" i="8"/>
  <c r="Y561" i="8"/>
  <c r="Z561" i="8" s="1"/>
  <c r="AB561" i="8"/>
  <c r="AA561" i="8"/>
  <c r="Y1983" i="8"/>
  <c r="Z1983" i="8" s="1"/>
  <c r="AA1983" i="8"/>
  <c r="AB1983" i="8"/>
  <c r="Y1796" i="8"/>
  <c r="Z1796" i="8" s="1"/>
  <c r="AA1796" i="8"/>
  <c r="AB1796" i="8"/>
  <c r="I1797" i="8"/>
  <c r="Y2770" i="8"/>
  <c r="Z2770" i="8" s="1"/>
  <c r="AA2770" i="8"/>
  <c r="AB2770" i="8"/>
  <c r="I2771" i="8"/>
  <c r="Y2476" i="8"/>
  <c r="Z2476" i="8" s="1"/>
  <c r="AA2476" i="8"/>
  <c r="AB2476" i="8"/>
  <c r="I2477" i="8"/>
  <c r="Y777" i="8"/>
  <c r="Z777" i="8" s="1"/>
  <c r="AA777" i="8"/>
  <c r="AB777" i="8"/>
  <c r="I778" i="8"/>
  <c r="Y1935" i="8"/>
  <c r="Z1935" i="8" s="1"/>
  <c r="AA1935" i="8"/>
  <c r="AB1935" i="8"/>
  <c r="I1936" i="8"/>
  <c r="Y1273" i="8"/>
  <c r="Z1273" i="8" s="1"/>
  <c r="AA1273" i="8"/>
  <c r="AB1273" i="8"/>
  <c r="I1274" i="8"/>
  <c r="Y1399" i="8"/>
  <c r="Z1399" i="8" s="1"/>
  <c r="AB1399" i="8"/>
  <c r="AA1399" i="8"/>
  <c r="I1400" i="8"/>
  <c r="Y1863" i="8"/>
  <c r="Z1863" i="8" s="1"/>
  <c r="AA1863" i="8"/>
  <c r="AB1863" i="8"/>
  <c r="I1864" i="8"/>
  <c r="Y2233" i="8"/>
  <c r="Z2233" i="8" s="1"/>
  <c r="AA2233" i="8"/>
  <c r="AB2233" i="8"/>
  <c r="I2234" i="8"/>
  <c r="Y1660" i="8"/>
  <c r="Z1660" i="8" s="1"/>
  <c r="AA1660" i="8"/>
  <c r="AB1660" i="8"/>
  <c r="I1661" i="8"/>
  <c r="Y2044" i="8"/>
  <c r="Z2044" i="8" s="1"/>
  <c r="AA2044" i="8"/>
  <c r="AB2044" i="8"/>
  <c r="I2045" i="8"/>
  <c r="Y2404" i="8"/>
  <c r="Z2404" i="8" s="1"/>
  <c r="AB2404" i="8"/>
  <c r="AA2404" i="8"/>
  <c r="I2405" i="8"/>
  <c r="Y387" i="8"/>
  <c r="Z387" i="8" s="1"/>
  <c r="AA387" i="8"/>
  <c r="AB387" i="8"/>
  <c r="Y1264" i="8" l="1"/>
  <c r="Z1264" i="8" s="1"/>
  <c r="AB1264" i="8"/>
  <c r="AA1264" i="8"/>
  <c r="I1265" i="8"/>
  <c r="Y2967" i="8"/>
  <c r="Z2967" i="8" s="1"/>
  <c r="AA2967" i="8"/>
  <c r="AB2967" i="8"/>
  <c r="I2968" i="8"/>
  <c r="Y2940" i="8"/>
  <c r="Z2940" i="8" s="1"/>
  <c r="AA2940" i="8"/>
  <c r="AB2940" i="8"/>
  <c r="I2941" i="8"/>
  <c r="Y1760" i="8"/>
  <c r="Z1760" i="8" s="1"/>
  <c r="AA1760" i="8"/>
  <c r="AB1760" i="8"/>
  <c r="I1761" i="8"/>
  <c r="Y1920" i="8"/>
  <c r="Z1920" i="8" s="1"/>
  <c r="AA1920" i="8"/>
  <c r="AB1920" i="8"/>
  <c r="Y887" i="8"/>
  <c r="Z887" i="8" s="1"/>
  <c r="AB887" i="8"/>
  <c r="AA887" i="8"/>
  <c r="I888" i="8"/>
  <c r="Y1328" i="8"/>
  <c r="Z1328" i="8" s="1"/>
  <c r="AB1328" i="8"/>
  <c r="AA1328" i="8"/>
  <c r="I1329" i="8"/>
  <c r="Y2405" i="8"/>
  <c r="Z2405" i="8" s="1"/>
  <c r="AA2405" i="8"/>
  <c r="AB2405" i="8"/>
  <c r="I2406" i="8"/>
  <c r="Y1661" i="8"/>
  <c r="Z1661" i="8" s="1"/>
  <c r="AB1661" i="8"/>
  <c r="AA1661" i="8"/>
  <c r="I1662" i="8"/>
  <c r="Y1864" i="8"/>
  <c r="Z1864" i="8" s="1"/>
  <c r="AA1864" i="8"/>
  <c r="AB1864" i="8"/>
  <c r="I1865" i="8"/>
  <c r="Y1274" i="8"/>
  <c r="Z1274" i="8" s="1"/>
  <c r="AA1274" i="8"/>
  <c r="AB1274" i="8"/>
  <c r="I1275" i="8"/>
  <c r="Y778" i="8"/>
  <c r="Z778" i="8" s="1"/>
  <c r="AA778" i="8"/>
  <c r="AB778" i="8"/>
  <c r="I779" i="8"/>
  <c r="Y2771" i="8"/>
  <c r="Z2771" i="8" s="1"/>
  <c r="AA2771" i="8"/>
  <c r="AB2771" i="8"/>
  <c r="I2772" i="8"/>
  <c r="Y1874" i="8"/>
  <c r="Z1874" i="8" s="1"/>
  <c r="AA1874" i="8"/>
  <c r="AB1874" i="8"/>
  <c r="I1875" i="8"/>
  <c r="Y868" i="8"/>
  <c r="Z868" i="8" s="1"/>
  <c r="AB868" i="8"/>
  <c r="AA868" i="8"/>
  <c r="I869" i="8"/>
  <c r="Y2680" i="8"/>
  <c r="Z2680" i="8" s="1"/>
  <c r="AA2680" i="8"/>
  <c r="AB2680" i="8"/>
  <c r="I2681" i="8"/>
  <c r="Y754" i="8"/>
  <c r="Z754" i="8" s="1"/>
  <c r="AA754" i="8"/>
  <c r="AB754" i="8"/>
  <c r="I755" i="8"/>
  <c r="Y2306" i="8"/>
  <c r="Z2306" i="8" s="1"/>
  <c r="AB2306" i="8"/>
  <c r="AA2306" i="8"/>
  <c r="I2307" i="8"/>
  <c r="Y2018" i="8"/>
  <c r="Z2018" i="8" s="1"/>
  <c r="AA2018" i="8"/>
  <c r="AB2018" i="8"/>
  <c r="I2019" i="8"/>
  <c r="Y681" i="8"/>
  <c r="Z681" i="8" s="1"/>
  <c r="AB681" i="8"/>
  <c r="AA681" i="8"/>
  <c r="Y905" i="8"/>
  <c r="Z905" i="8" s="1"/>
  <c r="AA905" i="8"/>
  <c r="AB905" i="8"/>
  <c r="I906" i="8"/>
  <c r="Y2823" i="8"/>
  <c r="Z2823" i="8" s="1"/>
  <c r="AA2823" i="8"/>
  <c r="AB2823" i="8"/>
  <c r="I2824" i="8"/>
  <c r="Y1552" i="8"/>
  <c r="Z1552" i="8" s="1"/>
  <c r="AA1552" i="8"/>
  <c r="AB1552" i="8"/>
  <c r="I1553" i="8"/>
  <c r="Y2216" i="8"/>
  <c r="Z2216" i="8" s="1"/>
  <c r="AB2216" i="8"/>
  <c r="AA2216" i="8"/>
  <c r="I2217" i="8"/>
  <c r="Y1210" i="8"/>
  <c r="Z1210" i="8" s="1"/>
  <c r="AA1210" i="8"/>
  <c r="AB1210" i="8"/>
  <c r="I1211" i="8"/>
  <c r="Y1336" i="8"/>
  <c r="Z1336" i="8" s="1"/>
  <c r="AA1336" i="8"/>
  <c r="AB1336" i="8"/>
  <c r="I1337" i="8"/>
  <c r="Y1954" i="8"/>
  <c r="Z1954" i="8" s="1"/>
  <c r="AA1954" i="8"/>
  <c r="AB1954" i="8"/>
  <c r="I1955" i="8"/>
  <c r="Y1040" i="8"/>
  <c r="Z1040" i="8" s="1"/>
  <c r="AB1040" i="8"/>
  <c r="AA1040" i="8"/>
  <c r="I1041" i="8"/>
  <c r="Y2707" i="8"/>
  <c r="Z2707" i="8" s="1"/>
  <c r="AA2707" i="8"/>
  <c r="AB2707" i="8"/>
  <c r="I2708" i="8"/>
  <c r="Y1319" i="8"/>
  <c r="Z1319" i="8" s="1"/>
  <c r="AA1319" i="8"/>
  <c r="AB1319" i="8"/>
  <c r="I1320" i="8"/>
  <c r="Y1175" i="8"/>
  <c r="Z1175" i="8" s="1"/>
  <c r="AA1175" i="8"/>
  <c r="AB1175" i="8"/>
  <c r="I1176" i="8"/>
  <c r="Y1085" i="8"/>
  <c r="Z1085" i="8" s="1"/>
  <c r="AA1085" i="8"/>
  <c r="AB1085" i="8"/>
  <c r="I1086" i="8"/>
  <c r="Y3061" i="8"/>
  <c r="Z3061" i="8" s="1"/>
  <c r="AA3061" i="8"/>
  <c r="AB3061" i="8"/>
  <c r="I3062" i="8"/>
  <c r="Y878" i="8"/>
  <c r="Z878" i="8" s="1"/>
  <c r="AA878" i="8"/>
  <c r="AB878" i="8"/>
  <c r="I879" i="8"/>
  <c r="Y1167" i="8"/>
  <c r="Z1167" i="8" s="1"/>
  <c r="AA1167" i="8"/>
  <c r="AB1167" i="8"/>
  <c r="Y788" i="8"/>
  <c r="Z788" i="8" s="1"/>
  <c r="AB788" i="8"/>
  <c r="AA788" i="8"/>
  <c r="I789" i="8"/>
  <c r="Y1076" i="8"/>
  <c r="Z1076" i="8" s="1"/>
  <c r="AA1076" i="8"/>
  <c r="AB1076" i="8"/>
  <c r="I1077" i="8"/>
  <c r="Y2170" i="8"/>
  <c r="Z2170" i="8" s="1"/>
  <c r="AA2170" i="8"/>
  <c r="AB2170" i="8"/>
  <c r="I2171" i="8"/>
  <c r="Y2876" i="8"/>
  <c r="Z2876" i="8" s="1"/>
  <c r="AA2876" i="8"/>
  <c r="AB2876" i="8"/>
  <c r="I2877" i="8"/>
  <c r="Y994" i="8"/>
  <c r="Z994" i="8" s="1"/>
  <c r="AB994" i="8"/>
  <c r="AA994" i="8"/>
  <c r="I995" i="8"/>
  <c r="Y1706" i="8"/>
  <c r="Z1706" i="8" s="1"/>
  <c r="AB1706" i="8"/>
  <c r="AA1706" i="8"/>
  <c r="I1707" i="8"/>
  <c r="Y3084" i="8"/>
  <c r="Z3084" i="8" s="1"/>
  <c r="AA3084" i="8"/>
  <c r="AB3084" i="8"/>
  <c r="I3085" i="8"/>
  <c r="Y3111" i="8"/>
  <c r="Z3111" i="8" s="1"/>
  <c r="AA3111" i="8"/>
  <c r="AB3111" i="8"/>
  <c r="I3112" i="8"/>
  <c r="Y2136" i="8"/>
  <c r="Z2136" i="8" s="1"/>
  <c r="AB2136" i="8"/>
  <c r="AA2136" i="8"/>
  <c r="Y1292" i="8"/>
  <c r="Z1292" i="8" s="1"/>
  <c r="AB1292" i="8"/>
  <c r="AA1292" i="8"/>
  <c r="I1293" i="8"/>
  <c r="Y1752" i="8"/>
  <c r="Z1752" i="8" s="1"/>
  <c r="AA1752" i="8"/>
  <c r="AB1752" i="8"/>
  <c r="Y796" i="8"/>
  <c r="Z796" i="8" s="1"/>
  <c r="AB796" i="8"/>
  <c r="AA796" i="8"/>
  <c r="I797" i="8"/>
  <c r="Y914" i="8"/>
  <c r="Z914" i="8" s="1"/>
  <c r="AA914" i="8"/>
  <c r="AB914" i="8"/>
  <c r="I915" i="8"/>
  <c r="Y1826" i="8"/>
  <c r="Z1826" i="8" s="1"/>
  <c r="AA1826" i="8"/>
  <c r="AB1826" i="8"/>
  <c r="I1827" i="8"/>
  <c r="Y1696" i="8"/>
  <c r="Z1696" i="8" s="1"/>
  <c r="AA1696" i="8"/>
  <c r="AB1696" i="8"/>
  <c r="I1697" i="8"/>
  <c r="Y1973" i="8"/>
  <c r="Z1973" i="8" s="1"/>
  <c r="AA1973" i="8"/>
  <c r="AB1973" i="8"/>
  <c r="I1974" i="8"/>
  <c r="Y976" i="8"/>
  <c r="Z976" i="8" s="1"/>
  <c r="AA976" i="8"/>
  <c r="AB976" i="8"/>
  <c r="I977" i="8"/>
  <c r="Y1103" i="8"/>
  <c r="Z1103" i="8" s="1"/>
  <c r="AA1103" i="8"/>
  <c r="AB1103" i="8"/>
  <c r="I1104" i="8"/>
  <c r="Y860" i="8"/>
  <c r="Z860" i="8" s="1"/>
  <c r="AB860" i="8"/>
  <c r="AA860" i="8"/>
  <c r="I861" i="8"/>
  <c r="Y2747" i="8"/>
  <c r="Z2747" i="8" s="1"/>
  <c r="AA2747" i="8"/>
  <c r="AB2747" i="8"/>
  <c r="I2748" i="8"/>
  <c r="Y2296" i="8"/>
  <c r="Z2296" i="8" s="1"/>
  <c r="AB2296" i="8"/>
  <c r="AA2296" i="8"/>
  <c r="I2297" i="8"/>
  <c r="Y1490" i="8"/>
  <c r="Z1490" i="8" s="1"/>
  <c r="AB1490" i="8"/>
  <c r="AA1490" i="8"/>
  <c r="I1491" i="8"/>
  <c r="Y1058" i="8"/>
  <c r="Z1058" i="8" s="1"/>
  <c r="AA1058" i="8"/>
  <c r="AB1058" i="8"/>
  <c r="I1059" i="8"/>
  <c r="Y2224" i="8"/>
  <c r="Z2224" i="8" s="1"/>
  <c r="AB2224" i="8"/>
  <c r="AA2224" i="8"/>
  <c r="I2225" i="8"/>
  <c r="Y1311" i="8"/>
  <c r="Z1311" i="8" s="1"/>
  <c r="AA1311" i="8"/>
  <c r="AB1311" i="8"/>
  <c r="Y1301" i="8"/>
  <c r="Z1301" i="8" s="1"/>
  <c r="AA1301" i="8"/>
  <c r="AB1301" i="8"/>
  <c r="I1302" i="8"/>
  <c r="Y2495" i="8"/>
  <c r="Z2495" i="8" s="1"/>
  <c r="AB2495" i="8"/>
  <c r="AA2495" i="8"/>
  <c r="I2496" i="8"/>
  <c r="Y1095" i="8"/>
  <c r="Z1095" i="8" s="1"/>
  <c r="AA1095" i="8"/>
  <c r="AB1095" i="8"/>
  <c r="Y2180" i="8"/>
  <c r="Z2180" i="8" s="1"/>
  <c r="AB2180" i="8"/>
  <c r="AA2180" i="8"/>
  <c r="I2181" i="8"/>
  <c r="Y2602" i="8"/>
  <c r="Z2602" i="8" s="1"/>
  <c r="AB2602" i="8"/>
  <c r="AA2602" i="8"/>
  <c r="I2603" i="8"/>
  <c r="Y3124" i="8"/>
  <c r="Z3124" i="8" s="1"/>
  <c r="AA3124" i="8"/>
  <c r="AB3124" i="8"/>
  <c r="I3125" i="8"/>
  <c r="Y2487" i="8"/>
  <c r="Z2487" i="8" s="1"/>
  <c r="AB2487" i="8"/>
  <c r="AA2487" i="8"/>
  <c r="Y2098" i="8"/>
  <c r="Z2098" i="8" s="1"/>
  <c r="AA2098" i="8"/>
  <c r="AB2098" i="8"/>
  <c r="I2099" i="8"/>
  <c r="Y2352" i="8"/>
  <c r="Z2352" i="8" s="1"/>
  <c r="AB2352" i="8"/>
  <c r="AA2352" i="8"/>
  <c r="Y1247" i="8"/>
  <c r="Z1247" i="8" s="1"/>
  <c r="AA1247" i="8"/>
  <c r="AB1247" i="8"/>
  <c r="I1248" i="8"/>
  <c r="Y2981" i="8"/>
  <c r="Z2981" i="8" s="1"/>
  <c r="AA2981" i="8"/>
  <c r="AB2981" i="8"/>
  <c r="I2982" i="8"/>
  <c r="Y986" i="8"/>
  <c r="Z986" i="8" s="1"/>
  <c r="AB986" i="8"/>
  <c r="AA986" i="8"/>
  <c r="I987" i="8"/>
  <c r="Y1724" i="8"/>
  <c r="Z1724" i="8" s="1"/>
  <c r="AA1724" i="8"/>
  <c r="AB1724" i="8"/>
  <c r="I1725" i="8"/>
  <c r="Y1892" i="8"/>
  <c r="Z1892" i="8" s="1"/>
  <c r="AA1892" i="8"/>
  <c r="AB1892" i="8"/>
  <c r="I1893" i="8"/>
  <c r="Y1624" i="8"/>
  <c r="Z1624" i="8" s="1"/>
  <c r="AA1624" i="8"/>
  <c r="AB1624" i="8"/>
  <c r="I1625" i="8"/>
  <c r="Y1157" i="8"/>
  <c r="Z1157" i="8" s="1"/>
  <c r="AA1157" i="8"/>
  <c r="AB1157" i="8"/>
  <c r="I1158" i="8"/>
  <c r="Y1856" i="8"/>
  <c r="Z1856" i="8" s="1"/>
  <c r="AA1856" i="8"/>
  <c r="AB1856" i="8"/>
  <c r="I1857" i="8"/>
  <c r="Y1882" i="8"/>
  <c r="Z1882" i="8" s="1"/>
  <c r="AA1882" i="8"/>
  <c r="AB1882" i="8"/>
  <c r="I1883" i="8"/>
  <c r="Y3033" i="8"/>
  <c r="Z3033" i="8" s="1"/>
  <c r="AA3033" i="8"/>
  <c r="AB3033" i="8"/>
  <c r="I3034" i="8"/>
  <c r="Y2144" i="8"/>
  <c r="Z2144" i="8" s="1"/>
  <c r="AB2144" i="8"/>
  <c r="AA2144" i="8"/>
  <c r="I2145" i="8"/>
  <c r="Y1004" i="8"/>
  <c r="Z1004" i="8" s="1"/>
  <c r="AA1004" i="8"/>
  <c r="AB1004" i="8"/>
  <c r="I1005" i="8"/>
  <c r="Y2252" i="8"/>
  <c r="Z2252" i="8" s="1"/>
  <c r="AB2252" i="8"/>
  <c r="AA2252" i="8"/>
  <c r="I2253" i="8"/>
  <c r="Y1544" i="8"/>
  <c r="Z1544" i="8" s="1"/>
  <c r="AA1544" i="8"/>
  <c r="AB1544" i="8"/>
  <c r="I1545" i="8"/>
  <c r="Y1480" i="8"/>
  <c r="Z1480" i="8" s="1"/>
  <c r="AA1480" i="8"/>
  <c r="AB1480" i="8"/>
  <c r="I1481" i="8"/>
  <c r="Y2642" i="8"/>
  <c r="Z2642" i="8" s="1"/>
  <c r="AA2642" i="8"/>
  <c r="AB2642" i="8"/>
  <c r="I2643" i="8"/>
  <c r="Y2559" i="8"/>
  <c r="Z2559" i="8" s="1"/>
  <c r="AB2559" i="8"/>
  <c r="AA2559" i="8"/>
  <c r="Y842" i="8"/>
  <c r="Z842" i="8" s="1"/>
  <c r="AA842" i="8"/>
  <c r="AB842" i="8"/>
  <c r="I843" i="8"/>
  <c r="Y1634" i="8"/>
  <c r="Z1634" i="8" s="1"/>
  <c r="AB1634" i="8"/>
  <c r="AA1634" i="8"/>
  <c r="I1635" i="8"/>
  <c r="Y2615" i="8"/>
  <c r="Z2615" i="8" s="1"/>
  <c r="AB2615" i="8"/>
  <c r="AA2615" i="8"/>
  <c r="I2616" i="8"/>
  <c r="Y1652" i="8"/>
  <c r="Z1652" i="8" s="1"/>
  <c r="AA1652" i="8"/>
  <c r="AB1652" i="8"/>
  <c r="I1653" i="8"/>
  <c r="Y2584" i="8"/>
  <c r="Z2584" i="8" s="1"/>
  <c r="AB2584" i="8"/>
  <c r="AA2584" i="8"/>
  <c r="I2585" i="8"/>
  <c r="Y1570" i="8"/>
  <c r="Z1570" i="8" s="1"/>
  <c r="AB1570" i="8"/>
  <c r="AA1570" i="8"/>
  <c r="I1571" i="8"/>
  <c r="Y2000" i="8"/>
  <c r="Z2000" i="8" s="1"/>
  <c r="AA2000" i="8"/>
  <c r="AB2000" i="8"/>
  <c r="I2001" i="8"/>
  <c r="Y652" i="8"/>
  <c r="Z652" i="8" s="1"/>
  <c r="AB652" i="8"/>
  <c r="AA652" i="8"/>
  <c r="I653" i="8"/>
  <c r="Y2280" i="8"/>
  <c r="Z2280" i="8" s="1"/>
  <c r="AB2280" i="8"/>
  <c r="AA2280" i="8"/>
  <c r="Y1642" i="8"/>
  <c r="Z1642" i="8" s="1"/>
  <c r="AB1642" i="8"/>
  <c r="AA1642" i="8"/>
  <c r="I1643" i="8"/>
  <c r="Y1714" i="8"/>
  <c r="Z1714" i="8" s="1"/>
  <c r="AB1714" i="8"/>
  <c r="AA1714" i="8"/>
  <c r="I1715" i="8"/>
  <c r="Y2503" i="8"/>
  <c r="Z2503" i="8" s="1"/>
  <c r="AB2503" i="8"/>
  <c r="AA2503" i="8"/>
  <c r="I2504" i="8"/>
  <c r="Y2424" i="8"/>
  <c r="Z2424" i="8" s="1"/>
  <c r="AB2424" i="8"/>
  <c r="AA2424" i="8"/>
  <c r="Y1202" i="8"/>
  <c r="Z1202" i="8" s="1"/>
  <c r="AA1202" i="8"/>
  <c r="AB1202" i="8"/>
  <c r="I1203" i="8"/>
  <c r="Y1031" i="8"/>
  <c r="Z1031" i="8" s="1"/>
  <c r="AA1031" i="8"/>
  <c r="AB1031" i="8"/>
  <c r="I1032" i="8"/>
  <c r="Y1391" i="8"/>
  <c r="Z1391" i="8" s="1"/>
  <c r="AB1391" i="8"/>
  <c r="AA1391" i="8"/>
  <c r="I1392" i="8"/>
  <c r="Y1599" i="8"/>
  <c r="Z1599" i="8" s="1"/>
  <c r="AB1599" i="8"/>
  <c r="AA1599" i="8"/>
  <c r="Y1184" i="8"/>
  <c r="Z1184" i="8" s="1"/>
  <c r="AB1184" i="8"/>
  <c r="AA1184" i="8"/>
  <c r="I1185" i="8"/>
  <c r="Y1498" i="8"/>
  <c r="Z1498" i="8" s="1"/>
  <c r="AB1498" i="8"/>
  <c r="AA1498" i="8"/>
  <c r="I1499" i="8"/>
  <c r="Y2540" i="8"/>
  <c r="Z2540" i="8" s="1"/>
  <c r="AA2540" i="8"/>
  <c r="AB2540" i="8"/>
  <c r="I2541" i="8"/>
  <c r="Y2759" i="8"/>
  <c r="Z2759" i="8" s="1"/>
  <c r="AA2759" i="8"/>
  <c r="AB2759" i="8"/>
  <c r="I2760" i="8"/>
  <c r="Y2512" i="8"/>
  <c r="Z2512" i="8" s="1"/>
  <c r="AA2512" i="8"/>
  <c r="AB2512" i="8"/>
  <c r="I2513" i="8"/>
  <c r="Y698" i="8"/>
  <c r="Z698" i="8" s="1"/>
  <c r="AA698" i="8"/>
  <c r="AB698" i="8"/>
  <c r="I699" i="8"/>
  <c r="Y1946" i="8"/>
  <c r="Z1946" i="8" s="1"/>
  <c r="AA1946" i="8"/>
  <c r="AB1946" i="8"/>
  <c r="I1947" i="8"/>
  <c r="Y1786" i="8"/>
  <c r="Z1786" i="8" s="1"/>
  <c r="AA1786" i="8"/>
  <c r="AB1786" i="8"/>
  <c r="I1787" i="8"/>
  <c r="Y3045" i="8"/>
  <c r="Z3045" i="8" s="1"/>
  <c r="AA3045" i="8"/>
  <c r="AB3045" i="8"/>
  <c r="I3046" i="8"/>
  <c r="Y1808" i="8"/>
  <c r="Z1808" i="8" s="1"/>
  <c r="AA1808" i="8"/>
  <c r="AB1808" i="8"/>
  <c r="I1809" i="8"/>
  <c r="Y2468" i="8"/>
  <c r="Z2468" i="8" s="1"/>
  <c r="AB2468" i="8"/>
  <c r="AA2468" i="8"/>
  <c r="I2469" i="8"/>
  <c r="Y2108" i="8"/>
  <c r="Z2108" i="8" s="1"/>
  <c r="AB2108" i="8"/>
  <c r="AA2108" i="8"/>
  <c r="I2109" i="8"/>
  <c r="Y2458" i="8"/>
  <c r="Z2458" i="8" s="1"/>
  <c r="AA2458" i="8"/>
  <c r="AB2458" i="8"/>
  <c r="I2459" i="8"/>
  <c r="Y2072" i="8"/>
  <c r="Z2072" i="8" s="1"/>
  <c r="AA2072" i="8"/>
  <c r="AB2072" i="8"/>
  <c r="I2073" i="8"/>
  <c r="Y1688" i="8"/>
  <c r="Z1688" i="8" s="1"/>
  <c r="AA1688" i="8"/>
  <c r="AB1688" i="8"/>
  <c r="I1689" i="8"/>
  <c r="Y2261" i="8"/>
  <c r="Z2261" i="8" s="1"/>
  <c r="AA2261" i="8"/>
  <c r="AB2261" i="8"/>
  <c r="I2262" i="8"/>
  <c r="Y2695" i="8"/>
  <c r="Z2695" i="8" s="1"/>
  <c r="AA2695" i="8"/>
  <c r="AB2695" i="8"/>
  <c r="I2696" i="8"/>
  <c r="Y689" i="8"/>
  <c r="Z689" i="8" s="1"/>
  <c r="AB689" i="8"/>
  <c r="AA689" i="8"/>
  <c r="I690" i="8"/>
  <c r="Y2378" i="8"/>
  <c r="Z2378" i="8" s="1"/>
  <c r="AA2378" i="8"/>
  <c r="AB2378" i="8"/>
  <c r="I2379" i="8"/>
  <c r="Y1408" i="8"/>
  <c r="Z1408" i="8" s="1"/>
  <c r="AA1408" i="8"/>
  <c r="AB1408" i="8"/>
  <c r="I1409" i="8"/>
  <c r="Y2008" i="8"/>
  <c r="Z2008" i="8" s="1"/>
  <c r="AA2008" i="8"/>
  <c r="AB2008" i="8"/>
  <c r="I2009" i="8"/>
  <c r="Y897" i="8"/>
  <c r="Z897" i="8" s="1"/>
  <c r="AA897" i="8"/>
  <c r="AB897" i="8"/>
  <c r="Y1354" i="8"/>
  <c r="Z1354" i="8" s="1"/>
  <c r="AA1354" i="8"/>
  <c r="AB1354" i="8"/>
  <c r="I1355" i="8"/>
  <c r="Y2080" i="8"/>
  <c r="Z2080" i="8" s="1"/>
  <c r="AA2080" i="8"/>
  <c r="AB2080" i="8"/>
  <c r="I2081" i="8"/>
  <c r="Y2852" i="8"/>
  <c r="Z2852" i="8" s="1"/>
  <c r="AA2852" i="8"/>
  <c r="AB2852" i="8"/>
  <c r="I2853" i="8"/>
  <c r="Y2026" i="8"/>
  <c r="Z2026" i="8" s="1"/>
  <c r="AA2026" i="8"/>
  <c r="AB2026" i="8"/>
  <c r="I2027" i="8"/>
  <c r="Y1220" i="8"/>
  <c r="Z1220" i="8" s="1"/>
  <c r="AA1220" i="8"/>
  <c r="AB1220" i="8"/>
  <c r="I1221" i="8"/>
  <c r="Y2630" i="8"/>
  <c r="Z2630" i="8" s="1"/>
  <c r="AA2630" i="8"/>
  <c r="AB2630" i="8"/>
  <c r="I2631" i="8"/>
  <c r="Y1346" i="8"/>
  <c r="Z1346" i="8" s="1"/>
  <c r="AA1346" i="8"/>
  <c r="AB1346" i="8"/>
  <c r="I1347" i="8"/>
  <c r="Y1023" i="8"/>
  <c r="Z1023" i="8" s="1"/>
  <c r="AA1023" i="8"/>
  <c r="AB1023" i="8"/>
  <c r="Y1048" i="8"/>
  <c r="Z1048" i="8" s="1"/>
  <c r="AA1048" i="8"/>
  <c r="AB1048" i="8"/>
  <c r="I1049" i="8"/>
  <c r="Y2368" i="8"/>
  <c r="Z2368" i="8" s="1"/>
  <c r="AB2368" i="8"/>
  <c r="AA2368" i="8"/>
  <c r="I2369" i="8"/>
  <c r="Y767" i="8"/>
  <c r="Z767" i="8" s="1"/>
  <c r="AB767" i="8"/>
  <c r="AA767" i="8"/>
  <c r="I768" i="8"/>
  <c r="Y2799" i="8"/>
  <c r="Z2799" i="8" s="1"/>
  <c r="AA2799" i="8"/>
  <c r="AB2799" i="8"/>
  <c r="I2800" i="8"/>
  <c r="Y1112" i="8"/>
  <c r="Z1112" i="8" s="1"/>
  <c r="AA1112" i="8"/>
  <c r="AB1112" i="8"/>
  <c r="I1113" i="8"/>
  <c r="Y1418" i="8"/>
  <c r="Z1418" i="8" s="1"/>
  <c r="AB1418" i="8"/>
  <c r="AA1418" i="8"/>
  <c r="I1419" i="8"/>
  <c r="Y2575" i="8"/>
  <c r="Z2575" i="8" s="1"/>
  <c r="AB2575" i="8"/>
  <c r="AA2575" i="8"/>
  <c r="I2576" i="8"/>
  <c r="Y2530" i="8"/>
  <c r="Z2530" i="8" s="1"/>
  <c r="AB2530" i="8"/>
  <c r="AA2530" i="8"/>
  <c r="I2531" i="8"/>
  <c r="Y2045" i="8"/>
  <c r="Z2045" i="8" s="1"/>
  <c r="AA2045" i="8"/>
  <c r="AB2045" i="8"/>
  <c r="I2046" i="8"/>
  <c r="Y2234" i="8"/>
  <c r="Z2234" i="8" s="1"/>
  <c r="AA2234" i="8"/>
  <c r="AB2234" i="8"/>
  <c r="I2235" i="8"/>
  <c r="Y1400" i="8"/>
  <c r="Z1400" i="8" s="1"/>
  <c r="AA1400" i="8"/>
  <c r="AB1400" i="8"/>
  <c r="I1401" i="8"/>
  <c r="Y1936" i="8"/>
  <c r="Z1936" i="8" s="1"/>
  <c r="AA1936" i="8"/>
  <c r="AB1936" i="8"/>
  <c r="I1937" i="8"/>
  <c r="Y2477" i="8"/>
  <c r="Z2477" i="8" s="1"/>
  <c r="AA2477" i="8"/>
  <c r="AB2477" i="8"/>
  <c r="I2478" i="8"/>
  <c r="Y1797" i="8"/>
  <c r="Z1797" i="8" s="1"/>
  <c r="AA1797" i="8"/>
  <c r="AB1797" i="8"/>
  <c r="I1798" i="8"/>
  <c r="Y719" i="8"/>
  <c r="Z719" i="8" s="1"/>
  <c r="AA719" i="8"/>
  <c r="AB719" i="8"/>
  <c r="I720" i="8"/>
  <c r="Y2333" i="8"/>
  <c r="Z2333" i="8" s="1"/>
  <c r="AB2333" i="8"/>
  <c r="AA2333" i="8"/>
  <c r="I2334" i="8"/>
  <c r="Y3097" i="8"/>
  <c r="Z3097" i="8" s="1"/>
  <c r="AA3097" i="8"/>
  <c r="AB3097" i="8"/>
  <c r="I3098" i="8"/>
  <c r="Y1463" i="8"/>
  <c r="Z1463" i="8" s="1"/>
  <c r="AB1463" i="8"/>
  <c r="AA1463" i="8"/>
  <c r="I1464" i="8"/>
  <c r="Y1138" i="8"/>
  <c r="Z1138" i="8" s="1"/>
  <c r="AA1138" i="8"/>
  <c r="AB1138" i="8"/>
  <c r="I1139" i="8"/>
  <c r="Y2567" i="8"/>
  <c r="Z2567" i="8" s="1"/>
  <c r="AB2567" i="8"/>
  <c r="AA2567" i="8"/>
  <c r="I2568" i="8"/>
  <c r="Y2915" i="8"/>
  <c r="Z2915" i="8" s="1"/>
  <c r="AA2915" i="8"/>
  <c r="AB2915" i="8"/>
  <c r="I2916" i="8"/>
  <c r="Y2450" i="8"/>
  <c r="Z2450" i="8" s="1"/>
  <c r="AB2450" i="8"/>
  <c r="AA2450" i="8"/>
  <c r="I2451" i="8"/>
  <c r="Y1616" i="8"/>
  <c r="Z1616" i="8" s="1"/>
  <c r="AA1616" i="8"/>
  <c r="AB1616" i="8"/>
  <c r="I1617" i="8"/>
  <c r="Y1229" i="8"/>
  <c r="Z1229" i="8" s="1"/>
  <c r="AA1229" i="8"/>
  <c r="AB1229" i="8"/>
  <c r="I1230" i="8"/>
  <c r="Y2288" i="8"/>
  <c r="Z2288" i="8" s="1"/>
  <c r="AB2288" i="8"/>
  <c r="AA2288" i="8"/>
  <c r="I2289" i="8"/>
  <c r="Y3071" i="8"/>
  <c r="Z3071" i="8" s="1"/>
  <c r="AA3071" i="8"/>
  <c r="AB3071" i="8"/>
  <c r="I3072" i="8"/>
  <c r="Y1527" i="8"/>
  <c r="Z1527" i="8" s="1"/>
  <c r="AB1527" i="8"/>
  <c r="AA1527" i="8"/>
  <c r="Y1455" i="8"/>
  <c r="Z1455" i="8" s="1"/>
  <c r="AB1455" i="8"/>
  <c r="AA1455" i="8"/>
  <c r="Y2522" i="8"/>
  <c r="Z2522" i="8" s="1"/>
  <c r="AB2522" i="8"/>
  <c r="AA2522" i="8"/>
  <c r="I2523" i="8"/>
  <c r="Y1535" i="8"/>
  <c r="Z1535" i="8" s="1"/>
  <c r="AB1535" i="8"/>
  <c r="AA1535" i="8"/>
  <c r="I1536" i="8"/>
  <c r="Y1148" i="8"/>
  <c r="Z1148" i="8" s="1"/>
  <c r="AB1148" i="8"/>
  <c r="AA1148" i="8"/>
  <c r="I1149" i="8"/>
  <c r="Y850" i="8"/>
  <c r="Z850" i="8" s="1"/>
  <c r="AA850" i="8"/>
  <c r="AB850" i="8"/>
  <c r="I851" i="8"/>
  <c r="Y1679" i="8"/>
  <c r="Z1679" i="8" s="1"/>
  <c r="AA1679" i="8"/>
  <c r="AB1679" i="8"/>
  <c r="I1680" i="8"/>
  <c r="Y1992" i="8"/>
  <c r="Z1992" i="8" s="1"/>
  <c r="AA1992" i="8"/>
  <c r="AB1992" i="8"/>
  <c r="Y2440" i="8"/>
  <c r="Z2440" i="8" s="1"/>
  <c r="AB2440" i="8"/>
  <c r="AA2440" i="8"/>
  <c r="I2441" i="8"/>
  <c r="Y1120" i="8"/>
  <c r="Z1120" i="8" s="1"/>
  <c r="AB1120" i="8"/>
  <c r="AA1120" i="8"/>
  <c r="I1121" i="8"/>
  <c r="Y2360" i="8"/>
  <c r="Z2360" i="8" s="1"/>
  <c r="AB2360" i="8"/>
  <c r="AA2360" i="8"/>
  <c r="I2361" i="8"/>
  <c r="Y2888" i="8"/>
  <c r="Z2888" i="8" s="1"/>
  <c r="AA2888" i="8"/>
  <c r="AB2888" i="8"/>
  <c r="I2889" i="8"/>
  <c r="Y1472" i="8"/>
  <c r="Z1472" i="8" s="1"/>
  <c r="AA1472" i="8"/>
  <c r="AB1472" i="8"/>
  <c r="I1473" i="8"/>
  <c r="Y1816" i="8"/>
  <c r="Z1816" i="8" s="1"/>
  <c r="AA1816" i="8"/>
  <c r="AB1816" i="8"/>
  <c r="I1817" i="8"/>
  <c r="Y1445" i="8"/>
  <c r="Z1445" i="8" s="1"/>
  <c r="AA1445" i="8"/>
  <c r="AB1445" i="8"/>
  <c r="I1446" i="8"/>
  <c r="Y2242" i="8"/>
  <c r="Z2242" i="8" s="1"/>
  <c r="AA2242" i="8"/>
  <c r="AB2242" i="8"/>
  <c r="I2243" i="8"/>
  <c r="Y1928" i="8"/>
  <c r="Z1928" i="8" s="1"/>
  <c r="AA1928" i="8"/>
  <c r="AB1928" i="8"/>
  <c r="I1929" i="8"/>
  <c r="Y195" i="8"/>
  <c r="Z195" i="8" s="1"/>
  <c r="AA195" i="8"/>
  <c r="AB195" i="8"/>
  <c r="Y2152" i="8"/>
  <c r="Z2152" i="8" s="1"/>
  <c r="AB2152" i="8"/>
  <c r="AA2152" i="8"/>
  <c r="I2153" i="8"/>
  <c r="Y1373" i="8"/>
  <c r="Z1373" i="8" s="1"/>
  <c r="AA1373" i="8"/>
  <c r="AB1373" i="8"/>
  <c r="I1374" i="8"/>
  <c r="Y2036" i="8"/>
  <c r="Z2036" i="8" s="1"/>
  <c r="AA2036" i="8"/>
  <c r="AB2036" i="8"/>
  <c r="I2037" i="8"/>
  <c r="Y1426" i="8"/>
  <c r="Z1426" i="8" s="1"/>
  <c r="AB1426" i="8"/>
  <c r="AA1426" i="8"/>
  <c r="I1427" i="8"/>
  <c r="Y2594" i="8"/>
  <c r="Z2594" i="8" s="1"/>
  <c r="AB2594" i="8"/>
  <c r="AA2594" i="8"/>
  <c r="I2595" i="8"/>
  <c r="Y1901" i="8"/>
  <c r="Z1901" i="8" s="1"/>
  <c r="AA1901" i="8"/>
  <c r="AB1901" i="8"/>
  <c r="I1902" i="8"/>
  <c r="Y671" i="8"/>
  <c r="Z671" i="8" s="1"/>
  <c r="AA671" i="8"/>
  <c r="AB671" i="8"/>
  <c r="I672" i="8"/>
  <c r="Y662" i="8"/>
  <c r="Z662" i="8" s="1"/>
  <c r="AA662" i="8"/>
  <c r="AB662" i="8"/>
  <c r="I663" i="8"/>
  <c r="Y2386" i="8"/>
  <c r="Z2386" i="8" s="1"/>
  <c r="AB2386" i="8"/>
  <c r="AA2386" i="8"/>
  <c r="I2387" i="8"/>
  <c r="Y2993" i="8"/>
  <c r="Z2993" i="8" s="1"/>
  <c r="AA2993" i="8"/>
  <c r="AB2993" i="8"/>
  <c r="I2994" i="8"/>
  <c r="Y833" i="8"/>
  <c r="Z833" i="8" s="1"/>
  <c r="AA833" i="8"/>
  <c r="AB833" i="8"/>
  <c r="I834" i="8"/>
  <c r="Y2396" i="8"/>
  <c r="Z2396" i="8" s="1"/>
  <c r="AB2396" i="8"/>
  <c r="AA2396" i="8"/>
  <c r="I2397" i="8"/>
  <c r="Y1239" i="8"/>
  <c r="Z1239" i="8" s="1"/>
  <c r="AA1239" i="8"/>
  <c r="AB1239" i="8"/>
  <c r="Y2324" i="8"/>
  <c r="Z2324" i="8" s="1"/>
  <c r="AB2324" i="8"/>
  <c r="AA2324" i="8"/>
  <c r="I2325" i="8"/>
  <c r="Y1383" i="8"/>
  <c r="Z1383" i="8" s="1"/>
  <c r="AA1383" i="8"/>
  <c r="AB1383" i="8"/>
  <c r="Y1508" i="8"/>
  <c r="Z1508" i="8" s="1"/>
  <c r="AA1508" i="8"/>
  <c r="AB1508" i="8"/>
  <c r="I1509" i="8"/>
  <c r="Y922" i="8"/>
  <c r="Z922" i="8" s="1"/>
  <c r="AA922" i="8"/>
  <c r="AB922" i="8"/>
  <c r="I923" i="8"/>
  <c r="Y1562" i="8"/>
  <c r="Z1562" i="8" s="1"/>
  <c r="AB1562" i="8"/>
  <c r="AA1562" i="8"/>
  <c r="I1563" i="8"/>
  <c r="Y706" i="8"/>
  <c r="Z706" i="8" s="1"/>
  <c r="AA706" i="8"/>
  <c r="AB706" i="8"/>
  <c r="I707" i="8"/>
  <c r="Y2162" i="8"/>
  <c r="Z2162" i="8" s="1"/>
  <c r="AA2162" i="8"/>
  <c r="AB2162" i="8"/>
  <c r="I2163" i="8"/>
  <c r="Y1580" i="8"/>
  <c r="Z1580" i="8" s="1"/>
  <c r="AA1580" i="8"/>
  <c r="AB1580" i="8"/>
  <c r="I1581" i="8"/>
  <c r="Y1066" i="8"/>
  <c r="Z1066" i="8" s="1"/>
  <c r="AA1066" i="8"/>
  <c r="AB1066" i="8"/>
  <c r="I1067" i="8"/>
  <c r="Y2956" i="8"/>
  <c r="Z2956" i="8" s="1"/>
  <c r="AA2956" i="8"/>
  <c r="AB2956" i="8"/>
  <c r="I2957" i="8"/>
  <c r="Y1364" i="8"/>
  <c r="Z1364" i="8" s="1"/>
  <c r="AA1364" i="8"/>
  <c r="AB1364" i="8"/>
  <c r="I1365" i="8"/>
  <c r="Y1192" i="8"/>
  <c r="Z1192" i="8" s="1"/>
  <c r="AA1192" i="8"/>
  <c r="AB1192" i="8"/>
  <c r="I1193" i="8"/>
  <c r="Y2655" i="8"/>
  <c r="Z2655" i="8" s="1"/>
  <c r="AA2655" i="8"/>
  <c r="AB2655" i="8"/>
  <c r="I2656" i="8"/>
  <c r="Y1837" i="8"/>
  <c r="Z1837" i="8" s="1"/>
  <c r="AA1837" i="8"/>
  <c r="AB1837" i="8"/>
  <c r="I1838" i="8"/>
  <c r="Y825" i="8"/>
  <c r="Z825" i="8" s="1"/>
  <c r="AA825" i="8"/>
  <c r="AB825" i="8"/>
  <c r="Y1964" i="8"/>
  <c r="Z1964" i="8" s="1"/>
  <c r="AA1964" i="8"/>
  <c r="AB1964" i="8"/>
  <c r="I1965" i="8"/>
  <c r="Y1778" i="8"/>
  <c r="Z1778" i="8" s="1"/>
  <c r="AA1778" i="8"/>
  <c r="AB1778" i="8"/>
  <c r="I1779" i="8"/>
  <c r="Y2314" i="8"/>
  <c r="Z2314" i="8" s="1"/>
  <c r="AA2314" i="8"/>
  <c r="AB2314" i="8"/>
  <c r="I2315" i="8"/>
  <c r="Y730" i="8"/>
  <c r="Z730" i="8" s="1"/>
  <c r="AA730" i="8"/>
  <c r="AB730" i="8"/>
  <c r="I731" i="8"/>
  <c r="Y1436" i="8"/>
  <c r="Z1436" i="8" s="1"/>
  <c r="AA1436" i="8"/>
  <c r="AB1436" i="8"/>
  <c r="I1437" i="8"/>
  <c r="Y1517" i="8"/>
  <c r="Z1517" i="8" s="1"/>
  <c r="AA1517" i="8"/>
  <c r="AB1517" i="8"/>
  <c r="I1518" i="8"/>
  <c r="Y2836" i="8"/>
  <c r="Z2836" i="8" s="1"/>
  <c r="AA2836" i="8"/>
  <c r="AB2836" i="8"/>
  <c r="I2837" i="8"/>
  <c r="Y2928" i="8"/>
  <c r="Z2928" i="8" s="1"/>
  <c r="AA2928" i="8"/>
  <c r="AB2928" i="8"/>
  <c r="I2929" i="8"/>
  <c r="Y2719" i="8"/>
  <c r="Z2719" i="8" s="1"/>
  <c r="AA2719" i="8"/>
  <c r="AB2719" i="8"/>
  <c r="I2720" i="8"/>
  <c r="Y3007" i="8"/>
  <c r="Z3007" i="8" s="1"/>
  <c r="AA3007" i="8"/>
  <c r="AB3007" i="8"/>
  <c r="I3008" i="8"/>
  <c r="Y1013" i="8"/>
  <c r="Z1013" i="8" s="1"/>
  <c r="AB1013" i="8"/>
  <c r="AA1013" i="8"/>
  <c r="I1014" i="8"/>
  <c r="Y3020" i="8"/>
  <c r="Z3020" i="8" s="1"/>
  <c r="AA3020" i="8"/>
  <c r="AB3020" i="8"/>
  <c r="I3021" i="8"/>
  <c r="Y1282" i="8"/>
  <c r="Z1282" i="8" s="1"/>
  <c r="AA1282" i="8"/>
  <c r="AB1282" i="8"/>
  <c r="I1283" i="8"/>
  <c r="Y3137" i="8"/>
  <c r="Z3137" i="8" s="1"/>
  <c r="AA3137" i="8"/>
  <c r="AB3137" i="8"/>
  <c r="I3138" i="8"/>
  <c r="Y2904" i="8"/>
  <c r="Z2904" i="8" s="1"/>
  <c r="AA2904" i="8"/>
  <c r="AB2904" i="8"/>
  <c r="I2905" i="8"/>
  <c r="Y1256" i="8"/>
  <c r="Z1256" i="8" s="1"/>
  <c r="AA1256" i="8"/>
  <c r="AB1256" i="8"/>
  <c r="I1257" i="8"/>
  <c r="Y1768" i="8"/>
  <c r="Z1768" i="8" s="1"/>
  <c r="AA1768" i="8"/>
  <c r="AB1768" i="8"/>
  <c r="I1769" i="8"/>
  <c r="Y2189" i="8"/>
  <c r="Z2189" i="8" s="1"/>
  <c r="AA2189" i="8"/>
  <c r="AB2189" i="8"/>
  <c r="I2190" i="8"/>
  <c r="Y2117" i="8"/>
  <c r="Z2117" i="8" s="1"/>
  <c r="AA2117" i="8"/>
  <c r="AB2117" i="8"/>
  <c r="I2118" i="8"/>
  <c r="Y2208" i="8"/>
  <c r="Z2208" i="8" s="1"/>
  <c r="AB2208" i="8"/>
  <c r="AA2208" i="8"/>
  <c r="Y2090" i="8"/>
  <c r="Z2090" i="8" s="1"/>
  <c r="AA2090" i="8"/>
  <c r="AB2090" i="8"/>
  <c r="I2091" i="8"/>
  <c r="Y1733" i="8"/>
  <c r="Z1733" i="8" s="1"/>
  <c r="AB1733" i="8"/>
  <c r="AA1733" i="8"/>
  <c r="I1734" i="8"/>
  <c r="Y743" i="8"/>
  <c r="Z743" i="8" s="1"/>
  <c r="AA743" i="8"/>
  <c r="AB743" i="8"/>
  <c r="I744" i="8"/>
  <c r="Y2064" i="8"/>
  <c r="Z2064" i="8" s="1"/>
  <c r="AA2064" i="8"/>
  <c r="AB2064" i="8"/>
  <c r="Y1848" i="8"/>
  <c r="Z1848" i="8" s="1"/>
  <c r="AA1848" i="8"/>
  <c r="AB1848" i="8"/>
  <c r="Y2784" i="8"/>
  <c r="Z2784" i="8" s="1"/>
  <c r="AA2784" i="8"/>
  <c r="AB2784" i="8"/>
  <c r="I2785" i="8"/>
  <c r="Y1589" i="8"/>
  <c r="Z1589" i="8" s="1"/>
  <c r="AA1589" i="8"/>
  <c r="AB1589" i="8"/>
  <c r="I1590" i="8"/>
  <c r="Y2734" i="8"/>
  <c r="Z2734" i="8" s="1"/>
  <c r="AA2734" i="8"/>
  <c r="I2735" i="8"/>
  <c r="AB2734" i="8"/>
  <c r="Y1607" i="8"/>
  <c r="Z1607" i="8" s="1"/>
  <c r="AB1607" i="8"/>
  <c r="AA1607" i="8"/>
  <c r="I1608" i="8"/>
  <c r="Y2432" i="8"/>
  <c r="Z2432" i="8" s="1"/>
  <c r="AB2432" i="8"/>
  <c r="AA2432" i="8"/>
  <c r="I2433" i="8"/>
  <c r="Y2811" i="8"/>
  <c r="Z2811" i="8" s="1"/>
  <c r="AA2811" i="8"/>
  <c r="AB2811" i="8"/>
  <c r="I2812" i="8"/>
  <c r="Y1130" i="8"/>
  <c r="Z1130" i="8" s="1"/>
  <c r="AA1130" i="8"/>
  <c r="AB1130" i="8"/>
  <c r="I1131" i="8"/>
  <c r="Y2668" i="8"/>
  <c r="Z2668" i="8" s="1"/>
  <c r="AA2668" i="8"/>
  <c r="AB2668" i="8"/>
  <c r="I2669" i="8"/>
  <c r="Y2863" i="8"/>
  <c r="Z2863" i="8" s="1"/>
  <c r="AA2863" i="8"/>
  <c r="AB2863" i="8"/>
  <c r="I2864" i="8"/>
  <c r="Y2325" i="8" l="1"/>
  <c r="Z2325" i="8" s="1"/>
  <c r="AA2325" i="8"/>
  <c r="AB2325" i="8"/>
  <c r="Y1293" i="8"/>
  <c r="Z1293" i="8" s="1"/>
  <c r="AA1293" i="8"/>
  <c r="AB1293" i="8"/>
  <c r="Y2968" i="8"/>
  <c r="Z2968" i="8" s="1"/>
  <c r="AA2968" i="8"/>
  <c r="AB2968" i="8"/>
  <c r="I2969" i="8"/>
  <c r="Y2812" i="8"/>
  <c r="Z2812" i="8" s="1"/>
  <c r="AA2812" i="8"/>
  <c r="AB2812" i="8"/>
  <c r="I2813" i="8"/>
  <c r="Y1590" i="8"/>
  <c r="Z1590" i="8" s="1"/>
  <c r="AB1590" i="8"/>
  <c r="AA1590" i="8"/>
  <c r="Y2656" i="8"/>
  <c r="Z2656" i="8" s="1"/>
  <c r="AA2656" i="8"/>
  <c r="AB2656" i="8"/>
  <c r="I2657" i="8"/>
  <c r="Y1365" i="8"/>
  <c r="Z1365" i="8" s="1"/>
  <c r="AA1365" i="8"/>
  <c r="AB1365" i="8"/>
  <c r="Y1067" i="8"/>
  <c r="Z1067" i="8" s="1"/>
  <c r="AA1067" i="8"/>
  <c r="AB1067" i="8"/>
  <c r="I1068" i="8"/>
  <c r="Y2163" i="8"/>
  <c r="Z2163" i="8" s="1"/>
  <c r="AA2163" i="8"/>
  <c r="AB2163" i="8"/>
  <c r="Y1563" i="8"/>
  <c r="Z1563" i="8" s="1"/>
  <c r="AB1563" i="8"/>
  <c r="AA1563" i="8"/>
  <c r="Y1509" i="8"/>
  <c r="Z1509" i="8" s="1"/>
  <c r="AA1509" i="8"/>
  <c r="AB1509" i="8"/>
  <c r="Y1680" i="8"/>
  <c r="Z1680" i="8" s="1"/>
  <c r="AA1680" i="8"/>
  <c r="AB1680" i="8"/>
  <c r="Y1149" i="8"/>
  <c r="Z1149" i="8" s="1"/>
  <c r="AA1149" i="8"/>
  <c r="AB1149" i="8"/>
  <c r="Y2523" i="8"/>
  <c r="Z2523" i="8" s="1"/>
  <c r="AB2523" i="8"/>
  <c r="AA2523" i="8"/>
  <c r="Y1409" i="8"/>
  <c r="Z1409" i="8" s="1"/>
  <c r="AA1409" i="8"/>
  <c r="AB1409" i="8"/>
  <c r="I1410" i="8"/>
  <c r="Y690" i="8"/>
  <c r="Z690" i="8" s="1"/>
  <c r="AA690" i="8"/>
  <c r="AB690" i="8"/>
  <c r="Y2262" i="8"/>
  <c r="Z2262" i="8" s="1"/>
  <c r="AA2262" i="8"/>
  <c r="AB2262" i="8"/>
  <c r="Y2073" i="8"/>
  <c r="Z2073" i="8" s="1"/>
  <c r="AA2073" i="8"/>
  <c r="AB2073" i="8"/>
  <c r="Y2109" i="8"/>
  <c r="Z2109" i="8" s="1"/>
  <c r="AA2109" i="8"/>
  <c r="AB2109" i="8"/>
  <c r="Y1809" i="8"/>
  <c r="Z1809" i="8" s="1"/>
  <c r="AA1809" i="8"/>
  <c r="AB1809" i="8"/>
  <c r="Y1787" i="8"/>
  <c r="Z1787" i="8" s="1"/>
  <c r="AA1787" i="8"/>
  <c r="AB1787" i="8"/>
  <c r="I1788" i="8"/>
  <c r="Y699" i="8"/>
  <c r="Z699" i="8" s="1"/>
  <c r="AA699" i="8"/>
  <c r="AB699" i="8"/>
  <c r="Y2760" i="8"/>
  <c r="Z2760" i="8" s="1"/>
  <c r="AA2760" i="8"/>
  <c r="AB2760" i="8"/>
  <c r="I2761" i="8"/>
  <c r="Y1499" i="8"/>
  <c r="Z1499" i="8" s="1"/>
  <c r="AB1499" i="8"/>
  <c r="AA1499" i="8"/>
  <c r="I1500" i="8"/>
  <c r="Y1481" i="8"/>
  <c r="Z1481" i="8" s="1"/>
  <c r="AA1481" i="8"/>
  <c r="AB1481" i="8"/>
  <c r="I1482" i="8"/>
  <c r="Y2253" i="8"/>
  <c r="Z2253" i="8" s="1"/>
  <c r="AA2253" i="8"/>
  <c r="AB2253" i="8"/>
  <c r="Y2145" i="8"/>
  <c r="Z2145" i="8" s="1"/>
  <c r="AA2145" i="8"/>
  <c r="AB2145" i="8"/>
  <c r="Y1883" i="8"/>
  <c r="Z1883" i="8" s="1"/>
  <c r="AA1883" i="8"/>
  <c r="AB1883" i="8"/>
  <c r="I1884" i="8"/>
  <c r="Y1158" i="8"/>
  <c r="Z1158" i="8" s="1"/>
  <c r="AA1158" i="8"/>
  <c r="AB1158" i="8"/>
  <c r="Y1893" i="8"/>
  <c r="Z1893" i="8" s="1"/>
  <c r="AA1893" i="8"/>
  <c r="AB1893" i="8"/>
  <c r="Y987" i="8"/>
  <c r="Z987" i="8" s="1"/>
  <c r="AA987" i="8"/>
  <c r="AB987" i="8"/>
  <c r="Y1248" i="8"/>
  <c r="Z1248" i="8" s="1"/>
  <c r="AB1248" i="8"/>
  <c r="AA1248" i="8"/>
  <c r="Y2225" i="8"/>
  <c r="Z2225" i="8" s="1"/>
  <c r="AA2225" i="8"/>
  <c r="AB2225" i="8"/>
  <c r="I2226" i="8"/>
  <c r="Y1491" i="8"/>
  <c r="Z1491" i="8" s="1"/>
  <c r="AB1491" i="8"/>
  <c r="AA1491" i="8"/>
  <c r="Y2748" i="8"/>
  <c r="Z2748" i="8" s="1"/>
  <c r="AA2748" i="8"/>
  <c r="AB2748" i="8"/>
  <c r="I2749" i="8"/>
  <c r="Y1104" i="8"/>
  <c r="Z1104" i="8" s="1"/>
  <c r="AB1104" i="8"/>
  <c r="AA1104" i="8"/>
  <c r="Y1974" i="8"/>
  <c r="Z1974" i="8" s="1"/>
  <c r="AA1974" i="8"/>
  <c r="AB1974" i="8"/>
  <c r="Y1827" i="8"/>
  <c r="Z1827" i="8" s="1"/>
  <c r="AA1827" i="8"/>
  <c r="AB1827" i="8"/>
  <c r="I1828" i="8"/>
  <c r="Y797" i="8"/>
  <c r="Z797" i="8" s="1"/>
  <c r="AA797" i="8"/>
  <c r="AB797" i="8"/>
  <c r="I798" i="8"/>
  <c r="Y2307" i="8"/>
  <c r="Z2307" i="8" s="1"/>
  <c r="AA2307" i="8"/>
  <c r="AB2307" i="8"/>
  <c r="Y2681" i="8"/>
  <c r="Z2681" i="8" s="1"/>
  <c r="AA2681" i="8"/>
  <c r="AB2681" i="8"/>
  <c r="I2682" i="8"/>
  <c r="Y1875" i="8"/>
  <c r="Z1875" i="8" s="1"/>
  <c r="AA1875" i="8"/>
  <c r="AB1875" i="8"/>
  <c r="Y779" i="8"/>
  <c r="Z779" i="8" s="1"/>
  <c r="AB779" i="8"/>
  <c r="AA779" i="8"/>
  <c r="I780" i="8"/>
  <c r="Y1865" i="8"/>
  <c r="Z1865" i="8" s="1"/>
  <c r="AA1865" i="8"/>
  <c r="AB1865" i="8"/>
  <c r="I1866" i="8"/>
  <c r="Y2406" i="8"/>
  <c r="Z2406" i="8" s="1"/>
  <c r="AB2406" i="8"/>
  <c r="AA2406" i="8"/>
  <c r="Y888" i="8"/>
  <c r="Z888" i="8" s="1"/>
  <c r="AB888" i="8"/>
  <c r="AA888" i="8"/>
  <c r="Y1761" i="8"/>
  <c r="Z1761" i="8" s="1"/>
  <c r="AA1761" i="8"/>
  <c r="AB1761" i="8"/>
  <c r="Y2669" i="8"/>
  <c r="Z2669" i="8" s="1"/>
  <c r="AA2669" i="8"/>
  <c r="AB2669" i="8"/>
  <c r="I2670" i="8"/>
  <c r="Y1608" i="8"/>
  <c r="Z1608" i="8" s="1"/>
  <c r="AA1608" i="8"/>
  <c r="AB1608" i="8"/>
  <c r="Y2190" i="8"/>
  <c r="Z2190" i="8" s="1"/>
  <c r="AA2190" i="8"/>
  <c r="AB2190" i="8"/>
  <c r="Y1257" i="8"/>
  <c r="Z1257" i="8" s="1"/>
  <c r="AA1257" i="8"/>
  <c r="AB1257" i="8"/>
  <c r="Y3138" i="8"/>
  <c r="Z3138" i="8" s="1"/>
  <c r="AA3138" i="8"/>
  <c r="AB3138" i="8"/>
  <c r="I3139" i="8"/>
  <c r="Y3021" i="8"/>
  <c r="Z3021" i="8" s="1"/>
  <c r="AA3021" i="8"/>
  <c r="AB3021" i="8"/>
  <c r="I3022" i="8"/>
  <c r="Y3008" i="8"/>
  <c r="Z3008" i="8" s="1"/>
  <c r="AA3008" i="8"/>
  <c r="AB3008" i="8"/>
  <c r="I3009" i="8"/>
  <c r="Y2929" i="8"/>
  <c r="Z2929" i="8" s="1"/>
  <c r="AA2929" i="8"/>
  <c r="AB2929" i="8"/>
  <c r="I2930" i="8"/>
  <c r="Y1518" i="8"/>
  <c r="Z1518" i="8" s="1"/>
  <c r="AB1518" i="8"/>
  <c r="AA1518" i="8"/>
  <c r="Y731" i="8"/>
  <c r="Z731" i="8" s="1"/>
  <c r="AA731" i="8"/>
  <c r="AB731" i="8"/>
  <c r="I732" i="8"/>
  <c r="Y1779" i="8"/>
  <c r="Z1779" i="8" s="1"/>
  <c r="AA1779" i="8"/>
  <c r="AB1779" i="8"/>
  <c r="Y1929" i="8"/>
  <c r="Z1929" i="8" s="1"/>
  <c r="AA1929" i="8"/>
  <c r="AB1929" i="8"/>
  <c r="Y1446" i="8"/>
  <c r="Z1446" i="8" s="1"/>
  <c r="AB1446" i="8"/>
  <c r="AA1446" i="8"/>
  <c r="Y1473" i="8"/>
  <c r="Z1473" i="8" s="1"/>
  <c r="AA1473" i="8"/>
  <c r="AB1473" i="8"/>
  <c r="Y2361" i="8"/>
  <c r="Z2361" i="8" s="1"/>
  <c r="AA2361" i="8"/>
  <c r="AB2361" i="8"/>
  <c r="Y2441" i="8"/>
  <c r="Z2441" i="8" s="1"/>
  <c r="AA2441" i="8"/>
  <c r="AB2441" i="8"/>
  <c r="I2442" i="8"/>
  <c r="Y2631" i="8"/>
  <c r="Z2631" i="8" s="1"/>
  <c r="AA2631" i="8"/>
  <c r="AB2631" i="8"/>
  <c r="I2632" i="8"/>
  <c r="Y2027" i="8"/>
  <c r="Z2027" i="8" s="1"/>
  <c r="AA2027" i="8"/>
  <c r="AB2027" i="8"/>
  <c r="I2028" i="8"/>
  <c r="Y2081" i="8"/>
  <c r="Z2081" i="8" s="1"/>
  <c r="AA2081" i="8"/>
  <c r="AB2081" i="8"/>
  <c r="I2082" i="8"/>
  <c r="Y653" i="8"/>
  <c r="Z653" i="8" s="1"/>
  <c r="AB653" i="8"/>
  <c r="AA653" i="8"/>
  <c r="I654" i="8"/>
  <c r="Y1571" i="8"/>
  <c r="Z1571" i="8" s="1"/>
  <c r="AB1571" i="8"/>
  <c r="AA1571" i="8"/>
  <c r="I1572" i="8"/>
  <c r="Y1653" i="8"/>
  <c r="Z1653" i="8" s="1"/>
  <c r="AB1653" i="8"/>
  <c r="AA1653" i="8"/>
  <c r="Y1635" i="8"/>
  <c r="Z1635" i="8" s="1"/>
  <c r="AB1635" i="8"/>
  <c r="AA1635" i="8"/>
  <c r="Y1302" i="8"/>
  <c r="Z1302" i="8" s="1"/>
  <c r="AA1302" i="8"/>
  <c r="AB1302" i="8"/>
  <c r="Y879" i="8"/>
  <c r="Z879" i="8" s="1"/>
  <c r="AB879" i="8"/>
  <c r="AA879" i="8"/>
  <c r="Y1086" i="8"/>
  <c r="Z1086" i="8" s="1"/>
  <c r="AA1086" i="8"/>
  <c r="AB1086" i="8"/>
  <c r="Y1320" i="8"/>
  <c r="Z1320" i="8" s="1"/>
  <c r="AA1320" i="8"/>
  <c r="AB1320" i="8"/>
  <c r="Y1041" i="8"/>
  <c r="Z1041" i="8" s="1"/>
  <c r="AB1041" i="8"/>
  <c r="AA1041" i="8"/>
  <c r="Y1337" i="8"/>
  <c r="Z1337" i="8" s="1"/>
  <c r="AA1337" i="8"/>
  <c r="AB1337" i="8"/>
  <c r="I1338" i="8"/>
  <c r="Y2217" i="8"/>
  <c r="Z2217" i="8" s="1"/>
  <c r="AA2217" i="8"/>
  <c r="AB2217" i="8"/>
  <c r="Y2824" i="8"/>
  <c r="Z2824" i="8" s="1"/>
  <c r="AA2824" i="8"/>
  <c r="AB2824" i="8"/>
  <c r="I2825" i="8"/>
  <c r="Y1734" i="8"/>
  <c r="Z1734" i="8" s="1"/>
  <c r="AB1734" i="8"/>
  <c r="AA1734" i="8"/>
  <c r="Y834" i="8"/>
  <c r="Z834" i="8" s="1"/>
  <c r="AA834" i="8"/>
  <c r="AB834" i="8"/>
  <c r="Y2387" i="8"/>
  <c r="Z2387" i="8" s="1"/>
  <c r="AA2387" i="8"/>
  <c r="AB2387" i="8"/>
  <c r="I2388" i="8"/>
  <c r="Y672" i="8"/>
  <c r="Z672" i="8" s="1"/>
  <c r="AB672" i="8"/>
  <c r="AA672" i="8"/>
  <c r="Y2595" i="8"/>
  <c r="Z2595" i="8" s="1"/>
  <c r="AB2595" i="8"/>
  <c r="AA2595" i="8"/>
  <c r="Y2037" i="8"/>
  <c r="Z2037" i="8" s="1"/>
  <c r="AA2037" i="8"/>
  <c r="AB2037" i="8"/>
  <c r="Y2153" i="8"/>
  <c r="Z2153" i="8" s="1"/>
  <c r="AA2153" i="8"/>
  <c r="AB2153" i="8"/>
  <c r="I2154" i="8"/>
  <c r="Y3072" i="8"/>
  <c r="Z3072" i="8" s="1"/>
  <c r="AA3072" i="8"/>
  <c r="AB3072" i="8"/>
  <c r="I3073" i="8"/>
  <c r="Y1230" i="8"/>
  <c r="Z1230" i="8" s="1"/>
  <c r="AA1230" i="8"/>
  <c r="AB1230" i="8"/>
  <c r="Y2451" i="8"/>
  <c r="Z2451" i="8" s="1"/>
  <c r="AA2451" i="8"/>
  <c r="AB2451" i="8"/>
  <c r="Y2568" i="8"/>
  <c r="Z2568" i="8" s="1"/>
  <c r="AA2568" i="8"/>
  <c r="AB2568" i="8"/>
  <c r="Y1464" i="8"/>
  <c r="Z1464" i="8" s="1"/>
  <c r="AA1464" i="8"/>
  <c r="AB1464" i="8"/>
  <c r="Y2334" i="8"/>
  <c r="Z2334" i="8" s="1"/>
  <c r="AA2334" i="8"/>
  <c r="AB2334" i="8"/>
  <c r="Y1798" i="8"/>
  <c r="Z1798" i="8" s="1"/>
  <c r="AA1798" i="8"/>
  <c r="AB1798" i="8"/>
  <c r="I1799" i="8"/>
  <c r="Y1937" i="8"/>
  <c r="Z1937" i="8" s="1"/>
  <c r="AA1937" i="8"/>
  <c r="AB1937" i="8"/>
  <c r="I1938" i="8"/>
  <c r="Y2235" i="8"/>
  <c r="Z2235" i="8" s="1"/>
  <c r="AA2235" i="8"/>
  <c r="AB2235" i="8"/>
  <c r="Y2531" i="8"/>
  <c r="Z2531" i="8" s="1"/>
  <c r="AB2531" i="8"/>
  <c r="AA2531" i="8"/>
  <c r="I2532" i="8"/>
  <c r="Y1419" i="8"/>
  <c r="Z1419" i="8" s="1"/>
  <c r="AB1419" i="8"/>
  <c r="AA1419" i="8"/>
  <c r="Y2800" i="8"/>
  <c r="Z2800" i="8" s="1"/>
  <c r="AA2800" i="8"/>
  <c r="AB2800" i="8"/>
  <c r="I2801" i="8"/>
  <c r="Y2369" i="8"/>
  <c r="Z2369" i="8" s="1"/>
  <c r="AB2369" i="8"/>
  <c r="AA2369" i="8"/>
  <c r="I2370" i="8"/>
  <c r="Y2504" i="8"/>
  <c r="Z2504" i="8" s="1"/>
  <c r="AA2504" i="8"/>
  <c r="AB2504" i="8"/>
  <c r="I2505" i="8"/>
  <c r="Y1643" i="8"/>
  <c r="Z1643" i="8" s="1"/>
  <c r="AB1643" i="8"/>
  <c r="AA1643" i="8"/>
  <c r="I1644" i="8"/>
  <c r="Y2603" i="8"/>
  <c r="Z2603" i="8" s="1"/>
  <c r="AB2603" i="8"/>
  <c r="AA2603" i="8"/>
  <c r="I2604" i="8"/>
  <c r="Y3085" i="8"/>
  <c r="Z3085" i="8" s="1"/>
  <c r="AA3085" i="8"/>
  <c r="AB3085" i="8"/>
  <c r="I3086" i="8"/>
  <c r="Y995" i="8"/>
  <c r="Z995" i="8" s="1"/>
  <c r="AA995" i="8"/>
  <c r="AB995" i="8"/>
  <c r="I996" i="8"/>
  <c r="Y2171" i="8"/>
  <c r="Z2171" i="8" s="1"/>
  <c r="AA2171" i="8"/>
  <c r="AB2171" i="8"/>
  <c r="I2172" i="8"/>
  <c r="Y789" i="8"/>
  <c r="Z789" i="8" s="1"/>
  <c r="AA789" i="8"/>
  <c r="AB789" i="8"/>
  <c r="Y1392" i="8"/>
  <c r="Z1392" i="8" s="1"/>
  <c r="AA1392" i="8"/>
  <c r="AB1392" i="8"/>
  <c r="Y1203" i="8"/>
  <c r="Z1203" i="8" s="1"/>
  <c r="AA1203" i="8"/>
  <c r="AB1203" i="8"/>
  <c r="Y2941" i="8"/>
  <c r="Z2941" i="8" s="1"/>
  <c r="AA2941" i="8"/>
  <c r="AB2941" i="8"/>
  <c r="I2942" i="8"/>
  <c r="Y1265" i="8"/>
  <c r="Z1265" i="8" s="1"/>
  <c r="AA1265" i="8"/>
  <c r="AB1265" i="8"/>
  <c r="I1266" i="8"/>
  <c r="Y2864" i="8"/>
  <c r="Z2864" i="8" s="1"/>
  <c r="AA2864" i="8"/>
  <c r="AB2864" i="8"/>
  <c r="I2865" i="8"/>
  <c r="Y1131" i="8"/>
  <c r="Z1131" i="8" s="1"/>
  <c r="AA1131" i="8"/>
  <c r="AB1131" i="8"/>
  <c r="Y2433" i="8"/>
  <c r="Z2433" i="8" s="1"/>
  <c r="AB2433" i="8"/>
  <c r="AA2433" i="8"/>
  <c r="Y2785" i="8"/>
  <c r="Z2785" i="8" s="1"/>
  <c r="AA2785" i="8"/>
  <c r="AB2785" i="8"/>
  <c r="I2786" i="8"/>
  <c r="Y1838" i="8"/>
  <c r="Z1838" i="8" s="1"/>
  <c r="AA1838" i="8"/>
  <c r="AB1838" i="8"/>
  <c r="I1839" i="8"/>
  <c r="Y1193" i="8"/>
  <c r="Z1193" i="8" s="1"/>
  <c r="AA1193" i="8"/>
  <c r="AB1193" i="8"/>
  <c r="I1194" i="8"/>
  <c r="Y2957" i="8"/>
  <c r="Z2957" i="8" s="1"/>
  <c r="AA2957" i="8"/>
  <c r="AB2957" i="8"/>
  <c r="I2958" i="8"/>
  <c r="Y1581" i="8"/>
  <c r="Z1581" i="8" s="1"/>
  <c r="AA1581" i="8"/>
  <c r="AB1581" i="8"/>
  <c r="Y707" i="8"/>
  <c r="Z707" i="8" s="1"/>
  <c r="AA707" i="8"/>
  <c r="AB707" i="8"/>
  <c r="I708" i="8"/>
  <c r="Y923" i="8"/>
  <c r="Z923" i="8" s="1"/>
  <c r="I924" i="8"/>
  <c r="Y851" i="8"/>
  <c r="Z851" i="8" s="1"/>
  <c r="AB851" i="8"/>
  <c r="AA851" i="8"/>
  <c r="I852" i="8"/>
  <c r="Y1536" i="8"/>
  <c r="Z1536" i="8" s="1"/>
  <c r="AA1536" i="8"/>
  <c r="AB1536" i="8"/>
  <c r="Y2009" i="8"/>
  <c r="Z2009" i="8" s="1"/>
  <c r="AA2009" i="8"/>
  <c r="AB2009" i="8"/>
  <c r="I2010" i="8"/>
  <c r="Y2379" i="8"/>
  <c r="Z2379" i="8" s="1"/>
  <c r="AA2379" i="8"/>
  <c r="AB2379" i="8"/>
  <c r="Y2696" i="8"/>
  <c r="Z2696" i="8" s="1"/>
  <c r="AA2696" i="8"/>
  <c r="AB2696" i="8"/>
  <c r="I2697" i="8"/>
  <c r="Y1689" i="8"/>
  <c r="Z1689" i="8" s="1"/>
  <c r="AA1689" i="8"/>
  <c r="AB1689" i="8"/>
  <c r="Y2459" i="8"/>
  <c r="Z2459" i="8" s="1"/>
  <c r="AA2459" i="8"/>
  <c r="AB2459" i="8"/>
  <c r="I2460" i="8"/>
  <c r="Y2469" i="8"/>
  <c r="Z2469" i="8" s="1"/>
  <c r="AA2469" i="8"/>
  <c r="AB2469" i="8"/>
  <c r="Y3046" i="8"/>
  <c r="Z3046" i="8" s="1"/>
  <c r="AA3046" i="8"/>
  <c r="AB3046" i="8"/>
  <c r="I3047" i="8"/>
  <c r="Y1947" i="8"/>
  <c r="Z1947" i="8" s="1"/>
  <c r="AA1947" i="8"/>
  <c r="AB1947" i="8"/>
  <c r="Y2513" i="8"/>
  <c r="Z2513" i="8" s="1"/>
  <c r="AA2513" i="8"/>
  <c r="AB2513" i="8"/>
  <c r="I2514" i="8"/>
  <c r="Y2541" i="8"/>
  <c r="Z2541" i="8" s="1"/>
  <c r="AA2541" i="8"/>
  <c r="AB2541" i="8"/>
  <c r="Y1185" i="8"/>
  <c r="Z1185" i="8" s="1"/>
  <c r="AA1185" i="8"/>
  <c r="AB1185" i="8"/>
  <c r="Y2643" i="8"/>
  <c r="Z2643" i="8" s="1"/>
  <c r="AA2643" i="8"/>
  <c r="AB2643" i="8"/>
  <c r="I2644" i="8"/>
  <c r="Y1545" i="8"/>
  <c r="Z1545" i="8" s="1"/>
  <c r="AA1545" i="8"/>
  <c r="AB1545" i="8"/>
  <c r="Y1005" i="8"/>
  <c r="Z1005" i="8" s="1"/>
  <c r="AB1005" i="8"/>
  <c r="AA1005" i="8"/>
  <c r="Y3034" i="8"/>
  <c r="Z3034" i="8" s="1"/>
  <c r="AA3034" i="8"/>
  <c r="AB3034" i="8"/>
  <c r="I3035" i="8"/>
  <c r="Y1857" i="8"/>
  <c r="Z1857" i="8" s="1"/>
  <c r="AA1857" i="8"/>
  <c r="AB1857" i="8"/>
  <c r="Y1625" i="8"/>
  <c r="Z1625" i="8" s="1"/>
  <c r="AA1625" i="8"/>
  <c r="AB1625" i="8"/>
  <c r="I1626" i="8"/>
  <c r="Y1725" i="8"/>
  <c r="Z1725" i="8" s="1"/>
  <c r="AB1725" i="8"/>
  <c r="AA1725" i="8"/>
  <c r="Y2982" i="8"/>
  <c r="Z2982" i="8" s="1"/>
  <c r="AA2982" i="8"/>
  <c r="AB2982" i="8"/>
  <c r="I2983" i="8"/>
  <c r="Y1059" i="8"/>
  <c r="Z1059" i="8" s="1"/>
  <c r="AA1059" i="8"/>
  <c r="AB1059" i="8"/>
  <c r="Y2297" i="8"/>
  <c r="Z2297" i="8" s="1"/>
  <c r="AA2297" i="8"/>
  <c r="AB2297" i="8"/>
  <c r="I2298" i="8"/>
  <c r="Y861" i="8"/>
  <c r="Z861" i="8" s="1"/>
  <c r="AA861" i="8"/>
  <c r="AB861" i="8"/>
  <c r="Y977" i="8"/>
  <c r="Z977" i="8" s="1"/>
  <c r="AB977" i="8"/>
  <c r="AA977" i="8"/>
  <c r="I978" i="8"/>
  <c r="Y1697" i="8"/>
  <c r="Z1697" i="8" s="1"/>
  <c r="AA1697" i="8"/>
  <c r="AB1697" i="8"/>
  <c r="I1698" i="8"/>
  <c r="Y915" i="8"/>
  <c r="Z915" i="8" s="1"/>
  <c r="AB915" i="8"/>
  <c r="AA915" i="8"/>
  <c r="Y2019" i="8"/>
  <c r="Z2019" i="8" s="1"/>
  <c r="AA2019" i="8"/>
  <c r="AB2019" i="8"/>
  <c r="Y755" i="8"/>
  <c r="Z755" i="8" s="1"/>
  <c r="AA755" i="8"/>
  <c r="AB755" i="8"/>
  <c r="I756" i="8"/>
  <c r="Y869" i="8"/>
  <c r="Z869" i="8" s="1"/>
  <c r="AA869" i="8"/>
  <c r="AB869" i="8"/>
  <c r="I870" i="8"/>
  <c r="Y2772" i="8"/>
  <c r="Z2772" i="8" s="1"/>
  <c r="AA2772" i="8"/>
  <c r="AB2772" i="8"/>
  <c r="I2773" i="8"/>
  <c r="Y1275" i="8"/>
  <c r="Z1275" i="8" s="1"/>
  <c r="AA1275" i="8"/>
  <c r="AB1275" i="8"/>
  <c r="Y1662" i="8"/>
  <c r="Z1662" i="8" s="1"/>
  <c r="AB1662" i="8"/>
  <c r="AA1662" i="8"/>
  <c r="Y1329" i="8"/>
  <c r="Z1329" i="8" s="1"/>
  <c r="AA1329" i="8"/>
  <c r="AB1329" i="8"/>
  <c r="Y1032" i="8"/>
  <c r="Z1032" i="8" s="1"/>
  <c r="AB1032" i="8"/>
  <c r="AA1032" i="8"/>
  <c r="Y2099" i="8"/>
  <c r="Z2099" i="8" s="1"/>
  <c r="AA2099" i="8"/>
  <c r="AB2099" i="8"/>
  <c r="I2100" i="8"/>
  <c r="Y2735" i="8"/>
  <c r="Z2735" i="8" s="1"/>
  <c r="AA2735" i="8"/>
  <c r="AB2735" i="8"/>
  <c r="I2736" i="8"/>
  <c r="Y2118" i="8"/>
  <c r="Z2118" i="8" s="1"/>
  <c r="AA2118" i="8"/>
  <c r="AB2118" i="8"/>
  <c r="Y1769" i="8"/>
  <c r="Z1769" i="8" s="1"/>
  <c r="AA1769" i="8"/>
  <c r="AB1769" i="8"/>
  <c r="I1770" i="8"/>
  <c r="Y2905" i="8"/>
  <c r="Z2905" i="8" s="1"/>
  <c r="AA2905" i="8"/>
  <c r="AB2905" i="8"/>
  <c r="I2906" i="8"/>
  <c r="Y1283" i="8"/>
  <c r="Z1283" i="8" s="1"/>
  <c r="AA1283" i="8"/>
  <c r="AB1283" i="8"/>
  <c r="I1284" i="8"/>
  <c r="Y1014" i="8"/>
  <c r="Z1014" i="8" s="1"/>
  <c r="AB1014" i="8"/>
  <c r="AA1014" i="8"/>
  <c r="Y2720" i="8"/>
  <c r="Z2720" i="8" s="1"/>
  <c r="AA2720" i="8"/>
  <c r="AB2720" i="8"/>
  <c r="I2721" i="8"/>
  <c r="Y2837" i="8"/>
  <c r="Z2837" i="8" s="1"/>
  <c r="AA2837" i="8"/>
  <c r="AB2837" i="8"/>
  <c r="I2838" i="8"/>
  <c r="Y1437" i="8"/>
  <c r="Z1437" i="8" s="1"/>
  <c r="AA1437" i="8"/>
  <c r="AB1437" i="8"/>
  <c r="Y2315" i="8"/>
  <c r="Z2315" i="8" s="1"/>
  <c r="AA2315" i="8"/>
  <c r="AB2315" i="8"/>
  <c r="I2316" i="8"/>
  <c r="Y1965" i="8"/>
  <c r="Z1965" i="8" s="1"/>
  <c r="AA1965" i="8"/>
  <c r="AB1965" i="8"/>
  <c r="Y2243" i="8"/>
  <c r="Z2243" i="8" s="1"/>
  <c r="AA2243" i="8"/>
  <c r="AB2243" i="8"/>
  <c r="I2244" i="8"/>
  <c r="Y1817" i="8"/>
  <c r="Z1817" i="8" s="1"/>
  <c r="AA1817" i="8"/>
  <c r="AB1817" i="8"/>
  <c r="I1818" i="8"/>
  <c r="Y2889" i="8"/>
  <c r="Z2889" i="8" s="1"/>
  <c r="AA2889" i="8"/>
  <c r="AB2889" i="8"/>
  <c r="I2890" i="8"/>
  <c r="Y1121" i="8"/>
  <c r="Z1121" i="8" s="1"/>
  <c r="AA1121" i="8"/>
  <c r="AB1121" i="8"/>
  <c r="I1122" i="8"/>
  <c r="Y1347" i="8"/>
  <c r="Z1347" i="8" s="1"/>
  <c r="AA1347" i="8"/>
  <c r="AB1347" i="8"/>
  <c r="Y1221" i="8"/>
  <c r="Z1221" i="8" s="1"/>
  <c r="AA1221" i="8"/>
  <c r="AB1221" i="8"/>
  <c r="Y2853" i="8"/>
  <c r="Z2853" i="8" s="1"/>
  <c r="AA2853" i="8"/>
  <c r="AB2853" i="8"/>
  <c r="I2854" i="8"/>
  <c r="Y1355" i="8"/>
  <c r="Z1355" i="8" s="1"/>
  <c r="AA1355" i="8"/>
  <c r="AB1355" i="8"/>
  <c r="I1356" i="8"/>
  <c r="Y2001" i="8"/>
  <c r="Z2001" i="8" s="1"/>
  <c r="AA2001" i="8"/>
  <c r="AB2001" i="8"/>
  <c r="Y2585" i="8"/>
  <c r="Z2585" i="8" s="1"/>
  <c r="AA2585" i="8"/>
  <c r="AB2585" i="8"/>
  <c r="I2586" i="8"/>
  <c r="Y2616" i="8"/>
  <c r="Z2616" i="8" s="1"/>
  <c r="AB2616" i="8"/>
  <c r="AA2616" i="8"/>
  <c r="I2617" i="8"/>
  <c r="Y843" i="8"/>
  <c r="Z843" i="8" s="1"/>
  <c r="AB843" i="8"/>
  <c r="AA843" i="8"/>
  <c r="Y2496" i="8"/>
  <c r="Z2496" i="8" s="1"/>
  <c r="AA2496" i="8"/>
  <c r="AB2496" i="8"/>
  <c r="Y3062" i="8"/>
  <c r="Z3062" i="8" s="1"/>
  <c r="AA3062" i="8"/>
  <c r="AB3062" i="8"/>
  <c r="I3063" i="8"/>
  <c r="Y1176" i="8"/>
  <c r="Z1176" i="8" s="1"/>
  <c r="AA1176" i="8"/>
  <c r="AB1176" i="8"/>
  <c r="Y2708" i="8"/>
  <c r="Z2708" i="8" s="1"/>
  <c r="AA2708" i="8"/>
  <c r="AB2708" i="8"/>
  <c r="I2709" i="8"/>
  <c r="Y1955" i="8"/>
  <c r="Z1955" i="8" s="1"/>
  <c r="AA1955" i="8"/>
  <c r="AB1955" i="8"/>
  <c r="I1956" i="8"/>
  <c r="Y1211" i="8"/>
  <c r="Z1211" i="8" s="1"/>
  <c r="AA1211" i="8"/>
  <c r="AB1211" i="8"/>
  <c r="I1212" i="8"/>
  <c r="Y1553" i="8"/>
  <c r="Z1553" i="8" s="1"/>
  <c r="AA1553" i="8"/>
  <c r="AB1553" i="8"/>
  <c r="I1554" i="8"/>
  <c r="Y906" i="8"/>
  <c r="Z906" i="8" s="1"/>
  <c r="AA906" i="8"/>
  <c r="AB906" i="8"/>
  <c r="Y744" i="8"/>
  <c r="Z744" i="8" s="1"/>
  <c r="AB744" i="8"/>
  <c r="AA744" i="8"/>
  <c r="I745" i="8"/>
  <c r="Y2091" i="8"/>
  <c r="Z2091" i="8" s="1"/>
  <c r="AA2091" i="8"/>
  <c r="AB2091" i="8"/>
  <c r="Y2397" i="8"/>
  <c r="Z2397" i="8" s="1"/>
  <c r="AB2397" i="8"/>
  <c r="AA2397" i="8"/>
  <c r="Y2994" i="8"/>
  <c r="Z2994" i="8" s="1"/>
  <c r="AA2994" i="8"/>
  <c r="AB2994" i="8"/>
  <c r="I2995" i="8"/>
  <c r="Y663" i="8"/>
  <c r="Z663" i="8" s="1"/>
  <c r="AA663" i="8"/>
  <c r="AB663" i="8"/>
  <c r="Y1902" i="8"/>
  <c r="Z1902" i="8" s="1"/>
  <c r="AA1902" i="8"/>
  <c r="AB1902" i="8"/>
  <c r="Y1427" i="8"/>
  <c r="Z1427" i="8" s="1"/>
  <c r="AB1427" i="8"/>
  <c r="AA1427" i="8"/>
  <c r="I1428" i="8"/>
  <c r="Y1374" i="8"/>
  <c r="Z1374" i="8" s="1"/>
  <c r="AA1374" i="8"/>
  <c r="AB1374" i="8"/>
  <c r="Y2289" i="8"/>
  <c r="Z2289" i="8" s="1"/>
  <c r="AA2289" i="8"/>
  <c r="AB2289" i="8"/>
  <c r="Y1617" i="8"/>
  <c r="Z1617" i="8" s="1"/>
  <c r="AA1617" i="8"/>
  <c r="AB1617" i="8"/>
  <c r="Y2916" i="8"/>
  <c r="Z2916" i="8" s="1"/>
  <c r="AA2916" i="8"/>
  <c r="AB2916" i="8"/>
  <c r="I2917" i="8"/>
  <c r="Y1139" i="8"/>
  <c r="Z1139" i="8" s="1"/>
  <c r="AA1139" i="8"/>
  <c r="AB1139" i="8"/>
  <c r="I1140" i="8"/>
  <c r="Y3098" i="8"/>
  <c r="Z3098" i="8" s="1"/>
  <c r="AA3098" i="8"/>
  <c r="AB3098" i="8"/>
  <c r="I3099" i="8"/>
  <c r="Y720" i="8"/>
  <c r="Z720" i="8" s="1"/>
  <c r="AB720" i="8"/>
  <c r="AA720" i="8"/>
  <c r="I721" i="8"/>
  <c r="Y2478" i="8"/>
  <c r="Z2478" i="8" s="1"/>
  <c r="AB2478" i="8"/>
  <c r="AA2478" i="8"/>
  <c r="Y1401" i="8"/>
  <c r="Z1401" i="8" s="1"/>
  <c r="AA1401" i="8"/>
  <c r="AB1401" i="8"/>
  <c r="Y2046" i="8"/>
  <c r="Z2046" i="8" s="1"/>
  <c r="AA2046" i="8"/>
  <c r="AB2046" i="8"/>
  <c r="Y2576" i="8"/>
  <c r="Z2576" i="8" s="1"/>
  <c r="AB2576" i="8"/>
  <c r="AA2576" i="8"/>
  <c r="I2577" i="8"/>
  <c r="Y1113" i="8"/>
  <c r="Z1113" i="8" s="1"/>
  <c r="AA1113" i="8"/>
  <c r="AB1113" i="8"/>
  <c r="Y768" i="8"/>
  <c r="Z768" i="8" s="1"/>
  <c r="AB768" i="8"/>
  <c r="AA768" i="8"/>
  <c r="I769" i="8"/>
  <c r="Y1049" i="8"/>
  <c r="Z1049" i="8" s="1"/>
  <c r="AA1049" i="8"/>
  <c r="AB1049" i="8"/>
  <c r="I1050" i="8"/>
  <c r="Y1715" i="8"/>
  <c r="Z1715" i="8" s="1"/>
  <c r="AB1715" i="8"/>
  <c r="AA1715" i="8"/>
  <c r="I1716" i="8"/>
  <c r="Y3125" i="8"/>
  <c r="Z3125" i="8" s="1"/>
  <c r="AA3125" i="8"/>
  <c r="AB3125" i="8"/>
  <c r="I3126" i="8"/>
  <c r="Y2181" i="8"/>
  <c r="Z2181" i="8" s="1"/>
  <c r="AA2181" i="8"/>
  <c r="AB2181" i="8"/>
  <c r="Y3112" i="8"/>
  <c r="Z3112" i="8" s="1"/>
  <c r="AA3112" i="8"/>
  <c r="AB3112" i="8"/>
  <c r="I3113" i="8"/>
  <c r="Y1707" i="8"/>
  <c r="Z1707" i="8" s="1"/>
  <c r="AB1707" i="8"/>
  <c r="AA1707" i="8"/>
  <c r="Y2877" i="8"/>
  <c r="Z2877" i="8" s="1"/>
  <c r="AA2877" i="8"/>
  <c r="AB2877" i="8"/>
  <c r="I2878" i="8"/>
  <c r="Y1077" i="8"/>
  <c r="Z1077" i="8" s="1"/>
  <c r="AA1077" i="8"/>
  <c r="AB1077" i="8"/>
  <c r="Y756" i="8" l="1"/>
  <c r="Z756" i="8" s="1"/>
  <c r="AB756" i="8"/>
  <c r="AA756" i="8"/>
  <c r="I757" i="8"/>
  <c r="Y2958" i="8"/>
  <c r="Z2958" i="8" s="1"/>
  <c r="AA2958" i="8"/>
  <c r="AB2958" i="8"/>
  <c r="I2959" i="8"/>
  <c r="Y2906" i="8"/>
  <c r="Z2906" i="8" s="1"/>
  <c r="AA2906" i="8"/>
  <c r="AB2906" i="8"/>
  <c r="I2907" i="8"/>
  <c r="Y852" i="8"/>
  <c r="Z852" i="8" s="1"/>
  <c r="AB852" i="8"/>
  <c r="AA852" i="8"/>
  <c r="Y708" i="8"/>
  <c r="Z708" i="8" s="1"/>
  <c r="AB708" i="8"/>
  <c r="AA708" i="8"/>
  <c r="I709" i="8"/>
  <c r="Y1799" i="8"/>
  <c r="Z1799" i="8" s="1"/>
  <c r="AA1799" i="8"/>
  <c r="AB1799" i="8"/>
  <c r="Y3009" i="8"/>
  <c r="Z3009" i="8" s="1"/>
  <c r="AA3009" i="8"/>
  <c r="AB3009" i="8"/>
  <c r="I3010" i="8"/>
  <c r="Y3139" i="8"/>
  <c r="Z3139" i="8" s="1"/>
  <c r="AA3139" i="8"/>
  <c r="AB3139" i="8"/>
  <c r="I3140" i="8"/>
  <c r="Y1828" i="8"/>
  <c r="Z1828" i="8" s="1"/>
  <c r="AA1828" i="8"/>
  <c r="AB1828" i="8"/>
  <c r="I1829" i="8"/>
  <c r="Y2773" i="8"/>
  <c r="Z2773" i="8" s="1"/>
  <c r="AA2773" i="8"/>
  <c r="AB2773" i="8"/>
  <c r="I2774" i="8"/>
  <c r="Y1716" i="8"/>
  <c r="Z1716" i="8" s="1"/>
  <c r="AA1716" i="8"/>
  <c r="AB1716" i="8"/>
  <c r="Y769" i="8"/>
  <c r="Z769" i="8" s="1"/>
  <c r="AA769" i="8"/>
  <c r="AB769" i="8"/>
  <c r="I770" i="8"/>
  <c r="Y3099" i="8"/>
  <c r="Z3099" i="8" s="1"/>
  <c r="AA3099" i="8"/>
  <c r="AB3099" i="8"/>
  <c r="I3100" i="8"/>
  <c r="Y2917" i="8"/>
  <c r="Z2917" i="8" s="1"/>
  <c r="AA2917" i="8"/>
  <c r="AB2917" i="8"/>
  <c r="I2918" i="8"/>
  <c r="Y1554" i="8"/>
  <c r="Z1554" i="8" s="1"/>
  <c r="AB1554" i="8"/>
  <c r="AA1554" i="8"/>
  <c r="Y1956" i="8"/>
  <c r="Z1956" i="8" s="1"/>
  <c r="AA1956" i="8"/>
  <c r="AB1956" i="8"/>
  <c r="Y1356" i="8"/>
  <c r="Z1356" i="8" s="1"/>
  <c r="AB1356" i="8"/>
  <c r="AA1356" i="8"/>
  <c r="Y2838" i="8"/>
  <c r="Z2838" i="8" s="1"/>
  <c r="AA2838" i="8"/>
  <c r="AB2838" i="8"/>
  <c r="I2839" i="8"/>
  <c r="Y1698" i="8"/>
  <c r="Z1698" i="8" s="1"/>
  <c r="AB1698" i="8"/>
  <c r="AA1698" i="8"/>
  <c r="Y3035" i="8"/>
  <c r="Z3035" i="8" s="1"/>
  <c r="AA3035" i="8"/>
  <c r="AB3035" i="8"/>
  <c r="I3036" i="8"/>
  <c r="Y2010" i="8"/>
  <c r="Z2010" i="8" s="1"/>
  <c r="AA2010" i="8"/>
  <c r="AB2010" i="8"/>
  <c r="Y1266" i="8"/>
  <c r="Z1266" i="8" s="1"/>
  <c r="AA1266" i="8"/>
  <c r="AB1266" i="8"/>
  <c r="Y2226" i="8"/>
  <c r="Z2226" i="8" s="1"/>
  <c r="AA2226" i="8"/>
  <c r="AB2226" i="8"/>
  <c r="Y1884" i="8"/>
  <c r="Z1884" i="8" s="1"/>
  <c r="AA1884" i="8"/>
  <c r="AB1884" i="8"/>
  <c r="Y2813" i="8"/>
  <c r="Z2813" i="8" s="1"/>
  <c r="AA2813" i="8"/>
  <c r="AB2813" i="8"/>
  <c r="I2814" i="8"/>
  <c r="Y2878" i="8"/>
  <c r="Z2878" i="8" s="1"/>
  <c r="AA2878" i="8"/>
  <c r="AB2878" i="8"/>
  <c r="I2879" i="8"/>
  <c r="Y2995" i="8"/>
  <c r="Z2995" i="8" s="1"/>
  <c r="AA2995" i="8"/>
  <c r="AB2995" i="8"/>
  <c r="I2996" i="8"/>
  <c r="Y745" i="8"/>
  <c r="Z745" i="8" s="1"/>
  <c r="AB745" i="8"/>
  <c r="AA745" i="8"/>
  <c r="I746" i="8"/>
  <c r="Y2586" i="8"/>
  <c r="Z2586" i="8" s="1"/>
  <c r="AB2586" i="8"/>
  <c r="AA2586" i="8"/>
  <c r="Y2316" i="8"/>
  <c r="Z2316" i="8" s="1"/>
  <c r="AB2316" i="8"/>
  <c r="AA2316" i="8"/>
  <c r="Y1626" i="8"/>
  <c r="Z1626" i="8" s="1"/>
  <c r="AB1626" i="8"/>
  <c r="AA1626" i="8"/>
  <c r="Y2697" i="8"/>
  <c r="Z2697" i="8" s="1"/>
  <c r="AA2697" i="8"/>
  <c r="AB2697" i="8"/>
  <c r="I2698" i="8"/>
  <c r="Y2172" i="8"/>
  <c r="Z2172" i="8" s="1"/>
  <c r="AB2172" i="8"/>
  <c r="AA2172" i="8"/>
  <c r="Y3086" i="8"/>
  <c r="Z3086" i="8" s="1"/>
  <c r="AA3086" i="8"/>
  <c r="AB3086" i="8"/>
  <c r="I3087" i="8"/>
  <c r="Y1644" i="8"/>
  <c r="Z1644" i="8" s="1"/>
  <c r="AA1644" i="8"/>
  <c r="AB1644" i="8"/>
  <c r="Y2370" i="8"/>
  <c r="Z2370" i="8" s="1"/>
  <c r="AB2370" i="8"/>
  <c r="AA2370" i="8"/>
  <c r="Y654" i="8"/>
  <c r="Z654" i="8" s="1"/>
  <c r="AA654" i="8"/>
  <c r="AB654" i="8"/>
  <c r="Y2028" i="8"/>
  <c r="Z2028" i="8" s="1"/>
  <c r="AA2028" i="8"/>
  <c r="AB2028" i="8"/>
  <c r="Y2442" i="8"/>
  <c r="Z2442" i="8" s="1"/>
  <c r="AA2442" i="8"/>
  <c r="AB2442" i="8"/>
  <c r="Y1866" i="8"/>
  <c r="Z1866" i="8" s="1"/>
  <c r="AA1866" i="8"/>
  <c r="AB1866" i="8"/>
  <c r="Y2749" i="8"/>
  <c r="Z2749" i="8" s="1"/>
  <c r="AA2749" i="8"/>
  <c r="AB2749" i="8"/>
  <c r="I2750" i="8"/>
  <c r="Y1788" i="8"/>
  <c r="Z1788" i="8" s="1"/>
  <c r="AA1788" i="8"/>
  <c r="AB1788" i="8"/>
  <c r="I1789" i="8"/>
  <c r="Y2657" i="8"/>
  <c r="Z2657" i="8" s="1"/>
  <c r="AA2657" i="8"/>
  <c r="AB2657" i="8"/>
  <c r="I2658" i="8"/>
  <c r="Y1818" i="8"/>
  <c r="Z1818" i="8" s="1"/>
  <c r="AA1818" i="8"/>
  <c r="AB1818" i="8"/>
  <c r="I1819" i="8"/>
  <c r="Y2577" i="8"/>
  <c r="Z2577" i="8" s="1"/>
  <c r="AA2577" i="8"/>
  <c r="AB2577" i="8"/>
  <c r="Y2890" i="8"/>
  <c r="Z2890" i="8" s="1"/>
  <c r="AA2890" i="8"/>
  <c r="AB2890" i="8"/>
  <c r="I2891" i="8"/>
  <c r="Y2244" i="8"/>
  <c r="Z2244" i="8" s="1"/>
  <c r="AB2244" i="8"/>
  <c r="AA2244" i="8"/>
  <c r="Y2736" i="8"/>
  <c r="Z2736" i="8" s="1"/>
  <c r="AA2736" i="8"/>
  <c r="AB2736" i="8"/>
  <c r="I2737" i="8"/>
  <c r="Y870" i="8"/>
  <c r="Z870" i="8" s="1"/>
  <c r="AA870" i="8"/>
  <c r="AB870" i="8"/>
  <c r="Y2983" i="8"/>
  <c r="Z2983" i="8" s="1"/>
  <c r="AA2983" i="8"/>
  <c r="AB2983" i="8"/>
  <c r="I2984" i="8"/>
  <c r="Y2644" i="8"/>
  <c r="Z2644" i="8" s="1"/>
  <c r="AA2644" i="8"/>
  <c r="AB2644" i="8"/>
  <c r="I2645" i="8"/>
  <c r="Y2460" i="8"/>
  <c r="Z2460" i="8" s="1"/>
  <c r="AB2460" i="8"/>
  <c r="AA2460" i="8"/>
  <c r="Y1194" i="8"/>
  <c r="Z1194" i="8" s="1"/>
  <c r="AA1194" i="8"/>
  <c r="AB1194" i="8"/>
  <c r="Y2786" i="8"/>
  <c r="Z2786" i="8" s="1"/>
  <c r="AA2786" i="8"/>
  <c r="AB2786" i="8"/>
  <c r="I2787" i="8"/>
  <c r="Y3073" i="8"/>
  <c r="Z3073" i="8" s="1"/>
  <c r="AA3073" i="8"/>
  <c r="AB3073" i="8"/>
  <c r="I3074" i="8"/>
  <c r="Y1482" i="8"/>
  <c r="Z1482" i="8" s="1"/>
  <c r="AB1482" i="8"/>
  <c r="AA1482" i="8"/>
  <c r="Y2761" i="8"/>
  <c r="Z2761" i="8" s="1"/>
  <c r="AA2761" i="8"/>
  <c r="AB2761" i="8"/>
  <c r="I2762" i="8"/>
  <c r="Y1068" i="8"/>
  <c r="Z1068" i="8" s="1"/>
  <c r="AB1068" i="8"/>
  <c r="AA1068" i="8"/>
  <c r="Y1122" i="8"/>
  <c r="Z1122" i="8" s="1"/>
  <c r="AA1122" i="8"/>
  <c r="AB1122" i="8"/>
  <c r="Y3063" i="8"/>
  <c r="Z3063" i="8" s="1"/>
  <c r="AA3063" i="8"/>
  <c r="AB3063" i="8"/>
  <c r="Y1284" i="8"/>
  <c r="Z1284" i="8" s="1"/>
  <c r="AA1284" i="8"/>
  <c r="AB1284" i="8"/>
  <c r="Y1770" i="8"/>
  <c r="Z1770" i="8" s="1"/>
  <c r="AA1770" i="8"/>
  <c r="AB1770" i="8"/>
  <c r="Y2298" i="8"/>
  <c r="Z2298" i="8" s="1"/>
  <c r="AB2298" i="8"/>
  <c r="AA2298" i="8"/>
  <c r="Y3047" i="8"/>
  <c r="Z3047" i="8" s="1"/>
  <c r="AA3047" i="8"/>
  <c r="AB3047" i="8"/>
  <c r="I3048" i="8"/>
  <c r="Y924" i="8"/>
  <c r="Z924" i="8" s="1"/>
  <c r="Y1938" i="8"/>
  <c r="Z1938" i="8" s="1"/>
  <c r="AA1938" i="8"/>
  <c r="AB1938" i="8"/>
  <c r="Y2388" i="8"/>
  <c r="Z2388" i="8" s="1"/>
  <c r="AB2388" i="8"/>
  <c r="AA2388" i="8"/>
  <c r="Y2930" i="8"/>
  <c r="Z2930" i="8" s="1"/>
  <c r="AA2930" i="8"/>
  <c r="AB2930" i="8"/>
  <c r="I2931" i="8"/>
  <c r="Y3022" i="8"/>
  <c r="Z3022" i="8" s="1"/>
  <c r="AA3022" i="8"/>
  <c r="AB3022" i="8"/>
  <c r="I3023" i="8"/>
  <c r="Y798" i="8"/>
  <c r="Z798" i="8" s="1"/>
  <c r="AA798" i="8"/>
  <c r="AB798" i="8"/>
  <c r="Y1500" i="8"/>
  <c r="Z1500" i="8" s="1"/>
  <c r="AA1500" i="8"/>
  <c r="AB1500" i="8"/>
  <c r="Y3126" i="8"/>
  <c r="Z3126" i="8" s="1"/>
  <c r="AA3126" i="8"/>
  <c r="AB3126" i="8"/>
  <c r="I3127" i="8"/>
  <c r="Y1050" i="8"/>
  <c r="Z1050" i="8" s="1"/>
  <c r="AA1050" i="8"/>
  <c r="AB1050" i="8"/>
  <c r="Y721" i="8"/>
  <c r="Z721" i="8" s="1"/>
  <c r="AB721" i="8"/>
  <c r="AA721" i="8"/>
  <c r="I722" i="8"/>
  <c r="Y1140" i="8"/>
  <c r="Z1140" i="8" s="1"/>
  <c r="AA1140" i="8"/>
  <c r="AB1140" i="8"/>
  <c r="Y1212" i="8"/>
  <c r="Z1212" i="8" s="1"/>
  <c r="AB1212" i="8"/>
  <c r="AA1212" i="8"/>
  <c r="Y2709" i="8"/>
  <c r="Z2709" i="8" s="1"/>
  <c r="AA2709" i="8"/>
  <c r="AB2709" i="8"/>
  <c r="I2710" i="8"/>
  <c r="Y2854" i="8"/>
  <c r="Z2854" i="8" s="1"/>
  <c r="AA2854" i="8"/>
  <c r="AB2854" i="8"/>
  <c r="I2855" i="8"/>
  <c r="Y2721" i="8"/>
  <c r="Z2721" i="8" s="1"/>
  <c r="AA2721" i="8"/>
  <c r="AB2721" i="8"/>
  <c r="I2722" i="8"/>
  <c r="Y978" i="8"/>
  <c r="Z978" i="8" s="1"/>
  <c r="AB978" i="8"/>
  <c r="AA978" i="8"/>
  <c r="Y2514" i="8"/>
  <c r="Z2514" i="8" s="1"/>
  <c r="AB2514" i="8"/>
  <c r="AA2514" i="8"/>
  <c r="Y2865" i="8"/>
  <c r="Z2865" i="8" s="1"/>
  <c r="AA2865" i="8"/>
  <c r="AB2865" i="8"/>
  <c r="I2866" i="8"/>
  <c r="Y2942" i="8"/>
  <c r="Z2942" i="8" s="1"/>
  <c r="AA2942" i="8"/>
  <c r="AB2942" i="8"/>
  <c r="I2943" i="8"/>
  <c r="Y2532" i="8"/>
  <c r="Z2532" i="8" s="1"/>
  <c r="AA2532" i="8"/>
  <c r="AB2532" i="8"/>
  <c r="Y1338" i="8"/>
  <c r="Z1338" i="8" s="1"/>
  <c r="AA1338" i="8"/>
  <c r="AB1338" i="8"/>
  <c r="Y732" i="8"/>
  <c r="Z732" i="8" s="1"/>
  <c r="AB732" i="8"/>
  <c r="AA732" i="8"/>
  <c r="I733" i="8"/>
  <c r="Y2670" i="8"/>
  <c r="Z2670" i="8" s="1"/>
  <c r="AA2670" i="8"/>
  <c r="I2671" i="8"/>
  <c r="AB2670" i="8"/>
  <c r="Y2682" i="8"/>
  <c r="Z2682" i="8" s="1"/>
  <c r="AA2682" i="8"/>
  <c r="AB2682" i="8"/>
  <c r="I2683" i="8"/>
  <c r="Y1410" i="8"/>
  <c r="Z1410" i="8" s="1"/>
  <c r="AB1410" i="8"/>
  <c r="AA1410" i="8"/>
  <c r="Y2969" i="8"/>
  <c r="Z2969" i="8" s="1"/>
  <c r="AA2969" i="8"/>
  <c r="AB2969" i="8"/>
  <c r="I2970" i="8"/>
  <c r="Y2100" i="8"/>
  <c r="Z2100" i="8" s="1"/>
  <c r="AA2100" i="8"/>
  <c r="AB2100" i="8"/>
  <c r="Y1839" i="8"/>
  <c r="Z1839" i="8" s="1"/>
  <c r="AA1839" i="8"/>
  <c r="AB1839" i="8"/>
  <c r="Y2154" i="8"/>
  <c r="Z2154" i="8" s="1"/>
  <c r="AA2154" i="8"/>
  <c r="AB2154" i="8"/>
  <c r="Y3113" i="8"/>
  <c r="Z3113" i="8" s="1"/>
  <c r="AA3113" i="8"/>
  <c r="AB3113" i="8"/>
  <c r="I3114" i="8"/>
  <c r="Y1428" i="8"/>
  <c r="Z1428" i="8" s="1"/>
  <c r="AA1428" i="8"/>
  <c r="AB1428" i="8"/>
  <c r="Y2617" i="8"/>
  <c r="Z2617" i="8" s="1"/>
  <c r="AA2617" i="8"/>
  <c r="AB2617" i="8"/>
  <c r="I2618" i="8"/>
  <c r="Y996" i="8"/>
  <c r="Z996" i="8" s="1"/>
  <c r="AA996" i="8"/>
  <c r="AB996" i="8"/>
  <c r="Y2604" i="8"/>
  <c r="Z2604" i="8" s="1"/>
  <c r="AB2604" i="8"/>
  <c r="AA2604" i="8"/>
  <c r="I2605" i="8"/>
  <c r="Y2505" i="8"/>
  <c r="Z2505" i="8" s="1"/>
  <c r="AA2505" i="8"/>
  <c r="AB2505" i="8"/>
  <c r="Y2801" i="8"/>
  <c r="Z2801" i="8" s="1"/>
  <c r="AA2801" i="8"/>
  <c r="AB2801" i="8"/>
  <c r="I2802" i="8"/>
  <c r="Y2825" i="8"/>
  <c r="Z2825" i="8" s="1"/>
  <c r="AA2825" i="8"/>
  <c r="AB2825" i="8"/>
  <c r="I2826" i="8"/>
  <c r="Y1572" i="8"/>
  <c r="Z1572" i="8" s="1"/>
  <c r="AA1572" i="8"/>
  <c r="AB1572" i="8"/>
  <c r="Y2082" i="8"/>
  <c r="Z2082" i="8" s="1"/>
  <c r="AA2082" i="8"/>
  <c r="AB2082" i="8"/>
  <c r="Y2632" i="8"/>
  <c r="Z2632" i="8" s="1"/>
  <c r="AA2632" i="8"/>
  <c r="AB2632" i="8"/>
  <c r="I2633" i="8"/>
  <c r="Y780" i="8"/>
  <c r="Z780" i="8" s="1"/>
  <c r="AB780" i="8"/>
  <c r="AA780" i="8"/>
  <c r="Y3114" i="8" l="1"/>
  <c r="Z3114" i="8" s="1"/>
  <c r="AA3114" i="8"/>
  <c r="AB3114" i="8"/>
  <c r="I3115" i="8"/>
  <c r="Y2855" i="8"/>
  <c r="Z2855" i="8" s="1"/>
  <c r="AA2855" i="8"/>
  <c r="AB2855" i="8"/>
  <c r="Y3048" i="8"/>
  <c r="Z3048" i="8" s="1"/>
  <c r="AA3048" i="8"/>
  <c r="AB3048" i="8"/>
  <c r="I3049" i="8"/>
  <c r="Y2658" i="8"/>
  <c r="Z2658" i="8" s="1"/>
  <c r="AA2658" i="8"/>
  <c r="AB2658" i="8"/>
  <c r="I2659" i="8"/>
  <c r="Y2750" i="8"/>
  <c r="Z2750" i="8" s="1"/>
  <c r="AA2750" i="8"/>
  <c r="AB2750" i="8"/>
  <c r="I2751" i="8"/>
  <c r="Y2959" i="8"/>
  <c r="Z2959" i="8" s="1"/>
  <c r="AA2959" i="8"/>
  <c r="AB2959" i="8"/>
  <c r="Y2618" i="8"/>
  <c r="Z2618" i="8" s="1"/>
  <c r="AB2618" i="8"/>
  <c r="AA2618" i="8"/>
  <c r="I2619" i="8"/>
  <c r="Y2671" i="8"/>
  <c r="Z2671" i="8" s="1"/>
  <c r="AA2671" i="8"/>
  <c r="AB2671" i="8"/>
  <c r="I2672" i="8"/>
  <c r="Y2787" i="8"/>
  <c r="Z2787" i="8" s="1"/>
  <c r="AA2787" i="8"/>
  <c r="AB2787" i="8"/>
  <c r="I2788" i="8"/>
  <c r="Y2774" i="8"/>
  <c r="Z2774" i="8" s="1"/>
  <c r="AA2774" i="8"/>
  <c r="AB2774" i="8"/>
  <c r="I2775" i="8"/>
  <c r="Y3140" i="8"/>
  <c r="Z3140" i="8" s="1"/>
  <c r="AA3140" i="8"/>
  <c r="AB3140" i="8"/>
  <c r="I3141" i="8"/>
  <c r="Y3023" i="8"/>
  <c r="Z3023" i="8" s="1"/>
  <c r="AA3023" i="8"/>
  <c r="AB3023" i="8"/>
  <c r="I3024" i="8"/>
  <c r="Y2866" i="8"/>
  <c r="Z2866" i="8" s="1"/>
  <c r="AA2866" i="8"/>
  <c r="AB2866" i="8"/>
  <c r="I2867" i="8"/>
  <c r="Y746" i="8"/>
  <c r="Z746" i="8" s="1"/>
  <c r="AA746" i="8"/>
  <c r="AB746" i="8"/>
  <c r="I747" i="8"/>
  <c r="Y2879" i="8"/>
  <c r="Z2879" i="8" s="1"/>
  <c r="AA2879" i="8"/>
  <c r="AB2879" i="8"/>
  <c r="I2880" i="8"/>
  <c r="Y2918" i="8"/>
  <c r="Z2918" i="8" s="1"/>
  <c r="AA2918" i="8"/>
  <c r="AB2918" i="8"/>
  <c r="I2919" i="8"/>
  <c r="Y770" i="8"/>
  <c r="Z770" i="8" s="1"/>
  <c r="AA770" i="8"/>
  <c r="AB770" i="8"/>
  <c r="I771" i="8"/>
  <c r="Y2605" i="8"/>
  <c r="Z2605" i="8" s="1"/>
  <c r="AA2605" i="8"/>
  <c r="AB2605" i="8"/>
  <c r="I2606" i="8"/>
  <c r="Y2802" i="8"/>
  <c r="Z2802" i="8" s="1"/>
  <c r="AA2802" i="8"/>
  <c r="AB2802" i="8"/>
  <c r="I2803" i="8"/>
  <c r="Y2931" i="8"/>
  <c r="Z2931" i="8" s="1"/>
  <c r="AA2931" i="8"/>
  <c r="AB2931" i="8"/>
  <c r="I2932" i="8"/>
  <c r="Y2645" i="8"/>
  <c r="Z2645" i="8" s="1"/>
  <c r="AA2645" i="8"/>
  <c r="AB2645" i="8"/>
  <c r="I2646" i="8"/>
  <c r="Y2907" i="8"/>
  <c r="Z2907" i="8" s="1"/>
  <c r="AA2907" i="8"/>
  <c r="AB2907" i="8"/>
  <c r="Y757" i="8"/>
  <c r="Z757" i="8" s="1"/>
  <c r="AA757" i="8"/>
  <c r="AB757" i="8"/>
  <c r="I758" i="8"/>
  <c r="Y2683" i="8"/>
  <c r="Z2683" i="8" s="1"/>
  <c r="AA2683" i="8"/>
  <c r="AB2683" i="8"/>
  <c r="I2684" i="8"/>
  <c r="Y733" i="8"/>
  <c r="Z733" i="8" s="1"/>
  <c r="AB733" i="8"/>
  <c r="AA733" i="8"/>
  <c r="I734" i="8"/>
  <c r="Y2722" i="8"/>
  <c r="Z2722" i="8" s="1"/>
  <c r="AA2722" i="8"/>
  <c r="AB2722" i="8"/>
  <c r="I2723" i="8"/>
  <c r="Y2710" i="8"/>
  <c r="Z2710" i="8" s="1"/>
  <c r="AA2710" i="8"/>
  <c r="AB2710" i="8"/>
  <c r="I2711" i="8"/>
  <c r="Y1819" i="8"/>
  <c r="Z1819" i="8" s="1"/>
  <c r="AA1819" i="8"/>
  <c r="AB1819" i="8"/>
  <c r="Y1789" i="8"/>
  <c r="Z1789" i="8" s="1"/>
  <c r="AA1789" i="8"/>
  <c r="AB1789" i="8"/>
  <c r="Y709" i="8"/>
  <c r="Z709" i="8" s="1"/>
  <c r="AB709" i="8"/>
  <c r="AA709" i="8"/>
  <c r="I710" i="8"/>
  <c r="Y2633" i="8"/>
  <c r="Z2633" i="8" s="1"/>
  <c r="AA2633" i="8"/>
  <c r="AB2633" i="8"/>
  <c r="I2634" i="8"/>
  <c r="Y2970" i="8"/>
  <c r="Z2970" i="8" s="1"/>
  <c r="AA2970" i="8"/>
  <c r="AB2970" i="8"/>
  <c r="I2971" i="8"/>
  <c r="Y3127" i="8"/>
  <c r="Z3127" i="8" s="1"/>
  <c r="AA3127" i="8"/>
  <c r="AB3127" i="8"/>
  <c r="I3128" i="8"/>
  <c r="Y3074" i="8"/>
  <c r="Z3074" i="8" s="1"/>
  <c r="AA3074" i="8"/>
  <c r="AB3074" i="8"/>
  <c r="I3075" i="8"/>
  <c r="Y2891" i="8"/>
  <c r="Z2891" i="8" s="1"/>
  <c r="AA2891" i="8"/>
  <c r="AB2891" i="8"/>
  <c r="I2892" i="8"/>
  <c r="Y2698" i="8"/>
  <c r="Z2698" i="8" s="1"/>
  <c r="AA2698" i="8"/>
  <c r="AB2698" i="8"/>
  <c r="I2699" i="8"/>
  <c r="Y2839" i="8"/>
  <c r="Z2839" i="8" s="1"/>
  <c r="AA2839" i="8"/>
  <c r="AB2839" i="8"/>
  <c r="I2840" i="8"/>
  <c r="Y1829" i="8"/>
  <c r="Z1829" i="8" s="1"/>
  <c r="AA1829" i="8"/>
  <c r="AB1829" i="8"/>
  <c r="Y3010" i="8"/>
  <c r="Z3010" i="8" s="1"/>
  <c r="AA3010" i="8"/>
  <c r="AB3010" i="8"/>
  <c r="I3011" i="8"/>
  <c r="Y2826" i="8"/>
  <c r="Z2826" i="8" s="1"/>
  <c r="AA2826" i="8"/>
  <c r="AB2826" i="8"/>
  <c r="I2827" i="8"/>
  <c r="Y2984" i="8"/>
  <c r="Z2984" i="8" s="1"/>
  <c r="AA2984" i="8"/>
  <c r="AB2984" i="8"/>
  <c r="I2985" i="8"/>
  <c r="Y2943" i="8"/>
  <c r="Z2943" i="8" s="1"/>
  <c r="AA2943" i="8"/>
  <c r="AB2943" i="8"/>
  <c r="I2944" i="8"/>
  <c r="Y722" i="8"/>
  <c r="Z722" i="8" s="1"/>
  <c r="AA722" i="8"/>
  <c r="AB722" i="8"/>
  <c r="I723" i="8"/>
  <c r="Y2762" i="8"/>
  <c r="Z2762" i="8" s="1"/>
  <c r="AA2762" i="8"/>
  <c r="AB2762" i="8"/>
  <c r="I2763" i="8"/>
  <c r="Y2737" i="8"/>
  <c r="Z2737" i="8" s="1"/>
  <c r="AA2737" i="8"/>
  <c r="AB2737" i="8"/>
  <c r="I2738" i="8"/>
  <c r="Y3087" i="8"/>
  <c r="Z3087" i="8" s="1"/>
  <c r="AA3087" i="8"/>
  <c r="AB3087" i="8"/>
  <c r="I3088" i="8"/>
  <c r="Y2996" i="8"/>
  <c r="Z2996" i="8" s="1"/>
  <c r="AA2996" i="8"/>
  <c r="AB2996" i="8"/>
  <c r="I2997" i="8"/>
  <c r="Y2814" i="8"/>
  <c r="Z2814" i="8" s="1"/>
  <c r="AA2814" i="8"/>
  <c r="AB2814" i="8"/>
  <c r="I2815" i="8"/>
  <c r="Y3036" i="8"/>
  <c r="Z3036" i="8" s="1"/>
  <c r="AA3036" i="8"/>
  <c r="AB3036" i="8"/>
  <c r="I3037" i="8"/>
  <c r="Y3100" i="8"/>
  <c r="Z3100" i="8" s="1"/>
  <c r="AA3100" i="8"/>
  <c r="AB3100" i="8"/>
  <c r="I3101" i="8"/>
  <c r="Y2892" i="8" l="1"/>
  <c r="Z2892" i="8" s="1"/>
  <c r="AA2892" i="8"/>
  <c r="AB2892" i="8"/>
  <c r="I2893" i="8"/>
  <c r="Y2634" i="8"/>
  <c r="Z2634" i="8" s="1"/>
  <c r="AA2634" i="8"/>
  <c r="AB2634" i="8"/>
  <c r="Y2659" i="8"/>
  <c r="Z2659" i="8" s="1"/>
  <c r="AA2659" i="8"/>
  <c r="AB2659" i="8"/>
  <c r="I2660" i="8"/>
  <c r="Y2840" i="8"/>
  <c r="Z2840" i="8" s="1"/>
  <c r="AA2840" i="8"/>
  <c r="AB2840" i="8"/>
  <c r="I2841" i="8"/>
  <c r="Y3128" i="8"/>
  <c r="Z3128" i="8" s="1"/>
  <c r="AA3128" i="8"/>
  <c r="AB3128" i="8"/>
  <c r="Y3037" i="8"/>
  <c r="Z3037" i="8" s="1"/>
  <c r="AA3037" i="8"/>
  <c r="AB3037" i="8"/>
  <c r="Y2997" i="8"/>
  <c r="Z2997" i="8" s="1"/>
  <c r="AA2997" i="8"/>
  <c r="AB2997" i="8"/>
  <c r="I2998" i="8"/>
  <c r="Y2738" i="8"/>
  <c r="Z2738" i="8" s="1"/>
  <c r="AA2738" i="8"/>
  <c r="AB2738" i="8"/>
  <c r="Y723" i="8"/>
  <c r="Z723" i="8" s="1"/>
  <c r="AA723" i="8"/>
  <c r="AB723" i="8"/>
  <c r="Y2985" i="8"/>
  <c r="Z2985" i="8" s="1"/>
  <c r="AA2985" i="8"/>
  <c r="AB2985" i="8"/>
  <c r="Y3011" i="8"/>
  <c r="Z3011" i="8" s="1"/>
  <c r="AA3011" i="8"/>
  <c r="AB3011" i="8"/>
  <c r="Y2932" i="8"/>
  <c r="Z2932" i="8" s="1"/>
  <c r="AA2932" i="8"/>
  <c r="AB2932" i="8"/>
  <c r="I2933" i="8"/>
  <c r="Y2606" i="8"/>
  <c r="Z2606" i="8" s="1"/>
  <c r="AB2606" i="8"/>
  <c r="AA2606" i="8"/>
  <c r="I2607" i="8"/>
  <c r="Y2919" i="8"/>
  <c r="Z2919" i="8" s="1"/>
  <c r="AA2919" i="8"/>
  <c r="AB2919" i="8"/>
  <c r="I2920" i="8"/>
  <c r="Y747" i="8"/>
  <c r="Z747" i="8" s="1"/>
  <c r="AA747" i="8"/>
  <c r="AB747" i="8"/>
  <c r="Y3024" i="8"/>
  <c r="Z3024" i="8" s="1"/>
  <c r="AA3024" i="8"/>
  <c r="AB3024" i="8"/>
  <c r="Y2775" i="8"/>
  <c r="Z2775" i="8" s="1"/>
  <c r="AA2775" i="8"/>
  <c r="AB2775" i="8"/>
  <c r="I2776" i="8"/>
  <c r="Y2672" i="8"/>
  <c r="Z2672" i="8" s="1"/>
  <c r="AA2672" i="8"/>
  <c r="AB2672" i="8"/>
  <c r="I2673" i="8"/>
  <c r="Y2723" i="8"/>
  <c r="Z2723" i="8" s="1"/>
  <c r="AA2723" i="8"/>
  <c r="AB2723" i="8"/>
  <c r="I2724" i="8"/>
  <c r="Y2684" i="8"/>
  <c r="Z2684" i="8" s="1"/>
  <c r="AA2684" i="8"/>
  <c r="AB2684" i="8"/>
  <c r="I2685" i="8"/>
  <c r="Y3115" i="8"/>
  <c r="Z3115" i="8" s="1"/>
  <c r="AA3115" i="8"/>
  <c r="AB3115" i="8"/>
  <c r="Y2751" i="8"/>
  <c r="Z2751" i="8" s="1"/>
  <c r="AA2751" i="8"/>
  <c r="AB2751" i="8"/>
  <c r="Y3049" i="8"/>
  <c r="Z3049" i="8" s="1"/>
  <c r="AA3049" i="8"/>
  <c r="I3050" i="8"/>
  <c r="AB3049" i="8"/>
  <c r="Y2699" i="8"/>
  <c r="Z2699" i="8" s="1"/>
  <c r="AA2699" i="8"/>
  <c r="AB2699" i="8"/>
  <c r="Y3075" i="8"/>
  <c r="Z3075" i="8" s="1"/>
  <c r="AA3075" i="8"/>
  <c r="AB3075" i="8"/>
  <c r="I3076" i="8"/>
  <c r="Y2971" i="8"/>
  <c r="Z2971" i="8" s="1"/>
  <c r="AA2971" i="8"/>
  <c r="AB2971" i="8"/>
  <c r="I2972" i="8"/>
  <c r="Y710" i="8"/>
  <c r="Z710" i="8" s="1"/>
  <c r="AA710" i="8"/>
  <c r="AB710" i="8"/>
  <c r="I711" i="8"/>
  <c r="Y3101" i="8"/>
  <c r="Z3101" i="8" s="1"/>
  <c r="AA3101" i="8"/>
  <c r="AB3101" i="8"/>
  <c r="I3102" i="8"/>
  <c r="Y2815" i="8"/>
  <c r="Z2815" i="8" s="1"/>
  <c r="AA2815" i="8"/>
  <c r="AB2815" i="8"/>
  <c r="I2816" i="8"/>
  <c r="Y3088" i="8"/>
  <c r="Z3088" i="8" s="1"/>
  <c r="AA3088" i="8"/>
  <c r="AB3088" i="8"/>
  <c r="I3089" i="8"/>
  <c r="Y2763" i="8"/>
  <c r="Z2763" i="8" s="1"/>
  <c r="AA2763" i="8"/>
  <c r="AB2763" i="8"/>
  <c r="I2764" i="8"/>
  <c r="Y2944" i="8"/>
  <c r="Z2944" i="8" s="1"/>
  <c r="AA2944" i="8"/>
  <c r="AB2944" i="8"/>
  <c r="I2945" i="8"/>
  <c r="Y2827" i="8"/>
  <c r="Z2827" i="8" s="1"/>
  <c r="AA2827" i="8"/>
  <c r="AB2827" i="8"/>
  <c r="I2828" i="8"/>
  <c r="Y2646" i="8"/>
  <c r="Z2646" i="8" s="1"/>
  <c r="AA2646" i="8"/>
  <c r="AB2646" i="8"/>
  <c r="I2647" i="8"/>
  <c r="Y2803" i="8"/>
  <c r="Z2803" i="8" s="1"/>
  <c r="AA2803" i="8"/>
  <c r="AB2803" i="8"/>
  <c r="Y771" i="8"/>
  <c r="Z771" i="8" s="1"/>
  <c r="AB771" i="8"/>
  <c r="AA771" i="8"/>
  <c r="Y2880" i="8"/>
  <c r="Z2880" i="8" s="1"/>
  <c r="AA2880" i="8"/>
  <c r="AB2880" i="8"/>
  <c r="I2881" i="8"/>
  <c r="Y2867" i="8"/>
  <c r="Z2867" i="8" s="1"/>
  <c r="AA2867" i="8"/>
  <c r="AB2867" i="8"/>
  <c r="I2868" i="8"/>
  <c r="Y3141" i="8"/>
  <c r="Z3141" i="8" s="1"/>
  <c r="AA3141" i="8"/>
  <c r="AB3141" i="8"/>
  <c r="Y2788" i="8"/>
  <c r="Z2788" i="8" s="1"/>
  <c r="AA2788" i="8"/>
  <c r="AB2788" i="8"/>
  <c r="I2789" i="8"/>
  <c r="Y2619" i="8"/>
  <c r="Z2619" i="8" s="1"/>
  <c r="AB2619" i="8"/>
  <c r="AA2619" i="8"/>
  <c r="I2620" i="8"/>
  <c r="Y2711" i="8"/>
  <c r="Z2711" i="8" s="1"/>
  <c r="AA2711" i="8"/>
  <c r="AB2711" i="8"/>
  <c r="I2712" i="8"/>
  <c r="Y734" i="8"/>
  <c r="Z734" i="8" s="1"/>
  <c r="AA734" i="8"/>
  <c r="AB734" i="8"/>
  <c r="I735" i="8"/>
  <c r="Y758" i="8"/>
  <c r="Z758" i="8" s="1"/>
  <c r="AA758" i="8"/>
  <c r="AB758" i="8"/>
  <c r="I759" i="8"/>
  <c r="Y2685" i="8" l="1"/>
  <c r="Z2685" i="8" s="1"/>
  <c r="AA2685" i="8"/>
  <c r="AB2685" i="8"/>
  <c r="I2686" i="8"/>
  <c r="Y2673" i="8"/>
  <c r="Z2673" i="8" s="1"/>
  <c r="AA2673" i="8"/>
  <c r="AB2673" i="8"/>
  <c r="Y2841" i="8"/>
  <c r="Z2841" i="8" s="1"/>
  <c r="AA2841" i="8"/>
  <c r="AB2841" i="8"/>
  <c r="I2842" i="8"/>
  <c r="Y711" i="8"/>
  <c r="Z711" i="8" s="1"/>
  <c r="AA711" i="8"/>
  <c r="AB711" i="8"/>
  <c r="Y2620" i="8"/>
  <c r="Z2620" i="8" s="1"/>
  <c r="AB2620" i="8"/>
  <c r="AA2620" i="8"/>
  <c r="I2621" i="8"/>
  <c r="Y2607" i="8"/>
  <c r="Z2607" i="8" s="1"/>
  <c r="AB2607" i="8"/>
  <c r="AA2607" i="8"/>
  <c r="I2608" i="8"/>
  <c r="Y2764" i="8"/>
  <c r="Z2764" i="8" s="1"/>
  <c r="AA2764" i="8"/>
  <c r="AB2764" i="8"/>
  <c r="Y3076" i="8"/>
  <c r="Z3076" i="8" s="1"/>
  <c r="AA3076" i="8"/>
  <c r="AB3076" i="8"/>
  <c r="Y2881" i="8"/>
  <c r="Z2881" i="8" s="1"/>
  <c r="AA2881" i="8"/>
  <c r="AB2881" i="8"/>
  <c r="Y735" i="8"/>
  <c r="Z735" i="8" s="1"/>
  <c r="AA735" i="8"/>
  <c r="AB735" i="8"/>
  <c r="Y2647" i="8"/>
  <c r="Z2647" i="8" s="1"/>
  <c r="AA2647" i="8"/>
  <c r="AB2647" i="8"/>
  <c r="Y2945" i="8"/>
  <c r="Z2945" i="8" s="1"/>
  <c r="AA2945" i="8"/>
  <c r="AB2945" i="8"/>
  <c r="I2946" i="8"/>
  <c r="Y3089" i="8"/>
  <c r="Z3089" i="8" s="1"/>
  <c r="AA3089" i="8"/>
  <c r="AB3089" i="8"/>
  <c r="Y3102" i="8"/>
  <c r="Z3102" i="8" s="1"/>
  <c r="AA3102" i="8"/>
  <c r="AB3102" i="8"/>
  <c r="Y2972" i="8"/>
  <c r="Z2972" i="8" s="1"/>
  <c r="AA2972" i="8"/>
  <c r="AB2972" i="8"/>
  <c r="Y2893" i="8"/>
  <c r="Z2893" i="8" s="1"/>
  <c r="AA2893" i="8"/>
  <c r="AB2893" i="8"/>
  <c r="I2894" i="8"/>
  <c r="Y2724" i="8"/>
  <c r="Z2724" i="8" s="1"/>
  <c r="AA2724" i="8"/>
  <c r="AB2724" i="8"/>
  <c r="I2725" i="8"/>
  <c r="Y2776" i="8"/>
  <c r="Z2776" i="8" s="1"/>
  <c r="AA2776" i="8"/>
  <c r="AB2776" i="8"/>
  <c r="I2777" i="8"/>
  <c r="Y2660" i="8"/>
  <c r="Z2660" i="8" s="1"/>
  <c r="AA2660" i="8"/>
  <c r="AB2660" i="8"/>
  <c r="Y2828" i="8"/>
  <c r="Z2828" i="8" s="1"/>
  <c r="AA2828" i="8"/>
  <c r="AB2828" i="8"/>
  <c r="I2829" i="8"/>
  <c r="Y3050" i="8"/>
  <c r="Z3050" i="8" s="1"/>
  <c r="AA3050" i="8"/>
  <c r="AB3050" i="8"/>
  <c r="Y2868" i="8"/>
  <c r="Z2868" i="8" s="1"/>
  <c r="AA2868" i="8"/>
  <c r="AB2868" i="8"/>
  <c r="Y2816" i="8"/>
  <c r="Z2816" i="8" s="1"/>
  <c r="AA2816" i="8"/>
  <c r="AB2816" i="8"/>
  <c r="Y759" i="8"/>
  <c r="Z759" i="8" s="1"/>
  <c r="AB759" i="8"/>
  <c r="AA759" i="8"/>
  <c r="Y2712" i="8"/>
  <c r="Z2712" i="8" s="1"/>
  <c r="AA2712" i="8"/>
  <c r="AB2712" i="8"/>
  <c r="Y2789" i="8"/>
  <c r="Z2789" i="8" s="1"/>
  <c r="AA2789" i="8"/>
  <c r="AB2789" i="8"/>
  <c r="I2790" i="8"/>
  <c r="Y2920" i="8"/>
  <c r="Z2920" i="8" s="1"/>
  <c r="AA2920" i="8"/>
  <c r="AB2920" i="8"/>
  <c r="Y2933" i="8"/>
  <c r="Z2933" i="8" s="1"/>
  <c r="AA2933" i="8"/>
  <c r="AB2933" i="8"/>
  <c r="Y2998" i="8"/>
  <c r="Z2998" i="8" s="1"/>
  <c r="AA2998" i="8"/>
  <c r="AB2998" i="8"/>
  <c r="Y2790" i="8" l="1"/>
  <c r="Z2790" i="8" s="1"/>
  <c r="AA2790" i="8"/>
  <c r="AB2790" i="8"/>
  <c r="Y2777" i="8"/>
  <c r="Z2777" i="8" s="1"/>
  <c r="AA2777" i="8"/>
  <c r="AB2777" i="8"/>
  <c r="Y2894" i="8"/>
  <c r="Z2894" i="8" s="1"/>
  <c r="AA2894" i="8"/>
  <c r="AB2894" i="8"/>
  <c r="Y2608" i="8"/>
  <c r="Z2608" i="8" s="1"/>
  <c r="AB2608" i="8"/>
  <c r="AA2608" i="8"/>
  <c r="Y2829" i="8"/>
  <c r="Z2829" i="8" s="1"/>
  <c r="AA2829" i="8"/>
  <c r="AB2829" i="8"/>
  <c r="Y2686" i="8"/>
  <c r="Z2686" i="8" s="1"/>
  <c r="AA2686" i="8"/>
  <c r="AB2686" i="8"/>
  <c r="Y2842" i="8"/>
  <c r="Z2842" i="8" s="1"/>
  <c r="AA2842" i="8"/>
  <c r="AB2842" i="8"/>
  <c r="Y2725" i="8"/>
  <c r="Z2725" i="8" s="1"/>
  <c r="AA2725" i="8"/>
  <c r="AB2725" i="8"/>
  <c r="Y2621" i="8"/>
  <c r="Z2621" i="8" s="1"/>
  <c r="AA2621" i="8"/>
  <c r="AB2621" i="8"/>
  <c r="Y2946" i="8"/>
  <c r="Z2946" i="8" s="1"/>
  <c r="AA2946" i="8"/>
  <c r="AB2946" i="8"/>
</calcChain>
</file>

<file path=xl/comments1.xml><?xml version="1.0" encoding="utf-8"?>
<comments xmlns="http://schemas.openxmlformats.org/spreadsheetml/2006/main">
  <authors>
    <author>huang</author>
  </authors>
  <commentList>
    <comment ref="E2" authorId="0" shapeId="0">
      <text>
        <r>
          <rPr>
            <b/>
            <sz val="9"/>
            <color indexed="81"/>
            <rFont val="宋体"/>
            <family val="3"/>
            <charset val="134"/>
          </rPr>
          <t>huang:</t>
        </r>
        <r>
          <rPr>
            <sz val="9"/>
            <color indexed="81"/>
            <rFont val="宋体"/>
            <family val="3"/>
            <charset val="134"/>
          </rPr>
          <t xml:space="preserve">
0-
1-深渊
2-斗者
3-勇者</t>
        </r>
      </text>
    </comment>
  </commentList>
</comments>
</file>

<file path=xl/comments2.xml><?xml version="1.0" encoding="utf-8"?>
<comments xmlns="http://schemas.openxmlformats.org/spreadsheetml/2006/main">
  <authors>
    <author>huang</author>
  </authors>
  <commentList>
    <comment ref="E2" authorId="0" shapeId="0">
      <text>
        <r>
          <rPr>
            <b/>
            <sz val="9"/>
            <color indexed="81"/>
            <rFont val="宋体"/>
            <family val="3"/>
            <charset val="134"/>
          </rPr>
          <t>huang:</t>
        </r>
        <r>
          <rPr>
            <sz val="9"/>
            <color indexed="81"/>
            <rFont val="宋体"/>
            <family val="3"/>
            <charset val="134"/>
          </rPr>
          <t xml:space="preserve">
0-
1-深渊
2-斗者
3-勇者</t>
        </r>
      </text>
    </comment>
  </commentList>
</comments>
</file>

<file path=xl/comments3.xml><?xml version="1.0" encoding="utf-8"?>
<comments xmlns="http://schemas.openxmlformats.org/spreadsheetml/2006/main">
  <authors>
    <author>Wacky</author>
  </authors>
  <commentLis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Wacky:
0 勇者
1 战士
2 射手
3 坦克
4 刺客
5 法师
6 辅助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huang</author>
  </authors>
  <commentList>
    <comment ref="N2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zhanshen:
0-全部
1-怒气
2-能量
3-法力
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<sst xmlns="http://schemas.openxmlformats.org/spreadsheetml/2006/main" count="12340" uniqueCount="7193">
  <si>
    <t>name</t>
    <phoneticPr fontId="3" type="noConversion"/>
  </si>
  <si>
    <t>物穿</t>
    <phoneticPr fontId="3" type="noConversion"/>
  </si>
  <si>
    <t>碎片id</t>
  </si>
  <si>
    <t>碎片名称</t>
  </si>
  <si>
    <t>金币出售</t>
  </si>
  <si>
    <t>魔晶</t>
  </si>
  <si>
    <t>描述</t>
  </si>
  <si>
    <t>img</t>
  </si>
  <si>
    <t>rare</t>
  </si>
  <si>
    <t>count</t>
  </si>
  <si>
    <t>rare</t>
    <phoneticPr fontId="3" type="noConversion"/>
  </si>
  <si>
    <t>des</t>
    <phoneticPr fontId="3" type="noConversion"/>
  </si>
  <si>
    <t>endtime</t>
    <phoneticPr fontId="9" type="noConversion"/>
  </si>
  <si>
    <t>id</t>
  </si>
  <si>
    <t>名称</t>
  </si>
  <si>
    <t>总数</t>
  </si>
  <si>
    <t>总权重</t>
  </si>
  <si>
    <t>物品1</t>
  </si>
  <si>
    <t>下限</t>
  </si>
  <si>
    <t>上限</t>
  </si>
  <si>
    <t>权重</t>
  </si>
  <si>
    <t>物品2</t>
  </si>
  <si>
    <t>物品3</t>
  </si>
  <si>
    <t>物品4</t>
  </si>
  <si>
    <t>name</t>
  </si>
  <si>
    <t>endtime</t>
  </si>
  <si>
    <t>counta</t>
  </si>
  <si>
    <t>countb</t>
  </si>
  <si>
    <t>weight</t>
  </si>
  <si>
    <t>金币</t>
  </si>
  <si>
    <t>经验</t>
  </si>
  <si>
    <t>小型经验药水</t>
  </si>
  <si>
    <t>中型经验药水</t>
  </si>
  <si>
    <t>使用获得5000经验</t>
  </si>
  <si>
    <t>大型经验药水</t>
  </si>
  <si>
    <t>超级经验药水</t>
  </si>
  <si>
    <t>圣级经验药水</t>
  </si>
  <si>
    <t>使用获得1M经验</t>
  </si>
  <si>
    <t>神级经验药水</t>
  </si>
  <si>
    <t>小包金币</t>
  </si>
  <si>
    <t>使用获得2000金币</t>
  </si>
  <si>
    <t>大包金币</t>
  </si>
  <si>
    <t>使用获得10000金币</t>
  </si>
  <si>
    <t>小箱金币</t>
  </si>
  <si>
    <t>使用获得40000金币</t>
  </si>
  <si>
    <t>大箱金币</t>
  </si>
  <si>
    <t>使用获得200000金币</t>
  </si>
  <si>
    <t>小包魔晶</t>
  </si>
  <si>
    <t>大包魔晶</t>
  </si>
  <si>
    <t>荣誉</t>
  </si>
  <si>
    <t>神器雕纹</t>
  </si>
  <si>
    <t>神器符印</t>
  </si>
  <si>
    <t>神器印记</t>
  </si>
  <si>
    <t>神器精华</t>
  </si>
  <si>
    <t>精良战士英雄包</t>
  </si>
  <si>
    <t>开启获得1个1星精良战士</t>
  </si>
  <si>
    <t>最强男军人1星</t>
  </si>
  <si>
    <t>最强女军人1星</t>
  </si>
  <si>
    <t>精良辅助英雄包</t>
  </si>
  <si>
    <t>开启获得1个1星精良辅助</t>
  </si>
  <si>
    <t>皇后1星</t>
  </si>
  <si>
    <t>国王1星</t>
  </si>
  <si>
    <t>精良法师英雄包</t>
  </si>
  <si>
    <t>开启获得1个1星精良法师</t>
  </si>
  <si>
    <t>火法1星</t>
  </si>
  <si>
    <t>奥法1星</t>
  </si>
  <si>
    <t>精良射手英雄包</t>
  </si>
  <si>
    <t>开启获得1个1星精良射手</t>
  </si>
  <si>
    <t>绿发游侠1星</t>
  </si>
  <si>
    <t>黄发游侠1星</t>
  </si>
  <si>
    <t>精良坦克英雄包</t>
  </si>
  <si>
    <t>开启获得1个1星精良坦克</t>
  </si>
  <si>
    <t>武道家1星</t>
  </si>
  <si>
    <t>女武道家1星</t>
  </si>
  <si>
    <t>优秀战士英雄包</t>
  </si>
  <si>
    <t>开启获得1个1星优秀战士</t>
  </si>
  <si>
    <t>男警察1星</t>
  </si>
  <si>
    <t>女警察1星</t>
  </si>
  <si>
    <t>优秀辅助英雄包</t>
  </si>
  <si>
    <t>开启获得1个1星优秀辅助</t>
  </si>
  <si>
    <t>黄精灵1星</t>
  </si>
  <si>
    <t>红精灵1星</t>
  </si>
  <si>
    <t>优秀法师英雄包</t>
  </si>
  <si>
    <t>开启获得1个1星优秀法师</t>
  </si>
  <si>
    <t>魔化老太婆1星</t>
  </si>
  <si>
    <t>阿拉伯1星</t>
  </si>
  <si>
    <t>优秀射手英雄包</t>
  </si>
  <si>
    <t>开启获得1个1星优秀射手</t>
  </si>
  <si>
    <t>黑皮少女1星</t>
  </si>
  <si>
    <t>黑皮少年1星</t>
  </si>
  <si>
    <t>优秀坦克英雄包</t>
  </si>
  <si>
    <t>开启获得1个1星优秀坦克</t>
  </si>
  <si>
    <t>头盔人1星</t>
  </si>
  <si>
    <t>钢盔人1星</t>
  </si>
  <si>
    <t>普通战士英雄包</t>
  </si>
  <si>
    <t>开启获得1个1星普通战士</t>
  </si>
  <si>
    <t>男战士1星</t>
  </si>
  <si>
    <t>女战士1星</t>
  </si>
  <si>
    <t>普通辅助英雄包</t>
  </si>
  <si>
    <t>开启获得1个1星普通辅助</t>
  </si>
  <si>
    <t>吱吱1星</t>
  </si>
  <si>
    <t>咩咩1星</t>
  </si>
  <si>
    <t>普通法师英雄包</t>
  </si>
  <si>
    <t>开启获得1个1星普通法师</t>
  </si>
  <si>
    <t>老太婆1星</t>
  </si>
  <si>
    <t>普通射手英雄包</t>
  </si>
  <si>
    <t>开启获得1个1星普通射手</t>
  </si>
  <si>
    <t>汪汪1星</t>
  </si>
  <si>
    <t>喵喵1星</t>
  </si>
  <si>
    <t>普通坦克英雄包</t>
  </si>
  <si>
    <t>开启获得1个1星普通坦克</t>
  </si>
  <si>
    <t>哥布林1星</t>
  </si>
  <si>
    <t>牛头怪1星</t>
  </si>
  <si>
    <t>2星升星箱</t>
  </si>
  <si>
    <t>开启获得1个2星升星材料</t>
  </si>
  <si>
    <t>2星升星1</t>
  </si>
  <si>
    <t>2星升星2</t>
  </si>
  <si>
    <t>3星升星箱</t>
  </si>
  <si>
    <t>开启获得1个3星升星材料</t>
  </si>
  <si>
    <t>3星升星1</t>
  </si>
  <si>
    <t>3星升星2</t>
  </si>
  <si>
    <t>4星升星箱</t>
  </si>
  <si>
    <t>开启获得1个4星升星材料</t>
  </si>
  <si>
    <t>4星升星1</t>
  </si>
  <si>
    <t>4星升星2</t>
  </si>
  <si>
    <t>里面装有奇怪东西的箱子</t>
  </si>
  <si>
    <t>1星英雄箱</t>
  </si>
  <si>
    <t>开启获得随机1星英雄</t>
  </si>
  <si>
    <t>1星英雄组合箱1</t>
  </si>
  <si>
    <t>1星英雄组合箱2</t>
  </si>
  <si>
    <t>2星英雄箱</t>
  </si>
  <si>
    <t>开启获得随机2星英雄</t>
  </si>
  <si>
    <t>2星英雄组合箱1</t>
  </si>
  <si>
    <t>2星英雄组合箱2</t>
  </si>
  <si>
    <t>3星英雄箱</t>
  </si>
  <si>
    <t>开启获得随机3星英雄</t>
  </si>
  <si>
    <t>3星英雄组合箱1</t>
  </si>
  <si>
    <t>3星英雄组合箱2</t>
  </si>
  <si>
    <t>1星英雄基础箱1</t>
  </si>
  <si>
    <t>1星英雄基础箱2</t>
  </si>
  <si>
    <t>1星英雄基础箱3</t>
  </si>
  <si>
    <t>1星英雄基础箱4</t>
  </si>
  <si>
    <t>1星英雄基础箱5</t>
  </si>
  <si>
    <t>1星英雄基础箱6</t>
  </si>
  <si>
    <t>1星英雄基础箱7</t>
  </si>
  <si>
    <t>1星英雄基础箱8</t>
  </si>
  <si>
    <t>2星英雄基础箱1</t>
  </si>
  <si>
    <t>最强男军人2星</t>
  </si>
  <si>
    <t>黄精灵2星</t>
  </si>
  <si>
    <t>老太婆2星</t>
  </si>
  <si>
    <t>喵喵2星</t>
  </si>
  <si>
    <t>2星英雄基础箱2</t>
  </si>
  <si>
    <t>最强女军人2星</t>
  </si>
  <si>
    <t>红精灵2星</t>
  </si>
  <si>
    <t>武道家2星</t>
  </si>
  <si>
    <t>2星英雄基础箱3</t>
  </si>
  <si>
    <t>男警察2星</t>
  </si>
  <si>
    <t>吱吱2星</t>
  </si>
  <si>
    <t>绿发游侠2星</t>
  </si>
  <si>
    <t>女武道家2星</t>
  </si>
  <si>
    <t>2星英雄基础箱4</t>
  </si>
  <si>
    <t>女警察2星</t>
  </si>
  <si>
    <t>咩咩2星</t>
  </si>
  <si>
    <t>黄发游侠2星</t>
  </si>
  <si>
    <t>头盔人2星</t>
  </si>
  <si>
    <t>2星英雄基础箱5</t>
  </si>
  <si>
    <t>男战士2星</t>
  </si>
  <si>
    <t>火法2星</t>
  </si>
  <si>
    <t>黑皮少女2星</t>
  </si>
  <si>
    <t>钢盔人2星</t>
  </si>
  <si>
    <t>2星英雄基础箱6</t>
  </si>
  <si>
    <t>女战士2星</t>
  </si>
  <si>
    <t>奥法2星</t>
  </si>
  <si>
    <t>黑皮少年2星</t>
  </si>
  <si>
    <t>哥布林2星</t>
  </si>
  <si>
    <t>2星英雄基础箱7</t>
  </si>
  <si>
    <t>皇后2星</t>
  </si>
  <si>
    <t>魔化老太婆2星</t>
  </si>
  <si>
    <t>汪汪2星</t>
  </si>
  <si>
    <t>牛头怪2星</t>
  </si>
  <si>
    <t>2星英雄基础箱8</t>
  </si>
  <si>
    <t>国王2星</t>
  </si>
  <si>
    <t>阿拉伯2星</t>
  </si>
  <si>
    <t>3星英雄基础箱1</t>
  </si>
  <si>
    <t>黄精灵3星</t>
  </si>
  <si>
    <t>最强男军人3星</t>
  </si>
  <si>
    <t>老太婆3星</t>
  </si>
  <si>
    <t>喵喵3星</t>
  </si>
  <si>
    <t>3星英雄基础箱2</t>
  </si>
  <si>
    <t>红精灵3星</t>
  </si>
  <si>
    <t>最强女军人3星</t>
  </si>
  <si>
    <t>武道家3星</t>
  </si>
  <si>
    <t>3星英雄基础箱3</t>
  </si>
  <si>
    <t>吱吱3星</t>
  </si>
  <si>
    <t>男警察3星</t>
  </si>
  <si>
    <t>绿发游侠3星</t>
  </si>
  <si>
    <t>女武道家3星</t>
  </si>
  <si>
    <t>3星英雄基础箱4</t>
  </si>
  <si>
    <t>咩咩3星</t>
  </si>
  <si>
    <t>女警察3星</t>
  </si>
  <si>
    <t>黄发游侠3星</t>
  </si>
  <si>
    <t>头盔人3星</t>
  </si>
  <si>
    <t>3星英雄基础箱5</t>
  </si>
  <si>
    <t>火法3星</t>
  </si>
  <si>
    <t>男战士3星</t>
  </si>
  <si>
    <t>黑皮少女3星</t>
  </si>
  <si>
    <t>钢盔人3星</t>
  </si>
  <si>
    <t>3星英雄基础箱6</t>
  </si>
  <si>
    <t>奥法3星</t>
  </si>
  <si>
    <t>女战士3星</t>
  </si>
  <si>
    <t>黑皮少年3星</t>
  </si>
  <si>
    <t>哥布林3星</t>
  </si>
  <si>
    <t>3星英雄基础箱7</t>
  </si>
  <si>
    <t>魔化老太婆3星</t>
  </si>
  <si>
    <t>皇后3星</t>
  </si>
  <si>
    <t>汪汪3星</t>
  </si>
  <si>
    <t>牛头怪3星</t>
  </si>
  <si>
    <t>3星英雄基础箱8</t>
  </si>
  <si>
    <t>阿拉伯3星</t>
  </si>
  <si>
    <t>国王3星</t>
  </si>
  <si>
    <t>女战士4星</t>
  </si>
  <si>
    <t>老太婆4星</t>
  </si>
  <si>
    <t>哥布林4星</t>
  </si>
  <si>
    <t>吱吱4星</t>
  </si>
  <si>
    <t>汪汪4星</t>
  </si>
  <si>
    <t/>
  </si>
  <si>
    <t>一重英雄包</t>
  </si>
  <si>
    <t>开启获得1个随机1星英雄</t>
  </si>
  <si>
    <t>三重英雄包</t>
  </si>
  <si>
    <t>开启获得3个随机1星英雄</t>
  </si>
  <si>
    <t>五重英雄包</t>
  </si>
  <si>
    <t>开启获得5个随机1星英雄</t>
  </si>
  <si>
    <t>七重英雄包</t>
  </si>
  <si>
    <t>开启获得7个随机1星英雄</t>
  </si>
  <si>
    <t>十重英雄包</t>
  </si>
  <si>
    <t>开启获得10个随机1星英雄</t>
  </si>
  <si>
    <t>十重三星英雄包</t>
  </si>
  <si>
    <t>开启获得10个随机3星英雄</t>
  </si>
  <si>
    <t>开启获得1-2个随机英雄碎片</t>
  </si>
  <si>
    <t>孙悟空碎片</t>
  </si>
  <si>
    <t>开启次数</t>
    <phoneticPr fontId="3" type="noConversion"/>
  </si>
  <si>
    <t>是否包含英雄</t>
    <phoneticPr fontId="3" type="noConversion"/>
  </si>
  <si>
    <t>des</t>
  </si>
  <si>
    <t>钻石</t>
  </si>
  <si>
    <t>高级货币。可用于寻宝，契约，购买高级道具等。充值，活动获得。</t>
  </si>
  <si>
    <t>公会宝珠</t>
  </si>
  <si>
    <t>可在公会商店中购买道具。可从镜像大陆中获得。</t>
  </si>
  <si>
    <t>战斗力</t>
  </si>
  <si>
    <t>rmb</t>
  </si>
  <si>
    <t>召唤石</t>
  </si>
  <si>
    <t>用于钻石抽奖和魂匣抽奖。可在商店中购买。</t>
  </si>
  <si>
    <t>斗币</t>
    <phoneticPr fontId="3" type="noConversion"/>
  </si>
  <si>
    <t>heroid</t>
  </si>
  <si>
    <t>star</t>
  </si>
  <si>
    <t>小丑皇碎片</t>
  </si>
  <si>
    <t>雅典娜碎片</t>
  </si>
  <si>
    <t>奥丁碎片</t>
  </si>
  <si>
    <t>洛基碎片</t>
  </si>
  <si>
    <t>索尔碎片</t>
  </si>
  <si>
    <t>所罗门碎片</t>
  </si>
  <si>
    <t>路西法碎片</t>
  </si>
  <si>
    <t>加百列碎片</t>
  </si>
  <si>
    <t>米迦勒碎片</t>
  </si>
  <si>
    <t>关羽碎片</t>
  </si>
  <si>
    <t>吕布碎片</t>
  </si>
  <si>
    <t>小丑皇1星</t>
  </si>
  <si>
    <t>雅典娜1星</t>
  </si>
  <si>
    <t>奥丁1星</t>
  </si>
  <si>
    <t>洛基1星</t>
  </si>
  <si>
    <t>索尔1星</t>
  </si>
  <si>
    <t>所罗门1星</t>
  </si>
  <si>
    <t>路西法1星</t>
  </si>
  <si>
    <t>加百列1星</t>
  </si>
  <si>
    <t>米迦勒1星</t>
  </si>
  <si>
    <t>关羽1星</t>
  </si>
  <si>
    <t>吕布1星</t>
  </si>
  <si>
    <t>头像</t>
  </si>
  <si>
    <t>高级贵族</t>
  </si>
  <si>
    <t>至尊贵族</t>
  </si>
  <si>
    <t>至尊王者</t>
  </si>
  <si>
    <t>天下我有</t>
  </si>
  <si>
    <t>富甲天下</t>
  </si>
  <si>
    <t>千年战帝</t>
  </si>
  <si>
    <t>人间凶器</t>
  </si>
  <si>
    <t>血腥爆神</t>
  </si>
  <si>
    <t>铁血杀神</t>
  </si>
  <si>
    <t>国王</t>
  </si>
  <si>
    <t>获取途径：日常活动</t>
  </si>
  <si>
    <t>皇后</t>
  </si>
  <si>
    <t>基础头像</t>
  </si>
  <si>
    <t>稀有度</t>
    <phoneticPr fontId="3" type="noConversion"/>
  </si>
  <si>
    <t>描述</t>
    <phoneticPr fontId="3" type="noConversion"/>
  </si>
  <si>
    <t>出售金币</t>
    <phoneticPr fontId="3" type="noConversion"/>
  </si>
  <si>
    <t>主合成</t>
    <phoneticPr fontId="3" type="noConversion"/>
  </si>
  <si>
    <t>版本开放</t>
    <phoneticPr fontId="3" type="noConversion"/>
  </si>
  <si>
    <t>rare</t>
    <phoneticPr fontId="3" type="noConversion"/>
  </si>
  <si>
    <t>img</t>
    <phoneticPr fontId="3" type="noConversion"/>
  </si>
  <si>
    <t>handbook</t>
    <phoneticPr fontId="3" type="noConversion"/>
  </si>
  <si>
    <t>id</t>
    <phoneticPr fontId="3" type="noConversion"/>
  </si>
  <si>
    <t>物品id</t>
    <phoneticPr fontId="3" type="noConversion"/>
  </si>
  <si>
    <t>道具名称</t>
    <phoneticPr fontId="3" type="noConversion"/>
  </si>
  <si>
    <t>装备类型</t>
    <phoneticPr fontId="3" type="noConversion"/>
  </si>
  <si>
    <t>限定装备名称</t>
    <phoneticPr fontId="3" type="noConversion"/>
  </si>
  <si>
    <t>鞋子-何弃疗</t>
    <phoneticPr fontId="3" type="noConversion"/>
  </si>
  <si>
    <t>skill</t>
    <phoneticPr fontId="3" type="noConversion"/>
  </si>
  <si>
    <t>附加技能</t>
    <phoneticPr fontId="3" type="noConversion"/>
  </si>
  <si>
    <t>上限</t>
    <phoneticPr fontId="3" type="noConversion"/>
  </si>
  <si>
    <t>下限</t>
    <phoneticPr fontId="3" type="noConversion"/>
  </si>
  <si>
    <t>间隔</t>
    <phoneticPr fontId="3" type="noConversion"/>
  </si>
  <si>
    <t>ap</t>
    <phoneticPr fontId="3" type="noConversion"/>
  </si>
  <si>
    <t>ad</t>
    <phoneticPr fontId="3" type="noConversion"/>
  </si>
  <si>
    <t>speed</t>
    <phoneticPr fontId="3" type="noConversion"/>
  </si>
  <si>
    <t>type</t>
    <phoneticPr fontId="3" type="noConversion"/>
  </si>
  <si>
    <t>名字</t>
    <phoneticPr fontId="3" type="noConversion"/>
  </si>
  <si>
    <t>稀有度</t>
    <phoneticPr fontId="3" type="noConversion"/>
  </si>
  <si>
    <t>描述</t>
    <phoneticPr fontId="3" type="noConversion"/>
  </si>
  <si>
    <t>name</t>
    <phoneticPr fontId="3" type="noConversion"/>
  </si>
  <si>
    <t>rare</t>
    <phoneticPr fontId="3" type="noConversion"/>
  </si>
  <si>
    <t>支配之眼</t>
    <phoneticPr fontId="3" type="noConversion"/>
  </si>
  <si>
    <t>支配礼服</t>
    <phoneticPr fontId="3" type="noConversion"/>
  </si>
  <si>
    <t>包含</t>
    <phoneticPr fontId="3" type="noConversion"/>
  </si>
  <si>
    <t>套装需求</t>
    <phoneticPr fontId="3" type="noConversion"/>
  </si>
  <si>
    <t>state第二个参数</t>
    <phoneticPr fontId="3" type="noConversion"/>
  </si>
  <si>
    <t>skilldama</t>
    <phoneticPr fontId="3" type="noConversion"/>
  </si>
  <si>
    <t>鞋子-何弃疗</t>
  </si>
  <si>
    <t>给鞋子增加1~2速度</t>
  </si>
  <si>
    <t>ap</t>
  </si>
  <si>
    <t>ad</t>
  </si>
  <si>
    <t>speed</t>
  </si>
  <si>
    <t>skilldama</t>
  </si>
  <si>
    <t>魔化之鳞</t>
    <phoneticPr fontId="3" type="noConversion"/>
  </si>
  <si>
    <t>狂暴结晶</t>
    <phoneticPr fontId="3" type="noConversion"/>
  </si>
  <si>
    <t>密封的试验品</t>
    <phoneticPr fontId="3" type="noConversion"/>
  </si>
  <si>
    <t>旋风之眼</t>
    <phoneticPr fontId="3" type="noConversion"/>
  </si>
  <si>
    <t>枪</t>
    <phoneticPr fontId="3" type="noConversion"/>
  </si>
  <si>
    <t>刀</t>
    <phoneticPr fontId="3" type="noConversion"/>
  </si>
  <si>
    <t>弓</t>
    <phoneticPr fontId="3" type="noConversion"/>
  </si>
  <si>
    <t>盾</t>
    <phoneticPr fontId="3" type="noConversion"/>
  </si>
  <si>
    <t>匕首</t>
    <phoneticPr fontId="3" type="noConversion"/>
  </si>
  <si>
    <t>书</t>
    <phoneticPr fontId="3" type="noConversion"/>
  </si>
  <si>
    <t>杖</t>
    <phoneticPr fontId="3" type="noConversion"/>
  </si>
  <si>
    <t>剑</t>
    <phoneticPr fontId="3" type="noConversion"/>
  </si>
  <si>
    <t>魔杖</t>
    <phoneticPr fontId="3" type="noConversion"/>
  </si>
  <si>
    <t>短剑</t>
    <phoneticPr fontId="3" type="noConversion"/>
  </si>
  <si>
    <t>头部</t>
    <phoneticPr fontId="3" type="noConversion"/>
  </si>
  <si>
    <t>胸部</t>
    <phoneticPr fontId="3" type="noConversion"/>
  </si>
  <si>
    <t>腿部</t>
    <phoneticPr fontId="3" type="noConversion"/>
  </si>
  <si>
    <t>戒指</t>
    <phoneticPr fontId="3" type="noConversion"/>
  </si>
  <si>
    <t>项链</t>
    <phoneticPr fontId="3" type="noConversion"/>
  </si>
  <si>
    <t>手镯</t>
    <phoneticPr fontId="3" type="noConversion"/>
  </si>
  <si>
    <t>护身符</t>
    <phoneticPr fontId="3" type="noConversion"/>
  </si>
  <si>
    <t>饰品</t>
    <phoneticPr fontId="3" type="noConversion"/>
  </si>
  <si>
    <t>勇者</t>
    <phoneticPr fontId="3" type="noConversion"/>
  </si>
  <si>
    <t>战士</t>
    <phoneticPr fontId="3" type="noConversion"/>
  </si>
  <si>
    <t>射手</t>
    <phoneticPr fontId="3" type="noConversion"/>
  </si>
  <si>
    <t>坦克</t>
    <phoneticPr fontId="3" type="noConversion"/>
  </si>
  <si>
    <t>刺客</t>
    <phoneticPr fontId="3" type="noConversion"/>
  </si>
  <si>
    <t>法师</t>
    <phoneticPr fontId="3" type="noConversion"/>
  </si>
  <si>
    <t>辅助</t>
    <phoneticPr fontId="3" type="noConversion"/>
  </si>
  <si>
    <t>魔爪</t>
  </si>
  <si>
    <t>魔皮</t>
  </si>
  <si>
    <t>遗物碎片</t>
  </si>
  <si>
    <t>魔化的肉</t>
  </si>
  <si>
    <t>人工合成药剂</t>
  </si>
  <si>
    <t>磨损的齿轮</t>
  </si>
  <si>
    <t>不稳定元素</t>
  </si>
  <si>
    <t>异化角质</t>
  </si>
  <si>
    <t>异化元素</t>
  </si>
  <si>
    <t>异化鳞片</t>
  </si>
  <si>
    <t>圣骸布</t>
  </si>
  <si>
    <t>英雄之证</t>
  </si>
  <si>
    <t>死灵宝石</t>
  </si>
  <si>
    <t>精密微调器</t>
  </si>
  <si>
    <t>震荡核心</t>
  </si>
  <si>
    <t>共鸣环</t>
  </si>
  <si>
    <t>亡者的铭牌</t>
  </si>
  <si>
    <t>火力模块</t>
  </si>
  <si>
    <t>防御模块</t>
  </si>
  <si>
    <t>龙之逆鳞</t>
  </si>
  <si>
    <t>混沌龙爪</t>
  </si>
  <si>
    <t>魔龙之心</t>
  </si>
  <si>
    <t>焰龙之血</t>
  </si>
  <si>
    <t>超级能量单元</t>
  </si>
  <si>
    <t>灵魂容器</t>
  </si>
  <si>
    <t>心能增幅装置</t>
  </si>
  <si>
    <t>以太粒子</t>
  </si>
  <si>
    <t>王国勋章</t>
  </si>
  <si>
    <t>可塑性金属</t>
  </si>
  <si>
    <t>无限宝石</t>
  </si>
  <si>
    <t>永生之酒</t>
  </si>
  <si>
    <t>不安之魂</t>
  </si>
  <si>
    <t>氪金的枪弹</t>
  </si>
  <si>
    <t>主角经验</t>
    <phoneticPr fontId="3" type="noConversion"/>
  </si>
  <si>
    <t>team_ap</t>
    <phoneticPr fontId="3" type="noConversion"/>
  </si>
  <si>
    <t>新手套装，过关事件中获得</t>
    <phoneticPr fontId="3" type="noConversion"/>
  </si>
  <si>
    <t>事件材料兑换</t>
    <phoneticPr fontId="3" type="noConversion"/>
  </si>
  <si>
    <t>佣兵领地-弗莱斯森林（PVP减伤10%）</t>
    <phoneticPr fontId="3" type="noConversion"/>
  </si>
  <si>
    <t>佣兵领地-元素大陆</t>
    <phoneticPr fontId="3" type="noConversion"/>
  </si>
  <si>
    <t>魔化之地某个boss直接掉落</t>
    <phoneticPr fontId="3" type="noConversion"/>
  </si>
  <si>
    <t>实验室Boss直接掉落</t>
    <phoneticPr fontId="3" type="noConversion"/>
  </si>
  <si>
    <t>实验室Boss2直接掉落</t>
    <phoneticPr fontId="3" type="noConversion"/>
  </si>
  <si>
    <t>旅途的起点</t>
    <phoneticPr fontId="3" type="noConversion"/>
  </si>
  <si>
    <t>pve装逼掉落，增加防御</t>
    <phoneticPr fontId="3" type="noConversion"/>
  </si>
  <si>
    <t>坚强的依靠</t>
    <phoneticPr fontId="3" type="noConversion"/>
  </si>
  <si>
    <t>E级佣兵团达成</t>
    <phoneticPr fontId="3" type="noConversion"/>
  </si>
  <si>
    <t>ilevel</t>
    <phoneticPr fontId="3" type="noConversion"/>
  </si>
  <si>
    <t>橡树之心卷轴</t>
    <phoneticPr fontId="3" type="noConversion"/>
  </si>
  <si>
    <t>arm</t>
    <phoneticPr fontId="3" type="noConversion"/>
  </si>
  <si>
    <t>mr</t>
    <phoneticPr fontId="3" type="noConversion"/>
  </si>
  <si>
    <t>雄鹰之防暴头盔</t>
    <phoneticPr fontId="3" type="noConversion"/>
  </si>
  <si>
    <t>雄鹰之链甲外套</t>
    <phoneticPr fontId="3" type="noConversion"/>
  </si>
  <si>
    <t>新手套装，过关事件中获得</t>
    <phoneticPr fontId="3" type="noConversion"/>
  </si>
  <si>
    <t>雄鹰之真皮护腿</t>
    <phoneticPr fontId="3" type="noConversion"/>
  </si>
  <si>
    <t>事件材料兑换，主线事件</t>
    <phoneticPr fontId="3" type="noConversion"/>
  </si>
  <si>
    <t>事件材料兑换</t>
    <phoneticPr fontId="3" type="noConversion"/>
  </si>
  <si>
    <t>支配钢胫</t>
    <phoneticPr fontId="3" type="noConversion"/>
  </si>
  <si>
    <t>佣兵领地-幽影沼泽（PVP减伤）</t>
    <phoneticPr fontId="3" type="noConversion"/>
  </si>
  <si>
    <t>F级佣兵团达成获得</t>
    <phoneticPr fontId="3" type="noConversion"/>
  </si>
  <si>
    <t>血腥杀戮风暴</t>
    <phoneticPr fontId="3" type="noConversion"/>
  </si>
  <si>
    <t>刚毅的精灵</t>
    <phoneticPr fontId="3" type="noConversion"/>
  </si>
  <si>
    <t>世界boss戒指套装</t>
    <phoneticPr fontId="3" type="noConversion"/>
  </si>
  <si>
    <t>世界boss戒指套装</t>
    <phoneticPr fontId="3" type="noConversion"/>
  </si>
  <si>
    <t>世界boss戒指套装</t>
    <phoneticPr fontId="3" type="noConversion"/>
  </si>
  <si>
    <t>铜制短剑</t>
    <phoneticPr fontId="3" type="noConversion"/>
  </si>
  <si>
    <t>豪剑【天羽斩】</t>
    <phoneticPr fontId="3" type="noConversion"/>
  </si>
  <si>
    <t>装逼，雇佣兵掉落</t>
    <phoneticPr fontId="3" type="noConversion"/>
  </si>
  <si>
    <t>装逼，雇佣兵掉落</t>
    <phoneticPr fontId="3" type="noConversion"/>
  </si>
  <si>
    <t>天空之枪</t>
    <phoneticPr fontId="3" type="noConversion"/>
  </si>
  <si>
    <t>赏金猎人掉落，装逼</t>
    <phoneticPr fontId="3" type="noConversion"/>
  </si>
  <si>
    <t>天空之书</t>
    <phoneticPr fontId="3" type="noConversion"/>
  </si>
  <si>
    <t>我控记不住我记几啊！</t>
    <phoneticPr fontId="3" type="noConversion"/>
  </si>
  <si>
    <t>需要魔化刺剑合成（魔化之地）</t>
    <phoneticPr fontId="3" type="noConversion"/>
  </si>
  <si>
    <t>需要天羽斩合成，pvp物品合成</t>
    <phoneticPr fontId="3" type="noConversion"/>
  </si>
  <si>
    <t>需要魔化制杖合成，特殊，(实验室物品）</t>
    <phoneticPr fontId="3" type="noConversion"/>
  </si>
  <si>
    <t>我骚，贼骚，狂骚，使劲骚，骚得不行！</t>
    <phoneticPr fontId="3" type="noConversion"/>
  </si>
  <si>
    <t>行动时5%几率获得1层迅捷</t>
    <phoneticPr fontId="3" type="noConversion"/>
  </si>
  <si>
    <t>行动5%几率附加1层中毒</t>
    <phoneticPr fontId="3" type="noConversion"/>
  </si>
  <si>
    <t>减治疗杖（实验室物品）</t>
    <phoneticPr fontId="3" type="noConversion"/>
  </si>
  <si>
    <t>行动5%几率附加1层重伤</t>
    <phoneticPr fontId="3" type="noConversion"/>
  </si>
  <si>
    <t>pvp减伤1%</t>
    <phoneticPr fontId="3" type="noConversion"/>
  </si>
  <si>
    <t>蓝色普通短剑</t>
    <phoneticPr fontId="3" type="noConversion"/>
  </si>
  <si>
    <t>紫色剑</t>
    <phoneticPr fontId="3" type="noConversion"/>
  </si>
  <si>
    <t>紫色魔杖</t>
    <phoneticPr fontId="3" type="noConversion"/>
  </si>
  <si>
    <t>枪（pvp兑换）</t>
    <phoneticPr fontId="3" type="noConversion"/>
  </si>
  <si>
    <t>橙色书（元素风暴）</t>
    <phoneticPr fontId="3" type="noConversion"/>
  </si>
  <si>
    <t>冰属性弓（元素风暴悬赏掉落）</t>
    <phoneticPr fontId="3" type="noConversion"/>
  </si>
  <si>
    <t>火属性匕首（元素风暴悬赏掉落）</t>
    <phoneticPr fontId="3" type="noConversion"/>
  </si>
  <si>
    <t>传说之力【天照大神】</t>
    <phoneticPr fontId="3" type="noConversion"/>
  </si>
  <si>
    <t>传说之力【天津日高】</t>
    <phoneticPr fontId="3" type="noConversion"/>
  </si>
  <si>
    <t>天照的某个技能为固定伤害，加强此技能</t>
    <phoneticPr fontId="3" type="noConversion"/>
  </si>
  <si>
    <t>火属性刀 悬赏</t>
    <phoneticPr fontId="3" type="noConversion"/>
  </si>
  <si>
    <t>魔防盾 悬赏（黑暗工厂）</t>
    <phoneticPr fontId="3" type="noConversion"/>
  </si>
  <si>
    <t>双攻书 悬赏（黑暗工厂）</t>
    <phoneticPr fontId="3" type="noConversion"/>
  </si>
  <si>
    <t>行动时5%几率获得1层神圣之光</t>
    <phoneticPr fontId="3" type="noConversion"/>
  </si>
  <si>
    <t>你在纠结什么？</t>
    <phoneticPr fontId="3" type="noConversion"/>
  </si>
  <si>
    <t>亚伯1星</t>
  </si>
  <si>
    <t>该隐1星</t>
  </si>
  <si>
    <t>美杜莎1星</t>
  </si>
  <si>
    <t>达摩1星</t>
  </si>
  <si>
    <t>塔纳托斯1星</t>
  </si>
  <si>
    <t>阿尔忒弥斯1星</t>
  </si>
  <si>
    <t>开膛手杰克1星</t>
  </si>
  <si>
    <t>叶卡捷琳娜二世1星</t>
  </si>
  <si>
    <t>盖瑞1星</t>
  </si>
  <si>
    <t>孙悟空1星</t>
  </si>
  <si>
    <t>范海辛1星</t>
  </si>
  <si>
    <t>凯撒大帝1星</t>
  </si>
  <si>
    <t>圣女贞德1星</t>
  </si>
  <si>
    <t>湿婆1星</t>
  </si>
  <si>
    <t>织田信长1星</t>
  </si>
  <si>
    <t>许褚1星</t>
  </si>
  <si>
    <t>典韦1星</t>
  </si>
  <si>
    <t>爱迪生1星</t>
  </si>
  <si>
    <t>聂隐娘1星</t>
  </si>
  <si>
    <t>阿瑞斯1星</t>
  </si>
  <si>
    <t>卡戎1星</t>
  </si>
  <si>
    <t>狄俄尼索斯1星</t>
  </si>
  <si>
    <t>土方岁三1星</t>
  </si>
  <si>
    <t>赫菲斯托斯1星</t>
  </si>
  <si>
    <t>阿芙洛狄忒1星</t>
  </si>
  <si>
    <t>麦哲伦1星</t>
  </si>
  <si>
    <t>乌尔班二世1星</t>
  </si>
  <si>
    <t>风魔小太郎1星</t>
  </si>
  <si>
    <t>服部半藏1星</t>
  </si>
  <si>
    <t>猿飞佐助1星</t>
  </si>
  <si>
    <t>丰臣秀吉1星</t>
  </si>
  <si>
    <t>秦琼1星</t>
  </si>
  <si>
    <t>李逵1星</t>
  </si>
  <si>
    <t>阿喀琉斯1星</t>
  </si>
  <si>
    <t>宙斯1星</t>
  </si>
  <si>
    <t>天照大神1星</t>
  </si>
  <si>
    <t>普罗米修斯1星</t>
  </si>
  <si>
    <t>兰斯洛特1星</t>
  </si>
  <si>
    <t>亚瑟1星</t>
  </si>
  <si>
    <t>霍去病1星</t>
  </si>
  <si>
    <t>姜子牙1星</t>
  </si>
  <si>
    <t>释尊1星</t>
  </si>
  <si>
    <t>爱德华蒂奇1星</t>
  </si>
  <si>
    <t>专诸1星</t>
  </si>
  <si>
    <t>佐罗1星</t>
  </si>
  <si>
    <t>金刚夜叉明王1星</t>
  </si>
  <si>
    <t>张飞1星</t>
  </si>
  <si>
    <t>波塞冬1星</t>
  </si>
  <si>
    <t>暗夜骑士1星</t>
  </si>
  <si>
    <t>弗兰肯斯坦1星</t>
  </si>
  <si>
    <t>阿努比斯1星</t>
  </si>
  <si>
    <t>哈迪斯1星</t>
  </si>
  <si>
    <t>方块勇士1星</t>
  </si>
  <si>
    <t>大福勇士1星</t>
  </si>
  <si>
    <t>塑料构造体1星</t>
  </si>
  <si>
    <t>实习程序员1星</t>
  </si>
  <si>
    <t>矮人矿工1星</t>
  </si>
  <si>
    <t>地精海贼1星</t>
  </si>
  <si>
    <t>隐匿者1星</t>
  </si>
  <si>
    <t>亚马逊杀手1星</t>
  </si>
  <si>
    <t>黑衣人1星</t>
  </si>
  <si>
    <t>外星人1星</t>
  </si>
  <si>
    <t>小混混1星</t>
  </si>
  <si>
    <t>恐龙妹1星</t>
  </si>
  <si>
    <t>亚伯2星</t>
  </si>
  <si>
    <t>该隐2星</t>
  </si>
  <si>
    <t>美杜莎2星</t>
  </si>
  <si>
    <t>达摩2星</t>
  </si>
  <si>
    <t>塔纳托斯2星</t>
  </si>
  <si>
    <t>阿尔忒弥斯2星</t>
  </si>
  <si>
    <t>开膛手杰克2星</t>
  </si>
  <si>
    <t>叶卡捷琳娜二世2星</t>
  </si>
  <si>
    <t>盖瑞2星</t>
  </si>
  <si>
    <t>孙悟空2星</t>
  </si>
  <si>
    <t>范海辛2星</t>
  </si>
  <si>
    <t>凯撒大帝2星</t>
  </si>
  <si>
    <t>圣女贞德2星</t>
  </si>
  <si>
    <t>湿婆2星</t>
  </si>
  <si>
    <t>织田信长2星</t>
  </si>
  <si>
    <t>许褚2星</t>
  </si>
  <si>
    <t>典韦2星</t>
  </si>
  <si>
    <t>爱迪生2星</t>
  </si>
  <si>
    <t>聂隐娘2星</t>
  </si>
  <si>
    <t>阿瑞斯2星</t>
  </si>
  <si>
    <t>卡戎2星</t>
  </si>
  <si>
    <t>狄俄尼索斯2星</t>
  </si>
  <si>
    <t>土方岁三2星</t>
  </si>
  <si>
    <t>赫菲斯托斯2星</t>
  </si>
  <si>
    <t>阿芙洛狄忒2星</t>
  </si>
  <si>
    <t>麦哲伦2星</t>
  </si>
  <si>
    <t>乌尔班二世2星</t>
  </si>
  <si>
    <t>风魔小太郎2星</t>
  </si>
  <si>
    <t>服部半藏2星</t>
  </si>
  <si>
    <t>猿飞佐助2星</t>
  </si>
  <si>
    <t>丰臣秀吉2星</t>
  </si>
  <si>
    <t>秦琼2星</t>
  </si>
  <si>
    <t>李逵2星</t>
  </si>
  <si>
    <t>阿喀琉斯2星</t>
  </si>
  <si>
    <t>宙斯2星</t>
  </si>
  <si>
    <t>天照大神2星</t>
  </si>
  <si>
    <t>小丑皇2星</t>
  </si>
  <si>
    <t>普罗米修斯2星</t>
  </si>
  <si>
    <t>兰斯洛特2星</t>
  </si>
  <si>
    <t>亚瑟2星</t>
  </si>
  <si>
    <t>霍去病2星</t>
  </si>
  <si>
    <t>姜子牙2星</t>
  </si>
  <si>
    <t>释尊2星</t>
  </si>
  <si>
    <t>爱德华蒂奇2星</t>
  </si>
  <si>
    <t>雅典娜2星</t>
  </si>
  <si>
    <t>奥丁2星</t>
  </si>
  <si>
    <t>洛基2星</t>
  </si>
  <si>
    <t>索尔2星</t>
  </si>
  <si>
    <t>所罗门2星</t>
  </si>
  <si>
    <t>路西法2星</t>
  </si>
  <si>
    <t>加百列2星</t>
  </si>
  <si>
    <t>米迦勒2星</t>
  </si>
  <si>
    <t>关羽2星</t>
  </si>
  <si>
    <t>吕布2星</t>
  </si>
  <si>
    <t>专诸2星</t>
  </si>
  <si>
    <t>佐罗2星</t>
  </si>
  <si>
    <t>金刚夜叉明王2星</t>
  </si>
  <si>
    <t>张飞2星</t>
  </si>
  <si>
    <t>波塞冬2星</t>
  </si>
  <si>
    <t>暗夜骑士2星</t>
  </si>
  <si>
    <t>弗兰肯斯坦2星</t>
  </si>
  <si>
    <t>阿努比斯2星</t>
  </si>
  <si>
    <t>哈迪斯2星</t>
  </si>
  <si>
    <t>方块勇士2星</t>
  </si>
  <si>
    <t>大福勇士2星</t>
  </si>
  <si>
    <t>塑料构造体2星</t>
  </si>
  <si>
    <t>实习程序员2星</t>
  </si>
  <si>
    <t>矮人矿工2星</t>
  </si>
  <si>
    <t>地精海贼2星</t>
  </si>
  <si>
    <t>隐匿者2星</t>
  </si>
  <si>
    <t>亚马逊杀手2星</t>
  </si>
  <si>
    <t>黑衣人2星</t>
  </si>
  <si>
    <t>外星人2星</t>
  </si>
  <si>
    <t>小混混2星</t>
  </si>
  <si>
    <t>恐龙妹2星</t>
  </si>
  <si>
    <t>亚伯3星</t>
  </si>
  <si>
    <t>该隐3星</t>
  </si>
  <si>
    <t>美杜莎3星</t>
  </si>
  <si>
    <t>达摩3星</t>
  </si>
  <si>
    <t>塔纳托斯3星</t>
  </si>
  <si>
    <t>阿尔忒弥斯3星</t>
  </si>
  <si>
    <t>开膛手杰克3星</t>
  </si>
  <si>
    <t>叶卡捷琳娜二世3星</t>
  </si>
  <si>
    <t>盖瑞3星</t>
  </si>
  <si>
    <t>孙悟空3星</t>
  </si>
  <si>
    <t>范海辛3星</t>
  </si>
  <si>
    <t>凯撒大帝3星</t>
  </si>
  <si>
    <t>圣女贞德3星</t>
  </si>
  <si>
    <t>湿婆3星</t>
  </si>
  <si>
    <t>织田信长3星</t>
  </si>
  <si>
    <t>许褚3星</t>
  </si>
  <si>
    <t>典韦3星</t>
  </si>
  <si>
    <t>爱迪生3星</t>
  </si>
  <si>
    <t>聂隐娘3星</t>
  </si>
  <si>
    <t>阿瑞斯3星</t>
  </si>
  <si>
    <t>卡戎3星</t>
  </si>
  <si>
    <t>狄俄尼索斯3星</t>
  </si>
  <si>
    <t>土方岁三3星</t>
  </si>
  <si>
    <t>赫菲斯托斯3星</t>
  </si>
  <si>
    <t>阿芙洛狄忒3星</t>
  </si>
  <si>
    <t>麦哲伦3星</t>
  </si>
  <si>
    <t>乌尔班二世3星</t>
  </si>
  <si>
    <t>风魔小太郎3星</t>
  </si>
  <si>
    <t>服部半藏3星</t>
  </si>
  <si>
    <t>猿飞佐助3星</t>
  </si>
  <si>
    <t>丰臣秀吉3星</t>
  </si>
  <si>
    <t>秦琼3星</t>
  </si>
  <si>
    <t>李逵3星</t>
  </si>
  <si>
    <t>阿喀琉斯3星</t>
  </si>
  <si>
    <t>宙斯3星</t>
  </si>
  <si>
    <t>天照大神3星</t>
  </si>
  <si>
    <t>小丑皇3星</t>
  </si>
  <si>
    <t>普罗米修斯3星</t>
  </si>
  <si>
    <t>兰斯洛特3星</t>
  </si>
  <si>
    <t>亚瑟3星</t>
  </si>
  <si>
    <t>霍去病3星</t>
  </si>
  <si>
    <t>姜子牙3星</t>
  </si>
  <si>
    <t>释尊3星</t>
  </si>
  <si>
    <t>爱德华蒂奇3星</t>
  </si>
  <si>
    <t>雅典娜3星</t>
  </si>
  <si>
    <t>奥丁3星</t>
  </si>
  <si>
    <t>洛基3星</t>
  </si>
  <si>
    <t>索尔3星</t>
  </si>
  <si>
    <t>所罗门3星</t>
  </si>
  <si>
    <t>路西法3星</t>
  </si>
  <si>
    <t>加百列3星</t>
  </si>
  <si>
    <t>米迦勒3星</t>
  </si>
  <si>
    <t>关羽3星</t>
  </si>
  <si>
    <t>吕布3星</t>
  </si>
  <si>
    <t>专诸3星</t>
  </si>
  <si>
    <t>佐罗3星</t>
  </si>
  <si>
    <t>金刚夜叉明王3星</t>
  </si>
  <si>
    <t>张飞3星</t>
  </si>
  <si>
    <t>波塞冬3星</t>
  </si>
  <si>
    <t>暗夜骑士3星</t>
  </si>
  <si>
    <t>弗兰肯斯坦3星</t>
  </si>
  <si>
    <t>阿努比斯3星</t>
  </si>
  <si>
    <t>哈迪斯3星</t>
  </si>
  <si>
    <t>方块勇士3星</t>
  </si>
  <si>
    <t>大福勇士3星</t>
  </si>
  <si>
    <t>塑料构造体3星</t>
  </si>
  <si>
    <t>实习程序员3星</t>
  </si>
  <si>
    <t>矮人矿工3星</t>
  </si>
  <si>
    <t>地精海贼3星</t>
  </si>
  <si>
    <t>隐匿者3星</t>
  </si>
  <si>
    <t>亚马逊杀手3星</t>
  </si>
  <si>
    <t>黑衣人3星</t>
  </si>
  <si>
    <t>外星人3星</t>
  </si>
  <si>
    <t>小混混3星</t>
  </si>
  <si>
    <t>恐龙妹3星</t>
  </si>
  <si>
    <t>亚伯4星</t>
  </si>
  <si>
    <t>该隐4星</t>
  </si>
  <si>
    <t>美杜莎4星</t>
  </si>
  <si>
    <t>达摩4星</t>
  </si>
  <si>
    <t>塔纳托斯4星</t>
  </si>
  <si>
    <t>阿尔忒弥斯4星</t>
  </si>
  <si>
    <t>开膛手杰克4星</t>
  </si>
  <si>
    <t>叶卡捷琳娜二世4星</t>
  </si>
  <si>
    <t>盖瑞4星</t>
  </si>
  <si>
    <t>孙悟空4星</t>
  </si>
  <si>
    <t>范海辛4星</t>
  </si>
  <si>
    <t>凯撒大帝4星</t>
  </si>
  <si>
    <t>圣女贞德4星</t>
  </si>
  <si>
    <t>湿婆4星</t>
  </si>
  <si>
    <t>织田信长4星</t>
  </si>
  <si>
    <t>许褚4星</t>
  </si>
  <si>
    <t>典韦4星</t>
  </si>
  <si>
    <t>爱迪生4星</t>
  </si>
  <si>
    <t>聂隐娘4星</t>
  </si>
  <si>
    <t>阿瑞斯4星</t>
  </si>
  <si>
    <t>卡戎4星</t>
  </si>
  <si>
    <t>狄俄尼索斯4星</t>
  </si>
  <si>
    <t>土方岁三4星</t>
  </si>
  <si>
    <t>赫菲斯托斯4星</t>
  </si>
  <si>
    <t>阿芙洛狄忒4星</t>
  </si>
  <si>
    <t>麦哲伦4星</t>
  </si>
  <si>
    <t>乌尔班二世4星</t>
  </si>
  <si>
    <t>风魔小太郎4星</t>
  </si>
  <si>
    <t>服部半藏4星</t>
  </si>
  <si>
    <t>猿飞佐助4星</t>
  </si>
  <si>
    <t>丰臣秀吉4星</t>
  </si>
  <si>
    <t>秦琼4星</t>
  </si>
  <si>
    <t>李逵4星</t>
  </si>
  <si>
    <t>阿喀琉斯4星</t>
  </si>
  <si>
    <t>宙斯4星</t>
  </si>
  <si>
    <t>天照大神4星</t>
  </si>
  <si>
    <t>小丑皇4星</t>
  </si>
  <si>
    <t>普罗米修斯4星</t>
  </si>
  <si>
    <t>兰斯洛特4星</t>
  </si>
  <si>
    <t>亚瑟4星</t>
  </si>
  <si>
    <t>霍去病4星</t>
  </si>
  <si>
    <t>姜子牙4星</t>
  </si>
  <si>
    <t>释尊4星</t>
  </si>
  <si>
    <t>爱德华蒂奇4星</t>
  </si>
  <si>
    <t>雅典娜4星</t>
  </si>
  <si>
    <t>奥丁4星</t>
  </si>
  <si>
    <t>洛基4星</t>
  </si>
  <si>
    <t>索尔4星</t>
  </si>
  <si>
    <t>所罗门4星</t>
  </si>
  <si>
    <t>路西法4星</t>
  </si>
  <si>
    <t>加百列4星</t>
  </si>
  <si>
    <t>米迦勒4星</t>
  </si>
  <si>
    <t>关羽4星</t>
  </si>
  <si>
    <t>吕布4星</t>
  </si>
  <si>
    <t>专诸4星</t>
  </si>
  <si>
    <t>佐罗4星</t>
  </si>
  <si>
    <t>金刚夜叉明王4星</t>
  </si>
  <si>
    <t>张飞4星</t>
  </si>
  <si>
    <t>波塞冬4星</t>
  </si>
  <si>
    <t>暗夜骑士4星</t>
  </si>
  <si>
    <t>弗兰肯斯坦4星</t>
  </si>
  <si>
    <t>阿努比斯4星</t>
  </si>
  <si>
    <t>哈迪斯4星</t>
  </si>
  <si>
    <t>最强男军人4星</t>
  </si>
  <si>
    <t>最强女军人4星</t>
  </si>
  <si>
    <t>男警察4星</t>
  </si>
  <si>
    <t>女警察4星</t>
  </si>
  <si>
    <t>男战士4星</t>
  </si>
  <si>
    <t>皇后4星</t>
  </si>
  <si>
    <t>国王4星</t>
  </si>
  <si>
    <t>黄精灵4星</t>
  </si>
  <si>
    <t>红精灵4星</t>
  </si>
  <si>
    <t>咩咩4星</t>
  </si>
  <si>
    <t>火法4星</t>
  </si>
  <si>
    <t>奥法4星</t>
  </si>
  <si>
    <t>魔化老太婆4星</t>
  </si>
  <si>
    <t>阿拉伯4星</t>
  </si>
  <si>
    <t>绿发游侠4星</t>
  </si>
  <si>
    <t>黄发游侠4星</t>
  </si>
  <si>
    <t>黑皮少女4星</t>
  </si>
  <si>
    <t>黑皮少年4星</t>
  </si>
  <si>
    <t>喵喵4星</t>
  </si>
  <si>
    <t>武道家4星</t>
  </si>
  <si>
    <t>女武道家4星</t>
  </si>
  <si>
    <t>头盔人4星</t>
  </si>
  <si>
    <t>钢盔人4星</t>
  </si>
  <si>
    <t>牛头怪4星</t>
  </si>
  <si>
    <t>方块勇士4星</t>
  </si>
  <si>
    <t>大福勇士4星</t>
  </si>
  <si>
    <t>塑料构造体4星</t>
  </si>
  <si>
    <t>实习程序员4星</t>
  </si>
  <si>
    <t>矮人矿工4星</t>
  </si>
  <si>
    <t>地精海贼4星</t>
  </si>
  <si>
    <t>隐匿者4星</t>
  </si>
  <si>
    <t>亚马逊杀手4星</t>
  </si>
  <si>
    <t>黑衣人4星</t>
  </si>
  <si>
    <t>外星人4星</t>
  </si>
  <si>
    <t>小混混4星</t>
  </si>
  <si>
    <t>恐龙妹4星</t>
  </si>
  <si>
    <t>亚伯5星</t>
  </si>
  <si>
    <t>该隐5星</t>
  </si>
  <si>
    <t>美杜莎5星</t>
  </si>
  <si>
    <t>达摩5星</t>
  </si>
  <si>
    <t>塔纳托斯5星</t>
  </si>
  <si>
    <t>阿尔忒弥斯5星</t>
  </si>
  <si>
    <t>开膛手杰克5星</t>
  </si>
  <si>
    <t>叶卡捷琳娜二世5星</t>
  </si>
  <si>
    <t>盖瑞5星</t>
  </si>
  <si>
    <t>孙悟空5星</t>
  </si>
  <si>
    <t>范海辛5星</t>
  </si>
  <si>
    <t>凯撒大帝5星</t>
  </si>
  <si>
    <t>圣女贞德5星</t>
  </si>
  <si>
    <t>湿婆5星</t>
  </si>
  <si>
    <t>织田信长5星</t>
  </si>
  <si>
    <t>许褚5星</t>
  </si>
  <si>
    <t>典韦5星</t>
  </si>
  <si>
    <t>爱迪生5星</t>
  </si>
  <si>
    <t>聂隐娘5星</t>
  </si>
  <si>
    <t>阿瑞斯5星</t>
  </si>
  <si>
    <t>卡戎5星</t>
  </si>
  <si>
    <t>狄俄尼索斯5星</t>
  </si>
  <si>
    <t>土方岁三5星</t>
  </si>
  <si>
    <t>赫菲斯托斯5星</t>
  </si>
  <si>
    <t>阿芙洛狄忒5星</t>
  </si>
  <si>
    <t>麦哲伦5星</t>
  </si>
  <si>
    <t>乌尔班二世5星</t>
  </si>
  <si>
    <t>风魔小太郎5星</t>
  </si>
  <si>
    <t>服部半藏5星</t>
  </si>
  <si>
    <t>猿飞佐助5星</t>
  </si>
  <si>
    <t>丰臣秀吉5星</t>
  </si>
  <si>
    <t>秦琼5星</t>
  </si>
  <si>
    <t>李逵5星</t>
  </si>
  <si>
    <t>阿喀琉斯5星</t>
  </si>
  <si>
    <t>宙斯5星</t>
  </si>
  <si>
    <t>天照大神5星</t>
  </si>
  <si>
    <t>小丑皇5星</t>
  </si>
  <si>
    <t>普罗米修斯5星</t>
  </si>
  <si>
    <t>兰斯洛特5星</t>
  </si>
  <si>
    <t>亚瑟5星</t>
  </si>
  <si>
    <t>霍去病5星</t>
  </si>
  <si>
    <t>姜子牙5星</t>
  </si>
  <si>
    <t>释尊5星</t>
  </si>
  <si>
    <t>爱德华蒂奇5星</t>
  </si>
  <si>
    <t>雅典娜5星</t>
  </si>
  <si>
    <t>奥丁5星</t>
  </si>
  <si>
    <t>洛基5星</t>
  </si>
  <si>
    <t>索尔5星</t>
  </si>
  <si>
    <t>所罗门5星</t>
  </si>
  <si>
    <t>路西法5星</t>
  </si>
  <si>
    <t>加百列5星</t>
  </si>
  <si>
    <t>米迦勒5星</t>
  </si>
  <si>
    <t>关羽5星</t>
  </si>
  <si>
    <t>吕布5星</t>
  </si>
  <si>
    <t>专诸5星</t>
  </si>
  <si>
    <t>佐罗5星</t>
  </si>
  <si>
    <t>金刚夜叉明王5星</t>
  </si>
  <si>
    <t>张飞5星</t>
  </si>
  <si>
    <t>波塞冬5星</t>
  </si>
  <si>
    <t>暗夜骑士5星</t>
  </si>
  <si>
    <t>弗兰肯斯坦5星</t>
  </si>
  <si>
    <t>阿努比斯5星</t>
  </si>
  <si>
    <t>哈迪斯5星</t>
  </si>
  <si>
    <t>最强男军人5星</t>
  </si>
  <si>
    <t>最强女军人5星</t>
  </si>
  <si>
    <t>男警察5星</t>
  </si>
  <si>
    <t>女警察5星</t>
  </si>
  <si>
    <t>男战士5星</t>
  </si>
  <si>
    <t>女战士5星</t>
  </si>
  <si>
    <t>皇后5星</t>
  </si>
  <si>
    <t>国王5星</t>
  </si>
  <si>
    <t>黄精灵5星</t>
  </si>
  <si>
    <t>红精灵5星</t>
  </si>
  <si>
    <t>吱吱5星</t>
  </si>
  <si>
    <t>咩咩5星</t>
  </si>
  <si>
    <t>火法5星</t>
  </si>
  <si>
    <t>奥法5星</t>
  </si>
  <si>
    <t>魔化老太婆5星</t>
  </si>
  <si>
    <t>阿拉伯5星</t>
  </si>
  <si>
    <t>老太婆5星</t>
  </si>
  <si>
    <t>绿发游侠5星</t>
  </si>
  <si>
    <t>黄发游侠5星</t>
  </si>
  <si>
    <t>黑皮少女5星</t>
  </si>
  <si>
    <t>黑皮少年5星</t>
  </si>
  <si>
    <t>汪汪5星</t>
  </si>
  <si>
    <t>喵喵5星</t>
  </si>
  <si>
    <t>武道家5星</t>
  </si>
  <si>
    <t>女武道家5星</t>
  </si>
  <si>
    <t>头盔人5星</t>
  </si>
  <si>
    <t>钢盔人5星</t>
  </si>
  <si>
    <t>哥布林5星</t>
  </si>
  <si>
    <t>牛头怪5星</t>
  </si>
  <si>
    <t>方块勇士5星</t>
  </si>
  <si>
    <t>大福勇士5星</t>
  </si>
  <si>
    <t>塑料构造体5星</t>
  </si>
  <si>
    <t>实习程序员5星</t>
  </si>
  <si>
    <t>矮人矿工5星</t>
  </si>
  <si>
    <t>地精海贼5星</t>
  </si>
  <si>
    <t>隐匿者5星</t>
  </si>
  <si>
    <t>亚马逊杀手5星</t>
  </si>
  <si>
    <t>黑衣人5星</t>
  </si>
  <si>
    <t>外星人5星</t>
  </si>
  <si>
    <t>小混混5星</t>
  </si>
  <si>
    <t>恐龙妹5星</t>
  </si>
  <si>
    <t>亚伯6星</t>
  </si>
  <si>
    <t>该隐6星</t>
  </si>
  <si>
    <t>美杜莎6星</t>
  </si>
  <si>
    <t>达摩6星</t>
  </si>
  <si>
    <t>塔纳托斯6星</t>
  </si>
  <si>
    <t>阿尔忒弥斯6星</t>
  </si>
  <si>
    <t>开膛手杰克6星</t>
  </si>
  <si>
    <t>叶卡捷琳娜二世6星</t>
  </si>
  <si>
    <t>盖瑞6星</t>
  </si>
  <si>
    <t>孙悟空6星</t>
  </si>
  <si>
    <t>范海辛6星</t>
  </si>
  <si>
    <t>凯撒大帝6星</t>
  </si>
  <si>
    <t>圣女贞德6星</t>
  </si>
  <si>
    <t>湿婆6星</t>
  </si>
  <si>
    <t>织田信长6星</t>
  </si>
  <si>
    <t>许褚6星</t>
  </si>
  <si>
    <t>典韦6星</t>
  </si>
  <si>
    <t>爱迪生6星</t>
  </si>
  <si>
    <t>聂隐娘6星</t>
  </si>
  <si>
    <t>阿瑞斯6星</t>
  </si>
  <si>
    <t>卡戎6星</t>
  </si>
  <si>
    <t>狄俄尼索斯6星</t>
  </si>
  <si>
    <t>土方岁三6星</t>
  </si>
  <si>
    <t>赫菲斯托斯6星</t>
  </si>
  <si>
    <t>阿芙洛狄忒6星</t>
  </si>
  <si>
    <t>麦哲伦6星</t>
  </si>
  <si>
    <t>乌尔班二世6星</t>
  </si>
  <si>
    <t>风魔小太郎6星</t>
  </si>
  <si>
    <t>服部半藏6星</t>
  </si>
  <si>
    <t>猿飞佐助6星</t>
  </si>
  <si>
    <t>丰臣秀吉6星</t>
  </si>
  <si>
    <t>秦琼6星</t>
  </si>
  <si>
    <t>李逵6星</t>
  </si>
  <si>
    <t>阿喀琉斯6星</t>
  </si>
  <si>
    <t>宙斯6星</t>
  </si>
  <si>
    <t>天照大神6星</t>
  </si>
  <si>
    <t>小丑皇6星</t>
  </si>
  <si>
    <t>普罗米修斯6星</t>
  </si>
  <si>
    <t>兰斯洛特6星</t>
  </si>
  <si>
    <t>亚瑟6星</t>
  </si>
  <si>
    <t>霍去病6星</t>
  </si>
  <si>
    <t>姜子牙6星</t>
  </si>
  <si>
    <t>释尊6星</t>
  </si>
  <si>
    <t>爱德华蒂奇6星</t>
  </si>
  <si>
    <t>雅典娜6星</t>
  </si>
  <si>
    <t>奥丁6星</t>
  </si>
  <si>
    <t>洛基6星</t>
  </si>
  <si>
    <t>索尔6星</t>
  </si>
  <si>
    <t>所罗门6星</t>
  </si>
  <si>
    <t>路西法6星</t>
  </si>
  <si>
    <t>加百列6星</t>
  </si>
  <si>
    <t>米迦勒6星</t>
  </si>
  <si>
    <t>关羽6星</t>
  </si>
  <si>
    <t>吕布6星</t>
  </si>
  <si>
    <t>专诸6星</t>
  </si>
  <si>
    <t>佐罗6星</t>
  </si>
  <si>
    <t>金刚夜叉明王6星</t>
  </si>
  <si>
    <t>张飞6星</t>
  </si>
  <si>
    <t>波塞冬6星</t>
  </si>
  <si>
    <t>暗夜骑士6星</t>
  </si>
  <si>
    <t>弗兰肯斯坦6星</t>
  </si>
  <si>
    <t>阿努比斯6星</t>
  </si>
  <si>
    <t>哈迪斯6星</t>
  </si>
  <si>
    <t>最强男军人6星</t>
  </si>
  <si>
    <t>最强女军人6星</t>
  </si>
  <si>
    <t>男警察6星</t>
  </si>
  <si>
    <t>女警察6星</t>
  </si>
  <si>
    <t>男战士6星</t>
  </si>
  <si>
    <t>女战士6星</t>
  </si>
  <si>
    <t>皇后6星</t>
  </si>
  <si>
    <t>国王6星</t>
  </si>
  <si>
    <t>黄精灵6星</t>
  </si>
  <si>
    <t>红精灵6星</t>
  </si>
  <si>
    <t>吱吱6星</t>
  </si>
  <si>
    <t>咩咩6星</t>
  </si>
  <si>
    <t>火法6星</t>
  </si>
  <si>
    <t>奥法6星</t>
  </si>
  <si>
    <t>魔化老太婆6星</t>
  </si>
  <si>
    <t>阿拉伯6星</t>
  </si>
  <si>
    <t>老太婆6星</t>
  </si>
  <si>
    <t>绿发游侠6星</t>
  </si>
  <si>
    <t>黄发游侠6星</t>
  </si>
  <si>
    <t>黑皮少女6星</t>
  </si>
  <si>
    <t>黑皮少年6星</t>
  </si>
  <si>
    <t>汪汪6星</t>
  </si>
  <si>
    <t>喵喵6星</t>
  </si>
  <si>
    <t>武道家6星</t>
  </si>
  <si>
    <t>女武道家6星</t>
  </si>
  <si>
    <t>头盔人6星</t>
  </si>
  <si>
    <t>钢盔人6星</t>
  </si>
  <si>
    <t>哥布林6星</t>
  </si>
  <si>
    <t>牛头怪6星</t>
  </si>
  <si>
    <t>方块勇士6星</t>
  </si>
  <si>
    <t>大福勇士6星</t>
  </si>
  <si>
    <t>塑料构造体6星</t>
  </si>
  <si>
    <t>实习程序员6星</t>
  </si>
  <si>
    <t>矮人矿工6星</t>
  </si>
  <si>
    <t>地精海贼6星</t>
  </si>
  <si>
    <t>隐匿者6星</t>
  </si>
  <si>
    <t>亚马逊杀手6星</t>
  </si>
  <si>
    <t>黑衣人6星</t>
  </si>
  <si>
    <t>外星人6星</t>
  </si>
  <si>
    <t>小混混6星</t>
  </si>
  <si>
    <t>恐龙妹6星</t>
  </si>
  <si>
    <t>亚伯7星</t>
  </si>
  <si>
    <t>该隐7星</t>
  </si>
  <si>
    <t>美杜莎7星</t>
  </si>
  <si>
    <t>达摩7星</t>
  </si>
  <si>
    <t>塔纳托斯7星</t>
  </si>
  <si>
    <t>阿尔忒弥斯7星</t>
  </si>
  <si>
    <t>开膛手杰克7星</t>
  </si>
  <si>
    <t>叶卡捷琳娜二世7星</t>
  </si>
  <si>
    <t>盖瑞7星</t>
  </si>
  <si>
    <t>孙悟空7星</t>
  </si>
  <si>
    <t>范海辛7星</t>
  </si>
  <si>
    <t>凯撒大帝7星</t>
  </si>
  <si>
    <t>圣女贞德7星</t>
  </si>
  <si>
    <t>湿婆7星</t>
  </si>
  <si>
    <t>织田信长7星</t>
  </si>
  <si>
    <t>许褚7星</t>
  </si>
  <si>
    <t>典韦7星</t>
  </si>
  <si>
    <t>爱迪生7星</t>
  </si>
  <si>
    <t>聂隐娘7星</t>
  </si>
  <si>
    <t>阿瑞斯7星</t>
  </si>
  <si>
    <t>卡戎7星</t>
  </si>
  <si>
    <t>狄俄尼索斯7星</t>
  </si>
  <si>
    <t>土方岁三7星</t>
  </si>
  <si>
    <t>赫菲斯托斯7星</t>
  </si>
  <si>
    <t>阿芙洛狄忒7星</t>
  </si>
  <si>
    <t>麦哲伦7星</t>
  </si>
  <si>
    <t>乌尔班二世7星</t>
  </si>
  <si>
    <t>风魔小太郎7星</t>
  </si>
  <si>
    <t>服部半藏7星</t>
  </si>
  <si>
    <t>猿飞佐助7星</t>
  </si>
  <si>
    <t>丰臣秀吉7星</t>
  </si>
  <si>
    <t>秦琼7星</t>
  </si>
  <si>
    <t>李逵7星</t>
  </si>
  <si>
    <t>阿喀琉斯7星</t>
  </si>
  <si>
    <t>宙斯7星</t>
  </si>
  <si>
    <t>天照大神7星</t>
  </si>
  <si>
    <t>小丑皇7星</t>
  </si>
  <si>
    <t>普罗米修斯7星</t>
  </si>
  <si>
    <t>兰斯洛特7星</t>
  </si>
  <si>
    <t>亚瑟7星</t>
  </si>
  <si>
    <t>霍去病7星</t>
  </si>
  <si>
    <t>姜子牙7星</t>
  </si>
  <si>
    <t>释尊7星</t>
  </si>
  <si>
    <t>爱德华蒂奇7星</t>
  </si>
  <si>
    <t>雅典娜7星</t>
  </si>
  <si>
    <t>奥丁7星</t>
  </si>
  <si>
    <t>洛基7星</t>
  </si>
  <si>
    <t>索尔7星</t>
  </si>
  <si>
    <t>所罗门7星</t>
  </si>
  <si>
    <t>路西法7星</t>
  </si>
  <si>
    <t>加百列7星</t>
  </si>
  <si>
    <t>米迦勒7星</t>
  </si>
  <si>
    <t>关羽7星</t>
  </si>
  <si>
    <t>吕布7星</t>
  </si>
  <si>
    <t>专诸7星</t>
  </si>
  <si>
    <t>佐罗7星</t>
  </si>
  <si>
    <t>金刚夜叉明王7星</t>
  </si>
  <si>
    <t>张飞7星</t>
  </si>
  <si>
    <t>波塞冬7星</t>
  </si>
  <si>
    <t>暗夜骑士7星</t>
  </si>
  <si>
    <t>弗兰肯斯坦7星</t>
  </si>
  <si>
    <t>阿努比斯7星</t>
  </si>
  <si>
    <t>哈迪斯7星</t>
  </si>
  <si>
    <t>最强男军人7星</t>
  </si>
  <si>
    <t>最强女军人7星</t>
  </si>
  <si>
    <t>男警察7星</t>
  </si>
  <si>
    <t>女警察7星</t>
  </si>
  <si>
    <t>男战士7星</t>
  </si>
  <si>
    <t>女战士7星</t>
  </si>
  <si>
    <t>皇后7星</t>
  </si>
  <si>
    <t>国王7星</t>
  </si>
  <si>
    <t>黄精灵7星</t>
  </si>
  <si>
    <t>红精灵7星</t>
  </si>
  <si>
    <t>吱吱7星</t>
  </si>
  <si>
    <t>咩咩7星</t>
  </si>
  <si>
    <t>火法7星</t>
  </si>
  <si>
    <t>奥法7星</t>
  </si>
  <si>
    <t>魔化老太婆7星</t>
  </si>
  <si>
    <t>阿拉伯7星</t>
  </si>
  <si>
    <t>老太婆7星</t>
  </si>
  <si>
    <t>绿发游侠7星</t>
  </si>
  <si>
    <t>黄发游侠7星</t>
  </si>
  <si>
    <t>黑皮少女7星</t>
  </si>
  <si>
    <t>黑皮少年7星</t>
  </si>
  <si>
    <t>汪汪7星</t>
  </si>
  <si>
    <t>喵喵7星</t>
  </si>
  <si>
    <t>武道家7星</t>
  </si>
  <si>
    <t>女武道家7星</t>
  </si>
  <si>
    <t>头盔人7星</t>
  </si>
  <si>
    <t>钢盔人7星</t>
  </si>
  <si>
    <t>哥布林7星</t>
  </si>
  <si>
    <t>牛头怪7星</t>
  </si>
  <si>
    <t>方块勇士7星</t>
  </si>
  <si>
    <t>大福勇士7星</t>
  </si>
  <si>
    <t>塑料构造体7星</t>
  </si>
  <si>
    <t>实习程序员7星</t>
  </si>
  <si>
    <t>矮人矿工7星</t>
  </si>
  <si>
    <t>地精海贼7星</t>
  </si>
  <si>
    <t>隐匿者7星</t>
  </si>
  <si>
    <t>亚马逊杀手7星</t>
  </si>
  <si>
    <t>黑衣人7星</t>
  </si>
  <si>
    <t>外星人7星</t>
  </si>
  <si>
    <t>小混混7星</t>
  </si>
  <si>
    <t>恐龙妹7星</t>
  </si>
  <si>
    <t>小佣兵的传奇</t>
    <phoneticPr fontId="3" type="noConversion"/>
  </si>
  <si>
    <t>沙皇之怒</t>
    <phoneticPr fontId="3" type="noConversion"/>
  </si>
  <si>
    <t>可在魔晶商店中购买道具。可从佣兵领地中获得。</t>
    <phoneticPr fontId="3" type="noConversion"/>
  </si>
  <si>
    <t>亚伯碎片</t>
  </si>
  <si>
    <t>该隐碎片</t>
  </si>
  <si>
    <t>美杜莎碎片</t>
  </si>
  <si>
    <t>达摩碎片</t>
  </si>
  <si>
    <t>塔纳托斯碎片</t>
  </si>
  <si>
    <t>阿尔忒弥斯碎片</t>
  </si>
  <si>
    <t>开膛手杰克碎片</t>
  </si>
  <si>
    <t>叶卡捷琳娜二世碎片</t>
  </si>
  <si>
    <t>盖瑞碎片</t>
  </si>
  <si>
    <t>范海辛碎片</t>
  </si>
  <si>
    <t>凯撒大帝碎片</t>
  </si>
  <si>
    <t>圣女贞德碎片</t>
  </si>
  <si>
    <t>湿婆碎片</t>
  </si>
  <si>
    <t>织田信长碎片</t>
  </si>
  <si>
    <t>许褚碎片</t>
  </si>
  <si>
    <t>典韦碎片</t>
  </si>
  <si>
    <t>爱迪生碎片</t>
  </si>
  <si>
    <t>聂隐娘碎片</t>
  </si>
  <si>
    <t>阿瑞斯碎片</t>
  </si>
  <si>
    <t>卡戎碎片</t>
  </si>
  <si>
    <t>狄俄尼索斯碎片</t>
  </si>
  <si>
    <t>土方岁三碎片</t>
  </si>
  <si>
    <t>赫菲斯托斯碎片</t>
  </si>
  <si>
    <t>阿芙洛狄忒碎片</t>
  </si>
  <si>
    <t>麦哲伦碎片</t>
  </si>
  <si>
    <t>乌尔班二世碎片</t>
  </si>
  <si>
    <t>风魔小太郎碎片</t>
  </si>
  <si>
    <t>服部半藏碎片</t>
  </si>
  <si>
    <t>猿飞佐助碎片</t>
  </si>
  <si>
    <t>丰臣秀吉碎片</t>
  </si>
  <si>
    <t>秦琼碎片</t>
  </si>
  <si>
    <t>李逵碎片</t>
  </si>
  <si>
    <t>阿喀琉斯碎片</t>
  </si>
  <si>
    <t>宙斯碎片</t>
  </si>
  <si>
    <t>天照大神碎片</t>
  </si>
  <si>
    <t>普罗米修斯碎片</t>
  </si>
  <si>
    <t>兰斯洛特碎片</t>
  </si>
  <si>
    <t>亚瑟碎片</t>
  </si>
  <si>
    <t>霍去病碎片</t>
  </si>
  <si>
    <t>姜子牙碎片</t>
  </si>
  <si>
    <t>释尊碎片</t>
  </si>
  <si>
    <t>爱德华蒂奇碎片</t>
  </si>
  <si>
    <t>专诸碎片</t>
  </si>
  <si>
    <t>佐罗碎片</t>
  </si>
  <si>
    <t>金刚夜叉明王碎片</t>
  </si>
  <si>
    <t>张飞碎片</t>
  </si>
  <si>
    <t>波塞冬碎片</t>
  </si>
  <si>
    <t>暗夜骑士碎片</t>
  </si>
  <si>
    <t>弗兰肯斯坦碎片</t>
  </si>
  <si>
    <t>阿努比斯碎片</t>
  </si>
  <si>
    <t>哈迪斯碎片</t>
  </si>
  <si>
    <t>支配之眼卷轴</t>
  </si>
  <si>
    <t>支配礼服卷轴</t>
  </si>
  <si>
    <t>支配钢胫卷轴</t>
  </si>
  <si>
    <t>行动时5%几率伤害变为火属性，持续1回合</t>
  </si>
  <si>
    <t>行动时5%几率伤害变为冰属性，持续1回合</t>
  </si>
  <si>
    <t>造成伤害提高3%</t>
  </si>
  <si>
    <t>测试首饰</t>
    <phoneticPr fontId="3" type="noConversion"/>
  </si>
  <si>
    <t>测试称号</t>
    <phoneticPr fontId="3" type="noConversion"/>
  </si>
  <si>
    <t>小包荣誉</t>
    <phoneticPr fontId="3" type="noConversion"/>
  </si>
  <si>
    <t>大包荣誉</t>
    <phoneticPr fontId="3" type="noConversion"/>
  </si>
  <si>
    <t>小包斗币</t>
    <phoneticPr fontId="3" type="noConversion"/>
  </si>
  <si>
    <t>大包斗币</t>
    <phoneticPr fontId="3" type="noConversion"/>
  </si>
  <si>
    <t>开启获得1个1星优秀勇者</t>
    <phoneticPr fontId="3" type="noConversion"/>
  </si>
  <si>
    <t>开启获得1个1星优秀刺客</t>
    <phoneticPr fontId="3" type="noConversion"/>
  </si>
  <si>
    <t>开启获得1个1星精良勇者</t>
    <phoneticPr fontId="3" type="noConversion"/>
  </si>
  <si>
    <t>开启获得1个1星精良刺客</t>
    <phoneticPr fontId="3" type="noConversion"/>
  </si>
  <si>
    <t>开启获得1个1星普通勇者</t>
    <phoneticPr fontId="3" type="noConversion"/>
  </si>
  <si>
    <t>开启获得1个1星普通刺客</t>
    <phoneticPr fontId="3" type="noConversion"/>
  </si>
  <si>
    <t>精良勇者英雄包</t>
    <phoneticPr fontId="3" type="noConversion"/>
  </si>
  <si>
    <t>精良刺客英雄包</t>
    <phoneticPr fontId="3" type="noConversion"/>
  </si>
  <si>
    <t>优秀勇者英雄包</t>
    <phoneticPr fontId="3" type="noConversion"/>
  </si>
  <si>
    <t>优秀刺客英雄包</t>
    <phoneticPr fontId="3" type="noConversion"/>
  </si>
  <si>
    <t>普通勇者英雄包</t>
    <phoneticPr fontId="3" type="noConversion"/>
  </si>
  <si>
    <t>普通刺客英雄包</t>
    <phoneticPr fontId="3" type="noConversion"/>
  </si>
  <si>
    <t>使用获得100个原始武装之魂</t>
  </si>
  <si>
    <t>使用获得100个史诗武装之魂</t>
  </si>
  <si>
    <t>使用获得100个传说武装之魂</t>
  </si>
  <si>
    <t>使用获得100荣誉</t>
    <phoneticPr fontId="3" type="noConversion"/>
  </si>
  <si>
    <t>使用获得20斗币</t>
    <phoneticPr fontId="3" type="noConversion"/>
  </si>
  <si>
    <t>使用获得100斗币</t>
    <phoneticPr fontId="3" type="noConversion"/>
  </si>
  <si>
    <t>使用获得500荣誉</t>
    <phoneticPr fontId="3" type="noConversion"/>
  </si>
  <si>
    <t>使用获得200魔晶</t>
    <phoneticPr fontId="3" type="noConversion"/>
  </si>
  <si>
    <t>使用获得1000魔晶</t>
    <phoneticPr fontId="3" type="noConversion"/>
  </si>
  <si>
    <t>1星英雄组合箱3</t>
  </si>
  <si>
    <t>1星英雄基础箱9</t>
  </si>
  <si>
    <t>1星英雄基础箱10</t>
  </si>
  <si>
    <t>1星英雄基础箱11</t>
  </si>
  <si>
    <t>2星英雄基础箱9</t>
  </si>
  <si>
    <t>2星英雄基础箱10</t>
  </si>
  <si>
    <t>2星英雄基础箱11</t>
  </si>
  <si>
    <t>3星英雄基础箱9</t>
  </si>
  <si>
    <t>3星英雄基础箱10</t>
  </si>
  <si>
    <t>3星英雄基础箱11</t>
  </si>
  <si>
    <t>3星英雄组合箱3</t>
  </si>
  <si>
    <t>2星英雄组合箱3</t>
  </si>
  <si>
    <t>白1</t>
    <phoneticPr fontId="3" type="noConversion"/>
  </si>
  <si>
    <t>白2</t>
    <phoneticPr fontId="3" type="noConversion"/>
  </si>
  <si>
    <t>绿1</t>
    <phoneticPr fontId="3" type="noConversion"/>
  </si>
  <si>
    <t>绿2</t>
    <phoneticPr fontId="3" type="noConversion"/>
  </si>
  <si>
    <t>蓝1</t>
    <phoneticPr fontId="3" type="noConversion"/>
  </si>
  <si>
    <t>蓝2</t>
    <phoneticPr fontId="3" type="noConversion"/>
  </si>
  <si>
    <t>紫1</t>
    <phoneticPr fontId="3" type="noConversion"/>
  </si>
  <si>
    <t>紫2</t>
    <phoneticPr fontId="3" type="noConversion"/>
  </si>
  <si>
    <t>紫3</t>
    <phoneticPr fontId="3" type="noConversion"/>
  </si>
  <si>
    <t>橙1</t>
    <phoneticPr fontId="3" type="noConversion"/>
  </si>
  <si>
    <t>橙2</t>
    <phoneticPr fontId="3" type="noConversion"/>
  </si>
  <si>
    <t>橙3</t>
    <phoneticPr fontId="3" type="noConversion"/>
  </si>
  <si>
    <t>红色1</t>
  </si>
  <si>
    <t>红色2</t>
  </si>
  <si>
    <t>红色3</t>
  </si>
  <si>
    <t>英雄碎片包</t>
    <phoneticPr fontId="3" type="noConversion"/>
  </si>
  <si>
    <t>称号</t>
    <phoneticPr fontId="3" type="noConversion"/>
  </si>
  <si>
    <t>可用于升级英雄。挂机，经验药水获得。</t>
    <phoneticPr fontId="3" type="noConversion"/>
  </si>
  <si>
    <t>可用于寻宝，强化装备。挂机金币包获得。</t>
    <phoneticPr fontId="3" type="noConversion"/>
  </si>
  <si>
    <t>可在斗币商店中购买道具。可从战斗塔中获得。</t>
    <phoneticPr fontId="3" type="noConversion"/>
  </si>
  <si>
    <t>可用于升级主角。事件，天梯挑战获得。</t>
    <phoneticPr fontId="3" type="noConversion"/>
  </si>
  <si>
    <t>旋风装置卷轴</t>
    <phoneticPr fontId="3" type="noConversion"/>
  </si>
  <si>
    <t>血腥杀戮卷轴</t>
    <phoneticPr fontId="3" type="noConversion"/>
  </si>
  <si>
    <t>马可·波罗碎片</t>
    <phoneticPr fontId="3" type="noConversion"/>
  </si>
  <si>
    <t>马可·波罗1星</t>
    <phoneticPr fontId="3" type="noConversion"/>
  </si>
  <si>
    <t>测试专用进阶箱</t>
    <phoneticPr fontId="3" type="noConversion"/>
  </si>
  <si>
    <t>CYB</t>
    <phoneticPr fontId="3" type="noConversion"/>
  </si>
  <si>
    <t>测试专用进阶箱1</t>
    <phoneticPr fontId="3" type="noConversion"/>
  </si>
  <si>
    <t>测试专用进阶箱2</t>
    <phoneticPr fontId="3" type="noConversion"/>
  </si>
  <si>
    <t>事件1003掉落</t>
    <phoneticPr fontId="3" type="noConversion"/>
  </si>
  <si>
    <t>事件1112概率掉落</t>
    <phoneticPr fontId="3" type="noConversion"/>
  </si>
  <si>
    <t>事件1109概率掉落</t>
    <phoneticPr fontId="3" type="noConversion"/>
  </si>
  <si>
    <t>事件2004掉落</t>
    <phoneticPr fontId="3" type="noConversion"/>
  </si>
  <si>
    <t>事件2110概率掉落</t>
    <phoneticPr fontId="3" type="noConversion"/>
  </si>
  <si>
    <t>事件2113概率掉落</t>
    <phoneticPr fontId="3" type="noConversion"/>
  </si>
  <si>
    <t>天梯战斗概率掉落图纸</t>
    <phoneticPr fontId="3" type="noConversion"/>
  </si>
  <si>
    <t>装逼</t>
    <phoneticPr fontId="3" type="noConversion"/>
  </si>
  <si>
    <t>佣兵领地-弗莱斯森林概率掉落</t>
    <phoneticPr fontId="3" type="noConversion"/>
  </si>
  <si>
    <t>佣兵领地-幽影沼泽概率掉落</t>
    <phoneticPr fontId="3" type="noConversion"/>
  </si>
  <si>
    <t>佣兵领地-元素大陆概率掉落</t>
    <phoneticPr fontId="3" type="noConversion"/>
  </si>
  <si>
    <t>副本-魔法之地概率掉落</t>
    <phoneticPr fontId="3" type="noConversion"/>
  </si>
  <si>
    <t>副本-废弃的实验室概率掉落</t>
    <phoneticPr fontId="3" type="noConversion"/>
  </si>
  <si>
    <t>成就-奖励</t>
    <phoneticPr fontId="3" type="noConversion"/>
  </si>
  <si>
    <t>悬赏：世界BOSS概率掉落</t>
    <phoneticPr fontId="3" type="noConversion"/>
  </si>
  <si>
    <t>equiplevel</t>
    <phoneticPr fontId="3" type="noConversion"/>
  </si>
  <si>
    <t>事件3002掉落图纸</t>
    <phoneticPr fontId="3" type="noConversion"/>
  </si>
  <si>
    <t>事件3004掉落图纸</t>
    <phoneticPr fontId="3" type="noConversion"/>
  </si>
  <si>
    <t>事件3003掉落图纸</t>
    <phoneticPr fontId="3" type="noConversion"/>
  </si>
  <si>
    <t>事件4006掉落图纸</t>
    <phoneticPr fontId="3" type="noConversion"/>
  </si>
  <si>
    <t>事件4003掉落图纸</t>
    <phoneticPr fontId="3" type="noConversion"/>
  </si>
  <si>
    <t>事件4004掉落图纸</t>
    <phoneticPr fontId="3" type="noConversion"/>
  </si>
  <si>
    <t>事件5002掉落</t>
    <phoneticPr fontId="3" type="noConversion"/>
  </si>
  <si>
    <t>荣誉商店出售图纸</t>
    <phoneticPr fontId="3" type="noConversion"/>
  </si>
  <si>
    <t>荣誉商店出售</t>
    <phoneticPr fontId="3" type="noConversion"/>
  </si>
  <si>
    <r>
      <t>事件掉落-</t>
    </r>
    <r>
      <rPr>
        <sz val="11"/>
        <color rgb="FFFF0000"/>
        <rFont val="DengXian"/>
        <family val="3"/>
        <charset val="134"/>
        <scheme val="minor"/>
      </rPr>
      <t>悬赏</t>
    </r>
    <phoneticPr fontId="3" type="noConversion"/>
  </si>
  <si>
    <r>
      <t>副本-元素风暴-</t>
    </r>
    <r>
      <rPr>
        <sz val="11"/>
        <color rgb="FFFF0000"/>
        <rFont val="DengXian"/>
        <family val="3"/>
        <charset val="134"/>
        <scheme val="minor"/>
      </rPr>
      <t>悬赏</t>
    </r>
    <phoneticPr fontId="3" type="noConversion"/>
  </si>
  <si>
    <r>
      <t>副本-黑暗工厂</t>
    </r>
    <r>
      <rPr>
        <sz val="11"/>
        <color rgb="FFFF0000"/>
        <rFont val="DengXian"/>
        <family val="3"/>
        <charset val="134"/>
        <scheme val="minor"/>
      </rPr>
      <t>-悬赏</t>
    </r>
    <phoneticPr fontId="3" type="noConversion"/>
  </si>
  <si>
    <t>事件1005掉落</t>
    <phoneticPr fontId="3" type="noConversion"/>
  </si>
  <si>
    <t>事件1009掉落</t>
    <phoneticPr fontId="3" type="noConversion"/>
  </si>
  <si>
    <t>事件2001掉落</t>
    <phoneticPr fontId="3" type="noConversion"/>
  </si>
  <si>
    <t>事件1006掉落图纸</t>
    <phoneticPr fontId="3" type="noConversion"/>
  </si>
  <si>
    <t>武器</t>
    <phoneticPr fontId="3" type="noConversion"/>
  </si>
  <si>
    <t>测试衣服</t>
    <phoneticPr fontId="3" type="noConversion"/>
  </si>
  <si>
    <t>透明</t>
    <phoneticPr fontId="3" type="noConversion"/>
  </si>
  <si>
    <t>天空</t>
    <phoneticPr fontId="3" type="noConversion"/>
  </si>
  <si>
    <t>皇家</t>
    <phoneticPr fontId="3" type="noConversion"/>
  </si>
  <si>
    <t>支配</t>
    <phoneticPr fontId="3" type="noConversion"/>
  </si>
  <si>
    <t>雄鹰</t>
    <phoneticPr fontId="3" type="noConversion"/>
  </si>
  <si>
    <t>限时深渊票</t>
    <phoneticPr fontId="3" type="noConversion"/>
  </si>
  <si>
    <t>副本-元素风暴概率掉落图纸</t>
    <phoneticPr fontId="3" type="noConversion"/>
  </si>
  <si>
    <t>开启后随机获得48-1888钻石</t>
  </si>
  <si>
    <t>开启后随机获得48-1888钻石</t>
    <phoneticPr fontId="3" type="noConversion"/>
  </si>
  <si>
    <t>开启后随机获得1-66个召唤石</t>
  </si>
  <si>
    <t>开启后随机获得1-66个召唤石</t>
    <phoneticPr fontId="3" type="noConversion"/>
  </si>
  <si>
    <t>召唤石大礼包</t>
  </si>
  <si>
    <t>钻石礼包</t>
  </si>
  <si>
    <t>召唤石礼包</t>
  </si>
  <si>
    <t>金币宝箱</t>
  </si>
  <si>
    <t>深渊票宝箱</t>
  </si>
  <si>
    <t>普通进阶箱</t>
  </si>
  <si>
    <t>优秀进阶箱</t>
  </si>
  <si>
    <t>精良进阶箱</t>
  </si>
  <si>
    <t>史诗进阶箱</t>
  </si>
  <si>
    <t>史诗英雄碎片包</t>
  </si>
  <si>
    <t>史诗1</t>
  </si>
  <si>
    <t>史诗2</t>
  </si>
  <si>
    <t>史诗3</t>
  </si>
  <si>
    <t>传说进阶箱</t>
  </si>
  <si>
    <t>传说英雄碎片包</t>
  </si>
  <si>
    <t>传说1</t>
  </si>
  <si>
    <t>传说2</t>
  </si>
  <si>
    <t>传说3</t>
  </si>
  <si>
    <t>传说4</t>
  </si>
  <si>
    <t>新手获取</t>
    <phoneticPr fontId="3" type="noConversion"/>
  </si>
  <si>
    <t>伊欧斯小礼包</t>
    <rPh sb="0" eb="1">
      <t>yi</t>
    </rPh>
    <rPh sb="1" eb="2">
      <t>ou</t>
    </rPh>
    <rPh sb="2" eb="3">
      <t>si</t>
    </rPh>
    <rPh sb="3" eb="4">
      <t>xiao</t>
    </rPh>
    <rPh sb="4" eb="5">
      <t>li bao</t>
    </rPh>
    <phoneticPr fontId="3" type="noConversion"/>
  </si>
  <si>
    <t>托托斯小礼包</t>
    <rPh sb="3" eb="4">
      <t>xiao</t>
    </rPh>
    <rPh sb="4" eb="5">
      <t>li bao</t>
    </rPh>
    <phoneticPr fontId="3" type="noConversion"/>
  </si>
  <si>
    <t>亚卡托姆小礼包</t>
    <rPh sb="0" eb="1">
      <t>ya ka tuo mu</t>
    </rPh>
    <rPh sb="2" eb="3">
      <t>tuo</t>
    </rPh>
    <rPh sb="3" eb="4">
      <t>mu</t>
    </rPh>
    <rPh sb="4" eb="5">
      <t>xiao</t>
    </rPh>
    <rPh sb="5" eb="6">
      <t>li bao</t>
    </rPh>
    <phoneticPr fontId="3" type="noConversion"/>
  </si>
  <si>
    <t>伊欧斯中礼包</t>
    <rPh sb="3" eb="4">
      <t>zhong</t>
    </rPh>
    <rPh sb="4" eb="5">
      <t>li bao</t>
    </rPh>
    <phoneticPr fontId="3" type="noConversion"/>
  </si>
  <si>
    <t>托托斯中礼包</t>
    <rPh sb="0" eb="1">
      <t>tuo tuo si</t>
    </rPh>
    <rPh sb="3" eb="4">
      <t>zhong li bao</t>
    </rPh>
    <phoneticPr fontId="3" type="noConversion"/>
  </si>
  <si>
    <t>亚卡托姆中礼包</t>
    <rPh sb="4" eb="5">
      <t>zhong</t>
    </rPh>
    <rPh sb="5" eb="6">
      <t>li bao</t>
    </rPh>
    <phoneticPr fontId="3" type="noConversion"/>
  </si>
  <si>
    <t>伊欧斯大礼包</t>
    <rPh sb="0" eb="1">
      <t>yi ou si</t>
    </rPh>
    <rPh sb="3" eb="4">
      <t>da</t>
    </rPh>
    <rPh sb="4" eb="5">
      <t>li bao</t>
    </rPh>
    <phoneticPr fontId="3" type="noConversion"/>
  </si>
  <si>
    <t>托托斯大礼包</t>
    <rPh sb="0" eb="1">
      <t>tuo tuo si</t>
    </rPh>
    <rPh sb="3" eb="4">
      <t>da li bao</t>
    </rPh>
    <phoneticPr fontId="3" type="noConversion"/>
  </si>
  <si>
    <t>亚卡托姆大礼包</t>
    <rPh sb="0" eb="1">
      <t>ya ka tuo mu</t>
    </rPh>
    <rPh sb="4" eb="5">
      <t>da li bao</t>
    </rPh>
    <phoneticPr fontId="3" type="noConversion"/>
  </si>
  <si>
    <t>伊欧斯传说礼包</t>
    <rPh sb="0" eb="1">
      <t>yi ou si</t>
    </rPh>
    <rPh sb="3" eb="4">
      <t>chuan s</t>
    </rPh>
    <rPh sb="5" eb="6">
      <t>li bao</t>
    </rPh>
    <phoneticPr fontId="3" type="noConversion"/>
  </si>
  <si>
    <t>托托斯传说礼包</t>
    <rPh sb="0" eb="1">
      <t>tuo tuo si</t>
    </rPh>
    <rPh sb="3" eb="4">
      <t>chuan s</t>
    </rPh>
    <rPh sb="5" eb="6">
      <t>li bao</t>
    </rPh>
    <phoneticPr fontId="3" type="noConversion"/>
  </si>
  <si>
    <t>亚卡托姆传说礼包</t>
    <rPh sb="0" eb="1">
      <t>ya ka tuo mu</t>
    </rPh>
    <rPh sb="4" eb="5">
      <t>chuan shuo</t>
    </rPh>
    <rPh sb="6" eb="7">
      <t>li bao</t>
    </rPh>
    <phoneticPr fontId="3" type="noConversion"/>
  </si>
  <si>
    <t>阿布特罗斯宝箱</t>
    <rPh sb="0" eb="1">
      <t>a bu te luo si</t>
    </rPh>
    <phoneticPr fontId="3" type="noConversion"/>
  </si>
  <si>
    <t>阿布特罗斯超级宝箱</t>
    <rPh sb="0" eb="1">
      <t>a bu te luo si</t>
    </rPh>
    <rPh sb="5" eb="6">
      <t>chao ji</t>
    </rPh>
    <phoneticPr fontId="3" type="noConversion"/>
  </si>
  <si>
    <t>阿布特罗斯传奇宝箱</t>
    <rPh sb="0" eb="1">
      <t>a bu te luo si</t>
    </rPh>
    <rPh sb="5" eb="6">
      <t>chuan qi</t>
    </rPh>
    <phoneticPr fontId="3" type="noConversion"/>
  </si>
  <si>
    <t>虚空重锤</t>
  </si>
  <si>
    <t>巫毒匕首</t>
  </si>
  <si>
    <t>开膛手枪</t>
  </si>
  <si>
    <t>【开膛手】暴击时无视敌方30%魔抗</t>
  </si>
  <si>
    <t>受到伤害后【大闹天宫】伤害提高3%</t>
  </si>
  <si>
    <t>双铁戟</t>
  </si>
  <si>
    <t>【最后一击】伤害提高100%</t>
  </si>
  <si>
    <t>彩篆</t>
  </si>
  <si>
    <t>【巧篆】变为随机属性伤害，并提高50点该属强，持续1回合</t>
  </si>
  <si>
    <t>能量强化装置</t>
  </si>
  <si>
    <t>【秘术射击】【精准弹幕】伤害提高35%</t>
  </si>
  <si>
    <t>火焰卷轴</t>
  </si>
  <si>
    <t>【豪火球】有30%几率额外释放一个【豪火球】</t>
  </si>
  <si>
    <t>【提炉枪】回复自身10%最大生命值</t>
  </si>
  <si>
    <t>万法之光</t>
  </si>
  <si>
    <t>【万象支配】释放后获得5点冰属性强化</t>
  </si>
  <si>
    <t>【审判连击】释放回合获得600点双穿</t>
  </si>
  <si>
    <t>青龙偃月刀</t>
  </si>
  <si>
    <t>【单刀赴会】释放后回合结束恢复15%最大生命值</t>
  </si>
  <si>
    <t>渴血左轮</t>
  </si>
  <si>
    <t>【血腥狂舞】获得50%治疗效果</t>
  </si>
  <si>
    <t>神之愤怒</t>
  </si>
  <si>
    <t>行动时附加1~3999点随机伤害</t>
  </si>
  <si>
    <t>天使圣盾</t>
  </si>
  <si>
    <t>【坦克】英雄所有技能等级+1</t>
  </si>
  <si>
    <t>圣洁之书</t>
  </si>
  <si>
    <t>【辅助】英雄第一，二技能等级+3</t>
  </si>
  <si>
    <t>风之力</t>
    <rPh sb="0" eb="1">
      <t>feng</t>
    </rPh>
    <rPh sb="1" eb="2">
      <t>zhi</t>
    </rPh>
    <rPh sb="2" eb="3">
      <t>li</t>
    </rPh>
    <phoneticPr fontId="3" type="noConversion"/>
  </si>
  <si>
    <t>行动时0.5%几率击晕</t>
    <rPh sb="0" eb="1">
      <t>xing dong shi</t>
    </rPh>
    <rPh sb="7" eb="8">
      <t>ji lü</t>
    </rPh>
    <rPh sb="9" eb="10">
      <t>ji yun</t>
    </rPh>
    <phoneticPr fontId="3" type="noConversion"/>
  </si>
  <si>
    <t>ResponseError</t>
  </si>
  <si>
    <t>随机出现的特殊装备</t>
  </si>
  <si>
    <t>行动时有20%几率减少自身20%最大生命值</t>
  </si>
  <si>
    <t>神话英雄碎片包</t>
  </si>
  <si>
    <t>开启后随机获得9K-5M金币</t>
    <phoneticPr fontId="3" type="noConversion"/>
  </si>
  <si>
    <t>开启后随机获得9K-5M金币</t>
    <phoneticPr fontId="3" type="noConversion"/>
  </si>
  <si>
    <t>开启后随机获得2-300个召唤石</t>
    <phoneticPr fontId="3" type="noConversion"/>
  </si>
  <si>
    <t>开启后随机获得2-300个召唤石</t>
    <phoneticPr fontId="3" type="noConversion"/>
  </si>
  <si>
    <t>悬赏：深渊掉落或者碎片合成</t>
  </si>
  <si>
    <t>深渊</t>
  </si>
  <si>
    <t>周围时而有电光雷鸣，似乎能听到他的咆哮。</t>
  </si>
  <si>
    <t>短小而精致的小刀，却能完全发挥王全部的威力。</t>
  </si>
  <si>
    <t>这是怎样一个被诅咒的因果啊！</t>
  </si>
  <si>
    <t>人民币武装之镀金威力豪华版。</t>
  </si>
  <si>
    <t>燃烧吧！我的心！</t>
  </si>
  <si>
    <t>深渊四属性强化</t>
  </si>
  <si>
    <t>月神之弓依克赫瑞斯</t>
  </si>
  <si>
    <t>阿尔忒弥斯</t>
  </si>
  <si>
    <t>主动技伤害提高25%</t>
  </si>
  <si>
    <t>裂变短匕</t>
  </si>
  <si>
    <t>范海辛</t>
  </si>
  <si>
    <t>多重射击伤害提高25%</t>
  </si>
  <si>
    <t>妙法千五</t>
  </si>
  <si>
    <t>织田信长</t>
  </si>
  <si>
    <t>烈火流星伤害提高25%</t>
  </si>
  <si>
    <t>断钢</t>
  </si>
  <si>
    <t>亚瑟王</t>
  </si>
  <si>
    <t>EX咖喱棒！</t>
  </si>
  <si>
    <t>誓约胜利之剑伤害提高35%</t>
  </si>
  <si>
    <t>浑天【太初篇】</t>
  </si>
  <si>
    <t>姜子牙</t>
  </si>
  <si>
    <t>差分机序列中物理攻击变为魔法伤害，魔法攻击变为物理伤害</t>
  </si>
  <si>
    <t>火属性彩虹刻面，回合数小于3时增伤</t>
    <rPh sb="0" eb="1">
      <t>huo</t>
    </rPh>
    <rPh sb="3" eb="4">
      <t>cai hong ke mian</t>
    </rPh>
    <rPh sb="8" eb="9">
      <t>hui he</t>
    </rPh>
    <rPh sb="10" eb="11">
      <t>shu</t>
    </rPh>
    <rPh sb="11" eb="12">
      <t>xiao yu</t>
    </rPh>
    <rPh sb="14" eb="15">
      <t>shi</t>
    </rPh>
    <rPh sb="15" eb="16">
      <t>zen shang</t>
    </rPh>
    <rPh sb="16" eb="17">
      <t>shang hai</t>
    </rPh>
    <phoneticPr fontId="3" type="noConversion"/>
  </si>
  <si>
    <t>手艺高超的珠宝匠镶嵌的项链，火生珠</t>
    <rPh sb="0" eb="1">
      <t>shou yi gao chao</t>
    </rPh>
    <rPh sb="4" eb="5">
      <t>d</t>
    </rPh>
    <rPh sb="5" eb="6">
      <t>zhu bao jiang</t>
    </rPh>
    <rPh sb="8" eb="9">
      <t>xiang qian</t>
    </rPh>
    <rPh sb="10" eb="11">
      <t>d</t>
    </rPh>
    <rPh sb="11" eb="12">
      <t>xiang lian</t>
    </rPh>
    <rPh sb="14" eb="15">
      <t>huo</t>
    </rPh>
    <rPh sb="15" eb="16">
      <t>sheng</t>
    </rPh>
    <rPh sb="16" eb="17">
      <t>zhu zi</t>
    </rPh>
    <phoneticPr fontId="3" type="noConversion"/>
  </si>
  <si>
    <t>回合数小于3时伤害提高11%</t>
    <rPh sb="0" eb="1">
      <t>hui he</t>
    </rPh>
    <rPh sb="2" eb="3">
      <t>shu</t>
    </rPh>
    <rPh sb="3" eb="4">
      <t>xiao yu</t>
    </rPh>
    <rPh sb="6" eb="7">
      <t>shi</t>
    </rPh>
    <rPh sb="7" eb="8">
      <t>shang hai</t>
    </rPh>
    <rPh sb="9" eb="10">
      <t>ti gao</t>
    </rPh>
    <phoneticPr fontId="3" type="noConversion"/>
  </si>
  <si>
    <t>冰属性彩虹刻面，回合数小于3时增伤</t>
    <rPh sb="0" eb="1">
      <t>bin</t>
    </rPh>
    <rPh sb="3" eb="4">
      <t>cai hong ke mian</t>
    </rPh>
    <rPh sb="8" eb="9">
      <t>hui he</t>
    </rPh>
    <rPh sb="10" eb="11">
      <t>shu</t>
    </rPh>
    <rPh sb="11" eb="12">
      <t>xiao yu</t>
    </rPh>
    <rPh sb="14" eb="15">
      <t>shi</t>
    </rPh>
    <rPh sb="15" eb="16">
      <t>zen shang</t>
    </rPh>
    <rPh sb="16" eb="17">
      <t>shang hai</t>
    </rPh>
    <phoneticPr fontId="3" type="noConversion"/>
  </si>
  <si>
    <t>手艺高超的珠宝匠镶嵌的项链，冰生珠</t>
    <rPh sb="0" eb="1">
      <t>shou yi gao chao</t>
    </rPh>
    <rPh sb="4" eb="5">
      <t>d</t>
    </rPh>
    <rPh sb="5" eb="6">
      <t>zhu bao jiang</t>
    </rPh>
    <rPh sb="8" eb="9">
      <t>xiang qian</t>
    </rPh>
    <rPh sb="10" eb="11">
      <t>d</t>
    </rPh>
    <rPh sb="11" eb="12">
      <t>xiang lian</t>
    </rPh>
    <rPh sb="14" eb="15">
      <t>bin</t>
    </rPh>
    <rPh sb="15" eb="16">
      <t>sheng</t>
    </rPh>
    <rPh sb="16" eb="17">
      <t>zhu zi</t>
    </rPh>
    <phoneticPr fontId="3" type="noConversion"/>
  </si>
  <si>
    <t>光属性彩虹刻面，回合数小于3时增伤</t>
    <rPh sb="0" eb="1">
      <t>guang shu x</t>
    </rPh>
    <rPh sb="3" eb="4">
      <t>cai hong ke mian</t>
    </rPh>
    <rPh sb="8" eb="9">
      <t>hui he</t>
    </rPh>
    <rPh sb="10" eb="11">
      <t>shu</t>
    </rPh>
    <rPh sb="11" eb="12">
      <t>xiao yu</t>
    </rPh>
    <rPh sb="14" eb="15">
      <t>shi</t>
    </rPh>
    <rPh sb="15" eb="16">
      <t>zen shang</t>
    </rPh>
    <rPh sb="16" eb="17">
      <t>shang hai</t>
    </rPh>
    <phoneticPr fontId="3" type="noConversion"/>
  </si>
  <si>
    <t>手艺高超的珠宝匠镶嵌的项链，光生珠</t>
    <rPh sb="0" eb="1">
      <t>shou yi gao chao</t>
    </rPh>
    <rPh sb="4" eb="5">
      <t>d</t>
    </rPh>
    <rPh sb="5" eb="6">
      <t>zhu bao jiang</t>
    </rPh>
    <rPh sb="8" eb="9">
      <t>xiang qian</t>
    </rPh>
    <rPh sb="10" eb="11">
      <t>d</t>
    </rPh>
    <rPh sb="11" eb="12">
      <t>xiang lian</t>
    </rPh>
    <rPh sb="14" eb="15">
      <t>guang</t>
    </rPh>
    <rPh sb="15" eb="16">
      <t>sheng</t>
    </rPh>
    <rPh sb="16" eb="17">
      <t>zhu zi</t>
    </rPh>
    <phoneticPr fontId="3" type="noConversion"/>
  </si>
  <si>
    <t>暗属性彩虹刻面，回合数小于3时增伤</t>
    <rPh sb="0" eb="1">
      <t>an</t>
    </rPh>
    <rPh sb="3" eb="4">
      <t>cai hong ke mian</t>
    </rPh>
    <rPh sb="8" eb="9">
      <t>hui he</t>
    </rPh>
    <rPh sb="10" eb="11">
      <t>shu</t>
    </rPh>
    <rPh sb="11" eb="12">
      <t>xiao yu</t>
    </rPh>
    <rPh sb="14" eb="15">
      <t>shi</t>
    </rPh>
    <rPh sb="15" eb="16">
      <t>zen shang</t>
    </rPh>
    <rPh sb="16" eb="17">
      <t>shang hai</t>
    </rPh>
    <phoneticPr fontId="3" type="noConversion"/>
  </si>
  <si>
    <t>手艺高超的珠宝匠镶嵌的项链，暗生珠</t>
    <rPh sb="0" eb="1">
      <t>shou yi gao chao</t>
    </rPh>
    <rPh sb="4" eb="5">
      <t>d</t>
    </rPh>
    <rPh sb="5" eb="6">
      <t>zhu bao jiang</t>
    </rPh>
    <rPh sb="8" eb="9">
      <t>xiang qian</t>
    </rPh>
    <rPh sb="10" eb="11">
      <t>d</t>
    </rPh>
    <rPh sb="11" eb="12">
      <t>xiang lian</t>
    </rPh>
    <rPh sb="14" eb="15">
      <t>an</t>
    </rPh>
    <rPh sb="15" eb="16">
      <t>sheng</t>
    </rPh>
    <rPh sb="16" eb="17">
      <t>zhu zi</t>
    </rPh>
    <phoneticPr fontId="3" type="noConversion"/>
  </si>
  <si>
    <t>火属性彩虹刻面，回合数大于6时增伤</t>
    <rPh sb="0" eb="1">
      <t>huo</t>
    </rPh>
    <rPh sb="3" eb="4">
      <t>cai hong ke mian</t>
    </rPh>
    <rPh sb="8" eb="9">
      <t>hui he</t>
    </rPh>
    <rPh sb="10" eb="11">
      <t>shu</t>
    </rPh>
    <rPh sb="11" eb="12">
      <t>da yu</t>
    </rPh>
    <rPh sb="12" eb="13">
      <t>yu</t>
    </rPh>
    <rPh sb="14" eb="15">
      <t>shi</t>
    </rPh>
    <rPh sb="15" eb="16">
      <t>zen shang</t>
    </rPh>
    <rPh sb="16" eb="17">
      <t>shang hai</t>
    </rPh>
    <phoneticPr fontId="3" type="noConversion"/>
  </si>
  <si>
    <t>手艺高超的珠宝匠镶嵌的项链，火死珠</t>
    <rPh sb="0" eb="1">
      <t>shou yi gao chao</t>
    </rPh>
    <rPh sb="4" eb="5">
      <t>d</t>
    </rPh>
    <rPh sb="5" eb="6">
      <t>zhu bao jiang</t>
    </rPh>
    <rPh sb="8" eb="9">
      <t>xiang qian</t>
    </rPh>
    <rPh sb="10" eb="11">
      <t>d</t>
    </rPh>
    <rPh sb="11" eb="12">
      <t>xiang lian</t>
    </rPh>
    <rPh sb="14" eb="15">
      <t>huo</t>
    </rPh>
    <rPh sb="16" eb="17">
      <t>zhu zi</t>
    </rPh>
    <phoneticPr fontId="3" type="noConversion"/>
  </si>
  <si>
    <t>回合数大于6时伤害提高11%</t>
    <rPh sb="0" eb="1">
      <t>hui he</t>
    </rPh>
    <rPh sb="2" eb="3">
      <t>shu</t>
    </rPh>
    <rPh sb="3" eb="4">
      <t>da yu</t>
    </rPh>
    <rPh sb="6" eb="7">
      <t>shi</t>
    </rPh>
    <rPh sb="7" eb="8">
      <t>shang hai</t>
    </rPh>
    <rPh sb="9" eb="10">
      <t>ti gao</t>
    </rPh>
    <phoneticPr fontId="3" type="noConversion"/>
  </si>
  <si>
    <t>冰属性彩虹刻面，回合数大于6时增伤</t>
    <rPh sb="0" eb="1">
      <t>bin</t>
    </rPh>
    <rPh sb="3" eb="4">
      <t>cai hong ke mian</t>
    </rPh>
    <rPh sb="8" eb="9">
      <t>hui he</t>
    </rPh>
    <rPh sb="10" eb="11">
      <t>shu</t>
    </rPh>
    <rPh sb="11" eb="12">
      <t>da yu</t>
    </rPh>
    <rPh sb="14" eb="15">
      <t>shi</t>
    </rPh>
    <rPh sb="15" eb="16">
      <t>zen shang</t>
    </rPh>
    <rPh sb="16" eb="17">
      <t>shang hai</t>
    </rPh>
    <phoneticPr fontId="3" type="noConversion"/>
  </si>
  <si>
    <t>手艺高超的珠宝匠镶嵌的项链，冰死珠</t>
    <rPh sb="0" eb="1">
      <t>shou yi gao chao</t>
    </rPh>
    <rPh sb="4" eb="5">
      <t>d</t>
    </rPh>
    <rPh sb="5" eb="6">
      <t>zhu bao jiang</t>
    </rPh>
    <rPh sb="8" eb="9">
      <t>xiang qian</t>
    </rPh>
    <rPh sb="10" eb="11">
      <t>d</t>
    </rPh>
    <rPh sb="11" eb="12">
      <t>xiang lian</t>
    </rPh>
    <rPh sb="14" eb="15">
      <t>bin</t>
    </rPh>
    <rPh sb="16" eb="17">
      <t>zhu zi</t>
    </rPh>
    <phoneticPr fontId="3" type="noConversion"/>
  </si>
  <si>
    <t>光属性彩虹刻面，回合数大于6时增伤</t>
    <rPh sb="0" eb="1">
      <t>guang shu x</t>
    </rPh>
    <rPh sb="3" eb="4">
      <t>cai hong ke mian</t>
    </rPh>
    <rPh sb="8" eb="9">
      <t>hui he</t>
    </rPh>
    <rPh sb="10" eb="11">
      <t>shu</t>
    </rPh>
    <rPh sb="11" eb="12">
      <t>da yu</t>
    </rPh>
    <rPh sb="14" eb="15">
      <t>shi</t>
    </rPh>
    <rPh sb="15" eb="16">
      <t>zen shang</t>
    </rPh>
    <rPh sb="16" eb="17">
      <t>shang hai</t>
    </rPh>
    <phoneticPr fontId="3" type="noConversion"/>
  </si>
  <si>
    <t>手艺高超的珠宝匠镶嵌的项链，光死珠</t>
    <rPh sb="0" eb="1">
      <t>shou yi gao chao</t>
    </rPh>
    <rPh sb="4" eb="5">
      <t>d</t>
    </rPh>
    <rPh sb="5" eb="6">
      <t>zhu bao jiang</t>
    </rPh>
    <rPh sb="8" eb="9">
      <t>xiang qian</t>
    </rPh>
    <rPh sb="10" eb="11">
      <t>d</t>
    </rPh>
    <rPh sb="11" eb="12">
      <t>xiang lian</t>
    </rPh>
    <rPh sb="14" eb="15">
      <t>guang</t>
    </rPh>
    <rPh sb="16" eb="17">
      <t>zhu zi</t>
    </rPh>
    <phoneticPr fontId="3" type="noConversion"/>
  </si>
  <si>
    <t>暗属性彩虹刻面，回合数大于6时增伤</t>
    <rPh sb="0" eb="1">
      <t>an</t>
    </rPh>
    <rPh sb="3" eb="4">
      <t>cai hong ke mian</t>
    </rPh>
    <rPh sb="8" eb="9">
      <t>hui he</t>
    </rPh>
    <rPh sb="10" eb="11">
      <t>shu</t>
    </rPh>
    <rPh sb="11" eb="12">
      <t>da yu</t>
    </rPh>
    <rPh sb="14" eb="15">
      <t>shi</t>
    </rPh>
    <rPh sb="15" eb="16">
      <t>zen shang</t>
    </rPh>
    <rPh sb="16" eb="17">
      <t>shang hai</t>
    </rPh>
    <phoneticPr fontId="3" type="noConversion"/>
  </si>
  <si>
    <t>手艺高超的珠宝匠镶嵌的项链，暗死珠</t>
    <rPh sb="0" eb="1">
      <t>shou yi gao chao</t>
    </rPh>
    <rPh sb="4" eb="5">
      <t>d</t>
    </rPh>
    <rPh sb="5" eb="6">
      <t>zhu bao jiang</t>
    </rPh>
    <rPh sb="8" eb="9">
      <t>xiang qian</t>
    </rPh>
    <rPh sb="10" eb="11">
      <t>d</t>
    </rPh>
    <rPh sb="11" eb="12">
      <t>xiang lian</t>
    </rPh>
    <rPh sb="14" eb="15">
      <t>an</t>
    </rPh>
    <rPh sb="16" eb="17">
      <t>zhu zi</t>
    </rPh>
    <phoneticPr fontId="3" type="noConversion"/>
  </si>
  <si>
    <t>迪勒瑞姆</t>
    <rPh sb="0" eb="1">
      <t>di le rui mu</t>
    </rPh>
    <phoneticPr fontId="3" type="noConversion"/>
  </si>
  <si>
    <t>刚毅</t>
    <rPh sb="0" eb="1">
      <t>gang yi</t>
    </rPh>
    <phoneticPr fontId="3" type="noConversion"/>
  </si>
  <si>
    <t>梦境之甲</t>
    <rPh sb="0" eb="1">
      <t>meng jin</t>
    </rPh>
    <rPh sb="2" eb="3">
      <t>zhi</t>
    </rPh>
    <rPh sb="3" eb="4">
      <t>jia</t>
    </rPh>
    <phoneticPr fontId="3" type="noConversion"/>
  </si>
  <si>
    <t>梦境之盔</t>
    <rPh sb="0" eb="1">
      <t>meng jin</t>
    </rPh>
    <rPh sb="2" eb="3">
      <t>zhi</t>
    </rPh>
    <rPh sb="3" eb="4">
      <t>kui jia</t>
    </rPh>
    <phoneticPr fontId="3" type="noConversion"/>
  </si>
  <si>
    <t>恶魔之赐</t>
    <rPh sb="0" eb="1">
      <t>e mo zhi ci</t>
    </rPh>
    <rPh sb="3" eb="4">
      <t>ci yu</t>
    </rPh>
    <phoneticPr fontId="3" type="noConversion"/>
  </si>
  <si>
    <t>恶魔变身</t>
    <rPh sb="0" eb="1">
      <t>e mo bian s</t>
    </rPh>
    <phoneticPr fontId="3" type="noConversion"/>
  </si>
  <si>
    <t>地狱火炬</t>
    <rPh sb="0" eb="1">
      <t>di yu</t>
    </rPh>
    <rPh sb="2" eb="3">
      <t>huo ju</t>
    </rPh>
    <phoneticPr fontId="3" type="noConversion"/>
  </si>
  <si>
    <t>维特的第三条腿</t>
    <rPh sb="0" eb="1">
      <t>wei te</t>
    </rPh>
    <rPh sb="2" eb="3">
      <t>d</t>
    </rPh>
    <rPh sb="3" eb="4">
      <t>di san tiao tui</t>
    </rPh>
    <phoneticPr fontId="3" type="noConversion"/>
  </si>
  <si>
    <t>Bug+7护身符</t>
    <rPh sb="5" eb="6">
      <t>hu shen fu</t>
    </rPh>
    <phoneticPr fontId="3" type="noConversion"/>
  </si>
  <si>
    <t>吉永之脸</t>
    <rPh sb="0" eb="1">
      <t>ji yong</t>
    </rPh>
    <rPh sb="2" eb="3">
      <t>zh</t>
    </rPh>
    <rPh sb="3" eb="4">
      <t>lian</t>
    </rPh>
    <phoneticPr fontId="3" type="noConversion"/>
  </si>
  <si>
    <t>2件套防御+120，4件套体力+120被攻击20%几率+10000护甲，附加2层裂伤</t>
    <rPh sb="1" eb="2">
      <t>jian tao</t>
    </rPh>
    <rPh sb="3" eb="4">
      <t>fang yu</t>
    </rPh>
    <rPh sb="11" eb="12">
      <t>jian tao</t>
    </rPh>
    <rPh sb="13" eb="14">
      <t>ti li</t>
    </rPh>
    <rPh sb="19" eb="20">
      <t>bei gong ji</t>
    </rPh>
    <rPh sb="25" eb="26">
      <t>ji lü</t>
    </rPh>
    <rPh sb="33" eb="34">
      <t>hu jia</t>
    </rPh>
    <rPh sb="36" eb="37">
      <t>fu jia</t>
    </rPh>
    <rPh sb="39" eb="40">
      <t>cen</t>
    </rPh>
    <rPh sb="40" eb="41">
      <t>lie shang</t>
    </rPh>
    <phoneticPr fontId="3" type="noConversion"/>
  </si>
  <si>
    <t>威廉的自尊</t>
    <rPh sb="0" eb="1">
      <t>wei lian</t>
    </rPh>
    <rPh sb="2" eb="3">
      <t>d</t>
    </rPh>
    <rPh sb="3" eb="4">
      <t>zi zun</t>
    </rPh>
    <phoneticPr fontId="3" type="noConversion"/>
  </si>
  <si>
    <t>马格纳斯之皮</t>
    <rPh sb="0" eb="1">
      <t>ma ge na si</t>
    </rPh>
    <rPh sb="4" eb="5">
      <t>zhi</t>
    </rPh>
    <rPh sb="5" eb="6">
      <t>pi</t>
    </rPh>
    <phoneticPr fontId="3" type="noConversion"/>
  </si>
  <si>
    <t>惠斯坦武装之戒</t>
    <rPh sb="3" eb="4">
      <t>wu zhuang</t>
    </rPh>
    <rPh sb="5" eb="6">
      <t>zhi</t>
    </rPh>
    <rPh sb="6" eb="7">
      <t>jie zhi</t>
    </rPh>
    <phoneticPr fontId="3" type="noConversion"/>
  </si>
  <si>
    <t>初级打铁匠</t>
    <rPh sb="0" eb="1">
      <t>chu ji</t>
    </rPh>
    <rPh sb="2" eb="3">
      <t>da tie jiang</t>
    </rPh>
    <phoneticPr fontId="3" type="noConversion"/>
  </si>
  <si>
    <t>打铁之王</t>
    <rPh sb="0" eb="1">
      <t>da tie</t>
    </rPh>
    <rPh sb="2" eb="3">
      <t>zhi wang</t>
    </rPh>
    <phoneticPr fontId="3" type="noConversion"/>
  </si>
  <si>
    <t>扎铁了老心</t>
    <rPh sb="0" eb="1">
      <t>zha</t>
    </rPh>
    <rPh sb="1" eb="2">
      <t>tie</t>
    </rPh>
    <rPh sb="2" eb="3">
      <t>l</t>
    </rPh>
    <phoneticPr fontId="3" type="noConversion"/>
  </si>
  <si>
    <t>伤害提高3%</t>
    <phoneticPr fontId="3" type="noConversion"/>
  </si>
  <si>
    <t>吸血提高8%</t>
    <phoneticPr fontId="3" type="noConversion"/>
  </si>
  <si>
    <t>2件套，行动时3%几率获得1层暴怒；3件套：10%pvp减伤</t>
    <phoneticPr fontId="3" type="noConversion"/>
  </si>
  <si>
    <t>行动时3%几率获得1层再生</t>
    <phoneticPr fontId="3" type="noConversion"/>
  </si>
  <si>
    <t>pvp减伤</t>
    <rPh sb="3" eb="4">
      <t>jian shao</t>
    </rPh>
    <rPh sb="4" eb="5">
      <t>shang</t>
    </rPh>
    <phoneticPr fontId="3" type="noConversion"/>
  </si>
  <si>
    <t>伤害和治疗效果提高2%</t>
    <phoneticPr fontId="3" type="noConversion"/>
  </si>
  <si>
    <t>极限的风</t>
    <rPh sb="0" eb="1">
      <t>ji xian de feng</t>
    </rPh>
    <phoneticPr fontId="3" type="noConversion"/>
  </si>
  <si>
    <t>远古战神</t>
    <rPh sb="0" eb="1">
      <t>yuan gu</t>
    </rPh>
    <rPh sb="2" eb="3">
      <t>zhan shen</t>
    </rPh>
    <phoneticPr fontId="3" type="noConversion"/>
  </si>
  <si>
    <t>极限的风碎片</t>
    <rPh sb="0" eb="1">
      <t>ji xian de feng</t>
    </rPh>
    <phoneticPr fontId="3" type="noConversion"/>
  </si>
  <si>
    <t>远古战神碎片</t>
    <rPh sb="0" eb="1">
      <t>yuan gu</t>
    </rPh>
    <rPh sb="2" eb="3">
      <t>zhan shen</t>
    </rPh>
    <phoneticPr fontId="3" type="noConversion"/>
  </si>
  <si>
    <t>pvp减伤2%，暴击，吸血，pvp稀有卷轴</t>
    <phoneticPr fontId="3" type="noConversion"/>
  </si>
  <si>
    <t>孤儿的呼唤</t>
    <phoneticPr fontId="3" type="noConversion"/>
  </si>
  <si>
    <t>深渊-防具2</t>
  </si>
  <si>
    <t>深渊碎片</t>
  </si>
  <si>
    <t>深渊碎片-武器2</t>
  </si>
  <si>
    <t>深渊碎片-防具2</t>
  </si>
  <si>
    <t>404NotFound</t>
  </si>
  <si>
    <t>伊欧斯史诗礼包</t>
    <rPh sb="0" eb="1">
      <t>yi ou si</t>
    </rPh>
    <rPh sb="5" eb="6">
      <t>li bao</t>
    </rPh>
    <phoneticPr fontId="3" type="noConversion"/>
  </si>
  <si>
    <t>托托斯史诗礼包</t>
    <rPh sb="0" eb="1">
      <t>tuo tuo si</t>
    </rPh>
    <rPh sb="5" eb="6">
      <t>li bao</t>
    </rPh>
    <phoneticPr fontId="3" type="noConversion"/>
  </si>
  <si>
    <t>亚卡托姆史诗礼包</t>
    <rPh sb="0" eb="1">
      <t>ya ka tuo mu</t>
    </rPh>
    <rPh sb="6" eb="7">
      <t>li bao</t>
    </rPh>
    <phoneticPr fontId="3" type="noConversion"/>
  </si>
  <si>
    <t>获得后自动打开，可开出普通进阶材料，经验</t>
  </si>
  <si>
    <t>获得后自动打开，可开出普通进阶材料，优秀进阶材料，副本门票</t>
    <phoneticPr fontId="3" type="noConversion"/>
  </si>
  <si>
    <t>ilevel</t>
  </si>
  <si>
    <t>equiplevel</t>
  </si>
  <si>
    <t>开启后随机获得30-550张深渊票</t>
    <phoneticPr fontId="3" type="noConversion"/>
  </si>
  <si>
    <t>风之力卷轴</t>
    <phoneticPr fontId="3" type="noConversion"/>
  </si>
  <si>
    <t>大河之证</t>
    <phoneticPr fontId="3" type="noConversion"/>
  </si>
  <si>
    <t>仲夏夜火把</t>
    <phoneticPr fontId="3" type="noConversion"/>
  </si>
  <si>
    <t>开启获得传说品质进阶材料碎片，英雄碎片，装备碎片</t>
    <phoneticPr fontId="3" type="noConversion"/>
  </si>
  <si>
    <t>handbook</t>
  </si>
  <si>
    <t>马可·波罗2星</t>
  </si>
  <si>
    <t>马可·波罗3星</t>
  </si>
  <si>
    <t>马可·波罗4星</t>
  </si>
  <si>
    <t>马可·波罗5星</t>
  </si>
  <si>
    <t>马可·波罗6星</t>
  </si>
  <si>
    <t>马可·波罗7星</t>
  </si>
  <si>
    <t>活动素材包</t>
    <rPh sb="0" eb="1">
      <t>huo dong</t>
    </rPh>
    <rPh sb="2" eb="3">
      <t>su cai</t>
    </rPh>
    <rPh sb="4" eb="5">
      <t>bao</t>
    </rPh>
    <phoneticPr fontId="3" type="noConversion"/>
  </si>
  <si>
    <t>进群福利礼包</t>
    <phoneticPr fontId="3" type="noConversion"/>
  </si>
  <si>
    <t>含有大量礼物的进群福利礼包</t>
    <phoneticPr fontId="3" type="noConversion"/>
  </si>
  <si>
    <t>精良书-橡树之心卷轴（可在图鉴中查看）</t>
    <phoneticPr fontId="3" type="noConversion"/>
  </si>
  <si>
    <t>史诗弓-风之力卷轴（可在图鉴中查看）</t>
    <phoneticPr fontId="3" type="noConversion"/>
  </si>
  <si>
    <t>普通头部-支配之眼卷轴（可在图鉴中查看）</t>
    <phoneticPr fontId="3" type="noConversion"/>
  </si>
  <si>
    <t>普通胸部-支配礼服卷轴（可在图鉴中查看）</t>
    <phoneticPr fontId="3" type="noConversion"/>
  </si>
  <si>
    <t>获得后自动打开，可开出普通进阶材料，副本门票，英雄碎片</t>
    <phoneticPr fontId="3" type="noConversion"/>
  </si>
  <si>
    <t>获得后自动打开，可开出优秀进阶材料，副本门票，武装之魂</t>
    <phoneticPr fontId="3" type="noConversion"/>
  </si>
  <si>
    <t>获得后自动打开，可开出优秀进阶材料，副本门票，英雄碎片</t>
    <phoneticPr fontId="3" type="noConversion"/>
  </si>
  <si>
    <t>获取途径：成就“累计击杀深渊BOSS5000次”</t>
    <phoneticPr fontId="3" type="noConversion"/>
  </si>
  <si>
    <t>获取途径：成就“佣兵团等级达到S”</t>
    <phoneticPr fontId="3" type="noConversion"/>
  </si>
  <si>
    <t>获取途径：成就“累计使用召唤石抽奖1000次”</t>
    <phoneticPr fontId="3" type="noConversion"/>
  </si>
  <si>
    <t>获取途径：成就“累计拥有75个不同英雄”</t>
    <phoneticPr fontId="3" type="noConversion"/>
  </si>
  <si>
    <t>获取途径：成就“将40个英雄培养到50级”</t>
    <phoneticPr fontId="3" type="noConversion"/>
  </si>
  <si>
    <t>可在【活动-仲夏篝火】中兑换奖励，在佣兵领地中获得</t>
    <phoneticPr fontId="9" type="noConversion"/>
  </si>
  <si>
    <t>可在【活动-亚马逊神器】中兑换奖励，在事件中获得</t>
    <phoneticPr fontId="9" type="noConversion"/>
  </si>
  <si>
    <t>武器</t>
  </si>
  <si>
    <t>名字</t>
  </si>
  <si>
    <t>说明</t>
  </si>
  <si>
    <t>等级</t>
  </si>
  <si>
    <t>物品等级</t>
  </si>
  <si>
    <t>类型</t>
  </si>
  <si>
    <t>攻击力</t>
  </si>
  <si>
    <t>法术强度</t>
  </si>
  <si>
    <t>护甲</t>
  </si>
  <si>
    <t>魔抗</t>
  </si>
  <si>
    <t>ld_equip:id=key</t>
  </si>
  <si>
    <t>lootdes</t>
  </si>
  <si>
    <t>type</t>
  </si>
  <si>
    <t>ld_armor:id=key</t>
  </si>
  <si>
    <t>防具</t>
    <phoneticPr fontId="29" type="noConversion"/>
  </si>
  <si>
    <t>强化等级</t>
  </si>
  <si>
    <t>穿戴等级</t>
  </si>
  <si>
    <t>配图</t>
  </si>
  <si>
    <t>图鉴可见</t>
  </si>
  <si>
    <t>部位</t>
  </si>
  <si>
    <t>技能说明</t>
  </si>
  <si>
    <t>技能</t>
  </si>
  <si>
    <t>装备类型</t>
  </si>
  <si>
    <t>类型名</t>
  </si>
  <si>
    <t>ld_equiptn:type=key</t>
  </si>
  <si>
    <t>强化</t>
  </si>
  <si>
    <t>提升</t>
  </si>
  <si>
    <t>成功率</t>
  </si>
  <si>
    <t>是否归零</t>
  </si>
  <si>
    <t>ld_increase:level=key</t>
  </si>
  <si>
    <t>rate</t>
  </si>
  <si>
    <t>品质</t>
  </si>
  <si>
    <t>消耗货币</t>
  </si>
  <si>
    <t>消耗数量</t>
  </si>
  <si>
    <t>ld_increasecost:level=key</t>
  </si>
  <si>
    <t>&lt;struct&lt;itemid&gt;:cost</t>
    <phoneticPr fontId="29" type="noConversion"/>
  </si>
  <si>
    <t>name</t>
    <phoneticPr fontId="3" type="noConversion"/>
  </si>
  <si>
    <t>配图</t>
    <phoneticPr fontId="3" type="noConversion"/>
  </si>
  <si>
    <t>品质</t>
    <phoneticPr fontId="3" type="noConversion"/>
  </si>
  <si>
    <t>des</t>
    <phoneticPr fontId="3" type="noConversion"/>
  </si>
  <si>
    <t>开启后随机获得30-550张深渊票</t>
    <phoneticPr fontId="3" type="noConversion"/>
  </si>
  <si>
    <t>ld_chip:itemid=key</t>
    <phoneticPr fontId="3" type="noConversion"/>
  </si>
  <si>
    <t>ld_package:itemid=key</t>
    <phoneticPr fontId="3" type="noConversion"/>
  </si>
  <si>
    <t>描述</t>
    <phoneticPr fontId="3" type="noConversion"/>
  </si>
  <si>
    <t>道具id</t>
    <phoneticPr fontId="3" type="noConversion"/>
  </si>
  <si>
    <t>强化</t>
    <phoneticPr fontId="3" type="noConversion"/>
  </si>
  <si>
    <t>int:autoopen</t>
    <phoneticPr fontId="3" type="noConversion"/>
  </si>
  <si>
    <t>时限</t>
    <phoneticPr fontId="3" type="noConversion"/>
  </si>
  <si>
    <t>自动开启</t>
    <phoneticPr fontId="3" type="noConversion"/>
  </si>
  <si>
    <t>int:cost=0</t>
    <phoneticPr fontId="3" type="noConversion"/>
  </si>
  <si>
    <t>int:hashero=0</t>
    <phoneticPr fontId="3" type="noConversion"/>
  </si>
  <si>
    <t>int:judge=0</t>
    <phoneticPr fontId="3" type="noConversion"/>
  </si>
  <si>
    <t>bossid=0</t>
    <phoneticPr fontId="3" type="noConversion"/>
  </si>
  <si>
    <t>des</t>
    <phoneticPr fontId="3" type="noConversion"/>
  </si>
  <si>
    <t>float:increase</t>
    <phoneticPr fontId="3" type="noConversion"/>
  </si>
  <si>
    <t>int:zero</t>
    <phoneticPr fontId="3" type="noConversion"/>
  </si>
  <si>
    <t>int:aim</t>
    <phoneticPr fontId="3" type="noConversion"/>
  </si>
  <si>
    <t>list&lt;struct&lt;int:lootid&gt;&gt;:loot</t>
    <phoneticPr fontId="3" type="noConversion"/>
  </si>
  <si>
    <t>count=0</t>
    <phoneticPr fontId="3" type="noConversion"/>
  </si>
  <si>
    <t>weightall=0</t>
    <phoneticPr fontId="3" type="noConversion"/>
  </si>
  <si>
    <t>ld_currency:itemid=key</t>
    <phoneticPr fontId="3" type="noConversion"/>
  </si>
  <si>
    <t>货币id</t>
    <phoneticPr fontId="3" type="noConversion"/>
  </si>
  <si>
    <t>货币名称</t>
    <phoneticPr fontId="3" type="noConversion"/>
  </si>
  <si>
    <t>描述</t>
    <phoneticPr fontId="3" type="noConversion"/>
  </si>
  <si>
    <t>ld_heroloot:itemid=key</t>
    <phoneticPr fontId="3" type="noConversion"/>
  </si>
  <si>
    <t>物品id</t>
    <phoneticPr fontId="3" type="noConversion"/>
  </si>
  <si>
    <t>des</t>
    <phoneticPr fontId="3" type="noConversion"/>
  </si>
  <si>
    <t>描述</t>
    <phoneticPr fontId="3" type="noConversion"/>
  </si>
  <si>
    <t>英雄id</t>
    <phoneticPr fontId="3" type="noConversion"/>
  </si>
  <si>
    <t>星级</t>
    <phoneticPr fontId="3" type="noConversion"/>
  </si>
  <si>
    <t>数量</t>
    <phoneticPr fontId="3" type="noConversion"/>
  </si>
  <si>
    <t>list&lt;Reward&lt;int:itemid&gt;&gt;:reward</t>
    <phoneticPr fontId="3" type="noConversion"/>
  </si>
  <si>
    <t>int:cost</t>
    <phoneticPr fontId="3" type="noConversion"/>
  </si>
  <si>
    <t>ld_touxiang:id=key</t>
    <phoneticPr fontId="3" type="noConversion"/>
  </si>
  <si>
    <t>名称</t>
    <phoneticPr fontId="3" type="noConversion"/>
  </si>
  <si>
    <t>配图</t>
    <phoneticPr fontId="3" type="noConversion"/>
  </si>
  <si>
    <t>描述</t>
    <phoneticPr fontId="3" type="noConversion"/>
  </si>
  <si>
    <t>给鞋子增加1~2速度</t>
    <phoneticPr fontId="3" type="noConversion"/>
  </si>
  <si>
    <t>name</t>
    <phoneticPr fontId="3" type="noConversion"/>
  </si>
  <si>
    <t>配图</t>
    <phoneticPr fontId="3" type="noConversion"/>
  </si>
  <si>
    <t>int:cost</t>
    <phoneticPr fontId="3" type="noConversion"/>
  </si>
  <si>
    <t>int:equiplimit</t>
    <phoneticPr fontId="3" type="noConversion"/>
  </si>
  <si>
    <t>int:equiptype</t>
    <phoneticPr fontId="3" type="noConversion"/>
  </si>
  <si>
    <t>name</t>
    <phoneticPr fontId="3" type="noConversion"/>
  </si>
  <si>
    <t>counta</t>
    <phoneticPr fontId="3" type="noConversion"/>
  </si>
  <si>
    <t>countb</t>
    <phoneticPr fontId="3" type="noConversion"/>
  </si>
  <si>
    <t>interval</t>
    <phoneticPr fontId="3" type="noConversion"/>
  </si>
  <si>
    <t>int:para2=0</t>
    <phoneticPr fontId="3" type="noConversion"/>
  </si>
  <si>
    <t>list&lt;struct&lt;int:stateid&gt;&gt;:para</t>
    <phoneticPr fontId="3" type="noConversion"/>
  </si>
  <si>
    <t>count</t>
    <phoneticPr fontId="3" type="noConversion"/>
  </si>
  <si>
    <t>&lt;list&lt;struct&lt;int:itemid&gt;&gt;:cover</t>
    <phoneticPr fontId="3" type="noConversion"/>
  </si>
  <si>
    <t>ld_suit:id=key</t>
    <phoneticPr fontId="3" type="noConversion"/>
  </si>
  <si>
    <t>des</t>
    <phoneticPr fontId="3" type="noConversion"/>
  </si>
  <si>
    <t>skill</t>
    <phoneticPr fontId="3" type="noConversion"/>
  </si>
  <si>
    <t>int:flag=0</t>
    <phoneticPr fontId="3" type="noConversion"/>
  </si>
  <si>
    <t>int:cost</t>
    <phoneticPr fontId="3" type="noConversion"/>
  </si>
  <si>
    <t>材料id</t>
    <phoneticPr fontId="3" type="noConversion"/>
  </si>
  <si>
    <t>名称</t>
    <phoneticPr fontId="3" type="noConversion"/>
  </si>
  <si>
    <t>配图</t>
    <phoneticPr fontId="3" type="noConversion"/>
  </si>
  <si>
    <t>品质</t>
    <phoneticPr fontId="3" type="noConversion"/>
  </si>
  <si>
    <t>出售金币</t>
    <phoneticPr fontId="3" type="noConversion"/>
  </si>
  <si>
    <t>描述</t>
    <phoneticPr fontId="3" type="noConversion"/>
  </si>
  <si>
    <t>时限</t>
    <phoneticPr fontId="3" type="noConversion"/>
  </si>
  <si>
    <t>int:lootvalue=0</t>
    <phoneticPr fontId="3" type="noConversion"/>
  </si>
  <si>
    <t>list&lt;struct&lt;int:rare&gt;&gt;:rares</t>
    <phoneticPr fontId="3" type="noConversion"/>
  </si>
  <si>
    <t>list&lt;struct&lt;int:count&gt;&gt;:effect</t>
    <phoneticPr fontId="3" type="noConversion"/>
  </si>
  <si>
    <t>para1</t>
    <phoneticPr fontId="3" type="noConversion"/>
  </si>
  <si>
    <t>para2</t>
    <phoneticPr fontId="3" type="noConversion"/>
  </si>
  <si>
    <t>skilldama</t>
    <phoneticPr fontId="3" type="noConversion"/>
  </si>
  <si>
    <t>技能伤害和治疗效果提升B类</t>
    <phoneticPr fontId="3" type="noConversion"/>
  </si>
  <si>
    <t>技能名</t>
    <phoneticPr fontId="3" type="noConversion"/>
  </si>
  <si>
    <t>damaup</t>
    <phoneticPr fontId="3" type="noConversion"/>
  </si>
  <si>
    <t>伤害提升A类增伤</t>
    <phoneticPr fontId="3" type="noConversion"/>
  </si>
  <si>
    <t>attach_dama</t>
    <phoneticPr fontId="3" type="noConversion"/>
  </si>
  <si>
    <t>zhanli</t>
    <phoneticPr fontId="3" type="noConversion"/>
  </si>
  <si>
    <t>战斗力+</t>
    <phoneticPr fontId="3" type="noConversion"/>
  </si>
  <si>
    <t>百分比血量</t>
    <phoneticPr fontId="3" type="noConversion"/>
  </si>
  <si>
    <t>zhanli_per</t>
    <phoneticPr fontId="3" type="noConversion"/>
  </si>
  <si>
    <t>战力百分比</t>
    <phoneticPr fontId="3" type="noConversion"/>
  </si>
  <si>
    <t>pvpjs_per</t>
    <phoneticPr fontId="3" type="noConversion"/>
  </si>
  <si>
    <t>pvp减伤</t>
    <phoneticPr fontId="3" type="noConversion"/>
  </si>
  <si>
    <t>jianshang_per</t>
    <phoneticPr fontId="3" type="noConversion"/>
  </si>
  <si>
    <t>减伤</t>
    <phoneticPr fontId="3" type="noConversion"/>
  </si>
  <si>
    <t>AD+</t>
    <phoneticPr fontId="3" type="noConversion"/>
  </si>
  <si>
    <t>ad_per</t>
    <phoneticPr fontId="3" type="noConversion"/>
  </si>
  <si>
    <t>攻击百分比</t>
    <phoneticPr fontId="3" type="noConversion"/>
  </si>
  <si>
    <t>ap</t>
    <phoneticPr fontId="3" type="noConversion"/>
  </si>
  <si>
    <t>AP+</t>
    <phoneticPr fontId="3" type="noConversion"/>
  </si>
  <si>
    <t>ap_per</t>
    <phoneticPr fontId="3" type="noConversion"/>
  </si>
  <si>
    <t>法强百分比</t>
    <phoneticPr fontId="3" type="noConversion"/>
  </si>
  <si>
    <t>arm_per</t>
    <phoneticPr fontId="3" type="noConversion"/>
  </si>
  <si>
    <t>MR+</t>
    <phoneticPr fontId="3" type="noConversion"/>
  </si>
  <si>
    <t>mr_per</t>
    <phoneticPr fontId="3" type="noConversion"/>
  </si>
  <si>
    <t>魔抗百分比</t>
    <phoneticPr fontId="3" type="noConversion"/>
  </si>
  <si>
    <t>adi</t>
    <phoneticPr fontId="3" type="noConversion"/>
  </si>
  <si>
    <t>api</t>
    <phoneticPr fontId="3" type="noConversion"/>
  </si>
  <si>
    <t>法穿</t>
    <phoneticPr fontId="3" type="noConversion"/>
  </si>
  <si>
    <t>rating</t>
    <phoneticPr fontId="3" type="noConversion"/>
  </si>
  <si>
    <t>暴击+</t>
    <phoneticPr fontId="3" type="noConversion"/>
  </si>
  <si>
    <t>ratingdamage</t>
    <phoneticPr fontId="3" type="noConversion"/>
  </si>
  <si>
    <t>暴伤+</t>
    <phoneticPr fontId="3" type="noConversion"/>
  </si>
  <si>
    <t>速度+</t>
    <phoneticPr fontId="3" type="noConversion"/>
  </si>
  <si>
    <t>speed_per</t>
    <phoneticPr fontId="3" type="noConversion"/>
  </si>
  <si>
    <t>速度百分比</t>
    <phoneticPr fontId="3" type="noConversion"/>
  </si>
  <si>
    <t>steal</t>
    <phoneticPr fontId="3" type="noConversion"/>
  </si>
  <si>
    <t>生命偷取</t>
    <phoneticPr fontId="3" type="noConversion"/>
  </si>
  <si>
    <t>duochong</t>
    <phoneticPr fontId="3" type="noConversion"/>
  </si>
  <si>
    <t>fireup</t>
    <phoneticPr fontId="3" type="noConversion"/>
  </si>
  <si>
    <t>火属性强化</t>
    <phoneticPr fontId="3" type="noConversion"/>
  </si>
  <si>
    <t>iceup</t>
    <phoneticPr fontId="3" type="noConversion"/>
  </si>
  <si>
    <t>冰属性强化</t>
    <phoneticPr fontId="3" type="noConversion"/>
  </si>
  <si>
    <t>lightup</t>
    <phoneticPr fontId="3" type="noConversion"/>
  </si>
  <si>
    <t>光属性强化</t>
    <phoneticPr fontId="3" type="noConversion"/>
  </si>
  <si>
    <t>暗属性强化</t>
    <phoneticPr fontId="3" type="noConversion"/>
  </si>
  <si>
    <t>elementup</t>
    <phoneticPr fontId="3" type="noConversion"/>
  </si>
  <si>
    <t>全属性强化</t>
    <phoneticPr fontId="3" type="noConversion"/>
  </si>
  <si>
    <t>refire</t>
    <phoneticPr fontId="3" type="noConversion"/>
  </si>
  <si>
    <t>火抗性强化</t>
    <phoneticPr fontId="3" type="noConversion"/>
  </si>
  <si>
    <t>reice</t>
    <phoneticPr fontId="3" type="noConversion"/>
  </si>
  <si>
    <t>冰抗性强化</t>
    <phoneticPr fontId="3" type="noConversion"/>
  </si>
  <si>
    <t>relight</t>
    <phoneticPr fontId="3" type="noConversion"/>
  </si>
  <si>
    <t>光抗性强化</t>
    <phoneticPr fontId="3" type="noConversion"/>
  </si>
  <si>
    <t>redark</t>
    <phoneticPr fontId="3" type="noConversion"/>
  </si>
  <si>
    <t>暗抗性强化</t>
    <phoneticPr fontId="3" type="noConversion"/>
  </si>
  <si>
    <t>reelement</t>
    <phoneticPr fontId="3" type="noConversion"/>
  </si>
  <si>
    <t>全抗性强化</t>
    <phoneticPr fontId="3" type="noConversion"/>
  </si>
  <si>
    <t>atk_damage</t>
    <phoneticPr fontId="3" type="noConversion"/>
  </si>
  <si>
    <t>action_hurt</t>
    <phoneticPr fontId="3" type="noConversion"/>
  </si>
  <si>
    <t>行动时自身受到伤害</t>
    <phoneticPr fontId="3" type="noConversion"/>
  </si>
  <si>
    <t>hurt_damage</t>
    <phoneticPr fontId="3" type="noConversion"/>
  </si>
  <si>
    <t>被攻击造成伤害</t>
  </si>
  <si>
    <t>action_heal</t>
    <phoneticPr fontId="3" type="noConversion"/>
  </si>
  <si>
    <t>行动时治疗</t>
    <phoneticPr fontId="3" type="noConversion"/>
  </si>
  <si>
    <t>hurt_heal</t>
    <phoneticPr fontId="3" type="noConversion"/>
  </si>
  <si>
    <t>被攻击时治疗</t>
    <phoneticPr fontId="3" type="noConversion"/>
  </si>
  <si>
    <t>rating_damage</t>
    <phoneticPr fontId="3" type="noConversion"/>
  </si>
  <si>
    <t>暴击附加伤害</t>
    <phoneticPr fontId="3" type="noConversion"/>
  </si>
  <si>
    <t>turn_heal</t>
    <phoneticPr fontId="3" type="noConversion"/>
  </si>
  <si>
    <t>回合回复</t>
    <phoneticPr fontId="3" type="noConversion"/>
  </si>
  <si>
    <t>turn_damage</t>
    <phoneticPr fontId="3" type="noConversion"/>
  </si>
  <si>
    <t>回合伤害</t>
    <phoneticPr fontId="3" type="noConversion"/>
  </si>
  <si>
    <t>dotup</t>
    <phoneticPr fontId="3" type="noConversion"/>
  </si>
  <si>
    <t>rageup</t>
    <phoneticPr fontId="3" type="noConversion"/>
  </si>
  <si>
    <t>行动回怒气</t>
    <phoneticPr fontId="3" type="noConversion"/>
  </si>
  <si>
    <t>几率</t>
    <phoneticPr fontId="3" type="noConversion"/>
  </si>
  <si>
    <t>energyup</t>
    <phoneticPr fontId="3" type="noConversion"/>
  </si>
  <si>
    <t>行动回能量</t>
    <phoneticPr fontId="3" type="noConversion"/>
  </si>
  <si>
    <t>manaup</t>
    <phoneticPr fontId="3" type="noConversion"/>
  </si>
  <si>
    <t>行动回法力</t>
    <phoneticPr fontId="3" type="noConversion"/>
  </si>
  <si>
    <t>ragetaken</t>
    <phoneticPr fontId="3" type="noConversion"/>
  </si>
  <si>
    <t>行动消耗对方怒气</t>
    <phoneticPr fontId="3" type="noConversion"/>
  </si>
  <si>
    <t>energytaken</t>
    <phoneticPr fontId="3" type="noConversion"/>
  </si>
  <si>
    <t>行动消耗对方能量</t>
    <phoneticPr fontId="3" type="noConversion"/>
  </si>
  <si>
    <t>manataken</t>
    <phoneticPr fontId="3" type="noConversion"/>
  </si>
  <si>
    <t>行动消耗对方法力</t>
    <phoneticPr fontId="3" type="noConversion"/>
  </si>
  <si>
    <t>rageupper</t>
    <phoneticPr fontId="3" type="noConversion"/>
  </si>
  <si>
    <t>energyupper</t>
    <phoneticPr fontId="3" type="noConversion"/>
  </si>
  <si>
    <t>能量上限</t>
    <phoneticPr fontId="3" type="noConversion"/>
  </si>
  <si>
    <t>manaupper</t>
    <phoneticPr fontId="3" type="noConversion"/>
  </si>
  <si>
    <t>法力上限</t>
    <phoneticPr fontId="3" type="noConversion"/>
  </si>
  <si>
    <t>power</t>
    <phoneticPr fontId="3" type="noConversion"/>
  </si>
  <si>
    <t>power_per</t>
    <phoneticPr fontId="3" type="noConversion"/>
  </si>
  <si>
    <t>vit</t>
    <phoneticPr fontId="3" type="noConversion"/>
  </si>
  <si>
    <t>体力</t>
    <phoneticPr fontId="3" type="noConversion"/>
  </si>
  <si>
    <t>vit_per</t>
    <phoneticPr fontId="3" type="noConversion"/>
  </si>
  <si>
    <t>体力百分比</t>
    <phoneticPr fontId="3" type="noConversion"/>
  </si>
  <si>
    <t>固定血量</t>
    <phoneticPr fontId="3" type="noConversion"/>
  </si>
  <si>
    <t>team_ad</t>
    <phoneticPr fontId="3" type="noConversion"/>
  </si>
  <si>
    <t>队伍AD</t>
    <phoneticPr fontId="3" type="noConversion"/>
  </si>
  <si>
    <t>队伍AP</t>
    <phoneticPr fontId="3" type="noConversion"/>
  </si>
  <si>
    <t>comboup</t>
    <phoneticPr fontId="3" type="noConversion"/>
  </si>
  <si>
    <t>comboratingup</t>
    <phoneticPr fontId="3" type="noConversion"/>
  </si>
  <si>
    <t>连锁技能暴伤强化</t>
    <phoneticPr fontId="3" type="noConversion"/>
  </si>
  <si>
    <t>卷轴id</t>
    <phoneticPr fontId="3" type="noConversion"/>
  </si>
  <si>
    <t>卷轴名称</t>
    <phoneticPr fontId="3" type="noConversion"/>
  </si>
  <si>
    <t>描述</t>
    <phoneticPr fontId="3" type="noConversion"/>
  </si>
  <si>
    <t>目标id</t>
    <phoneticPr fontId="3" type="noConversion"/>
  </si>
  <si>
    <t>目标名</t>
    <phoneticPr fontId="3" type="noConversion"/>
  </si>
  <si>
    <t>合成id1</t>
    <phoneticPr fontId="3" type="noConversion"/>
  </si>
  <si>
    <t>数量1</t>
    <phoneticPr fontId="3" type="noConversion"/>
  </si>
  <si>
    <t>count</t>
    <phoneticPr fontId="3" type="noConversion"/>
  </si>
  <si>
    <t>魔化刺剑卷轴</t>
    <phoneticPr fontId="3" type="noConversion"/>
  </si>
  <si>
    <t>剧毒裂魂卷轴</t>
    <phoneticPr fontId="3" type="noConversion"/>
  </si>
  <si>
    <t>缠绕凶魂卷轴</t>
    <phoneticPr fontId="3" type="noConversion"/>
  </si>
  <si>
    <t>橡树之心卷轴</t>
    <phoneticPr fontId="3" type="noConversion"/>
  </si>
  <si>
    <t>心眼卷轴</t>
    <phoneticPr fontId="3" type="noConversion"/>
  </si>
  <si>
    <t>旋风装置卷轴</t>
    <phoneticPr fontId="3" type="noConversion"/>
  </si>
  <si>
    <t>血腥杀戮卷轴</t>
    <phoneticPr fontId="3" type="noConversion"/>
  </si>
  <si>
    <t>风之力卷轴</t>
    <phoneticPr fontId="3" type="noConversion"/>
  </si>
  <si>
    <t>支配之眼卷轴</t>
    <phoneticPr fontId="3" type="noConversion"/>
  </si>
  <si>
    <t>支配礼服卷轴</t>
    <phoneticPr fontId="3" type="noConversion"/>
  </si>
  <si>
    <t>支配钢胫卷轴</t>
    <phoneticPr fontId="3" type="noConversion"/>
  </si>
  <si>
    <t>强化等级</t>
    <phoneticPr fontId="3" type="noConversion"/>
  </si>
  <si>
    <t>强化稀有度</t>
    <phoneticPr fontId="3" type="noConversion"/>
  </si>
  <si>
    <t>使用等级</t>
    <phoneticPr fontId="3" type="noConversion"/>
  </si>
  <si>
    <t>设定行</t>
    <phoneticPr fontId="3" type="noConversion"/>
  </si>
  <si>
    <t>function()return(para1)end</t>
    <phoneticPr fontId="3" type="noConversion"/>
  </si>
  <si>
    <t>强化稀有度</t>
    <phoneticPr fontId="3" type="noConversion"/>
  </si>
  <si>
    <t>heroid=0</t>
    <phoneticPr fontId="3" type="noConversion"/>
  </si>
  <si>
    <t>list&lt;struct&lt;int:order&gt;&gt;:list</t>
    <phoneticPr fontId="3" type="noConversion"/>
  </si>
  <si>
    <t>string:statename</t>
    <phoneticPr fontId="3" type="noConversion"/>
  </si>
  <si>
    <t>skill=0</t>
    <phoneticPr fontId="3" type="noConversion"/>
  </si>
  <si>
    <t>&lt;list&lt;struct&lt;int:stateid&gt;&gt;:states</t>
    <phoneticPr fontId="3" type="noConversion"/>
  </si>
  <si>
    <t>skilllevel=1</t>
    <phoneticPr fontId="3" type="noConversion"/>
  </si>
  <si>
    <t>skilllevel=1</t>
    <phoneticPr fontId="3" type="noConversion"/>
  </si>
  <si>
    <t>level</t>
    <phoneticPr fontId="3" type="noConversion"/>
  </si>
  <si>
    <t>level</t>
    <phoneticPr fontId="3" type="noConversion"/>
  </si>
  <si>
    <t>int:irare</t>
    <phoneticPr fontId="3" type="noConversion"/>
  </si>
  <si>
    <t>int:irare</t>
    <phoneticPr fontId="3" type="noConversion"/>
  </si>
  <si>
    <t>ld_equipup:id=key</t>
    <phoneticPr fontId="3" type="noConversion"/>
  </si>
  <si>
    <t>ld_equipcompose:id=key</t>
    <phoneticPr fontId="3" type="noConversion"/>
  </si>
  <si>
    <t>rare</t>
    <phoneticPr fontId="3" type="noConversion"/>
  </si>
  <si>
    <t>des</t>
    <phoneticPr fontId="3" type="noConversion"/>
  </si>
  <si>
    <t>targetid</t>
    <phoneticPr fontId="3" type="noConversion"/>
  </si>
  <si>
    <t>品质</t>
    <phoneticPr fontId="3" type="noConversion"/>
  </si>
  <si>
    <t>品质</t>
    <phoneticPr fontId="3" type="noConversion"/>
  </si>
  <si>
    <t>l_enchanting:itemid=key</t>
    <phoneticPr fontId="3" type="noConversion"/>
  </si>
  <si>
    <t>&lt;struct&lt;int:team_ad=0&gt;:increase</t>
    <phoneticPr fontId="3" type="noConversion"/>
  </si>
  <si>
    <t>&lt;struct&lt;int:ad=0&gt;:increase</t>
    <phoneticPr fontId="3" type="noConversion"/>
  </si>
  <si>
    <t>战力</t>
    <phoneticPr fontId="3" type="noConversion"/>
  </si>
  <si>
    <t>zhanli=0</t>
    <phoneticPr fontId="3" type="noConversion"/>
  </si>
  <si>
    <t>icon19_9</t>
  </si>
  <si>
    <t>icon1_5</t>
  </si>
  <si>
    <t>icon14_50</t>
  </si>
  <si>
    <t>icon11_110</t>
  </si>
  <si>
    <t>icon28_102</t>
  </si>
  <si>
    <t>icon12_75</t>
  </si>
  <si>
    <t>icon12_72</t>
  </si>
  <si>
    <t>icon12_111</t>
  </si>
  <si>
    <t>icon14_9</t>
  </si>
  <si>
    <t>icon34_124</t>
  </si>
  <si>
    <t>icon14_25</t>
  </si>
  <si>
    <t>icon27_64</t>
  </si>
  <si>
    <t>icon50_114</t>
  </si>
  <si>
    <t>icon29_64</t>
  </si>
  <si>
    <t>icon19_11</t>
  </si>
  <si>
    <t>icon13_71</t>
  </si>
  <si>
    <t>icon35_67</t>
  </si>
  <si>
    <t>icon58_87</t>
  </si>
  <si>
    <t>icon53_51</t>
  </si>
  <si>
    <t>icon57_125</t>
  </si>
  <si>
    <t>icon58_79</t>
  </si>
  <si>
    <t>icon54_3</t>
  </si>
  <si>
    <t>icon35_62</t>
  </si>
  <si>
    <t>icon38_15</t>
  </si>
  <si>
    <t>icon54_31</t>
  </si>
  <si>
    <t>icon35_76</t>
  </si>
  <si>
    <t>icon20_66</t>
  </si>
  <si>
    <t>icon20_71</t>
  </si>
  <si>
    <t>icon36_82</t>
  </si>
  <si>
    <t>icon36_90</t>
  </si>
  <si>
    <t>icon20_22</t>
  </si>
  <si>
    <t>icon34_35</t>
  </si>
  <si>
    <t>icon33_62</t>
  </si>
  <si>
    <t>icon37_19</t>
  </si>
  <si>
    <t>icon35_13</t>
  </si>
  <si>
    <t>icon19_118</t>
  </si>
  <si>
    <t>icon34_14</t>
  </si>
  <si>
    <t>icon33_79</t>
  </si>
  <si>
    <t>icon20_120</t>
  </si>
  <si>
    <t>icon20_122</t>
  </si>
  <si>
    <t>icon20_123</t>
  </si>
  <si>
    <t>icon20_124</t>
  </si>
  <si>
    <t>icon20_125</t>
  </si>
  <si>
    <t>icon20_126</t>
  </si>
  <si>
    <t>icon20_121</t>
  </si>
  <si>
    <t>icon20_127</t>
  </si>
  <si>
    <t>icon35_81</t>
  </si>
  <si>
    <t>icon3_40</t>
  </si>
  <si>
    <t>icon59_105</t>
  </si>
  <si>
    <t>icon47_3</t>
  </si>
  <si>
    <t>icon34_48</t>
  </si>
  <si>
    <t>icon6_21</t>
  </si>
  <si>
    <t>icon6_111</t>
  </si>
  <si>
    <t>icon60_37</t>
  </si>
  <si>
    <t>icon60_87</t>
  </si>
  <si>
    <t>icon60_88</t>
  </si>
  <si>
    <t>月神之弓</t>
    <phoneticPr fontId="3" type="noConversion"/>
  </si>
  <si>
    <t>int:fordiamond=0</t>
    <phoneticPr fontId="3" type="noConversion"/>
  </si>
  <si>
    <t>铜质短剑·改</t>
    <phoneticPr fontId="3" type="noConversion"/>
  </si>
  <si>
    <t>初心者用的短剑，经过改良后威力加强</t>
    <phoneticPr fontId="3" type="noConversion"/>
  </si>
  <si>
    <r>
      <rPr>
        <sz val="11"/>
        <color theme="1"/>
        <rFont val="DengXian"/>
        <family val="2"/>
        <scheme val="minor"/>
      </rPr>
      <t>等级</t>
    </r>
    <r>
      <rPr>
        <sz val="11"/>
        <color theme="1"/>
        <rFont val="DengXian"/>
        <family val="2"/>
        <scheme val="minor"/>
      </rPr>
      <t>x</t>
    </r>
    <phoneticPr fontId="3" type="noConversion"/>
  </si>
  <si>
    <t>事件中获取</t>
    <phoneticPr fontId="3" type="noConversion"/>
  </si>
  <si>
    <r>
      <t>铜制短剑</t>
    </r>
    <r>
      <rPr>
        <sz val="11"/>
        <color theme="1"/>
        <rFont val="DengXian"/>
        <family val="2"/>
        <scheme val="minor"/>
      </rPr>
      <t>·</t>
    </r>
    <r>
      <rPr>
        <sz val="11"/>
        <color theme="1"/>
        <rFont val="DengXian"/>
        <family val="2"/>
        <scheme val="minor"/>
      </rPr>
      <t>改</t>
    </r>
    <r>
      <rPr>
        <sz val="11"/>
        <color theme="1"/>
        <rFont val="DengXian"/>
        <family val="2"/>
        <scheme val="minor"/>
      </rPr>
      <t>II</t>
    </r>
    <phoneticPr fontId="3" type="noConversion"/>
  </si>
  <si>
    <t>初心者用的短剑，经过多次改良后定型</t>
    <phoneticPr fontId="3" type="noConversion"/>
  </si>
  <si>
    <t>事件中获取</t>
    <phoneticPr fontId="3" type="noConversion"/>
  </si>
  <si>
    <t>铜制短剑最终形态，短剑出菊花残</t>
    <phoneticPr fontId="3" type="noConversion"/>
  </si>
  <si>
    <t>skilldes</t>
    <phoneticPr fontId="3" type="noConversion"/>
  </si>
  <si>
    <t>空之双翼，如鹏如鲲</t>
    <phoneticPr fontId="3" type="noConversion"/>
  </si>
  <si>
    <t>豪剑【青天羽羽斩】</t>
    <phoneticPr fontId="3" type="noConversion"/>
  </si>
  <si>
    <t>事件获取</t>
    <phoneticPr fontId="3" type="noConversion"/>
  </si>
  <si>
    <t>pvp减伤1%</t>
    <phoneticPr fontId="3" type="noConversion"/>
  </si>
  <si>
    <t>pvp减伤2%</t>
    <phoneticPr fontId="3" type="noConversion"/>
  </si>
  <si>
    <t>荣誉商店材料</t>
    <phoneticPr fontId="3" type="noConversion"/>
  </si>
  <si>
    <r>
      <t>铜制短剑</t>
    </r>
    <r>
      <rPr>
        <sz val="11"/>
        <color theme="4"/>
        <rFont val="DengXian"/>
        <family val="3"/>
        <charset val="134"/>
        <scheme val="minor"/>
      </rPr>
      <t>·</t>
    </r>
    <r>
      <rPr>
        <sz val="11"/>
        <color theme="4"/>
        <rFont val="DengXian"/>
        <family val="3"/>
        <charset val="134"/>
        <scheme val="minor"/>
      </rPr>
      <t>天之菊刃</t>
    </r>
    <phoneticPr fontId="3" type="noConversion"/>
  </si>
  <si>
    <t>豪剑【天羽羽斩】</t>
    <phoneticPr fontId="3" type="noConversion"/>
  </si>
  <si>
    <t>蓝色闪光</t>
    <phoneticPr fontId="3" type="noConversion"/>
  </si>
  <si>
    <t>紫色闪光</t>
    <phoneticPr fontId="3" type="noConversion"/>
  </si>
  <si>
    <t>空之双翼，豪杰</t>
    <phoneticPr fontId="3" type="noConversion"/>
  </si>
  <si>
    <t>再次注入穿透能量的魔杖</t>
    <phoneticPr fontId="3" type="noConversion"/>
  </si>
  <si>
    <t>又一次注入穿透能量的魔杖</t>
    <phoneticPr fontId="3" type="noConversion"/>
  </si>
  <si>
    <t>炫彩闪光</t>
    <phoneticPr fontId="3" type="noConversion"/>
  </si>
  <si>
    <t>能量满溢的魔杖</t>
    <phoneticPr fontId="3" type="noConversion"/>
  </si>
  <si>
    <t>一枪刺破天</t>
    <phoneticPr fontId="3" type="noConversion"/>
  </si>
  <si>
    <t>通过赏金猎人大关获得，增加治疗效果</t>
    <phoneticPr fontId="3" type="noConversion"/>
  </si>
  <si>
    <t>天空之枪</t>
    <phoneticPr fontId="3" type="noConversion"/>
  </si>
  <si>
    <t>天空之盾</t>
    <phoneticPr fontId="3" type="noConversion"/>
  </si>
  <si>
    <t>狂骚王木卡里欧</t>
    <phoneticPr fontId="3" type="noConversion"/>
  </si>
  <si>
    <t>狂骚王制杖</t>
    <phoneticPr fontId="3" type="noConversion"/>
  </si>
  <si>
    <t>矛盾之刃科科</t>
    <phoneticPr fontId="3" type="noConversion"/>
  </si>
  <si>
    <t>矛盾之刃</t>
    <phoneticPr fontId="3" type="noConversion"/>
  </si>
  <si>
    <t>魔化之地合成（魔化之地）,暗强</t>
    <phoneticPr fontId="3" type="noConversion"/>
  </si>
  <si>
    <t>暗强</t>
    <phoneticPr fontId="3" type="noConversion"/>
  </si>
  <si>
    <t>dot弓（实验室物品）</t>
    <phoneticPr fontId="3" type="noConversion"/>
  </si>
  <si>
    <t>凋谢之戒[扩展]</t>
    <phoneticPr fontId="3" type="noConversion"/>
  </si>
  <si>
    <t>墓穴之脊[扩展]</t>
    <phoneticPr fontId="3" type="noConversion"/>
  </si>
  <si>
    <t>天梯战斗概率掉落</t>
    <phoneticPr fontId="3" type="noConversion"/>
  </si>
  <si>
    <t>紫色盾牌，防御大提升，pvp掉落</t>
    <phoneticPr fontId="3" type="noConversion"/>
  </si>
  <si>
    <t>氪金武装塔克里丝</t>
    <phoneticPr fontId="3" type="noConversion"/>
  </si>
  <si>
    <r>
      <t>pvp减伤2</t>
    </r>
    <r>
      <rPr>
        <sz val="11"/>
        <color theme="1"/>
        <rFont val="DengXian"/>
        <family val="2"/>
        <scheme val="minor"/>
      </rPr>
      <t>%</t>
    </r>
    <phoneticPr fontId="3" type="noConversion"/>
  </si>
  <si>
    <t>大壕塔克里丝曾经使用过的装备，全身由纯金打造</t>
    <phoneticPr fontId="3" type="noConversion"/>
  </si>
  <si>
    <t>面色铁青之毒，青色之弓</t>
    <phoneticPr fontId="3" type="noConversion"/>
  </si>
  <si>
    <t>周身缠绕着什么不得了的东西</t>
    <phoneticPr fontId="3" type="noConversion"/>
  </si>
  <si>
    <t>大量天梯材料升级</t>
    <phoneticPr fontId="3" type="noConversion"/>
  </si>
  <si>
    <t>钢化利刃</t>
    <phoneticPr fontId="3" type="noConversion"/>
  </si>
  <si>
    <t>穿钢利刃</t>
    <phoneticPr fontId="3" type="noConversion"/>
  </si>
  <si>
    <t>穿钢利刃坎塔罗斯</t>
    <phoneticPr fontId="3" type="noConversion"/>
  </si>
  <si>
    <t>元素波纹剑扎扎米</t>
    <phoneticPr fontId="3" type="noConversion"/>
  </si>
  <si>
    <t>旋风装置基基米</t>
    <phoneticPr fontId="3" type="noConversion"/>
  </si>
  <si>
    <t>刚到一定程度之后的利刃</t>
    <phoneticPr fontId="3" type="noConversion"/>
  </si>
  <si>
    <t>刚到最后，穿透一切</t>
    <phoneticPr fontId="3" type="noConversion"/>
  </si>
  <si>
    <t>被元素精灵缠绕的剑</t>
    <phoneticPr fontId="3" type="noConversion"/>
  </si>
  <si>
    <t>青铜及以上每提高1个段位提高1%伤害（最高5%）</t>
    <phoneticPr fontId="3" type="noConversion"/>
  </si>
  <si>
    <t>疯狂耳串扎基斯</t>
    <phoneticPr fontId="3" type="noConversion"/>
  </si>
  <si>
    <r>
      <t>青铜及以上每提高</t>
    </r>
    <r>
      <rPr>
        <sz val="11"/>
        <color theme="1"/>
        <rFont val="DengXian"/>
        <family val="2"/>
        <scheme val="minor"/>
      </rPr>
      <t>1</t>
    </r>
    <r>
      <rPr>
        <sz val="11"/>
        <color theme="1"/>
        <rFont val="DengXian"/>
        <family val="2"/>
        <scheme val="minor"/>
      </rPr>
      <t>个段位提高</t>
    </r>
    <r>
      <rPr>
        <sz val="11"/>
        <color theme="1"/>
        <rFont val="DengXian"/>
        <family val="2"/>
        <scheme val="minor"/>
      </rPr>
      <t>1%</t>
    </r>
    <r>
      <rPr>
        <sz val="11"/>
        <color theme="1"/>
        <rFont val="DengXian"/>
        <family val="2"/>
        <scheme val="minor"/>
      </rPr>
      <t>伤害（最高</t>
    </r>
    <r>
      <rPr>
        <sz val="11"/>
        <color theme="1"/>
        <rFont val="DengXian"/>
        <family val="2"/>
        <scheme val="minor"/>
      </rPr>
      <t>5%</t>
    </r>
    <r>
      <rPr>
        <sz val="11"/>
        <color theme="1"/>
        <rFont val="DengXian"/>
        <family val="2"/>
        <scheme val="minor"/>
      </rPr>
      <t>）</t>
    </r>
    <phoneticPr fontId="3" type="noConversion"/>
  </si>
  <si>
    <t>【日炎之息】伤害提高15%</t>
    <phoneticPr fontId="3" type="noConversion"/>
  </si>
  <si>
    <t>【日炎之息】伤害提高30%</t>
    <phoneticPr fontId="3" type="noConversion"/>
  </si>
  <si>
    <t>减少速度增加自身暴击 悬赏（黑暗工厂）</t>
    <phoneticPr fontId="3" type="noConversion"/>
  </si>
  <si>
    <t>自身暴击+20%</t>
    <phoneticPr fontId="3" type="noConversion"/>
  </si>
  <si>
    <t>强袭勇者刃II</t>
    <phoneticPr fontId="3" type="noConversion"/>
  </si>
  <si>
    <t>强袭勇者刃III</t>
    <phoneticPr fontId="3" type="noConversion"/>
  </si>
  <si>
    <t>无限强袭之石！需求</t>
    <phoneticPr fontId="3" type="noConversion"/>
  </si>
  <si>
    <r>
      <t>炎之刃</t>
    </r>
    <r>
      <rPr>
        <sz val="11"/>
        <color rgb="FF7030A0"/>
        <rFont val="DengXian"/>
        <family val="3"/>
        <charset val="134"/>
        <scheme val="minor"/>
      </rPr>
      <t>·</t>
    </r>
    <r>
      <rPr>
        <sz val="11"/>
        <color rgb="FF7030A0"/>
        <rFont val="DengXian"/>
        <family val="3"/>
        <charset val="134"/>
        <scheme val="minor"/>
      </rPr>
      <t>火山吞噬者</t>
    </r>
    <phoneticPr fontId="3" type="noConversion"/>
  </si>
  <si>
    <t>我大胃王一口一群火山</t>
    <phoneticPr fontId="3" type="noConversion"/>
  </si>
  <si>
    <r>
      <t>勇者</t>
    </r>
    <r>
      <rPr>
        <sz val="11"/>
        <color theme="1"/>
        <rFont val="DengXian"/>
        <family val="2"/>
        <scheme val="minor"/>
      </rPr>
      <t>B</t>
    </r>
    <r>
      <rPr>
        <sz val="11"/>
        <color theme="1"/>
        <rFont val="DengXian"/>
        <family val="2"/>
        <scheme val="minor"/>
      </rPr>
      <t>走了！</t>
    </r>
    <phoneticPr fontId="3" type="noConversion"/>
  </si>
  <si>
    <t>勇者C跳起来了！</t>
    <phoneticPr fontId="3" type="noConversion"/>
  </si>
  <si>
    <t>勇者DF连发上天了！</t>
    <phoneticPr fontId="3" type="noConversion"/>
  </si>
  <si>
    <t>割下你的耳朵，败者！</t>
    <phoneticPr fontId="3" type="noConversion"/>
  </si>
  <si>
    <t>我的梦想是制造闪电风暴</t>
    <phoneticPr fontId="3" type="noConversion"/>
  </si>
  <si>
    <t>天照大御神，威力加强版</t>
    <phoneticPr fontId="3" type="noConversion"/>
  </si>
  <si>
    <t>小心别被松鼠吃了</t>
    <phoneticPr fontId="3" type="noConversion"/>
  </si>
  <si>
    <t>橡树之心奥克</t>
    <phoneticPr fontId="3" type="noConversion"/>
  </si>
  <si>
    <t>列王短刀提斯卡托斯</t>
    <phoneticPr fontId="3" type="noConversion"/>
  </si>
  <si>
    <t>风暴女王阿布特罗斯</t>
    <phoneticPr fontId="3" type="noConversion"/>
  </si>
  <si>
    <t>巨神王托托斯</t>
    <phoneticPr fontId="3" type="noConversion"/>
  </si>
  <si>
    <r>
      <rPr>
        <sz val="11"/>
        <color rgb="FFFF0000"/>
        <rFont val="DengXian"/>
        <family val="3"/>
        <charset val="134"/>
        <scheme val="minor"/>
      </rPr>
      <t>裂变短匕</t>
    </r>
    <phoneticPr fontId="3" type="noConversion"/>
  </si>
  <si>
    <r>
      <t>EX</t>
    </r>
    <r>
      <rPr>
        <sz val="11"/>
        <color rgb="FFFF0000"/>
        <rFont val="DengXian"/>
        <family val="3"/>
        <charset val="134"/>
        <scheme val="minor"/>
      </rPr>
      <t>断钢</t>
    </r>
    <phoneticPr fontId="3" type="noConversion"/>
  </si>
  <si>
    <r>
      <rPr>
        <sz val="11"/>
        <color rgb="FFFF0000"/>
        <rFont val="DengXian"/>
        <family val="3"/>
        <charset val="134"/>
        <scheme val="minor"/>
      </rPr>
      <t>浑天【邪劫篇】</t>
    </r>
    <phoneticPr fontId="3" type="noConversion"/>
  </si>
  <si>
    <t>配图</t>
    <phoneticPr fontId="3" type="noConversion"/>
  </si>
  <si>
    <t>icon9_59</t>
  </si>
  <si>
    <t>icon22_19</t>
  </si>
  <si>
    <t>icon24_17</t>
  </si>
  <si>
    <t>icon41_5</t>
  </si>
  <si>
    <t>icon42_45</t>
  </si>
  <si>
    <t>icon37_114</t>
  </si>
  <si>
    <t>icon15_124</t>
  </si>
  <si>
    <t>icon3_120</t>
  </si>
  <si>
    <t>icon23_92</t>
  </si>
  <si>
    <t>icon3_121</t>
  </si>
  <si>
    <t>icon24_19</t>
  </si>
  <si>
    <t>icon2_27</t>
  </si>
  <si>
    <t>icon24_38</t>
  </si>
  <si>
    <t>icon38_18</t>
  </si>
  <si>
    <t>icon9_65</t>
  </si>
  <si>
    <t>icon33_67</t>
  </si>
  <si>
    <t>icon8_96</t>
  </si>
  <si>
    <t>icon25_32</t>
  </si>
  <si>
    <t>icon25_31</t>
  </si>
  <si>
    <t>icon22_21</t>
  </si>
  <si>
    <t>icon9_4</t>
  </si>
  <si>
    <t>icon4_96</t>
  </si>
  <si>
    <t>icon1_86</t>
  </si>
  <si>
    <t>icon2_85</t>
  </si>
  <si>
    <t>icon24_119</t>
  </si>
  <si>
    <t>icon38_55</t>
  </si>
  <si>
    <t>icon24_108</t>
  </si>
  <si>
    <t>icon25_2</t>
  </si>
  <si>
    <t>icon7_80</t>
  </si>
  <si>
    <t>icon10_105</t>
  </si>
  <si>
    <t>icon23_88</t>
  </si>
  <si>
    <t>icon17_113</t>
  </si>
  <si>
    <t>icon17_104</t>
  </si>
  <si>
    <t>icon9_40</t>
  </si>
  <si>
    <t>icon9_5</t>
  </si>
  <si>
    <t>icon40_94</t>
  </si>
  <si>
    <t>icon14_115</t>
  </si>
  <si>
    <t>icon40_100</t>
  </si>
  <si>
    <t>icon40_111</t>
  </si>
  <si>
    <t>icon40_88</t>
  </si>
  <si>
    <t>icon38_47</t>
  </si>
  <si>
    <t>icon41_3</t>
  </si>
  <si>
    <t>icon38_22</t>
  </si>
  <si>
    <t>icon8_62</t>
  </si>
  <si>
    <t>icon38_25</t>
  </si>
  <si>
    <t>icon38_23</t>
  </si>
  <si>
    <t>icon37_126</t>
  </si>
  <si>
    <t>icon38_24</t>
  </si>
  <si>
    <t>icon38_21</t>
  </si>
  <si>
    <t>icon43_6</t>
  </si>
  <si>
    <t>icon43_22</t>
  </si>
  <si>
    <t>icon42_82</t>
  </si>
  <si>
    <t>icon42_97</t>
  </si>
  <si>
    <t>icon43_53</t>
  </si>
  <si>
    <t>icon42_53</t>
  </si>
  <si>
    <t>icon37_115</t>
  </si>
  <si>
    <t>icon37_122</t>
  </si>
  <si>
    <t>icon37_123</t>
  </si>
  <si>
    <t>icon24_42</t>
  </si>
  <si>
    <t>icon40_127</t>
  </si>
  <si>
    <t>icon24_43</t>
  </si>
  <si>
    <t>icon40_128</t>
  </si>
  <si>
    <t>icon24_46</t>
  </si>
  <si>
    <t>icon40_126</t>
  </si>
  <si>
    <t>icon25_28</t>
  </si>
  <si>
    <t>icon25_27</t>
  </si>
  <si>
    <t>icon25_29</t>
  </si>
  <si>
    <t>icon15_113</t>
  </si>
  <si>
    <t>icon41_2</t>
  </si>
  <si>
    <t>icon41_1</t>
  </si>
  <si>
    <t>icon1_100</t>
    <phoneticPr fontId="3" type="noConversion"/>
  </si>
  <si>
    <t>普通技能石</t>
    <phoneticPr fontId="3" type="noConversion"/>
  </si>
  <si>
    <t>icon23_36</t>
  </si>
  <si>
    <t>icon23_52</t>
  </si>
  <si>
    <t>icon22_116</t>
  </si>
  <si>
    <t>icon23_68</t>
    <phoneticPr fontId="3" type="noConversion"/>
  </si>
  <si>
    <t>icon23_84</t>
  </si>
  <si>
    <t>icon38_22</t>
    <phoneticPr fontId="3" type="noConversion"/>
  </si>
  <si>
    <t>开启获得随机普通进阶材料</t>
  </si>
  <si>
    <t>开启获得随机优秀进阶材料</t>
  </si>
  <si>
    <t>开启获得随机精良进阶材料</t>
  </si>
  <si>
    <t>开启获得多个精良物品或一星英雄</t>
  </si>
  <si>
    <t>开启获得随机史诗进阶材料</t>
  </si>
  <si>
    <t>开启获得1个随机史诗英雄碎片</t>
  </si>
  <si>
    <t>开启获得多个史诗物品或二星英雄</t>
  </si>
  <si>
    <t>开启获得随机传说进阶材料</t>
  </si>
  <si>
    <t>开启获得1个随机传说英雄碎片</t>
  </si>
  <si>
    <t>开启获得多个传说物品或三星英雄</t>
  </si>
  <si>
    <t>开启获得1个随机神话英雄碎片</t>
  </si>
  <si>
    <t>使用获得100个神话武装之魂</t>
    <phoneticPr fontId="3" type="noConversion"/>
  </si>
  <si>
    <t>史诗技能石</t>
    <phoneticPr fontId="3" type="noConversion"/>
  </si>
  <si>
    <t>神话技能石</t>
    <phoneticPr fontId="3" type="noConversion"/>
  </si>
  <si>
    <t>万能技能石</t>
    <phoneticPr fontId="3" type="noConversion"/>
  </si>
  <si>
    <t>动力螺母</t>
    <phoneticPr fontId="3" type="noConversion"/>
  </si>
  <si>
    <t>史诗英雄碎片自选包</t>
    <phoneticPr fontId="3" type="noConversion"/>
  </si>
  <si>
    <t>传说英雄碎片自选包</t>
    <phoneticPr fontId="3" type="noConversion"/>
  </si>
  <si>
    <t>神话英雄碎片自选包</t>
    <phoneticPr fontId="3" type="noConversion"/>
  </si>
  <si>
    <t>开启获得2个选定的史诗英雄碎片</t>
    <phoneticPr fontId="3" type="noConversion"/>
  </si>
  <si>
    <t>开启获得2个选定的传说英雄碎片</t>
    <phoneticPr fontId="3" type="noConversion"/>
  </si>
  <si>
    <t>开启获得2个选定的神话英雄碎片</t>
    <phoneticPr fontId="3" type="noConversion"/>
  </si>
  <si>
    <t>获得后自动打开，可开出优秀进阶材料，精良进阶材料，副本门票</t>
    <phoneticPr fontId="3" type="noConversion"/>
  </si>
  <si>
    <t>获得后自动打开，可开出精良进阶材料，副本门票，经验</t>
    <phoneticPr fontId="3" type="noConversion"/>
  </si>
  <si>
    <t>获得后自动打开，可开出精良进阶材料，副本门票，英雄碎片</t>
    <phoneticPr fontId="3" type="noConversion"/>
  </si>
  <si>
    <t>获得后自动打开，可开出精良进阶材料，史诗进阶材料，副本门票</t>
    <phoneticPr fontId="3" type="noConversion"/>
  </si>
  <si>
    <t>获得后自动打开，可开出史诗进阶材料，副本门票，武装之魂</t>
    <phoneticPr fontId="3" type="noConversion"/>
  </si>
  <si>
    <t>获得后自动打开，可开出史诗进阶材料，副本门票，英雄碎片</t>
    <phoneticPr fontId="3" type="noConversion"/>
  </si>
  <si>
    <t>获得后自动打开，可开出史诗进阶材料，传说进阶材料，副本门票</t>
    <phoneticPr fontId="3" type="noConversion"/>
  </si>
  <si>
    <t>获得后自动打开，可开出传说进阶材料，副本门票，英雄碎片</t>
    <phoneticPr fontId="3" type="noConversion"/>
  </si>
  <si>
    <t>获得后自动打开，可开出传说进阶材料，副本门票，武装之魂</t>
    <phoneticPr fontId="3" type="noConversion"/>
  </si>
  <si>
    <t>超古代装置</t>
    <phoneticPr fontId="3" type="noConversion"/>
  </si>
  <si>
    <t>魔导神器</t>
    <phoneticPr fontId="3" type="noConversion"/>
  </si>
  <si>
    <t>吸血鬼的渴望</t>
    <phoneticPr fontId="3" type="noConversion"/>
  </si>
  <si>
    <t>力之重槌</t>
    <phoneticPr fontId="3" type="noConversion"/>
  </si>
  <si>
    <t>忍者之赐</t>
    <phoneticPr fontId="3" type="noConversion"/>
  </si>
  <si>
    <t>深渊</t>
    <phoneticPr fontId="3" type="noConversion"/>
  </si>
  <si>
    <t>天梯荣誉包</t>
    <phoneticPr fontId="3" type="noConversion"/>
  </si>
  <si>
    <t>开启获得大量荣誉</t>
    <phoneticPr fontId="3" type="noConversion"/>
  </si>
  <si>
    <t>icon23_86</t>
    <phoneticPr fontId="3" type="noConversion"/>
  </si>
  <si>
    <t>icon25_43</t>
    <phoneticPr fontId="3" type="noConversion"/>
  </si>
  <si>
    <t>icon38_46</t>
    <phoneticPr fontId="3" type="noConversion"/>
  </si>
  <si>
    <t>icon24_39</t>
    <phoneticPr fontId="3" type="noConversion"/>
  </si>
  <si>
    <t>副本钥匙</t>
    <phoneticPr fontId="3" type="noConversion"/>
  </si>
  <si>
    <t>深渊票</t>
    <phoneticPr fontId="3" type="noConversion"/>
  </si>
  <si>
    <t>神之恩赐长枪</t>
  </si>
  <si>
    <t>获得了神的赐福的长枪</t>
  </si>
  <si>
    <t>精·神之恩赐长枪</t>
  </si>
  <si>
    <t>极·神之恩赐长枪</t>
  </si>
  <si>
    <t>开拓者之枪</t>
  </si>
  <si>
    <t>曾经有人穿着它在未知区域探险</t>
  </si>
  <si>
    <t>精·开拓者之枪</t>
  </si>
  <si>
    <t>极·开拓者之枪</t>
  </si>
  <si>
    <t>裁决者之刺</t>
  </si>
  <si>
    <t>王的荣耀</t>
  </si>
  <si>
    <t>精·裁决者之刺</t>
  </si>
  <si>
    <t>极·裁决者之刺</t>
  </si>
  <si>
    <t>鲜血渴望战刀</t>
  </si>
  <si>
    <t>我渴望鲜血</t>
  </si>
  <si>
    <t>精·鲜血渴望战刀</t>
  </si>
  <si>
    <t>极·鲜血渴望战刀</t>
  </si>
  <si>
    <t>无限强袭之刀</t>
  </si>
  <si>
    <t>吾等战士，永远向前</t>
  </si>
  <si>
    <t>精·无限强袭之刀</t>
  </si>
  <si>
    <t>极·无限强袭之刀</t>
  </si>
  <si>
    <t>魂殇之刃</t>
  </si>
  <si>
    <t>一把被封印的刀</t>
  </si>
  <si>
    <t>精·魂殇之刃</t>
  </si>
  <si>
    <t>极·魂殇之刃</t>
  </si>
  <si>
    <t>苍鹰之眸长弓</t>
  </si>
  <si>
    <t>这把弓上绘有只鹰，所以就叫这个名字</t>
  </si>
  <si>
    <t>精·苍鹰之眸长弓</t>
  </si>
  <si>
    <t>极·苍鹰之眸长弓</t>
  </si>
  <si>
    <t>风行者之弓</t>
  </si>
  <si>
    <t>我是风一样的女子</t>
  </si>
  <si>
    <t>精·风行者之弓</t>
  </si>
  <si>
    <t>极·风行者之弓</t>
  </si>
  <si>
    <t>射日弓</t>
  </si>
  <si>
    <t>后羿用它射落了太阳</t>
  </si>
  <si>
    <t>精·射日弓</t>
  </si>
  <si>
    <t>极·射日弓</t>
  </si>
  <si>
    <t>元素共鸣法杖</t>
  </si>
  <si>
    <t>可以引起四系元素共鸣的法杖</t>
  </si>
  <si>
    <t>精·元素共鸣法杖</t>
  </si>
  <si>
    <t>极·元素共鸣法杖</t>
  </si>
  <si>
    <t>奥术帝国之杖</t>
  </si>
  <si>
    <t>奥术帝国时期法师的制式装备</t>
  </si>
  <si>
    <t>精·奥术帝国之杖</t>
  </si>
  <si>
    <t>极·奥术帝国之杖</t>
  </si>
  <si>
    <t>雷罚灭世杖</t>
  </si>
  <si>
    <t>天雷滚滚</t>
  </si>
  <si>
    <t>精·雷罚灭世杖</t>
  </si>
  <si>
    <t>极·雷罚灭世杖</t>
  </si>
  <si>
    <t>混沌之源宝典</t>
  </si>
  <si>
    <t>探求宇宙的本源</t>
  </si>
  <si>
    <t>精·混沌之源宝典</t>
  </si>
  <si>
    <t>极·混沌之源宝典</t>
  </si>
  <si>
    <t>末日天启之书</t>
  </si>
  <si>
    <t>末日即将来临</t>
  </si>
  <si>
    <t>精·末日天启之书</t>
  </si>
  <si>
    <t>极·末日天启之书</t>
  </si>
  <si>
    <t>博爱之心</t>
  </si>
  <si>
    <t>戒之在色，火焰罚之</t>
  </si>
  <si>
    <t>精·博爱之心</t>
  </si>
  <si>
    <t>极·博爱之心</t>
  </si>
  <si>
    <t>神之恩赐头盔</t>
  </si>
  <si>
    <t>精·神之恩赐头盔</t>
  </si>
  <si>
    <t>极·神之恩赐头盔</t>
  </si>
  <si>
    <t>神之恩赐胸甲</t>
  </si>
  <si>
    <t>精·神之恩赐胸甲</t>
  </si>
  <si>
    <t>极·神之恩赐胸甲</t>
  </si>
  <si>
    <t>神之恩赐护靴</t>
  </si>
  <si>
    <t>精·神之恩赐护靴</t>
  </si>
  <si>
    <t>极·神之恩赐护靴</t>
  </si>
  <si>
    <t>神之恩赐戒指</t>
  </si>
  <si>
    <t>精·神之恩赐戒指</t>
  </si>
  <si>
    <t>极·神之恩赐戒指</t>
  </si>
  <si>
    <t>神之恩赐项链</t>
  </si>
  <si>
    <t>精·神之恩赐项链</t>
  </si>
  <si>
    <t>极·神之恩赐项链</t>
  </si>
  <si>
    <t>神之恩赐手镯</t>
  </si>
  <si>
    <t>精·神之恩赐手镯</t>
  </si>
  <si>
    <t>极·神之恩赐手镯</t>
  </si>
  <si>
    <t>开拓者之盔</t>
  </si>
  <si>
    <t>精·开拓者之盔</t>
  </si>
  <si>
    <t>极·开拓者之盔</t>
  </si>
  <si>
    <t>开拓者之甲</t>
  </si>
  <si>
    <t>精·开拓者之甲</t>
  </si>
  <si>
    <t>极·开拓者之甲</t>
  </si>
  <si>
    <t>开拓者之靴</t>
  </si>
  <si>
    <t>精·开拓者之靴</t>
  </si>
  <si>
    <t>极·开拓者之靴</t>
  </si>
  <si>
    <t>开拓者之戒</t>
  </si>
  <si>
    <t>精·开拓者之戒</t>
  </si>
  <si>
    <t>极·开拓者之戒</t>
  </si>
  <si>
    <t>开拓者之链</t>
  </si>
  <si>
    <t>精·开拓者之链</t>
  </si>
  <si>
    <t>极·开拓者之链</t>
  </si>
  <si>
    <t>开拓者之镯</t>
  </si>
  <si>
    <t>精·开拓者之镯</t>
  </si>
  <si>
    <t>极·开拓者之镯</t>
  </si>
  <si>
    <t>天启者之冠</t>
  </si>
  <si>
    <t>王者，启示天下</t>
  </si>
  <si>
    <t>精·天启者之冠</t>
  </si>
  <si>
    <t>极·天启者之冠</t>
  </si>
  <si>
    <t>统治者之甲</t>
  </si>
  <si>
    <t>王者，统治世界</t>
  </si>
  <si>
    <t>精·统治者之甲</t>
  </si>
  <si>
    <t>极·统治者之甲</t>
  </si>
  <si>
    <t>引导者之靴</t>
  </si>
  <si>
    <t>王者，引导世人</t>
  </si>
  <si>
    <t>精·引导者之靴</t>
  </si>
  <si>
    <t>极·引导者之靴</t>
  </si>
  <si>
    <t>处刑者之纹</t>
  </si>
  <si>
    <t>王者之怒，响彻星辰</t>
  </si>
  <si>
    <t>精·处刑者之纹</t>
  </si>
  <si>
    <t>极·处刑者之纹</t>
  </si>
  <si>
    <t>断罪者之徽</t>
  </si>
  <si>
    <t>王者之力，光耀万世</t>
  </si>
  <si>
    <t>精·断罪者之徽</t>
  </si>
  <si>
    <t>极·断罪者之徽</t>
  </si>
  <si>
    <t>审判者之环</t>
  </si>
  <si>
    <t>王者之威，震慑宇宙</t>
  </si>
  <si>
    <t>精·审判者之环</t>
  </si>
  <si>
    <t>极·审判者之环</t>
  </si>
  <si>
    <t>鲜血渴望战盔</t>
  </si>
  <si>
    <t>精·鲜血渴望战盔</t>
  </si>
  <si>
    <t>极·鲜血渴望战盔</t>
  </si>
  <si>
    <t>鲜血渴望战甲</t>
  </si>
  <si>
    <t>精·鲜血渴望战甲</t>
  </si>
  <si>
    <t>极·鲜血渴望战甲</t>
  </si>
  <si>
    <t>鲜血渴望战靴</t>
  </si>
  <si>
    <t>精·鲜血渴望战靴</t>
  </si>
  <si>
    <t>极·鲜血渴望战靴</t>
  </si>
  <si>
    <t>鲜血渴望指环</t>
  </si>
  <si>
    <t>精·鲜血渴望指环</t>
  </si>
  <si>
    <t>极·鲜血渴望指环</t>
  </si>
  <si>
    <t>鲜血渴望项链</t>
  </si>
  <si>
    <t>精·鲜血渴望项链</t>
  </si>
  <si>
    <t>极·鲜血渴望项链</t>
  </si>
  <si>
    <t>鲜血渴望手镯</t>
  </si>
  <si>
    <t>精·鲜血渴望手镯</t>
  </si>
  <si>
    <t>极·鲜血渴望手镯</t>
  </si>
  <si>
    <t>无限强袭之盔</t>
  </si>
  <si>
    <t>精·无限强袭之盔</t>
  </si>
  <si>
    <t>极·无限强袭之盔</t>
  </si>
  <si>
    <t>无限强袭之甲</t>
  </si>
  <si>
    <t>精·无限强袭之甲</t>
  </si>
  <si>
    <t>极·无限强袭之甲</t>
  </si>
  <si>
    <t>无限强袭之靴</t>
  </si>
  <si>
    <t>精·无限强袭之靴</t>
  </si>
  <si>
    <t>极·无限强袭之靴</t>
  </si>
  <si>
    <t>无限强袭之戒</t>
  </si>
  <si>
    <t>精·无限强袭之戒</t>
  </si>
  <si>
    <t>极·无限强袭之戒</t>
  </si>
  <si>
    <t>无限强袭之链</t>
  </si>
  <si>
    <t>精·无限强袭之链</t>
  </si>
  <si>
    <t>极·无限强袭之链</t>
  </si>
  <si>
    <t>无限强袭之镯</t>
  </si>
  <si>
    <t>精·无限强袭之镯</t>
  </si>
  <si>
    <t>极·无限强袭之镯</t>
  </si>
  <si>
    <t>暗魅之影</t>
  </si>
  <si>
    <t>很适合晚上套在头上</t>
  </si>
  <si>
    <t>精·暗魅之影</t>
  </si>
  <si>
    <t>极·暗魅之影</t>
  </si>
  <si>
    <t>亡灵之帐</t>
  </si>
  <si>
    <t>奇怪的名字</t>
  </si>
  <si>
    <t>精·亡灵之帐</t>
  </si>
  <si>
    <t>极·亡灵之帐</t>
  </si>
  <si>
    <t>黄泉之风</t>
  </si>
  <si>
    <t>走路时带起一堆尘土</t>
  </si>
  <si>
    <t>精·黄泉之风</t>
  </si>
  <si>
    <t>极·黄泉之风</t>
  </si>
  <si>
    <t>地狱之眼</t>
  </si>
  <si>
    <t>可怕的眼睛</t>
  </si>
  <si>
    <t>精·地狱之眼</t>
  </si>
  <si>
    <t>极·地狱之眼</t>
  </si>
  <si>
    <t>冥狱之瞳</t>
  </si>
  <si>
    <t>默默注视着你</t>
  </si>
  <si>
    <t>精·冥狱之瞳</t>
  </si>
  <si>
    <t>极·冥狱之瞳</t>
  </si>
  <si>
    <t>血舞之牙</t>
  </si>
  <si>
    <t>被鲜血覆盖的獠牙</t>
  </si>
  <si>
    <t>精·血舞之牙</t>
  </si>
  <si>
    <t>极·血舞之牙</t>
  </si>
  <si>
    <t>苍鹰之眸头盔</t>
  </si>
  <si>
    <t>这件头盔上绘有只鹰，所以就叫这个名字</t>
  </si>
  <si>
    <t>精·苍鹰之眸头盔</t>
  </si>
  <si>
    <t>极·苍鹰之眸头盔</t>
  </si>
  <si>
    <t>苍鹰之眸胸甲</t>
  </si>
  <si>
    <t>这件胸甲上绘有只鹰，所以就叫这个名字</t>
  </si>
  <si>
    <t>精·苍鹰之眸胸甲</t>
  </si>
  <si>
    <t>极·苍鹰之眸胸甲</t>
  </si>
  <si>
    <t>苍鹰之眸护靴</t>
  </si>
  <si>
    <t>这件护靴上绘有只鹰，所以就叫这个名字</t>
  </si>
  <si>
    <t>精·苍鹰之眸护靴</t>
  </si>
  <si>
    <t>极·苍鹰之眸护靴</t>
  </si>
  <si>
    <t>苍鹰之眸戒指</t>
  </si>
  <si>
    <t>这件戒指上绘有只鹰，所以就叫这个名字</t>
  </si>
  <si>
    <t>精·苍鹰之眸戒指</t>
  </si>
  <si>
    <t>极·苍鹰之眸戒指</t>
  </si>
  <si>
    <t>苍鹰之眸项链</t>
  </si>
  <si>
    <t>这件项链上绘有只鹰，所以就叫这个名字</t>
  </si>
  <si>
    <t>精·苍鹰之眸项链</t>
  </si>
  <si>
    <t>极·苍鹰之眸项链</t>
  </si>
  <si>
    <t>苍鹰之眸手镯</t>
  </si>
  <si>
    <t>这件手镯上绘有只鹰，所以就叫这个名字</t>
  </si>
  <si>
    <t>精·苍鹰之眸手镯</t>
  </si>
  <si>
    <t>极·苍鹰之眸手镯</t>
  </si>
  <si>
    <t>风行者之盔</t>
  </si>
  <si>
    <t>精·风行者之盔</t>
  </si>
  <si>
    <t>极·风行者之盔</t>
  </si>
  <si>
    <t>风行者之甲</t>
  </si>
  <si>
    <t>精·风行者之甲</t>
  </si>
  <si>
    <t>极·风行者之甲</t>
  </si>
  <si>
    <t>风行者之靴</t>
  </si>
  <si>
    <t>精·风行者之靴</t>
  </si>
  <si>
    <t>极·风行者之靴</t>
  </si>
  <si>
    <t>风行者之戒</t>
  </si>
  <si>
    <t>精·风行者之戒</t>
  </si>
  <si>
    <t>极·风行者之戒</t>
  </si>
  <si>
    <t>风行者之链</t>
  </si>
  <si>
    <t>精·风行者之链</t>
  </si>
  <si>
    <t>极·风行者之链</t>
  </si>
  <si>
    <t>风行者之镯</t>
  </si>
  <si>
    <t>精·风行者之镯</t>
  </si>
  <si>
    <t>极·风行者之镯</t>
  </si>
  <si>
    <t>混沌钟</t>
  </si>
  <si>
    <t>东皇太一的钟，相传为天界之门</t>
  </si>
  <si>
    <t>精·混沌钟</t>
  </si>
  <si>
    <t>极·混沌钟</t>
  </si>
  <si>
    <t>魔神铠</t>
  </si>
  <si>
    <t>蚩尤穿着它征战四方</t>
  </si>
  <si>
    <t>精·魔神铠</t>
  </si>
  <si>
    <t>极·魔神铠</t>
  </si>
  <si>
    <t>逐日靴</t>
  </si>
  <si>
    <t>夸父穿着它追逐太阳</t>
  </si>
  <si>
    <t>精·逐日靴</t>
  </si>
  <si>
    <t>极·逐日靴</t>
  </si>
  <si>
    <t>补天石</t>
  </si>
  <si>
    <t>女娲用来补天的石头</t>
  </si>
  <si>
    <t>精·补天石</t>
  </si>
  <si>
    <t>极·补天石</t>
  </si>
  <si>
    <t>玲珑塔</t>
  </si>
  <si>
    <t>天帝昊天的塔，可收妖魔,镇鬼煞</t>
  </si>
  <si>
    <t>精·玲珑塔</t>
  </si>
  <si>
    <t>极·玲珑塔</t>
  </si>
  <si>
    <t>昆仑镜</t>
  </si>
  <si>
    <t>西王母的镜子，可洞察天机，穿越时空</t>
  </si>
  <si>
    <t>精·昆仑镜</t>
  </si>
  <si>
    <t>极·昆仑镜</t>
  </si>
  <si>
    <t>元素共鸣毡帽</t>
  </si>
  <si>
    <t>可以引起四系元素共鸣的帽子</t>
  </si>
  <si>
    <t>精·元素共鸣毡帽</t>
  </si>
  <si>
    <t>极·元素共鸣毡帽</t>
  </si>
  <si>
    <t>元素共鸣长袍</t>
  </si>
  <si>
    <t>可以引起四系元素共鸣的长袍</t>
  </si>
  <si>
    <t>精·元素共鸣长袍</t>
  </si>
  <si>
    <t>极·元素共鸣长袍</t>
  </si>
  <si>
    <t>元素共鸣布靴</t>
  </si>
  <si>
    <t>可以引起四系元素共鸣的布靴</t>
  </si>
  <si>
    <t>精·元素共鸣布靴</t>
  </si>
  <si>
    <t>极·元素共鸣布靴</t>
  </si>
  <si>
    <t>元素共鸣戒指</t>
  </si>
  <si>
    <t>可以引起四系元素共鸣的戒指</t>
  </si>
  <si>
    <t>精·元素共鸣戒指</t>
  </si>
  <si>
    <t>极·元素共鸣戒指</t>
  </si>
  <si>
    <t>元素共鸣项链</t>
  </si>
  <si>
    <t>可以引起四系元素共鸣的项链</t>
  </si>
  <si>
    <t>精·元素共鸣项链</t>
  </si>
  <si>
    <t>极·元素共鸣项链</t>
  </si>
  <si>
    <t>元素共鸣手镯</t>
  </si>
  <si>
    <t>可以引起四系元素共鸣的手镯</t>
  </si>
  <si>
    <t>精·元素共鸣手镯</t>
  </si>
  <si>
    <t>极·元素共鸣手镯</t>
  </si>
  <si>
    <t>奥术帝国之帽</t>
  </si>
  <si>
    <t>精·奥术帝国之帽</t>
  </si>
  <si>
    <t>极·奥术帝国之帽</t>
  </si>
  <si>
    <t>奥术帝国之袍</t>
  </si>
  <si>
    <t>精·奥术帝国之袍</t>
  </si>
  <si>
    <t>极·奥术帝国之袍</t>
  </si>
  <si>
    <t>奥术帝国之靴</t>
  </si>
  <si>
    <t>精·奥术帝国之靴</t>
  </si>
  <si>
    <t>极·奥术帝国之靴</t>
  </si>
  <si>
    <t>奥术帝国之戒</t>
  </si>
  <si>
    <t>精·奥术帝国之戒</t>
  </si>
  <si>
    <t>极·奥术帝国之戒</t>
  </si>
  <si>
    <t>奥术帝国之链</t>
  </si>
  <si>
    <t>精·奥术帝国之链</t>
  </si>
  <si>
    <t>极·奥术帝国之链</t>
  </si>
  <si>
    <t>奥术帝国之镯</t>
  </si>
  <si>
    <t>精·奥术帝国之镯</t>
  </si>
  <si>
    <t>极·奥术帝国之镯</t>
  </si>
  <si>
    <t>蚀日无辉帽</t>
  </si>
  <si>
    <t>太阳下山了</t>
  </si>
  <si>
    <t>精·蚀日无辉帽</t>
  </si>
  <si>
    <t>极·蚀日无辉帽</t>
  </si>
  <si>
    <t>残月惊天袍</t>
  </si>
  <si>
    <t>一轮残月</t>
  </si>
  <si>
    <t>精·残月惊天袍</t>
  </si>
  <si>
    <t>极·残月惊天袍</t>
  </si>
  <si>
    <t>闲云碎步靴</t>
  </si>
  <si>
    <t>跑不快</t>
  </si>
  <si>
    <t>精·闲云碎步靴</t>
  </si>
  <si>
    <t>极·闲云碎步靴</t>
  </si>
  <si>
    <t>冰霜雪影戒</t>
  </si>
  <si>
    <t>冰封万里</t>
  </si>
  <si>
    <t>精·冰霜雪影戒</t>
  </si>
  <si>
    <t>极·冰霜雪影戒</t>
  </si>
  <si>
    <t>火殒灭炎链</t>
  </si>
  <si>
    <t>火烧联营</t>
  </si>
  <si>
    <t>精·火殒灭炎链</t>
  </si>
  <si>
    <t>极·火殒灭炎链</t>
  </si>
  <si>
    <t>暗影绝殇镯</t>
  </si>
  <si>
    <t>暗影蔽日</t>
  </si>
  <si>
    <t>精·暗影绝殇镯</t>
  </si>
  <si>
    <t>极·暗影绝殇镯</t>
  </si>
  <si>
    <t>混沌之源头盔</t>
  </si>
  <si>
    <t>精·混沌之源头盔</t>
  </si>
  <si>
    <t>极·混沌之源头盔</t>
  </si>
  <si>
    <t>混沌之源轻甲</t>
  </si>
  <si>
    <t>精·混沌之源轻甲</t>
  </si>
  <si>
    <t>极·混沌之源轻甲</t>
  </si>
  <si>
    <t>混沌之源足具</t>
  </si>
  <si>
    <t>精·混沌之源足具</t>
  </si>
  <si>
    <t>极·混沌之源足具</t>
  </si>
  <si>
    <t>混沌之源戒指</t>
  </si>
  <si>
    <t>精·混沌之源戒指</t>
  </si>
  <si>
    <t>极·混沌之源戒指</t>
  </si>
  <si>
    <t>混沌之源项链</t>
  </si>
  <si>
    <t>精·混沌之源项链</t>
  </si>
  <si>
    <t>极·混沌之源项链</t>
  </si>
  <si>
    <t>混沌之源手镯</t>
  </si>
  <si>
    <t>精·混沌之源手镯</t>
  </si>
  <si>
    <t>极·混沌之源手镯</t>
  </si>
  <si>
    <t>末日天启之盔</t>
  </si>
  <si>
    <t>精·末日天启之盔</t>
  </si>
  <si>
    <t>极·末日天启之盔</t>
  </si>
  <si>
    <t>末日天启之甲</t>
  </si>
  <si>
    <t>精·末日天启之甲</t>
  </si>
  <si>
    <t>极·末日天启之甲</t>
  </si>
  <si>
    <t>末日天启之靴</t>
  </si>
  <si>
    <t>精·末日天启之靴</t>
  </si>
  <si>
    <t>极·末日天启之靴</t>
  </si>
  <si>
    <t>末日天启之戒</t>
  </si>
  <si>
    <t>精·末日天启之戒</t>
  </si>
  <si>
    <t>极·末日天启之戒</t>
  </si>
  <si>
    <t>末日天启之链</t>
  </si>
  <si>
    <t>精·末日天启之链</t>
  </si>
  <si>
    <t>极·末日天启之链</t>
  </si>
  <si>
    <t>末日天启之镯</t>
  </si>
  <si>
    <t>精·末日天启之镯</t>
  </si>
  <si>
    <t>极·末日天启之镯</t>
  </si>
  <si>
    <t>傲慢之眼</t>
  </si>
  <si>
    <t>戒之在骄，负重罚之</t>
  </si>
  <si>
    <t>精·傲慢之眼</t>
  </si>
  <si>
    <t>极·傲慢之眼</t>
  </si>
  <si>
    <t>贪婪之手</t>
  </si>
  <si>
    <t>戒之在贪，伏卧罚之</t>
  </si>
  <si>
    <t>精·贪婪之手</t>
  </si>
  <si>
    <t>极·贪婪之手</t>
  </si>
  <si>
    <t>怠惰之足</t>
  </si>
  <si>
    <t>戒之在惰，奔跑罚之</t>
  </si>
  <si>
    <t>精·怠惰之足</t>
  </si>
  <si>
    <t>极·怠惰之足</t>
  </si>
  <si>
    <t>愤怒之瞳</t>
  </si>
  <si>
    <t>戒之在怒，黑烟罚之</t>
  </si>
  <si>
    <t>精·愤怒之瞳</t>
  </si>
  <si>
    <t>极·愤怒之瞳</t>
  </si>
  <si>
    <t>暴食之口</t>
  </si>
  <si>
    <t>戒之在馐，饥饿罚之</t>
  </si>
  <si>
    <t>精·暴食之口</t>
  </si>
  <si>
    <t>极·暴食之口</t>
  </si>
  <si>
    <t>嫉妒之舌</t>
  </si>
  <si>
    <t>戒之在妒，缝嘴罚之</t>
  </si>
  <si>
    <t>精·嫉妒之舌</t>
  </si>
  <si>
    <t>极·嫉妒之舌</t>
  </si>
  <si>
    <t>神之恩赐</t>
  </si>
  <si>
    <t>开拓者</t>
  </si>
  <si>
    <t>王者之风</t>
  </si>
  <si>
    <t>鲜血渴望</t>
  </si>
  <si>
    <t>无限强袭</t>
  </si>
  <si>
    <t>杀意决</t>
  </si>
  <si>
    <t>苍鹰之眸</t>
  </si>
  <si>
    <t>风行者</t>
  </si>
  <si>
    <t>上古神器</t>
  </si>
  <si>
    <t>元素共鸣</t>
  </si>
  <si>
    <t>奥术帝国</t>
  </si>
  <si>
    <t>天劫之灾</t>
  </si>
  <si>
    <t>混沌之源</t>
  </si>
  <si>
    <t>末日天启</t>
  </si>
  <si>
    <t>七宗罪</t>
  </si>
  <si>
    <t>光明圣域</t>
  </si>
  <si>
    <t>神圣祈祷者</t>
  </si>
  <si>
    <t>天启</t>
  </si>
  <si>
    <t>无尽杀机</t>
  </si>
  <si>
    <t>地狱之炎</t>
  </si>
  <si>
    <t>血祭</t>
  </si>
  <si>
    <t>哀嚎的亡魂</t>
  </si>
  <si>
    <t>狂热教徒</t>
  </si>
  <si>
    <t>死者之悟</t>
  </si>
  <si>
    <t>战地壁垒</t>
  </si>
  <si>
    <t>复仇之盾</t>
  </si>
  <si>
    <t>鲜血之护</t>
  </si>
  <si>
    <t>漫长的旅途</t>
  </si>
  <si>
    <t>华丽的表演</t>
  </si>
  <si>
    <t>贤者的宝藏</t>
  </si>
  <si>
    <t>等级x</t>
    <phoneticPr fontId="3" type="noConversion"/>
  </si>
  <si>
    <t>将一件武器或防具强化到7(强化后等级会覆盖原来等级！)</t>
  </si>
  <si>
    <t>将一件武器或防具强化到8(强化后等级会覆盖原来等级！)</t>
  </si>
  <si>
    <t>将一件武器或防具强化到9(强化后等级会覆盖原来等级！)</t>
  </si>
  <si>
    <t>将一件武器或防具强化到10(强化后等级会覆盖原来等级！)</t>
  </si>
  <si>
    <t>将一件武器或防具强化到11(强化后等级会覆盖原来等级！)</t>
  </si>
  <si>
    <t>将一件武器或防具强化到12(强化后等级会覆盖原来等级！)</t>
  </si>
  <si>
    <t>将一件武器或防具强化到13(强化后等级会覆盖原来等级！)</t>
  </si>
  <si>
    <t>神话灵魂</t>
    <phoneticPr fontId="3" type="noConversion"/>
  </si>
  <si>
    <t>升级神话装备时使用的材料，极度稀有</t>
    <phoneticPr fontId="3" type="noConversion"/>
  </si>
  <si>
    <t>附加伤害</t>
  </si>
  <si>
    <t>被攻击时，获得1层反击</t>
  </si>
  <si>
    <t>怒击暴击率+</t>
  </si>
  <si>
    <t>攻击时，附加点伤害</t>
  </si>
  <si>
    <t>降低敌方治疗效果</t>
  </si>
  <si>
    <t>提高自身暴击</t>
  </si>
  <si>
    <t>每次攻击降低敌方1点暗抗</t>
  </si>
  <si>
    <t>普通攻击提高10%暴击，10%命中</t>
  </si>
  <si>
    <t>被攻击时，5%释放风怒打击</t>
  </si>
  <si>
    <t>攻击时，获得1层元素强化</t>
  </si>
  <si>
    <t>攻击时，无视敌方5%的魔抗</t>
  </si>
  <si>
    <t>行动时，5%释放雷罚</t>
  </si>
  <si>
    <t>1层再生</t>
  </si>
  <si>
    <t>1层裂伤</t>
  </si>
  <si>
    <t>每次行动降低自己1点体力，降低敌方3点精神</t>
    <phoneticPr fontId="3" type="noConversion"/>
  </si>
  <si>
    <t>光明顶</t>
  </si>
  <si>
    <t>信仰光明的祭司们的头发越来越少了。</t>
  </si>
  <si>
    <t>精·光明顶</t>
  </si>
  <si>
    <t>极·光明顶</t>
  </si>
  <si>
    <t>光明布袍</t>
  </si>
  <si>
    <t>圣职者统一穿着的法袍，偶尔会冒出金光。</t>
  </si>
  <si>
    <t>精·光明布袍</t>
  </si>
  <si>
    <t>极·光明布袍</t>
  </si>
  <si>
    <t>光明长筒靴</t>
  </si>
  <si>
    <t>在光明圣域出入所需要的鞋子。</t>
  </si>
  <si>
    <t>精·光明长筒靴</t>
  </si>
  <si>
    <t>极·光明长筒靴</t>
  </si>
  <si>
    <t>光明印戒</t>
  </si>
  <si>
    <t>这枚戒指中闪着金光。</t>
  </si>
  <si>
    <t>精·光明印戒</t>
  </si>
  <si>
    <t>极·光明印戒</t>
  </si>
  <si>
    <t>光明项链</t>
  </si>
  <si>
    <t>光明的项链中闪着金光。</t>
  </si>
  <si>
    <t>精·光明项链</t>
  </si>
  <si>
    <t>极·光明项链</t>
  </si>
  <si>
    <t>光明手链</t>
  </si>
  <si>
    <t>光明手链，五金一件。</t>
  </si>
  <si>
    <t>精·光明手链</t>
  </si>
  <si>
    <t>极·光明手链</t>
  </si>
  <si>
    <t>神圣之冠</t>
  </si>
  <si>
    <t>神圣祈祷者的帽子。</t>
  </si>
  <si>
    <t>精·神圣之冠</t>
  </si>
  <si>
    <t>极·神圣之冠</t>
  </si>
  <si>
    <t>神圣法衣</t>
  </si>
  <si>
    <t>神圣祈祷者的法衣。</t>
  </si>
  <si>
    <t>精·神圣法衣</t>
  </si>
  <si>
    <t>极·神圣法衣</t>
  </si>
  <si>
    <t>神圣绑腿</t>
  </si>
  <si>
    <t>神圣祈祷者的绑腿。</t>
  </si>
  <si>
    <t>精·神圣绑腿</t>
  </si>
  <si>
    <t>极·神圣绑腿</t>
  </si>
  <si>
    <t>神圣能量指环</t>
  </si>
  <si>
    <t>灌注着神圣能量的戒指。</t>
  </si>
  <si>
    <t>精·神圣能量指环</t>
  </si>
  <si>
    <t>极·神圣能量指环</t>
  </si>
  <si>
    <t>神圣金项链</t>
  </si>
  <si>
    <t>这可是24k纯金项链。</t>
  </si>
  <si>
    <t>精·神圣金项链</t>
  </si>
  <si>
    <t>极·神圣金项链</t>
  </si>
  <si>
    <t>神圣护手</t>
  </si>
  <si>
    <t>神圣祈祷者所佩的手镯。</t>
  </si>
  <si>
    <t>精·神圣护手</t>
  </si>
  <si>
    <t>极·神圣护手</t>
  </si>
  <si>
    <t>天罚</t>
  </si>
  <si>
    <t>所有人都会受到惩罚！</t>
  </si>
  <si>
    <t>精·天罚</t>
  </si>
  <si>
    <t>极·天罚</t>
  </si>
  <si>
    <t>审判之姿</t>
  </si>
  <si>
    <t>审判者应有的姿态。</t>
  </si>
  <si>
    <t>精·审判之姿</t>
  </si>
  <si>
    <t>极·审判之姿</t>
  </si>
  <si>
    <t>堕落的步伐</t>
  </si>
  <si>
    <t>你堕落了，兄弟。</t>
  </si>
  <si>
    <t>精·堕落的步伐</t>
  </si>
  <si>
    <t>极·堕落的步伐</t>
  </si>
  <si>
    <t>疯狂的低语</t>
  </si>
  <si>
    <t>这枚戒指中不时传来令人胆寒的声音。</t>
  </si>
  <si>
    <t>精·疯狂的低语</t>
  </si>
  <si>
    <t>极·疯狂的低语</t>
  </si>
  <si>
    <t>祭司之证</t>
  </si>
  <si>
    <t>这是你作为光明祭祀的证明。</t>
  </si>
  <si>
    <t>精·祭司之证</t>
  </si>
  <si>
    <t>极·祭司之证</t>
  </si>
  <si>
    <t>理智束腕</t>
  </si>
  <si>
    <t>保持住你的理智！</t>
  </si>
  <si>
    <t>精·理智束腕</t>
  </si>
  <si>
    <t>极·理智束腕</t>
  </si>
  <si>
    <t>无尽杀机面罩</t>
  </si>
  <si>
    <t>没人会知道自己会死在哪，嘿嘿嘿。</t>
  </si>
  <si>
    <t>精·无尽杀机面罩</t>
  </si>
  <si>
    <t>极·无尽杀机面罩</t>
  </si>
  <si>
    <t>无尽杀机胸甲</t>
  </si>
  <si>
    <t>精·无尽杀机胸甲</t>
  </si>
  <si>
    <t>极·无尽杀机胸甲</t>
  </si>
  <si>
    <t>无尽杀机护腿</t>
  </si>
  <si>
    <t>精·无尽杀机护腿</t>
  </si>
  <si>
    <t>极·无尽杀机护腿</t>
  </si>
  <si>
    <t>无尽杀机戒指</t>
  </si>
  <si>
    <t>精·无尽杀机戒指</t>
  </si>
  <si>
    <t>极·无尽杀机戒指</t>
  </si>
  <si>
    <t>无尽杀机项链</t>
  </si>
  <si>
    <t>精·无尽杀机项链</t>
  </si>
  <si>
    <t>极·无尽杀机项链</t>
  </si>
  <si>
    <t>无尽杀机手镯</t>
  </si>
  <si>
    <t>精·无尽杀机手镯</t>
  </si>
  <si>
    <t>极·无尽杀机手镯</t>
  </si>
  <si>
    <t>地狱的烈焰会将你的敌人烧尽！</t>
  </si>
  <si>
    <t>地狱之缚</t>
  </si>
  <si>
    <t>精·地狱之缚</t>
  </si>
  <si>
    <t>极·地狱之缚</t>
  </si>
  <si>
    <t>地狱之速</t>
  </si>
  <si>
    <t>精·地狱之速</t>
  </si>
  <si>
    <t>极·地狱之速</t>
  </si>
  <si>
    <t>地狱炎金指环</t>
  </si>
  <si>
    <t>精·地狱炎金指环</t>
  </si>
  <si>
    <t>极·地狱炎金指环</t>
  </si>
  <si>
    <t>地狱大门钥匙</t>
  </si>
  <si>
    <t>精·地狱大门钥匙</t>
  </si>
  <si>
    <t>极·地狱大门钥匙</t>
  </si>
  <si>
    <t>地狱锁链</t>
  </si>
  <si>
    <t>精·地狱锁链</t>
  </si>
  <si>
    <t>极·地狱锁链</t>
  </si>
  <si>
    <t>虚无面具</t>
  </si>
  <si>
    <t>谁都不知道这面具下究竟藏着怎样阴暗的面孔。</t>
  </si>
  <si>
    <t>精·虚无面具</t>
  </si>
  <si>
    <t>极·虚无面具</t>
  </si>
  <si>
    <t>提高2%闪避率</t>
  </si>
  <si>
    <t>鲜血伪装</t>
  </si>
  <si>
    <t>屠戮者才会拥有的残暴伪装。</t>
  </si>
  <si>
    <t>精·鲜血伪装</t>
  </si>
  <si>
    <t>极·鲜血伪装</t>
  </si>
  <si>
    <t>静谧</t>
  </si>
  <si>
    <t>悄悄地，我来了。</t>
  </si>
  <si>
    <t>精·静谧</t>
  </si>
  <si>
    <t>极·静谧</t>
  </si>
  <si>
    <t>轮回灌注</t>
  </si>
  <si>
    <t>生与死，轮回不止。</t>
  </si>
  <si>
    <t>精·轮回灌注</t>
  </si>
  <si>
    <t>极·轮回灌注</t>
  </si>
  <si>
    <t>被攻击时有40%几率附加一层【流血】</t>
  </si>
  <si>
    <t>限刻的十字架</t>
  </si>
  <si>
    <t>拿血来开始这场仪式吧！</t>
  </si>
  <si>
    <t>精·限刻的十字架</t>
  </si>
  <si>
    <t>极·限刻的十字架</t>
  </si>
  <si>
    <t>咒腕</t>
  </si>
  <si>
    <t>这是刺客的象征！</t>
  </si>
  <si>
    <t>精·咒腕</t>
  </si>
  <si>
    <t>极·咒腕</t>
  </si>
  <si>
    <t>亡魂的惊悚</t>
  </si>
  <si>
    <t>悲惨的亡魂之音环绕在你的周围。</t>
  </si>
  <si>
    <t>精·亡魂的惊悚</t>
  </si>
  <si>
    <t>极·亡魂的惊悚</t>
  </si>
  <si>
    <t>亡魂的欺凌</t>
  </si>
  <si>
    <t>精·亡魂的欺凌</t>
  </si>
  <si>
    <t>极·亡魂的欺凌</t>
  </si>
  <si>
    <t>亡魂的纠缠</t>
  </si>
  <si>
    <t>精·亡魂的纠缠</t>
  </si>
  <si>
    <t>极·亡魂的纠缠</t>
  </si>
  <si>
    <t>亡魂的回响</t>
  </si>
  <si>
    <t>精·亡魂的回响</t>
  </si>
  <si>
    <t>极·亡魂的回响</t>
  </si>
  <si>
    <t>亡魂的束缚</t>
  </si>
  <si>
    <t>精·亡魂的束缚</t>
  </si>
  <si>
    <t>极·亡魂的束缚</t>
  </si>
  <si>
    <t>亡魂的诡诈</t>
  </si>
  <si>
    <t>精·亡魂的诡诈</t>
  </si>
  <si>
    <t>极·亡魂的诡诈</t>
  </si>
  <si>
    <t>教徒巫帽</t>
  </si>
  <si>
    <t>死灵教会从不缺少狂热分子。</t>
  </si>
  <si>
    <t>精·教徒巫帽</t>
  </si>
  <si>
    <t>极·教徒巫帽</t>
  </si>
  <si>
    <t>教徒长袍</t>
  </si>
  <si>
    <t>精·教徒长袍</t>
  </si>
  <si>
    <t>极·教徒长袍</t>
  </si>
  <si>
    <t>教徒皮靴</t>
  </si>
  <si>
    <t>精·教徒皮靴</t>
  </si>
  <si>
    <t>极·教徒皮靴</t>
  </si>
  <si>
    <t>教徒印记</t>
  </si>
  <si>
    <t>精·教徒印记</t>
  </si>
  <si>
    <t>极·教徒印记</t>
  </si>
  <si>
    <t>教徒十字</t>
  </si>
  <si>
    <t>精·教徒十字</t>
  </si>
  <si>
    <t>极·教徒十字</t>
  </si>
  <si>
    <t>教徒咒令</t>
  </si>
  <si>
    <t>精·教徒咒令</t>
  </si>
  <si>
    <t>极·教徒咒令</t>
  </si>
  <si>
    <t>观死</t>
  </si>
  <si>
    <t>我能感受到死者的呼声。</t>
  </si>
  <si>
    <t>精·观死</t>
  </si>
  <si>
    <t>极·观死</t>
  </si>
  <si>
    <t>行动时偷取20点力量和智力</t>
  </si>
  <si>
    <t>裹尸布</t>
  </si>
  <si>
    <t>精·裹尸布</t>
  </si>
  <si>
    <t>极·裹尸布</t>
  </si>
  <si>
    <t>灵魂漂移</t>
  </si>
  <si>
    <t>精·灵魂漂移</t>
  </si>
  <si>
    <t>极·灵魂漂移</t>
  </si>
  <si>
    <t>通灵</t>
  </si>
  <si>
    <t>精·通灵</t>
  </si>
  <si>
    <t>极·通灵</t>
  </si>
  <si>
    <t>镇魂</t>
  </si>
  <si>
    <t>精·镇魂</t>
  </si>
  <si>
    <t>极·镇魂</t>
  </si>
  <si>
    <t>行动时附加敌方7%护甲+7%魔抗的伤害</t>
  </si>
  <si>
    <t>转生</t>
  </si>
  <si>
    <t>精·转生</t>
  </si>
  <si>
    <t>极·转生</t>
  </si>
  <si>
    <t>行动时有15%几率获得一层【再生】</t>
  </si>
  <si>
    <t>战地重盔</t>
  </si>
  <si>
    <t>只有我才是你们坚强的壁垒！</t>
  </si>
  <si>
    <t>精·战地重盔</t>
  </si>
  <si>
    <t>极·战地重盔</t>
  </si>
  <si>
    <t>战地铁甲</t>
  </si>
  <si>
    <t>精·战地铁甲</t>
  </si>
  <si>
    <t>极·战地铁甲</t>
  </si>
  <si>
    <t>战地钢胫</t>
  </si>
  <si>
    <t>精·战地钢胫</t>
  </si>
  <si>
    <t>极·战地钢胫</t>
  </si>
  <si>
    <t>战地铁戒</t>
  </si>
  <si>
    <t>精·战地铁戒</t>
  </si>
  <si>
    <t>极·战地铁戒</t>
  </si>
  <si>
    <t>战地铭牌</t>
  </si>
  <si>
    <t>精·战地铭牌</t>
  </si>
  <si>
    <t>极·战地铭牌</t>
  </si>
  <si>
    <t>战地护腕</t>
  </si>
  <si>
    <t>精·战地护腕</t>
  </si>
  <si>
    <t>极·战地护腕</t>
  </si>
  <si>
    <t>复仇之眼</t>
  </si>
  <si>
    <t>我的守护之路上充满了仇恨。</t>
  </si>
  <si>
    <t>精·复仇之眼</t>
  </si>
  <si>
    <t>极·复仇之眼</t>
  </si>
  <si>
    <t>复仇之欲</t>
  </si>
  <si>
    <t>精·复仇之欲</t>
  </si>
  <si>
    <t>极·复仇之欲</t>
  </si>
  <si>
    <t>复仇之路</t>
  </si>
  <si>
    <t>精·复仇之路</t>
  </si>
  <si>
    <t>极·复仇之路</t>
  </si>
  <si>
    <t>复仇的渴望</t>
  </si>
  <si>
    <t>精·复仇的渴望</t>
  </si>
  <si>
    <t>极·复仇的渴望</t>
  </si>
  <si>
    <t>复仇的决心</t>
  </si>
  <si>
    <t>精·复仇的决心</t>
  </si>
  <si>
    <t>极·复仇的决心</t>
  </si>
  <si>
    <t>复仇的诅咒</t>
  </si>
  <si>
    <t>精·复仇的诅咒</t>
  </si>
  <si>
    <t>极·复仇的诅咒</t>
  </si>
  <si>
    <t>怒冠</t>
  </si>
  <si>
    <t>血液在我的铠甲中流淌！</t>
  </si>
  <si>
    <t>精·怒冠</t>
  </si>
  <si>
    <t>极·怒冠</t>
  </si>
  <si>
    <t>鲜血拥抱</t>
  </si>
  <si>
    <t>精·鲜血拥抱</t>
  </si>
  <si>
    <t>极·鲜血拥抱</t>
  </si>
  <si>
    <t>血足</t>
  </si>
  <si>
    <t>精·血足</t>
  </si>
  <si>
    <t>极·血足</t>
  </si>
  <si>
    <t>鲜血继承者</t>
  </si>
  <si>
    <t>精·鲜血继承者</t>
  </si>
  <si>
    <t>极·鲜血继承者</t>
  </si>
  <si>
    <t>被攻击时提高0.8%治疗效果</t>
  </si>
  <si>
    <t>家族的信条</t>
  </si>
  <si>
    <t>精·家族的信条</t>
  </si>
  <si>
    <t>极·家族的信条</t>
  </si>
  <si>
    <t>远古诅咒</t>
  </si>
  <si>
    <t>精·远古诅咒</t>
  </si>
  <si>
    <t>极·远古诅咒</t>
  </si>
  <si>
    <t>华冠</t>
  </si>
  <si>
    <t>漫长的旅途，开始了！</t>
  </si>
  <si>
    <t>精·华冠</t>
  </si>
  <si>
    <t>极·华冠</t>
  </si>
  <si>
    <t>华服</t>
  </si>
  <si>
    <t>这真是一场漫长的旅途。</t>
  </si>
  <si>
    <t>精·华服</t>
  </si>
  <si>
    <t>极·华服</t>
  </si>
  <si>
    <t>华胫</t>
  </si>
  <si>
    <t>漫长的旅途，结束了！</t>
  </si>
  <si>
    <t>精·华胫</t>
  </si>
  <si>
    <t>极·华胫</t>
  </si>
  <si>
    <t>华戒</t>
  </si>
  <si>
    <t>精·华戒</t>
  </si>
  <si>
    <t>极·华戒</t>
  </si>
  <si>
    <t>华链</t>
  </si>
  <si>
    <t>精·华链</t>
  </si>
  <si>
    <t>极·华链</t>
  </si>
  <si>
    <t>华腕</t>
  </si>
  <si>
    <t>精·华腕</t>
  </si>
  <si>
    <t>极·华腕</t>
  </si>
  <si>
    <t>贤者之帽</t>
  </si>
  <si>
    <t>观众朋友们，让我们一起期待一场最为华丽的演出！</t>
  </si>
  <si>
    <t>精·贤者之帽</t>
  </si>
  <si>
    <t>极·贤者之帽</t>
  </si>
  <si>
    <t>贤者护胸</t>
  </si>
  <si>
    <t>精·贤者护胸</t>
  </si>
  <si>
    <t>极·贤者护胸</t>
  </si>
  <si>
    <t>贤者皮裤</t>
  </si>
  <si>
    <t>精·贤者皮裤</t>
  </si>
  <si>
    <t>极·贤者皮裤</t>
  </si>
  <si>
    <t>贤者之扣</t>
  </si>
  <si>
    <t>精·贤者之扣</t>
  </si>
  <si>
    <t>极·贤者之扣</t>
  </si>
  <si>
    <t>贤者项链</t>
  </si>
  <si>
    <t>精·贤者项链</t>
  </si>
  <si>
    <t>极·贤者项链</t>
  </si>
  <si>
    <t>贤者手镯</t>
  </si>
  <si>
    <t>精·贤者手镯</t>
  </si>
  <si>
    <t>极·贤者手镯</t>
  </si>
  <si>
    <t>起点</t>
  </si>
  <si>
    <t>大贤者总会有些秘密宝物的，你说是吧？</t>
  </si>
  <si>
    <t>精·起点</t>
  </si>
  <si>
    <t>极·起点</t>
  </si>
  <si>
    <t>前三回合暴击率提高40%，暴击伤害提高40%</t>
  </si>
  <si>
    <t>旅途</t>
  </si>
  <si>
    <t>精·旅途</t>
  </si>
  <si>
    <t>极·旅途</t>
  </si>
  <si>
    <t>终点</t>
  </si>
  <si>
    <t>精·终点</t>
  </si>
  <si>
    <t>极·终点</t>
  </si>
  <si>
    <t>生命值低于35%时，提高250点力量和智力</t>
  </si>
  <si>
    <t>时光慢游</t>
  </si>
  <si>
    <t>精·时光慢游</t>
  </si>
  <si>
    <t>极·时光慢游</t>
  </si>
  <si>
    <t>【审判之锤】会提高100点速度,3点光属性强化</t>
  </si>
  <si>
    <t>旅者之誓</t>
  </si>
  <si>
    <t>精·旅者之誓</t>
  </si>
  <si>
    <t>极·旅者之誓</t>
  </si>
  <si>
    <t>零次集束</t>
  </si>
  <si>
    <t>精·零次集束</t>
  </si>
  <si>
    <t>极·零次集束</t>
  </si>
  <si>
    <t>启示录</t>
  </si>
  <si>
    <t>书中记载了天谴之日。</t>
  </si>
  <si>
    <t>精·启示录</t>
  </si>
  <si>
    <t>极·启示录</t>
  </si>
  <si>
    <t>无尽杀机匕首</t>
  </si>
  <si>
    <t>精·无尽杀机匕首</t>
  </si>
  <si>
    <t>极·无尽杀机匕首</t>
  </si>
  <si>
    <t>地狱的第三把刀</t>
  </si>
  <si>
    <t>传闻地狱只有两把刀，这第三把是？</t>
  </si>
  <si>
    <t>精·地狱的第三把刀</t>
  </si>
  <si>
    <t>极·地狱的第三把刀</t>
  </si>
  <si>
    <t>血棘</t>
  </si>
  <si>
    <t>这柄细小的匕首极其渴望鲜血。</t>
  </si>
  <si>
    <t>精·血棘</t>
  </si>
  <si>
    <t>极·血棘</t>
  </si>
  <si>
    <t>亡魂之音</t>
  </si>
  <si>
    <t>精·亡魂之音</t>
  </si>
  <si>
    <t>极·亡魂之音</t>
  </si>
  <si>
    <t>狂热</t>
  </si>
  <si>
    <t>精·狂热</t>
  </si>
  <si>
    <t>极·狂热</t>
  </si>
  <si>
    <t>骷髅水晶法杖</t>
  </si>
  <si>
    <t>精·骷髅水晶法杖</t>
  </si>
  <si>
    <t>极·骷髅水晶法杖</t>
  </si>
  <si>
    <t>战地巨盾</t>
  </si>
  <si>
    <t>精·战地巨盾</t>
  </si>
  <si>
    <t>极·战地巨盾</t>
  </si>
  <si>
    <t>复仇之怒</t>
  </si>
  <si>
    <t>精·复仇之怒</t>
  </si>
  <si>
    <t>极·复仇之怒</t>
  </si>
  <si>
    <t>龙血壁垒</t>
  </si>
  <si>
    <t>精·龙血壁垒</t>
  </si>
  <si>
    <t>极·龙血壁垒</t>
  </si>
  <si>
    <t>华丽演出的剧本</t>
  </si>
  <si>
    <t>这里记录了全世界旅游攻略。</t>
  </si>
  <si>
    <t>精·华丽演出的剧本</t>
  </si>
  <si>
    <t>极·华丽演出的剧本</t>
  </si>
  <si>
    <t>贤者法则</t>
  </si>
  <si>
    <t>精·贤者法则</t>
  </si>
  <si>
    <t>极·贤者法则</t>
  </si>
  <si>
    <t>旅游攻略全集</t>
  </si>
  <si>
    <t>精·旅游攻略全集</t>
  </si>
  <si>
    <t>极·旅游攻略全集</t>
  </si>
  <si>
    <t>光明使者典籍</t>
  </si>
  <si>
    <t>记录着光明使者精髓的古典书籍。</t>
  </si>
  <si>
    <t>精·光明使者典籍</t>
  </si>
  <si>
    <t>极·光明使者典籍</t>
  </si>
  <si>
    <t>圣职者的祷告书</t>
  </si>
  <si>
    <t>神圣祈祷者之书。</t>
  </si>
  <si>
    <t>精·圣职者的祷告书</t>
  </si>
  <si>
    <t>极·圣职者的祷告书</t>
  </si>
  <si>
    <t>枪</t>
    <phoneticPr fontId="3" type="noConversion"/>
  </si>
  <si>
    <t>刀</t>
    <phoneticPr fontId="3" type="noConversion"/>
  </si>
  <si>
    <t>弓</t>
    <phoneticPr fontId="3" type="noConversion"/>
  </si>
  <si>
    <t>盾</t>
    <phoneticPr fontId="3" type="noConversion"/>
  </si>
  <si>
    <t>匕首</t>
    <phoneticPr fontId="3" type="noConversion"/>
  </si>
  <si>
    <t>剑</t>
    <phoneticPr fontId="3" type="noConversion"/>
  </si>
  <si>
    <t>魔杖</t>
    <phoneticPr fontId="3" type="noConversion"/>
  </si>
  <si>
    <t>短剑</t>
    <phoneticPr fontId="3" type="noConversion"/>
  </si>
  <si>
    <t>武器</t>
    <phoneticPr fontId="3" type="noConversion"/>
  </si>
  <si>
    <t>防具</t>
    <phoneticPr fontId="3" type="noConversion"/>
  </si>
  <si>
    <t>白</t>
    <phoneticPr fontId="3" type="noConversion"/>
  </si>
  <si>
    <t>绿</t>
    <phoneticPr fontId="3" type="noConversion"/>
  </si>
  <si>
    <t>蓝</t>
    <phoneticPr fontId="3" type="noConversion"/>
  </si>
  <si>
    <t>紫</t>
    <phoneticPr fontId="3" type="noConversion"/>
  </si>
  <si>
    <t>橙</t>
    <phoneticPr fontId="3" type="noConversion"/>
  </si>
  <si>
    <t>红</t>
    <phoneticPr fontId="3" type="noConversion"/>
  </si>
  <si>
    <t>攻击额外伤害C类增伤</t>
    <phoneticPr fontId="3" type="noConversion"/>
  </si>
  <si>
    <t>maxhp</t>
    <phoneticPr fontId="3" type="noConversion"/>
  </si>
  <si>
    <t>ARM+</t>
    <phoneticPr fontId="3" type="noConversion"/>
  </si>
  <si>
    <t>护甲百分比</t>
    <phoneticPr fontId="3" type="noConversion"/>
  </si>
  <si>
    <t>heal</t>
    <phoneticPr fontId="3" type="noConversion"/>
  </si>
  <si>
    <t>治疗效果+</t>
    <phoneticPr fontId="3" type="noConversion"/>
  </si>
  <si>
    <t>多重施法</t>
    <phoneticPr fontId="3" type="noConversion"/>
  </si>
  <si>
    <t>darkup</t>
    <phoneticPr fontId="3" type="noConversion"/>
  </si>
  <si>
    <t>攻击附加伤害</t>
    <phoneticPr fontId="3" type="noConversion"/>
  </si>
  <si>
    <t>持续伤害强化</t>
    <phoneticPr fontId="3" type="noConversion"/>
  </si>
  <si>
    <t>怒气上限</t>
    <phoneticPr fontId="3" type="noConversion"/>
  </si>
  <si>
    <t>spi</t>
    <phoneticPr fontId="3" type="noConversion"/>
  </si>
  <si>
    <t>精神</t>
    <phoneticPr fontId="3" type="noConversion"/>
  </si>
  <si>
    <t>spi_per</t>
    <phoneticPr fontId="3" type="noConversion"/>
  </si>
  <si>
    <t>精神百分比</t>
    <phoneticPr fontId="3" type="noConversion"/>
  </si>
  <si>
    <t>威力（不用）*******</t>
    <phoneticPr fontId="3" type="noConversion"/>
  </si>
  <si>
    <t>威力（不用）*******百分比</t>
    <phoneticPr fontId="3" type="noConversion"/>
  </si>
  <si>
    <t>health</t>
    <phoneticPr fontId="3" type="noConversion"/>
  </si>
  <si>
    <t>连锁技能强化</t>
    <phoneticPr fontId="3" type="noConversion"/>
  </si>
  <si>
    <t>str</t>
    <phoneticPr fontId="3" type="noConversion"/>
  </si>
  <si>
    <t>力量</t>
    <phoneticPr fontId="3" type="noConversion"/>
  </si>
  <si>
    <t>str_per</t>
    <phoneticPr fontId="3" type="noConversion"/>
  </si>
  <si>
    <t>力量百分比</t>
    <phoneticPr fontId="3" type="noConversion"/>
  </si>
  <si>
    <t>inte</t>
    <phoneticPr fontId="3" type="noConversion"/>
  </si>
  <si>
    <t>智力</t>
    <phoneticPr fontId="3" type="noConversion"/>
  </si>
  <si>
    <t>inte_per</t>
    <phoneticPr fontId="3" type="noConversion"/>
  </si>
  <si>
    <t>智力百分比</t>
    <phoneticPr fontId="3" type="noConversion"/>
  </si>
  <si>
    <t>hit</t>
    <phoneticPr fontId="3" type="noConversion"/>
  </si>
  <si>
    <t>命中率</t>
    <phoneticPr fontId="3" type="noConversion"/>
  </si>
  <si>
    <t>eva</t>
    <phoneticPr fontId="3" type="noConversion"/>
  </si>
  <si>
    <t>回避率</t>
    <phoneticPr fontId="3" type="noConversion"/>
  </si>
  <si>
    <t>sk_level</t>
    <phoneticPr fontId="3" type="noConversion"/>
  </si>
  <si>
    <t>增加技能等级</t>
    <phoneticPr fontId="3" type="noConversion"/>
  </si>
  <si>
    <t>技能id</t>
    <phoneticPr fontId="3" type="noConversion"/>
  </si>
  <si>
    <t>lv</t>
    <phoneticPr fontId="3" type="noConversion"/>
  </si>
  <si>
    <t>sk_levelpos</t>
    <phoneticPr fontId="3" type="noConversion"/>
  </si>
  <si>
    <t>增加某一层的技能</t>
    <phoneticPr fontId="3" type="noConversion"/>
  </si>
  <si>
    <t>层数</t>
    <phoneticPr fontId="3" type="noConversion"/>
  </si>
  <si>
    <t>sk_levelrole</t>
    <phoneticPr fontId="3" type="noConversion"/>
  </si>
  <si>
    <t>增加所有技能</t>
    <phoneticPr fontId="3" type="noConversion"/>
  </si>
  <si>
    <t>sk_levelprofession</t>
    <phoneticPr fontId="3" type="noConversion"/>
  </si>
  <si>
    <t>action_useskill</t>
    <phoneticPr fontId="3" type="noConversion"/>
  </si>
  <si>
    <t>行动时有几率使用技能</t>
    <phoneticPr fontId="3" type="noConversion"/>
  </si>
  <si>
    <t>id</t>
    <phoneticPr fontId="3" type="noConversion"/>
  </si>
  <si>
    <t>hurt_userskill</t>
    <phoneticPr fontId="3" type="noConversion"/>
  </si>
  <si>
    <t>被攻击有几率使用技能</t>
    <phoneticPr fontId="3" type="noConversion"/>
  </si>
  <si>
    <t>count</t>
    <phoneticPr fontId="3" type="noConversion"/>
  </si>
  <si>
    <t>无限之石</t>
    <phoneticPr fontId="3" type="noConversion"/>
  </si>
  <si>
    <t>升级斯托拉斯套装时使用的材料，无限之境掉落</t>
    <phoneticPr fontId="3" type="noConversion"/>
  </si>
  <si>
    <t>被攻击时提高0.5%治疗效果</t>
    <phoneticPr fontId="3" type="noConversion"/>
  </si>
  <si>
    <t>行动时提高10点队伍攻击力和队伍法术强度</t>
    <phoneticPr fontId="3" type="noConversion"/>
  </si>
  <si>
    <t>行动时有20%几率附加一层【破防】</t>
    <phoneticPr fontId="3" type="noConversion"/>
  </si>
  <si>
    <t>暴击时额外造成敌方1%最大生命值的伤害</t>
    <phoneticPr fontId="3" type="noConversion"/>
  </si>
  <si>
    <t>提高护甲相当于3%魔抗，提高魔抗相当于3%护甲</t>
    <phoneticPr fontId="3" type="noConversion"/>
  </si>
  <si>
    <t>被攻击时30%几率获得一层荆棘</t>
    <phoneticPr fontId="3" type="noConversion"/>
  </si>
  <si>
    <t>被攻击时有9%几率获得一层【护卫】</t>
    <phoneticPr fontId="3" type="noConversion"/>
  </si>
  <si>
    <t>所有吟游诗人技能等级提高1级</t>
    <phoneticPr fontId="3" type="noConversion"/>
  </si>
  <si>
    <t>【地狱之炎】的伤害提高25%</t>
    <phoneticPr fontId="3" type="noConversion"/>
  </si>
  <si>
    <t>行动有20%几率获得一层【吸血鬼】</t>
    <phoneticPr fontId="3" type="noConversion"/>
  </si>
  <si>
    <t>行动时提高10点法术穿透</t>
    <phoneticPr fontId="3" type="noConversion"/>
  </si>
  <si>
    <t>前五回合速度提高2000点</t>
    <phoneticPr fontId="3" type="noConversion"/>
  </si>
  <si>
    <t>敌方生命值低于30%时，伤害提高10%</t>
    <phoneticPr fontId="3" type="noConversion"/>
  </si>
  <si>
    <t>前六回合护甲穿透提高1000点</t>
    <phoneticPr fontId="3" type="noConversion"/>
  </si>
  <si>
    <t>前六回合护法术透提高1000点</t>
    <phoneticPr fontId="3" type="noConversion"/>
  </si>
  <si>
    <t>行动时有8%几率提高10点暗属性强化</t>
    <phoneticPr fontId="3" type="noConversion"/>
  </si>
  <si>
    <t>【暗影炸弹】伤害提高15%</t>
    <phoneticPr fontId="3" type="noConversion"/>
  </si>
  <si>
    <t>【暗影炸弹】的暴击几率提高20%</t>
    <phoneticPr fontId="3" type="noConversion"/>
  </si>
  <si>
    <t>行动时15%几率提高1500速度，持续3回合</t>
    <phoneticPr fontId="3" type="noConversion"/>
  </si>
  <si>
    <t>【暗影炸弹】还会回复0.5%最大生命值</t>
    <phoneticPr fontId="3" type="noConversion"/>
  </si>
  <si>
    <t>行动时提高0.2%多重施法</t>
    <phoneticPr fontId="3" type="noConversion"/>
  </si>
  <si>
    <t>行动时有2%几率获得10层【吸血鬼】</t>
    <phoneticPr fontId="3" type="noConversion"/>
  </si>
  <si>
    <t>行动时有5%几率附加两层【眩晕】</t>
    <phoneticPr fontId="3" type="noConversion"/>
  </si>
  <si>
    <t>被攻击时有1%几率回复50%最大生命值</t>
    <phoneticPr fontId="3" type="noConversion"/>
  </si>
  <si>
    <t>伤害提高10%，行动时有8%几率获得两层【裂伤】</t>
    <phoneticPr fontId="3" type="noConversion"/>
  </si>
  <si>
    <t>行动时附加一层【减速】</t>
    <phoneticPr fontId="3" type="noConversion"/>
  </si>
  <si>
    <t>行动时偷取10点精神</t>
    <phoneticPr fontId="3" type="noConversion"/>
  </si>
  <si>
    <t>暴击时获得三层【吸血鬼】</t>
    <phoneticPr fontId="3" type="noConversion"/>
  </si>
  <si>
    <t>行动时获得一层【吸血鬼】</t>
    <phoneticPr fontId="3" type="noConversion"/>
  </si>
  <si>
    <t>伤害提高5%，护甲降低500</t>
    <phoneticPr fontId="3" type="noConversion"/>
  </si>
  <si>
    <t>暴击时回复3%最大生命值</t>
    <phoneticPr fontId="3" type="noConversion"/>
  </si>
  <si>
    <t>被攻击时有15%几率获得一层【迅捷】</t>
    <phoneticPr fontId="3" type="noConversion"/>
  </si>
  <si>
    <t>攻击附加2000点额外伤害</t>
    <phoneticPr fontId="3" type="noConversion"/>
  </si>
  <si>
    <t>【审判之锤】暴击率提高20%</t>
    <phoneticPr fontId="3" type="noConversion"/>
  </si>
  <si>
    <t>【审判之锤】获得50%额外生命偷取</t>
    <phoneticPr fontId="3" type="noConversion"/>
  </si>
  <si>
    <t>【审判之锤】会附加1%最大生命值的伤害</t>
    <phoneticPr fontId="3" type="noConversion"/>
  </si>
  <si>
    <t>蛮龙心脏</t>
    <phoneticPr fontId="3" type="noConversion"/>
  </si>
  <si>
    <t>虚空之光</t>
    <phoneticPr fontId="3" type="noConversion"/>
  </si>
  <si>
    <t>普通进阶材料-副本魔化之地掉落</t>
    <phoneticPr fontId="3" type="noConversion"/>
  </si>
  <si>
    <t>优秀进阶材料-副本废弃的实验室掉落</t>
    <phoneticPr fontId="3" type="noConversion"/>
  </si>
  <si>
    <t>普通进阶材料-副本废弃的实验室掉落</t>
    <phoneticPr fontId="3" type="noConversion"/>
  </si>
  <si>
    <t>优秀进阶材料-副本元素风暴掉落</t>
    <phoneticPr fontId="3" type="noConversion"/>
  </si>
  <si>
    <t>优秀进阶材料-副本元素风暴掉落</t>
    <phoneticPr fontId="3" type="noConversion"/>
  </si>
  <si>
    <t>精良进阶材料-副本元素风暴掉落</t>
    <phoneticPr fontId="3" type="noConversion"/>
  </si>
  <si>
    <t>精良进阶材料-副本黑暗工厂掉落</t>
    <phoneticPr fontId="3" type="noConversion"/>
  </si>
  <si>
    <t>精良进阶材料-副本虚空遗迹掉落</t>
    <phoneticPr fontId="3" type="noConversion"/>
  </si>
  <si>
    <t>史诗进阶材料-副本英灵殿掉落</t>
    <phoneticPr fontId="3" type="noConversion"/>
  </si>
  <si>
    <t>史诗进阶材料-副本巨龙之巢掉落</t>
    <phoneticPr fontId="3" type="noConversion"/>
  </si>
  <si>
    <t>传说进阶材料-副本机械纪元掉落</t>
    <phoneticPr fontId="3" type="noConversion"/>
  </si>
  <si>
    <t>传说进阶材料-副本军事基地掉落</t>
    <phoneticPr fontId="3" type="noConversion"/>
  </si>
  <si>
    <t>传说进阶材料-副本不老泉之谜掉落</t>
    <phoneticPr fontId="3" type="noConversion"/>
  </si>
  <si>
    <t>斗师之枪</t>
    <phoneticPr fontId="3" type="noConversion"/>
  </si>
  <si>
    <t>斗宗之枪</t>
    <phoneticPr fontId="3" type="noConversion"/>
  </si>
  <si>
    <t>斗灵之枪</t>
    <phoneticPr fontId="3" type="noConversion"/>
  </si>
  <si>
    <t>斗尊之枪</t>
    <phoneticPr fontId="3" type="noConversion"/>
  </si>
  <si>
    <t>斗皇之枪</t>
    <phoneticPr fontId="3" type="noConversion"/>
  </si>
  <si>
    <t>斗帝之枪</t>
    <phoneticPr fontId="3" type="noConversion"/>
  </si>
  <si>
    <t>斗师之刀</t>
  </si>
  <si>
    <t>斗宗之刀</t>
  </si>
  <si>
    <t>斗灵之刀</t>
  </si>
  <si>
    <t>斗尊之刀</t>
  </si>
  <si>
    <t>斗皇之刀</t>
  </si>
  <si>
    <t>斗帝之刀</t>
  </si>
  <si>
    <t>斗师之弓</t>
  </si>
  <si>
    <t>斗宗之弓</t>
  </si>
  <si>
    <t>斗灵之弓</t>
  </si>
  <si>
    <t>斗尊之弓</t>
  </si>
  <si>
    <t>斗皇之弓</t>
  </si>
  <si>
    <t>斗帝之弓</t>
  </si>
  <si>
    <t>斗师之盾</t>
  </si>
  <si>
    <t>斗宗之盾</t>
  </si>
  <si>
    <t>斗灵之盾</t>
  </si>
  <si>
    <t>斗尊之盾</t>
  </si>
  <si>
    <t>斗皇之盾</t>
  </si>
  <si>
    <t>斗帝之盾</t>
  </si>
  <si>
    <t>斗师之匕</t>
  </si>
  <si>
    <t>斗宗之匕</t>
  </si>
  <si>
    <t>斗灵之匕</t>
  </si>
  <si>
    <t>斗尊之匕</t>
  </si>
  <si>
    <t>斗皇之匕</t>
  </si>
  <si>
    <t>斗帝之匕</t>
  </si>
  <si>
    <t>斗师之杖</t>
  </si>
  <si>
    <t>斗宗之杖</t>
  </si>
  <si>
    <t>斗灵之杖</t>
  </si>
  <si>
    <t>斗尊之杖</t>
  </si>
  <si>
    <t>斗皇之杖</t>
  </si>
  <si>
    <t>斗帝之杖</t>
  </si>
  <si>
    <t>斗师之书</t>
  </si>
  <si>
    <t>斗宗之书</t>
  </si>
  <si>
    <t>斗灵之书</t>
  </si>
  <si>
    <t>斗尊之书</t>
  </si>
  <si>
    <t>斗皇之书</t>
  </si>
  <si>
    <t>斗帝之书</t>
  </si>
  <si>
    <t>斗师的紫杉头盔</t>
  </si>
  <si>
    <t>斗宗的紫杉头盔</t>
  </si>
  <si>
    <t>斗灵的紫杉头盔</t>
  </si>
  <si>
    <t>斗尊的紫杉头盔</t>
  </si>
  <si>
    <t>斗皇的紫杉头盔</t>
  </si>
  <si>
    <t>斗帝的紫杉头盔</t>
  </si>
  <si>
    <t>斗师的紫杉胸甲</t>
  </si>
  <si>
    <t>斗宗的紫杉胸甲</t>
  </si>
  <si>
    <t>斗灵的紫杉胸甲</t>
  </si>
  <si>
    <t>斗尊的紫杉胸甲</t>
  </si>
  <si>
    <t>斗皇的紫杉胸甲</t>
  </si>
  <si>
    <t>斗帝的紫杉胸甲</t>
  </si>
  <si>
    <t>斗师的紫杉护腿</t>
  </si>
  <si>
    <t>斗宗的紫杉护腿</t>
  </si>
  <si>
    <t>斗灵的紫杉护腿</t>
  </si>
  <si>
    <t>斗尊的紫杉护腿</t>
  </si>
  <si>
    <t>斗皇的紫杉护腿</t>
  </si>
  <si>
    <t>斗帝的紫杉护腿</t>
  </si>
  <si>
    <t>斗师的紫杉戒指</t>
  </si>
  <si>
    <t>斗宗的紫杉戒指</t>
  </si>
  <si>
    <t>斗灵的紫杉戒指</t>
  </si>
  <si>
    <t>斗尊的紫杉戒指</t>
  </si>
  <si>
    <t>斗皇的紫杉戒指</t>
  </si>
  <si>
    <t>斗帝的紫杉戒指</t>
  </si>
  <si>
    <t>斗师的紫杉项链</t>
  </si>
  <si>
    <t>斗宗的紫杉项链</t>
  </si>
  <si>
    <t>斗灵的紫杉项链</t>
  </si>
  <si>
    <t>斗尊的紫杉项链</t>
  </si>
  <si>
    <t>斗皇的紫杉项链</t>
  </si>
  <si>
    <t>斗帝的紫杉项链</t>
  </si>
  <si>
    <t>斗师的紫杉手镯</t>
  </si>
  <si>
    <t>斗宗的紫杉手镯</t>
  </si>
  <si>
    <t>斗灵的紫杉手镯</t>
  </si>
  <si>
    <t>斗尊的紫杉手镯</t>
  </si>
  <si>
    <t>斗皇的紫杉手镯</t>
  </si>
  <si>
    <t>斗帝的紫杉手镯</t>
  </si>
  <si>
    <t>斗师的精铁戒指</t>
  </si>
  <si>
    <t>斗宗的精铁戒指</t>
  </si>
  <si>
    <t>斗灵的精铁戒指</t>
  </si>
  <si>
    <t>斗尊的精铁戒指</t>
  </si>
  <si>
    <t>斗皇的精铁戒指</t>
  </si>
  <si>
    <t>斗帝的精铁戒指</t>
  </si>
  <si>
    <t>斗师的精铁项链</t>
  </si>
  <si>
    <t>斗宗的精铁项链</t>
  </si>
  <si>
    <t>斗灵的精铁项链</t>
  </si>
  <si>
    <t>斗尊的精铁项链</t>
  </si>
  <si>
    <t>斗皇的精铁项链</t>
  </si>
  <si>
    <t>斗帝的精铁项链</t>
  </si>
  <si>
    <t>斗师的精铁手镯</t>
  </si>
  <si>
    <t>斗宗的精铁手镯</t>
  </si>
  <si>
    <t>斗灵的精铁手镯</t>
  </si>
  <si>
    <t>斗尊的精铁手镯</t>
  </si>
  <si>
    <t>斗皇的精铁手镯</t>
  </si>
  <si>
    <t>斗帝的精铁手镯</t>
  </si>
  <si>
    <t>斗师的熊皮戒指</t>
  </si>
  <si>
    <t>斗宗的熊皮戒指</t>
  </si>
  <si>
    <t>斗灵的熊皮戒指</t>
  </si>
  <si>
    <t>斗尊的熊皮戒指</t>
  </si>
  <si>
    <t>斗皇的熊皮戒指</t>
  </si>
  <si>
    <t>斗帝的熊皮戒指</t>
  </si>
  <si>
    <t>斗师的熊皮项链</t>
  </si>
  <si>
    <t>斗宗的熊皮项链</t>
  </si>
  <si>
    <t>斗灵的熊皮项链</t>
  </si>
  <si>
    <t>斗尊的熊皮项链</t>
  </si>
  <si>
    <t>斗皇的熊皮项链</t>
  </si>
  <si>
    <t>斗帝的熊皮项链</t>
  </si>
  <si>
    <t>斗师的熊皮手镯</t>
  </si>
  <si>
    <t>斗宗的熊皮手镯</t>
  </si>
  <si>
    <t>斗灵的熊皮手镯</t>
  </si>
  <si>
    <t>斗尊的熊皮手镯</t>
  </si>
  <si>
    <t>斗皇的熊皮手镯</t>
  </si>
  <si>
    <t>斗帝的熊皮手镯</t>
  </si>
  <si>
    <t>斗师的矽钢戒指</t>
  </si>
  <si>
    <t>斗宗的矽钢戒指</t>
  </si>
  <si>
    <t>斗灵的矽钢戒指</t>
  </si>
  <si>
    <t>斗尊的矽钢戒指</t>
  </si>
  <si>
    <t>斗皇的矽钢戒指</t>
  </si>
  <si>
    <t>斗帝的矽钢戒指</t>
  </si>
  <si>
    <t>斗师的矽钢项链</t>
  </si>
  <si>
    <t>斗宗的矽钢项链</t>
  </si>
  <si>
    <t>斗灵的矽钢项链</t>
  </si>
  <si>
    <t>斗尊的矽钢项链</t>
  </si>
  <si>
    <t>斗皇的矽钢项链</t>
  </si>
  <si>
    <t>斗帝的矽钢项链</t>
  </si>
  <si>
    <t>斗师的矽钢手镯</t>
  </si>
  <si>
    <t>斗宗的矽钢手镯</t>
  </si>
  <si>
    <t>斗灵的矽钢手镯</t>
  </si>
  <si>
    <t>斗尊的矽钢手镯</t>
  </si>
  <si>
    <t>斗皇的矽钢手镯</t>
  </si>
  <si>
    <t>斗帝的矽钢手镯</t>
  </si>
  <si>
    <t>斗师的虎皮胸甲</t>
  </si>
  <si>
    <t>斗宗的虎皮胸甲</t>
  </si>
  <si>
    <t>斗灵的虎皮胸甲</t>
  </si>
  <si>
    <t>斗尊的虎皮胸甲</t>
  </si>
  <si>
    <t>斗皇的虎皮胸甲</t>
  </si>
  <si>
    <t>斗帝的虎皮胸甲</t>
  </si>
  <si>
    <t>斗师的虎皮戒指</t>
  </si>
  <si>
    <t>斗宗的虎皮戒指</t>
  </si>
  <si>
    <t>斗灵的虎皮戒指</t>
  </si>
  <si>
    <t>斗尊的虎皮戒指</t>
  </si>
  <si>
    <t>斗皇的虎皮戒指</t>
  </si>
  <si>
    <t>斗帝的虎皮戒指</t>
  </si>
  <si>
    <t>斗师的虎皮项链</t>
  </si>
  <si>
    <t>斗宗的虎皮项链</t>
  </si>
  <si>
    <t>斗灵的虎皮项链</t>
  </si>
  <si>
    <t>斗尊的虎皮项链</t>
  </si>
  <si>
    <t>斗皇的虎皮项链</t>
  </si>
  <si>
    <t>斗帝的虎皮项链</t>
  </si>
  <si>
    <t>斗师的虎皮手镯</t>
  </si>
  <si>
    <t>斗宗的虎皮手镯</t>
  </si>
  <si>
    <t>斗灵的虎皮手镯</t>
  </si>
  <si>
    <t>斗尊的虎皮手镯</t>
  </si>
  <si>
    <t>斗皇的虎皮手镯</t>
  </si>
  <si>
    <t>斗帝的虎皮手镯</t>
  </si>
  <si>
    <t>斗师的绸布戒指</t>
  </si>
  <si>
    <t>斗宗的绸布戒指</t>
  </si>
  <si>
    <t>斗灵的绸布戒指</t>
  </si>
  <si>
    <t>斗尊的绸布戒指</t>
  </si>
  <si>
    <t>斗皇的绸布戒指</t>
  </si>
  <si>
    <t>斗帝的绸布戒指</t>
  </si>
  <si>
    <t>斗师的绸布项链</t>
  </si>
  <si>
    <t>斗宗的绸布项链</t>
  </si>
  <si>
    <t>斗灵的绸布项链</t>
  </si>
  <si>
    <t>斗尊的绸布项链</t>
  </si>
  <si>
    <t>斗皇的绸布项链</t>
  </si>
  <si>
    <t>斗帝的绸布项链</t>
  </si>
  <si>
    <t>斗师的绸布手镯</t>
  </si>
  <si>
    <t>斗宗的绸布手镯</t>
  </si>
  <si>
    <t>斗灵的绸布手镯</t>
  </si>
  <si>
    <t>斗尊的绸布手镯</t>
  </si>
  <si>
    <t>斗皇的绸布手镯</t>
  </si>
  <si>
    <t>斗帝的绸布手镯</t>
  </si>
  <si>
    <t>斗师的蚕丝戒指</t>
  </si>
  <si>
    <t>斗宗的蚕丝戒指</t>
  </si>
  <si>
    <t>斗灵的蚕丝戒指</t>
  </si>
  <si>
    <t>斗尊的蚕丝戒指</t>
  </si>
  <si>
    <t>斗皇的蚕丝戒指</t>
  </si>
  <si>
    <t>斗帝的蚕丝戒指</t>
  </si>
  <si>
    <t>斗师的蚕丝项链</t>
  </si>
  <si>
    <t>斗宗的蚕丝项链</t>
  </si>
  <si>
    <t>斗灵的蚕丝项链</t>
  </si>
  <si>
    <t>斗尊的蚕丝项链</t>
  </si>
  <si>
    <t>斗皇的蚕丝项链</t>
  </si>
  <si>
    <t>斗帝的蚕丝项链</t>
  </si>
  <si>
    <t>斗师的蚕丝手镯</t>
  </si>
  <si>
    <t>斗宗的蚕丝手镯</t>
  </si>
  <si>
    <t>斗灵的蚕丝手镯</t>
  </si>
  <si>
    <t>斗尊的蚕丝手镯</t>
  </si>
  <si>
    <t>斗皇的蚕丝手镯</t>
  </si>
  <si>
    <t>斗帝的蚕丝手镯</t>
  </si>
  <si>
    <t>斗者的板甲</t>
    <phoneticPr fontId="3" type="noConversion"/>
  </si>
  <si>
    <t>斗者的软甲</t>
    <phoneticPr fontId="3" type="noConversion"/>
  </si>
  <si>
    <t>斗者的布甲</t>
    <phoneticPr fontId="3" type="noConversion"/>
  </si>
  <si>
    <t>斗者的练甲</t>
    <phoneticPr fontId="3" type="noConversion"/>
  </si>
  <si>
    <t>斗者的轻甲</t>
    <phoneticPr fontId="3" type="noConversion"/>
  </si>
  <si>
    <t>斗者的重甲</t>
    <phoneticPr fontId="3" type="noConversion"/>
  </si>
  <si>
    <t>斗者的皮甲</t>
    <phoneticPr fontId="3" type="noConversion"/>
  </si>
  <si>
    <t>icon32_104</t>
    <phoneticPr fontId="3" type="noConversion"/>
  </si>
  <si>
    <t>优秀进阶材料-副本废弃的实验室掉落</t>
    <phoneticPr fontId="3" type="noConversion"/>
  </si>
  <si>
    <t>icon23_36</t>
    <phoneticPr fontId="3" type="noConversion"/>
  </si>
  <si>
    <t>剧毒结晶</t>
    <phoneticPr fontId="3" type="noConversion"/>
  </si>
  <si>
    <t>聪聪君</t>
    <phoneticPr fontId="3" type="noConversion"/>
  </si>
  <si>
    <t>斯托拉斯</t>
    <phoneticPr fontId="3" type="noConversion"/>
  </si>
  <si>
    <t>波动之赐</t>
    <phoneticPr fontId="3" type="noConversion"/>
  </si>
  <si>
    <t>斯托拉斯魂</t>
  </si>
  <si>
    <t>无限斯托拉斯魂</t>
  </si>
  <si>
    <t>斯托拉斯壁</t>
  </si>
  <si>
    <t>无限斯托拉斯壁</t>
  </si>
  <si>
    <t>斯托拉斯炎</t>
  </si>
  <si>
    <t>无限斯托拉斯炎</t>
  </si>
  <si>
    <t>波澜</t>
  </si>
  <si>
    <t>水纹</t>
  </si>
  <si>
    <t>怒涛</t>
  </si>
  <si>
    <t>狂杀匕首【紫电】</t>
    <phoneticPr fontId="3" type="noConversion"/>
  </si>
  <si>
    <t>6元获得</t>
    <phoneticPr fontId="3" type="noConversion"/>
  </si>
  <si>
    <t>充值获取，20级紫色属性?</t>
    <phoneticPr fontId="3" type="noConversion"/>
  </si>
  <si>
    <t>攻击附加2000点伤害</t>
    <phoneticPr fontId="3" type="noConversion"/>
  </si>
  <si>
    <t>狂杀匕首【雷暴】</t>
    <phoneticPr fontId="3" type="noConversion"/>
  </si>
  <si>
    <t>狂霸酷炫拽，每次攻击雷光闪烁</t>
    <phoneticPr fontId="3" type="noConversion"/>
  </si>
  <si>
    <t>充值获得的雷电石升级</t>
    <phoneticPr fontId="3" type="noConversion"/>
  </si>
  <si>
    <t>攻击附加2000点伤害</t>
    <phoneticPr fontId="3" type="noConversion"/>
  </si>
  <si>
    <t>狂杀匕首【染血雷云】</t>
    <phoneticPr fontId="3" type="noConversion"/>
  </si>
  <si>
    <t>狂霸酷炫拽，diaodiaodiao</t>
    <phoneticPr fontId="3" type="noConversion"/>
  </si>
  <si>
    <t>攻击时附加2000点伤害，行动时50%几率提高5光强</t>
    <phoneticPr fontId="3" type="noConversion"/>
  </si>
  <si>
    <t>花篆</t>
    <phoneticPr fontId="3" type="noConversion"/>
  </si>
  <si>
    <t>次元脉冲装置</t>
    <phoneticPr fontId="3" type="noConversion"/>
  </si>
  <si>
    <t>豪火密卷</t>
    <phoneticPr fontId="3" type="noConversion"/>
  </si>
  <si>
    <t>万法之光芒万丈</t>
    <phoneticPr fontId="3" type="noConversion"/>
  </si>
  <si>
    <t>天堂审判</t>
    <phoneticPr fontId="3" type="noConversion"/>
  </si>
  <si>
    <t>血腥左轮</t>
    <phoneticPr fontId="3" type="noConversion"/>
  </si>
  <si>
    <t>神圣元气</t>
    <phoneticPr fontId="3" type="noConversion"/>
  </si>
  <si>
    <t>殓天使之环</t>
    <phoneticPr fontId="3" type="noConversion"/>
  </si>
  <si>
    <t>圣·法印</t>
    <phoneticPr fontId="3" type="noConversion"/>
  </si>
  <si>
    <t>亚伯专属-殉道者暴击回复30点怒气和3%最大生命值</t>
    <phoneticPr fontId="3" type="noConversion"/>
  </si>
  <si>
    <t>【殉道者】暴击回复30点怒气和3%最大生命值</t>
    <phoneticPr fontId="3" type="noConversion"/>
  </si>
  <si>
    <t>深渊重锤</t>
    <phoneticPr fontId="3" type="noConversion"/>
  </si>
  <si>
    <t>美杜莎专属-巫毒仪式使用后获得20层迅捷</t>
    <phoneticPr fontId="3" type="noConversion"/>
  </si>
  <si>
    <t>【巫毒仪式】使用后获得20层【迅捷】</t>
    <phoneticPr fontId="3" type="noConversion"/>
  </si>
  <si>
    <t>巫毒之牙</t>
    <phoneticPr fontId="3" type="noConversion"/>
  </si>
  <si>
    <t>迷雾的凶杀</t>
    <phoneticPr fontId="3" type="noConversion"/>
  </si>
  <si>
    <t>盾枪伊芙雷泽尔</t>
    <phoneticPr fontId="3" type="noConversion"/>
  </si>
  <si>
    <t>八岐盾枪伊芙雷泽尔</t>
    <phoneticPr fontId="3" type="noConversion"/>
  </si>
  <si>
    <t>赤焰提斯卡托斯</t>
    <phoneticPr fontId="3" type="noConversion"/>
  </si>
  <si>
    <t>绚蓝阿布特罗斯</t>
    <phoneticPr fontId="3" type="noConversion"/>
  </si>
  <si>
    <t>武装奥布罗斯</t>
    <phoneticPr fontId="3" type="noConversion"/>
  </si>
  <si>
    <t>氪金武装奥布罗斯</t>
    <phoneticPr fontId="3" type="noConversion"/>
  </si>
  <si>
    <t>钝剑阿普克洛斯</t>
    <phoneticPr fontId="3" type="noConversion"/>
  </si>
  <si>
    <t>无尽钝剑阿普克洛斯</t>
    <phoneticPr fontId="3" type="noConversion"/>
  </si>
  <si>
    <t>原谅王王托托斯</t>
    <phoneticPr fontId="3" type="noConversion"/>
  </si>
  <si>
    <t>四色之焰亚卡托姆</t>
    <phoneticPr fontId="3" type="noConversion"/>
  </si>
  <si>
    <t>色色色色亚卡托姆</t>
    <phoneticPr fontId="3" type="noConversion"/>
  </si>
  <si>
    <t>龙之纹巴萨欧拉</t>
    <phoneticPr fontId="3" type="noConversion"/>
  </si>
  <si>
    <r>
      <t>巨龙纹章</t>
    </r>
    <r>
      <rPr>
        <sz val="11"/>
        <color rgb="FFFF0000"/>
        <rFont val="DengXian"/>
        <family val="3"/>
        <charset val="134"/>
        <scheme val="minor"/>
      </rPr>
      <t>BASA</t>
    </r>
    <r>
      <rPr>
        <sz val="11"/>
        <color rgb="FFFF0000"/>
        <rFont val="DengXian"/>
        <family val="3"/>
        <charset val="134"/>
        <scheme val="minor"/>
      </rPr>
      <t>欧拉</t>
    </r>
    <phoneticPr fontId="3" type="noConversion"/>
  </si>
  <si>
    <t>&lt;list&lt;Reward&lt;int:itemid&gt;&gt;:cover</t>
    <phoneticPr fontId="3" type="noConversion"/>
  </si>
  <si>
    <t>list&lt;int:order&gt;:equip</t>
    <phoneticPr fontId="3" type="noConversion"/>
  </si>
  <si>
    <t>行动会让人流血</t>
    <phoneticPr fontId="3" type="noConversion"/>
  </si>
  <si>
    <t>聪聪君的光束剑</t>
    <phoneticPr fontId="3" type="noConversion"/>
  </si>
  <si>
    <t>聪聪君的火纹光束剑</t>
    <phoneticPr fontId="3" type="noConversion"/>
  </si>
  <si>
    <t>斗师的精铁战盔</t>
  </si>
  <si>
    <t>斗宗的精铁战盔</t>
  </si>
  <si>
    <t>斗灵的精铁战盔</t>
  </si>
  <si>
    <t>斗尊的精铁战盔</t>
  </si>
  <si>
    <t>斗皇的精铁战盔</t>
  </si>
  <si>
    <t>斗帝的精铁战盔</t>
  </si>
  <si>
    <t>斗师的精铁战甲</t>
  </si>
  <si>
    <t>斗宗的精铁战甲</t>
  </si>
  <si>
    <t>斗灵的精铁战甲</t>
  </si>
  <si>
    <t>斗尊的精铁战甲</t>
  </si>
  <si>
    <t>斗皇的精铁战甲</t>
  </si>
  <si>
    <t>斗帝的精铁战甲</t>
  </si>
  <si>
    <t>斗师的精铁战靴</t>
  </si>
  <si>
    <t>斗宗的精铁战靴</t>
  </si>
  <si>
    <t>斗灵的精铁战靴</t>
  </si>
  <si>
    <t>斗尊的精铁战靴</t>
  </si>
  <si>
    <t>斗皇的精铁战靴</t>
  </si>
  <si>
    <t>斗帝的精铁战靴</t>
  </si>
  <si>
    <t>斗师的熊皮护额</t>
  </si>
  <si>
    <t>斗宗的熊皮护额</t>
  </si>
  <si>
    <t>斗灵的熊皮护额</t>
  </si>
  <si>
    <t>斗尊的熊皮护额</t>
  </si>
  <si>
    <t>斗皇的熊皮护额</t>
  </si>
  <si>
    <t>斗帝的熊皮护额</t>
  </si>
  <si>
    <t>斗师的熊皮革甲</t>
  </si>
  <si>
    <t>斗宗的熊皮革甲</t>
  </si>
  <si>
    <t>斗灵的熊皮革甲</t>
  </si>
  <si>
    <t>斗尊的熊皮革甲</t>
  </si>
  <si>
    <t>斗皇的熊皮革甲</t>
  </si>
  <si>
    <t>斗帝的熊皮革甲</t>
  </si>
  <si>
    <t>斗师的熊皮绑腿</t>
  </si>
  <si>
    <t>斗宗的熊皮绑腿</t>
  </si>
  <si>
    <t>斗灵的熊皮绑腿</t>
  </si>
  <si>
    <t>斗尊的熊皮绑腿</t>
  </si>
  <si>
    <t>斗皇的熊皮绑腿</t>
  </si>
  <si>
    <t>斗帝的熊皮绑腿</t>
  </si>
  <si>
    <t>斗师的矽钢面甲</t>
  </si>
  <si>
    <t>斗宗的矽钢面甲</t>
  </si>
  <si>
    <t>斗灵的矽钢面甲</t>
  </si>
  <si>
    <t>斗尊的矽钢面甲</t>
  </si>
  <si>
    <t>斗皇的矽钢面甲</t>
  </si>
  <si>
    <t>斗帝的矽钢面甲</t>
  </si>
  <si>
    <t>斗师的矽钢板甲</t>
  </si>
  <si>
    <t>斗宗的矽钢板甲</t>
  </si>
  <si>
    <t>斗灵的矽钢板甲</t>
  </si>
  <si>
    <t>斗尊的矽钢板甲</t>
  </si>
  <si>
    <t>斗皇的矽钢板甲</t>
  </si>
  <si>
    <t>斗帝的矽钢板甲</t>
  </si>
  <si>
    <t>斗师的绸布法袍</t>
  </si>
  <si>
    <t>斗宗的绸布法袍</t>
  </si>
  <si>
    <t>斗灵的绸布法袍</t>
  </si>
  <si>
    <t>斗尊的绸布法袍</t>
  </si>
  <si>
    <t>斗皇的绸布法袍</t>
  </si>
  <si>
    <t>斗帝的绸布法袍</t>
  </si>
  <si>
    <t>斗师的绸布长靴</t>
  </si>
  <si>
    <t>斗宗的绸布长靴</t>
  </si>
  <si>
    <t>斗灵的绸布长靴</t>
  </si>
  <si>
    <t>斗尊的绸布长靴</t>
  </si>
  <si>
    <t>斗皇的绸布长靴</t>
  </si>
  <si>
    <t>斗帝的绸布长靴</t>
  </si>
  <si>
    <t>斗师的绸布兜帽</t>
  </si>
  <si>
    <t>斗宗的绸布兜帽</t>
  </si>
  <si>
    <t>斗灵的绸布兜帽</t>
  </si>
  <si>
    <t>斗尊的绸布兜帽</t>
  </si>
  <si>
    <t>斗皇的绸布兜帽</t>
  </si>
  <si>
    <t>斗帝的绸布兜帽</t>
  </si>
  <si>
    <t>斗师的蚕丝布鞋</t>
  </si>
  <si>
    <t>斗宗的蚕丝布鞋</t>
  </si>
  <si>
    <t>斗灵的蚕丝布鞋</t>
  </si>
  <si>
    <t>斗尊的蚕丝布鞋</t>
  </si>
  <si>
    <t>斗皇的蚕丝布鞋</t>
  </si>
  <si>
    <t>斗帝的蚕丝布鞋</t>
  </si>
  <si>
    <t>斗师的蚕丝罩帽</t>
  </si>
  <si>
    <t>斗宗的蚕丝罩帽</t>
  </si>
  <si>
    <t>斗灵的蚕丝罩帽</t>
  </si>
  <si>
    <t>斗尊的蚕丝罩帽</t>
  </si>
  <si>
    <t>斗皇的蚕丝罩帽</t>
  </si>
  <si>
    <t>斗帝的蚕丝罩帽</t>
  </si>
  <si>
    <t>斗师的蚕丝上衣</t>
  </si>
  <si>
    <t>斗宗的蚕丝上衣</t>
  </si>
  <si>
    <t>斗灵的蚕丝上衣</t>
  </si>
  <si>
    <t>斗尊的蚕丝上衣</t>
  </si>
  <si>
    <t>斗皇的蚕丝上衣</t>
  </si>
  <si>
    <t>斗帝的蚕丝上衣</t>
  </si>
  <si>
    <t>斗师的矽钢腿甲</t>
  </si>
  <si>
    <t>斗宗的矽钢腿甲</t>
  </si>
  <si>
    <t>斗灵的矽钢腿甲</t>
  </si>
  <si>
    <t>斗尊的矽钢腿甲</t>
  </si>
  <si>
    <t>斗皇的矽钢腿甲</t>
  </si>
  <si>
    <t>斗帝的矽钢腿甲</t>
  </si>
  <si>
    <t>斗师的虎皮护额</t>
  </si>
  <si>
    <t>斗宗的虎皮护额</t>
  </si>
  <si>
    <t>斗灵的虎皮护额</t>
  </si>
  <si>
    <t>斗尊的虎皮护额</t>
  </si>
  <si>
    <t>斗皇的虎皮护额</t>
  </si>
  <si>
    <t>斗帝的虎皮护额</t>
  </si>
  <si>
    <t>斗师的虎皮绑腿</t>
  </si>
  <si>
    <t>斗宗的虎皮绑腿</t>
  </si>
  <si>
    <t>斗灵的虎皮绑腿</t>
  </si>
  <si>
    <t>斗尊的虎皮绑腿</t>
  </si>
  <si>
    <t>斗皇的虎皮绑腿</t>
  </si>
  <si>
    <t>斗帝的虎皮绑腿</t>
  </si>
  <si>
    <t>大天使的祝福</t>
    <phoneticPr fontId="3" type="noConversion"/>
  </si>
  <si>
    <t>深渊领主</t>
    <phoneticPr fontId="3" type="noConversion"/>
  </si>
  <si>
    <t>龙王</t>
    <phoneticPr fontId="3" type="noConversion"/>
  </si>
  <si>
    <t>守望者</t>
    <phoneticPr fontId="3" type="noConversion"/>
  </si>
  <si>
    <t>合奏之章</t>
    <phoneticPr fontId="3" type="noConversion"/>
  </si>
  <si>
    <t>六天上帝</t>
    <phoneticPr fontId="3" type="noConversion"/>
  </si>
  <si>
    <t>兽神的赐福</t>
    <phoneticPr fontId="3" type="noConversion"/>
  </si>
  <si>
    <t>巨人王</t>
    <phoneticPr fontId="3" type="noConversion"/>
  </si>
  <si>
    <t>icon54_74</t>
  </si>
  <si>
    <t>icon35_34</t>
  </si>
  <si>
    <t>icon32_18</t>
  </si>
  <si>
    <t>icon33_65</t>
  </si>
  <si>
    <t>icon59_55</t>
  </si>
  <si>
    <t>icon54_81</t>
  </si>
  <si>
    <t>icon35_41</t>
  </si>
  <si>
    <t>icon32_22</t>
  </si>
  <si>
    <t>icon34_26</t>
  </si>
  <si>
    <t>icon33_63</t>
  </si>
  <si>
    <t>icon58_98</t>
  </si>
  <si>
    <t>icon53_87</t>
  </si>
  <si>
    <t>icon35_16</t>
  </si>
  <si>
    <t>icon32_127</t>
  </si>
  <si>
    <t>icon34_39</t>
  </si>
  <si>
    <t>icon59_51</t>
  </si>
  <si>
    <t>icon54_78</t>
  </si>
  <si>
    <t>icon35_65</t>
  </si>
  <si>
    <t>icon32_36</t>
  </si>
  <si>
    <t>icon34_22</t>
  </si>
  <si>
    <t>icon33_68</t>
  </si>
  <si>
    <t>icon59_82</t>
  </si>
  <si>
    <t>icon53_36</t>
  </si>
  <si>
    <t>icon35_71</t>
  </si>
  <si>
    <t>icon32_126</t>
  </si>
  <si>
    <t>icon34_15</t>
  </si>
  <si>
    <t>icon33_50</t>
  </si>
  <si>
    <t>icon61_18</t>
  </si>
  <si>
    <t>icon53_53</t>
  </si>
  <si>
    <t>icon35_2</t>
  </si>
  <si>
    <t>icon33_14</t>
  </si>
  <si>
    <t>icon33_112</t>
  </si>
  <si>
    <t>icon33_58</t>
  </si>
  <si>
    <t>icon61_57</t>
  </si>
  <si>
    <t>icon54_126</t>
  </si>
  <si>
    <t>icon33_29</t>
  </si>
  <si>
    <t>icon34_37</t>
  </si>
  <si>
    <t>icon33_70</t>
  </si>
  <si>
    <t>icon35_105</t>
  </si>
  <si>
    <t>icon56_21</t>
  </si>
  <si>
    <t>icon33_30</t>
  </si>
  <si>
    <t>icon34_10</t>
  </si>
  <si>
    <t>icon33_111</t>
  </si>
  <si>
    <t>icon53_44</t>
  </si>
  <si>
    <t>icon35_72</t>
  </si>
  <si>
    <t>icon33_114</t>
  </si>
  <si>
    <t>icon34_32</t>
  </si>
  <si>
    <t>icon35_110</t>
  </si>
  <si>
    <t>icon56_25</t>
  </si>
  <si>
    <t>icon35_12</t>
  </si>
  <si>
    <t>icon33_15</t>
  </si>
  <si>
    <t>icon34_45</t>
  </si>
  <si>
    <t>icon32_105</t>
  </si>
  <si>
    <t>icon35_106</t>
  </si>
  <si>
    <t>icon56_67</t>
  </si>
  <si>
    <t>icon35_61</t>
  </si>
  <si>
    <t>icon33_7</t>
  </si>
  <si>
    <t>icon33_64</t>
  </si>
  <si>
    <t>icon54_22</t>
  </si>
  <si>
    <t>icon35_1</t>
  </si>
  <si>
    <t>icon33_16</t>
  </si>
  <si>
    <t>icon34_46</t>
  </si>
  <si>
    <t>icon33_73</t>
  </si>
  <si>
    <t>icon59_94</t>
  </si>
  <si>
    <t>icon55_6</t>
  </si>
  <si>
    <t>icon35_18</t>
  </si>
  <si>
    <t>icon59_50</t>
  </si>
  <si>
    <t>icon53_78</t>
  </si>
  <si>
    <t>icon35_68</t>
  </si>
  <si>
    <t>icon33_2</t>
  </si>
  <si>
    <t>icon34_27</t>
  </si>
  <si>
    <t>icon33_43</t>
  </si>
  <si>
    <t>icon59_121</t>
  </si>
  <si>
    <t>icon13_124</t>
  </si>
  <si>
    <t>icon35_57</t>
  </si>
  <si>
    <t>icon32_128</t>
  </si>
  <si>
    <t>icon6_32</t>
  </si>
  <si>
    <t>icon60_100</t>
  </si>
  <si>
    <t>icon56_1</t>
  </si>
  <si>
    <t>icon35_24</t>
  </si>
  <si>
    <t>icon32_19</t>
  </si>
  <si>
    <t>icon1_60</t>
  </si>
  <si>
    <t>icon32_112</t>
  </si>
  <si>
    <t>icon36_16</t>
  </si>
  <si>
    <t>icon56_76</t>
  </si>
  <si>
    <t>icon35_40</t>
  </si>
  <si>
    <t>icon33_26</t>
  </si>
  <si>
    <t>icon34_6</t>
  </si>
  <si>
    <t>icon30_5</t>
  </si>
  <si>
    <t>icon36_19</t>
  </si>
  <si>
    <t>icon54_4</t>
  </si>
  <si>
    <t>icon35_9</t>
  </si>
  <si>
    <t>icon32_123</t>
  </si>
  <si>
    <t>icon7_4</t>
  </si>
  <si>
    <t>icon33_46</t>
  </si>
  <si>
    <t>icon55_62</t>
  </si>
  <si>
    <t>icon35_79</t>
  </si>
  <si>
    <t>icon32_43</t>
  </si>
  <si>
    <t>icon34_29</t>
  </si>
  <si>
    <t>icon33_45</t>
  </si>
  <si>
    <t>icon58_80</t>
  </si>
  <si>
    <t>icon54_21</t>
  </si>
  <si>
    <t>icon33_17</t>
  </si>
  <si>
    <t>icon1_82</t>
  </si>
  <si>
    <t>icon34_2</t>
  </si>
  <si>
    <t>icon61_29</t>
  </si>
  <si>
    <t>icon56_17</t>
  </si>
  <si>
    <t>icon33_126</t>
  </si>
  <si>
    <t>icon34_38</t>
  </si>
  <si>
    <t>icon33_59</t>
  </si>
  <si>
    <t>icon58_81</t>
  </si>
  <si>
    <t>icon58_33</t>
  </si>
  <si>
    <t>icon33_69</t>
  </si>
  <si>
    <t>icon35_102</t>
  </si>
  <si>
    <t>icon56_32</t>
  </si>
  <si>
    <t>icon35_54</t>
  </si>
  <si>
    <t>icon34_41</t>
  </si>
  <si>
    <t>icon35_118</t>
  </si>
  <si>
    <t>icon58_84</t>
  </si>
  <si>
    <t>icon53_19</t>
  </si>
  <si>
    <t>icon58_25</t>
  </si>
  <si>
    <t>icon33_61</t>
  </si>
  <si>
    <t>icon59_92</t>
  </si>
  <si>
    <t>icon55_20</t>
  </si>
  <si>
    <t>icon35_33</t>
  </si>
  <si>
    <t>icon20_4</t>
  </si>
  <si>
    <t>icon13_120</t>
  </si>
  <si>
    <t>icon58_86</t>
  </si>
  <si>
    <t>icon55_25</t>
  </si>
  <si>
    <t>icon32_20</t>
  </si>
  <si>
    <t>icon32_101</t>
  </si>
  <si>
    <t>icon61_33</t>
  </si>
  <si>
    <t>icon56_107</t>
  </si>
  <si>
    <t>icon36_1</t>
  </si>
  <si>
    <t>icon36_32</t>
  </si>
  <si>
    <t>icon33_23</t>
  </si>
  <si>
    <t>icon33_66</t>
  </si>
  <si>
    <t>icon35_109</t>
  </si>
  <si>
    <t>icon56_99</t>
  </si>
  <si>
    <t>icon30_120</t>
  </si>
  <si>
    <t>icon20_18</t>
  </si>
  <si>
    <t>icon34_34</t>
  </si>
  <si>
    <t>icon33_76</t>
  </si>
  <si>
    <t>icon36_48</t>
  </si>
  <si>
    <t>icon53_94</t>
  </si>
  <si>
    <t>icon35_3</t>
  </si>
  <si>
    <t>icon20_32</t>
  </si>
  <si>
    <t>icon33_89</t>
  </si>
  <si>
    <t>icon54_33</t>
  </si>
  <si>
    <t>icon35_15</t>
  </si>
  <si>
    <t>icon16_127</t>
  </si>
  <si>
    <t>聪聪君的方方盔</t>
  </si>
  <si>
    <t>聪聪君的方方方盔</t>
  </si>
  <si>
    <t>聪聪君的帅帅甲</t>
  </si>
  <si>
    <t>聪聪君的帅气战甲</t>
  </si>
  <si>
    <t>聪聪君的滑滑鞋</t>
  </si>
  <si>
    <t>聪聪君的滑滑滑鞋</t>
  </si>
  <si>
    <t>聪聪君的回忆</t>
  </si>
  <si>
    <t>聪聪君的深情回忆</t>
  </si>
  <si>
    <t>聪聪君的花环</t>
  </si>
  <si>
    <t>聪聪君的五彩花环</t>
  </si>
  <si>
    <t>聪聪君的疯狂</t>
  </si>
  <si>
    <t>聪聪君的迷之疯狂</t>
  </si>
  <si>
    <t>聪聪君的战士之饰</t>
  </si>
  <si>
    <t>聪聪君的战神之饰</t>
  </si>
  <si>
    <t>聪聪君的玉佩</t>
  </si>
  <si>
    <t>聪聪君的非酋玉佩</t>
  </si>
  <si>
    <t>米迦勒的慈悲</t>
  </si>
  <si>
    <t>圣·米迦勒的慈悲</t>
  </si>
  <si>
    <t>拉斐尔的治愈</t>
  </si>
  <si>
    <t>圣·拉斐尔的治愈</t>
  </si>
  <si>
    <t>加百列的守护</t>
  </si>
  <si>
    <t>圣·加百列的守护</t>
  </si>
  <si>
    <t>雷米尔的指引</t>
  </si>
  <si>
    <t>圣·雷米尔的指引</t>
  </si>
  <si>
    <t>米达伦的教导</t>
  </si>
  <si>
    <t>圣·米达伦的教导</t>
  </si>
  <si>
    <t>乌利尔的审判</t>
  </si>
  <si>
    <t>圣·乌利尔的审判</t>
  </si>
  <si>
    <t>骷髅之冠</t>
  </si>
  <si>
    <t>骨龙之躯</t>
  </si>
  <si>
    <t>憎恶之足</t>
  </si>
  <si>
    <t>炎魔之魂</t>
  </si>
  <si>
    <t>巫妖之匣</t>
  </si>
  <si>
    <t>堕天使之翼</t>
  </si>
  <si>
    <t>九头龙王头盔</t>
  </si>
  <si>
    <t>修吉的龙王头盔</t>
  </si>
  <si>
    <t>大力龙王铠甲</t>
  </si>
  <si>
    <t>摩那斯的龙王铠甲</t>
  </si>
  <si>
    <t>青莲龙王护靴</t>
  </si>
  <si>
    <t>优婆罗的龙王护靴</t>
  </si>
  <si>
    <t>欢喜龙王戒指</t>
  </si>
  <si>
    <t>难陀的龙王戒指</t>
  </si>
  <si>
    <t>海龙王项链</t>
  </si>
  <si>
    <t>沙迦罗的龙王项链</t>
  </si>
  <si>
    <t>毒龙王手镯</t>
  </si>
  <si>
    <t>德叉伽的龙王手镯</t>
  </si>
  <si>
    <t>暗杀者</t>
  </si>
  <si>
    <t>守护者</t>
  </si>
  <si>
    <t>苦修者</t>
  </si>
  <si>
    <t>狩猎者</t>
  </si>
  <si>
    <t>祈求者</t>
  </si>
  <si>
    <t>传承者</t>
  </si>
  <si>
    <t>交响曲</t>
  </si>
  <si>
    <t>命运交响曲</t>
  </si>
  <si>
    <t>协奏曲</t>
  </si>
  <si>
    <t>灵魂协奏曲</t>
  </si>
  <si>
    <t>圆舞曲</t>
  </si>
  <si>
    <t>晓月圆舞曲</t>
  </si>
  <si>
    <t>狂想曲</t>
  </si>
  <si>
    <t>Spain狂想曲</t>
  </si>
  <si>
    <t>幻想曲</t>
  </si>
  <si>
    <t>Hungary幻想曲</t>
  </si>
  <si>
    <t>随想曲</t>
  </si>
  <si>
    <t>Italy随想曲</t>
  </si>
  <si>
    <t>天帝战盔</t>
  </si>
  <si>
    <t>黄帝战甲</t>
  </si>
  <si>
    <t>炎帝战靴</t>
  </si>
  <si>
    <t>青帝戒指</t>
  </si>
  <si>
    <t>黑帝项链</t>
  </si>
  <si>
    <t>白帝手镯</t>
  </si>
  <si>
    <t>愚者的流浪</t>
  </si>
  <si>
    <t>愚者的追求</t>
  </si>
  <si>
    <t>教皇的援助</t>
  </si>
  <si>
    <t>教皇的同情</t>
  </si>
  <si>
    <t>恋人的结合</t>
  </si>
  <si>
    <t>恋人的魅力</t>
  </si>
  <si>
    <t>隐者的探索</t>
  </si>
  <si>
    <t>隐者的享受</t>
  </si>
  <si>
    <t>魔术师的创造</t>
  </si>
  <si>
    <t>魔术师的纯洁</t>
  </si>
  <si>
    <t>女祭司的智慧</t>
  </si>
  <si>
    <t>女祭司的潜力</t>
  </si>
  <si>
    <t>狼之力</t>
  </si>
  <si>
    <t>狼之坚毅</t>
  </si>
  <si>
    <t>虎之力</t>
  </si>
  <si>
    <t>虎之威武</t>
  </si>
  <si>
    <t>兔之力</t>
  </si>
  <si>
    <t>兔之灵敏</t>
  </si>
  <si>
    <t>猫之力</t>
  </si>
  <si>
    <t>猫之优雅</t>
  </si>
  <si>
    <t>狐之力</t>
  </si>
  <si>
    <t>狐之诡诈</t>
  </si>
  <si>
    <t>熊之力</t>
  </si>
  <si>
    <t>熊之狂暴</t>
  </si>
  <si>
    <t>增加某职业第几个技能</t>
    <phoneticPr fontId="3" type="noConversion"/>
  </si>
  <si>
    <t>1-5</t>
    <phoneticPr fontId="3" type="noConversion"/>
  </si>
  <si>
    <t>命运之轮</t>
    <phoneticPr fontId="3" type="noConversion"/>
  </si>
  <si>
    <t>img</t>
    <phoneticPr fontId="3" type="noConversion"/>
  </si>
  <si>
    <t>icon59_55</t>
    <phoneticPr fontId="3" type="noConversion"/>
  </si>
  <si>
    <t>icon35_47</t>
    <phoneticPr fontId="3" type="noConversion"/>
  </si>
  <si>
    <t>icon2_54</t>
    <phoneticPr fontId="3" type="noConversion"/>
  </si>
  <si>
    <t>icon58_116</t>
    <phoneticPr fontId="3" type="noConversion"/>
  </si>
  <si>
    <t>icon58_116</t>
    <phoneticPr fontId="3" type="noConversion"/>
  </si>
  <si>
    <t>icon58_127</t>
  </si>
  <si>
    <t>icon55_32</t>
  </si>
  <si>
    <t>icon35_45</t>
  </si>
  <si>
    <t>icon32_27</t>
  </si>
  <si>
    <t>icon59_48</t>
  </si>
  <si>
    <t>icon55_22</t>
  </si>
  <si>
    <t>icon35_36</t>
  </si>
  <si>
    <t>icon32_17</t>
  </si>
  <si>
    <t>icon34_17</t>
  </si>
  <si>
    <t>icon33_77</t>
  </si>
  <si>
    <t>icon36_53</t>
  </si>
  <si>
    <t>icon54_121</t>
  </si>
  <si>
    <t>icon35_73</t>
  </si>
  <si>
    <t>icon32_122</t>
  </si>
  <si>
    <t>icon34_24</t>
  </si>
  <si>
    <t>icon37_20</t>
  </si>
  <si>
    <t>icon53_28</t>
  </si>
  <si>
    <t>icon35_35</t>
  </si>
  <si>
    <t>icon34_43</t>
  </si>
  <si>
    <t>icon36_49</t>
  </si>
  <si>
    <t>icon55_42</t>
  </si>
  <si>
    <t>icon35_49</t>
  </si>
  <si>
    <t>icon32_124</t>
  </si>
  <si>
    <t>icon34_21</t>
  </si>
  <si>
    <t>icon35_101</t>
  </si>
  <si>
    <t>icon56_60</t>
  </si>
  <si>
    <t>icon35_51</t>
  </si>
  <si>
    <t>icon34_28</t>
  </si>
  <si>
    <t>icon33_49</t>
  </si>
  <si>
    <t>icon56_10</t>
  </si>
  <si>
    <t>icon33_11</t>
  </si>
  <si>
    <t>icon33_53</t>
  </si>
  <si>
    <t>icon58_90</t>
  </si>
  <si>
    <t>icon53_127</t>
  </si>
  <si>
    <t>icon58_29</t>
  </si>
  <si>
    <t>icon33_117</t>
  </si>
  <si>
    <t>icon30_15</t>
  </si>
  <si>
    <t>icon33_121</t>
  </si>
  <si>
    <t>icon53_101</t>
  </si>
  <si>
    <t>icon33_32</t>
  </si>
  <si>
    <t>icon13_122</t>
  </si>
  <si>
    <t>icon53_90</t>
  </si>
  <si>
    <t>icon34_40</t>
  </si>
  <si>
    <t>icon15_15</t>
  </si>
  <si>
    <t>icon61_59</t>
  </si>
  <si>
    <t>icon53_41</t>
  </si>
  <si>
    <t>icon35_46</t>
  </si>
  <si>
    <t>icon33_37</t>
  </si>
  <si>
    <t>icon58_107</t>
  </si>
  <si>
    <t>icon33_1</t>
  </si>
  <si>
    <t>icon58_108</t>
  </si>
  <si>
    <t>icon54_127</t>
  </si>
  <si>
    <t>icon33_3</t>
  </si>
  <si>
    <t>icon34_3</t>
  </si>
  <si>
    <t>icon58_109</t>
  </si>
  <si>
    <t>icon54_128</t>
  </si>
  <si>
    <t>icon32_121</t>
  </si>
  <si>
    <t>icon33_60</t>
  </si>
  <si>
    <t>icon58_110</t>
  </si>
  <si>
    <t>icon35_91</t>
  </si>
  <si>
    <t>icon53_93</t>
  </si>
  <si>
    <t>icon35_53</t>
  </si>
  <si>
    <t>icon33_12</t>
  </si>
  <si>
    <t>icon61_58</t>
  </si>
  <si>
    <t>icon53_33</t>
  </si>
  <si>
    <t>icon34_47</t>
  </si>
  <si>
    <t>icon36_47</t>
  </si>
  <si>
    <t>icon15_112</t>
  </si>
  <si>
    <t>icon19_2</t>
    <phoneticPr fontId="3" type="noConversion"/>
  </si>
  <si>
    <t>icon18_114</t>
    <phoneticPr fontId="3" type="noConversion"/>
  </si>
  <si>
    <t>icon19_34</t>
    <phoneticPr fontId="3" type="noConversion"/>
  </si>
  <si>
    <t>icon19_22</t>
    <phoneticPr fontId="3" type="noConversion"/>
  </si>
  <si>
    <t>icon19_23</t>
    <phoneticPr fontId="3" type="noConversion"/>
  </si>
  <si>
    <t>icon19_29</t>
    <phoneticPr fontId="3" type="noConversion"/>
  </si>
  <si>
    <t>icon50_12</t>
    <phoneticPr fontId="3" type="noConversion"/>
  </si>
  <si>
    <t>icon50_13</t>
    <phoneticPr fontId="3" type="noConversion"/>
  </si>
  <si>
    <t>icon50_14</t>
    <phoneticPr fontId="3" type="noConversion"/>
  </si>
  <si>
    <t>icon50_16</t>
    <phoneticPr fontId="3" type="noConversion"/>
  </si>
  <si>
    <t>icon19_36</t>
    <phoneticPr fontId="3" type="noConversion"/>
  </si>
  <si>
    <t>icon16_46</t>
    <phoneticPr fontId="3" type="noConversion"/>
  </si>
  <si>
    <t>icon19_28</t>
    <phoneticPr fontId="3" type="noConversion"/>
  </si>
  <si>
    <t>icon19_32</t>
    <phoneticPr fontId="3" type="noConversion"/>
  </si>
  <si>
    <t>icon12_60</t>
    <phoneticPr fontId="3" type="noConversion"/>
  </si>
  <si>
    <t>icon12_59</t>
    <phoneticPr fontId="3" type="noConversion"/>
  </si>
  <si>
    <t>icon12_57</t>
    <phoneticPr fontId="3" type="noConversion"/>
  </si>
  <si>
    <t>icon25_66</t>
    <phoneticPr fontId="3" type="noConversion"/>
  </si>
  <si>
    <t>icon27_65</t>
    <phoneticPr fontId="3" type="noConversion"/>
  </si>
  <si>
    <t>icon14_23</t>
    <phoneticPr fontId="3" type="noConversion"/>
  </si>
  <si>
    <t>icon14_26</t>
    <phoneticPr fontId="3" type="noConversion"/>
  </si>
  <si>
    <t>icon11_50</t>
    <phoneticPr fontId="3" type="noConversion"/>
  </si>
  <si>
    <t>icon11_52</t>
    <phoneticPr fontId="3" type="noConversion"/>
  </si>
  <si>
    <t>icon6_85</t>
    <phoneticPr fontId="3" type="noConversion"/>
  </si>
  <si>
    <t>icon12_36</t>
    <phoneticPr fontId="3" type="noConversion"/>
  </si>
  <si>
    <t>icon12_24</t>
    <phoneticPr fontId="3" type="noConversion"/>
  </si>
  <si>
    <t>icon28_81</t>
    <phoneticPr fontId="3" type="noConversion"/>
  </si>
  <si>
    <t>icon28_82</t>
    <phoneticPr fontId="3" type="noConversion"/>
  </si>
  <si>
    <t>icon28_83</t>
    <phoneticPr fontId="3" type="noConversion"/>
  </si>
  <si>
    <t>icon47_67</t>
    <phoneticPr fontId="3" type="noConversion"/>
  </si>
  <si>
    <t>icon47_68</t>
    <phoneticPr fontId="3" type="noConversion"/>
  </si>
  <si>
    <t>icon12_103</t>
    <phoneticPr fontId="3" type="noConversion"/>
  </si>
  <si>
    <t>icon12_104</t>
    <phoneticPr fontId="3" type="noConversion"/>
  </si>
  <si>
    <t>icon25_82</t>
    <phoneticPr fontId="3" type="noConversion"/>
  </si>
  <si>
    <t>icon14_24</t>
    <phoneticPr fontId="3" type="noConversion"/>
  </si>
  <si>
    <t>icon12_105</t>
    <phoneticPr fontId="3" type="noConversion"/>
  </si>
  <si>
    <t>icon12_106</t>
    <phoneticPr fontId="3" type="noConversion"/>
  </si>
  <si>
    <t>icon40_39</t>
    <phoneticPr fontId="3" type="noConversion"/>
  </si>
  <si>
    <t>icon40_41</t>
    <phoneticPr fontId="3" type="noConversion"/>
  </si>
  <si>
    <t>icon27_63</t>
    <phoneticPr fontId="3" type="noConversion"/>
  </si>
  <si>
    <t>icon28_27</t>
    <phoneticPr fontId="3" type="noConversion"/>
  </si>
  <si>
    <t>icon28_28</t>
    <phoneticPr fontId="3" type="noConversion"/>
  </si>
  <si>
    <t>icon50_115</t>
    <phoneticPr fontId="3" type="noConversion"/>
  </si>
  <si>
    <t>icon46_111</t>
    <phoneticPr fontId="3" type="noConversion"/>
  </si>
  <si>
    <t>icon51_66</t>
    <phoneticPr fontId="3" type="noConversion"/>
  </si>
  <si>
    <t>icon51_67</t>
    <phoneticPr fontId="3" type="noConversion"/>
  </si>
  <si>
    <t>icon28_96</t>
    <phoneticPr fontId="3" type="noConversion"/>
  </si>
  <si>
    <t>icon28_85</t>
    <phoneticPr fontId="3" type="noConversion"/>
  </si>
  <si>
    <t>icon11_105</t>
    <phoneticPr fontId="3" type="noConversion"/>
  </si>
  <si>
    <t>icon11_106</t>
    <phoneticPr fontId="3" type="noConversion"/>
  </si>
  <si>
    <t>icon47_10</t>
  </si>
  <si>
    <t>icon45_110</t>
  </si>
  <si>
    <t>icon26_25</t>
  </si>
  <si>
    <t>icon26_26</t>
  </si>
  <si>
    <t>icon49_116</t>
  </si>
  <si>
    <t>icon49_102</t>
  </si>
  <si>
    <t>icon28_110</t>
  </si>
  <si>
    <t>icon6_84</t>
  </si>
  <si>
    <t>icon45_111</t>
  </si>
  <si>
    <t>icon46_7</t>
  </si>
  <si>
    <t>icon51_58</t>
  </si>
  <si>
    <t>icon51_61</t>
  </si>
  <si>
    <t>icon40_67</t>
  </si>
  <si>
    <t>icon82_54</t>
  </si>
  <si>
    <t>icon29_69</t>
  </si>
  <si>
    <t>icon27_125</t>
  </si>
  <si>
    <t>icon27_126</t>
  </si>
  <si>
    <t>icon48_74</t>
  </si>
  <si>
    <t>icon3_11</t>
  </si>
  <si>
    <t>icon26_17</t>
  </si>
  <si>
    <t>icon26_19</t>
  </si>
  <si>
    <t>icon49_88</t>
  </si>
  <si>
    <t>icon49_89</t>
  </si>
  <si>
    <t>icon63_11</t>
  </si>
  <si>
    <t>icon82_60</t>
  </si>
  <si>
    <t>icon25_77</t>
    <phoneticPr fontId="3" type="noConversion"/>
  </si>
  <si>
    <t>icon47_123</t>
  </si>
  <si>
    <t>icon29_72</t>
  </si>
  <si>
    <t>icon46_44</t>
  </si>
  <si>
    <t>icon46_49</t>
  </si>
  <si>
    <t>icon28_55</t>
  </si>
  <si>
    <t>icon25_95</t>
  </si>
  <si>
    <t>icon25_92</t>
  </si>
  <si>
    <t>icon25_115</t>
  </si>
  <si>
    <t>icon27_105</t>
  </si>
  <si>
    <t>icon27_119</t>
  </si>
  <si>
    <t>icon28_9</t>
  </si>
  <si>
    <t>icon40_69</t>
  </si>
  <si>
    <t>icon40_79</t>
  </si>
  <si>
    <t>icon40_60</t>
  </si>
  <si>
    <t>icon40_53</t>
  </si>
  <si>
    <t>icon40_73</t>
  </si>
  <si>
    <t>icon40_65</t>
  </si>
  <si>
    <t>icon45_98</t>
  </si>
  <si>
    <t>icon45_120</t>
  </si>
  <si>
    <t>icon45_123</t>
  </si>
  <si>
    <t>icon49_70</t>
  </si>
  <si>
    <t>icon27_121</t>
  </si>
  <si>
    <t>icon27_112</t>
  </si>
  <si>
    <t>icon34_103</t>
  </si>
  <si>
    <t>icon34_105</t>
  </si>
  <si>
    <t>icon34_115</t>
  </si>
  <si>
    <t>icon40_43</t>
  </si>
  <si>
    <t>icon40_74</t>
  </si>
  <si>
    <t>icon40_77</t>
  </si>
  <si>
    <t>icon47_122</t>
  </si>
  <si>
    <t>icon19_32</t>
  </si>
  <si>
    <t>icon25_91</t>
  </si>
  <si>
    <t>icon34_97</t>
  </si>
  <si>
    <t>icon19_48</t>
  </si>
  <si>
    <t>icon27_94</t>
  </si>
  <si>
    <t>icon14_52</t>
  </si>
  <si>
    <t>定海神针</t>
    <phoneticPr fontId="3" type="noConversion"/>
  </si>
  <si>
    <t>镔铁双戟</t>
    <phoneticPr fontId="3" type="noConversion"/>
  </si>
  <si>
    <t>吸水提卢枪</t>
  </si>
  <si>
    <t>八宝陀龙枪</t>
  </si>
  <si>
    <t>天堂守护</t>
    <phoneticPr fontId="3" type="noConversion"/>
  </si>
  <si>
    <t>冷艳锯</t>
  </si>
  <si>
    <t>icon33_61</t>
    <phoneticPr fontId="3" type="noConversion"/>
  </si>
  <si>
    <t>icon54_125</t>
    <phoneticPr fontId="3" type="noConversion"/>
  </si>
  <si>
    <t>白羊座宝箱</t>
    <phoneticPr fontId="3" type="noConversion"/>
  </si>
  <si>
    <t>金牛座宝箱</t>
    <phoneticPr fontId="3" type="noConversion"/>
  </si>
  <si>
    <t>双子座宝箱</t>
    <phoneticPr fontId="3" type="noConversion"/>
  </si>
  <si>
    <t>巨蟹座宝箱</t>
    <phoneticPr fontId="3" type="noConversion"/>
  </si>
  <si>
    <t>狮子座宝箱</t>
    <phoneticPr fontId="3" type="noConversion"/>
  </si>
  <si>
    <t>处女座宝箱</t>
    <phoneticPr fontId="3" type="noConversion"/>
  </si>
  <si>
    <t>天秤座宝箱</t>
    <phoneticPr fontId="3" type="noConversion"/>
  </si>
  <si>
    <t>天蝎座宝箱</t>
    <phoneticPr fontId="3" type="noConversion"/>
  </si>
  <si>
    <t>射手座宝箱</t>
    <phoneticPr fontId="3" type="noConversion"/>
  </si>
  <si>
    <t>摩羯座宝箱</t>
    <phoneticPr fontId="3" type="noConversion"/>
  </si>
  <si>
    <t>水瓶座宝箱</t>
    <phoneticPr fontId="3" type="noConversion"/>
  </si>
  <si>
    <t>双鱼座宝箱</t>
    <phoneticPr fontId="3" type="noConversion"/>
  </si>
  <si>
    <t>跳过券</t>
    <phoneticPr fontId="3" type="noConversion"/>
  </si>
  <si>
    <t>ld_touxiangkuang:id=key</t>
    <phoneticPr fontId="3" type="noConversion"/>
  </si>
  <si>
    <t>太阳</t>
  </si>
  <si>
    <t>月亮</t>
  </si>
  <si>
    <t>白羊座</t>
  </si>
  <si>
    <t>金牛座</t>
  </si>
  <si>
    <t>双子座</t>
  </si>
  <si>
    <t>巨蟹座</t>
  </si>
  <si>
    <t>狮子座</t>
  </si>
  <si>
    <t>处女座</t>
  </si>
  <si>
    <t>天秤座</t>
  </si>
  <si>
    <t>天蝎座</t>
  </si>
  <si>
    <t>射手座</t>
  </si>
  <si>
    <t>摩羯座</t>
  </si>
  <si>
    <t>水瓶座</t>
  </si>
  <si>
    <t>双鱼座</t>
  </si>
  <si>
    <t>icon_bs0</t>
  </si>
  <si>
    <t>icon_bs1</t>
  </si>
  <si>
    <t>icon_bs2</t>
  </si>
  <si>
    <t>icon_bs3</t>
  </si>
  <si>
    <t>icon_bs4</t>
  </si>
  <si>
    <t>icon_bs5</t>
  </si>
  <si>
    <t>icon_s0</t>
  </si>
  <si>
    <t>icon_s1</t>
  </si>
  <si>
    <t>icon_s2</t>
  </si>
  <si>
    <t>icon_s3</t>
  </si>
  <si>
    <t>icon_s4</t>
  </si>
  <si>
    <t>icon_s5</t>
  </si>
  <si>
    <t>恶魔头骨</t>
    <phoneticPr fontId="3" type="noConversion"/>
  </si>
  <si>
    <t>魔龙枯骨</t>
    <phoneticPr fontId="3" type="noConversion"/>
  </si>
  <si>
    <t>溃烂之足</t>
    <phoneticPr fontId="3" type="noConversion"/>
  </si>
  <si>
    <t>火焰之魂</t>
    <phoneticPr fontId="3" type="noConversion"/>
  </si>
  <si>
    <t>永冬之匣</t>
    <phoneticPr fontId="3" type="noConversion"/>
  </si>
  <si>
    <t>死亡天使</t>
    <phoneticPr fontId="3" type="noConversion"/>
  </si>
  <si>
    <t>鬼魅暗杀</t>
    <phoneticPr fontId="3" type="noConversion"/>
  </si>
  <si>
    <t>烈阳守护</t>
    <phoneticPr fontId="3" type="noConversion"/>
  </si>
  <si>
    <t>神圣苦修</t>
    <phoneticPr fontId="3" type="noConversion"/>
  </si>
  <si>
    <t>荒野狩猎</t>
    <phoneticPr fontId="3" type="noConversion"/>
  </si>
  <si>
    <t>光芒祈求</t>
    <phoneticPr fontId="3" type="noConversion"/>
  </si>
  <si>
    <t>鲜血传承</t>
    <phoneticPr fontId="3" type="noConversion"/>
  </si>
  <si>
    <t>奥术核心</t>
    <phoneticPr fontId="3" type="noConversion"/>
  </si>
  <si>
    <t>奥术巨人心眼</t>
    <phoneticPr fontId="3" type="noConversion"/>
  </si>
  <si>
    <t>黄金动力炉</t>
    <phoneticPr fontId="3" type="noConversion"/>
  </si>
  <si>
    <t>黄金巨人核心</t>
    <phoneticPr fontId="3" type="noConversion"/>
  </si>
  <si>
    <t>岩石助推器</t>
    <phoneticPr fontId="3" type="noConversion"/>
  </si>
  <si>
    <t>岩石巨人之足</t>
    <phoneticPr fontId="3" type="noConversion"/>
  </si>
  <si>
    <t>冰霜指环</t>
    <phoneticPr fontId="3" type="noConversion"/>
  </si>
  <si>
    <t>冰霜巨人之戒</t>
    <phoneticPr fontId="3" type="noConversion"/>
  </si>
  <si>
    <t>熔岩火链</t>
    <phoneticPr fontId="3" type="noConversion"/>
  </si>
  <si>
    <t>熔岩巨人项链</t>
    <phoneticPr fontId="3" type="noConversion"/>
  </si>
  <si>
    <t>双子手镯</t>
    <phoneticPr fontId="3" type="noConversion"/>
  </si>
  <si>
    <t>双子巨人手环</t>
    <phoneticPr fontId="3" type="noConversion"/>
  </si>
  <si>
    <t>昊天盔</t>
    <phoneticPr fontId="3" type="noConversion"/>
  </si>
  <si>
    <t>轩辕甲</t>
    <phoneticPr fontId="3" type="noConversion"/>
  </si>
  <si>
    <t>神农靴</t>
    <phoneticPr fontId="3" type="noConversion"/>
  </si>
  <si>
    <t>伏羲戒</t>
    <phoneticPr fontId="3" type="noConversion"/>
  </si>
  <si>
    <t>颛顼链</t>
    <phoneticPr fontId="3" type="noConversion"/>
  </si>
  <si>
    <t>少昊环</t>
    <phoneticPr fontId="3" type="noConversion"/>
  </si>
  <si>
    <t>icon13_125</t>
  </si>
  <si>
    <t>icon13_125</t>
    <phoneticPr fontId="3" type="noConversion"/>
  </si>
  <si>
    <t>icon36_54</t>
  </si>
  <si>
    <t>icon36_54</t>
    <phoneticPr fontId="3" type="noConversion"/>
  </si>
  <si>
    <t>icon36_55</t>
    <phoneticPr fontId="3" type="noConversion"/>
  </si>
  <si>
    <t>icon36_57</t>
  </si>
  <si>
    <t>icon36_57</t>
    <phoneticPr fontId="3" type="noConversion"/>
  </si>
  <si>
    <t>icon14_68</t>
    <phoneticPr fontId="3" type="noConversion"/>
  </si>
  <si>
    <t>icon14_69</t>
    <phoneticPr fontId="3" type="noConversion"/>
  </si>
  <si>
    <t>skilllevel=1</t>
  </si>
  <si>
    <t>string:para1=0</t>
    <phoneticPr fontId="3" type="noConversion"/>
  </si>
  <si>
    <t>如意金箍棒</t>
    <phoneticPr fontId="3" type="noConversion"/>
  </si>
  <si>
    <t>icon47_67</t>
  </si>
  <si>
    <t>icon12_103</t>
  </si>
  <si>
    <t>icon25_82</t>
  </si>
  <si>
    <t>icon14_24</t>
  </si>
  <si>
    <t>icon12_105</t>
  </si>
  <si>
    <t>icon40_39</t>
  </si>
  <si>
    <t>icon27_63</t>
  </si>
  <si>
    <t>icon28_27</t>
  </si>
  <si>
    <t>icon50_115</t>
  </si>
  <si>
    <t>icon46_111</t>
  </si>
  <si>
    <t>icon51_66</t>
  </si>
  <si>
    <t>icon28_96</t>
  </si>
  <si>
    <t>虚空重锤碎片</t>
  </si>
  <si>
    <t>icon11_105</t>
  </si>
  <si>
    <t>巫毒匕首碎片</t>
  </si>
  <si>
    <t>开膛手枪碎片</t>
  </si>
  <si>
    <t>定海神针碎片</t>
  </si>
  <si>
    <t>双铁戟碎片</t>
  </si>
  <si>
    <t>彩篆碎片</t>
  </si>
  <si>
    <t>火焰卷轴碎片</t>
  </si>
  <si>
    <t>吸水提卢枪碎片</t>
  </si>
  <si>
    <t>万法之光碎片</t>
  </si>
  <si>
    <t>天堂守护碎片</t>
  </si>
  <si>
    <t>青龙偃月刀碎片</t>
  </si>
  <si>
    <t>渴血左轮碎片</t>
  </si>
  <si>
    <t>神之愤怒碎片</t>
  </si>
  <si>
    <t>天使圣盾碎片</t>
  </si>
  <si>
    <t>圣洁之书碎片</t>
  </si>
  <si>
    <t>icon14_68</t>
  </si>
  <si>
    <t>法老之扣碎片</t>
  </si>
  <si>
    <t>先祖之魂碎片</t>
  </si>
  <si>
    <t>石沙之缚碎片</t>
  </si>
  <si>
    <t>天穹伊欧斯碎片</t>
  </si>
  <si>
    <t>风扬蓝波斯碎片</t>
  </si>
  <si>
    <t>icon53_70</t>
  </si>
  <si>
    <t>地覆戈涅斯碎片</t>
  </si>
  <si>
    <t>icon35_47</t>
  </si>
  <si>
    <t>米迦勒的慈悲碎片</t>
  </si>
  <si>
    <t>拉斐尔的治愈碎片</t>
  </si>
  <si>
    <t>加百列的守护碎片</t>
  </si>
  <si>
    <t>雷米尔的指引碎片</t>
  </si>
  <si>
    <t>米达伦的教导碎片</t>
  </si>
  <si>
    <t>乌利尔的审判碎片</t>
  </si>
  <si>
    <t>骷髅之冠碎片</t>
  </si>
  <si>
    <t>骨龙之躯碎片</t>
  </si>
  <si>
    <t>憎恶之足碎片</t>
  </si>
  <si>
    <t>火焰之魂碎片</t>
  </si>
  <si>
    <t>永冬之匣碎片</t>
  </si>
  <si>
    <t>堕天使之翼碎片</t>
  </si>
  <si>
    <t>九头龙王头盔碎片</t>
  </si>
  <si>
    <t>大力龙王铠甲碎片</t>
  </si>
  <si>
    <t>青莲龙王护靴碎片</t>
  </si>
  <si>
    <t>欢喜龙王戒指碎片</t>
  </si>
  <si>
    <t>海龙王项链碎片</t>
  </si>
  <si>
    <t>毒龙王手镯碎片</t>
  </si>
  <si>
    <t>暗杀者碎片</t>
  </si>
  <si>
    <t>守护者碎片</t>
  </si>
  <si>
    <t>苦修者碎片</t>
  </si>
  <si>
    <t>狩猎者碎片</t>
  </si>
  <si>
    <t>祈求者碎片</t>
  </si>
  <si>
    <t>传承者碎片</t>
  </si>
  <si>
    <t>交响曲碎片</t>
  </si>
  <si>
    <t>协奏曲碎片</t>
  </si>
  <si>
    <t>圆舞曲碎片</t>
  </si>
  <si>
    <t>狂想曲碎片</t>
  </si>
  <si>
    <t>幻想曲碎片</t>
  </si>
  <si>
    <t>随想曲碎片</t>
  </si>
  <si>
    <t>天帝战盔碎片</t>
  </si>
  <si>
    <t>黄帝战甲碎片</t>
  </si>
  <si>
    <t>炎帝战靴碎片</t>
  </si>
  <si>
    <t>青帝戒指碎片</t>
  </si>
  <si>
    <t>黑帝项链碎片</t>
  </si>
  <si>
    <t>白帝手镯碎片</t>
  </si>
  <si>
    <t>奥术核心碎片</t>
  </si>
  <si>
    <t>黄金动力炉碎片</t>
  </si>
  <si>
    <t>icon54_125</t>
  </si>
  <si>
    <t>岩石助推器碎片</t>
  </si>
  <si>
    <t>冰霜指环碎片</t>
  </si>
  <si>
    <t>熔岩火链碎片</t>
  </si>
  <si>
    <t>双子手镯碎片</t>
  </si>
  <si>
    <t>愚者的流浪碎片</t>
  </si>
  <si>
    <t>教皇的援助碎片</t>
  </si>
  <si>
    <t>恋人的结合碎片</t>
  </si>
  <si>
    <t>隐者的探索碎片</t>
  </si>
  <si>
    <t>魔术师的创造碎片</t>
  </si>
  <si>
    <t>女祭司的智慧碎片</t>
  </si>
  <si>
    <t>狼之力碎片</t>
  </si>
  <si>
    <t>虎之力碎片</t>
  </si>
  <si>
    <t>兔之力碎片</t>
  </si>
  <si>
    <t>猫之力碎片</t>
  </si>
  <si>
    <t>狐之力碎片</t>
  </si>
  <si>
    <t>熊之力碎片</t>
  </si>
  <si>
    <t>提高3%所有伤害</t>
  </si>
  <si>
    <t>提高8%吸血</t>
  </si>
  <si>
    <t>行动时3%几率获得1层【暴怒】</t>
  </si>
  <si>
    <t>提高10%pvp减伤</t>
  </si>
  <si>
    <t>行动时3%几率获得1层【再生】</t>
  </si>
  <si>
    <t>行动时10%几率提高10000点速度，持续1回合</t>
  </si>
  <si>
    <t>攻击时附加12%伤害</t>
  </si>
  <si>
    <t>伤害和治疗效果提高2%</t>
  </si>
  <si>
    <t>附加30%伤害</t>
  </si>
  <si>
    <t>伤害提高30%</t>
  </si>
  <si>
    <t>所有属强40点，伤害提高30%</t>
  </si>
  <si>
    <t>提高120点精神</t>
  </si>
  <si>
    <t>提高120点体力，被攻击时20%几率提高10000点护甲，附加2层【裂伤】</t>
  </si>
  <si>
    <t>提高100点护甲，魔抗</t>
  </si>
  <si>
    <t>冒险家第4层技能lv+2</t>
  </si>
  <si>
    <t>被攻击时，获得1层【荆棘】</t>
  </si>
  <si>
    <t>【怒击】lv+3</t>
  </si>
  <si>
    <t>【怒击】攻击时附加100%ad的伤害</t>
  </si>
  <si>
    <t>【怒击】获得3层【暴怒】，3层【威能】</t>
  </si>
  <si>
    <t>提高20点力量，智力，体力，精神</t>
  </si>
  <si>
    <t>提高10点全属性强化和全抗性强化</t>
  </si>
  <si>
    <t>【暴乱吸血鬼】lv+2</t>
  </si>
  <si>
    <t>行动时，30%附加2层【流血】</t>
  </si>
  <si>
    <t>【割碎伤口】lv+2</t>
  </si>
  <si>
    <t>暴击时使下一次伤害提高20%</t>
  </si>
  <si>
    <t>【灭杀】lv+3</t>
  </si>
  <si>
    <t>提高20%暴击伤害</t>
  </si>
  <si>
    <t>行动时，10%几率使伤害变为暗属性，持续3回合</t>
  </si>
  <si>
    <t>每1点暗属性抗性提升1点暗属性强化</t>
  </si>
  <si>
    <t>提高5%附加伤害</t>
  </si>
  <si>
    <t>【普通攻击】提高500点物穿</t>
  </si>
  <si>
    <t>【火力弹幕】lv+1，【射手姿态】lv+1</t>
  </si>
  <si>
    <t>【普通攻击】提高15%附加伤害</t>
  </si>
  <si>
    <t>【风怒打击】lv+3</t>
  </si>
  <si>
    <t>【风怒打击】提高20%暴击率</t>
  </si>
  <si>
    <t>行动时，有5%几率释放【风怒打击】</t>
  </si>
  <si>
    <t>提高5%所有伤害</t>
  </si>
  <si>
    <t>被攻击时获得1层【保护】，附加1层【减速】</t>
  </si>
  <si>
    <t>所有射手英雄全技能lv+1</t>
  </si>
  <si>
    <t>提高15点全属性强化</t>
  </si>
  <si>
    <t>提高15点全抗性强化</t>
  </si>
  <si>
    <t>大法师第1层技能lv+2</t>
  </si>
  <si>
    <t>【奥术球】lv+3</t>
  </si>
  <si>
    <t>连锁技能伤害提高30%</t>
  </si>
  <si>
    <t>【大法师形态】lv+3</t>
  </si>
  <si>
    <t>降低敌人10点全抗性强化</t>
  </si>
  <si>
    <t>提高10%所有伤害</t>
  </si>
  <si>
    <t>大法师第6层技能lv+1</t>
  </si>
  <si>
    <t>【回复糖果】lv+3</t>
  </si>
  <si>
    <t>【疯狂炼金师】lv+3</t>
  </si>
  <si>
    <t>提高15%治疗效果</t>
  </si>
  <si>
    <t>炼金师第1层技能lv+3</t>
  </si>
  <si>
    <t>提高30%持续伤害</t>
  </si>
  <si>
    <t>【凶兆】发动时附加1层【流血】，【中毒】，【灼烧】</t>
  </si>
  <si>
    <t>每回合损失1%最大生命值，提高10%所有伤害</t>
  </si>
  <si>
    <t>【天兆】：每回合50%几率回复15%最大生命值，50%几率损失5%最大生命值</t>
  </si>
  <si>
    <t>提高3%治疗效果</t>
  </si>
  <si>
    <t>每回合回复3%最大生命值</t>
  </si>
  <si>
    <t>行动时回复1%最大生命值，并有40%几率提高2%治疗效果</t>
  </si>
  <si>
    <t>提高65点队伍攻击力和队伍法术强度</t>
  </si>
  <si>
    <t>提高2%暴击，2%暴击伤害，200速度，2%治疗效果</t>
  </si>
  <si>
    <t>所有英雄全技能lv+1</t>
  </si>
  <si>
    <t>提高2%所有伤害</t>
  </si>
  <si>
    <t>攻击时有20%几率释放【暗影炸弹】，造成5000点暗属性魔法伤害</t>
  </si>
  <si>
    <t>提高20点暗属性强化</t>
  </si>
  <si>
    <t>【怒火聚焦】还会使下一次攻击的暴击率提高50%</t>
  </si>
  <si>
    <t>提高15%暴击伤害</t>
  </si>
  <si>
    <t>【怒火聚焦】lv+5</t>
  </si>
  <si>
    <t>行动时有10%几率释放【地狱之炎】，造成2%当前生命值的火属性魔法伤害</t>
  </si>
  <si>
    <t>行动时有25%几率提高2点火属性强化</t>
  </si>
  <si>
    <t>提高1000点护甲穿透，提高1000点法术穿透</t>
  </si>
  <si>
    <t>所有刺客英雄全技能lv+1</t>
  </si>
  <si>
    <t>行动时有1%几率造成50%当前生命值的伤害</t>
  </si>
  <si>
    <t>【命运之骰】会额外获得一个随机强力效果</t>
  </si>
  <si>
    <t>【痛苦无常】lv+5</t>
  </si>
  <si>
    <t>行动时有10%几率使持续伤害提高10%</t>
  </si>
  <si>
    <t>【痛苦无常】发动时获得5层【神圣之光】</t>
  </si>
  <si>
    <t>【弱化连锁】40%概率造成敌方20%已损生命值的暗属性魔法伤害</t>
  </si>
  <si>
    <t>行动时有15%几率提高1000点速度</t>
  </si>
  <si>
    <t>行动时附加敌方5%当前生命值的伤害</t>
  </si>
  <si>
    <t>行动时偷取20点护甲魔抗</t>
  </si>
  <si>
    <t>行动时20%几率附加1层【虚弱】</t>
  </si>
  <si>
    <t>死灵术士第5层技能lv+3</t>
  </si>
  <si>
    <t>被攻击时提高65点护甲</t>
  </si>
  <si>
    <t>提高60点体力，10点全抗性强化</t>
  </si>
  <si>
    <t>生命值低于50%时，提高1000点精神</t>
  </si>
  <si>
    <t>被攻击时附加5%护甲的伤害，并提高30点力量和智力</t>
  </si>
  <si>
    <t>【转甲】lv+5</t>
  </si>
  <si>
    <t>【转甲】额外提高10%护甲，持续1回合</t>
  </si>
  <si>
    <t>提高2%治疗效果</t>
  </si>
  <si>
    <t>【再生之力】lv+3</t>
  </si>
  <si>
    <t>每回合回复2%最大生命值</t>
  </si>
  <si>
    <t>行动时降低敌方35点护甲</t>
  </si>
  <si>
    <t>【拔剑神曲】技能等级提高4级</t>
  </si>
  <si>
    <t>提高20点全属性强化</t>
  </si>
  <si>
    <t>行动时提高50点智力</t>
  </si>
  <si>
    <t>【贤者的叙事诗】技能等级提高5级</t>
  </si>
  <si>
    <t>提高2000点魔抗，1000点法术穿透</t>
  </si>
  <si>
    <t>所有辅助英雄的技能等级提高2级</t>
  </si>
  <si>
    <t>提高10点光属性强化</t>
  </si>
  <si>
    <t>吟游诗人第一层技能lv+4</t>
  </si>
  <si>
    <t>提高30点力量，智力，体力，精神</t>
  </si>
  <si>
    <t>所有勇者英雄全技能lv+2</t>
  </si>
  <si>
    <t>所有战士英雄全技能lv+2</t>
  </si>
  <si>
    <t>所有射手英雄全技能lv+2</t>
  </si>
  <si>
    <t>所有坦克英雄全技能lv+2</t>
  </si>
  <si>
    <t>所有刺客英雄全技能lv+2</t>
  </si>
  <si>
    <t>所有法师英雄全技能lv+2</t>
  </si>
  <si>
    <t>所有辅助英雄全技能lv+2</t>
  </si>
  <si>
    <t>提高100点力量，智力，体力，精神</t>
  </si>
  <si>
    <t>行动时10%几率释放【聪聪君的祈福】随机获得1-5种buff：1.提高50点力量，智力，体力，精神 2.提高10%暴击，10%暴击伤害 3.提高5000点速度 4.提高50点全属性强化 5.提高10%命中率和闪避率</t>
  </si>
  <si>
    <t>行动时5%几率召唤出神兽-聪聪酱</t>
  </si>
  <si>
    <t>提高5000点速度</t>
  </si>
  <si>
    <t>行动时10%几率提高2000点速度</t>
  </si>
  <si>
    <t>提高100点全属性强化</t>
  </si>
  <si>
    <t>行动时5%几率提高10点全属性强化</t>
  </si>
  <si>
    <t>提高25%暴击率</t>
  </si>
  <si>
    <t>所有英雄1,2,3技能lv+5</t>
  </si>
  <si>
    <t>所有英雄4,5技能lv+3</t>
  </si>
  <si>
    <t>提高15%闪避率</t>
  </si>
  <si>
    <t>被攻击时，提高1%回避率，持续5回合</t>
  </si>
  <si>
    <t>提高15%附加伤害</t>
  </si>
  <si>
    <t>提高15%所有伤害</t>
  </si>
  <si>
    <t>提高200点体力和精神</t>
  </si>
  <si>
    <t>提高3000点血量</t>
  </si>
  <si>
    <t>提高40%治疗效果</t>
  </si>
  <si>
    <t>每回合回复5%最大生命值</t>
  </si>
  <si>
    <t>提高1500点护甲穿透和法术穿透</t>
  </si>
  <si>
    <t>行动时降低敌方30点护甲和魔抗</t>
  </si>
  <si>
    <t>提高20%暴击</t>
  </si>
  <si>
    <t>提高30%pvp减伤</t>
  </si>
  <si>
    <t>职业0-7</t>
    <phoneticPr fontId="3" type="noConversion"/>
  </si>
  <si>
    <t>icon1_91</t>
    <phoneticPr fontId="3" type="noConversion"/>
  </si>
  <si>
    <t>深渊碎片A</t>
    <phoneticPr fontId="3" type="noConversion"/>
  </si>
  <si>
    <t>深渊碎片B</t>
    <phoneticPr fontId="3" type="noConversion"/>
  </si>
  <si>
    <t>深渊碎片C</t>
    <phoneticPr fontId="3" type="noConversion"/>
  </si>
  <si>
    <t>深渊碎片1</t>
    <phoneticPr fontId="3" type="noConversion"/>
  </si>
  <si>
    <t>深渊碎片2</t>
  </si>
  <si>
    <t>深渊碎片3</t>
  </si>
  <si>
    <t>深渊碎片4</t>
  </si>
  <si>
    <t>深渊碎片5</t>
  </si>
  <si>
    <t>深渊碎片6</t>
  </si>
  <si>
    <t>深渊碎片7</t>
  </si>
  <si>
    <t>深渊碎片8</t>
  </si>
  <si>
    <t>深渊碎片9</t>
  </si>
  <si>
    <t>深渊碎片-武器1</t>
    <phoneticPr fontId="3" type="noConversion"/>
  </si>
  <si>
    <t>深渊碎片-武器3</t>
  </si>
  <si>
    <t>深渊碎片-武器4</t>
  </si>
  <si>
    <t>深渊碎片-武器5</t>
  </si>
  <si>
    <t>深渊碎片-武器6</t>
  </si>
  <si>
    <t>深渊碎片-武器7</t>
  </si>
  <si>
    <t>深渊碎片-武器8</t>
  </si>
  <si>
    <t>深渊碎片-防具1</t>
    <phoneticPr fontId="3" type="noConversion"/>
  </si>
  <si>
    <t>深渊碎片-防具3</t>
  </si>
  <si>
    <t>深渊碎片-防具4</t>
  </si>
  <si>
    <t>深渊碎片-防具5</t>
  </si>
  <si>
    <t>深渊碎片-防具6</t>
  </si>
  <si>
    <t>深渊碎片-防具7</t>
  </si>
  <si>
    <t>深渊碎片-防具8</t>
  </si>
  <si>
    <t>深渊碎片-防具9</t>
  </si>
  <si>
    <t>深渊碎片-防具10</t>
  </si>
  <si>
    <t>深渊碎片-防具11</t>
  </si>
  <si>
    <t>深渊碎片-防具12</t>
  </si>
  <si>
    <t>深渊碎片-防具13</t>
  </si>
  <si>
    <t>深渊碎片-防具14</t>
  </si>
  <si>
    <t>深渊碎片-防具15</t>
  </si>
  <si>
    <t>深渊碎片-防具16</t>
  </si>
  <si>
    <t>深渊碎片-防具17</t>
  </si>
  <si>
    <t>深渊碎片-防具18</t>
  </si>
  <si>
    <t>深渊碎片-防具19</t>
  </si>
  <si>
    <t>深渊碎片-防具20</t>
  </si>
  <si>
    <t>深渊碎片-防具21</t>
  </si>
  <si>
    <t>深渊碎片-防具22</t>
  </si>
  <si>
    <t>深渊碎片-防具23</t>
  </si>
  <si>
    <t>深渊碎片-防具24</t>
  </si>
  <si>
    <t>深渊碎片-防具25</t>
  </si>
  <si>
    <t>深渊碎片-防具26</t>
  </si>
  <si>
    <t>深渊碎片-防具27</t>
  </si>
  <si>
    <t>深渊A</t>
    <phoneticPr fontId="3" type="noConversion"/>
  </si>
  <si>
    <t>深渊B</t>
    <phoneticPr fontId="3" type="noConversion"/>
  </si>
  <si>
    <t>深渊C</t>
    <phoneticPr fontId="3" type="noConversion"/>
  </si>
  <si>
    <t>深渊1</t>
    <phoneticPr fontId="3" type="noConversion"/>
  </si>
  <si>
    <t>深渊2</t>
    <phoneticPr fontId="3" type="noConversion"/>
  </si>
  <si>
    <t>深渊3</t>
  </si>
  <si>
    <t>深渊4</t>
  </si>
  <si>
    <t>深渊5</t>
  </si>
  <si>
    <t>深渊6</t>
  </si>
  <si>
    <t>深渊7</t>
  </si>
  <si>
    <t>深渊8</t>
  </si>
  <si>
    <t>深渊9</t>
  </si>
  <si>
    <t>深渊-武器1</t>
    <phoneticPr fontId="3" type="noConversion"/>
  </si>
  <si>
    <t>深渊-武器2</t>
  </si>
  <si>
    <t>深渊-武器3</t>
  </si>
  <si>
    <t>深渊-武器4</t>
  </si>
  <si>
    <t>深渊-武器5</t>
  </si>
  <si>
    <t>深渊-武器6</t>
  </si>
  <si>
    <t>深渊-武器7</t>
  </si>
  <si>
    <t>深渊-武器8</t>
  </si>
  <si>
    <t>深渊-防具1</t>
    <phoneticPr fontId="3" type="noConversion"/>
  </si>
  <si>
    <t>深渊-防具3</t>
  </si>
  <si>
    <t>深渊-防具4</t>
  </si>
  <si>
    <t>深渊-防具5</t>
  </si>
  <si>
    <t>深渊-防具6</t>
  </si>
  <si>
    <t>深渊-防具7</t>
  </si>
  <si>
    <t>深渊-防具8</t>
  </si>
  <si>
    <t>深渊-防具9</t>
  </si>
  <si>
    <t>深渊-防具10</t>
  </si>
  <si>
    <t>深渊-防具11</t>
  </si>
  <si>
    <t>深渊-防具12</t>
  </si>
  <si>
    <t>深渊-防具13</t>
  </si>
  <si>
    <t>深渊-防具14</t>
  </si>
  <si>
    <t>深渊-防具15</t>
  </si>
  <si>
    <t>深渊-防具16</t>
  </si>
  <si>
    <t>深渊-防具17</t>
  </si>
  <si>
    <t>深渊-防具18</t>
  </si>
  <si>
    <t>深渊-防具19</t>
  </si>
  <si>
    <t>深渊-防具20</t>
  </si>
  <si>
    <t>深渊-防具21</t>
  </si>
  <si>
    <t>深渊-防具22</t>
  </si>
  <si>
    <t>深渊-防具23</t>
  </si>
  <si>
    <t>深渊-防具24</t>
  </si>
  <si>
    <t>深渊-防具25</t>
  </si>
  <si>
    <t>深渊-防具26</t>
  </si>
  <si>
    <t>深渊-防具27</t>
  </si>
  <si>
    <t>粗糙的石块</t>
    <phoneticPr fontId="3" type="noConversion"/>
  </si>
  <si>
    <t>icon22_47</t>
    <phoneticPr fontId="3" type="noConversion"/>
  </si>
  <si>
    <t>光滑的石块</t>
    <phoneticPr fontId="3" type="noConversion"/>
  </si>
  <si>
    <t>icon10_106</t>
    <phoneticPr fontId="3" type="noConversion"/>
  </si>
  <si>
    <t>勇者1-1-1</t>
    <phoneticPr fontId="3" type="noConversion"/>
  </si>
  <si>
    <t>勇者1-1-2</t>
  </si>
  <si>
    <t>勇者1-2-1</t>
    <phoneticPr fontId="3" type="noConversion"/>
  </si>
  <si>
    <t>勇者1-2-2</t>
  </si>
  <si>
    <t>勇者1-3-1</t>
    <phoneticPr fontId="3" type="noConversion"/>
  </si>
  <si>
    <t>勇者1-3-2</t>
  </si>
  <si>
    <t>勇者2-1-1</t>
  </si>
  <si>
    <t>勇者2-1-2</t>
  </si>
  <si>
    <t>勇者2-2-1</t>
  </si>
  <si>
    <t>勇者2-2-2</t>
  </si>
  <si>
    <t>勇者2-3-1</t>
  </si>
  <si>
    <t>勇者2-3-2</t>
  </si>
  <si>
    <t>勇者3-1-1</t>
  </si>
  <si>
    <t>勇者3-1-2</t>
  </si>
  <si>
    <t>勇者3-2-1</t>
  </si>
  <si>
    <t>勇者3-2-2</t>
  </si>
  <si>
    <t>勇者3-3-1</t>
  </si>
  <si>
    <t>勇者3-3-2</t>
  </si>
  <si>
    <t>勇者4-1-1</t>
  </si>
  <si>
    <t>勇者4-1-2</t>
  </si>
  <si>
    <t>勇者4-2-1</t>
  </si>
  <si>
    <t>勇者4-2-2</t>
  </si>
  <si>
    <t>勇者4-3-1</t>
  </si>
  <si>
    <t>勇者4-3-2</t>
  </si>
  <si>
    <t>勇者5-1-1</t>
  </si>
  <si>
    <t>勇者5-1-2</t>
  </si>
  <si>
    <t>勇者5-2-1</t>
  </si>
  <si>
    <t>勇者5-2-2</t>
  </si>
  <si>
    <t>勇者5-3-1</t>
  </si>
  <si>
    <t>勇者5-3-2</t>
  </si>
  <si>
    <t>勇者6-1-1</t>
  </si>
  <si>
    <t>勇者6-1-2</t>
  </si>
  <si>
    <t>勇者6-2-1</t>
  </si>
  <si>
    <t>勇者6-2-2</t>
  </si>
  <si>
    <t>勇者6-3-1</t>
  </si>
  <si>
    <t>勇者6-3-2</t>
  </si>
  <si>
    <t>勇者7-1-1</t>
  </si>
  <si>
    <t>勇者7-1-2</t>
  </si>
  <si>
    <t>勇者7-2-1</t>
  </si>
  <si>
    <t>勇者7-2-2</t>
  </si>
  <si>
    <t>勇者7-3-1</t>
  </si>
  <si>
    <t>勇者7-3-2</t>
  </si>
  <si>
    <t>勇者8-1-1</t>
  </si>
  <si>
    <t>勇者8-1-2</t>
  </si>
  <si>
    <t>勇者8-2-1</t>
  </si>
  <si>
    <t>勇者8-2-2</t>
  </si>
  <si>
    <t>勇者8-3-1</t>
  </si>
  <si>
    <t>勇者8-3-2</t>
  </si>
  <si>
    <t>勇者9-1-1</t>
  </si>
  <si>
    <t>勇者9-1-2</t>
  </si>
  <si>
    <t>勇者9-2-1</t>
  </si>
  <si>
    <t>勇者9-2-2</t>
  </si>
  <si>
    <t>勇者9-3-1</t>
  </si>
  <si>
    <t>勇者9-3-2</t>
  </si>
  <si>
    <t>勇者10-1-1</t>
  </si>
  <si>
    <t>勇者10-1-2</t>
  </si>
  <si>
    <t>勇者10-2-1</t>
  </si>
  <si>
    <t>勇者10-2-2</t>
  </si>
  <si>
    <t>勇者10-3-1</t>
  </si>
  <si>
    <t>勇者10-3-2</t>
  </si>
  <si>
    <t>勇者A</t>
    <phoneticPr fontId="3" type="noConversion"/>
  </si>
  <si>
    <t>勇者B</t>
    <phoneticPr fontId="3" type="noConversion"/>
  </si>
  <si>
    <t>勇者C</t>
    <phoneticPr fontId="3" type="noConversion"/>
  </si>
  <si>
    <t>勇者D</t>
    <phoneticPr fontId="3" type="noConversion"/>
  </si>
  <si>
    <t>勇者1</t>
    <phoneticPr fontId="3" type="noConversion"/>
  </si>
  <si>
    <t>勇者2</t>
  </si>
  <si>
    <t>勇者3</t>
  </si>
  <si>
    <t>勇者4</t>
  </si>
  <si>
    <t>勇者5</t>
  </si>
  <si>
    <t>勇者6</t>
  </si>
  <si>
    <t>勇者7</t>
  </si>
  <si>
    <t>勇者8</t>
  </si>
  <si>
    <t>勇者9</t>
  </si>
  <si>
    <t>勇者10</t>
  </si>
  <si>
    <t>勇者11</t>
  </si>
  <si>
    <t>勇者12</t>
  </si>
  <si>
    <t>勇者13</t>
  </si>
  <si>
    <t>勇者14</t>
  </si>
  <si>
    <t>勇者15</t>
  </si>
  <si>
    <t>滚进深渊吧！</t>
  </si>
  <si>
    <t>我的毒没有解药。</t>
  </si>
  <si>
    <t>迷雾之中，我才是最致命的。</t>
  </si>
  <si>
    <t>吃俺老孙一棒！</t>
  </si>
  <si>
    <t>这可不是一般的重。</t>
  </si>
  <si>
    <t>你根本不知道我会使出什么绝招。</t>
  </si>
  <si>
    <t>这可是一项未来科技的产物。</t>
  </si>
  <si>
    <t>你将可以更自如地使用豪火球。</t>
  </si>
  <si>
    <t>你的提炉枪更加持久！</t>
  </si>
  <si>
    <t>魔神王的光芒将再次显现！</t>
  </si>
  <si>
    <t>想来天堂吗？</t>
  </si>
  <si>
    <t>飞龙在天！</t>
  </si>
  <si>
    <t>令恶人闻风丧胆。</t>
  </si>
  <si>
    <t>请举起你们的双手！</t>
  </si>
  <si>
    <t>只有强大的坦克可以发挥出它的真正力量。</t>
  </si>
  <si>
    <t>只有无私的辅助能读懂书中所写。</t>
  </si>
  <si>
    <t>这把剑可是从高达模型上拆下来的。</t>
  </si>
  <si>
    <t>斗技大师所用的长枪。</t>
  </si>
  <si>
    <t>斗技大师所用的大刀。</t>
  </si>
  <si>
    <t>斗技大师所用的重弓。</t>
  </si>
  <si>
    <t>斗技大师所用的巨盾。</t>
  </si>
  <si>
    <t>斗技大师所用的匕首。</t>
  </si>
  <si>
    <t>斗技大师所用的法杖。</t>
  </si>
  <si>
    <t>斗技大师所用的秘典。</t>
  </si>
  <si>
    <t>战斗大师所配的紫衫藤甲，就是有点怕火。</t>
  </si>
  <si>
    <t>战斗大师所配的精铁重甲，就是有点沉。</t>
  </si>
  <si>
    <t>战斗大师所配的熊皮套甲，百分百真皮！</t>
  </si>
  <si>
    <t>战斗大师所配的矽钢板甲，非常牢，非常硬！</t>
  </si>
  <si>
    <t>战斗大师所配的虎皮套装，王者风范，只要648！</t>
  </si>
  <si>
    <t>战斗大师所配的丝绸法衣，虚无缥缈。</t>
  </si>
  <si>
    <t>战斗大师所配的蚕丝华服，低调奢华。</t>
  </si>
  <si>
    <t>我来组成头部！</t>
  </si>
  <si>
    <t>你们看我帅吗？</t>
  </si>
  <si>
    <t>这鞋比背还滑。</t>
  </si>
  <si>
    <t>我可是上过钻石的人。</t>
  </si>
  <si>
    <t>这花环上差一点。</t>
  </si>
  <si>
    <t>别管我，我要开始表演了！</t>
  </si>
  <si>
    <t>我是最强的！</t>
  </si>
  <si>
    <t>天使都在注视着你。</t>
  </si>
  <si>
    <t>恶魔将把你拖入地狱！</t>
  </si>
  <si>
    <t>集大龙王之力，在此现世！</t>
  </si>
  <si>
    <t>杀戮使我愉悦。</t>
  </si>
  <si>
    <t>站在我身后！</t>
  </si>
  <si>
    <t>你离圣地还有多远？</t>
  </si>
  <si>
    <t>狩猎开始了！</t>
  </si>
  <si>
    <t>你听到我的祈求了吗？</t>
  </si>
  <si>
    <t>守望者的血液将由此继承下去！</t>
  </si>
  <si>
    <t>不来一首激昂的曲子吗？</t>
  </si>
  <si>
    <t>只有穿上它，才能成为帝王！</t>
  </si>
  <si>
    <t>创造一个巨人，需要几步呢？</t>
  </si>
  <si>
    <t>你知道自己的命运吗？</t>
  </si>
  <si>
    <t>忏悔吧，或许这能改变你的命运。</t>
  </si>
  <si>
    <t>这可是浪漫的禁忌，禁忌的浪漫。</t>
  </si>
  <si>
    <t>我，很孤独。</t>
  </si>
  <si>
    <t>看看我都创造了什么！</t>
  </si>
  <si>
    <t>相信女人的直觉！</t>
  </si>
  <si>
    <t>野性的灵魂，兽性的呼唤。</t>
  </si>
  <si>
    <t>icon36_55</t>
  </si>
  <si>
    <t>icon36_55</t>
    <phoneticPr fontId="3" type="noConversion"/>
  </si>
  <si>
    <t>初始冷却时间</t>
    <phoneticPr fontId="3" type="noConversion"/>
  </si>
  <si>
    <t>冷却时间</t>
    <phoneticPr fontId="3" type="noConversion"/>
  </si>
  <si>
    <t>开孔</t>
    <phoneticPr fontId="3" type="noConversion"/>
  </si>
  <si>
    <t>特性</t>
    <phoneticPr fontId="3" type="noConversion"/>
  </si>
  <si>
    <t>handbook</t>
    <phoneticPr fontId="3" type="noConversion"/>
  </si>
  <si>
    <t>type</t>
    <phoneticPr fontId="3" type="noConversion"/>
  </si>
  <si>
    <t>事件-1001</t>
    <phoneticPr fontId="3" type="noConversion"/>
  </si>
  <si>
    <t>事件-1018</t>
    <phoneticPr fontId="3" type="noConversion"/>
  </si>
  <si>
    <t>事件-3005</t>
    <phoneticPr fontId="3" type="noConversion"/>
  </si>
  <si>
    <t>vip</t>
    <phoneticPr fontId="3" type="noConversion"/>
  </si>
  <si>
    <t>荣誉商店</t>
    <phoneticPr fontId="3" type="noConversion"/>
  </si>
  <si>
    <t>发动回合+10所有属性强化</t>
    <phoneticPr fontId="3" type="noConversion"/>
  </si>
  <si>
    <t>魔晶商店</t>
    <phoneticPr fontId="3" type="noConversion"/>
  </si>
  <si>
    <t>发动回合+150队伍法术强度</t>
    <phoneticPr fontId="3" type="noConversion"/>
  </si>
  <si>
    <t>悬赏-boss</t>
    <phoneticPr fontId="3" type="noConversion"/>
  </si>
  <si>
    <t>发动回合+250点护甲穿透</t>
    <phoneticPr fontId="3" type="noConversion"/>
  </si>
  <si>
    <t>神秘</t>
    <phoneticPr fontId="3" type="noConversion"/>
  </si>
  <si>
    <t>发动回合每次行动回复5点能量</t>
    <phoneticPr fontId="3" type="noConversion"/>
  </si>
  <si>
    <t>碎片</t>
    <rPh sb="0" eb="1">
      <t>sui p</t>
    </rPh>
    <phoneticPr fontId="3" type="noConversion"/>
  </si>
  <si>
    <t>开窍：&gt;8回合伤害提高15%</t>
    <rPh sb="0" eb="1">
      <t>kai qiao</t>
    </rPh>
    <rPh sb="5" eb="6">
      <t>hui he</t>
    </rPh>
    <rPh sb="7" eb="8">
      <t>shang hai</t>
    </rPh>
    <rPh sb="9" eb="10">
      <t>ti gao</t>
    </rPh>
    <phoneticPr fontId="3" type="noConversion"/>
  </si>
  <si>
    <t>冷却时+2000速度</t>
    <rPh sb="0" eb="1">
      <t>len que</t>
    </rPh>
    <rPh sb="2" eb="3">
      <t>shi</t>
    </rPh>
    <rPh sb="8" eb="9">
      <t>su du</t>
    </rPh>
    <phoneticPr fontId="3" type="noConversion"/>
  </si>
  <si>
    <t>发动回合+1500点护甲穿透</t>
    <rPh sb="0" eb="1">
      <t>fa dong</t>
    </rPh>
    <rPh sb="2" eb="3">
      <t>hui he</t>
    </rPh>
    <rPh sb="9" eb="10">
      <t>dian</t>
    </rPh>
    <rPh sb="10" eb="11">
      <t>hu jia</t>
    </rPh>
    <rPh sb="12" eb="13">
      <t>chuan tou</t>
    </rPh>
    <phoneticPr fontId="3" type="noConversion"/>
  </si>
  <si>
    <t>ld_engine:id=key</t>
  </si>
  <si>
    <t>差分器id</t>
    <phoneticPr fontId="3" type="noConversion"/>
  </si>
  <si>
    <t>开放</t>
    <phoneticPr fontId="3" type="noConversion"/>
  </si>
  <si>
    <t>掉落描述</t>
    <phoneticPr fontId="3" type="noConversion"/>
  </si>
  <si>
    <t>list&lt;int:order&gt;:order</t>
    <phoneticPr fontId="3" type="noConversion"/>
  </si>
  <si>
    <t>int:cd</t>
    <phoneticPr fontId="3" type="noConversion"/>
  </si>
  <si>
    <t>int:startcd</t>
    <phoneticPr fontId="3" type="noConversion"/>
  </si>
  <si>
    <t>string:lootdes</t>
    <phoneticPr fontId="3" type="noConversion"/>
  </si>
  <si>
    <t>int:skill=0</t>
    <phoneticPr fontId="3" type="noConversion"/>
  </si>
  <si>
    <t>银质头像框</t>
  </si>
  <si>
    <t>s1银质头像框</t>
  </si>
  <si>
    <t>s2银质头像框</t>
  </si>
  <si>
    <t>s3银质头像框</t>
  </si>
  <si>
    <t>s4银质头像框</t>
  </si>
  <si>
    <t>s5银质头像框</t>
  </si>
  <si>
    <t>金质头像框</t>
  </si>
  <si>
    <t>s1金质头像框</t>
  </si>
  <si>
    <t>s2金质头像框</t>
  </si>
  <si>
    <t>s3金质头像框</t>
  </si>
  <si>
    <t>s4金质头像框</t>
  </si>
  <si>
    <t>s5金质头像框</t>
  </si>
  <si>
    <t>s1赛季达到白银段位获得</t>
    <phoneticPr fontId="3" type="noConversion"/>
  </si>
  <si>
    <t>s2赛季达到白银段位获得</t>
  </si>
  <si>
    <t>s3赛季达到白银段位获得</t>
  </si>
  <si>
    <t>s4赛季达到白银段位获得</t>
  </si>
  <si>
    <t>s5赛季达到白银段位获得</t>
  </si>
  <si>
    <t>s1赛季达到王者段位获得</t>
  </si>
  <si>
    <t>s2赛季达到王者段位获得</t>
  </si>
  <si>
    <t>s3赛季达到王者段位获得</t>
  </si>
  <si>
    <t>s4赛季达到王者段位获得</t>
  </si>
  <si>
    <t>s5赛季达到王者段位获得</t>
  </si>
  <si>
    <t>基础头像框</t>
    <phoneticPr fontId="3" type="noConversion"/>
  </si>
  <si>
    <t>icon1_83</t>
  </si>
  <si>
    <t>icon40_92</t>
    <phoneticPr fontId="3" type="noConversion"/>
  </si>
  <si>
    <t>材料箱</t>
    <phoneticPr fontId="3" type="noConversion"/>
  </si>
  <si>
    <t>强化箱</t>
    <phoneticPr fontId="3" type="noConversion"/>
  </si>
  <si>
    <t>英雄碎片箱</t>
    <phoneticPr fontId="3" type="noConversion"/>
  </si>
  <si>
    <t>材料-进阶</t>
    <phoneticPr fontId="3" type="noConversion"/>
  </si>
  <si>
    <t>材料-技能石</t>
    <phoneticPr fontId="3" type="noConversion"/>
  </si>
  <si>
    <t>材料-进阶1</t>
    <phoneticPr fontId="3" type="noConversion"/>
  </si>
  <si>
    <t>材料-进阶2</t>
  </si>
  <si>
    <t>材料-进阶3</t>
  </si>
  <si>
    <t>强化1</t>
    <phoneticPr fontId="3" type="noConversion"/>
  </si>
  <si>
    <t>强化2</t>
  </si>
  <si>
    <t>强化3</t>
  </si>
  <si>
    <t>角斗士的面甲</t>
    <phoneticPr fontId="3" type="noConversion"/>
  </si>
  <si>
    <t>角斗士的钢盔</t>
    <phoneticPr fontId="3" type="noConversion"/>
  </si>
  <si>
    <t>角斗士的战盔</t>
    <phoneticPr fontId="3" type="noConversion"/>
  </si>
  <si>
    <t>角斗士的长袍</t>
    <phoneticPr fontId="3" type="noConversion"/>
  </si>
  <si>
    <t>角斗士的战衣</t>
    <phoneticPr fontId="3" type="noConversion"/>
  </si>
  <si>
    <t>角斗士的钢甲</t>
    <phoneticPr fontId="3" type="noConversion"/>
  </si>
  <si>
    <t>角斗士的足具</t>
    <phoneticPr fontId="3" type="noConversion"/>
  </si>
  <si>
    <t>角斗士的筒靴</t>
    <phoneticPr fontId="3" type="noConversion"/>
  </si>
  <si>
    <t>角斗士的胫甲</t>
    <phoneticPr fontId="3" type="noConversion"/>
  </si>
  <si>
    <t>角斗士的指环</t>
    <phoneticPr fontId="3" type="noConversion"/>
  </si>
  <si>
    <t>角斗士的胜利指环</t>
    <phoneticPr fontId="3" type="noConversion"/>
  </si>
  <si>
    <t>角斗士的荣耀指环</t>
    <phoneticPr fontId="3" type="noConversion"/>
  </si>
  <si>
    <t>角斗士的挂坠</t>
    <phoneticPr fontId="3" type="noConversion"/>
  </si>
  <si>
    <t>角斗士的水晶挂坠</t>
    <phoneticPr fontId="3" type="noConversion"/>
  </si>
  <si>
    <t>角斗士的荣誉挂坠</t>
    <phoneticPr fontId="3" type="noConversion"/>
  </si>
  <si>
    <t>角斗士的手镯</t>
    <phoneticPr fontId="3" type="noConversion"/>
  </si>
  <si>
    <t>角斗士的胜利手镯</t>
    <phoneticPr fontId="3" type="noConversion"/>
  </si>
  <si>
    <t>角斗士的荣耀手镯</t>
    <phoneticPr fontId="3" type="noConversion"/>
  </si>
  <si>
    <t>icon59_110</t>
  </si>
  <si>
    <t>icon55_10</t>
  </si>
  <si>
    <t>icon32_117</t>
  </si>
  <si>
    <t>角斗士的护卫</t>
  </si>
  <si>
    <t>提高2%pvp减伤，2%暴击</t>
  </si>
  <si>
    <t>行动时有10%几率提高1000点力量和智力，持续1回合</t>
  </si>
  <si>
    <t>角斗士的信仰</t>
  </si>
  <si>
    <t>S4钻石勇士专属</t>
  </si>
  <si>
    <t>S5钻石勇士专属</t>
  </si>
  <si>
    <t>S6钻石勇士专属</t>
  </si>
  <si>
    <t>聪聪君布鲁方哥</t>
    <rPh sb="3" eb="4">
      <t>bu lu fang ge</t>
    </rPh>
    <rPh sb="5" eb="6">
      <t>fang</t>
    </rPh>
    <rPh sb="6" eb="7">
      <t>ge</t>
    </rPh>
    <phoneticPr fontId="3" type="noConversion"/>
  </si>
  <si>
    <t>破烂的连击装置</t>
    <phoneticPr fontId="3" type="noConversion"/>
  </si>
  <si>
    <t>最基础的装置，只能复合一个技能</t>
    <phoneticPr fontId="3" type="noConversion"/>
  </si>
  <si>
    <t>铜制的连击装置</t>
    <phoneticPr fontId="3" type="noConversion"/>
  </si>
  <si>
    <t>银制的连击装置</t>
    <phoneticPr fontId="3" type="noConversion"/>
  </si>
  <si>
    <t>银制的装置，能复合三个技能</t>
    <phoneticPr fontId="3" type="noConversion"/>
  </si>
  <si>
    <t>铂金的连击装置</t>
    <phoneticPr fontId="3" type="noConversion"/>
  </si>
  <si>
    <t>竞技礼包</t>
    <phoneticPr fontId="3" type="noConversion"/>
  </si>
  <si>
    <t>可以开出888,666或者288荣誉</t>
    <phoneticPr fontId="3" type="noConversion"/>
  </si>
  <si>
    <t>累计登录60天获得</t>
    <phoneticPr fontId="3" type="noConversion"/>
  </si>
  <si>
    <t>勇者精华</t>
    <phoneticPr fontId="3" type="noConversion"/>
  </si>
  <si>
    <t>斗者精华</t>
    <phoneticPr fontId="3" type="noConversion"/>
  </si>
  <si>
    <t>勇者装备升级材料，悬赏掉落</t>
    <phoneticPr fontId="3" type="noConversion"/>
  </si>
  <si>
    <t>斗者1</t>
    <phoneticPr fontId="3" type="noConversion"/>
  </si>
  <si>
    <t>斗者2</t>
  </si>
  <si>
    <t>斗者3</t>
  </si>
  <si>
    <t>斗者4</t>
  </si>
  <si>
    <t>斗者12</t>
  </si>
  <si>
    <t>斗者13</t>
  </si>
  <si>
    <t>斗者14</t>
  </si>
  <si>
    <t>斗者11</t>
    <phoneticPr fontId="3" type="noConversion"/>
  </si>
  <si>
    <t>斗者15</t>
  </si>
  <si>
    <t>斗者16</t>
  </si>
  <si>
    <t>斗者17</t>
  </si>
  <si>
    <t>斗者21</t>
    <phoneticPr fontId="3" type="noConversion"/>
  </si>
  <si>
    <t>斗者22</t>
  </si>
  <si>
    <t>斗者23</t>
  </si>
  <si>
    <t>斗者24</t>
  </si>
  <si>
    <t>斗者25</t>
  </si>
  <si>
    <t>斗者26</t>
  </si>
  <si>
    <t>斗者27</t>
  </si>
  <si>
    <t>斗者0</t>
    <phoneticPr fontId="3" type="noConversion"/>
  </si>
  <si>
    <t>iconquan_7</t>
  </si>
  <si>
    <t>iconquan_8</t>
  </si>
  <si>
    <t>iconquan_9</t>
  </si>
  <si>
    <t>iconquan_10</t>
  </si>
  <si>
    <t>iconquan_11</t>
  </si>
  <si>
    <t>iconquan_12</t>
  </si>
  <si>
    <t>iconquan_13</t>
  </si>
  <si>
    <t>iconquan_suiji</t>
  </si>
  <si>
    <t>勇者0</t>
    <phoneticPr fontId="3" type="noConversion"/>
  </si>
  <si>
    <t>体力</t>
  </si>
  <si>
    <t>暴击+</t>
  </si>
  <si>
    <t>暴伤+</t>
  </si>
  <si>
    <t>治疗效果+</t>
  </si>
  <si>
    <t>多重施法</t>
  </si>
  <si>
    <t>速度+</t>
  </si>
  <si>
    <t>生命偷取</t>
  </si>
  <si>
    <t>精神</t>
  </si>
  <si>
    <t>物穿</t>
  </si>
  <si>
    <t>法穿</t>
  </si>
  <si>
    <t>全属性强化</t>
  </si>
  <si>
    <t>全抗性强化</t>
  </si>
  <si>
    <t>力量</t>
  </si>
  <si>
    <t>智力</t>
  </si>
  <si>
    <t>游戏制作人的灵魂</t>
    <phoneticPr fontId="3" type="noConversion"/>
  </si>
  <si>
    <t>icon75_49</t>
    <phoneticPr fontId="3" type="noConversion"/>
  </si>
  <si>
    <r>
      <t>加入制作人专属</t>
    </r>
    <r>
      <rPr>
        <sz val="11"/>
        <rFont val="DengXian"/>
        <family val="3"/>
        <charset val="134"/>
        <scheme val="minor"/>
      </rPr>
      <t>qq</t>
    </r>
    <r>
      <rPr>
        <sz val="11"/>
        <rFont val="DengXian"/>
        <family val="3"/>
        <charset val="134"/>
        <scheme val="minor"/>
      </rPr>
      <t>群</t>
    </r>
    <r>
      <rPr>
        <sz val="11"/>
        <rFont val="DengXian"/>
        <family val="3"/>
        <charset val="134"/>
        <scheme val="minor"/>
      </rPr>
      <t>:567404420</t>
    </r>
    <r>
      <rPr>
        <sz val="11"/>
        <rFont val="DengXian"/>
        <family val="3"/>
        <charset val="134"/>
        <scheme val="minor"/>
      </rPr>
      <t>，游戏中的一切由你来创造！</t>
    </r>
    <phoneticPr fontId="3" type="noConversion"/>
  </si>
  <si>
    <t>string:author=官方游戏制作人</t>
  </si>
  <si>
    <t>聪聪君</t>
    <phoneticPr fontId="3" type="noConversion"/>
  </si>
  <si>
    <t>叫我方头</t>
    <phoneticPr fontId="3" type="noConversion"/>
  </si>
  <si>
    <t>认真的空白</t>
    <phoneticPr fontId="3" type="noConversion"/>
  </si>
  <si>
    <t>小猴子111</t>
  </si>
  <si>
    <t>小猴子111</t>
    <phoneticPr fontId="3" type="noConversion"/>
  </si>
  <si>
    <t>挥剑斩断万里空</t>
    <phoneticPr fontId="3" type="noConversion"/>
  </si>
  <si>
    <t>超强制作人灵魂箱</t>
    <phoneticPr fontId="3" type="noConversion"/>
  </si>
  <si>
    <t>额外的游戏制作人灵魂</t>
    <phoneticPr fontId="3" type="noConversion"/>
  </si>
  <si>
    <t>可以获得勇者装备或者勇者精华</t>
    <phoneticPr fontId="3" type="noConversion"/>
  </si>
  <si>
    <t>可以获得深渊装备，深渊装备碎片或者神话灵魂</t>
    <phoneticPr fontId="3" type="noConversion"/>
  </si>
  <si>
    <t>可以获得斗者装备或者斗者精华</t>
    <phoneticPr fontId="3" type="noConversion"/>
  </si>
  <si>
    <t>勇者宝箱</t>
    <phoneticPr fontId="3" type="noConversion"/>
  </si>
  <si>
    <t>深渊宝箱</t>
    <phoneticPr fontId="3" type="noConversion"/>
  </si>
  <si>
    <t>深渊大宝箱</t>
    <phoneticPr fontId="3" type="noConversion"/>
  </si>
  <si>
    <t>斗者宝箱</t>
    <phoneticPr fontId="3" type="noConversion"/>
  </si>
  <si>
    <t>斗者大宝箱</t>
    <phoneticPr fontId="3" type="noConversion"/>
  </si>
  <si>
    <t>icon76_74</t>
  </si>
  <si>
    <t>icon76_58</t>
  </si>
  <si>
    <t>icon76_72</t>
  </si>
  <si>
    <t>icon76_73</t>
  </si>
  <si>
    <t>icon76_67</t>
  </si>
  <si>
    <t>icon8_61</t>
    <phoneticPr fontId="3" type="noConversion"/>
  </si>
  <si>
    <t>icon8_63</t>
    <phoneticPr fontId="3" type="noConversion"/>
  </si>
  <si>
    <t>icon8_63</t>
    <phoneticPr fontId="3" type="noConversion"/>
  </si>
  <si>
    <t>传说碎片包</t>
    <phoneticPr fontId="3" type="noConversion"/>
  </si>
  <si>
    <t>icon40_128</t>
    <phoneticPr fontId="3" type="noConversion"/>
  </si>
  <si>
    <t>icon1_97</t>
    <phoneticPr fontId="3" type="noConversion"/>
  </si>
  <si>
    <t>icon38_74</t>
    <phoneticPr fontId="3" type="noConversion"/>
  </si>
  <si>
    <t>icon38_73</t>
    <phoneticPr fontId="3" type="noConversion"/>
  </si>
  <si>
    <t>征战礼包</t>
    <phoneticPr fontId="3" type="noConversion"/>
  </si>
  <si>
    <t>可以开出佣兵领地的材料</t>
    <phoneticPr fontId="3" type="noConversion"/>
  </si>
  <si>
    <t>进阶材料箱</t>
    <phoneticPr fontId="3" type="noConversion"/>
  </si>
  <si>
    <t>佣兵材料箱</t>
    <phoneticPr fontId="3" type="noConversion"/>
  </si>
  <si>
    <t>开启获得随机进阶材料</t>
    <phoneticPr fontId="3" type="noConversion"/>
  </si>
  <si>
    <t>开启获得随机佣兵领地材料</t>
    <phoneticPr fontId="3" type="noConversion"/>
  </si>
  <si>
    <t>进阶材料箱0</t>
    <phoneticPr fontId="3" type="noConversion"/>
  </si>
  <si>
    <t>佣兵材料箱0</t>
    <phoneticPr fontId="3" type="noConversion"/>
  </si>
  <si>
    <t>开启获得随机多个进阶材料</t>
    <phoneticPr fontId="3" type="noConversion"/>
  </si>
  <si>
    <t>开启获得随机多个佣兵领地材料</t>
    <phoneticPr fontId="3" type="noConversion"/>
  </si>
  <si>
    <t>使用获得10M经验</t>
    <phoneticPr fontId="3" type="noConversion"/>
  </si>
  <si>
    <t>可增加史诗英雄的技能点（可通过分解史诗英雄获得）</t>
    <phoneticPr fontId="3" type="noConversion"/>
  </si>
  <si>
    <t>可增加普通，优秀，精良英雄的技能点（可通过分解精良及以下英雄获得）</t>
    <phoneticPr fontId="3" type="noConversion"/>
  </si>
  <si>
    <t>传说技能石</t>
    <phoneticPr fontId="3" type="noConversion"/>
  </si>
  <si>
    <t>可增加传说英雄的技能点（可通过分解传说英雄获得）</t>
    <phoneticPr fontId="3" type="noConversion"/>
  </si>
  <si>
    <t>可增加神话英雄的技能点（可通过分解神话英雄获得）</t>
    <phoneticPr fontId="3" type="noConversion"/>
  </si>
  <si>
    <t>可增加所有英雄的技能点（可在商店中购买）</t>
    <phoneticPr fontId="3" type="noConversion"/>
  </si>
  <si>
    <t>我自横刀向天笑</t>
    <phoneticPr fontId="3" type="noConversion"/>
  </si>
  <si>
    <t>天书旧约卷一的残本</t>
    <phoneticPr fontId="3" type="noConversion"/>
  </si>
  <si>
    <t>原谅王-王托托斯</t>
    <phoneticPr fontId="3" type="noConversion"/>
  </si>
  <si>
    <t>我有四种颜色</t>
    <phoneticPr fontId="3" type="noConversion"/>
  </si>
  <si>
    <t>我的背上印了条龙</t>
    <phoneticPr fontId="3" type="noConversion"/>
  </si>
  <si>
    <t>真的裂开来了</t>
    <phoneticPr fontId="3" type="noConversion"/>
  </si>
  <si>
    <t>月女神谈恋爱的时候带着的装饰</t>
    <phoneticPr fontId="3" type="noConversion"/>
  </si>
  <si>
    <t>你将成为我箭下的亡魂</t>
    <phoneticPr fontId="3" type="noConversion"/>
  </si>
  <si>
    <t>周旋无端，其形浑浑然，故曰浑天也</t>
  </si>
  <si>
    <t>icon59_115</t>
    <phoneticPr fontId="3" type="noConversion"/>
  </si>
  <si>
    <t>英雄无敌</t>
    <phoneticPr fontId="3" type="noConversion"/>
  </si>
  <si>
    <t>战皇无双</t>
    <phoneticPr fontId="3" type="noConversion"/>
  </si>
  <si>
    <t>获取途径：成就“任意副本最高层数达到150层”</t>
    <phoneticPr fontId="3" type="noConversion"/>
  </si>
  <si>
    <t>获取途径：成就“佣兵领地累计夺回矿点1000次”</t>
    <phoneticPr fontId="3" type="noConversion"/>
  </si>
  <si>
    <t>魔化之刃卷轴</t>
    <phoneticPr fontId="3" type="noConversion"/>
  </si>
  <si>
    <t>凋谢之戒卷轴</t>
    <phoneticPr fontId="3" type="noConversion"/>
  </si>
  <si>
    <t>墓穴之脊卷轴</t>
    <phoneticPr fontId="3" type="noConversion"/>
  </si>
  <si>
    <t>元素波纹剑卷轴</t>
    <phoneticPr fontId="3" type="noConversion"/>
  </si>
  <si>
    <t>普通刀-魔化刺剑卷轴（可在图鉴中查看）</t>
    <phoneticPr fontId="3" type="noConversion"/>
  </si>
  <si>
    <t>精良弓-凋谢之戒卷轴（可在图鉴中查看）</t>
    <phoneticPr fontId="3" type="noConversion"/>
  </si>
  <si>
    <t>精良杖-墓穴之脊卷轴（可在图鉴中查看）</t>
    <phoneticPr fontId="3" type="noConversion"/>
  </si>
  <si>
    <t>史诗魔杖-旋风装置卷轴（可在图鉴中查看）</t>
    <phoneticPr fontId="3" type="noConversion"/>
  </si>
  <si>
    <t>精良称号-血腥杀戮卷轴（可在图鉴中查看）</t>
    <phoneticPr fontId="3" type="noConversion"/>
  </si>
  <si>
    <t>史诗剑-元素波纹剑卷轴（可在图鉴中查看）</t>
    <phoneticPr fontId="3" type="noConversion"/>
  </si>
  <si>
    <t>icon40_33</t>
  </si>
  <si>
    <t>2017-07-22 23:59:59</t>
    <phoneticPr fontId="3" type="noConversion"/>
  </si>
  <si>
    <t>活跃经验</t>
    <phoneticPr fontId="3" type="noConversion"/>
  </si>
  <si>
    <t>可用于提升活跃等级。签到，每日任务，充值获得。</t>
    <phoneticPr fontId="3" type="noConversion"/>
  </si>
  <si>
    <t>获取途径：活跃礼包获得</t>
  </si>
  <si>
    <t>活跃之星</t>
    <phoneticPr fontId="3" type="noConversion"/>
  </si>
  <si>
    <t>活跃达人</t>
    <phoneticPr fontId="3" type="noConversion"/>
  </si>
  <si>
    <t>向活跃看齐。</t>
  </si>
  <si>
    <t>泳池之星</t>
    <phoneticPr fontId="3" type="noConversion"/>
  </si>
  <si>
    <t>海滨之星</t>
    <phoneticPr fontId="3" type="noConversion"/>
  </si>
  <si>
    <t>icon38_103</t>
    <phoneticPr fontId="3" type="noConversion"/>
  </si>
  <si>
    <t>icon38_103</t>
    <phoneticPr fontId="3" type="noConversion"/>
  </si>
  <si>
    <t>夏日水珠</t>
    <phoneticPr fontId="3" type="noConversion"/>
  </si>
  <si>
    <t>icon4_88</t>
    <phoneticPr fontId="3" type="noConversion"/>
  </si>
  <si>
    <t>可将称号泳池之星升级为海滨之星</t>
    <phoneticPr fontId="3" type="noConversion"/>
  </si>
  <si>
    <t>烈火骑士</t>
    <phoneticPr fontId="3" type="noConversion"/>
  </si>
  <si>
    <t>厚土骑士</t>
    <phoneticPr fontId="3" type="noConversion"/>
  </si>
  <si>
    <t>疾风骑士</t>
    <phoneticPr fontId="3" type="noConversion"/>
  </si>
  <si>
    <t>壬水骑士</t>
    <phoneticPr fontId="3" type="noConversion"/>
  </si>
  <si>
    <t>烈火的荣耀（在竞技场赛季排名第5~20名获得）</t>
    <phoneticPr fontId="3" type="noConversion"/>
  </si>
  <si>
    <t>厚土的荣耀（每月公会战力排名前4的公会成员获得）</t>
    <phoneticPr fontId="3" type="noConversion"/>
  </si>
  <si>
    <t>疾风的荣耀（每月充值排名第5~20名获得）</t>
    <phoneticPr fontId="3" type="noConversion"/>
  </si>
  <si>
    <t>壬水的荣耀（副本中每月活动副本第5~20名获得）</t>
    <phoneticPr fontId="3" type="noConversion"/>
  </si>
  <si>
    <t>恶魔</t>
    <phoneticPr fontId="3" type="noConversion"/>
  </si>
  <si>
    <t>太阳君主（竞技场赛季第1名获得）</t>
    <phoneticPr fontId="3" type="noConversion"/>
  </si>
  <si>
    <t>月亮君主（副本中每月活动副本第1名获得）</t>
    <phoneticPr fontId="3" type="noConversion"/>
  </si>
  <si>
    <t>天使</t>
    <phoneticPr fontId="3" type="noConversion"/>
  </si>
  <si>
    <t>恶魔之王（每月充值排名第1名获得）</t>
    <phoneticPr fontId="3" type="noConversion"/>
  </si>
  <si>
    <t>天使之王（每月公会战力排名第1的公会会长获得）</t>
    <phoneticPr fontId="3" type="noConversion"/>
  </si>
  <si>
    <t>十二宫（竞技场赛季第2名获得）</t>
    <phoneticPr fontId="3" type="noConversion"/>
  </si>
  <si>
    <t>十二宫（竞技场赛季第3名获得）</t>
    <phoneticPr fontId="3" type="noConversion"/>
  </si>
  <si>
    <t>十二宫（竞技场赛季第4名获得）</t>
    <phoneticPr fontId="3" type="noConversion"/>
  </si>
  <si>
    <t>十二宫（每月公会战力排名第2的公会会长获得）</t>
    <phoneticPr fontId="3" type="noConversion"/>
  </si>
  <si>
    <t>十二宫（每月公会战力排名第3的公会会长获得）</t>
    <phoneticPr fontId="3" type="noConversion"/>
  </si>
  <si>
    <t>十二宫（每月公会战力排名第4的公会会长获得）</t>
    <phoneticPr fontId="3" type="noConversion"/>
  </si>
  <si>
    <t>十二宫-巨蟹（副本中每月活动副本第2名获得）</t>
    <phoneticPr fontId="3" type="noConversion"/>
  </si>
  <si>
    <t>十二宫-天蝎（副本中每月活动副本第3名获得）</t>
    <phoneticPr fontId="3" type="noConversion"/>
  </si>
  <si>
    <t>十二宫-双子（每月充值排名第2名获得）</t>
    <phoneticPr fontId="3" type="noConversion"/>
  </si>
  <si>
    <t>十二宫-天秤（每月充值排名第3名获得）</t>
    <phoneticPr fontId="3" type="noConversion"/>
  </si>
  <si>
    <t>十二宫-水瓶（每月充值排名第4名获得）</t>
    <phoneticPr fontId="3" type="noConversion"/>
  </si>
  <si>
    <t>海滨之星，夏日专属称号</t>
    <phoneticPr fontId="3" type="noConversion"/>
  </si>
  <si>
    <t>小佣兵的传奇凝视</t>
    <phoneticPr fontId="3" type="noConversion"/>
  </si>
  <si>
    <t>小佣兵的传奇之拥</t>
    <phoneticPr fontId="3" type="noConversion"/>
  </si>
  <si>
    <t>无限穿透目镜</t>
    <phoneticPr fontId="3" type="noConversion"/>
  </si>
  <si>
    <t>小佣兵的传奇之踵</t>
    <phoneticPr fontId="3" type="noConversion"/>
  </si>
  <si>
    <t>皇帝新衣</t>
    <phoneticPr fontId="3" type="noConversion"/>
  </si>
  <si>
    <t>真空腿</t>
    <phoneticPr fontId="3" type="noConversion"/>
  </si>
  <si>
    <t>青色闪光</t>
    <phoneticPr fontId="3" type="noConversion"/>
  </si>
  <si>
    <t>天空之盾</t>
    <phoneticPr fontId="3" type="noConversion"/>
  </si>
  <si>
    <t>天空之书</t>
    <phoneticPr fontId="3" type="noConversion"/>
  </si>
  <si>
    <t>魔化之刃</t>
    <phoneticPr fontId="3" type="noConversion"/>
  </si>
  <si>
    <t>魔化制杖</t>
    <phoneticPr fontId="3" type="noConversion"/>
  </si>
  <si>
    <t>凋谢之戒</t>
    <phoneticPr fontId="3" type="noConversion"/>
  </si>
  <si>
    <t>墓穴之脊</t>
    <phoneticPr fontId="3" type="noConversion"/>
  </si>
  <si>
    <t>元素波纹剑</t>
    <phoneticPr fontId="3" type="noConversion"/>
  </si>
  <si>
    <t>旋风装置</t>
    <phoneticPr fontId="3" type="noConversion"/>
  </si>
  <si>
    <t>疯狂耳串</t>
    <phoneticPr fontId="3" type="noConversion"/>
  </si>
  <si>
    <t>氪金武装</t>
    <phoneticPr fontId="3" type="noConversion"/>
  </si>
  <si>
    <t>橡树之心</t>
    <phoneticPr fontId="3" type="noConversion"/>
  </si>
  <si>
    <t>绚蓝风暴</t>
    <phoneticPr fontId="3" type="noConversion"/>
  </si>
  <si>
    <t>闪耀之焰</t>
    <phoneticPr fontId="3" type="noConversion"/>
  </si>
  <si>
    <t>火山吞噬者</t>
    <phoneticPr fontId="3" type="noConversion"/>
  </si>
  <si>
    <t>强袭勇者刃</t>
    <phoneticPr fontId="3" type="noConversion"/>
  </si>
  <si>
    <t>传说遗产</t>
    <phoneticPr fontId="3" type="noConversion"/>
  </si>
  <si>
    <t>巨龙之臂</t>
    <phoneticPr fontId="3" type="noConversion"/>
  </si>
  <si>
    <t>十二宫-双鱼（副本中每月活动副本第4名获得）</t>
    <phoneticPr fontId="3" type="noConversion"/>
  </si>
  <si>
    <t>icon25_77</t>
    <phoneticPr fontId="3" type="noConversion"/>
  </si>
  <si>
    <t>无限强袭刃坎普特斯</t>
    <phoneticPr fontId="3" type="noConversion"/>
  </si>
  <si>
    <t>狂风能量核心</t>
    <phoneticPr fontId="3" type="noConversion"/>
  </si>
  <si>
    <t>升级风之力的必备材料</t>
    <phoneticPr fontId="3" type="noConversion"/>
  </si>
  <si>
    <t>可能包含活动材料的素材包</t>
    <rPh sb="0" eb="1">
      <t>bao han</t>
    </rPh>
    <rPh sb="2" eb="3">
      <t>cai liao</t>
    </rPh>
    <rPh sb="4" eb="5">
      <t>d</t>
    </rPh>
    <rPh sb="5" eb="6">
      <t>su cai bao</t>
    </rPh>
    <phoneticPr fontId="3" type="noConversion"/>
  </si>
  <si>
    <t>使用后当前主角获得10000点主角经验，一定要选好主角哦</t>
    <phoneticPr fontId="3" type="noConversion"/>
  </si>
  <si>
    <t>icon2_81</t>
  </si>
  <si>
    <t>icon2_82</t>
    <phoneticPr fontId="3" type="noConversion"/>
  </si>
  <si>
    <t>icon8_43</t>
  </si>
  <si>
    <t>悬赏-深渊必需的材料（可在商店-神秘中的星座宝箱中获得）（挑战失败不扣除深渊票）</t>
    <phoneticPr fontId="3" type="noConversion"/>
  </si>
  <si>
    <t>深渊碎片和票</t>
    <phoneticPr fontId="3" type="noConversion"/>
  </si>
  <si>
    <t>极限的风珍藏的深渊票箱</t>
    <phoneticPr fontId="3" type="noConversion"/>
  </si>
  <si>
    <t>灵魂碎裂</t>
    <phoneticPr fontId="3" type="noConversion"/>
  </si>
  <si>
    <t>天空之炎</t>
    <phoneticPr fontId="3" type="noConversion"/>
  </si>
  <si>
    <t>皇家金手镯</t>
    <phoneticPr fontId="3" type="noConversion"/>
  </si>
  <si>
    <t>basezhanli</t>
    <phoneticPr fontId="3" type="noConversion"/>
  </si>
  <si>
    <t>int:basezhanli=0</t>
    <phoneticPr fontId="3" type="noConversion"/>
  </si>
  <si>
    <t>一根猴吃的葱花油条</t>
    <phoneticPr fontId="3" type="noConversion"/>
  </si>
  <si>
    <t>公会经验</t>
    <phoneticPr fontId="3" type="noConversion"/>
  </si>
  <si>
    <t>可以提升公会等级。公会提升公会等级会提高公会人数上限和额外挂机经验。</t>
    <phoneticPr fontId="3" type="noConversion"/>
  </si>
  <si>
    <t>史诗4</t>
    <phoneticPr fontId="3" type="noConversion"/>
  </si>
  <si>
    <t>icon6_120</t>
    <phoneticPr fontId="3" type="noConversion"/>
  </si>
  <si>
    <t>4个玩家合力做出来的油条</t>
    <phoneticPr fontId="3" type="noConversion"/>
  </si>
  <si>
    <t>传说材料箱</t>
    <phoneticPr fontId="3" type="noConversion"/>
  </si>
  <si>
    <t>开启获得随机传说材料</t>
    <phoneticPr fontId="3" type="noConversion"/>
  </si>
  <si>
    <t>icon2_57</t>
    <phoneticPr fontId="3" type="noConversion"/>
  </si>
  <si>
    <t>icon39_26</t>
    <phoneticPr fontId="3" type="noConversion"/>
  </si>
  <si>
    <t>icon68_50</t>
    <phoneticPr fontId="3" type="noConversion"/>
  </si>
  <si>
    <t>icon14_58</t>
    <phoneticPr fontId="3" type="noConversion"/>
  </si>
  <si>
    <t>icon26_100</t>
    <phoneticPr fontId="3" type="noConversion"/>
  </si>
  <si>
    <t>icon7_106</t>
    <phoneticPr fontId="3" type="noConversion"/>
  </si>
  <si>
    <t>icon44_54</t>
    <phoneticPr fontId="3" type="noConversion"/>
  </si>
  <si>
    <t>icon29_22</t>
    <phoneticPr fontId="3" type="noConversion"/>
  </si>
  <si>
    <t>icon40_28</t>
    <phoneticPr fontId="3" type="noConversion"/>
  </si>
  <si>
    <t>icon40_29</t>
    <phoneticPr fontId="3" type="noConversion"/>
  </si>
  <si>
    <t>icon1_116</t>
    <phoneticPr fontId="3" type="noConversion"/>
  </si>
  <si>
    <t>icon1_117</t>
    <phoneticPr fontId="3" type="noConversion"/>
  </si>
  <si>
    <t>icon1_118</t>
    <phoneticPr fontId="3" type="noConversion"/>
  </si>
  <si>
    <t>老头子1星</t>
  </si>
  <si>
    <t>老头子2星</t>
  </si>
  <si>
    <t>老头子3星</t>
  </si>
  <si>
    <t>老头子4星</t>
  </si>
  <si>
    <t>老头子5星</t>
  </si>
  <si>
    <t>老头子6星</t>
  </si>
  <si>
    <t>老头子7星</t>
  </si>
  <si>
    <t>获得亚伯1星（英雄类型：勇者）</t>
  </si>
  <si>
    <t>获得美杜莎1星（英雄类型：法师）</t>
  </si>
  <si>
    <t>获得达摩1星（英雄类型：坦克）</t>
  </si>
  <si>
    <t>获得塔纳托斯1星（英雄类型：刺客）</t>
  </si>
  <si>
    <t>获得阿尔忒弥斯1星（英雄类型：射手）</t>
  </si>
  <si>
    <t>获得开膛手杰克1星（英雄类型：法师）</t>
  </si>
  <si>
    <t>获得叶卡捷琳娜二世1星（英雄类型：法师）</t>
  </si>
  <si>
    <t>获得盖瑞1星（英雄类型：射手）</t>
  </si>
  <si>
    <t>获得范海辛1星（英雄类型：刺客）</t>
  </si>
  <si>
    <t>获得凯撒大帝1星（英雄类型：勇者）</t>
  </si>
  <si>
    <t>获得圣女贞德1星（英雄类型：法师）</t>
  </si>
  <si>
    <t>获得湿婆1星（英雄类型：坦克）</t>
  </si>
  <si>
    <t>获得织田信长1星（英雄类型：射手）</t>
  </si>
  <si>
    <t>获得许褚1星（英雄类型：坦克）</t>
  </si>
  <si>
    <t>获得典韦1星（英雄类型：坦克）</t>
  </si>
  <si>
    <t>获得爱迪生1星（英雄类型：战士）</t>
  </si>
  <si>
    <t>获得聂隐娘1星（英雄类型：法师）</t>
  </si>
  <si>
    <t>获得阿瑞斯1星（英雄类型：坦克）</t>
  </si>
  <si>
    <t>获得卡戎1星（英雄类型：辅助）</t>
  </si>
  <si>
    <t>获得马可·波罗1星（英雄类型：射手）</t>
  </si>
  <si>
    <t>获得狄俄尼索斯1星（英雄类型：法师）</t>
  </si>
  <si>
    <t>获得土方岁三1星（英雄类型：刺客）</t>
  </si>
  <si>
    <t>获得赫菲斯托斯1星（英雄类型：刺客）</t>
  </si>
  <si>
    <t>获得阿芙洛狄忒1星（英雄类型：法师）</t>
  </si>
  <si>
    <t>获得麦哲伦1星（英雄类型：射手）</t>
  </si>
  <si>
    <t>获得乌尔班二世1星（英雄类型：坦克）</t>
  </si>
  <si>
    <t>获得风魔小太郎1星（英雄类型：法师）</t>
  </si>
  <si>
    <t>获得服部半藏1星（英雄类型：射手）</t>
  </si>
  <si>
    <t>获得猿飞佐助1星（英雄类型：刺客）</t>
  </si>
  <si>
    <t>获得丰臣秀吉1星（英雄类型：战士）</t>
  </si>
  <si>
    <t>获得秦琼1星（英雄类型：刺客）</t>
  </si>
  <si>
    <t>获得李逵1星（英雄类型：战士）</t>
  </si>
  <si>
    <t>获得阿喀琉斯1星（英雄类型：战士）</t>
  </si>
  <si>
    <t>获得宙斯1星（英雄类型：射手）</t>
  </si>
  <si>
    <t>获得天照大神1星（英雄类型：法师）</t>
  </si>
  <si>
    <t>获得小丑皇1星（英雄类型：刺客）</t>
  </si>
  <si>
    <t>获得普罗米修斯1星（英雄类型：坦克）</t>
  </si>
  <si>
    <t>获得兰斯洛特1星（英雄类型：勇者）</t>
  </si>
  <si>
    <t>获得亚瑟1星（英雄类型：坦克）</t>
  </si>
  <si>
    <t>获得霍去病1星（英雄类型：坦克）</t>
  </si>
  <si>
    <t>获得姜子牙1星（英雄类型：辅助）</t>
  </si>
  <si>
    <t>获得释尊1星（英雄类型：法师）</t>
  </si>
  <si>
    <t>获得雅典娜1星（英雄类型：辅助）</t>
  </si>
  <si>
    <t>获得奥丁1星（英雄类型：勇者）</t>
  </si>
  <si>
    <t>获得洛基1星（英雄类型：法师）</t>
  </si>
  <si>
    <t>获得索尔1星（英雄类型：勇者）</t>
  </si>
  <si>
    <t>获得所罗门1星（英雄类型：法师）</t>
  </si>
  <si>
    <t>获得路西法1星（英雄类型：法师）</t>
  </si>
  <si>
    <t>获得加百列1星（英雄类型：辅助）</t>
  </si>
  <si>
    <t>获得米迦勒1星（英雄类型：辅助）</t>
  </si>
  <si>
    <t>获得关羽1星（英雄类型：战士）</t>
  </si>
  <si>
    <t>获得吕布1星（英雄类型：战士）</t>
  </si>
  <si>
    <t>获得专诸1星（英雄类型：刺客）</t>
  </si>
  <si>
    <t>获得佐罗1星（英雄类型：刺客）</t>
  </si>
  <si>
    <t>获得金刚夜叉明王1星（英雄类型：战士）</t>
  </si>
  <si>
    <t>获得张飞1星（英雄类型：战士）</t>
  </si>
  <si>
    <t>获得波塞冬1星（英雄类型：辅助）</t>
  </si>
  <si>
    <t>获得暗夜骑士1星（英雄类型：射手）</t>
  </si>
  <si>
    <t>获得弗兰肯斯坦1星（英雄类型：勇者）</t>
  </si>
  <si>
    <t>获得阿努比斯1星（英雄类型：勇者）</t>
  </si>
  <si>
    <t>获得哈迪斯1星（英雄类型：刺客）</t>
  </si>
  <si>
    <t>获得最强男军人1星（英雄类型：战士）</t>
  </si>
  <si>
    <t>获得最强女军人1星（英雄类型：战士）</t>
  </si>
  <si>
    <t>获得男警察1星（英雄类型：战士）</t>
  </si>
  <si>
    <t>获得女警察1星（英雄类型：战士）</t>
  </si>
  <si>
    <t>获得男战士1星（英雄类型：战士）</t>
  </si>
  <si>
    <t>获得女战士1星（英雄类型：战士）</t>
  </si>
  <si>
    <t>获得皇后1星（英雄类型：辅助）</t>
  </si>
  <si>
    <t>获得国王1星（英雄类型：辅助）</t>
  </si>
  <si>
    <t>获得黄精灵1星（英雄类型：辅助）</t>
  </si>
  <si>
    <t>获得红精灵1星（英雄类型：辅助）</t>
  </si>
  <si>
    <t>获得吱吱1星（英雄类型：辅助）</t>
  </si>
  <si>
    <t>获得咩咩1星（英雄类型：辅助）</t>
  </si>
  <si>
    <t>获得火法1星（英雄类型：法师）</t>
  </si>
  <si>
    <t>获得奥法1星（英雄类型：法师）</t>
  </si>
  <si>
    <t>获得魔化老太婆1星（英雄类型：法师）</t>
  </si>
  <si>
    <t>获得阿拉伯1星（英雄类型：法师）</t>
  </si>
  <si>
    <t>获得老太婆1星（英雄类型：法师）</t>
  </si>
  <si>
    <t>获得老头子1星（英雄类型：法师）</t>
  </si>
  <si>
    <t>获得绿发游侠1星（英雄类型：射手）</t>
  </si>
  <si>
    <t>获得黄发游侠1星（英雄类型：射手）</t>
  </si>
  <si>
    <t>获得黑皮少女1星（英雄类型：射手）</t>
  </si>
  <si>
    <t>获得黑皮少年1星（英雄类型：射手）</t>
  </si>
  <si>
    <t>获得汪汪1星（英雄类型：射手）</t>
  </si>
  <si>
    <t>获得喵喵1星（英雄类型：射手）</t>
  </si>
  <si>
    <t>获得武道家1星（英雄类型：坦克）</t>
  </si>
  <si>
    <t>获得女武道家1星（英雄类型：坦克）</t>
  </si>
  <si>
    <t>获得头盔人1星（英雄类型：坦克）</t>
  </si>
  <si>
    <t>获得钢盔人1星（英雄类型：坦克）</t>
  </si>
  <si>
    <t>获得哥布林1星（英雄类型：坦克）</t>
  </si>
  <si>
    <t>获得牛头怪1星（英雄类型：坦克）</t>
  </si>
  <si>
    <t>获得方块勇士1星（英雄类型：勇者）</t>
  </si>
  <si>
    <t>获得大福勇士1星（英雄类型：勇者）</t>
  </si>
  <si>
    <t>获得塑料构造体1星（英雄类型：勇者）</t>
  </si>
  <si>
    <t>获得实习程序员1星（英雄类型：勇者）</t>
  </si>
  <si>
    <t>获得矮人矿工1星（英雄类型：勇者）</t>
  </si>
  <si>
    <t>获得地精海贼1星（英雄类型：勇者）</t>
  </si>
  <si>
    <t>获得隐匿者1星（英雄类型：刺客）</t>
  </si>
  <si>
    <t>获得亚马逊杀手1星（英雄类型：刺客）</t>
  </si>
  <si>
    <t>获得黑衣人1星（英雄类型：刺客）</t>
  </si>
  <si>
    <t>获得外星人1星（英雄类型：刺客）</t>
  </si>
  <si>
    <t>获得小混混1星（英雄类型：刺客）</t>
  </si>
  <si>
    <t>获得恐龙妹1星（英雄类型：刺客）</t>
  </si>
  <si>
    <t>获得亚伯2星（英雄类型：勇者）</t>
  </si>
  <si>
    <t>获得美杜莎2星（英雄类型：法师）</t>
  </si>
  <si>
    <t>获得达摩2星（英雄类型：坦克）</t>
  </si>
  <si>
    <t>获得塔纳托斯2星（英雄类型：刺客）</t>
  </si>
  <si>
    <t>获得阿尔忒弥斯2星（英雄类型：射手）</t>
  </si>
  <si>
    <t>获得开膛手杰克2星（英雄类型：法师）</t>
  </si>
  <si>
    <t>获得叶卡捷琳娜二世2星（英雄类型：法师）</t>
  </si>
  <si>
    <t>获得盖瑞2星（英雄类型：射手）</t>
  </si>
  <si>
    <t>获得孙悟空2星（英雄类型：战士）</t>
  </si>
  <si>
    <t>获得范海辛2星（英雄类型：刺客）</t>
  </si>
  <si>
    <t>获得凯撒大帝2星（英雄类型：勇者）</t>
  </si>
  <si>
    <t>获得圣女贞德2星（英雄类型：法师）</t>
  </si>
  <si>
    <t>获得湿婆2星（英雄类型：坦克）</t>
  </si>
  <si>
    <t>获得织田信长2星（英雄类型：射手）</t>
  </si>
  <si>
    <t>获得许褚2星（英雄类型：坦克）</t>
  </si>
  <si>
    <t>获得典韦2星（英雄类型：坦克）</t>
  </si>
  <si>
    <t>获得爱迪生2星（英雄类型：战士）</t>
  </si>
  <si>
    <t>获得聂隐娘2星（英雄类型：法师）</t>
  </si>
  <si>
    <t>获得阿瑞斯2星（英雄类型：坦克）</t>
  </si>
  <si>
    <t>获得卡戎2星（英雄类型：辅助）</t>
  </si>
  <si>
    <t>获得马可·波罗2星（英雄类型：射手）</t>
  </si>
  <si>
    <t>获得狄俄尼索斯2星（英雄类型：法师）</t>
  </si>
  <si>
    <t>获得土方岁三2星（英雄类型：刺客）</t>
  </si>
  <si>
    <t>获得赫菲斯托斯2星（英雄类型：刺客）</t>
  </si>
  <si>
    <t>获得阿芙洛狄忒2星（英雄类型：法师）</t>
  </si>
  <si>
    <t>获得麦哲伦2星（英雄类型：射手）</t>
  </si>
  <si>
    <t>获得乌尔班二世2星（英雄类型：坦克）</t>
  </si>
  <si>
    <t>获得风魔小太郎2星（英雄类型：法师）</t>
  </si>
  <si>
    <t>获得服部半藏2星（英雄类型：射手）</t>
  </si>
  <si>
    <t>获得猿飞佐助2星（英雄类型：刺客）</t>
  </si>
  <si>
    <t>获得丰臣秀吉2星（英雄类型：战士）</t>
  </si>
  <si>
    <t>获得秦琼2星（英雄类型：刺客）</t>
  </si>
  <si>
    <t>获得李逵2星（英雄类型：战士）</t>
  </si>
  <si>
    <t>获得阿喀琉斯2星（英雄类型：战士）</t>
  </si>
  <si>
    <t>获得宙斯2星（英雄类型：射手）</t>
  </si>
  <si>
    <t>获得天照大神2星（英雄类型：法师）</t>
  </si>
  <si>
    <t>获得小丑皇2星（英雄类型：刺客）</t>
  </si>
  <si>
    <t>获得普罗米修斯2星（英雄类型：坦克）</t>
  </si>
  <si>
    <t>获得兰斯洛特2星（英雄类型：勇者）</t>
  </si>
  <si>
    <t>获得亚瑟2星（英雄类型：坦克）</t>
  </si>
  <si>
    <t>获得霍去病2星（英雄类型：坦克）</t>
  </si>
  <si>
    <t>获得姜子牙2星（英雄类型：辅助）</t>
  </si>
  <si>
    <t>获得释尊2星（英雄类型：法师）</t>
  </si>
  <si>
    <t>获得雅典娜2星（英雄类型：辅助）</t>
  </si>
  <si>
    <t>获得奥丁2星（英雄类型：勇者）</t>
  </si>
  <si>
    <t>获得洛基2星（英雄类型：法师）</t>
  </si>
  <si>
    <t>获得索尔2星（英雄类型：勇者）</t>
  </si>
  <si>
    <t>获得所罗门2星（英雄类型：法师）</t>
  </si>
  <si>
    <t>获得路西法2星（英雄类型：法师）</t>
  </si>
  <si>
    <t>获得加百列2星（英雄类型：辅助）</t>
  </si>
  <si>
    <t>获得米迦勒2星（英雄类型：辅助）</t>
  </si>
  <si>
    <t>获得关羽2星（英雄类型：战士）</t>
  </si>
  <si>
    <t>获得吕布2星（英雄类型：战士）</t>
  </si>
  <si>
    <t>获得专诸2星（英雄类型：刺客）</t>
  </si>
  <si>
    <t>获得佐罗2星（英雄类型：刺客）</t>
  </si>
  <si>
    <t>获得金刚夜叉明王2星（英雄类型：战士）</t>
  </si>
  <si>
    <t>获得张飞2星（英雄类型：战士）</t>
  </si>
  <si>
    <t>获得波塞冬2星（英雄类型：辅助）</t>
  </si>
  <si>
    <t>获得暗夜骑士2星（英雄类型：射手）</t>
  </si>
  <si>
    <t>获得弗兰肯斯坦2星（英雄类型：勇者）</t>
  </si>
  <si>
    <t>获得阿努比斯2星（英雄类型：勇者）</t>
  </si>
  <si>
    <t>获得哈迪斯2星（英雄类型：刺客）</t>
  </si>
  <si>
    <t>获得最强男军人2星（英雄类型：战士）</t>
  </si>
  <si>
    <t>获得最强女军人2星（英雄类型：战士）</t>
  </si>
  <si>
    <t>获得男警察2星（英雄类型：战士）</t>
  </si>
  <si>
    <t>获得女警察2星（英雄类型：战士）</t>
  </si>
  <si>
    <t>获得男战士2星（英雄类型：战士）</t>
  </si>
  <si>
    <t>获得女战士2星（英雄类型：战士）</t>
  </si>
  <si>
    <t>获得皇后2星（英雄类型：辅助）</t>
  </si>
  <si>
    <t>获得国王2星（英雄类型：辅助）</t>
  </si>
  <si>
    <t>获得黄精灵2星（英雄类型：辅助）</t>
  </si>
  <si>
    <t>获得红精灵2星（英雄类型：辅助）</t>
  </si>
  <si>
    <t>获得吱吱2星（英雄类型：辅助）</t>
  </si>
  <si>
    <t>获得咩咩2星（英雄类型：辅助）</t>
  </si>
  <si>
    <t>获得火法2星（英雄类型：法师）</t>
  </si>
  <si>
    <t>获得奥法2星（英雄类型：法师）</t>
  </si>
  <si>
    <t>获得魔化老太婆2星（英雄类型：法师）</t>
  </si>
  <si>
    <t>获得阿拉伯2星（英雄类型：法师）</t>
  </si>
  <si>
    <t>获得老太婆2星（英雄类型：法师）</t>
  </si>
  <si>
    <t>获得老头子2星（英雄类型：法师）</t>
  </si>
  <si>
    <t>获得绿发游侠2星（英雄类型：射手）</t>
  </si>
  <si>
    <t>获得黄发游侠2星（英雄类型：射手）</t>
  </si>
  <si>
    <t>获得黑皮少女2星（英雄类型：射手）</t>
  </si>
  <si>
    <t>获得黑皮少年2星（英雄类型：射手）</t>
  </si>
  <si>
    <t>获得汪汪2星（英雄类型：射手）</t>
  </si>
  <si>
    <t>获得喵喵2星（英雄类型：射手）</t>
  </si>
  <si>
    <t>获得武道家2星（英雄类型：坦克）</t>
  </si>
  <si>
    <t>获得女武道家2星（英雄类型：坦克）</t>
  </si>
  <si>
    <t>获得头盔人2星（英雄类型：坦克）</t>
  </si>
  <si>
    <t>获得钢盔人2星（英雄类型：坦克）</t>
  </si>
  <si>
    <t>获得哥布林2星（英雄类型：坦克）</t>
  </si>
  <si>
    <t>获得牛头怪2星（英雄类型：坦克）</t>
  </si>
  <si>
    <t>获得方块勇士2星（英雄类型：勇者）</t>
  </si>
  <si>
    <t>获得大福勇士2星（英雄类型：勇者）</t>
  </si>
  <si>
    <t>获得塑料构造体2星（英雄类型：勇者）</t>
  </si>
  <si>
    <t>获得实习程序员2星（英雄类型：勇者）</t>
  </si>
  <si>
    <t>获得矮人矿工2星（英雄类型：勇者）</t>
  </si>
  <si>
    <t>获得地精海贼2星（英雄类型：勇者）</t>
  </si>
  <si>
    <t>获得隐匿者2星（英雄类型：刺客）</t>
  </si>
  <si>
    <t>获得亚马逊杀手2星（英雄类型：刺客）</t>
  </si>
  <si>
    <t>获得黑衣人2星（英雄类型：刺客）</t>
  </si>
  <si>
    <t>获得外星人2星（英雄类型：刺客）</t>
  </si>
  <si>
    <t>获得小混混2星（英雄类型：刺客）</t>
  </si>
  <si>
    <t>获得恐龙妹2星（英雄类型：刺客）</t>
  </si>
  <si>
    <t>获得亚伯3星（英雄类型：勇者）</t>
  </si>
  <si>
    <t>获得美杜莎3星（英雄类型：法师）</t>
  </si>
  <si>
    <t>获得达摩3星（英雄类型：坦克）</t>
  </si>
  <si>
    <t>获得塔纳托斯3星（英雄类型：刺客）</t>
  </si>
  <si>
    <t>获得阿尔忒弥斯3星（英雄类型：射手）</t>
  </si>
  <si>
    <t>获得开膛手杰克3星（英雄类型：法师）</t>
  </si>
  <si>
    <t>获得叶卡捷琳娜二世3星（英雄类型：法师）</t>
  </si>
  <si>
    <t>获得盖瑞3星（英雄类型：射手）</t>
  </si>
  <si>
    <t>获得孙悟空3星（英雄类型：战士）</t>
  </si>
  <si>
    <t>获得范海辛3星（英雄类型：刺客）</t>
  </si>
  <si>
    <t>获得凯撒大帝3星（英雄类型：勇者）</t>
  </si>
  <si>
    <t>获得圣女贞德3星（英雄类型：法师）</t>
  </si>
  <si>
    <t>获得湿婆3星（英雄类型：坦克）</t>
  </si>
  <si>
    <t>获得织田信长3星（英雄类型：射手）</t>
  </si>
  <si>
    <t>获得许褚3星（英雄类型：坦克）</t>
  </si>
  <si>
    <t>获得典韦3星（英雄类型：坦克）</t>
  </si>
  <si>
    <t>获得爱迪生3星（英雄类型：战士）</t>
  </si>
  <si>
    <t>获得聂隐娘3星（英雄类型：法师）</t>
  </si>
  <si>
    <t>获得阿瑞斯3星（英雄类型：坦克）</t>
  </si>
  <si>
    <t>获得卡戎3星（英雄类型：辅助）</t>
  </si>
  <si>
    <t>获得马可·波罗3星（英雄类型：射手）</t>
  </si>
  <si>
    <t>获得狄俄尼索斯3星（英雄类型：法师）</t>
  </si>
  <si>
    <t>获得土方岁三3星（英雄类型：刺客）</t>
  </si>
  <si>
    <t>获得赫菲斯托斯3星（英雄类型：刺客）</t>
  </si>
  <si>
    <t>获得阿芙洛狄忒3星（英雄类型：法师）</t>
  </si>
  <si>
    <t>获得麦哲伦3星（英雄类型：射手）</t>
  </si>
  <si>
    <t>获得乌尔班二世3星（英雄类型：坦克）</t>
  </si>
  <si>
    <t>获得风魔小太郎3星（英雄类型：法师）</t>
  </si>
  <si>
    <t>获得服部半藏3星（英雄类型：射手）</t>
  </si>
  <si>
    <t>获得猿飞佐助3星（英雄类型：刺客）</t>
  </si>
  <si>
    <t>获得丰臣秀吉3星（英雄类型：战士）</t>
  </si>
  <si>
    <t>获得秦琼3星（英雄类型：刺客）</t>
  </si>
  <si>
    <t>获得李逵3星（英雄类型：战士）</t>
  </si>
  <si>
    <t>获得阿喀琉斯3星（英雄类型：战士）</t>
  </si>
  <si>
    <t>获得宙斯3星（英雄类型：射手）</t>
  </si>
  <si>
    <t>获得天照大神3星（英雄类型：法师）</t>
  </si>
  <si>
    <t>获得小丑皇3星（英雄类型：刺客）</t>
  </si>
  <si>
    <t>获得普罗米修斯3星（英雄类型：坦克）</t>
  </si>
  <si>
    <t>获得兰斯洛特3星（英雄类型：勇者）</t>
  </si>
  <si>
    <t>获得亚瑟3星（英雄类型：坦克）</t>
  </si>
  <si>
    <t>获得霍去病3星（英雄类型：坦克）</t>
  </si>
  <si>
    <t>获得姜子牙3星（英雄类型：辅助）</t>
  </si>
  <si>
    <t>获得释尊3星（英雄类型：法师）</t>
  </si>
  <si>
    <t>获得雅典娜3星（英雄类型：辅助）</t>
  </si>
  <si>
    <t>获得奥丁3星（英雄类型：勇者）</t>
  </si>
  <si>
    <t>获得洛基3星（英雄类型：法师）</t>
  </si>
  <si>
    <t>获得索尔3星（英雄类型：勇者）</t>
  </si>
  <si>
    <t>获得所罗门3星（英雄类型：法师）</t>
  </si>
  <si>
    <t>获得路西法3星（英雄类型：法师）</t>
  </si>
  <si>
    <t>获得加百列3星（英雄类型：辅助）</t>
  </si>
  <si>
    <t>获得米迦勒3星（英雄类型：辅助）</t>
  </si>
  <si>
    <t>获得关羽3星（英雄类型：战士）</t>
  </si>
  <si>
    <t>获得吕布3星（英雄类型：战士）</t>
  </si>
  <si>
    <t>获得专诸3星（英雄类型：刺客）</t>
  </si>
  <si>
    <t>获得佐罗3星（英雄类型：刺客）</t>
  </si>
  <si>
    <t>获得金刚夜叉明王3星（英雄类型：战士）</t>
  </si>
  <si>
    <t>获得张飞3星（英雄类型：战士）</t>
  </si>
  <si>
    <t>获得波塞冬3星（英雄类型：辅助）</t>
  </si>
  <si>
    <t>获得暗夜骑士3星（英雄类型：射手）</t>
  </si>
  <si>
    <t>获得弗兰肯斯坦3星（英雄类型：勇者）</t>
  </si>
  <si>
    <t>获得阿努比斯3星（英雄类型：勇者）</t>
  </si>
  <si>
    <t>获得哈迪斯3星（英雄类型：刺客）</t>
  </si>
  <si>
    <t>获得最强男军人3星（英雄类型：战士）</t>
  </si>
  <si>
    <t>获得最强女军人3星（英雄类型：战士）</t>
  </si>
  <si>
    <t>获得男警察3星（英雄类型：战士）</t>
  </si>
  <si>
    <t>获得女警察3星（英雄类型：战士）</t>
  </si>
  <si>
    <t>获得男战士3星（英雄类型：战士）</t>
  </si>
  <si>
    <t>获得女战士3星（英雄类型：战士）</t>
  </si>
  <si>
    <t>获得皇后3星（英雄类型：辅助）</t>
  </si>
  <si>
    <t>获得国王3星（英雄类型：辅助）</t>
  </si>
  <si>
    <t>获得黄精灵3星（英雄类型：辅助）</t>
  </si>
  <si>
    <t>获得红精灵3星（英雄类型：辅助）</t>
  </si>
  <si>
    <t>获得吱吱3星（英雄类型：辅助）</t>
  </si>
  <si>
    <t>获得咩咩3星（英雄类型：辅助）</t>
  </si>
  <si>
    <t>获得火法3星（英雄类型：法师）</t>
  </si>
  <si>
    <t>获得奥法3星（英雄类型：法师）</t>
  </si>
  <si>
    <t>获得魔化老太婆3星（英雄类型：法师）</t>
  </si>
  <si>
    <t>获得阿拉伯3星（英雄类型：法师）</t>
  </si>
  <si>
    <t>获得老太婆3星（英雄类型：法师）</t>
  </si>
  <si>
    <t>获得老头子3星（英雄类型：法师）</t>
  </si>
  <si>
    <t>获得绿发游侠3星（英雄类型：射手）</t>
  </si>
  <si>
    <t>获得黄发游侠3星（英雄类型：射手）</t>
  </si>
  <si>
    <t>获得黑皮少女3星（英雄类型：射手）</t>
  </si>
  <si>
    <t>获得黑皮少年3星（英雄类型：射手）</t>
  </si>
  <si>
    <t>获得汪汪3星（英雄类型：射手）</t>
  </si>
  <si>
    <t>获得喵喵3星（英雄类型：射手）</t>
  </si>
  <si>
    <t>获得武道家3星（英雄类型：坦克）</t>
  </si>
  <si>
    <t>获得女武道家3星（英雄类型：坦克）</t>
  </si>
  <si>
    <t>获得头盔人3星（英雄类型：坦克）</t>
  </si>
  <si>
    <t>获得钢盔人3星（英雄类型：坦克）</t>
  </si>
  <si>
    <t>获得哥布林3星（英雄类型：坦克）</t>
  </si>
  <si>
    <t>获得牛头怪3星（英雄类型：坦克）</t>
  </si>
  <si>
    <t>获得方块勇士3星（英雄类型：勇者）</t>
  </si>
  <si>
    <t>获得大福勇士3星（英雄类型：勇者）</t>
  </si>
  <si>
    <t>获得塑料构造体3星（英雄类型：勇者）</t>
  </si>
  <si>
    <t>获得实习程序员3星（英雄类型：勇者）</t>
  </si>
  <si>
    <t>获得矮人矿工3星（英雄类型：勇者）</t>
  </si>
  <si>
    <t>获得地精海贼3星（英雄类型：勇者）</t>
  </si>
  <si>
    <t>获得隐匿者3星（英雄类型：刺客）</t>
  </si>
  <si>
    <t>获得亚马逊杀手3星（英雄类型：刺客）</t>
  </si>
  <si>
    <t>获得黑衣人3星（英雄类型：刺客）</t>
  </si>
  <si>
    <t>获得外星人3星（英雄类型：刺客）</t>
  </si>
  <si>
    <t>获得小混混3星（英雄类型：刺客）</t>
  </si>
  <si>
    <t>获得恐龙妹3星（英雄类型：刺客）</t>
  </si>
  <si>
    <t>获得亚伯4星（英雄类型：勇者）</t>
  </si>
  <si>
    <t>获得美杜莎4星（英雄类型：法师）</t>
  </si>
  <si>
    <t>获得达摩4星（英雄类型：坦克）</t>
  </si>
  <si>
    <t>获得塔纳托斯4星（英雄类型：刺客）</t>
  </si>
  <si>
    <t>获得阿尔忒弥斯4星（英雄类型：射手）</t>
  </si>
  <si>
    <t>获得开膛手杰克4星（英雄类型：法师）</t>
  </si>
  <si>
    <t>获得叶卡捷琳娜二世4星（英雄类型：法师）</t>
  </si>
  <si>
    <t>获得盖瑞4星（英雄类型：射手）</t>
  </si>
  <si>
    <t>获得孙悟空4星（英雄类型：战士）</t>
  </si>
  <si>
    <t>获得范海辛4星（英雄类型：刺客）</t>
  </si>
  <si>
    <t>获得凯撒大帝4星（英雄类型：勇者）</t>
  </si>
  <si>
    <t>获得圣女贞德4星（英雄类型：法师）</t>
  </si>
  <si>
    <t>获得湿婆4星（英雄类型：坦克）</t>
  </si>
  <si>
    <t>获得织田信长4星（英雄类型：射手）</t>
  </si>
  <si>
    <t>获得许褚4星（英雄类型：坦克）</t>
  </si>
  <si>
    <t>获得典韦4星（英雄类型：坦克）</t>
  </si>
  <si>
    <t>获得爱迪生4星（英雄类型：战士）</t>
  </si>
  <si>
    <t>获得聂隐娘4星（英雄类型：法师）</t>
  </si>
  <si>
    <t>获得阿瑞斯4星（英雄类型：坦克）</t>
  </si>
  <si>
    <t>获得卡戎4星（英雄类型：辅助）</t>
  </si>
  <si>
    <t>获得马可·波罗4星（英雄类型：射手）</t>
  </si>
  <si>
    <t>获得狄俄尼索斯4星（英雄类型：法师）</t>
  </si>
  <si>
    <t>获得土方岁三4星（英雄类型：刺客）</t>
  </si>
  <si>
    <t>获得赫菲斯托斯4星（英雄类型：刺客）</t>
  </si>
  <si>
    <t>获得阿芙洛狄忒4星（英雄类型：法师）</t>
  </si>
  <si>
    <t>获得麦哲伦4星（英雄类型：射手）</t>
  </si>
  <si>
    <t>获得乌尔班二世4星（英雄类型：坦克）</t>
  </si>
  <si>
    <t>获得风魔小太郎4星（英雄类型：法师）</t>
  </si>
  <si>
    <t>获得服部半藏4星（英雄类型：射手）</t>
  </si>
  <si>
    <t>获得猿飞佐助4星（英雄类型：刺客）</t>
  </si>
  <si>
    <t>获得丰臣秀吉4星（英雄类型：战士）</t>
  </si>
  <si>
    <t>获得秦琼4星（英雄类型：刺客）</t>
  </si>
  <si>
    <t>获得李逵4星（英雄类型：战士）</t>
  </si>
  <si>
    <t>获得阿喀琉斯4星（英雄类型：战士）</t>
  </si>
  <si>
    <t>获得宙斯4星（英雄类型：射手）</t>
  </si>
  <si>
    <t>获得天照大神4星（英雄类型：法师）</t>
  </si>
  <si>
    <t>获得小丑皇4星（英雄类型：刺客）</t>
  </si>
  <si>
    <t>获得普罗米修斯4星（英雄类型：坦克）</t>
  </si>
  <si>
    <t>获得兰斯洛特4星（英雄类型：勇者）</t>
  </si>
  <si>
    <t>获得亚瑟4星（英雄类型：坦克）</t>
  </si>
  <si>
    <t>获得霍去病4星（英雄类型：坦克）</t>
  </si>
  <si>
    <t>获得姜子牙4星（英雄类型：辅助）</t>
  </si>
  <si>
    <t>获得释尊4星（英雄类型：法师）</t>
  </si>
  <si>
    <t>获得雅典娜4星（英雄类型：辅助）</t>
  </si>
  <si>
    <t>获得奥丁4星（英雄类型：勇者）</t>
  </si>
  <si>
    <t>获得洛基4星（英雄类型：法师）</t>
  </si>
  <si>
    <t>获得索尔4星（英雄类型：勇者）</t>
  </si>
  <si>
    <t>获得所罗门4星（英雄类型：法师）</t>
  </si>
  <si>
    <t>获得路西法4星（英雄类型：法师）</t>
  </si>
  <si>
    <t>获得加百列4星（英雄类型：辅助）</t>
  </si>
  <si>
    <t>获得米迦勒4星（英雄类型：辅助）</t>
  </si>
  <si>
    <t>获得关羽4星（英雄类型：战士）</t>
  </si>
  <si>
    <t>获得吕布4星（英雄类型：战士）</t>
  </si>
  <si>
    <t>获得专诸4星（英雄类型：刺客）</t>
  </si>
  <si>
    <t>获得佐罗4星（英雄类型：刺客）</t>
  </si>
  <si>
    <t>获得金刚夜叉明王4星（英雄类型：战士）</t>
  </si>
  <si>
    <t>获得张飞4星（英雄类型：战士）</t>
  </si>
  <si>
    <t>获得波塞冬4星（英雄类型：辅助）</t>
  </si>
  <si>
    <t>获得暗夜骑士4星（英雄类型：射手）</t>
  </si>
  <si>
    <t>获得弗兰肯斯坦4星（英雄类型：勇者）</t>
  </si>
  <si>
    <t>获得阿努比斯4星（英雄类型：勇者）</t>
  </si>
  <si>
    <t>获得哈迪斯4星（英雄类型：刺客）</t>
  </si>
  <si>
    <t>获得最强男军人4星（英雄类型：战士）</t>
  </si>
  <si>
    <t>获得最强女军人4星（英雄类型：战士）</t>
  </si>
  <si>
    <t>获得男警察4星（英雄类型：战士）</t>
  </si>
  <si>
    <t>获得女警察4星（英雄类型：战士）</t>
  </si>
  <si>
    <t>获得男战士4星（英雄类型：战士）</t>
  </si>
  <si>
    <t>获得女战士4星（英雄类型：战士）</t>
  </si>
  <si>
    <t>获得皇后4星（英雄类型：辅助）</t>
  </si>
  <si>
    <t>获得国王4星（英雄类型：辅助）</t>
  </si>
  <si>
    <t>获得黄精灵4星（英雄类型：辅助）</t>
  </si>
  <si>
    <t>获得红精灵4星（英雄类型：辅助）</t>
  </si>
  <si>
    <t>获得吱吱4星（英雄类型：辅助）</t>
  </si>
  <si>
    <t>获得咩咩4星（英雄类型：辅助）</t>
  </si>
  <si>
    <t>获得火法4星（英雄类型：法师）</t>
  </si>
  <si>
    <t>获得奥法4星（英雄类型：法师）</t>
  </si>
  <si>
    <t>获得魔化老太婆4星（英雄类型：法师）</t>
  </si>
  <si>
    <t>获得阿拉伯4星（英雄类型：法师）</t>
  </si>
  <si>
    <t>获得老太婆4星（英雄类型：法师）</t>
  </si>
  <si>
    <t>获得老头子4星（英雄类型：法师）</t>
  </si>
  <si>
    <t>获得绿发游侠4星（英雄类型：射手）</t>
  </si>
  <si>
    <t>获得黄发游侠4星（英雄类型：射手）</t>
  </si>
  <si>
    <t>获得黑皮少女4星（英雄类型：射手）</t>
  </si>
  <si>
    <t>获得黑皮少年4星（英雄类型：射手）</t>
  </si>
  <si>
    <t>获得汪汪4星（英雄类型：射手）</t>
  </si>
  <si>
    <t>获得喵喵4星（英雄类型：射手）</t>
  </si>
  <si>
    <t>获得武道家4星（英雄类型：坦克）</t>
  </si>
  <si>
    <t>获得女武道家4星（英雄类型：坦克）</t>
  </si>
  <si>
    <t>获得头盔人4星（英雄类型：坦克）</t>
  </si>
  <si>
    <t>获得钢盔人4星（英雄类型：坦克）</t>
  </si>
  <si>
    <t>获得哥布林4星（英雄类型：坦克）</t>
  </si>
  <si>
    <t>获得牛头怪4星（英雄类型：坦克）</t>
  </si>
  <si>
    <t>获得方块勇士4星（英雄类型：勇者）</t>
  </si>
  <si>
    <t>获得大福勇士4星（英雄类型：勇者）</t>
  </si>
  <si>
    <t>获得塑料构造体4星（英雄类型：勇者）</t>
  </si>
  <si>
    <t>获得实习程序员4星（英雄类型：勇者）</t>
  </si>
  <si>
    <t>获得矮人矿工4星（英雄类型：勇者）</t>
  </si>
  <si>
    <t>获得地精海贼4星（英雄类型：勇者）</t>
  </si>
  <si>
    <t>获得隐匿者4星（英雄类型：刺客）</t>
  </si>
  <si>
    <t>获得亚马逊杀手4星（英雄类型：刺客）</t>
  </si>
  <si>
    <t>获得黑衣人4星（英雄类型：刺客）</t>
  </si>
  <si>
    <t>获得外星人4星（英雄类型：刺客）</t>
  </si>
  <si>
    <t>获得小混混4星（英雄类型：刺客）</t>
  </si>
  <si>
    <t>获得恐龙妹4星（英雄类型：刺客）</t>
  </si>
  <si>
    <t>获得亚伯5星（英雄类型：勇者）</t>
  </si>
  <si>
    <t>获得美杜莎5星（英雄类型：法师）</t>
  </si>
  <si>
    <t>获得达摩5星（英雄类型：坦克）</t>
  </si>
  <si>
    <t>获得塔纳托斯5星（英雄类型：刺客）</t>
  </si>
  <si>
    <t>获得阿尔忒弥斯5星（英雄类型：射手）</t>
  </si>
  <si>
    <t>获得开膛手杰克5星（英雄类型：法师）</t>
  </si>
  <si>
    <t>获得叶卡捷琳娜二世5星（英雄类型：法师）</t>
  </si>
  <si>
    <t>获得盖瑞5星（英雄类型：射手）</t>
  </si>
  <si>
    <t>获得孙悟空5星（英雄类型：战士）</t>
  </si>
  <si>
    <t>获得范海辛5星（英雄类型：刺客）</t>
  </si>
  <si>
    <t>获得凯撒大帝5星（英雄类型：勇者）</t>
  </si>
  <si>
    <t>获得圣女贞德5星（英雄类型：法师）</t>
  </si>
  <si>
    <t>获得湿婆5星（英雄类型：坦克）</t>
  </si>
  <si>
    <t>获得织田信长5星（英雄类型：射手）</t>
  </si>
  <si>
    <t>获得许褚5星（英雄类型：坦克）</t>
  </si>
  <si>
    <t>获得典韦5星（英雄类型：坦克）</t>
  </si>
  <si>
    <t>获得爱迪生5星（英雄类型：战士）</t>
  </si>
  <si>
    <t>获得聂隐娘5星（英雄类型：法师）</t>
  </si>
  <si>
    <t>获得阿瑞斯5星（英雄类型：坦克）</t>
  </si>
  <si>
    <t>获得卡戎5星（英雄类型：辅助）</t>
  </si>
  <si>
    <t>获得马可·波罗5星（英雄类型：射手）</t>
  </si>
  <si>
    <t>获得狄俄尼索斯5星（英雄类型：法师）</t>
  </si>
  <si>
    <t>获得土方岁三5星（英雄类型：刺客）</t>
  </si>
  <si>
    <t>获得赫菲斯托斯5星（英雄类型：刺客）</t>
  </si>
  <si>
    <t>获得阿芙洛狄忒5星（英雄类型：法师）</t>
  </si>
  <si>
    <t>获得麦哲伦5星（英雄类型：射手）</t>
  </si>
  <si>
    <t>获得乌尔班二世5星（英雄类型：坦克）</t>
  </si>
  <si>
    <t>获得风魔小太郎5星（英雄类型：法师）</t>
  </si>
  <si>
    <t>获得服部半藏5星（英雄类型：射手）</t>
  </si>
  <si>
    <t>获得猿飞佐助5星（英雄类型：刺客）</t>
  </si>
  <si>
    <t>获得丰臣秀吉5星（英雄类型：战士）</t>
  </si>
  <si>
    <t>获得秦琼5星（英雄类型：刺客）</t>
  </si>
  <si>
    <t>获得李逵5星（英雄类型：战士）</t>
  </si>
  <si>
    <t>获得阿喀琉斯5星（英雄类型：战士）</t>
  </si>
  <si>
    <t>获得宙斯5星（英雄类型：射手）</t>
  </si>
  <si>
    <t>获得天照大神5星（英雄类型：法师）</t>
  </si>
  <si>
    <t>获得小丑皇5星（英雄类型：刺客）</t>
  </si>
  <si>
    <t>获得普罗米修斯5星（英雄类型：坦克）</t>
  </si>
  <si>
    <t>获得兰斯洛特5星（英雄类型：勇者）</t>
  </si>
  <si>
    <t>获得亚瑟5星（英雄类型：坦克）</t>
  </si>
  <si>
    <t>获得霍去病5星（英雄类型：坦克）</t>
  </si>
  <si>
    <t>获得姜子牙5星（英雄类型：辅助）</t>
  </si>
  <si>
    <t>获得释尊5星（英雄类型：法师）</t>
  </si>
  <si>
    <t>获得雅典娜5星（英雄类型：辅助）</t>
  </si>
  <si>
    <t>获得奥丁5星（英雄类型：勇者）</t>
  </si>
  <si>
    <t>获得洛基5星（英雄类型：法师）</t>
  </si>
  <si>
    <t>获得索尔5星（英雄类型：勇者）</t>
  </si>
  <si>
    <t>获得所罗门5星（英雄类型：法师）</t>
  </si>
  <si>
    <t>获得路西法5星（英雄类型：法师）</t>
  </si>
  <si>
    <t>获得加百列5星（英雄类型：辅助）</t>
  </si>
  <si>
    <t>获得米迦勒5星（英雄类型：辅助）</t>
  </si>
  <si>
    <t>获得关羽5星（英雄类型：战士）</t>
  </si>
  <si>
    <t>获得吕布5星（英雄类型：战士）</t>
  </si>
  <si>
    <t>获得专诸5星（英雄类型：刺客）</t>
  </si>
  <si>
    <t>获得佐罗5星（英雄类型：刺客）</t>
  </si>
  <si>
    <t>获得金刚夜叉明王5星（英雄类型：战士）</t>
  </si>
  <si>
    <t>获得张飞5星（英雄类型：战士）</t>
  </si>
  <si>
    <t>获得波塞冬5星（英雄类型：辅助）</t>
  </si>
  <si>
    <t>获得暗夜骑士5星（英雄类型：射手）</t>
  </si>
  <si>
    <t>获得弗兰肯斯坦5星（英雄类型：勇者）</t>
  </si>
  <si>
    <t>获得阿努比斯5星（英雄类型：勇者）</t>
  </si>
  <si>
    <t>获得哈迪斯5星（英雄类型：刺客）</t>
  </si>
  <si>
    <t>获得最强男军人5星（英雄类型：战士）</t>
  </si>
  <si>
    <t>获得最强女军人5星（英雄类型：战士）</t>
  </si>
  <si>
    <t>获得男警察5星（英雄类型：战士）</t>
  </si>
  <si>
    <t>获得女警察5星（英雄类型：战士）</t>
  </si>
  <si>
    <t>获得男战士5星（英雄类型：战士）</t>
  </si>
  <si>
    <t>获得女战士5星（英雄类型：战士）</t>
  </si>
  <si>
    <t>获得皇后5星（英雄类型：辅助）</t>
  </si>
  <si>
    <t>获得国王5星（英雄类型：辅助）</t>
  </si>
  <si>
    <t>获得黄精灵5星（英雄类型：辅助）</t>
  </si>
  <si>
    <t>获得红精灵5星（英雄类型：辅助）</t>
  </si>
  <si>
    <t>获得吱吱5星（英雄类型：辅助）</t>
  </si>
  <si>
    <t>获得咩咩5星（英雄类型：辅助）</t>
  </si>
  <si>
    <t>获得火法5星（英雄类型：法师）</t>
  </si>
  <si>
    <t>获得奥法5星（英雄类型：法师）</t>
  </si>
  <si>
    <t>获得魔化老太婆5星（英雄类型：法师）</t>
  </si>
  <si>
    <t>获得阿拉伯5星（英雄类型：法师）</t>
  </si>
  <si>
    <t>获得老太婆5星（英雄类型：法师）</t>
  </si>
  <si>
    <t>获得老头子5星（英雄类型：法师）</t>
  </si>
  <si>
    <t>获得绿发游侠5星（英雄类型：射手）</t>
  </si>
  <si>
    <t>获得黄发游侠5星（英雄类型：射手）</t>
  </si>
  <si>
    <t>获得黑皮少女5星（英雄类型：射手）</t>
  </si>
  <si>
    <t>获得黑皮少年5星（英雄类型：射手）</t>
  </si>
  <si>
    <t>获得汪汪5星（英雄类型：射手）</t>
  </si>
  <si>
    <t>获得喵喵5星（英雄类型：射手）</t>
  </si>
  <si>
    <t>获得武道家5星（英雄类型：坦克）</t>
  </si>
  <si>
    <t>获得女武道家5星（英雄类型：坦克）</t>
  </si>
  <si>
    <t>获得头盔人5星（英雄类型：坦克）</t>
  </si>
  <si>
    <t>获得钢盔人5星（英雄类型：坦克）</t>
  </si>
  <si>
    <t>获得哥布林5星（英雄类型：坦克）</t>
  </si>
  <si>
    <t>获得牛头怪5星（英雄类型：坦克）</t>
  </si>
  <si>
    <t>获得方块勇士5星（英雄类型：勇者）</t>
  </si>
  <si>
    <t>获得大福勇士5星（英雄类型：勇者）</t>
  </si>
  <si>
    <t>获得塑料构造体5星（英雄类型：勇者）</t>
  </si>
  <si>
    <t>获得实习程序员5星（英雄类型：勇者）</t>
  </si>
  <si>
    <t>获得矮人矿工5星（英雄类型：勇者）</t>
  </si>
  <si>
    <t>获得地精海贼5星（英雄类型：勇者）</t>
  </si>
  <si>
    <t>获得隐匿者5星（英雄类型：刺客）</t>
  </si>
  <si>
    <t>获得亚马逊杀手5星（英雄类型：刺客）</t>
  </si>
  <si>
    <t>获得黑衣人5星（英雄类型：刺客）</t>
  </si>
  <si>
    <t>获得外星人5星（英雄类型：刺客）</t>
  </si>
  <si>
    <t>获得小混混5星（英雄类型：刺客）</t>
  </si>
  <si>
    <t>获得恐龙妹5星（英雄类型：刺客）</t>
  </si>
  <si>
    <t>获得亚伯6星（英雄类型：勇者）</t>
  </si>
  <si>
    <t>获得美杜莎6星（英雄类型：法师）</t>
  </si>
  <si>
    <t>获得达摩6星（英雄类型：坦克）</t>
  </si>
  <si>
    <t>获得塔纳托斯6星（英雄类型：刺客）</t>
  </si>
  <si>
    <t>获得阿尔忒弥斯6星（英雄类型：射手）</t>
  </si>
  <si>
    <t>获得开膛手杰克6星（英雄类型：法师）</t>
  </si>
  <si>
    <t>获得叶卡捷琳娜二世6星（英雄类型：法师）</t>
  </si>
  <si>
    <t>获得盖瑞6星（英雄类型：射手）</t>
  </si>
  <si>
    <t>获得孙悟空6星（英雄类型：战士）</t>
  </si>
  <si>
    <t>获得范海辛6星（英雄类型：刺客）</t>
  </si>
  <si>
    <t>获得凯撒大帝6星（英雄类型：勇者）</t>
  </si>
  <si>
    <t>获得圣女贞德6星（英雄类型：法师）</t>
  </si>
  <si>
    <t>获得湿婆6星（英雄类型：坦克）</t>
  </si>
  <si>
    <t>获得织田信长6星（英雄类型：射手）</t>
  </si>
  <si>
    <t>获得许褚6星（英雄类型：坦克）</t>
  </si>
  <si>
    <t>获得典韦6星（英雄类型：坦克）</t>
  </si>
  <si>
    <t>获得爱迪生6星（英雄类型：战士）</t>
  </si>
  <si>
    <t>获得聂隐娘6星（英雄类型：法师）</t>
  </si>
  <si>
    <t>获得阿瑞斯6星（英雄类型：坦克）</t>
  </si>
  <si>
    <t>获得卡戎6星（英雄类型：辅助）</t>
  </si>
  <si>
    <t>获得马可·波罗6星（英雄类型：射手）</t>
  </si>
  <si>
    <t>获得狄俄尼索斯6星（英雄类型：法师）</t>
  </si>
  <si>
    <t>获得土方岁三6星（英雄类型：刺客）</t>
  </si>
  <si>
    <t>获得赫菲斯托斯6星（英雄类型：刺客）</t>
  </si>
  <si>
    <t>获得阿芙洛狄忒6星（英雄类型：法师）</t>
  </si>
  <si>
    <t>获得麦哲伦6星（英雄类型：射手）</t>
  </si>
  <si>
    <t>获得乌尔班二世6星（英雄类型：坦克）</t>
  </si>
  <si>
    <t>获得风魔小太郎6星（英雄类型：法师）</t>
  </si>
  <si>
    <t>获得服部半藏6星（英雄类型：射手）</t>
  </si>
  <si>
    <t>获得猿飞佐助6星（英雄类型：刺客）</t>
  </si>
  <si>
    <t>获得丰臣秀吉6星（英雄类型：战士）</t>
  </si>
  <si>
    <t>获得秦琼6星（英雄类型：刺客）</t>
  </si>
  <si>
    <t>获得李逵6星（英雄类型：战士）</t>
  </si>
  <si>
    <t>获得阿喀琉斯6星（英雄类型：战士）</t>
  </si>
  <si>
    <t>获得宙斯6星（英雄类型：射手）</t>
  </si>
  <si>
    <t>获得天照大神6星（英雄类型：法师）</t>
  </si>
  <si>
    <t>获得小丑皇6星（英雄类型：刺客）</t>
  </si>
  <si>
    <t>获得普罗米修斯6星（英雄类型：坦克）</t>
  </si>
  <si>
    <t>获得兰斯洛特6星（英雄类型：勇者）</t>
  </si>
  <si>
    <t>获得亚瑟6星（英雄类型：坦克）</t>
  </si>
  <si>
    <t>获得霍去病6星（英雄类型：坦克）</t>
  </si>
  <si>
    <t>获得姜子牙6星（英雄类型：辅助）</t>
  </si>
  <si>
    <t>获得释尊6星（英雄类型：法师）</t>
  </si>
  <si>
    <t>获得雅典娜6星（英雄类型：辅助）</t>
  </si>
  <si>
    <t>获得奥丁6星（英雄类型：勇者）</t>
  </si>
  <si>
    <t>获得洛基6星（英雄类型：法师）</t>
  </si>
  <si>
    <t>获得索尔6星（英雄类型：勇者）</t>
  </si>
  <si>
    <t>获得所罗门6星（英雄类型：法师）</t>
  </si>
  <si>
    <t>获得路西法6星（英雄类型：法师）</t>
  </si>
  <si>
    <t>获得加百列6星（英雄类型：辅助）</t>
  </si>
  <si>
    <t>获得米迦勒6星（英雄类型：辅助）</t>
  </si>
  <si>
    <t>获得关羽6星（英雄类型：战士）</t>
  </si>
  <si>
    <t>获得吕布6星（英雄类型：战士）</t>
  </si>
  <si>
    <t>获得专诸6星（英雄类型：刺客）</t>
  </si>
  <si>
    <t>获得佐罗6星（英雄类型：刺客）</t>
  </si>
  <si>
    <t>获得金刚夜叉明王6星（英雄类型：战士）</t>
  </si>
  <si>
    <t>获得张飞6星（英雄类型：战士）</t>
  </si>
  <si>
    <t>获得波塞冬6星（英雄类型：辅助）</t>
  </si>
  <si>
    <t>获得暗夜骑士6星（英雄类型：射手）</t>
  </si>
  <si>
    <t>获得弗兰肯斯坦6星（英雄类型：勇者）</t>
  </si>
  <si>
    <t>获得阿努比斯6星（英雄类型：勇者）</t>
  </si>
  <si>
    <t>获得哈迪斯6星（英雄类型：刺客）</t>
  </si>
  <si>
    <t>获得最强男军人6星（英雄类型：战士）</t>
  </si>
  <si>
    <t>获得最强女军人6星（英雄类型：战士）</t>
  </si>
  <si>
    <t>获得男警察6星（英雄类型：战士）</t>
  </si>
  <si>
    <t>获得女警察6星（英雄类型：战士）</t>
  </si>
  <si>
    <t>获得男战士6星（英雄类型：战士）</t>
  </si>
  <si>
    <t>获得女战士6星（英雄类型：战士）</t>
  </si>
  <si>
    <t>获得皇后6星（英雄类型：辅助）</t>
  </si>
  <si>
    <t>获得国王6星（英雄类型：辅助）</t>
  </si>
  <si>
    <t>获得黄精灵6星（英雄类型：辅助）</t>
  </si>
  <si>
    <t>获得红精灵6星（英雄类型：辅助）</t>
  </si>
  <si>
    <t>获得吱吱6星（英雄类型：辅助）</t>
  </si>
  <si>
    <t>获得咩咩6星（英雄类型：辅助）</t>
  </si>
  <si>
    <t>获得火法6星（英雄类型：法师）</t>
  </si>
  <si>
    <t>获得奥法6星（英雄类型：法师）</t>
  </si>
  <si>
    <t>获得魔化老太婆6星（英雄类型：法师）</t>
  </si>
  <si>
    <t>获得阿拉伯6星（英雄类型：法师）</t>
  </si>
  <si>
    <t>获得老太婆6星（英雄类型：法师）</t>
  </si>
  <si>
    <t>获得老头子6星（英雄类型：法师）</t>
  </si>
  <si>
    <t>获得绿发游侠6星（英雄类型：射手）</t>
  </si>
  <si>
    <t>获得黄发游侠6星（英雄类型：射手）</t>
  </si>
  <si>
    <t>获得黑皮少女6星（英雄类型：射手）</t>
  </si>
  <si>
    <t>获得黑皮少年6星（英雄类型：射手）</t>
  </si>
  <si>
    <t>获得汪汪6星（英雄类型：射手）</t>
  </si>
  <si>
    <t>获得喵喵6星（英雄类型：射手）</t>
  </si>
  <si>
    <t>获得武道家6星（英雄类型：坦克）</t>
  </si>
  <si>
    <t>获得女武道家6星（英雄类型：坦克）</t>
  </si>
  <si>
    <t>获得头盔人6星（英雄类型：坦克）</t>
  </si>
  <si>
    <t>获得钢盔人6星（英雄类型：坦克）</t>
  </si>
  <si>
    <t>获得哥布林6星（英雄类型：坦克）</t>
  </si>
  <si>
    <t>获得牛头怪6星（英雄类型：坦克）</t>
  </si>
  <si>
    <t>获得方块勇士6星（英雄类型：勇者）</t>
  </si>
  <si>
    <t>获得大福勇士6星（英雄类型：勇者）</t>
  </si>
  <si>
    <t>获得塑料构造体6星（英雄类型：勇者）</t>
  </si>
  <si>
    <t>获得实习程序员6星（英雄类型：勇者）</t>
  </si>
  <si>
    <t>获得矮人矿工6星（英雄类型：勇者）</t>
  </si>
  <si>
    <t>获得地精海贼6星（英雄类型：勇者）</t>
  </si>
  <si>
    <t>获得隐匿者6星（英雄类型：刺客）</t>
  </si>
  <si>
    <t>获得亚马逊杀手6星（英雄类型：刺客）</t>
  </si>
  <si>
    <t>获得黑衣人6星（英雄类型：刺客）</t>
  </si>
  <si>
    <t>获得外星人6星（英雄类型：刺客）</t>
  </si>
  <si>
    <t>获得小混混6星（英雄类型：刺客）</t>
  </si>
  <si>
    <t>获得恐龙妹6星（英雄类型：刺客）</t>
  </si>
  <si>
    <t>获得亚伯7星（英雄类型：勇者）</t>
  </si>
  <si>
    <t>获得美杜莎7星（英雄类型：法师）</t>
  </si>
  <si>
    <t>获得达摩7星（英雄类型：坦克）</t>
  </si>
  <si>
    <t>获得塔纳托斯7星（英雄类型：刺客）</t>
  </si>
  <si>
    <t>获得阿尔忒弥斯7星（英雄类型：射手）</t>
  </si>
  <si>
    <t>获得开膛手杰克7星（英雄类型：法师）</t>
  </si>
  <si>
    <t>获得叶卡捷琳娜二世7星（英雄类型：法师）</t>
  </si>
  <si>
    <t>获得盖瑞7星（英雄类型：射手）</t>
  </si>
  <si>
    <t>获得孙悟空7星（英雄类型：战士）</t>
  </si>
  <si>
    <t>获得范海辛7星（英雄类型：刺客）</t>
  </si>
  <si>
    <t>获得凯撒大帝7星（英雄类型：勇者）</t>
  </si>
  <si>
    <t>获得圣女贞德7星（英雄类型：法师）</t>
  </si>
  <si>
    <t>获得湿婆7星（英雄类型：坦克）</t>
  </si>
  <si>
    <t>获得织田信长7星（英雄类型：射手）</t>
  </si>
  <si>
    <t>获得许褚7星（英雄类型：坦克）</t>
  </si>
  <si>
    <t>获得典韦7星（英雄类型：坦克）</t>
  </si>
  <si>
    <t>获得爱迪生7星（英雄类型：战士）</t>
  </si>
  <si>
    <t>获得聂隐娘7星（英雄类型：法师）</t>
  </si>
  <si>
    <t>获得阿瑞斯7星（英雄类型：坦克）</t>
  </si>
  <si>
    <t>获得卡戎7星（英雄类型：辅助）</t>
  </si>
  <si>
    <t>获得马可·波罗7星（英雄类型：射手）</t>
  </si>
  <si>
    <t>获得狄俄尼索斯7星（英雄类型：法师）</t>
  </si>
  <si>
    <t>获得土方岁三7星（英雄类型：刺客）</t>
  </si>
  <si>
    <t>获得赫菲斯托斯7星（英雄类型：刺客）</t>
  </si>
  <si>
    <t>获得阿芙洛狄忒7星（英雄类型：法师）</t>
  </si>
  <si>
    <t>获得麦哲伦7星（英雄类型：射手）</t>
  </si>
  <si>
    <t>获得乌尔班二世7星（英雄类型：坦克）</t>
  </si>
  <si>
    <t>获得风魔小太郎7星（英雄类型：法师）</t>
  </si>
  <si>
    <t>获得服部半藏7星（英雄类型：射手）</t>
  </si>
  <si>
    <t>获得猿飞佐助7星（英雄类型：刺客）</t>
  </si>
  <si>
    <t>获得丰臣秀吉7星（英雄类型：战士）</t>
  </si>
  <si>
    <t>获得秦琼7星（英雄类型：刺客）</t>
  </si>
  <si>
    <t>获得李逵7星（英雄类型：战士）</t>
  </si>
  <si>
    <t>获得阿喀琉斯7星（英雄类型：战士）</t>
  </si>
  <si>
    <t>获得宙斯7星（英雄类型：射手）</t>
  </si>
  <si>
    <t>获得天照大神7星（英雄类型：法师）</t>
  </si>
  <si>
    <t>获得小丑皇7星（英雄类型：刺客）</t>
  </si>
  <si>
    <t>获得普罗米修斯7星（英雄类型：坦克）</t>
  </si>
  <si>
    <t>获得兰斯洛特7星（英雄类型：勇者）</t>
  </si>
  <si>
    <t>获得亚瑟7星（英雄类型：坦克）</t>
  </si>
  <si>
    <t>获得霍去病7星（英雄类型：坦克）</t>
  </si>
  <si>
    <t>获得姜子牙7星（英雄类型：辅助）</t>
  </si>
  <si>
    <t>获得释尊7星（英雄类型：法师）</t>
  </si>
  <si>
    <t>获得雅典娜7星（英雄类型：辅助）</t>
  </si>
  <si>
    <t>获得奥丁7星（英雄类型：勇者）</t>
  </si>
  <si>
    <t>获得洛基7星（英雄类型：法师）</t>
  </si>
  <si>
    <t>获得索尔7星（英雄类型：勇者）</t>
  </si>
  <si>
    <t>获得所罗门7星（英雄类型：法师）</t>
  </si>
  <si>
    <t>获得路西法7星（英雄类型：法师）</t>
  </si>
  <si>
    <t>获得加百列7星（英雄类型：辅助）</t>
  </si>
  <si>
    <t>获得米迦勒7星（英雄类型：辅助）</t>
  </si>
  <si>
    <t>获得关羽7星（英雄类型：战士）</t>
  </si>
  <si>
    <t>获得吕布7星（英雄类型：战士）</t>
  </si>
  <si>
    <t>获得专诸7星（英雄类型：刺客）</t>
  </si>
  <si>
    <t>获得佐罗7星（英雄类型：刺客）</t>
  </si>
  <si>
    <t>获得金刚夜叉明王7星（英雄类型：战士）</t>
  </si>
  <si>
    <t>获得张飞7星（英雄类型：战士）</t>
  </si>
  <si>
    <t>获得波塞冬7星（英雄类型：辅助）</t>
  </si>
  <si>
    <t>获得暗夜骑士7星（英雄类型：射手）</t>
  </si>
  <si>
    <t>获得弗兰肯斯坦7星（英雄类型：勇者）</t>
  </si>
  <si>
    <t>获得阿努比斯7星（英雄类型：勇者）</t>
  </si>
  <si>
    <t>获得哈迪斯7星（英雄类型：刺客）</t>
  </si>
  <si>
    <t>获得最强男军人7星（英雄类型：战士）</t>
  </si>
  <si>
    <t>获得最强女军人7星（英雄类型：战士）</t>
  </si>
  <si>
    <t>获得男警察7星（英雄类型：战士）</t>
  </si>
  <si>
    <t>获得女警察7星（英雄类型：战士）</t>
  </si>
  <si>
    <t>获得男战士7星（英雄类型：战士）</t>
  </si>
  <si>
    <t>获得女战士7星（英雄类型：战士）</t>
  </si>
  <si>
    <t>获得皇后7星（英雄类型：辅助）</t>
  </si>
  <si>
    <t>获得国王7星（英雄类型：辅助）</t>
  </si>
  <si>
    <t>获得黄精灵7星（英雄类型：辅助）</t>
  </si>
  <si>
    <t>获得红精灵7星（英雄类型：辅助）</t>
  </si>
  <si>
    <t>获得吱吱7星（英雄类型：辅助）</t>
  </si>
  <si>
    <t>获得咩咩7星（英雄类型：辅助）</t>
  </si>
  <si>
    <t>获得火法7星（英雄类型：法师）</t>
  </si>
  <si>
    <t>获得奥法7星（英雄类型：法师）</t>
  </si>
  <si>
    <t>获得魔化老太婆7星（英雄类型：法师）</t>
  </si>
  <si>
    <t>获得阿拉伯7星（英雄类型：法师）</t>
  </si>
  <si>
    <t>获得老太婆7星（英雄类型：法师）</t>
  </si>
  <si>
    <t>获得老头子7星（英雄类型：法师）</t>
  </si>
  <si>
    <t>获得绿发游侠7星（英雄类型：射手）</t>
  </si>
  <si>
    <t>获得黄发游侠7星（英雄类型：射手）</t>
  </si>
  <si>
    <t>获得黑皮少女7星（英雄类型：射手）</t>
  </si>
  <si>
    <t>获得黑皮少年7星（英雄类型：射手）</t>
  </si>
  <si>
    <t>获得汪汪7星（英雄类型：射手）</t>
  </si>
  <si>
    <t>获得喵喵7星（英雄类型：射手）</t>
  </si>
  <si>
    <t>获得武道家7星（英雄类型：坦克）</t>
  </si>
  <si>
    <t>获得女武道家7星（英雄类型：坦克）</t>
  </si>
  <si>
    <t>获得头盔人7星（英雄类型：坦克）</t>
  </si>
  <si>
    <t>获得钢盔人7星（英雄类型：坦克）</t>
  </si>
  <si>
    <t>获得哥布林7星（英雄类型：坦克）</t>
  </si>
  <si>
    <t>获得牛头怪7星（英雄类型：坦克）</t>
  </si>
  <si>
    <t>获得方块勇士7星（英雄类型：勇者）</t>
  </si>
  <si>
    <t>获得大福勇士7星（英雄类型：勇者）</t>
  </si>
  <si>
    <t>获得塑料构造体7星（英雄类型：勇者）</t>
  </si>
  <si>
    <t>获得实习程序员7星（英雄类型：勇者）</t>
  </si>
  <si>
    <t>获得矮人矿工7星（英雄类型：勇者）</t>
  </si>
  <si>
    <t>获得地精海贼7星（英雄类型：勇者）</t>
  </si>
  <si>
    <t>获得隐匿者7星（英雄类型：刺客）</t>
  </si>
  <si>
    <t>获得亚马逊杀手7星（英雄类型：刺客）</t>
  </si>
  <si>
    <t>获得黑衣人7星（英雄类型：刺客）</t>
  </si>
  <si>
    <t>获得外星人7星（英雄类型：刺客）</t>
  </si>
  <si>
    <t>获得小混混7星（英雄类型：刺客）</t>
  </si>
  <si>
    <t>获得恐龙妹7星（英雄类型：刺客）</t>
  </si>
  <si>
    <t>消耗跳过券跳过战斗，每次战斗胜利消耗1张跳过券（偶尔也有其他用哦）</t>
    <phoneticPr fontId="3" type="noConversion"/>
  </si>
  <si>
    <r>
      <t>风之力</t>
    </r>
    <r>
      <rPr>
        <sz val="11"/>
        <color theme="1"/>
        <rFont val="DengXian"/>
        <family val="2"/>
        <scheme val="minor"/>
      </rPr>
      <t>[</t>
    </r>
    <r>
      <rPr>
        <sz val="11"/>
        <color theme="1"/>
        <rFont val="DengXian"/>
        <family val="2"/>
        <scheme val="minor"/>
      </rPr>
      <t>扩展</t>
    </r>
    <r>
      <rPr>
        <sz val="11"/>
        <color theme="1"/>
        <rFont val="DengXian"/>
        <family val="2"/>
        <scheme val="minor"/>
      </rPr>
      <t>]</t>
    </r>
    <phoneticPr fontId="3" type="noConversion"/>
  </si>
  <si>
    <t>火象星座宝箱</t>
    <phoneticPr fontId="3" type="noConversion"/>
  </si>
  <si>
    <t>土象星座宝箱</t>
    <phoneticPr fontId="3" type="noConversion"/>
  </si>
  <si>
    <t>参加每月竞技场的宝箱，代表火的意志，开启能够获得荣誉</t>
    <phoneticPr fontId="3" type="noConversion"/>
  </si>
  <si>
    <t>加入公会的宝箱，代表土的意志，能够获得英雄</t>
    <phoneticPr fontId="3" type="noConversion"/>
  </si>
  <si>
    <t>水象星座宝箱</t>
    <phoneticPr fontId="3" type="noConversion"/>
  </si>
  <si>
    <t>风象星座宝箱</t>
    <phoneticPr fontId="3" type="noConversion"/>
  </si>
  <si>
    <t>每月活跃的玩家宝箱，代表风的意志，开启获得钻石</t>
    <phoneticPr fontId="3" type="noConversion"/>
  </si>
  <si>
    <t>上古巨神的回忆箱</t>
    <phoneticPr fontId="3" type="noConversion"/>
  </si>
  <si>
    <t>上古巨神的回忆箱（by黄昏苍穹殿）</t>
    <phoneticPr fontId="3" type="noConversion"/>
  </si>
  <si>
    <t>S1钻石勇士专属</t>
    <phoneticPr fontId="3" type="noConversion"/>
  </si>
  <si>
    <t>S2钻石勇士专属</t>
    <phoneticPr fontId="3" type="noConversion"/>
  </si>
  <si>
    <t>S3钻石勇士专属</t>
    <phoneticPr fontId="3" type="noConversion"/>
  </si>
  <si>
    <t>小小兔的大宝箱</t>
    <phoneticPr fontId="3" type="noConversion"/>
  </si>
  <si>
    <t>小小兔的中宝箱</t>
    <phoneticPr fontId="3" type="noConversion"/>
  </si>
  <si>
    <t>小小兔的小宝箱</t>
    <phoneticPr fontId="3" type="noConversion"/>
  </si>
  <si>
    <t>使用后随机获得10个技能石</t>
    <phoneticPr fontId="3" type="noConversion"/>
  </si>
  <si>
    <t>使用后随机获得2个传说或神话技能石</t>
    <phoneticPr fontId="3" type="noConversion"/>
  </si>
  <si>
    <t>icon7_106</t>
  </si>
  <si>
    <t>icon44_54</t>
  </si>
  <si>
    <t>icon29_22</t>
  </si>
  <si>
    <t>深渊碎片兑换书</t>
    <phoneticPr fontId="3" type="noConversion"/>
  </si>
  <si>
    <t>icon40_81</t>
  </si>
  <si>
    <t>icon40_82</t>
    <phoneticPr fontId="3" type="noConversion"/>
  </si>
  <si>
    <t>icon18_56</t>
  </si>
  <si>
    <t>升级凸凸凸凸的智杖的必备材料</t>
    <phoneticPr fontId="3" type="noConversion"/>
  </si>
  <si>
    <t>凸凸君的智慧之源</t>
    <phoneticPr fontId="3" type="noConversion"/>
  </si>
  <si>
    <t>获得了神的赐福的长枪</t>
    <phoneticPr fontId="3" type="noConversion"/>
  </si>
  <si>
    <t>带上它你可能连传说英雄也抽不到了</t>
  </si>
  <si>
    <t>集齐100个合成2星传说英雄亚伯</t>
  </si>
  <si>
    <t>集齐80个合成2星史诗英雄该隐</t>
  </si>
  <si>
    <t>集齐100个合成2星传说英雄美杜莎</t>
  </si>
  <si>
    <t>集齐80个合成2星史诗英雄达摩</t>
  </si>
  <si>
    <t>集齐120个合成2星神话英雄塔纳托斯</t>
  </si>
  <si>
    <t>集齐120个合成2星神话英雄阿尔忒弥斯</t>
  </si>
  <si>
    <t>集齐100个合成2星传说英雄开膛手杰克</t>
  </si>
  <si>
    <t>集齐120个合成2星神话英雄叶卡捷琳娜二世</t>
  </si>
  <si>
    <t>集齐80个合成2星史诗英雄盖瑞</t>
  </si>
  <si>
    <t>集齐100个合成2星传说英雄孙悟空</t>
  </si>
  <si>
    <t>集齐120个合成2星神话英雄范海辛</t>
  </si>
  <si>
    <t>集齐120个合成2星神话英雄凯撒大帝</t>
  </si>
  <si>
    <t>集齐80个合成2星史诗英雄圣女贞德</t>
  </si>
  <si>
    <t>集齐80个合成2星史诗英雄湿婆</t>
  </si>
  <si>
    <t>集齐120个合成2星神话英雄织田信长</t>
  </si>
  <si>
    <t>集齐80个合成2星史诗英雄许褚</t>
  </si>
  <si>
    <t>集齐100个合成2星传说英雄典韦</t>
  </si>
  <si>
    <t>集齐120个合成2星神话英雄爱迪生</t>
  </si>
  <si>
    <t>集齐100个合成2星传说英雄聂隐娘</t>
  </si>
  <si>
    <t>集齐80个合成2星史诗英雄阿瑞斯</t>
  </si>
  <si>
    <t>集齐120个合成2星神话英雄卡戎</t>
  </si>
  <si>
    <t>集齐100个合成2星传说英雄马可·波罗</t>
  </si>
  <si>
    <t>集齐80个合成2星史诗英雄狄俄尼索斯</t>
  </si>
  <si>
    <t>集齐120个合成2星神话英雄土方岁三</t>
  </si>
  <si>
    <t>集齐80个合成2星史诗英雄赫菲斯托斯</t>
  </si>
  <si>
    <t>集齐100个合成2星传说英雄阿芙洛狄忒</t>
  </si>
  <si>
    <t>集齐80个合成2星史诗英雄麦哲伦</t>
  </si>
  <si>
    <t>集齐80个合成2星史诗英雄乌尔班二世</t>
  </si>
  <si>
    <t>集齐100个合成2星传说英雄风魔小太郎</t>
  </si>
  <si>
    <t>集齐120个合成2星神话英雄服部半藏</t>
  </si>
  <si>
    <t>集齐100个合成2星传说英雄猿飞佐助</t>
  </si>
  <si>
    <t>集齐120个合成2星神话英雄丰臣秀吉</t>
  </si>
  <si>
    <t>集齐100个合成2星传说英雄秦琼</t>
  </si>
  <si>
    <t>集齐80个合成2星史诗英雄李逵</t>
  </si>
  <si>
    <t>集齐120个合成2星神话英雄阿喀琉斯</t>
  </si>
  <si>
    <t>集齐100个合成2星传说英雄宙斯</t>
  </si>
  <si>
    <t>集齐120个合成2星神话英雄天照大神</t>
  </si>
  <si>
    <t>集齐100个合成2星传说英雄小丑皇</t>
  </si>
  <si>
    <t>集齐100个合成2星传说英雄普罗米修斯</t>
  </si>
  <si>
    <t>集齐80个合成2星史诗英雄兰斯洛特</t>
  </si>
  <si>
    <t>集齐120个合成2星神话英雄亚瑟</t>
  </si>
  <si>
    <t>集齐100个合成2星传说英雄霍去病</t>
  </si>
  <si>
    <t>集齐120个合成2星神话英雄姜子牙</t>
  </si>
  <si>
    <t>集齐120个合成2星神话英雄释尊</t>
  </si>
  <si>
    <t>集齐100个合成2星传说英雄爱德华蒂奇</t>
  </si>
  <si>
    <t>集齐80个合成2星史诗英雄雅典娜</t>
  </si>
  <si>
    <t>集齐80个合成2星史诗英雄奥丁</t>
  </si>
  <si>
    <t>集齐100个合成2星传说英雄洛基</t>
  </si>
  <si>
    <t>集齐100个合成2星传说英雄索尔</t>
  </si>
  <si>
    <t>集齐100个合成2星传说英雄所罗门</t>
  </si>
  <si>
    <t>集齐120个合成2星神话英雄路西法</t>
  </si>
  <si>
    <t>集齐100个合成2星传说英雄加百列</t>
  </si>
  <si>
    <t>集齐100个合成2星传说英雄米迦勒</t>
  </si>
  <si>
    <t>集齐100个合成2星传说英雄关羽</t>
  </si>
  <si>
    <t>集齐120个合成2星神话英雄吕布</t>
  </si>
  <si>
    <t>集齐100个合成2星传说英雄专诸</t>
  </si>
  <si>
    <t>集齐100个合成2星传说英雄佐罗</t>
  </si>
  <si>
    <t>集齐80个合成2星史诗英雄金刚夜叉明王</t>
  </si>
  <si>
    <t>集齐100个合成2星传说英雄张飞</t>
  </si>
  <si>
    <t>集齐80个合成2星史诗英雄波塞冬</t>
  </si>
  <si>
    <t>集齐100个合成2星传说英雄暗夜骑士</t>
  </si>
  <si>
    <t>集齐80个合成2星史诗英雄弗兰肯斯坦</t>
  </si>
  <si>
    <t>集齐100个合成2星传说英雄阿努比斯</t>
  </si>
  <si>
    <t>集齐120个合成2星神话英雄哈迪斯</t>
  </si>
  <si>
    <t>铜制的装置，能复合两个技能</t>
    <phoneticPr fontId="3" type="noConversion"/>
  </si>
  <si>
    <t>王之便当</t>
    <phoneticPr fontId="3" type="noConversion"/>
  </si>
  <si>
    <t>砖块</t>
    <phoneticPr fontId="3" type="noConversion"/>
  </si>
  <si>
    <t>icon41_13</t>
  </si>
  <si>
    <t>icon74_81</t>
  </si>
  <si>
    <t>可在【活动-呆毛大战】中兑换奖励，在佣兵领地中获得</t>
    <phoneticPr fontId="9" type="noConversion"/>
  </si>
  <si>
    <t>可在【活动-我爱搬砖】中兑换奖励，在事件中获得</t>
    <phoneticPr fontId="9" type="noConversion"/>
  </si>
  <si>
    <t>出师大礼包</t>
    <phoneticPr fontId="3" type="noConversion"/>
  </si>
  <si>
    <t>出师大礼包1</t>
    <phoneticPr fontId="3" type="noConversion"/>
  </si>
  <si>
    <t>出师大礼包2</t>
    <phoneticPr fontId="3" type="noConversion"/>
  </si>
  <si>
    <t>icon38_24</t>
    <phoneticPr fontId="3" type="noConversion"/>
  </si>
  <si>
    <t>随机获得150钻石，5个白羊座宝箱，66张深渊票，1000荣誉，1500魔晶，10个紫色技能石，5个橙色技能石，1个红色技能石</t>
    <phoneticPr fontId="3" type="noConversion"/>
  </si>
  <si>
    <t>icon37_101</t>
  </si>
  <si>
    <t>icon78_92</t>
  </si>
  <si>
    <t>兔子的愤怒</t>
    <phoneticPr fontId="3" type="noConversion"/>
  </si>
  <si>
    <t>冷却时+15%吸血</t>
    <phoneticPr fontId="3" type="noConversion"/>
  </si>
  <si>
    <t>【巧篆】变为随机属性伤害，并提高40点该属强，持续1回合</t>
    <phoneticPr fontId="3" type="noConversion"/>
  </si>
  <si>
    <t>给我1点智力我就可以征服整个世界</t>
    <phoneticPr fontId="3" type="noConversion"/>
  </si>
  <si>
    <t>铂金的装置，能复合四个技能（活跃奖励）</t>
    <phoneticPr fontId="3" type="noConversion"/>
  </si>
  <si>
    <t>能够提升属性强化能力（荣誉商店内购买）</t>
    <phoneticPr fontId="3" type="noConversion"/>
  </si>
  <si>
    <t>大幅度提升吸血能力（荣誉商店内购买）</t>
    <phoneticPr fontId="3" type="noConversion"/>
  </si>
  <si>
    <t>力量队伍的优先选择(魔晶商店内购买）</t>
    <phoneticPr fontId="3" type="noConversion"/>
  </si>
  <si>
    <t>聪聪君打造的专属差分器（悬赏-深渊掉落）</t>
    <rPh sb="3" eb="4">
      <t>bu lu fang ge</t>
    </rPh>
    <rPh sb="5" eb="6">
      <t>fang</t>
    </rPh>
    <rPh sb="6" eb="7">
      <t>ge</t>
    </rPh>
    <phoneticPr fontId="3" type="noConversion"/>
  </si>
  <si>
    <t>当你的BGM响起时，我就是主宰者！（悬赏-深渊掉落）</t>
    <rPh sb="0" eb="1">
      <t>ji xian de feng</t>
    </rPh>
    <phoneticPr fontId="3" type="noConversion"/>
  </si>
  <si>
    <t>远古战神的恩赐（悬赏-深渊掉落）</t>
    <rPh sb="0" eb="1">
      <t>yuan gu</t>
    </rPh>
    <rPh sb="2" eb="3">
      <t>zhan shen</t>
    </rPh>
    <phoneticPr fontId="3" type="noConversion"/>
  </si>
  <si>
    <t>非酋要打猎祖传宝箱</t>
    <phoneticPr fontId="3" type="noConversion"/>
  </si>
  <si>
    <t>朋友你是欧皇么？随机获得各种稀奇古怪的东西</t>
    <phoneticPr fontId="3" type="noConversion"/>
  </si>
  <si>
    <t>落叶给大家主角经验</t>
    <phoneticPr fontId="3" type="noConversion"/>
  </si>
  <si>
    <t>法术队伍的首选（魔晶商店内购买）</t>
    <phoneticPr fontId="3" type="noConversion"/>
  </si>
  <si>
    <t>野外求生之好头。\n(冒险关卡掉落）</t>
  </si>
  <si>
    <t>野外求生之好胸。\n(冒险关卡掉落）</t>
  </si>
  <si>
    <t>野外求生之好腿。\n(冒险关卡掉落）</t>
  </si>
  <si>
    <t>我将支配你的意志！\n(冒险关卡掉落）</t>
  </si>
  <si>
    <t>小佣兵也有大志向。\n(佣兵领地-弗莱斯森林掉落）</t>
  </si>
  <si>
    <t>小佣兵也有大志向。\n(佣兵领地-幽影沼泽掉落）</t>
  </si>
  <si>
    <t>小佣兵也有大志向。\n(佣兵领地-元素大陆掉落）</t>
  </si>
  <si>
    <t>貌似看到了不得了的东西。\n(副本-废弃实验室掉落）</t>
  </si>
  <si>
    <t>我可能买了假衣服？\n(副本-废弃实验室掉落）</t>
  </si>
  <si>
    <t>腿上凉飕飕。\n(副本-废弃实验室掉落）</t>
  </si>
  <si>
    <t>你的旅途开始了！\n(成就获取）</t>
  </si>
  <si>
    <t>开始大杀特杀吧！\n(特殊获取）</t>
  </si>
  <si>
    <t>来自精灵王智慧的凝视。\n(特殊获取）</t>
  </si>
  <si>
    <t>来，靠在我身后。\n(成就获取）</t>
  </si>
  <si>
    <t>我能看见天顶！\n(悬赏-深渊掉落）</t>
  </si>
  <si>
    <t>风起好飞扬~\n(悬赏-深渊掉落）</t>
  </si>
  <si>
    <t>啪叽，碎了。\n(副本-虚空遗迹掉落）</t>
  </si>
  <si>
    <t>天上有团火。\n(副本-虚空遗迹掉落）</t>
  </si>
  <si>
    <t>这是尊贵的象征。\n(副本-虚空遗迹掉落）</t>
  </si>
  <si>
    <t>手艺高超的珠宝匠镶嵌的项链，火生珠\n(悬赏-深渊掉落）</t>
    <rPh sb="0" eb="1">
      <t>shou yi gao chao</t>
    </rPh>
    <rPh sb="4" eb="5">
      <t>d</t>
    </rPh>
    <rPh sb="5" eb="6">
      <t>zhu bao jiang</t>
    </rPh>
    <rPh sb="8" eb="9">
      <t>xiang qian</t>
    </rPh>
    <rPh sb="10" eb="11">
      <t>d</t>
    </rPh>
    <rPh sb="11" eb="12">
      <t>xiang lian</t>
    </rPh>
    <rPh sb="14" eb="15">
      <t>huo</t>
    </rPh>
    <rPh sb="15" eb="16">
      <t>sheng</t>
    </rPh>
    <rPh sb="16" eb="17">
      <t>zhu zi</t>
    </rPh>
    <phoneticPr fontId="3" type="noConversion"/>
  </si>
  <si>
    <t>手艺高超的珠宝匠镶嵌的项链，冰生珠\n(悬赏-深渊掉落）</t>
    <rPh sb="0" eb="1">
      <t>shou yi gao chao</t>
    </rPh>
    <rPh sb="4" eb="5">
      <t>d</t>
    </rPh>
    <rPh sb="5" eb="6">
      <t>zhu bao jiang</t>
    </rPh>
    <rPh sb="8" eb="9">
      <t>xiang qian</t>
    </rPh>
    <rPh sb="10" eb="11">
      <t>d</t>
    </rPh>
    <rPh sb="11" eb="12">
      <t>xiang lian</t>
    </rPh>
    <rPh sb="14" eb="15">
      <t>bin</t>
    </rPh>
    <rPh sb="15" eb="16">
      <t>sheng</t>
    </rPh>
    <rPh sb="16" eb="17">
      <t>zhu zi</t>
    </rPh>
    <phoneticPr fontId="3" type="noConversion"/>
  </si>
  <si>
    <t>手艺高超的珠宝匠镶嵌的项链，光生珠\n(悬赏-深渊掉落）</t>
    <rPh sb="0" eb="1">
      <t>shou yi gao chao</t>
    </rPh>
    <rPh sb="4" eb="5">
      <t>d</t>
    </rPh>
    <rPh sb="5" eb="6">
      <t>zhu bao jiang</t>
    </rPh>
    <rPh sb="8" eb="9">
      <t>xiang qian</t>
    </rPh>
    <rPh sb="10" eb="11">
      <t>d</t>
    </rPh>
    <rPh sb="11" eb="12">
      <t>xiang lian</t>
    </rPh>
    <rPh sb="14" eb="15">
      <t>guang</t>
    </rPh>
    <rPh sb="15" eb="16">
      <t>sheng</t>
    </rPh>
    <rPh sb="16" eb="17">
      <t>zhu zi</t>
    </rPh>
    <phoneticPr fontId="3" type="noConversion"/>
  </si>
  <si>
    <t>手艺高超的珠宝匠镶嵌的项链，暗生珠\n(悬赏-深渊掉落）</t>
    <rPh sb="0" eb="1">
      <t>shou yi gao chao</t>
    </rPh>
    <rPh sb="4" eb="5">
      <t>d</t>
    </rPh>
    <rPh sb="5" eb="6">
      <t>zhu bao jiang</t>
    </rPh>
    <rPh sb="8" eb="9">
      <t>xiang qian</t>
    </rPh>
    <rPh sb="10" eb="11">
      <t>d</t>
    </rPh>
    <rPh sb="11" eb="12">
      <t>xiang lian</t>
    </rPh>
    <rPh sb="14" eb="15">
      <t>an</t>
    </rPh>
    <rPh sb="15" eb="16">
      <t>sheng</t>
    </rPh>
    <rPh sb="16" eb="17">
      <t>zhu zi</t>
    </rPh>
    <phoneticPr fontId="3" type="noConversion"/>
  </si>
  <si>
    <t>手艺高超的珠宝匠镶嵌的项链，火死珠\n(悬赏-深渊掉落）</t>
    <rPh sb="0" eb="1">
      <t>shou yi gao chao</t>
    </rPh>
    <rPh sb="4" eb="5">
      <t>d</t>
    </rPh>
    <rPh sb="5" eb="6">
      <t>zhu bao jiang</t>
    </rPh>
    <rPh sb="8" eb="9">
      <t>xiang qian</t>
    </rPh>
    <rPh sb="10" eb="11">
      <t>d</t>
    </rPh>
    <rPh sb="11" eb="12">
      <t>xiang lian</t>
    </rPh>
    <rPh sb="14" eb="15">
      <t>huo</t>
    </rPh>
    <rPh sb="16" eb="17">
      <t>zhu zi</t>
    </rPh>
    <phoneticPr fontId="3" type="noConversion"/>
  </si>
  <si>
    <t>手艺高超的珠宝匠镶嵌的项链，冰死珠\n(悬赏-深渊掉落）</t>
    <rPh sb="0" eb="1">
      <t>shou yi gao chao</t>
    </rPh>
    <rPh sb="4" eb="5">
      <t>d</t>
    </rPh>
    <rPh sb="5" eb="6">
      <t>zhu bao jiang</t>
    </rPh>
    <rPh sb="8" eb="9">
      <t>xiang qian</t>
    </rPh>
    <rPh sb="10" eb="11">
      <t>d</t>
    </rPh>
    <rPh sb="11" eb="12">
      <t>xiang lian</t>
    </rPh>
    <rPh sb="14" eb="15">
      <t>bin</t>
    </rPh>
    <rPh sb="16" eb="17">
      <t>zhu zi</t>
    </rPh>
    <phoneticPr fontId="3" type="noConversion"/>
  </si>
  <si>
    <t>手艺高超的珠宝匠镶嵌的项链，光死珠\n(悬赏-深渊掉落）</t>
    <rPh sb="0" eb="1">
      <t>shou yi gao chao</t>
    </rPh>
    <rPh sb="4" eb="5">
      <t>d</t>
    </rPh>
    <rPh sb="5" eb="6">
      <t>zhu bao jiang</t>
    </rPh>
    <rPh sb="8" eb="9">
      <t>xiang qian</t>
    </rPh>
    <rPh sb="10" eb="11">
      <t>d</t>
    </rPh>
    <rPh sb="11" eb="12">
      <t>xiang lian</t>
    </rPh>
    <rPh sb="14" eb="15">
      <t>guang</t>
    </rPh>
    <rPh sb="16" eb="17">
      <t>zhu zi</t>
    </rPh>
    <phoneticPr fontId="3" type="noConversion"/>
  </si>
  <si>
    <t>手艺高超的珠宝匠镶嵌的项链，暗死珠\n(悬赏-深渊掉落）</t>
    <rPh sb="0" eb="1">
      <t>shou yi gao chao</t>
    </rPh>
    <rPh sb="4" eb="5">
      <t>d</t>
    </rPh>
    <rPh sb="5" eb="6">
      <t>zhu bao jiang</t>
    </rPh>
    <rPh sb="8" eb="9">
      <t>xiang qian</t>
    </rPh>
    <rPh sb="10" eb="11">
      <t>d</t>
    </rPh>
    <rPh sb="11" eb="12">
      <t>xiang lian</t>
    </rPh>
    <rPh sb="14" eb="15">
      <t>an</t>
    </rPh>
    <rPh sb="16" eb="17">
      <t>zhu zi</t>
    </rPh>
    <phoneticPr fontId="3" type="noConversion"/>
  </si>
  <si>
    <t>快赐予我恶魔的力量！\n(悬赏-深渊掉落）</t>
  </si>
  <si>
    <t>打铁还需自身硬！\n(成就获取）</t>
  </si>
  <si>
    <t>扎铁了老心\n(成就获取）</t>
    <rPh sb="0" eb="1">
      <t>zha</t>
    </rPh>
    <rPh sb="1" eb="2">
      <t>tie</t>
    </rPh>
    <rPh sb="2" eb="3">
      <t>l</t>
    </rPh>
    <phoneticPr fontId="3" type="noConversion"/>
  </si>
  <si>
    <t>曾经有人穿着它在未知区域探险\n(悬赏-普通/困难/地狱BOSS掉落）</t>
  </si>
  <si>
    <t>王者，启示天下\n(悬赏-普通/困难/地狱BOSS掉落）</t>
  </si>
  <si>
    <t>王者，统治世界\n(悬赏-普通/困难/地狱BOSS掉落）</t>
  </si>
  <si>
    <t>王者，引导世人\n(悬赏-普通/困难/地狱BOSS掉落）</t>
  </si>
  <si>
    <t>王者之怒，响彻星辰\n(悬赏-普通/困难/地狱BOSS掉落）</t>
  </si>
  <si>
    <t>王者之力，光耀万世\n(悬赏-普通/困难/地狱BOSS掉落）</t>
  </si>
  <si>
    <t>王者之威，震慑宇宙\n(悬赏-普通/困难/地狱BOSS掉落）</t>
  </si>
  <si>
    <t>我渴望鲜血\n(悬赏-普通/困难/地狱BOSS掉落）</t>
  </si>
  <si>
    <t>吾等战士，永远向前\n(悬赏-普通/困难/地狱BOSS掉落）</t>
  </si>
  <si>
    <t>很适合晚上套在头上\n(悬赏-普通/困难/地狱BOSS掉落）</t>
  </si>
  <si>
    <t>奇怪的名字\n(悬赏-普通/困难/地狱BOSS掉落）</t>
  </si>
  <si>
    <t>走路时带起一堆尘土\n(悬赏-普通/困难/地狱BOSS掉落）</t>
  </si>
  <si>
    <t>可怕的眼睛\n(悬赏-普通/困难/地狱BOSS掉落）</t>
  </si>
  <si>
    <t>默默注视着你\n(悬赏-普通/困难/地狱BOSS掉落）</t>
  </si>
  <si>
    <t>被鲜血覆盖的獠牙\n(悬赏-普通/困难/地狱BOSS掉落）</t>
  </si>
  <si>
    <t>这件头盔上绘有只鹰，所以就叫这个名字\n(悬赏-普通/困难/地狱BOSS掉落）</t>
  </si>
  <si>
    <t>这件胸甲上绘有只鹰，所以就叫这个名字\n(悬赏-普通/困难/地狱BOSS掉落）</t>
  </si>
  <si>
    <t>这件护靴上绘有只鹰，所以就叫这个名字\n(悬赏-普通/困难/地狱BOSS掉落）</t>
  </si>
  <si>
    <t>这件戒指上绘有只鹰，所以就叫这个名字\n(悬赏-普通/困难/地狱BOSS掉落）</t>
  </si>
  <si>
    <t>这件项链上绘有只鹰，所以就叫这个名字\n(悬赏-普通/困难/地狱BOSS掉落）</t>
  </si>
  <si>
    <t>这件手镯上绘有只鹰，所以就叫这个名字\n(悬赏-普通/困难/地狱BOSS掉落）</t>
  </si>
  <si>
    <t>我是风一样的女子\n(悬赏-普通/困难/地狱BOSS掉落）</t>
  </si>
  <si>
    <t>东皇太一的钟，相传为天界之门\n(悬赏-普通/困难/地狱BOSS掉落）</t>
  </si>
  <si>
    <t>蚩尤穿着它征战四方\n(悬赏-普通/困难/地狱BOSS掉落）</t>
  </si>
  <si>
    <t>夸父穿着它追逐太阳\n(悬赏-普通/困难/地狱BOSS掉落）</t>
  </si>
  <si>
    <t>女娲用来补天的石头\n(悬赏-普通/困难/地狱BOSS掉落）</t>
  </si>
  <si>
    <t>天帝昊天的塔，可收妖魔,镇鬼煞\n(悬赏-普通/困难/地狱BOSS掉落）</t>
  </si>
  <si>
    <t>西王母的镜子，可洞察天机，穿越时空\n(悬赏-普通/困难/地狱BOSS掉落）</t>
  </si>
  <si>
    <t>可以引起四系元素共鸣的帽子\n(悬赏-普通/困难/地狱BOSS掉落）</t>
  </si>
  <si>
    <t>可以引起四系元素共鸣的长袍\n(悬赏-普通/困难/地狱BOSS掉落）</t>
  </si>
  <si>
    <t>可以引起四系元素共鸣的布靴\n(悬赏-普通/困难/地狱BOSS掉落）</t>
  </si>
  <si>
    <t>可以引起四系元素共鸣的戒指\n(悬赏-普通/困难/地狱BOSS掉落）</t>
  </si>
  <si>
    <t>可以引起四系元素共鸣的项链\n(悬赏-普通/困难/地狱BOSS掉落）</t>
  </si>
  <si>
    <t>可以引起四系元素共鸣的手镯\n(悬赏-普通/困难/地狱BOSS掉落）</t>
  </si>
  <si>
    <t>奥术帝国时期法师的制式装备\n(悬赏-普通/困难/地狱BOSS掉落）</t>
  </si>
  <si>
    <t>太阳下山了\n(悬赏-普通/困难/地狱BOSS掉落）</t>
  </si>
  <si>
    <t>一轮残月\n(悬赏-普通/困难/地狱BOSS掉落）</t>
  </si>
  <si>
    <t>跑不快\n(悬赏-普通/困难/地狱BOSS掉落）</t>
  </si>
  <si>
    <t>冰封万里\n(悬赏-普通/困难/地狱BOSS掉落）</t>
  </si>
  <si>
    <t>火烧联营\n(悬赏-普通/困难/地狱BOSS掉落）</t>
  </si>
  <si>
    <t>暗影蔽日\n(悬赏-普通/困难/地狱BOSS掉落）</t>
  </si>
  <si>
    <t>探求宇宙的本源\n(悬赏-普通/困难/地狱BOSS掉落）</t>
  </si>
  <si>
    <t>末日即将来临\n(悬赏-普通/困难/地狱BOSS掉落）</t>
  </si>
  <si>
    <t>戒之在骄，负重罚之\n(悬赏-普通/困难/地狱BOSS掉落）</t>
  </si>
  <si>
    <t>戒之在贪，伏卧罚之\n(悬赏-普通/困难/地狱BOSS掉落）</t>
  </si>
  <si>
    <t>戒之在惰，奔跑罚之\n(悬赏-普通/困难/地狱BOSS掉落）</t>
  </si>
  <si>
    <t>戒之在怒，黑烟罚之\n(悬赏-普通/困难/地狱BOSS掉落）</t>
  </si>
  <si>
    <t>戒之在馐，饥饿罚之\n(悬赏-普通/困难/地狱BOSS掉落）</t>
  </si>
  <si>
    <t>戒之在妒，缝嘴罚之\n(悬赏-普通/困难/地狱BOSS掉落）</t>
  </si>
  <si>
    <t>信仰光明的祭司们的头发越来越少了。\n(悬赏-普通/困难/地狱BOSS掉落）</t>
  </si>
  <si>
    <t>圣职者统一穿着的法袍，偶尔会冒出金光。\n(悬赏-普通/困难/地狱BOSS掉落）</t>
  </si>
  <si>
    <t>在光明圣域出入所需要的鞋子。\n(悬赏-普通/困难/地狱BOSS掉落）</t>
  </si>
  <si>
    <t>这枚戒指中闪着金光。\n(悬赏-普通/困难/地狱BOSS掉落）</t>
  </si>
  <si>
    <t>光明的项链中闪着金光。\n(悬赏-普通/困难/地狱BOSS掉落）</t>
  </si>
  <si>
    <t>光明手链，五金一件。\n(悬赏-普通/困难/地狱BOSS掉落）</t>
  </si>
  <si>
    <t>神圣祈祷者的帽子。\n(悬赏-普通/困难/地狱BOSS掉落）</t>
  </si>
  <si>
    <t>神圣祈祷者的法衣。\n(悬赏-普通/困难/地狱BOSS掉落）</t>
  </si>
  <si>
    <t>神圣祈祷者的绑腿。\n(悬赏-普通/困难/地狱BOSS掉落）</t>
  </si>
  <si>
    <t>灌注着神圣能量的戒指。\n(悬赏-普通/困难/地狱BOSS掉落）</t>
  </si>
  <si>
    <t>这可是24k纯金项链。\n(悬赏-普通/困难/地狱BOSS掉落）</t>
  </si>
  <si>
    <t>神圣祈祷者所佩的手镯。\n(悬赏-普通/困难/地狱BOSS掉落）</t>
  </si>
  <si>
    <t>所有人都会受到惩罚！\n(悬赏-普通/困难/地狱BOSS掉落）</t>
  </si>
  <si>
    <t>审判者应有的姿态。\n(悬赏-普通/困难/地狱BOSS掉落）</t>
  </si>
  <si>
    <t>你堕落了，兄弟。\n(悬赏-普通/困难/地狱BOSS掉落）</t>
  </si>
  <si>
    <t>这枚戒指中不时传来令人胆寒的声音。\n(悬赏-普通/困难/地狱BOSS掉落）</t>
  </si>
  <si>
    <t>这是你作为光明祭祀的证明。\n(悬赏-普通/困难/地狱BOSS掉落）</t>
  </si>
  <si>
    <t>保持住你的理智！\n(悬赏-普通/困难/地狱BOSS掉落）</t>
  </si>
  <si>
    <t>没人会知道自己会死在哪，嘿嘿嘿。\n(悬赏-普通/困难/地狱BOSS掉落）</t>
  </si>
  <si>
    <t>地狱的烈焰会将你的敌人烧尽！\n(悬赏-普通/困难/地狱BOSS掉落）</t>
  </si>
  <si>
    <t>谁都不知道这面具下究竟藏着怎样阴暗的面孔。\n(悬赏-普通/困难/地狱BOSS掉落）</t>
  </si>
  <si>
    <t>屠戮者才会拥有的残暴伪装。\n(悬赏-普通/困难/地狱BOSS掉落）</t>
  </si>
  <si>
    <t>悄悄地，我来了。\n(悬赏-普通/困难/地狱BOSS掉落）</t>
  </si>
  <si>
    <t>生与死，轮回不止。\n(悬赏-普通/困难/地狱BOSS掉落）</t>
  </si>
  <si>
    <t>拿血来开始这场仪式吧！\n(悬赏-普通/困难/地狱BOSS掉落）</t>
  </si>
  <si>
    <t>这是刺客的象征！\n(悬赏-普通/困难/地狱BOSS掉落）</t>
  </si>
  <si>
    <t>悲惨的亡魂之音环绕在你的周围。\n(悬赏-普通/困难/地狱BOSS掉落）</t>
  </si>
  <si>
    <t>死灵教会从不缺少狂热分子。\n(悬赏-普通/困难/地狱BOSS掉落）</t>
  </si>
  <si>
    <t>我能感受到死者的呼声。\n(悬赏-普通/困难/地狱BOSS掉落）</t>
  </si>
  <si>
    <t>只有我才是你们坚强的壁垒！\n(悬赏-普通/困难/地狱BOSS掉落）</t>
  </si>
  <si>
    <t>我的守护之路上充满了仇恨。\n(悬赏-普通/困难/地狱BOSS掉落）</t>
  </si>
  <si>
    <t>血液在我的铠甲中流淌！\n(悬赏-普通/困难/地狱BOSS掉落）</t>
  </si>
  <si>
    <t>漫长的旅途，开始了！\n(悬赏-普通/困难/地狱BOSS掉落）</t>
  </si>
  <si>
    <t>这真是一场漫长的旅途。\n(悬赏-普通/困难/地狱BOSS掉落）</t>
  </si>
  <si>
    <t>漫长的旅途，结束了！\n(悬赏-普通/困难/地狱BOSS掉落）</t>
  </si>
  <si>
    <t>观众朋友们，让我们一起期待一场最为华丽的演出！\n(悬赏-普通/困难/地狱BOSS掉落）</t>
  </si>
  <si>
    <t>大贤者总会有些秘密宝物的，你说是吧？\n(悬赏-普通/困难/地狱BOSS掉落）</t>
  </si>
  <si>
    <t>战斗大师所配的紫衫藤甲，就是有点怕火。\n(竞技场/天梯掉落）</t>
  </si>
  <si>
    <t>你们看我帅吗？\n(悬赏-深渊掉落）</t>
  </si>
  <si>
    <t>这鞋比背还滑。\n(悬赏-深渊掉落）</t>
  </si>
  <si>
    <t>我可是上过钻石的人。\n(悬赏-深渊掉落）</t>
  </si>
  <si>
    <t>这花环上差一点。\n(悬赏-深渊掉落）</t>
  </si>
  <si>
    <t>别管我，我要开始表演了！\n(悬赏-深渊掉落）</t>
  </si>
  <si>
    <t>我是最强的！\n(悬赏-深渊掉落）</t>
  </si>
  <si>
    <t>带上它你可能再也抽不到神话英雄了\n(悬赏-深渊掉落）</t>
  </si>
  <si>
    <t>天使都在注视着你。\n(悬赏-深渊掉落）</t>
  </si>
  <si>
    <t>恶魔将把你拖入地狱！\n(悬赏-深渊掉落）</t>
  </si>
  <si>
    <t>集大龙王之力，在此现世！\n(悬赏-深渊掉落）</t>
  </si>
  <si>
    <t>杀戮使我愉悦。\n(悬赏-深渊掉落）</t>
  </si>
  <si>
    <t>站在我身后！\n(悬赏-深渊掉落）</t>
  </si>
  <si>
    <t>你离圣地还有多远？\n(悬赏-深渊掉落）</t>
  </si>
  <si>
    <t>狩猎开始了！\n(悬赏-深渊掉落）</t>
  </si>
  <si>
    <t>你听到我的祈求了吗？\n(悬赏-深渊掉落）</t>
  </si>
  <si>
    <t>守望者的血液将由此继承下去！\n(悬赏-深渊掉落）</t>
  </si>
  <si>
    <t>不来一首激昂的曲子吗？\n(悬赏-深渊掉落）</t>
  </si>
  <si>
    <t>只有穿上它，才能成为帝王！\n(悬赏-深渊掉落）</t>
  </si>
  <si>
    <t>创造一个巨人，需要几步呢？\n(悬赏-深渊掉落）</t>
  </si>
  <si>
    <t>你知道自己的命运吗？\n(悬赏-深渊掉落）</t>
  </si>
  <si>
    <t>忏悔吧，或许这能改变你的命运。\n(悬赏-深渊掉落）</t>
  </si>
  <si>
    <t>这可是浪漫的禁忌，禁忌的浪漫。\n(悬赏-深渊掉落）</t>
  </si>
  <si>
    <t>我，很孤独。\n(悬赏-深渊掉落）</t>
  </si>
  <si>
    <t>看看我都创造了什么！\n(悬赏-深渊掉落）</t>
  </si>
  <si>
    <t>相信女人的直觉！\n(悬赏-深渊掉落）</t>
  </si>
  <si>
    <t>野性的灵魂，兽性的呼唤。\n(悬赏-深渊掉落）</t>
  </si>
  <si>
    <t>S3青铜勇士专属\n(提升段位可升级装备）</t>
  </si>
  <si>
    <t>S3黄金勇士专属\n(提升段位可升级装备）</t>
  </si>
  <si>
    <t>S1青铜勇士专属\n(提升段位可升级装备）</t>
  </si>
  <si>
    <t>S1黄金勇士专属\n(提升段位可升级装备）</t>
  </si>
  <si>
    <t>S2青铜勇士专属\n(提升段位可升级装备）</t>
  </si>
  <si>
    <t>S2黄金勇士专属\n(提升段位可升级装备）</t>
  </si>
  <si>
    <t>S4青铜勇士专属\n(提升段位可升级装备）</t>
  </si>
  <si>
    <t>S4黄金勇士专属\n(提升段位可升级装备）</t>
  </si>
  <si>
    <t>S5青铜勇士专属\n(提升段位可升级装备）</t>
  </si>
  <si>
    <t>S5黄金勇士专属\n(提升段位可升级装备）</t>
  </si>
  <si>
    <t>S6青铜勇士专属\n(提升段位可升级装备）</t>
  </si>
  <si>
    <t>S6黄金勇士专属\n(提升段位可升级装备）</t>
  </si>
  <si>
    <t>太阳君主\n(8月竞技场赛季第1-5名获得）</t>
  </si>
  <si>
    <t>月亮君主\n(8月活动副本第1-5名获得）</t>
  </si>
  <si>
    <t>恶魔之王\n(8月活跃排名第1-5名获得）</t>
  </si>
  <si>
    <t>天使之王\n(8月公会战力排名第1的公会会长获得）</t>
  </si>
  <si>
    <t>十二宫-白羊\n(8月竞技场赛季第6-15名获得）</t>
  </si>
  <si>
    <t>十二宫-金牛\n(8月公会战力排名第2的公会会长获得）</t>
  </si>
  <si>
    <t>十二宫-双子\n(8月活跃排名第6-15名获得）</t>
  </si>
  <si>
    <t>十二宫-巨蟹\n(8月活动副本第6-15名获得）</t>
  </si>
  <si>
    <t>十二宫-狮子\n(8月竞技场赛季第16-25名获得）</t>
  </si>
  <si>
    <t>十二宫-处女\n(8月公会战力排名第3的公会会长获得）</t>
  </si>
  <si>
    <t>十二宫-天秤\n(8月活跃排名第16-25名获得）</t>
  </si>
  <si>
    <t>十二宫-天蝎\n(8月活动副本第16-25名获得）</t>
  </si>
  <si>
    <t>十二宫-射手\n(8月竞技场赛季第26-35名获得）</t>
  </si>
  <si>
    <t>十二宫-摩羯\n(8月公会战力排名第4的公会会长获得）</t>
  </si>
  <si>
    <t>十二宫-水瓶\n(8月活跃排名第26-35名获得）</t>
  </si>
  <si>
    <t>十二宫-双鱼\n(8月活动副本第26-35名获得）</t>
  </si>
  <si>
    <t>烈火的荣耀\n(8月竞技场赛季排名第36~60名获得）</t>
  </si>
  <si>
    <t>厚土的荣耀\n(8月公会战力排名前4的公会成员获得）</t>
  </si>
  <si>
    <t>壬水的荣耀\n(8月活动副本第36~60名获得）</t>
  </si>
  <si>
    <t>初心者用的短剑，再短一点，再短一点！\n(冒险关卡掉落）</t>
  </si>
  <si>
    <t>羽毛有时可以擦出火花\n(冒险关卡掉落）</t>
  </si>
  <si>
    <t>注入穿透能量的魔杖\n(副本-魔化之地掉落）</t>
  </si>
  <si>
    <t>狂霸酷炫拽，小伙子你赚到了\n(活跃1礼包获得）</t>
  </si>
  <si>
    <t>一枪刺破天\n(冒险关卡掉落）</t>
  </si>
  <si>
    <t>我自横刀向天笑\n(副本-元素风暴掉落）</t>
  </si>
  <si>
    <t>天书旧约卷一的残本\n(副本-元素风暴掉落）</t>
  </si>
  <si>
    <t>我控记不住我记几啊！\n(副本-黑暗工厂掉落）</t>
  </si>
  <si>
    <t>你制杖吗？不，我贩剑。\n(副本-黑暗工厂掉落）</t>
  </si>
  <si>
    <t>圆桌骑士标配的长枪\n(副本-英灵殿掉落）</t>
  </si>
  <si>
    <t>面色铁青之毒，青色之弓\n(副本-军事基地掉落）</t>
  </si>
  <si>
    <t>周身缠绕着什么不得了的东西\n(副本-军事基地掉落）</t>
  </si>
  <si>
    <t>土豪战士武装赛高\n(副本-星际穿越掉落）</t>
  </si>
  <si>
    <t>我很刚，真的很刚\n(冒险关卡掉落）</t>
  </si>
  <si>
    <t>被元素精灵缠绕的剑\n(副本-英灵殿掉落）</t>
  </si>
  <si>
    <t>我的梦想是制造闪电风暴\n(副本-英灵殿掉落）</t>
  </si>
  <si>
    <t>割下你的耳朵，败者！\n(副本-星际穿越掉落）</t>
  </si>
  <si>
    <t>小心别被松鼠吃了\n(副本-英灵殿掉落）</t>
  </si>
  <si>
    <t>一切融于风暴之色，归于虚幻\n(副本-机械纪元掉落）</t>
  </si>
  <si>
    <t>炽热之光，接纳我！\n(副本-机械纪元掉落）</t>
  </si>
  <si>
    <t>我大胃王一口一个火山\n(副本-军事基地掉落）</t>
  </si>
  <si>
    <t>勇者A了上去！\n(副本-巨龙之巢掉落）</t>
  </si>
  <si>
    <t>这个月我要上传说！\n(副本-巨龙之巢掉落）</t>
  </si>
  <si>
    <t>放心，巨龙是不会有麒麟臂的。\n(副本-巨龙之巢掉落）</t>
  </si>
  <si>
    <t>周围时而有电光雷鸣，似乎能听到他的咆哮。\n(悬赏-深渊掉落）</t>
  </si>
  <si>
    <t>短小而精致的小刀，却能完全发挥王全部的威力。\n(悬赏-深渊掉落）</t>
  </si>
  <si>
    <t>这是怎样一个被诅咒的因果啊！\n(悬赏-深渊掉落）</t>
  </si>
  <si>
    <t>人民币武装之镀金威力豪华版。\n(悬赏-深渊掉落）</t>
  </si>
  <si>
    <t>燃烧吧！我的心！\n(悬赏-深渊掉落）</t>
  </si>
  <si>
    <t>说出来你可能不信，这之前是只乌龟。\n(悬赏-深渊掉落）</t>
  </si>
  <si>
    <t>我有四种颜色\n(悬赏-深渊掉落）</t>
  </si>
  <si>
    <t>我的背上纹了条龙\n(悬赏-深渊掉落）</t>
  </si>
  <si>
    <t>月女神谈恋爱的时候带着的装饰\n(悬赏-深渊掉落）</t>
  </si>
  <si>
    <t>你将成为我箭下的亡魂\n(悬赏-深渊掉落）</t>
  </si>
  <si>
    <t>咖喱棒！\n(悬赏-深渊掉落）</t>
  </si>
  <si>
    <t>太，初始也，元气始萌\n(悬赏-深渊掉落）</t>
  </si>
  <si>
    <t>滚进深渊吧！\n(悬赏-深渊掉落）</t>
  </si>
  <si>
    <t>我的毒没有解药。\n(悬赏-深渊掉落）</t>
  </si>
  <si>
    <t>迷雾之中，我才是最致命的。\n(悬赏-深渊掉落）</t>
  </si>
  <si>
    <t>吃俺老孙一棒！\n(悬赏-深渊掉落）</t>
  </si>
  <si>
    <t>这可不是一般的重。\n(悬赏-深渊掉落）</t>
  </si>
  <si>
    <t>你根本不知道我会使出什么绝招。\n(悬赏-深渊掉落）</t>
  </si>
  <si>
    <t>这可是一项未来科技的产物。\n(悬赏-深渊掉落）</t>
  </si>
  <si>
    <t>你将可以更自如地使用豪火球。\n(悬赏-深渊掉落）</t>
  </si>
  <si>
    <t>你的提炉枪更加持久！\n(悬赏-深渊掉落）</t>
  </si>
  <si>
    <t>魔神王的光芒将再次显现！\n(悬赏-深渊掉落）</t>
  </si>
  <si>
    <t>想来天堂吗？\n(悬赏-深渊掉落）</t>
  </si>
  <si>
    <t>飞龙在天！\n(悬赏-深渊掉落）</t>
  </si>
  <si>
    <t>令恶人闻风丧胆。\n(悬赏-深渊掉落）</t>
  </si>
  <si>
    <t>请举起你们的双手！\n(悬赏-深渊掉落）</t>
  </si>
  <si>
    <t>只有强大的坦克可以发挥出它的真正力量。\n(悬赏-深渊掉落）</t>
  </si>
  <si>
    <t>是智慧之刃不是智杖\n(限时活动获得）</t>
  </si>
  <si>
    <t>总有一些东西再也没法回到从前\n(特殊获得）</t>
  </si>
  <si>
    <t>弹出这个红字的时候会有一定几率获得该装备！\n(特殊获得）</t>
  </si>
  <si>
    <t>这把剑可是从高达模型上拆下来的。\n(悬赏-深渊掉落）</t>
  </si>
  <si>
    <t>获得了神的赐福的长枪\n(悬赏-普通/困难/地狱BOSS掉落）</t>
  </si>
  <si>
    <t>王的荣耀\n(悬赏-普通/困难/地狱BOSS掉落）</t>
  </si>
  <si>
    <t>一把被封印的刀\n(悬赏-普通/困难/地狱BOSS掉落）</t>
  </si>
  <si>
    <t>这把弓上绘有只鹰，所以就叫这个名字\n(悬赏-普通/困难/地狱BOSS掉落）</t>
  </si>
  <si>
    <t>后羿用它射落了太阳\n(悬赏-普通/困难/地狱BOSS掉落）</t>
  </si>
  <si>
    <t>可以引起四系元素共鸣的法杖\n(悬赏-普通/困难/地狱BOSS掉落）</t>
  </si>
  <si>
    <t>天雷滚滚\n(悬赏-普通/困难/地狱BOSS掉落）</t>
  </si>
  <si>
    <t>戒之在色，火焰罚之\n(悬赏-普通/困难/地狱BOSS掉落）</t>
  </si>
  <si>
    <t>记录着光明使者精髓的古典书籍。\n(悬赏-普通/困难/地狱BOSS掉落）</t>
  </si>
  <si>
    <t>神圣祈祷者之书。\n(悬赏-普通/困难/地狱BOSS掉落）</t>
  </si>
  <si>
    <t>书中记载了天谴之日。\n(悬赏-普通/困难/地狱BOSS掉落）</t>
  </si>
  <si>
    <t>传闻地狱只有两把刀，这第三把是？\n(悬赏-普通/困难/地狱BOSS掉落）</t>
  </si>
  <si>
    <t>这柄细小的匕首极其渴望鲜血。\n(悬赏-普通/困难/地狱BOSS掉落）</t>
  </si>
  <si>
    <t>这里记录了全世界旅游攻略。\n(悬赏-普通/困难/地狱BOSS掉落）</t>
  </si>
  <si>
    <t>Windforce(96)($23333)(Q:99)(M:0)</t>
    <phoneticPr fontId="3" type="noConversion"/>
  </si>
  <si>
    <t>Windforce(86)($12234)(Q:85)(M:0)\n(限时活动获得）</t>
    <phoneticPr fontId="3" type="noConversion"/>
  </si>
  <si>
    <t>疾风的荣耀\n(8月活跃达到1000获得）</t>
    <phoneticPr fontId="3" type="noConversion"/>
  </si>
  <si>
    <t>icon28_26</t>
  </si>
  <si>
    <t>icon28_42</t>
    <phoneticPr fontId="3" type="noConversion"/>
  </si>
  <si>
    <t>集齐1000个合成传说枪-盾枪伊芙雷泽尔</t>
  </si>
  <si>
    <t>集齐1000个合成传说刀-赤焰提斯卡托斯</t>
  </si>
  <si>
    <t>集齐1000个合成传说弓-绚蓝阿布特罗斯</t>
  </si>
  <si>
    <t>集齐1000个合成传说盾-武装奥布罗斯</t>
  </si>
  <si>
    <t>集齐1000个合成传说匕首-钝剑阿普克洛斯</t>
  </si>
  <si>
    <t>集齐1000个合成传说书-巨神王托托斯</t>
  </si>
  <si>
    <t>集齐1000个合成传说杖-四色之焰亚卡托姆</t>
  </si>
  <si>
    <t>集齐1000个合成传说短剑-龙之纹巴萨欧拉</t>
  </si>
  <si>
    <t>集齐1000个合成传说弓-月神之弓</t>
  </si>
  <si>
    <t>集齐1000个合成传说匕首-裂变短匕</t>
  </si>
  <si>
    <t>集齐1000个合成传说弓-妙法千五</t>
  </si>
  <si>
    <t>集齐1000个合成传说剑-断钢</t>
  </si>
  <si>
    <t>集齐1000个合成传说书-浑天【太初篇】</t>
  </si>
  <si>
    <t>集齐1000个合成传说枪-虚空重锤</t>
  </si>
  <si>
    <t>集齐1000个合成传说匕首-巫毒匕首</t>
  </si>
  <si>
    <t>集齐1000个合成传说弓-开膛手枪</t>
  </si>
  <si>
    <t>集齐1000个合成传说枪-定海神针</t>
  </si>
  <si>
    <t>集齐1000个合成传说枪-双铁戟</t>
  </si>
  <si>
    <t>集齐1000个合成传说剑-彩篆</t>
  </si>
  <si>
    <t>集齐1000个合成传说弓-能量强化装置</t>
  </si>
  <si>
    <t>集齐1000个合成传说书-火焰卷轴</t>
  </si>
  <si>
    <t>集齐1000个合成传说枪-吸水提卢枪</t>
  </si>
  <si>
    <t>集齐1000个合成传说杖-万法之光</t>
  </si>
  <si>
    <t>集齐1000个合成传说书-天堂守护</t>
  </si>
  <si>
    <t>集齐1000个合成传说刀-青龙偃月刀</t>
  </si>
  <si>
    <t>集齐1000个合成传说弓-渴血左轮</t>
  </si>
  <si>
    <t>集齐1000个合成传说杖-神之愤怒</t>
  </si>
  <si>
    <t>集齐1000个合成传说盾-天使圣盾</t>
  </si>
  <si>
    <t>集齐1000个合成传说书-圣洁之书</t>
  </si>
  <si>
    <t>集齐1000个合成传说剑-聪聪君的光束剑</t>
  </si>
  <si>
    <t>集齐1000个合成传说戒指-法老之扣</t>
  </si>
  <si>
    <t>集齐1000个合成传说项链-先祖之魂</t>
  </si>
  <si>
    <t>集齐1000个合成传说手镯-石沙之缚</t>
  </si>
  <si>
    <t>集齐1000个合成传说头部-天穹伊欧斯</t>
  </si>
  <si>
    <t>集齐1000个合成传说胸部-风扬蓝波斯</t>
  </si>
  <si>
    <t>集齐1000个合成传说腿部-地覆戈涅斯</t>
  </si>
  <si>
    <t>集齐1000个合成传说头部-迪勒瑞姆</t>
  </si>
  <si>
    <t>集齐1000个合成传说胸部-刚毅</t>
  </si>
  <si>
    <t>集齐1000个合成传说胸部-梦境之甲</t>
  </si>
  <si>
    <t>集齐1000个合成传说头部-梦境之盔</t>
  </si>
  <si>
    <t>集齐1000个合成传说腿部-恶魔之赐</t>
  </si>
  <si>
    <t>集齐1000个合成传说头部-吉永之脸</t>
  </si>
  <si>
    <t>集齐1000个合成传说胸部-威廉的自尊</t>
  </si>
  <si>
    <t>集齐1000个合成神话腿部-马格纳斯之皮</t>
  </si>
  <si>
    <t>集齐1000个合成神话戒指-惠斯坦武装之戒</t>
  </si>
  <si>
    <t>集齐1000个合成传说头部-聪聪君的方方盔</t>
  </si>
  <si>
    <t>集齐1000个合成传说胸部-聪聪君的帅帅甲</t>
  </si>
  <si>
    <t>集齐1000个合成传说腿部-聪聪君的滑滑鞋</t>
  </si>
  <si>
    <t>集齐1000个合成传说戒指-聪聪君的回忆</t>
  </si>
  <si>
    <t>集齐1000个合成传说项链-聪聪君的花环</t>
  </si>
  <si>
    <t>集齐1000个合成传说手镯-聪聪君的疯狂</t>
  </si>
  <si>
    <t>集齐1000个合成传说护身符-聪聪君的战士之饰</t>
  </si>
  <si>
    <t>集齐1000个合成传说饰品-聪聪君的玉佩</t>
  </si>
  <si>
    <t>集齐1000个合成传说头部-米迦勒的慈悲</t>
  </si>
  <si>
    <t>集齐1000个合成传说胸部-拉斐尔的治愈</t>
  </si>
  <si>
    <t>集齐1000个合成传说腿部-加百列的守护</t>
  </si>
  <si>
    <t>集齐1000个合成传说戒指-雷米尔的指引</t>
  </si>
  <si>
    <t>集齐1000个合成传说项链-米达伦的教导</t>
  </si>
  <si>
    <t>集齐1000个合成传说手镯-乌利尔的审判</t>
  </si>
  <si>
    <t>集齐1000个合成传说头部-骷髅之冠</t>
  </si>
  <si>
    <t>集齐1000个合成传说胸部-骨龙之躯</t>
  </si>
  <si>
    <t>集齐1000个合成传说腿部-憎恶之足</t>
  </si>
  <si>
    <t>集齐1000个合成传说戒指-火焰之魂</t>
  </si>
  <si>
    <t>集齐1000个合成传说项链-永冬之匣</t>
  </si>
  <si>
    <t>集齐1000个合成传说手镯-堕天使之翼</t>
  </si>
  <si>
    <t>集齐1000个合成传说头部-九头龙王头盔</t>
  </si>
  <si>
    <t>集齐1000个合成传说胸部-大力龙王铠甲</t>
  </si>
  <si>
    <t>集齐1000个合成传说腿部-青莲龙王护靴</t>
  </si>
  <si>
    <t>集齐1000个合成传说戒指-欢喜龙王戒指</t>
  </si>
  <si>
    <t>集齐1000个合成传说项链-海龙王项链</t>
  </si>
  <si>
    <t>集齐1000个合成传说手镯-毒龙王手镯</t>
  </si>
  <si>
    <t>集齐1000个合成传说头部-暗杀者</t>
  </si>
  <si>
    <t>集齐1000个合成传说胸部-守护者</t>
  </si>
  <si>
    <t>集齐1000个合成传说腿部-苦修者</t>
  </si>
  <si>
    <t>集齐1000个合成传说戒指-狩猎者</t>
  </si>
  <si>
    <t>集齐1000个合成传说项链-祈求者</t>
  </si>
  <si>
    <t>集齐1000个合成传说手镯-传承者</t>
  </si>
  <si>
    <t>集齐1000个合成传说头部-交响曲</t>
  </si>
  <si>
    <t>集齐1000个合成传说胸部-协奏曲</t>
  </si>
  <si>
    <t>集齐1000个合成传说腿部-圆舞曲</t>
  </si>
  <si>
    <t>集齐1000个合成传说戒指-狂想曲</t>
  </si>
  <si>
    <t>集齐1000个合成传说项链-幻想曲</t>
  </si>
  <si>
    <t>集齐1000个合成传说手镯-随想曲</t>
  </si>
  <si>
    <t>集齐1000个合成传说头部-天帝战盔</t>
  </si>
  <si>
    <t>集齐1000个合成传说胸部-黄帝战甲</t>
  </si>
  <si>
    <t>集齐1000个合成传说腿部-炎帝战靴</t>
  </si>
  <si>
    <t>集齐1000个合成传说戒指-青帝戒指</t>
  </si>
  <si>
    <t>集齐1000个合成传说项链-黑帝项链</t>
  </si>
  <si>
    <t>集齐1000个合成传说手镯-白帝手镯</t>
  </si>
  <si>
    <t>集齐1000个合成传说头部-奥术核心</t>
  </si>
  <si>
    <t>集齐1000个合成传说胸部-黄金动力炉</t>
  </si>
  <si>
    <t>集齐1000个合成传说腿部-岩石助推器</t>
  </si>
  <si>
    <t>集齐1000个合成传说戒指-冰霜指环</t>
  </si>
  <si>
    <t>集齐1000个合成传说项链-熔岩火链</t>
  </si>
  <si>
    <t>集齐1000个合成传说手镯-双子手镯</t>
  </si>
  <si>
    <t>集齐1000个合成传说头部-愚者的流浪</t>
  </si>
  <si>
    <t>集齐1000个合成传说胸部-教皇的援助</t>
  </si>
  <si>
    <t>集齐1000个合成传说腿部-恋人的结合</t>
  </si>
  <si>
    <t>集齐1000个合成传说戒指-隐者的探索</t>
  </si>
  <si>
    <t>集齐1000个合成传说项链-魔术师的创造</t>
  </si>
  <si>
    <t>集齐1000个合成传说手镯-女祭司的智慧</t>
  </si>
  <si>
    <t>集齐1000个合成传说头部-狼之力</t>
  </si>
  <si>
    <t>集齐1000个合成传说胸部-虎之力</t>
  </si>
  <si>
    <t>集齐1000个合成传说腿部-兔之力</t>
  </si>
  <si>
    <t>集齐1000个合成传说戒指-猫之力</t>
  </si>
  <si>
    <t>集齐1000个合成传说项链-狐之力</t>
  </si>
  <si>
    <t>集齐1000个合成传说手镯-熊之力</t>
  </si>
  <si>
    <t>集齐1000个合成传说差分器-极限的风</t>
  </si>
  <si>
    <t>集齐1000个合成传说差分器-远古战神</t>
  </si>
  <si>
    <t>每月活动副本宝箱，代表水的意志，开启获得进阶材料</t>
    <phoneticPr fontId="3" type="noConversion"/>
  </si>
  <si>
    <t>暗牙黄泉津</t>
    <phoneticPr fontId="3" type="noConversion"/>
  </si>
  <si>
    <t>夺魄拘</t>
  </si>
  <si>
    <t>战国时期初代服部半藏所用</t>
  </si>
  <si>
    <t>icon47_54</t>
  </si>
  <si>
    <t>icon47_55</t>
    <phoneticPr fontId="3" type="noConversion"/>
  </si>
  <si>
    <t>icon48_1</t>
  </si>
  <si>
    <t>icon47_114</t>
  </si>
  <si>
    <t>死神配以圆月，黑夜，呈现出一种别样的堕落的优雅！</t>
    <phoneticPr fontId="3" type="noConversion"/>
  </si>
  <si>
    <t>防具被动</t>
    <phoneticPr fontId="3" type="noConversion"/>
  </si>
  <si>
    <t>单件特效10%</t>
    <phoneticPr fontId="3" type="noConversion"/>
  </si>
  <si>
    <t>武器被动</t>
    <phoneticPr fontId="3" type="noConversion"/>
  </si>
  <si>
    <t>白</t>
    <phoneticPr fontId="3" type="noConversion"/>
  </si>
  <si>
    <t>绿</t>
    <phoneticPr fontId="3" type="noConversion"/>
  </si>
  <si>
    <t>蓝</t>
    <phoneticPr fontId="3" type="noConversion"/>
  </si>
  <si>
    <t>紫</t>
    <phoneticPr fontId="3" type="noConversion"/>
  </si>
  <si>
    <t>单件特效5%</t>
    <phoneticPr fontId="3" type="noConversion"/>
  </si>
  <si>
    <t>单件特效8%</t>
    <phoneticPr fontId="3" type="noConversion"/>
  </si>
  <si>
    <t>icon10_122</t>
  </si>
  <si>
    <t>icon10_123</t>
    <phoneticPr fontId="3" type="noConversion"/>
  </si>
  <si>
    <t>icon10_120</t>
    <phoneticPr fontId="3" type="noConversion"/>
  </si>
  <si>
    <t>牛头人之怒</t>
    <phoneticPr fontId="3" type="noConversion"/>
  </si>
  <si>
    <t>沙漠核爆</t>
    <phoneticPr fontId="3" type="noConversion"/>
  </si>
  <si>
    <t>沙漠风爆</t>
    <phoneticPr fontId="3" type="noConversion"/>
  </si>
  <si>
    <t>icon44_122</t>
  </si>
  <si>
    <t>沙漠火药</t>
    <phoneticPr fontId="3" type="noConversion"/>
  </si>
  <si>
    <t>icon15_109</t>
  </si>
  <si>
    <t>恩底弥翁的启示</t>
    <phoneticPr fontId="3" type="noConversion"/>
  </si>
  <si>
    <t>基基米的指引</t>
    <phoneticPr fontId="3" type="noConversion"/>
  </si>
  <si>
    <t>爱依希铁露的气息</t>
    <phoneticPr fontId="3" type="noConversion"/>
  </si>
  <si>
    <t>集齐1000个合成传说匕首-夺魄拘</t>
    <phoneticPr fontId="3" type="noConversion"/>
  </si>
  <si>
    <t>集齐1000个合成传说刀-暗牙黄泉津</t>
    <phoneticPr fontId="3" type="noConversion"/>
  </si>
  <si>
    <t>沙漠核爆，沙漠探险小队专属称号</t>
    <phoneticPr fontId="3" type="noConversion"/>
  </si>
  <si>
    <t>牛头人酋长女友遗失的首饰，听说在他老师卧室里找到了。\n（佣兵领地-弗莱斯森林100级以上怪物掉落）</t>
    <phoneticPr fontId="3" type="noConversion"/>
  </si>
  <si>
    <t>牛头人酋长女友遗失的首饰，听说在他老师卧室里找到了。</t>
  </si>
  <si>
    <t>牛头人酋长女友遗失的首饰，听说在他基友卧室里找到了。\n（佣兵领地-幽影沼泽150级以上怪物掉落）</t>
    <phoneticPr fontId="3" type="noConversion"/>
  </si>
  <si>
    <t>牛头人酋长女友遗失的首饰，听说在他基友卧室里找到了。</t>
  </si>
  <si>
    <t>牛头人酋长女友遗失的首饰，听说在他哥哥卧室里找到了。</t>
  </si>
  <si>
    <t>行动13%几率附加1层重伤</t>
    <phoneticPr fontId="3" type="noConversion"/>
  </si>
  <si>
    <t>icon48_1</t>
    <phoneticPr fontId="3" type="noConversion"/>
  </si>
  <si>
    <t>至尊帝王</t>
    <phoneticPr fontId="3" type="noConversion"/>
  </si>
  <si>
    <t>icon76_32</t>
  </si>
  <si>
    <t>传说中的王者才能拥有的称号</t>
    <phoneticPr fontId="3" type="noConversion"/>
  </si>
  <si>
    <t>七彩之雾</t>
    <phoneticPr fontId="3" type="noConversion"/>
  </si>
  <si>
    <t>狂暴之流</t>
    <phoneticPr fontId="3" type="noConversion"/>
  </si>
  <si>
    <t>魔核</t>
    <phoneticPr fontId="3" type="noConversion"/>
  </si>
  <si>
    <t>icon24_35</t>
  </si>
  <si>
    <t>icon18_101</t>
  </si>
  <si>
    <t>聪聪君布鲁方哥碎片</t>
    <rPh sb="3" eb="4">
      <t>bu lu fang ge</t>
    </rPh>
    <rPh sb="5" eb="6">
      <t>fang</t>
    </rPh>
    <rPh sb="6" eb="7">
      <t>ge</t>
    </rPh>
    <phoneticPr fontId="3" type="noConversion"/>
  </si>
  <si>
    <t>集齐1000个合成传说差分器-聪聪君布鲁方哥</t>
    <phoneticPr fontId="3" type="noConversion"/>
  </si>
  <si>
    <t>黑色龙鳞</t>
    <phoneticPr fontId="3" type="noConversion"/>
  </si>
  <si>
    <t>胡狼王的恐怖传说</t>
    <phoneticPr fontId="3" type="noConversion"/>
  </si>
  <si>
    <t>icon37_92</t>
  </si>
  <si>
    <t>胡狼王的恐怖传说卷轴</t>
    <phoneticPr fontId="3" type="noConversion"/>
  </si>
  <si>
    <t>icon40_111</t>
    <phoneticPr fontId="3" type="noConversion"/>
  </si>
  <si>
    <t>普通腿部-支配钢胫卷轴（可在图鉴中查看）</t>
    <phoneticPr fontId="3" type="noConversion"/>
  </si>
  <si>
    <t>阿努比斯专属武器卷轴（可在图鉴中查看）</t>
    <phoneticPr fontId="3" type="noConversion"/>
  </si>
  <si>
    <t>本本石碎片</t>
  </si>
  <si>
    <t>阿顿神的智慧</t>
  </si>
  <si>
    <t>马那托托斯的护身符</t>
  </si>
  <si>
    <t>胡狼王的恐怖传说合成材料（星际穿越60层以上掉落）</t>
    <phoneticPr fontId="3" type="noConversion"/>
  </si>
  <si>
    <t>胡狼王的恐怖传说合成材料（虚空遗迹40层以上掉落）</t>
    <phoneticPr fontId="3" type="noConversion"/>
  </si>
  <si>
    <t>胡狼王的恐怖传说合成材料（英灵殿50层以上掉落）</t>
    <phoneticPr fontId="3" type="noConversion"/>
  </si>
  <si>
    <t>icon21_36</t>
    <phoneticPr fontId="3" type="noConversion"/>
  </si>
  <si>
    <t>icon15_49</t>
  </si>
  <si>
    <t>icon4_55</t>
    <phoneticPr fontId="3" type="noConversion"/>
  </si>
  <si>
    <t>宝石</t>
    <phoneticPr fontId="3" type="noConversion"/>
  </si>
  <si>
    <t>非常稀有的宝石，只能在矿点战斗中获得。可以换取大量金币。</t>
    <phoneticPr fontId="3" type="noConversion"/>
  </si>
  <si>
    <t>icon15_87</t>
  </si>
  <si>
    <t>int:kind=0</t>
    <phoneticPr fontId="3" type="noConversion"/>
  </si>
  <si>
    <t>炼金术师怀表</t>
  </si>
  <si>
    <t>牛头人酋长女友遗失的首饰，听说在他哥哥卧室里找到了。\n（佣兵领地-元素大陆200级以上怪物掉落）</t>
    <phoneticPr fontId="3" type="noConversion"/>
  </si>
  <si>
    <t>icon1_1</t>
    <phoneticPr fontId="3" type="noConversion"/>
  </si>
  <si>
    <t>黑龙</t>
    <phoneticPr fontId="3" type="noConversion"/>
  </si>
  <si>
    <t>波动之赐</t>
    <phoneticPr fontId="3" type="noConversion"/>
  </si>
  <si>
    <t>反伤</t>
    <phoneticPr fontId="3" type="noConversion"/>
  </si>
  <si>
    <t>冷却增伤</t>
    <phoneticPr fontId="3" type="noConversion"/>
  </si>
  <si>
    <t>icon16_82</t>
  </si>
  <si>
    <t>icon54_26</t>
  </si>
  <si>
    <t>icon82_111</t>
  </si>
  <si>
    <t>icon13_19</t>
  </si>
  <si>
    <t>icon23_91</t>
  </si>
  <si>
    <t>icon62_66</t>
  </si>
  <si>
    <t>icon13_53</t>
  </si>
  <si>
    <t>icon19_115</t>
  </si>
  <si>
    <t>icon13_16</t>
  </si>
  <si>
    <t>icon13_3</t>
  </si>
  <si>
    <t>icon31_25</t>
  </si>
  <si>
    <t>icon32_44</t>
  </si>
  <si>
    <t>icon32_28</t>
  </si>
  <si>
    <t>icon32_108</t>
  </si>
  <si>
    <t>icon36_123</t>
  </si>
  <si>
    <t>icon54_17</t>
  </si>
  <si>
    <t>icon57_127</t>
  </si>
  <si>
    <t>icon63_61</t>
  </si>
  <si>
    <t>icon63_121</t>
  </si>
  <si>
    <t>icon63_91</t>
  </si>
  <si>
    <t>icon22_76</t>
  </si>
  <si>
    <t>斗者武器自选箱</t>
  </si>
  <si>
    <t>勇者武器自选箱</t>
  </si>
  <si>
    <t>斗者防具自选箱</t>
  </si>
  <si>
    <t>勇者防具自选箱</t>
  </si>
  <si>
    <t>开启获得1个选定的斗者系列武器</t>
    <phoneticPr fontId="3" type="noConversion"/>
  </si>
  <si>
    <t>开启获得1个选定的勇者系列武器</t>
    <phoneticPr fontId="3" type="noConversion"/>
  </si>
  <si>
    <t>开启获得1个选定的斗者系列防具</t>
    <phoneticPr fontId="3" type="noConversion"/>
  </si>
  <si>
    <t>开启获得1个选定的勇者系列防具</t>
    <phoneticPr fontId="3" type="noConversion"/>
  </si>
  <si>
    <t>可以将英雄升到5星</t>
    <phoneticPr fontId="3" type="noConversion"/>
  </si>
  <si>
    <t>可以将英雄升到6星</t>
  </si>
  <si>
    <t>可以将英雄升到7星</t>
  </si>
  <si>
    <t>可以将英雄进阶到+10</t>
    <phoneticPr fontId="3" type="noConversion"/>
  </si>
  <si>
    <t>可以将英雄进阶到+11</t>
  </si>
  <si>
    <t>可以将英雄进阶到+12</t>
  </si>
  <si>
    <t>可以将英雄进阶到+13</t>
  </si>
  <si>
    <t>可以将英雄进阶到+14</t>
  </si>
  <si>
    <t>可以将英雄进阶到+15</t>
  </si>
  <si>
    <t>可以将英雄进阶到+16</t>
  </si>
  <si>
    <t>可以将英雄进阶到+17</t>
  </si>
  <si>
    <t>可以将英雄进阶到+18</t>
  </si>
  <si>
    <t>可以将英雄进阶到+19</t>
  </si>
  <si>
    <t>可以将英雄进阶到+20</t>
  </si>
  <si>
    <t>+10进阶药水</t>
  </si>
  <si>
    <t>+11进阶药水</t>
  </si>
  <si>
    <t>+12进阶药水</t>
  </si>
  <si>
    <t>+13进阶药水</t>
  </si>
  <si>
    <t>+14进阶药水</t>
  </si>
  <si>
    <t>+15进阶药水</t>
  </si>
  <si>
    <t>+16进阶药水</t>
  </si>
  <si>
    <t>+17进阶药水</t>
  </si>
  <si>
    <t>+18进阶药水</t>
  </si>
  <si>
    <t>+19进阶药水</t>
  </si>
  <si>
    <t>+20进阶药水</t>
  </si>
  <si>
    <t>5星升星书</t>
    <phoneticPr fontId="3" type="noConversion"/>
  </si>
  <si>
    <t>6星升星书</t>
    <phoneticPr fontId="3" type="noConversion"/>
  </si>
  <si>
    <t>7星升星书</t>
    <phoneticPr fontId="3" type="noConversion"/>
  </si>
  <si>
    <t>icon42_116</t>
  </si>
  <si>
    <t>icon42_117</t>
  </si>
  <si>
    <t>icon42_118</t>
  </si>
  <si>
    <t>icon75_102</t>
  </si>
  <si>
    <t>icon75_101</t>
    <phoneticPr fontId="3" type="noConversion"/>
  </si>
  <si>
    <t>icon75_104</t>
    <phoneticPr fontId="3" type="noConversion"/>
  </si>
  <si>
    <t>icon42_119</t>
    <phoneticPr fontId="3" type="noConversion"/>
  </si>
  <si>
    <t>icon42_115</t>
    <phoneticPr fontId="3" type="noConversion"/>
  </si>
  <si>
    <t>icon42_113</t>
    <phoneticPr fontId="3" type="noConversion"/>
  </si>
  <si>
    <t>icon42_110</t>
    <phoneticPr fontId="3" type="noConversion"/>
  </si>
  <si>
    <t>icon42_111</t>
    <phoneticPr fontId="3" type="noConversion"/>
  </si>
  <si>
    <t>icon42_109</t>
    <phoneticPr fontId="3" type="noConversion"/>
  </si>
  <si>
    <t>icon42_108</t>
    <phoneticPr fontId="3" type="noConversion"/>
  </si>
  <si>
    <t>icon42_105</t>
    <phoneticPr fontId="3" type="noConversion"/>
  </si>
  <si>
    <t>盖亚女神的怀抱</t>
  </si>
  <si>
    <t>icon42_2</t>
  </si>
  <si>
    <t>五彩石</t>
    <phoneticPr fontId="3" type="noConversion"/>
  </si>
  <si>
    <t>圆桌骑士之枪</t>
    <phoneticPr fontId="3" type="noConversion"/>
  </si>
  <si>
    <r>
      <t>事件掉落-</t>
    </r>
    <r>
      <rPr>
        <sz val="11"/>
        <color rgb="FFFF0000"/>
        <rFont val="宋体"/>
        <family val="3"/>
        <charset val="134"/>
      </rPr>
      <t>悬赏</t>
    </r>
    <phoneticPr fontId="3" type="noConversion"/>
  </si>
  <si>
    <t>稀有事件（3级开始就会接到），兰斯洛特标配</t>
    <phoneticPr fontId="3" type="noConversion"/>
  </si>
  <si>
    <t>icon12_15</t>
    <phoneticPr fontId="3" type="noConversion"/>
  </si>
  <si>
    <t>炎之魂·第一骑士</t>
    <phoneticPr fontId="3" type="noConversion"/>
  </si>
  <si>
    <t>兰斯洛特曾经使用过的炎之魂</t>
    <phoneticPr fontId="3" type="noConversion"/>
  </si>
  <si>
    <t>icon12_16</t>
    <phoneticPr fontId="3" type="noConversion"/>
  </si>
  <si>
    <t>大壕塔克里丝曾经使用过的装备，全身由氪金打造</t>
    <phoneticPr fontId="3" type="noConversion"/>
  </si>
  <si>
    <t>法老之扣</t>
    <phoneticPr fontId="3" type="noConversion"/>
  </si>
  <si>
    <t>法老似乎掉了个扣子下来\n(悬赏-深渊掉落）</t>
    <phoneticPr fontId="3" type="noConversion"/>
  </si>
  <si>
    <t>悬赏：深渊掉落或者碎片合成</t>
    <phoneticPr fontId="3" type="noConversion"/>
  </si>
  <si>
    <t>深渊掉落</t>
    <phoneticPr fontId="3" type="noConversion"/>
  </si>
  <si>
    <t>欧贝里斯克之扣</t>
    <phoneticPr fontId="3" type="noConversion"/>
  </si>
  <si>
    <t>化神的巨神兵</t>
    <phoneticPr fontId="3" type="noConversion"/>
  </si>
  <si>
    <t>先祖之魂</t>
    <phoneticPr fontId="3" type="noConversion"/>
  </si>
  <si>
    <t>愿先祖指引你\n(悬赏-深渊掉落）</t>
    <phoneticPr fontId="3" type="noConversion"/>
  </si>
  <si>
    <t>欧西里斯之魂</t>
    <phoneticPr fontId="3" type="noConversion"/>
  </si>
  <si>
    <t>天空之神的飞翔誓约</t>
    <phoneticPr fontId="3" type="noConversion"/>
  </si>
  <si>
    <t>石沙之缚</t>
    <phoneticPr fontId="3" type="noConversion"/>
  </si>
  <si>
    <t>你需要在石头里呆一会\n(悬赏-深渊掉落）</t>
    <phoneticPr fontId="3" type="noConversion"/>
  </si>
  <si>
    <t>太阳神的不死束缚</t>
    <phoneticPr fontId="3" type="noConversion"/>
  </si>
  <si>
    <t>永恒的翼神龙</t>
    <phoneticPr fontId="3" type="noConversion"/>
  </si>
  <si>
    <t>天穹伊欧斯</t>
    <phoneticPr fontId="3" type="noConversion"/>
  </si>
  <si>
    <t>天邪恐惧伊欧斯</t>
    <phoneticPr fontId="3" type="noConversion"/>
  </si>
  <si>
    <t>风扬蓝波斯</t>
    <phoneticPr fontId="3" type="noConversion"/>
  </si>
  <si>
    <t>icon53_70</t>
    <phoneticPr fontId="3" type="noConversion"/>
  </si>
  <si>
    <t>抹灭灵魂蓝波斯</t>
    <phoneticPr fontId="3" type="noConversion"/>
  </si>
  <si>
    <t>随风飞舞直至抹灭灵魂</t>
    <phoneticPr fontId="3" type="noConversion"/>
  </si>
  <si>
    <t>地覆戈涅斯</t>
    <phoneticPr fontId="3" type="noConversion"/>
  </si>
  <si>
    <t>让我踩一脚大地\n(悬赏-深渊掉落）</t>
    <phoneticPr fontId="3" type="noConversion"/>
  </si>
  <si>
    <t>邪恶化身戈涅斯</t>
    <phoneticPr fontId="3" type="noConversion"/>
  </si>
  <si>
    <t>邪恶之恶。</t>
    <phoneticPr fontId="3" type="noConversion"/>
  </si>
  <si>
    <t>行动时10%几率提高10000点速度，持续1回合</t>
    <phoneticPr fontId="3" type="noConversion"/>
  </si>
  <si>
    <t>附加12%伤害</t>
    <phoneticPr fontId="3" type="noConversion"/>
  </si>
  <si>
    <t>[火生]彩虹刻面</t>
    <rPh sb="0" eb="1">
      <t>cai hong</t>
    </rPh>
    <rPh sb="2" eb="3">
      <t>ke mian</t>
    </rPh>
    <phoneticPr fontId="3" type="noConversion"/>
  </si>
  <si>
    <t>手艺高超的珠宝匠镶嵌的项链，火生珠</t>
    <phoneticPr fontId="3" type="noConversion"/>
  </si>
  <si>
    <t>[冰生]彩虹刻面</t>
    <rPh sb="0" eb="1">
      <t>cai hong</t>
    </rPh>
    <rPh sb="2" eb="3">
      <t>ke mian</t>
    </rPh>
    <phoneticPr fontId="3" type="noConversion"/>
  </si>
  <si>
    <t>手艺高超的珠宝匠镶嵌的项链，冰生珠</t>
  </si>
  <si>
    <t>[光生]彩虹刻面</t>
    <rPh sb="0" eb="1">
      <t>cai hong</t>
    </rPh>
    <rPh sb="2" eb="3">
      <t>ke mian</t>
    </rPh>
    <phoneticPr fontId="3" type="noConversion"/>
  </si>
  <si>
    <t>[暗生]彩虹刻面</t>
    <rPh sb="0" eb="1">
      <t>cai hong</t>
    </rPh>
    <rPh sb="2" eb="3">
      <t>ke mian</t>
    </rPh>
    <phoneticPr fontId="3" type="noConversion"/>
  </si>
  <si>
    <t>[火死]彩虹刻面</t>
    <rPh sb="0" eb="1">
      <t>cai hong</t>
    </rPh>
    <rPh sb="2" eb="3">
      <t>ke mian</t>
    </rPh>
    <phoneticPr fontId="3" type="noConversion"/>
  </si>
  <si>
    <t>[冰死]彩虹刻面</t>
    <rPh sb="0" eb="1">
      <t>cai hong</t>
    </rPh>
    <rPh sb="2" eb="3">
      <t>ke mian</t>
    </rPh>
    <phoneticPr fontId="3" type="noConversion"/>
  </si>
  <si>
    <t>[光死]彩虹刻面</t>
    <rPh sb="0" eb="1">
      <t>cai hong</t>
    </rPh>
    <rPh sb="2" eb="3">
      <t>ke mian</t>
    </rPh>
    <phoneticPr fontId="3" type="noConversion"/>
  </si>
  <si>
    <t>手艺高超的珠宝匠镶嵌的项链，光死珠</t>
    <phoneticPr fontId="3" type="noConversion"/>
  </si>
  <si>
    <t>[暗死]彩虹刻面</t>
    <rPh sb="0" eb="1">
      <t>cai hong</t>
    </rPh>
    <rPh sb="2" eb="3">
      <t>ke mian</t>
    </rPh>
    <phoneticPr fontId="3" type="noConversion"/>
  </si>
  <si>
    <t>手艺高超的珠宝匠镶嵌的项链，暗死珠</t>
    <phoneticPr fontId="3" type="noConversion"/>
  </si>
  <si>
    <t>释放技能时会放出蘑菇(暂未实现）\n(悬赏-深渊掉落）</t>
    <phoneticPr fontId="3" type="noConversion"/>
  </si>
  <si>
    <t>迪勒瑞姆[精锐]</t>
    <rPh sb="0" eb="1">
      <t>di le rui mu</t>
    </rPh>
    <phoneticPr fontId="3" type="noConversion"/>
  </si>
  <si>
    <t>释放技能时会放出蘑菇(暂未实现）</t>
    <phoneticPr fontId="3" type="noConversion"/>
  </si>
  <si>
    <t>icon53_36</t>
    <phoneticPr fontId="3" type="noConversion"/>
  </si>
  <si>
    <t>刚毅[精锐]</t>
    <rPh sb="0" eb="1">
      <t>gang yi</t>
    </rPh>
    <phoneticPr fontId="3" type="noConversion"/>
  </si>
  <si>
    <t>请加入我们刚毅神教！</t>
    <phoneticPr fontId="3" type="noConversion"/>
  </si>
  <si>
    <t>手艺高超的珠宝匠镶嵌的项链，光生珠</t>
    <phoneticPr fontId="3" type="noConversion"/>
  </si>
  <si>
    <t>手艺高超的珠宝匠镶嵌的项链，暗生珠</t>
    <phoneticPr fontId="3" type="noConversion"/>
  </si>
  <si>
    <t>手艺高超的珠宝匠镶嵌的项链，火死珠</t>
    <phoneticPr fontId="3" type="noConversion"/>
  </si>
  <si>
    <t>手艺高超的珠宝匠镶嵌的项链，冰死珠</t>
    <phoneticPr fontId="3" type="noConversion"/>
  </si>
  <si>
    <t>恶魔之赐[精锐]</t>
    <rPh sb="0" eb="1">
      <t>e mo zhi ci</t>
    </rPh>
    <rPh sb="3" eb="4">
      <t>ci yu</t>
    </rPh>
    <phoneticPr fontId="3" type="noConversion"/>
  </si>
  <si>
    <t>快赐予我恶魔的力量！</t>
    <phoneticPr fontId="3" type="noConversion"/>
  </si>
  <si>
    <t>icon35_47</t>
    <phoneticPr fontId="3" type="noConversion"/>
  </si>
  <si>
    <t>孤儿的呼唤套装\n(悬赏-深渊掉落）</t>
    <phoneticPr fontId="3" type="noConversion"/>
  </si>
  <si>
    <t>吉永之脸[精锐]</t>
    <rPh sb="0" eb="1">
      <t>ji yong</t>
    </rPh>
    <rPh sb="2" eb="3">
      <t>zh</t>
    </rPh>
    <rPh sb="3" eb="4">
      <t>lian</t>
    </rPh>
    <phoneticPr fontId="3" type="noConversion"/>
  </si>
  <si>
    <t>孤儿的呼唤套装</t>
    <phoneticPr fontId="3" type="noConversion"/>
  </si>
  <si>
    <t>威廉的自尊[精锐]</t>
    <rPh sb="0" eb="1">
      <t>wei lian</t>
    </rPh>
    <rPh sb="2" eb="3">
      <t>d</t>
    </rPh>
    <rPh sb="3" eb="4">
      <t>zi zun</t>
    </rPh>
    <phoneticPr fontId="3" type="noConversion"/>
  </si>
  <si>
    <t>icon58_33</t>
    <phoneticPr fontId="3" type="noConversion"/>
  </si>
  <si>
    <t>马格纳斯之皮[精锐]</t>
    <rPh sb="0" eb="1">
      <t>ma ge na si</t>
    </rPh>
    <rPh sb="4" eb="5">
      <t>zhi</t>
    </rPh>
    <rPh sb="5" eb="6">
      <t>pi</t>
    </rPh>
    <phoneticPr fontId="3" type="noConversion"/>
  </si>
  <si>
    <t>惠斯坦武装之戒[精锐]</t>
    <rPh sb="3" eb="4">
      <t>wu zhuang</t>
    </rPh>
    <rPh sb="5" eb="6">
      <t>zhi</t>
    </rPh>
    <rPh sb="6" eb="7">
      <t>jie zhi</t>
    </rPh>
    <phoneticPr fontId="3" type="noConversion"/>
  </si>
  <si>
    <t>曾经的贤者最终堕落为邪魔</t>
    <phoneticPr fontId="3" type="noConversion"/>
  </si>
  <si>
    <t>20级及以下主角可用，使用后当前主角等级提升1级</t>
    <phoneticPr fontId="3" type="noConversion"/>
  </si>
  <si>
    <t>40级及以下主角可用，使用后当前主角等级提升1级</t>
    <phoneticPr fontId="3" type="noConversion"/>
  </si>
  <si>
    <t>60级及以下主角可用，使用后当前主角等级提升1级</t>
    <phoneticPr fontId="3" type="noConversion"/>
  </si>
  <si>
    <t>80级及以下主角可用，使用后当前主角等级提升1级</t>
    <phoneticPr fontId="3" type="noConversion"/>
  </si>
  <si>
    <t>100级及以下主角可用，使用后当前主角等级提升1级</t>
    <phoneticPr fontId="3" type="noConversion"/>
  </si>
  <si>
    <t>.</t>
    <phoneticPr fontId="3" type="noConversion"/>
  </si>
  <si>
    <t>大银哥</t>
    <phoneticPr fontId="3" type="noConversion"/>
  </si>
  <si>
    <t>魔物角盔</t>
  </si>
  <si>
    <t>魔物披甲</t>
  </si>
  <si>
    <t>魔物长靴</t>
  </si>
  <si>
    <t>魔物指虎</t>
  </si>
  <si>
    <t>魔物项圈</t>
  </si>
  <si>
    <t>魔物护腕</t>
  </si>
  <si>
    <t>icon13_52</t>
  </si>
  <si>
    <t>黑龙戒指</t>
  </si>
  <si>
    <t>黑龙项链</t>
  </si>
  <si>
    <t>黑龙手镯</t>
  </si>
  <si>
    <t>七彩之雾-神隐</t>
  </si>
  <si>
    <t>七彩之雾-庇护</t>
  </si>
  <si>
    <t>七彩之雾-迷踪</t>
  </si>
  <si>
    <t>七彩之雾-祝福</t>
  </si>
  <si>
    <t>七彩之雾-静心</t>
  </si>
  <si>
    <t>七彩之雾-冥想</t>
  </si>
  <si>
    <t>狂暴之盔</t>
  </si>
  <si>
    <t>狂暴之甲</t>
  </si>
  <si>
    <t>狂暴之靴</t>
  </si>
  <si>
    <t>狂暴之心</t>
  </si>
  <si>
    <t>狂暴之怒</t>
  </si>
  <si>
    <t>狂暴之魂</t>
  </si>
  <si>
    <t>魔物之源-霉毒</t>
  </si>
  <si>
    <t>魔物之源-发烧</t>
  </si>
  <si>
    <t>icon22_74</t>
  </si>
  <si>
    <t>魔物之源-感染</t>
  </si>
  <si>
    <t>icon22_73</t>
  </si>
  <si>
    <t>魔物之源-食屎</t>
  </si>
  <si>
    <t>icon22_77</t>
  </si>
  <si>
    <t>魔物之源-出汗</t>
  </si>
  <si>
    <t>icon22_70</t>
  </si>
  <si>
    <t>icon38_73</t>
  </si>
  <si>
    <t>集齐1000个合成传说饰品-[火生]彩虹刻面</t>
  </si>
  <si>
    <t>集齐1000个合成传说饰品-[冰生]彩虹刻面</t>
  </si>
  <si>
    <t>集齐1000个合成传说饰品-[光生]彩虹刻面</t>
  </si>
  <si>
    <t>集齐1000个合成传说饰品-[暗生]彩虹刻面</t>
  </si>
  <si>
    <t>集齐1000个合成传说饰品-[火死]彩虹刻面</t>
  </si>
  <si>
    <t>集齐1000个合成传说饰品-[冰死]彩虹刻面</t>
  </si>
  <si>
    <t>集齐1000个合成传说饰品-[光死]彩虹刻面</t>
  </si>
  <si>
    <t>集齐1000个合成传说饰品-[暗死]彩虹刻面</t>
  </si>
  <si>
    <t>盾枪伊芙雷泽尔碎片</t>
  </si>
  <si>
    <t>赤焰提斯卡托斯碎片</t>
  </si>
  <si>
    <t>绚蓝阿布特罗斯碎片</t>
  </si>
  <si>
    <t>武装奥布罗斯碎片</t>
  </si>
  <si>
    <t>钝剑阿普克洛斯碎片</t>
  </si>
  <si>
    <t>巨神王托托斯碎片</t>
  </si>
  <si>
    <t>四色之焰亚卡托姆碎片</t>
  </si>
  <si>
    <t>龙之纹巴萨欧拉碎片</t>
  </si>
  <si>
    <t>月神之弓碎片</t>
  </si>
  <si>
    <t>裂变短匕碎片</t>
  </si>
  <si>
    <t>妙法千五碎片</t>
  </si>
  <si>
    <t>断钢碎片</t>
  </si>
  <si>
    <t>浑天【太初篇】碎片</t>
  </si>
  <si>
    <t>能量强化装置碎片</t>
  </si>
  <si>
    <t>聪聪君的光束剑碎片</t>
  </si>
  <si>
    <t>暗牙黄泉津碎片</t>
  </si>
  <si>
    <t>夺魄拘碎片</t>
  </si>
  <si>
    <t>迪勒瑞姆碎片</t>
  </si>
  <si>
    <t>刚毅碎片</t>
  </si>
  <si>
    <t>梦境之甲碎片</t>
  </si>
  <si>
    <t>梦境之盔碎片</t>
  </si>
  <si>
    <t>恶魔之赐碎片</t>
  </si>
  <si>
    <t>[火生]彩虹刻面碎片</t>
  </si>
  <si>
    <t>[冰生]彩虹刻面碎片</t>
  </si>
  <si>
    <t>[光生]彩虹刻面碎片</t>
  </si>
  <si>
    <t>[暗生]彩虹刻面碎片</t>
  </si>
  <si>
    <t>[火死]彩虹刻面碎片</t>
  </si>
  <si>
    <t>[冰死]彩虹刻面碎片</t>
  </si>
  <si>
    <t>[光死]彩虹刻面碎片</t>
  </si>
  <si>
    <t>[暗死]彩虹刻面碎片</t>
  </si>
  <si>
    <t>吉永之脸碎片</t>
  </si>
  <si>
    <t>威廉的自尊碎片</t>
  </si>
  <si>
    <t>马格纳斯之皮碎片</t>
  </si>
  <si>
    <t>惠斯坦武装之戒碎片</t>
  </si>
  <si>
    <t>聪聪君的方方盔碎片</t>
  </si>
  <si>
    <t>聪聪君的帅帅甲碎片</t>
  </si>
  <si>
    <t>聪聪君的滑滑鞋碎片</t>
  </si>
  <si>
    <t>聪聪君的回忆碎片</t>
  </si>
  <si>
    <t>聪聪君的花环碎片</t>
  </si>
  <si>
    <t>聪聪君的疯狂碎片</t>
  </si>
  <si>
    <t>聪聪君的战士之饰碎片</t>
  </si>
  <si>
    <t>聪聪君的玉佩碎片</t>
  </si>
  <si>
    <t>魔物提炼质炼成，实乃魔物入侵献上的大礼。</t>
  </si>
  <si>
    <t>镶嵌着黑龙眼的精致指环。</t>
  </si>
  <si>
    <t>牵着黑龙走。</t>
  </si>
  <si>
    <t>束缚黑龙力量的镣铐。</t>
  </si>
  <si>
    <t>这才是我的幸运色！</t>
  </si>
  <si>
    <t>头上冒着绿气。</t>
  </si>
  <si>
    <t>头上冒着白雾。</t>
  </si>
  <si>
    <t>头上冒着泡泡。</t>
  </si>
  <si>
    <t>头上冒着青光。</t>
  </si>
  <si>
    <t>头上冒着水珠。</t>
  </si>
  <si>
    <t>连击装置什么的不存在的。</t>
  </si>
  <si>
    <t>反杀</t>
    <phoneticPr fontId="3" type="noConversion"/>
  </si>
  <si>
    <t>炎杀黑龙波强化</t>
    <phoneticPr fontId="3" type="noConversion"/>
  </si>
  <si>
    <t>太阳的光辉照耀大地\n（世界掉落）</t>
    <phoneticPr fontId="3" type="noConversion"/>
  </si>
  <si>
    <t>icon79_5</t>
  </si>
  <si>
    <t>普通主角升级药剂</t>
  </si>
  <si>
    <t>优秀主角升级药剂</t>
  </si>
  <si>
    <t>精良主角升级药剂</t>
  </si>
  <si>
    <t>史诗主角升级药剂</t>
  </si>
  <si>
    <t>传说主角升级药剂</t>
  </si>
  <si>
    <t>icon42_120</t>
    <phoneticPr fontId="3" type="noConversion"/>
  </si>
  <si>
    <t>icon42_122</t>
  </si>
  <si>
    <t>icon42_124</t>
  </si>
  <si>
    <t>icon42_123</t>
    <phoneticPr fontId="3" type="noConversion"/>
  </si>
  <si>
    <t>icon42_125</t>
    <phoneticPr fontId="3" type="noConversion"/>
  </si>
  <si>
    <t>pvp减伤5%</t>
    <phoneticPr fontId="3" type="noConversion"/>
  </si>
  <si>
    <t>氪氪武装塔克里丝</t>
    <phoneticPr fontId="3" type="noConversion"/>
  </si>
  <si>
    <t>阿隆戴特·第一骑士</t>
    <phoneticPr fontId="3" type="noConversion"/>
  </si>
  <si>
    <t>斩杀火龙之后剑身被毁，由工匠大师重新打造而成长枪</t>
    <phoneticPr fontId="3" type="noConversion"/>
  </si>
  <si>
    <t>来自异世界的怀表，是国家炼金术师的证明。\n（副本-元素风暴30层以上掉落）</t>
    <phoneticPr fontId="3" type="noConversion"/>
  </si>
  <si>
    <t>来自异世界的怀表，是国家炼金术师的证明。</t>
  </si>
  <si>
    <t>icon1_23</t>
  </si>
  <si>
    <t>icon65_58</t>
  </si>
  <si>
    <t>开启获得50个选定的深渊装备碎片</t>
    <phoneticPr fontId="3" type="noConversion"/>
  </si>
  <si>
    <t>小型深渊宝珠</t>
    <phoneticPr fontId="3" type="noConversion"/>
  </si>
  <si>
    <t>小型钥匙宝珠</t>
    <phoneticPr fontId="3" type="noConversion"/>
  </si>
  <si>
    <t>icon15_78</t>
  </si>
  <si>
    <t>icon15_73</t>
    <phoneticPr fontId="3" type="noConversion"/>
  </si>
  <si>
    <t>开启获得随机主角升级药剂</t>
    <phoneticPr fontId="3" type="noConversion"/>
  </si>
  <si>
    <t>icon38_125</t>
  </si>
  <si>
    <t>主角升级药剂罐</t>
    <phoneticPr fontId="3" type="noConversion"/>
  </si>
  <si>
    <t>方天画戟</t>
    <phoneticPr fontId="3" type="noConversion"/>
  </si>
  <si>
    <t>帝国军旗·尤利乌斯</t>
    <phoneticPr fontId="3" type="noConversion"/>
  </si>
  <si>
    <t>帝国军旗</t>
    <phoneticPr fontId="3" type="noConversion"/>
  </si>
  <si>
    <t>光明权杖亚亚诺斯</t>
    <phoneticPr fontId="3" type="noConversion"/>
  </si>
  <si>
    <t>光明权杖亚亚亚诺斯</t>
    <phoneticPr fontId="3" type="noConversion"/>
  </si>
  <si>
    <t>真经津之镜</t>
  </si>
  <si>
    <t>折戟匕垒</t>
    <phoneticPr fontId="3" type="noConversion"/>
  </si>
  <si>
    <t>光</t>
    <phoneticPr fontId="3" type="noConversion"/>
  </si>
  <si>
    <t>暗</t>
    <phoneticPr fontId="3" type="noConversion"/>
  </si>
  <si>
    <t>城会玩</t>
    <phoneticPr fontId="3" type="noConversion"/>
  </si>
  <si>
    <t>提高20%pvp减伤</t>
    <phoneticPr fontId="3" type="noConversion"/>
  </si>
  <si>
    <t>折戟，椰林镇老万</t>
    <phoneticPr fontId="3" type="noConversion"/>
  </si>
  <si>
    <t>智障阿姨的触手</t>
    <phoneticPr fontId="3" type="noConversion"/>
  </si>
  <si>
    <t>万事屋的小黄花</t>
    <phoneticPr fontId="3" type="noConversion"/>
  </si>
  <si>
    <t>是匕不是壁</t>
  </si>
  <si>
    <t>万事屋出门佩戴的小黄花，时尚环保</t>
    <phoneticPr fontId="3" type="noConversion"/>
  </si>
  <si>
    <t>1星勇者材料</t>
    <phoneticPr fontId="3" type="noConversion"/>
  </si>
  <si>
    <t>2星勇者材料</t>
  </si>
  <si>
    <t>3星勇者材料</t>
  </si>
  <si>
    <t>4星勇者材料</t>
  </si>
  <si>
    <t>5星勇者材料</t>
  </si>
  <si>
    <t>6星勇者材料</t>
  </si>
  <si>
    <t>1星战士材料</t>
  </si>
  <si>
    <t>2星战士材料</t>
  </si>
  <si>
    <t>3星战士材料</t>
  </si>
  <si>
    <t>4星战士材料</t>
  </si>
  <si>
    <t>5星战士材料</t>
  </si>
  <si>
    <t>6星战士材料</t>
  </si>
  <si>
    <t>1星射手材料</t>
  </si>
  <si>
    <t>2星射手材料</t>
  </si>
  <si>
    <t>3星射手材料</t>
  </si>
  <si>
    <t>4星射手材料</t>
  </si>
  <si>
    <t>5星射手材料</t>
  </si>
  <si>
    <t>6星射手材料</t>
  </si>
  <si>
    <t>1星坦克材料</t>
  </si>
  <si>
    <t>2星坦克材料</t>
  </si>
  <si>
    <t>3星坦克材料</t>
  </si>
  <si>
    <t>4星坦克材料</t>
  </si>
  <si>
    <t>5星坦克材料</t>
  </si>
  <si>
    <t>6星坦克材料</t>
  </si>
  <si>
    <t>1星刺客材料</t>
  </si>
  <si>
    <t>2星刺客材料</t>
  </si>
  <si>
    <t>3星刺客材料</t>
  </si>
  <si>
    <t>4星刺客材料</t>
  </si>
  <si>
    <t>5星刺客材料</t>
  </si>
  <si>
    <t>6星刺客材料</t>
  </si>
  <si>
    <t>1星法师材料</t>
  </si>
  <si>
    <t>2星法师材料</t>
  </si>
  <si>
    <t>3星法师材料</t>
  </si>
  <si>
    <t>4星法师材料</t>
  </si>
  <si>
    <t>5星法师材料</t>
  </si>
  <si>
    <t>6星法师材料</t>
  </si>
  <si>
    <t>1星辅助材料</t>
  </si>
  <si>
    <t>2星辅助材料</t>
  </si>
  <si>
    <t>3星辅助材料</t>
  </si>
  <si>
    <t>4星辅助材料</t>
  </si>
  <si>
    <t>5星辅助材料</t>
  </si>
  <si>
    <t>6星辅助材料</t>
  </si>
  <si>
    <t>int:prior=0</t>
    <phoneticPr fontId="3" type="noConversion"/>
  </si>
  <si>
    <t>star</t>
    <phoneticPr fontId="3" type="noConversion"/>
  </si>
  <si>
    <t>int:position</t>
    <phoneticPr fontId="3" type="noConversion"/>
  </si>
  <si>
    <t>ld_material:itemid=key</t>
    <phoneticPr fontId="3" type="noConversion"/>
  </si>
  <si>
    <t>ld_starmaterial:id=key</t>
    <phoneticPr fontId="3" type="noConversion"/>
  </si>
  <si>
    <t>拉卡尼休之心</t>
    <phoneticPr fontId="3" type="noConversion"/>
  </si>
  <si>
    <t>罗格的丝绸手帕</t>
  </si>
  <si>
    <t>迟缓者拉格的不屈意志</t>
  </si>
  <si>
    <t>乌尔班二世的铁处女</t>
    <phoneticPr fontId="3" type="noConversion"/>
  </si>
  <si>
    <t>阿波罗之赐</t>
  </si>
  <si>
    <t>阿尔忒弥斯之赐</t>
  </si>
  <si>
    <t>勒托之赐</t>
  </si>
  <si>
    <t>超级加农炮</t>
    <phoneticPr fontId="3" type="noConversion"/>
  </si>
  <si>
    <t>使用后获得2【荆棘】</t>
  </si>
  <si>
    <t>提高12点所有属性强化</t>
  </si>
  <si>
    <t>提高55点队伍攻击力和法术强度</t>
  </si>
  <si>
    <t>发动回合+12%暴击伤害</t>
  </si>
  <si>
    <t>1星勇者狗粮</t>
    <phoneticPr fontId="3" type="noConversion"/>
  </si>
  <si>
    <t>2星勇者狗粮</t>
  </si>
  <si>
    <t>3星勇者狗粮</t>
  </si>
  <si>
    <t>4星勇者狗粮</t>
  </si>
  <si>
    <t>5星勇者狗粮</t>
  </si>
  <si>
    <t>6星勇者狗粮</t>
  </si>
  <si>
    <t>1星战士狗粮</t>
  </si>
  <si>
    <t>2星战士狗粮</t>
  </si>
  <si>
    <t>3星战士狗粮</t>
  </si>
  <si>
    <t>4星战士狗粮</t>
  </si>
  <si>
    <t>5星战士狗粮</t>
  </si>
  <si>
    <t>6星战士狗粮</t>
  </si>
  <si>
    <t>1星射手狗粮</t>
  </si>
  <si>
    <t>2星射手狗粮</t>
  </si>
  <si>
    <t>3星射手狗粮</t>
  </si>
  <si>
    <t>4星射手狗粮</t>
  </si>
  <si>
    <t>5星射手狗粮</t>
  </si>
  <si>
    <t>6星射手狗粮</t>
  </si>
  <si>
    <t>1星坦克狗粮</t>
  </si>
  <si>
    <t>2星坦克狗粮</t>
  </si>
  <si>
    <t>3星坦克狗粮</t>
  </si>
  <si>
    <t>4星坦克狗粮</t>
  </si>
  <si>
    <t>5星坦克狗粮</t>
  </si>
  <si>
    <t>6星坦克狗粮</t>
  </si>
  <si>
    <t>1星刺客狗粮</t>
  </si>
  <si>
    <t>2星刺客狗粮</t>
  </si>
  <si>
    <t>3星刺客狗粮</t>
  </si>
  <si>
    <t>4星刺客狗粮</t>
  </si>
  <si>
    <t>5星刺客狗粮</t>
  </si>
  <si>
    <t>6星刺客狗粮</t>
  </si>
  <si>
    <t>1星法师狗粮</t>
  </si>
  <si>
    <t>2星法师狗粮</t>
  </si>
  <si>
    <t>3星法师狗粮</t>
  </si>
  <si>
    <t>4星法师狗粮</t>
  </si>
  <si>
    <t>5星法师狗粮</t>
  </si>
  <si>
    <t>6星法师狗粮</t>
  </si>
  <si>
    <t>1星辅助狗粮</t>
  </si>
  <si>
    <t>2星辅助狗粮</t>
  </si>
  <si>
    <t>3星辅助狗粮</t>
  </si>
  <si>
    <t>4星辅助狗粮</t>
  </si>
  <si>
    <t>5星辅助狗粮</t>
  </si>
  <si>
    <t>6星辅助狗粮</t>
  </si>
  <si>
    <t>狗粮转换试用装置</t>
    <phoneticPr fontId="3" type="noConversion"/>
  </si>
  <si>
    <t>升星材料</t>
    <phoneticPr fontId="3" type="noConversion"/>
  </si>
  <si>
    <t>2星</t>
    <phoneticPr fontId="3" type="noConversion"/>
  </si>
  <si>
    <t>3星</t>
    <phoneticPr fontId="3" type="noConversion"/>
  </si>
  <si>
    <t>1-20级</t>
    <phoneticPr fontId="3" type="noConversion"/>
  </si>
  <si>
    <t>21-30级</t>
    <phoneticPr fontId="3" type="noConversion"/>
  </si>
  <si>
    <t>31-40级</t>
    <phoneticPr fontId="3" type="noConversion"/>
  </si>
  <si>
    <t>41-50级</t>
    <phoneticPr fontId="3" type="noConversion"/>
  </si>
  <si>
    <t>1-30级</t>
    <phoneticPr fontId="3" type="noConversion"/>
  </si>
  <si>
    <t>icon25_45</t>
  </si>
  <si>
    <t>icon7_105</t>
  </si>
  <si>
    <t>icon14_8</t>
  </si>
  <si>
    <t>icon15_4</t>
  </si>
  <si>
    <t>icon4_73</t>
  </si>
  <si>
    <t>icon4_92</t>
  </si>
  <si>
    <t>icon76_82</t>
  </si>
  <si>
    <t>icon15_29</t>
  </si>
  <si>
    <t>icon3_10</t>
  </si>
  <si>
    <t>icon14_87</t>
  </si>
  <si>
    <t>icon27_128</t>
  </si>
  <si>
    <t>icon12_99</t>
  </si>
  <si>
    <t>icon6_91</t>
  </si>
  <si>
    <t>icon49_81</t>
  </si>
  <si>
    <t>icon49_80</t>
  </si>
  <si>
    <t>icon12_126</t>
  </si>
  <si>
    <t>icon38_100</t>
  </si>
  <si>
    <t>icon22_111</t>
  </si>
  <si>
    <t>icon44_63</t>
    <phoneticPr fontId="3" type="noConversion"/>
  </si>
  <si>
    <t>狩</t>
    <phoneticPr fontId="3" type="noConversion"/>
  </si>
  <si>
    <t>int:aim=0</t>
    <phoneticPr fontId="3" type="noConversion"/>
  </si>
  <si>
    <t>Reward&lt;int:count,default:itemid=1000&gt;:cost</t>
    <phoneticPr fontId="3" type="noConversion"/>
  </si>
  <si>
    <t>2星勇者的升星狗粮，可在升星时使用，消耗4个合成更高等级的狗粮</t>
  </si>
  <si>
    <t>3星勇者的升星狗粮，可在升星时使用，消耗4个合成更高等级的狗粮</t>
  </si>
  <si>
    <t>4星勇者的升星狗粮，可在升星时使用，消耗4个合成更高等级的狗粮</t>
  </si>
  <si>
    <t>2星战士的升星狗粮，可在升星时使用，消耗4个合成更高等级的狗粮</t>
  </si>
  <si>
    <t>3星战士的升星狗粮，可在升星时使用，消耗4个合成更高等级的狗粮</t>
  </si>
  <si>
    <t>4星战士的升星狗粮，可在升星时使用，消耗4个合成更高等级的狗粮</t>
  </si>
  <si>
    <t>2星射手的升星狗粮，可在升星时使用，消耗4个合成更高等级的狗粮</t>
  </si>
  <si>
    <t>3星射手的升星狗粮，可在升星时使用，消耗4个合成更高等级的狗粮</t>
  </si>
  <si>
    <t>4星射手的升星狗粮，可在升星时使用，消耗4个合成更高等级的狗粮</t>
  </si>
  <si>
    <t>2星坦克的升星狗粮，可在升星时使用，消耗4个合成更高等级的狗粮</t>
  </si>
  <si>
    <t>3星坦克的升星狗粮，可在升星时使用，消耗4个合成更高等级的狗粮</t>
  </si>
  <si>
    <t>4星坦克的升星狗粮，可在升星时使用，消耗4个合成更高等级的狗粮</t>
  </si>
  <si>
    <t>2星刺客的升星狗粮，可在升星时使用，消耗4个合成更高等级的狗粮</t>
  </si>
  <si>
    <t>3星刺客的升星狗粮，可在升星时使用，消耗4个合成更高等级的狗粮</t>
  </si>
  <si>
    <t>4星刺客的升星狗粮，可在升星时使用，消耗4个合成更高等级的狗粮</t>
  </si>
  <si>
    <t>2星法师的升星狗粮，可在升星时使用，消耗4个合成更高等级的狗粮</t>
  </si>
  <si>
    <t>3星法师的升星狗粮，可在升星时使用，消耗4个合成更高等级的狗粮</t>
  </si>
  <si>
    <t>4星法师的升星狗粮，可在升星时使用，消耗4个合成更高等级的狗粮</t>
  </si>
  <si>
    <t>2星辅助的升星狗粮，可在升星时使用，消耗4个合成更高等级的狗粮</t>
  </si>
  <si>
    <t>3星辅助的升星狗粮，可在升星时使用，消耗4个合成更高等级的狗粮</t>
  </si>
  <si>
    <t>4星辅助的升星狗粮，可在升星时使用，消耗4个合成更高等级的狗粮</t>
  </si>
  <si>
    <t>1星勇者的升星狗粮，可在升星时使用，消耗3个合成更高等级的狗粮</t>
    <phoneticPr fontId="3" type="noConversion"/>
  </si>
  <si>
    <t>5星勇者的升星狗粮，可在升星时使用，消耗5个合成更高等级的狗粮</t>
    <phoneticPr fontId="3" type="noConversion"/>
  </si>
  <si>
    <t>6星勇者的升星狗粮，可在升星时使用</t>
    <phoneticPr fontId="3" type="noConversion"/>
  </si>
  <si>
    <t>1星战士的升星狗粮，可在升星时使用，消耗3个合成更高等级的狗粮</t>
    <phoneticPr fontId="3" type="noConversion"/>
  </si>
  <si>
    <t>5星战士的升星狗粮，可在升星时使用，消耗5个合成更高等级的狗粮</t>
    <phoneticPr fontId="3" type="noConversion"/>
  </si>
  <si>
    <t>6星战士的升星狗粮，可在升星时使用</t>
    <phoneticPr fontId="3" type="noConversion"/>
  </si>
  <si>
    <t>1星射手的升星狗粮，可在升星时使用，消耗3个合成更高等级的狗粮</t>
    <phoneticPr fontId="3" type="noConversion"/>
  </si>
  <si>
    <t>5星射手的升星狗粮，可在升星时使用，消耗5个合成更高等级的狗粮</t>
    <phoneticPr fontId="3" type="noConversion"/>
  </si>
  <si>
    <t>6星射手的升星狗粮，可在升星时使用</t>
    <phoneticPr fontId="3" type="noConversion"/>
  </si>
  <si>
    <t>1星坦克的升星狗粮，可在升星时使用，消耗3个合成更高等级的狗粮</t>
    <phoneticPr fontId="3" type="noConversion"/>
  </si>
  <si>
    <t>5星坦克的升星狗粮，可在升星时使用，消耗5个合成更高等级的狗粮</t>
    <phoneticPr fontId="3" type="noConversion"/>
  </si>
  <si>
    <t>6星坦克的升星狗粮，可在升星时使用</t>
    <phoneticPr fontId="3" type="noConversion"/>
  </si>
  <si>
    <t>1星刺客的升星狗粮，可在升星时使用，消耗3个合成更高等级的狗粮</t>
    <phoneticPr fontId="3" type="noConversion"/>
  </si>
  <si>
    <t>5星刺客的升星狗粮，可在升星时使用，消耗5个合成更高等级的狗粮</t>
    <phoneticPr fontId="3" type="noConversion"/>
  </si>
  <si>
    <t>6星刺客的升星狗粮，可在升星时使用</t>
    <phoneticPr fontId="3" type="noConversion"/>
  </si>
  <si>
    <t>1星法师的升星狗粮，可在升星时使用，消耗3个合成更高等级的狗粮</t>
    <phoneticPr fontId="3" type="noConversion"/>
  </si>
  <si>
    <t>5星法师的升星狗粮，可在升星时使用，消耗5个合成更高等级的狗粮</t>
    <phoneticPr fontId="3" type="noConversion"/>
  </si>
  <si>
    <t>6星法师的升星狗粮，可在升星时使用</t>
    <phoneticPr fontId="3" type="noConversion"/>
  </si>
  <si>
    <t>1星辅助的升星狗粮，可在升星时使用，消耗3个合成更高等级的狗粮</t>
    <phoneticPr fontId="3" type="noConversion"/>
  </si>
  <si>
    <t>5星辅助的升星狗粮，可在升星时使用，消耗5个合成更高等级的狗粮</t>
    <phoneticPr fontId="3" type="noConversion"/>
  </si>
  <si>
    <t>6星辅助的升星狗粮，可在升星时使用</t>
    <phoneticPr fontId="3" type="noConversion"/>
  </si>
  <si>
    <t>魔核之源</t>
    <phoneticPr fontId="3" type="noConversion"/>
  </si>
  <si>
    <t>黑龙之源</t>
    <phoneticPr fontId="3" type="noConversion"/>
  </si>
  <si>
    <t>永久提高15%pvp减伤</t>
  </si>
  <si>
    <t>开启后获得500张深渊票（感觉用这些票一定能出货！--by极限的风）</t>
    <phoneticPr fontId="3" type="noConversion"/>
  </si>
  <si>
    <t>使用获得1000经验</t>
    <phoneticPr fontId="3" type="noConversion"/>
  </si>
  <si>
    <t>使用获得20000经验</t>
    <phoneticPr fontId="3" type="noConversion"/>
  </si>
  <si>
    <t>使用获得100000经验</t>
    <phoneticPr fontId="3" type="noConversion"/>
  </si>
  <si>
    <t>使用后随机获得4个史诗及以上技能石</t>
    <phoneticPr fontId="3" type="noConversion"/>
  </si>
  <si>
    <t>可以获得深渊票，强化+13券，英雄碎片自选包及其他材料</t>
    <phoneticPr fontId="3" type="noConversion"/>
  </si>
  <si>
    <t>随机强化券（武器）</t>
    <phoneticPr fontId="3" type="noConversion"/>
  </si>
  <si>
    <t>随机强化券（防具）</t>
    <phoneticPr fontId="3" type="noConversion"/>
  </si>
  <si>
    <t>强化+7券</t>
    <phoneticPr fontId="3" type="noConversion"/>
  </si>
  <si>
    <r>
      <t>强化+8券</t>
    </r>
    <r>
      <rPr>
        <sz val="11"/>
        <color theme="1"/>
        <rFont val="DengXian"/>
        <family val="2"/>
        <scheme val="minor"/>
      </rPr>
      <t/>
    </r>
  </si>
  <si>
    <r>
      <t>强化+9券</t>
    </r>
    <r>
      <rPr>
        <sz val="11"/>
        <color theme="1"/>
        <rFont val="DengXian"/>
        <family val="2"/>
        <scheme val="minor"/>
      </rPr>
      <t/>
    </r>
  </si>
  <si>
    <r>
      <t>强化+10券</t>
    </r>
    <r>
      <rPr>
        <sz val="11"/>
        <color theme="1"/>
        <rFont val="DengXian"/>
        <family val="2"/>
        <scheme val="minor"/>
      </rPr>
      <t/>
    </r>
  </si>
  <si>
    <r>
      <t>强化+11券</t>
    </r>
    <r>
      <rPr>
        <sz val="11"/>
        <color theme="1"/>
        <rFont val="DengXian"/>
        <family val="2"/>
        <scheme val="minor"/>
      </rPr>
      <t/>
    </r>
  </si>
  <si>
    <r>
      <t>强化+12券</t>
    </r>
    <r>
      <rPr>
        <sz val="11"/>
        <color theme="1"/>
        <rFont val="DengXian"/>
        <family val="2"/>
        <scheme val="minor"/>
      </rPr>
      <t/>
    </r>
  </si>
  <si>
    <r>
      <t>强化+13券</t>
    </r>
    <r>
      <rPr>
        <sz val="11"/>
        <color theme="1"/>
        <rFont val="DengXian"/>
        <family val="2"/>
        <scheme val="minor"/>
      </rPr>
      <t/>
    </r>
  </si>
  <si>
    <t>强化保护券</t>
    <phoneticPr fontId="3" type="noConversion"/>
  </si>
  <si>
    <t>强化失败后仍然保持装备当前强化等级</t>
    <phoneticPr fontId="3" type="noConversion"/>
  </si>
  <si>
    <t>神话灵魂合成书</t>
    <phoneticPr fontId="3" type="noConversion"/>
  </si>
  <si>
    <t>魔核之源碎片</t>
    <phoneticPr fontId="3" type="noConversion"/>
  </si>
  <si>
    <t>黑龙之源碎片</t>
    <phoneticPr fontId="3" type="noConversion"/>
  </si>
  <si>
    <t>icon44_76</t>
  </si>
  <si>
    <t>icon44_77</t>
  </si>
  <si>
    <t>获得孙悟空1星（英雄类型：战士）</t>
    <phoneticPr fontId="3" type="noConversion"/>
  </si>
  <si>
    <t>获得该隐1星（英雄类型：战士）</t>
    <phoneticPr fontId="3" type="noConversion"/>
  </si>
  <si>
    <t>获得该隐3星（英雄类型：战士）</t>
    <phoneticPr fontId="3" type="noConversion"/>
  </si>
  <si>
    <t>获得该隐4星（英雄类型：战士）</t>
    <phoneticPr fontId="3" type="noConversion"/>
  </si>
  <si>
    <t>获得该隐5星（英雄类型：战士）</t>
    <phoneticPr fontId="3" type="noConversion"/>
  </si>
  <si>
    <t>获得该隐6星（英雄类型：战士）</t>
    <phoneticPr fontId="3" type="noConversion"/>
  </si>
  <si>
    <t>获得该隐7星（英雄类型：战士）</t>
    <phoneticPr fontId="3" type="noConversion"/>
  </si>
  <si>
    <t>获得该隐2星（英雄类型：战士）</t>
    <phoneticPr fontId="3" type="noConversion"/>
  </si>
  <si>
    <t>二罗罗的小弹弓碎片</t>
  </si>
  <si>
    <t>方天画戟碎片</t>
  </si>
  <si>
    <t>狩碎片</t>
  </si>
  <si>
    <t>帝国军旗碎片</t>
  </si>
  <si>
    <t>八咫镜碎片</t>
  </si>
  <si>
    <t>光明权杖亚亚诺斯碎片</t>
  </si>
  <si>
    <t>死神之吻堪塔克洛斯碎片</t>
  </si>
  <si>
    <t>折戟匕垒碎片</t>
  </si>
  <si>
    <t>智障阿姨的触手碎片</t>
  </si>
  <si>
    <t>万事屋的小黄花碎片</t>
  </si>
  <si>
    <t>枫九道的痛苦绝望碎片</t>
  </si>
  <si>
    <t>集齐1000个合成传说弓-二罗罗的小弹弓</t>
  </si>
  <si>
    <t>集齐1000个合成传说枪-方天画戟</t>
  </si>
  <si>
    <t>集齐1000个合成传说刀-狩</t>
  </si>
  <si>
    <t>集齐1000个合成传说枪-帝国军旗</t>
  </si>
  <si>
    <t>集齐1000个合成传说杖-八咫镜</t>
  </si>
  <si>
    <t>集齐1000个合成传说杖-光明权杖亚亚诺斯</t>
  </si>
  <si>
    <t>集齐1000个合成传说匕首-死神之吻堪塔克洛斯</t>
  </si>
  <si>
    <t>集齐1000个合成传说短剑-折戟匕垒</t>
  </si>
  <si>
    <t>集齐1000个合成传说护身符-智障阿姨的触手</t>
  </si>
  <si>
    <t>集齐1000个合成传说饰品-万事屋的小黄花</t>
  </si>
  <si>
    <t>集齐1000个合成传说饰品-枫九道的痛苦绝望</t>
  </si>
  <si>
    <t>深渊碎片-武器9</t>
    <phoneticPr fontId="3" type="noConversion"/>
  </si>
  <si>
    <t>深渊碎片-武器10</t>
  </si>
  <si>
    <t>深渊碎片10</t>
  </si>
  <si>
    <t>深渊-武器9</t>
    <phoneticPr fontId="3" type="noConversion"/>
  </si>
  <si>
    <t>深渊-武器10</t>
  </si>
  <si>
    <t>深渊10</t>
  </si>
  <si>
    <t>icon79_118</t>
  </si>
  <si>
    <t>ld_specialpackage:itemid=key</t>
    <phoneticPr fontId="3" type="noConversion"/>
  </si>
  <si>
    <t>设定行</t>
  </si>
  <si>
    <t>function()return(para1)end</t>
  </si>
  <si>
    <t>skill=0</t>
  </si>
  <si>
    <t>&lt;list&lt;struct&lt;int:stateid&gt;&gt;:states</t>
  </si>
  <si>
    <t>string:statename</t>
  </si>
  <si>
    <t>string:para1=0</t>
  </si>
  <si>
    <t>int:para2=0</t>
  </si>
  <si>
    <t>？？？魔物掉落的材料，可以用来强化装备，但是一般会有负面效果（副本和事件掉落）</t>
    <phoneticPr fontId="3" type="noConversion"/>
  </si>
  <si>
    <t>？？？龙族掉落的材料，可以用来强化装备，但是一般会有负面效果（副本和事件掉落）</t>
    <phoneticPr fontId="3" type="noConversion"/>
  </si>
  <si>
    <t>真的裂开来了\n(悬赏-深渊掉落）</t>
    <phoneticPr fontId="3" type="noConversion"/>
  </si>
  <si>
    <t>是匕不是壁\n(悬赏-深渊掉落）</t>
    <phoneticPr fontId="3" type="noConversion"/>
  </si>
  <si>
    <t>不知道智障阿姨从哪里拿回家的触手\n(悬赏-深渊掉落）</t>
    <phoneticPr fontId="3" type="noConversion"/>
  </si>
  <si>
    <t>不知道智障阿姨从哪里拿回家的触手</t>
    <phoneticPr fontId="3" type="noConversion"/>
  </si>
  <si>
    <t>万事屋出门佩戴的小黄花，时尚环保\n(悬赏-深渊掉落）</t>
    <phoneticPr fontId="3" type="noConversion"/>
  </si>
  <si>
    <t>icon26_50</t>
    <phoneticPr fontId="3" type="noConversion"/>
  </si>
  <si>
    <t>icon0_1</t>
  </si>
  <si>
    <t>icon0_1</t>
    <phoneticPr fontId="3" type="noConversion"/>
  </si>
  <si>
    <t>icon0_1</t>
    <phoneticPr fontId="3" type="noConversion"/>
  </si>
  <si>
    <t>icon0_2</t>
  </si>
  <si>
    <t>icon0_2</t>
    <phoneticPr fontId="3" type="noConversion"/>
  </si>
  <si>
    <t>icon0_3</t>
  </si>
  <si>
    <t>icon0_3</t>
    <phoneticPr fontId="3" type="noConversion"/>
  </si>
  <si>
    <t>icon0_4</t>
  </si>
  <si>
    <t>icon0_4</t>
    <phoneticPr fontId="3" type="noConversion"/>
  </si>
  <si>
    <t>icon0_5</t>
  </si>
  <si>
    <t>icon0_5</t>
    <phoneticPr fontId="3" type="noConversion"/>
  </si>
  <si>
    <t>icon0_6</t>
  </si>
  <si>
    <t>icon0_6</t>
    <phoneticPr fontId="3" type="noConversion"/>
  </si>
  <si>
    <t>icon0_7</t>
  </si>
  <si>
    <t>icon0_7</t>
    <phoneticPr fontId="3" type="noConversion"/>
  </si>
  <si>
    <t>我要一打三！</t>
    <phoneticPr fontId="3" type="noConversion"/>
  </si>
  <si>
    <t>这里有源源不断的能量！</t>
    <phoneticPr fontId="3" type="noConversion"/>
  </si>
  <si>
    <t>罗马帝国的万世荣光！</t>
    <phoneticPr fontId="3" type="noConversion"/>
  </si>
  <si>
    <t>谁是天底下最美的女人？</t>
    <phoneticPr fontId="3" type="noConversion"/>
  </si>
  <si>
    <t>到处都亮起来了！</t>
    <phoneticPr fontId="3" type="noConversion"/>
  </si>
  <si>
    <t>我要一打三！\n(悬赏-深渊掉落）</t>
    <phoneticPr fontId="3" type="noConversion"/>
  </si>
  <si>
    <t>这里有源源不断的能量！\n(悬赏-深渊掉落）</t>
    <phoneticPr fontId="3" type="noConversion"/>
  </si>
  <si>
    <t>罗马帝国的万世荣光！\n(悬赏-深渊掉落）</t>
    <phoneticPr fontId="3" type="noConversion"/>
  </si>
  <si>
    <t>谁是天底下最美的女人？\n(悬赏-深渊掉落）</t>
    <phoneticPr fontId="3" type="noConversion"/>
  </si>
  <si>
    <t>到处都亮起来了！\n(悬赏-深渊掉落）</t>
    <phoneticPr fontId="3" type="noConversion"/>
  </si>
  <si>
    <t>开启获得588张深渊票</t>
    <phoneticPr fontId="3" type="noConversion"/>
  </si>
  <si>
    <t>开启获得288个副本钥匙</t>
    <phoneticPr fontId="3" type="noConversion"/>
  </si>
  <si>
    <t>深渊碎片自选罐(小)</t>
    <phoneticPr fontId="3" type="noConversion"/>
  </si>
  <si>
    <t>深渊碎片自选罐(大)</t>
    <phoneticPr fontId="3" type="noConversion"/>
  </si>
  <si>
    <t>icon1_71</t>
  </si>
  <si>
    <t>开启获得10个选定的深渊装备碎片</t>
    <phoneticPr fontId="3" type="noConversion"/>
  </si>
  <si>
    <t>永久提高5%pvp减伤</t>
    <phoneticPr fontId="3" type="noConversion"/>
  </si>
  <si>
    <t>集齐30个合成魔核之源（拥有该道具永久提高5%pvp减伤）</t>
    <phoneticPr fontId="3" type="noConversion"/>
  </si>
  <si>
    <t>集齐45个合成黑龙之源（拥有该道具永久提高15%pvp减伤）</t>
    <phoneticPr fontId="3" type="noConversion"/>
  </si>
  <si>
    <t>杖身碎片</t>
    <phoneticPr fontId="3" type="noConversion"/>
  </si>
  <si>
    <t>风剑模具</t>
    <phoneticPr fontId="3" type="noConversion"/>
  </si>
  <si>
    <t>icon45_3</t>
  </si>
  <si>
    <t>传说剑-风剑雏形卷轴（可在图鉴中查看）</t>
    <phoneticPr fontId="3" type="noConversion"/>
  </si>
  <si>
    <t>icon18_40</t>
  </si>
  <si>
    <t>icon18_41</t>
  </si>
  <si>
    <t>再次申明：我是胡狼\n（副本-魔化之地20层以上掉落卷轴）</t>
    <phoneticPr fontId="3" type="noConversion"/>
  </si>
  <si>
    <t>icon50_68</t>
  </si>
  <si>
    <t>icon45_103</t>
  </si>
  <si>
    <t>它将成为守护者的武器\n（副本-熔火高塔掉落碎片）</t>
    <phoneticPr fontId="3" type="noConversion"/>
  </si>
  <si>
    <t>再拼拼凑凑就是一把风剑了\n（副本-熔火高塔掉落卷轴）</t>
    <phoneticPr fontId="3" type="noConversion"/>
  </si>
  <si>
    <t>冷却时提高12光抗和6光强</t>
    <phoneticPr fontId="3" type="noConversion"/>
  </si>
  <si>
    <t>所有连击装置冷却时只能进行【普通攻击】，10000速度，2000护甲魔抗</t>
    <phoneticPr fontId="3" type="noConversion"/>
  </si>
  <si>
    <t>冷却时获得1000点护甲和800点魔抗</t>
    <phoneticPr fontId="3" type="noConversion"/>
  </si>
  <si>
    <t>发动回合附加20%伤害</t>
    <phoneticPr fontId="3" type="noConversion"/>
  </si>
  <si>
    <t>只有无私的辅助能读懂书中所写。\n(悬赏-深渊掉落）</t>
    <phoneticPr fontId="3" type="noConversion"/>
  </si>
  <si>
    <t>战国时期初代服部半藏所用\n(悬赏-深渊掉落）</t>
    <phoneticPr fontId="3" type="noConversion"/>
  </si>
  <si>
    <t>死神配以圆月，黑夜，呈现出一种别样的堕落的优雅！\n(悬赏-深渊掉落）</t>
    <phoneticPr fontId="3" type="noConversion"/>
  </si>
  <si>
    <t>搬走服务器的清洁工</t>
    <rPh sb="0" eb="1">
      <t>ban yun</t>
    </rPh>
    <rPh sb="1" eb="2">
      <t>zou</t>
    </rPh>
    <rPh sb="2" eb="3">
      <t>fu wu qi</t>
    </rPh>
    <rPh sb="5" eb="6">
      <t>de</t>
    </rPh>
    <rPh sb="6" eb="7">
      <t>qing jie gong</t>
    </rPh>
    <phoneticPr fontId="3" type="noConversion"/>
  </si>
  <si>
    <t>搬走服务器的保安</t>
    <rPh sb="0" eb="1">
      <t>ban yun</t>
    </rPh>
    <rPh sb="1" eb="2">
      <t>zou</t>
    </rPh>
    <rPh sb="2" eb="3">
      <t>fu wu qi</t>
    </rPh>
    <rPh sb="5" eb="6">
      <t>de</t>
    </rPh>
    <rPh sb="6" eb="7">
      <t>bao an</t>
    </rPh>
    <phoneticPr fontId="3" type="noConversion"/>
  </si>
  <si>
    <t>搬走服务器的策划</t>
    <rPh sb="0" eb="1">
      <t>ban yun</t>
    </rPh>
    <rPh sb="1" eb="2">
      <t>zou</t>
    </rPh>
    <rPh sb="2" eb="3">
      <t>fu wu qi</t>
    </rPh>
    <rPh sb="5" eb="6">
      <t>de</t>
    </rPh>
    <rPh sb="6" eb="7">
      <t>ce hua</t>
    </rPh>
    <phoneticPr fontId="3" type="noConversion"/>
  </si>
  <si>
    <t>搬走服务器的CEO</t>
    <rPh sb="0" eb="1">
      <t>ban yun</t>
    </rPh>
    <rPh sb="1" eb="2">
      <t>zou</t>
    </rPh>
    <rPh sb="2" eb="3">
      <t>fu wu qi</t>
    </rPh>
    <rPh sb="5" eb="6">
      <t>de</t>
    </rPh>
    <phoneticPr fontId="3" type="noConversion"/>
  </si>
  <si>
    <t>搬走服务器的投资人</t>
    <rPh sb="0" eb="1">
      <t>ban yun</t>
    </rPh>
    <rPh sb="1" eb="2">
      <t>zou</t>
    </rPh>
    <rPh sb="2" eb="3">
      <t>fu wu qi</t>
    </rPh>
    <rPh sb="5" eb="6">
      <t>de</t>
    </rPh>
    <rPh sb="6" eb="7">
      <t>tou zi ren</t>
    </rPh>
    <phoneticPr fontId="3" type="noConversion"/>
  </si>
  <si>
    <t>搬走服务器的美工</t>
    <rPh sb="0" eb="1">
      <t>ban yun</t>
    </rPh>
    <rPh sb="1" eb="2">
      <t>zou</t>
    </rPh>
    <rPh sb="2" eb="3">
      <t>fu wu qi</t>
    </rPh>
    <rPh sb="5" eb="6">
      <t>de</t>
    </rPh>
    <rPh sb="6" eb="7">
      <t>mei gong</t>
    </rPh>
    <phoneticPr fontId="3" type="noConversion"/>
  </si>
  <si>
    <t>魔物提炼质炼成。（服务器又被窝搬走了）</t>
    <phoneticPr fontId="3" type="noConversion"/>
  </si>
  <si>
    <t>魔物提炼质炼成。（服务器，吃我一板砖！）</t>
    <rPh sb="9" eb="10">
      <t>fu wu qi</t>
    </rPh>
    <rPh sb="13" eb="14">
      <t>chi</t>
    </rPh>
    <rPh sb="14" eb="15">
      <t>wo</t>
    </rPh>
    <rPh sb="15" eb="16">
      <t>yi ban zhuan</t>
    </rPh>
    <phoneticPr fontId="3" type="noConversion"/>
  </si>
  <si>
    <t>魔物提炼质炼成。（服务器窝搬走了，明天给你们买一组！）</t>
    <rPh sb="12" eb="13">
      <t>wo ban zou</t>
    </rPh>
    <rPh sb="15" eb="16">
      <t>l</t>
    </rPh>
    <rPh sb="17" eb="18">
      <t>ming t</t>
    </rPh>
    <rPh sb="19" eb="20">
      <t>gei ni m</t>
    </rPh>
    <rPh sb="22" eb="23">
      <t>mai</t>
    </rPh>
    <rPh sb="23" eb="24">
      <t>yi zu</t>
    </rPh>
    <phoneticPr fontId="3" type="noConversion"/>
  </si>
  <si>
    <t>魔物提炼质炼成。（服务器。。。）</t>
    <phoneticPr fontId="3" type="noConversion"/>
  </si>
  <si>
    <t>魔物提炼质炼成。（这个bug改不好我真的搬走服务器了）</t>
    <rPh sb="9" eb="10">
      <t>zhe ge</t>
    </rPh>
    <rPh sb="14" eb="15">
      <t>gai bu hao</t>
    </rPh>
    <rPh sb="17" eb="18">
      <t>wo zhen de</t>
    </rPh>
    <rPh sb="20" eb="21">
      <t>ban zou</t>
    </rPh>
    <rPh sb="22" eb="23">
      <t>fu wu qi</t>
    </rPh>
    <rPh sb="25" eb="26">
      <t>l</t>
    </rPh>
    <phoneticPr fontId="3" type="noConversion"/>
  </si>
  <si>
    <t>魔物提炼质炼成。（服务器我搬回去下载了）</t>
    <rPh sb="12" eb="13">
      <t>wo na hui qu</t>
    </rPh>
    <rPh sb="13" eb="14">
      <t>ban</t>
    </rPh>
    <rPh sb="16" eb="17">
      <t>xia zai</t>
    </rPh>
    <rPh sb="18" eb="19">
      <t>l</t>
    </rPh>
    <phoneticPr fontId="3" type="noConversion"/>
  </si>
  <si>
    <t>死神之吻堪塔克洛斯</t>
    <phoneticPr fontId="3" type="noConversion"/>
  </si>
  <si>
    <t>死神拥抱堪塔克洛斯</t>
    <rPh sb="2" eb="3">
      <t>yonb bao</t>
    </rPh>
    <phoneticPr fontId="3" type="noConversion"/>
  </si>
  <si>
    <t>【横扫千军】释放后，若敌方血量大于92%，80%几率再次释放【横扫千军】</t>
    <phoneticPr fontId="3" type="noConversion"/>
  </si>
  <si>
    <t>【全军突击】必定命中并提高15%伤害</t>
    <phoneticPr fontId="3" type="noConversion"/>
  </si>
  <si>
    <t>【狩物佛钉】释放后恢复60点能量，【刀狩令】提高13%伤害</t>
    <phoneticPr fontId="3" type="noConversion"/>
  </si>
  <si>
    <t>【神圣洗礼】释放后消耗30法力值对自身释放【神圣洗礼·返】，回复220%*法术强度的血量</t>
    <rPh sb="9" eb="10">
      <t>xiao hao</t>
    </rPh>
    <rPh sb="13" eb="14">
      <t>fa li zhi</t>
    </rPh>
    <phoneticPr fontId="3" type="noConversion"/>
  </si>
  <si>
    <t>传说之杖杖身</t>
    <rPh sb="4" eb="5">
      <t>zhang</t>
    </rPh>
    <rPh sb="5" eb="6">
      <t>shen ti</t>
    </rPh>
    <phoneticPr fontId="3" type="noConversion"/>
  </si>
  <si>
    <t>风剑的卷轴</t>
    <rPh sb="0" eb="1">
      <t>fen jian</t>
    </rPh>
    <rPh sb="2" eb="3">
      <t>d</t>
    </rPh>
    <rPh sb="3" eb="4">
      <t>juan zhou</t>
    </rPh>
    <phoneticPr fontId="3" type="noConversion"/>
  </si>
  <si>
    <t>风剑雏形</t>
    <phoneticPr fontId="3" type="noConversion"/>
  </si>
  <si>
    <t>随机强化一把武器范围6~12(强化后等级会覆盖原来等级！)</t>
    <phoneticPr fontId="3" type="noConversion"/>
  </si>
  <si>
    <t>随机强化一件防具范围6~12(强化后等级会覆盖原来等级！)</t>
    <phoneticPr fontId="3" type="noConversion"/>
  </si>
  <si>
    <t>集齐40个合成传说魔杖-传说之杖的杖身</t>
    <phoneticPr fontId="3" type="noConversion"/>
  </si>
  <si>
    <t>稀有材料，可以合成风剑雏形(副本-熔火高塔掉落)</t>
    <phoneticPr fontId="3" type="noConversion"/>
  </si>
  <si>
    <t>逐风</t>
    <phoneticPr fontId="3" type="noConversion"/>
  </si>
  <si>
    <t>怒雷</t>
    <phoneticPr fontId="3" type="noConversion"/>
  </si>
  <si>
    <t>罗格的丝绸手帕碎片</t>
    <phoneticPr fontId="3" type="noConversion"/>
  </si>
  <si>
    <t>迟缓者拉格的不屈意志碎片</t>
    <phoneticPr fontId="3" type="noConversion"/>
  </si>
  <si>
    <t>超级加农炮碎片</t>
    <phoneticPr fontId="3" type="noConversion"/>
  </si>
  <si>
    <t>集齐1000个合成传说差分器-罗格的丝绸手帕</t>
    <phoneticPr fontId="3" type="noConversion"/>
  </si>
  <si>
    <t>集齐1000个合成传说差分器-迟缓者拉格的不屈意志</t>
    <phoneticPr fontId="3" type="noConversion"/>
  </si>
  <si>
    <t>集齐1000个合成传说差分器-超级加农炮</t>
    <phoneticPr fontId="3" type="noConversion"/>
  </si>
  <si>
    <t>获得爱德华蒂奇1星（英雄类型：坦克）</t>
    <phoneticPr fontId="3" type="noConversion"/>
  </si>
  <si>
    <t>获得爱德华蒂奇2星（英雄类型：坦克）</t>
    <phoneticPr fontId="3" type="noConversion"/>
  </si>
  <si>
    <t>获得爱德华蒂奇3星（英雄类型：坦克）</t>
    <phoneticPr fontId="3" type="noConversion"/>
  </si>
  <si>
    <t>获得爱德华蒂奇4星（英雄类型：坦克）</t>
    <phoneticPr fontId="3" type="noConversion"/>
  </si>
  <si>
    <t>获得爱德华蒂奇5星（英雄类型：坦克）</t>
    <phoneticPr fontId="3" type="noConversion"/>
  </si>
  <si>
    <t>获得爱德华蒂奇6星（英雄类型：坦克）</t>
    <phoneticPr fontId="3" type="noConversion"/>
  </si>
  <si>
    <t>获得爱德华蒂奇7星（英雄类型：坦克）</t>
    <phoneticPr fontId="3" type="noConversion"/>
  </si>
  <si>
    <t>我的佣兵临死前把这个递给了我，上面绣着很精致的玫瑰（悬赏-深渊掉落）</t>
    <phoneticPr fontId="3" type="noConversion"/>
  </si>
  <si>
    <t>“把我血加住，我有盾……”——无名团长拉格的最后遗言（悬赏-深渊掉落）</t>
    <phoneticPr fontId="3" type="noConversion"/>
  </si>
  <si>
    <t>等我的炮冷却好，嘿嘿。（悬赏-深渊掉落）</t>
    <phoneticPr fontId="3" type="noConversion"/>
  </si>
  <si>
    <t>史诗进阶材料-副本星际穿越掉落</t>
  </si>
  <si>
    <t>能够带来源源不绝的能量（副本-元素风暴掉落）</t>
    <phoneticPr fontId="3" type="noConversion"/>
  </si>
  <si>
    <t>受到阿尔忒弥斯的赐福（副本-黑暗工厂45层以上掉落）</t>
    <phoneticPr fontId="3" type="noConversion"/>
  </si>
  <si>
    <t>受到勒托的赐福（副本-虚空遗迹45层以上掉落）</t>
    <phoneticPr fontId="3" type="noConversion"/>
  </si>
  <si>
    <t>带着这东西…总是忍不住…想喊…拉…拉卡尼休！！！（副本-英灵殿45层以上掉落）</t>
    <phoneticPr fontId="3" type="noConversion"/>
  </si>
  <si>
    <t>受到阿波罗的赐福（副本-元素风暴45层以上掉落）</t>
    <phoneticPr fontId="3" type="noConversion"/>
  </si>
  <si>
    <t>斗技大师所用的长枪。\n(征战世界-佣兵领地掉落）</t>
  </si>
  <si>
    <t>斗技大师所用的大刀。\n(征战世界-佣兵领地掉落）</t>
  </si>
  <si>
    <t>斗技大师所用的重弓。\n(征战世界-佣兵领地掉落）</t>
  </si>
  <si>
    <t>斗技大师所用的巨盾。\n(征战世界-佣兵领地掉落）</t>
  </si>
  <si>
    <t>斗技大师所用的匕首。\n(征战世界-佣兵领地掉落）</t>
  </si>
  <si>
    <t>斗技大师所用的法杖。\n(征战世界-佣兵领地掉落）</t>
  </si>
  <si>
    <t>斗技大师所用的秘典。\n(征战世界-佣兵领地掉落）</t>
  </si>
  <si>
    <t>战斗大师所配的紫衫藤甲，就是有点怕火。\n(征战世界-佣兵领地掉落）</t>
  </si>
  <si>
    <t>战斗大师所配的精铁重甲，就是有点沉。\n(征战世界-佣兵领地掉落）</t>
  </si>
  <si>
    <t>战斗大师所配的熊皮套甲，百分百真皮！\n(征战世界-佣兵领地掉落）</t>
  </si>
  <si>
    <t>战斗大师所配的矽钢板甲，非常牢，非常硬！\n(征战世界-佣兵领地掉落）</t>
  </si>
  <si>
    <t>战斗大师所配的虎皮套装，王者风范，只要648！\n(征战世界-佣兵领地掉落）</t>
  </si>
  <si>
    <t>战斗大师所配的丝绸法衣，虚无缥缈。\n(征战世界-佣兵领地掉落）</t>
  </si>
  <si>
    <t>战斗大师所配的蚕丝华服，低调奢华。\n(征战世界-佣兵领地掉落）</t>
  </si>
  <si>
    <t>斗者装备升级材料，佣兵领地掉落</t>
    <phoneticPr fontId="3" type="noConversion"/>
  </si>
  <si>
    <t>可在荣誉商店中购买道具。可从佣兵领地中获得。</t>
    <phoneticPr fontId="3" type="noConversion"/>
  </si>
  <si>
    <t>太阳君主</t>
    <phoneticPr fontId="3" type="noConversion"/>
  </si>
  <si>
    <t>月亮君主</t>
    <phoneticPr fontId="3" type="noConversion"/>
  </si>
  <si>
    <t>恶魔之王</t>
    <phoneticPr fontId="3" type="noConversion"/>
  </si>
  <si>
    <t>天使之王</t>
    <phoneticPr fontId="3" type="noConversion"/>
  </si>
  <si>
    <t>十二宫-白羊</t>
    <phoneticPr fontId="3" type="noConversion"/>
  </si>
  <si>
    <t>十二宫-金牛</t>
    <phoneticPr fontId="3" type="noConversion"/>
  </si>
  <si>
    <t>十二宫-双子</t>
    <phoneticPr fontId="3" type="noConversion"/>
  </si>
  <si>
    <t>十二宫-巨蟹</t>
    <phoneticPr fontId="3" type="noConversion"/>
  </si>
  <si>
    <t>十二宫-狮子</t>
    <phoneticPr fontId="3" type="noConversion"/>
  </si>
  <si>
    <t>十二宫-处女</t>
    <phoneticPr fontId="3" type="noConversion"/>
  </si>
  <si>
    <t>十二宫-天秤</t>
    <phoneticPr fontId="3" type="noConversion"/>
  </si>
  <si>
    <t>十二宫-天蝎</t>
    <phoneticPr fontId="3" type="noConversion"/>
  </si>
  <si>
    <t>十二宫-射手</t>
    <phoneticPr fontId="3" type="noConversion"/>
  </si>
  <si>
    <t>十二宫-摩羯</t>
    <phoneticPr fontId="3" type="noConversion"/>
  </si>
  <si>
    <t>十二宫-水瓶</t>
    <phoneticPr fontId="3" type="noConversion"/>
  </si>
  <si>
    <t>十二宫-双鱼</t>
    <phoneticPr fontId="3" type="noConversion"/>
  </si>
  <si>
    <t>烈火的荣耀</t>
    <phoneticPr fontId="3" type="noConversion"/>
  </si>
  <si>
    <t>厚土的荣耀</t>
    <phoneticPr fontId="3" type="noConversion"/>
  </si>
  <si>
    <t>疾风的荣耀</t>
    <phoneticPr fontId="3" type="noConversion"/>
  </si>
  <si>
    <t>壬水的荣耀</t>
    <phoneticPr fontId="3" type="noConversion"/>
  </si>
  <si>
    <t>神圣冲击</t>
    <phoneticPr fontId="3" type="noConversion"/>
  </si>
  <si>
    <t>神圣打击</t>
    <phoneticPr fontId="3" type="noConversion"/>
  </si>
  <si>
    <t>普通攻击时18%释放闪电箭，造成80%ad+80%ap的光属性魔法伤害，0耐力</t>
    <phoneticPr fontId="3" type="noConversion"/>
  </si>
  <si>
    <t>普通攻击时18%释放闪电箭，造成80%ad+80%ap的光属性物理伤害，0耐力</t>
    <phoneticPr fontId="3" type="noConversion"/>
  </si>
  <si>
    <t>请加入我们刚毅神教！\n(悬赏-深渊掉落）</t>
    <phoneticPr fontId="3" type="noConversion"/>
  </si>
  <si>
    <t>请加入我们双梦神教！\n(碎片合成）</t>
    <phoneticPr fontId="3" type="noConversion"/>
  </si>
  <si>
    <t>可将称号沙漠风爆升级为沙漠核爆</t>
    <phoneticPr fontId="3" type="noConversion"/>
  </si>
  <si>
    <t>可将称号天际霓虹升级为苍穹彩练</t>
    <phoneticPr fontId="3" type="noConversion"/>
  </si>
  <si>
    <t>云</t>
    <phoneticPr fontId="3" type="noConversion"/>
  </si>
  <si>
    <t>icon9_36</t>
  </si>
  <si>
    <t>天际霓虹</t>
    <phoneticPr fontId="3" type="noConversion"/>
  </si>
  <si>
    <t>苍穹彩练</t>
  </si>
  <si>
    <t>谁执彩练当空舞</t>
    <phoneticPr fontId="3" type="noConversion"/>
  </si>
  <si>
    <t>icon4_78</t>
  </si>
  <si>
    <t>可在【活动-修仙大佬】中兑换奖励，在佣兵领地中获得</t>
    <phoneticPr fontId="9" type="noConversion"/>
  </si>
  <si>
    <t>icon23_61</t>
  </si>
  <si>
    <t>icon38_114</t>
  </si>
  <si>
    <t>仙草</t>
    <phoneticPr fontId="3" type="noConversion"/>
  </si>
  <si>
    <t>方块</t>
    <phoneticPr fontId="3" type="noConversion"/>
  </si>
  <si>
    <t>执政官之杖</t>
    <phoneticPr fontId="3" type="noConversion"/>
  </si>
  <si>
    <t>执政官的教训</t>
    <phoneticPr fontId="3" type="noConversion"/>
  </si>
  <si>
    <t>升级执政官之杖的必备材料</t>
    <phoneticPr fontId="3" type="noConversion"/>
  </si>
  <si>
    <t>执政官之证</t>
    <phoneticPr fontId="3" type="noConversion"/>
  </si>
  <si>
    <t>icon37_75</t>
  </si>
  <si>
    <t>炎魔之核</t>
    <phoneticPr fontId="3" type="noConversion"/>
  </si>
  <si>
    <t>杖尾</t>
    <phoneticPr fontId="3" type="noConversion"/>
  </si>
  <si>
    <t>杖头</t>
    <phoneticPr fontId="3" type="noConversion"/>
  </si>
  <si>
    <t>集齐1000个合成传说弓-龙息手持火炮</t>
    <phoneticPr fontId="3" type="noConversion"/>
  </si>
  <si>
    <t>龙息手持火炮碎片</t>
    <phoneticPr fontId="3" type="noConversion"/>
  </si>
  <si>
    <t>icon12_58</t>
  </si>
  <si>
    <t>icon82_87</t>
  </si>
  <si>
    <t>icon44_65</t>
  </si>
  <si>
    <t>传说之杖</t>
    <phoneticPr fontId="3" type="noConversion"/>
  </si>
  <si>
    <t>风剑</t>
    <phoneticPr fontId="3" type="noConversion"/>
  </si>
  <si>
    <t>icon49_106</t>
  </si>
  <si>
    <t>icon49_77</t>
  </si>
  <si>
    <t>这把剑充斥着惊人的力量，他渴望找到一位能驾驭他的英雄</t>
    <phoneticPr fontId="3" type="noConversion"/>
  </si>
  <si>
    <t>拥有他你就拥有了守护世界的力量</t>
    <phoneticPr fontId="3" type="noConversion"/>
  </si>
  <si>
    <t>提高10%回避率</t>
    <phoneticPr fontId="3" type="noConversion"/>
  </si>
  <si>
    <t>升级风剑雏形时使用的材料，极度稀有(团本-冰火魔窟掉落)</t>
    <phoneticPr fontId="3" type="noConversion"/>
  </si>
  <si>
    <t>升级传说之杖杖身时使用的材料，极度稀有(团本-冰火魔窟掉落)</t>
    <phoneticPr fontId="3" type="noConversion"/>
  </si>
  <si>
    <t>ld_pet:id=key</t>
    <phoneticPr fontId="3" type="noConversion"/>
  </si>
  <si>
    <t>携带等级</t>
    <phoneticPr fontId="3" type="noConversion"/>
  </si>
  <si>
    <t>&lt;list&lt;struct&lt;int:skill=0&gt;&gt;:skills</t>
    <phoneticPr fontId="3" type="noConversion"/>
  </si>
  <si>
    <t>血量</t>
    <phoneticPr fontId="3" type="noConversion"/>
  </si>
  <si>
    <t>int:hp=10000</t>
    <phoneticPr fontId="3" type="noConversion"/>
  </si>
  <si>
    <t>icon6_116</t>
  </si>
  <si>
    <r>
      <t>icon6_11</t>
    </r>
    <r>
      <rPr>
        <sz val="11"/>
        <color theme="1"/>
        <rFont val="DengXian"/>
        <family val="2"/>
        <scheme val="minor"/>
      </rPr>
      <t>9</t>
    </r>
    <phoneticPr fontId="3" type="noConversion"/>
  </si>
  <si>
    <t>鲜肉月饼</t>
    <phoneticPr fontId="3" type="noConversion"/>
  </si>
  <si>
    <t>莲蓉月饼</t>
    <phoneticPr fontId="3" type="noConversion"/>
  </si>
  <si>
    <t>icon44_124</t>
  </si>
  <si>
    <t>icon17_27</t>
  </si>
  <si>
    <t>icon17_29</t>
  </si>
  <si>
    <t>流星火雨</t>
    <phoneticPr fontId="3" type="noConversion"/>
  </si>
  <si>
    <t>飞火流星</t>
    <phoneticPr fontId="3" type="noConversion"/>
  </si>
  <si>
    <t>极寒之冰</t>
    <phoneticPr fontId="3" type="noConversion"/>
  </si>
  <si>
    <t>极寒之心</t>
    <phoneticPr fontId="3" type="noConversion"/>
  </si>
  <si>
    <t>从天而降的流星</t>
    <phoneticPr fontId="3" type="noConversion"/>
  </si>
  <si>
    <t>摸上去并不冷</t>
    <phoneticPr fontId="3" type="noConversion"/>
  </si>
  <si>
    <t>可将称号流星火雨升级为飞火流星</t>
    <phoneticPr fontId="3" type="noConversion"/>
  </si>
  <si>
    <t>可将称号极寒之冰升级为极寒之心</t>
    <phoneticPr fontId="3" type="noConversion"/>
  </si>
  <si>
    <t>冰晶</t>
    <phoneticPr fontId="3" type="noConversion"/>
  </si>
  <si>
    <t>陨石</t>
    <phoneticPr fontId="3" type="noConversion"/>
  </si>
  <si>
    <t>icon44_123</t>
  </si>
  <si>
    <t>icon24_52</t>
  </si>
  <si>
    <r>
      <t>使用获得1</t>
    </r>
    <r>
      <rPr>
        <sz val="11"/>
        <color theme="1"/>
        <rFont val="DengXian"/>
        <charset val="134"/>
        <scheme val="minor"/>
      </rPr>
      <t>88钻石，一定几率获得1888钻石</t>
    </r>
    <r>
      <rPr>
        <sz val="11"/>
        <color theme="1"/>
        <rFont val="DengXian"/>
        <family val="2"/>
        <charset val="134"/>
        <scheme val="minor"/>
      </rPr>
      <t/>
    </r>
    <phoneticPr fontId="3" type="noConversion"/>
  </si>
  <si>
    <r>
      <t>使用获得</t>
    </r>
    <r>
      <rPr>
        <sz val="11"/>
        <color theme="1"/>
        <rFont val="DengXian"/>
        <charset val="134"/>
        <scheme val="minor"/>
      </rPr>
      <t>8个召唤石，一定几率获得28个召唤石或者88个召唤石</t>
    </r>
    <phoneticPr fontId="3" type="noConversion"/>
  </si>
  <si>
    <t>旋风盾</t>
    <phoneticPr fontId="3" type="noConversion"/>
  </si>
  <si>
    <t>旋风盾[精英]</t>
    <phoneticPr fontId="3" type="noConversion"/>
  </si>
  <si>
    <t>执政官沉默不语</t>
    <phoneticPr fontId="3" type="noConversion"/>
  </si>
  <si>
    <t>执政官沉默不语\n(限时活动获得）</t>
    <phoneticPr fontId="3" type="noConversion"/>
  </si>
  <si>
    <t>需求力量：148\n(限时活动获得）</t>
    <phoneticPr fontId="3" type="noConversion"/>
  </si>
  <si>
    <t>需求力量：148</t>
    <phoneticPr fontId="3" type="noConversion"/>
  </si>
  <si>
    <t>小僵尸</t>
    <phoneticPr fontId="3" type="noConversion"/>
  </si>
  <si>
    <t>炮弹</t>
    <phoneticPr fontId="3" type="noConversion"/>
  </si>
  <si>
    <t>胖头鱼</t>
    <phoneticPr fontId="3" type="noConversion"/>
  </si>
  <si>
    <t>pad</t>
    <phoneticPr fontId="3" type="noConversion"/>
  </si>
  <si>
    <t>icon39_63</t>
  </si>
  <si>
    <t>icon77_45</t>
    <phoneticPr fontId="3" type="noConversion"/>
  </si>
  <si>
    <t>icon77_59</t>
  </si>
  <si>
    <t>icon79_61</t>
  </si>
  <si>
    <t>可在【活动-轨道炮击】中兑换奖励，在事件中获得</t>
    <phoneticPr fontId="9" type="noConversion"/>
  </si>
  <si>
    <t>可在【活动-捕鱼达人】中兑换奖励，在佣兵领地中获得</t>
    <phoneticPr fontId="9" type="noConversion"/>
  </si>
  <si>
    <t>可在【活动-pad战争】中兑换奖励，在事件中获得</t>
    <phoneticPr fontId="9" type="noConversion"/>
  </si>
  <si>
    <t>可在【活动-围剿僵尸】中兑换奖励rua，在佣兵领地中获得</t>
    <phoneticPr fontId="9" type="noConversion"/>
  </si>
  <si>
    <t>icon44_102</t>
  </si>
  <si>
    <t>暴风眼</t>
    <phoneticPr fontId="3" type="noConversion"/>
  </si>
  <si>
    <t>升级旋风盾的必备材料</t>
    <phoneticPr fontId="3" type="noConversion"/>
  </si>
  <si>
    <t>死亡深度</t>
    <phoneticPr fontId="3" type="noConversion"/>
  </si>
  <si>
    <t>死亡深度[精英]</t>
    <phoneticPr fontId="3" type="noConversion"/>
  </si>
  <si>
    <t>传说中的四神器之一</t>
    <phoneticPr fontId="3" type="noConversion"/>
  </si>
  <si>
    <t>石像鬼之噬</t>
    <phoneticPr fontId="3" type="noConversion"/>
  </si>
  <si>
    <t>石像鬼之噬[扩展]</t>
    <phoneticPr fontId="3" type="noConversion"/>
  </si>
  <si>
    <t>我是谁⊙_⊙</t>
  </si>
  <si>
    <t>美队之盾【破损】</t>
    <phoneticPr fontId="3" type="noConversion"/>
  </si>
  <si>
    <t>美队之盾【完整】</t>
    <phoneticPr fontId="3" type="noConversion"/>
  </si>
  <si>
    <t>icon34_55</t>
  </si>
  <si>
    <t>icon62_90</t>
  </si>
  <si>
    <t>icon34_54</t>
  </si>
  <si>
    <t>icon45_89</t>
  </si>
  <si>
    <t>只有死去之人才能看见我</t>
    <phoneticPr fontId="3" type="noConversion"/>
  </si>
  <si>
    <t>只有死去之人才能看见我\n(悬赏-深渊掉落）</t>
    <phoneticPr fontId="3" type="noConversion"/>
  </si>
  <si>
    <t>队长遗失的盾牌，现在破损不堪，只能拿来收藏了吧\n(悬赏-深渊掉落）</t>
    <phoneticPr fontId="3" type="noConversion"/>
  </si>
  <si>
    <t>修复完整的美队之盾拥有最强的硬度</t>
    <phoneticPr fontId="3" type="noConversion"/>
  </si>
  <si>
    <t>集齐1000个合成传说盾-美队之盾【破损】</t>
    <phoneticPr fontId="3" type="noConversion"/>
  </si>
  <si>
    <t>集齐1000个合成传说剑-拨蚌御用厨刀</t>
    <phoneticPr fontId="3" type="noConversion"/>
  </si>
  <si>
    <t>美队之盾【破损】碎片</t>
    <phoneticPr fontId="3" type="noConversion"/>
  </si>
  <si>
    <t>拨蚌御用厨刀碎片</t>
    <phoneticPr fontId="3" type="noConversion"/>
  </si>
  <si>
    <t>深渊-武器11</t>
  </si>
  <si>
    <t>深渊碎片-武器11</t>
  </si>
  <si>
    <t>初级钻石卡</t>
    <phoneticPr fontId="3" type="noConversion"/>
  </si>
  <si>
    <t>初级召唤石卡</t>
    <phoneticPr fontId="3" type="noConversion"/>
  </si>
  <si>
    <t>初级升级卡</t>
    <phoneticPr fontId="3" type="noConversion"/>
  </si>
  <si>
    <t>初级深渊卡</t>
    <phoneticPr fontId="3" type="noConversion"/>
  </si>
  <si>
    <t>中级钻石卡</t>
    <phoneticPr fontId="3" type="noConversion"/>
  </si>
  <si>
    <t>高级钻石卡</t>
    <phoneticPr fontId="3" type="noConversion"/>
  </si>
  <si>
    <t>中级召唤石卡</t>
    <phoneticPr fontId="3" type="noConversion"/>
  </si>
  <si>
    <t>高级召唤石卡</t>
    <phoneticPr fontId="3" type="noConversion"/>
  </si>
  <si>
    <t>中级升级卡</t>
    <phoneticPr fontId="3" type="noConversion"/>
  </si>
  <si>
    <t>高级升级卡</t>
    <phoneticPr fontId="3" type="noConversion"/>
  </si>
  <si>
    <t>中级深渊卡</t>
    <phoneticPr fontId="3" type="noConversion"/>
  </si>
  <si>
    <t>高级深渊卡</t>
    <phoneticPr fontId="3" type="noConversion"/>
  </si>
  <si>
    <t>神话灵魂合成书碎片</t>
    <phoneticPr fontId="3" type="noConversion"/>
  </si>
  <si>
    <t>集齐30个合成神话灵魂合成书</t>
    <phoneticPr fontId="3" type="noConversion"/>
  </si>
  <si>
    <t>初级材料卡</t>
    <phoneticPr fontId="3" type="noConversion"/>
  </si>
  <si>
    <t>中级材料卡</t>
    <phoneticPr fontId="3" type="noConversion"/>
  </si>
  <si>
    <t>高级材料卡</t>
    <phoneticPr fontId="3" type="noConversion"/>
  </si>
  <si>
    <t>list&lt;struct&lt;int:equipid&gt;&gt;:equips</t>
    <phoneticPr fontId="3" type="noConversion"/>
  </si>
  <si>
    <t>list&lt;Reward&lt;int:itemid&gt;&gt;:cover</t>
    <phoneticPr fontId="3" type="noConversion"/>
  </si>
  <si>
    <t>list&lt;Reward&lt;int:itemid&gt;&gt;:reward</t>
    <phoneticPr fontId="3" type="noConversion"/>
  </si>
  <si>
    <t>weight</t>
    <phoneticPr fontId="3" type="noConversion"/>
  </si>
  <si>
    <t>ld_dingding:itemid=key</t>
    <phoneticPr fontId="3" type="noConversion"/>
  </si>
  <si>
    <t>丁丁</t>
    <phoneticPr fontId="3" type="noConversion"/>
  </si>
  <si>
    <t>钉钉</t>
    <phoneticPr fontId="3" type="noConversion"/>
  </si>
  <si>
    <t>icon21_85</t>
    <phoneticPr fontId="3" type="noConversion"/>
  </si>
  <si>
    <t>初级钻石晶石</t>
  </si>
  <si>
    <t>中级钻石晶石</t>
  </si>
  <si>
    <t>高级钻石晶石</t>
  </si>
  <si>
    <t>初级召唤石晶石</t>
  </si>
  <si>
    <t>中级召唤石晶石</t>
  </si>
  <si>
    <t>高级召唤石晶石</t>
  </si>
  <si>
    <t>初级升级晶石</t>
  </si>
  <si>
    <t>中级升级晶石</t>
  </si>
  <si>
    <t>高级升级晶石</t>
  </si>
  <si>
    <t>初级深渊晶石</t>
  </si>
  <si>
    <t>中级深渊晶石</t>
  </si>
  <si>
    <t>高级深渊晶石</t>
  </si>
  <si>
    <t>初级材料晶石</t>
  </si>
  <si>
    <t>中级材料晶石</t>
  </si>
  <si>
    <t>高级材料晶石</t>
  </si>
  <si>
    <t>icon23_37</t>
  </si>
  <si>
    <t>icon23_35</t>
    <phoneticPr fontId="3" type="noConversion"/>
  </si>
  <si>
    <t>icon23_69</t>
    <phoneticPr fontId="3" type="noConversion"/>
  </si>
  <si>
    <t>icon23_67</t>
    <phoneticPr fontId="3" type="noConversion"/>
  </si>
  <si>
    <t>icon23_85</t>
    <phoneticPr fontId="3" type="noConversion"/>
  </si>
  <si>
    <t>icon23_83</t>
    <phoneticPr fontId="3" type="noConversion"/>
  </si>
  <si>
    <t>icon22_85</t>
    <phoneticPr fontId="3" type="noConversion"/>
  </si>
  <si>
    <t>icon22_83</t>
    <phoneticPr fontId="3" type="noConversion"/>
  </si>
  <si>
    <t>icon22_117</t>
    <phoneticPr fontId="3" type="noConversion"/>
  </si>
  <si>
    <t>icon22_115</t>
    <phoneticPr fontId="3" type="noConversion"/>
  </si>
  <si>
    <t>又得卖肾</t>
    <phoneticPr fontId="3" type="noConversion"/>
  </si>
  <si>
    <t>icon10_9</t>
  </si>
  <si>
    <t>icon23_71</t>
  </si>
  <si>
    <t>集齐1000个合成传说饰品-苹果10袋</t>
    <phoneticPr fontId="3" type="noConversion"/>
  </si>
  <si>
    <t>集齐1000个合成传说护身符-摔不烂的手机</t>
    <phoneticPr fontId="3" type="noConversion"/>
  </si>
  <si>
    <t>可在【活动-方块世界】中兑换奖励，在事件中获得</t>
    <phoneticPr fontId="9" type="noConversion"/>
  </si>
  <si>
    <t>可在【活动-丁丁便利】中兑换奖励，在丁丁中获得</t>
    <phoneticPr fontId="3" type="noConversion"/>
  </si>
  <si>
    <t>可在丁丁中使用，完成后获得1个召唤石</t>
    <phoneticPr fontId="3" type="noConversion"/>
  </si>
  <si>
    <t>可在丁丁中使用，完成后获得3个召唤石</t>
    <phoneticPr fontId="3" type="noConversion"/>
  </si>
  <si>
    <t>可在丁丁中使用，完成后获得10个召唤石</t>
    <phoneticPr fontId="3" type="noConversion"/>
  </si>
  <si>
    <t>可在丁丁中使用，完成后获得100钻石</t>
    <phoneticPr fontId="3" type="noConversion"/>
  </si>
  <si>
    <t>可在丁丁中使用，完成后获得300钻石</t>
    <phoneticPr fontId="3" type="noConversion"/>
  </si>
  <si>
    <t>可在丁丁中使用，完成后获得1000钻石</t>
    <phoneticPr fontId="3" type="noConversion"/>
  </si>
  <si>
    <t>八咫镜</t>
    <phoneticPr fontId="3" type="noConversion"/>
  </si>
  <si>
    <t>可在丁丁中使用，完成后获得10-20个进阶材料</t>
    <phoneticPr fontId="3" type="noConversion"/>
  </si>
  <si>
    <t>可在丁丁中使用，完成后获得20-40个进阶材料</t>
    <phoneticPr fontId="3" type="noConversion"/>
  </si>
  <si>
    <t>可在丁丁中使用，完成后获得50-100个进阶材料</t>
    <phoneticPr fontId="3" type="noConversion"/>
  </si>
  <si>
    <t>可在丁丁中使用，完成后获得100k主角经验，有几率额外获得普通/优秀主角升级药剂</t>
    <phoneticPr fontId="3" type="noConversion"/>
  </si>
  <si>
    <t>可在丁丁中使用，完成后获得200k主角经验，有几率额外获得优秀/精良主角升级药剂</t>
    <phoneticPr fontId="3" type="noConversion"/>
  </si>
  <si>
    <t>可在丁丁中使用，完成后获得500k主角经验，有几率额外获得精良/史诗主角升级药剂</t>
    <phoneticPr fontId="3" type="noConversion"/>
  </si>
  <si>
    <t>icon23_34</t>
    <phoneticPr fontId="3" type="noConversion"/>
  </si>
  <si>
    <t>icon23_66</t>
    <phoneticPr fontId="3" type="noConversion"/>
  </si>
  <si>
    <t>icon23_82</t>
    <phoneticPr fontId="3" type="noConversion"/>
  </si>
  <si>
    <t>icon22_82</t>
    <phoneticPr fontId="3" type="noConversion"/>
  </si>
  <si>
    <t>icon22_114</t>
    <phoneticPr fontId="3" type="noConversion"/>
  </si>
  <si>
    <t>可在丁丁中使用，完成后获得10次普通深渊奖励</t>
    <phoneticPr fontId="3" type="noConversion"/>
  </si>
  <si>
    <t>可在丁丁中使用，完成后获得20次普通深渊奖励</t>
    <phoneticPr fontId="3" type="noConversion"/>
  </si>
  <si>
    <t>可在丁丁中使用，完成后获得50次普通深渊奖励</t>
    <phoneticPr fontId="3" type="noConversion"/>
  </si>
  <si>
    <t>苹果10袋碎片</t>
    <phoneticPr fontId="3" type="noConversion"/>
  </si>
  <si>
    <t>摔不烂的手机碎片</t>
    <phoneticPr fontId="3" type="noConversion"/>
  </si>
  <si>
    <t>菊花</t>
    <phoneticPr fontId="3" type="noConversion"/>
  </si>
  <si>
    <t>南瓜</t>
    <phoneticPr fontId="3" type="noConversion"/>
  </si>
  <si>
    <t>糖果</t>
    <phoneticPr fontId="3" type="noConversion"/>
  </si>
  <si>
    <t>平安果</t>
    <phoneticPr fontId="3" type="noConversion"/>
  </si>
  <si>
    <t>圣诞帽</t>
    <phoneticPr fontId="3" type="noConversion"/>
  </si>
  <si>
    <t>元宵</t>
    <phoneticPr fontId="3" type="noConversion"/>
  </si>
  <si>
    <t>icon22_110</t>
  </si>
  <si>
    <t>icon8_32</t>
  </si>
  <si>
    <t>icon41_105</t>
  </si>
  <si>
    <t>icon2_42</t>
  </si>
  <si>
    <t>icon14_53</t>
    <phoneticPr fontId="3" type="noConversion"/>
  </si>
  <si>
    <t>icon22_14</t>
  </si>
  <si>
    <t>使用后随机获得188,288,888,1888钻石</t>
    <phoneticPr fontId="3" type="noConversion"/>
  </si>
  <si>
    <t>使用后随机获得2,8,18,28个召唤石</t>
    <phoneticPr fontId="3" type="noConversion"/>
  </si>
  <si>
    <t>火鸡</t>
    <phoneticPr fontId="3" type="noConversion"/>
  </si>
  <si>
    <t>icon10_43</t>
  </si>
  <si>
    <t>icon29_52</t>
    <phoneticPr fontId="3" type="noConversion"/>
  </si>
  <si>
    <t>icon82_121</t>
    <phoneticPr fontId="3" type="noConversion"/>
  </si>
  <si>
    <t>次元碎片</t>
    <phoneticPr fontId="3" type="noConversion"/>
  </si>
  <si>
    <t>石像</t>
    <phoneticPr fontId="3" type="noConversion"/>
  </si>
  <si>
    <t>升级石像鬼之噬的必备材料</t>
    <phoneticPr fontId="3" type="noConversion"/>
  </si>
  <si>
    <t>升级死亡深度的必备材料</t>
    <phoneticPr fontId="3" type="noConversion"/>
  </si>
  <si>
    <t>icon81_33</t>
  </si>
  <si>
    <t>icon81_44</t>
  </si>
  <si>
    <t>治疗</t>
    <phoneticPr fontId="3" type="noConversion"/>
  </si>
  <si>
    <t>持续</t>
    <phoneticPr fontId="3" type="noConversion"/>
  </si>
  <si>
    <t>icon24_73</t>
  </si>
  <si>
    <t>icon44_79</t>
  </si>
  <si>
    <t>七彩石</t>
    <phoneticPr fontId="3" type="noConversion"/>
  </si>
  <si>
    <t>七彩晶核</t>
    <phoneticPr fontId="3" type="noConversion"/>
  </si>
  <si>
    <t>升级七彩之雾套装的初级材料(副本-馍馍沼泽掉落)</t>
    <phoneticPr fontId="3" type="noConversion"/>
  </si>
  <si>
    <t>升级七彩之雾套装的高级材料(团本-馍馍高地掉落)</t>
    <phoneticPr fontId="3" type="noConversion"/>
  </si>
  <si>
    <t>魔力重生</t>
    <phoneticPr fontId="3" type="noConversion"/>
  </si>
  <si>
    <t>魔力重生[扩展]</t>
    <phoneticPr fontId="3" type="noConversion"/>
  </si>
  <si>
    <t>需求等级:65</t>
  </si>
  <si>
    <t>传说中的四神器之一\n(限时活动获得）</t>
    <phoneticPr fontId="3" type="noConversion"/>
  </si>
  <si>
    <t>需求等级:65\n(限时活动获得）</t>
    <phoneticPr fontId="3" type="noConversion"/>
  </si>
  <si>
    <t>怎么看都是把标枪\n(限时活动获得）</t>
    <phoneticPr fontId="3" type="noConversion"/>
  </si>
  <si>
    <t>怎么看都是把标枪</t>
    <phoneticPr fontId="3" type="noConversion"/>
  </si>
  <si>
    <t>连击装置什么的不存在的。</t>
    <phoneticPr fontId="3" type="noConversion"/>
  </si>
  <si>
    <t>大地守护</t>
    <phoneticPr fontId="3" type="noConversion"/>
  </si>
  <si>
    <t>icon63_6</t>
  </si>
  <si>
    <t>我来组成头部！\n(悬赏-深渊掉落）</t>
    <phoneticPr fontId="3" type="noConversion"/>
  </si>
  <si>
    <t>icon15_6</t>
  </si>
  <si>
    <t>icon41_17</t>
  </si>
  <si>
    <t>大地守护碎片</t>
    <phoneticPr fontId="3" type="noConversion"/>
  </si>
  <si>
    <t>集齐1000个合成传说盾-大地守护</t>
    <phoneticPr fontId="3" type="noConversion"/>
  </si>
  <si>
    <t>玲珑塔碎片</t>
    <phoneticPr fontId="3" type="noConversion"/>
  </si>
  <si>
    <t>锁魂钵碎片</t>
    <phoneticPr fontId="3" type="noConversion"/>
  </si>
  <si>
    <t>集齐1000个合成传说饰品-玲珑塔</t>
    <phoneticPr fontId="3" type="noConversion"/>
  </si>
  <si>
    <t>集齐1000个合成传说护身符-锁魂钵</t>
    <phoneticPr fontId="3" type="noConversion"/>
  </si>
  <si>
    <t>icon31_25</t>
    <phoneticPr fontId="3" type="noConversion"/>
  </si>
  <si>
    <t>icon35_30</t>
    <phoneticPr fontId="3" type="noConversion"/>
  </si>
  <si>
    <t>迷之醉</t>
    <phoneticPr fontId="3" type="noConversion"/>
  </si>
  <si>
    <t>镶嵌着黑龙眼的精致指环。\n（成就获取）</t>
    <phoneticPr fontId="3" type="noConversion"/>
  </si>
  <si>
    <t>牵着黑龙走。\n（成就获取）</t>
    <phoneticPr fontId="3" type="noConversion"/>
  </si>
  <si>
    <t>束缚黑龙力量的镣铐。\n（成就获取）</t>
    <phoneticPr fontId="3" type="noConversion"/>
  </si>
  <si>
    <t>连击装置什么的不存在的。\n（成就获取）</t>
    <phoneticPr fontId="3" type="noConversion"/>
  </si>
  <si>
    <t>向活跃看齐。\n(活跃2礼包获取）</t>
  </si>
  <si>
    <t>向活跃看齐。\n(活跃4礼包获取）</t>
  </si>
  <si>
    <t>向活跃看齐。\n(活跃6礼包获取）</t>
  </si>
  <si>
    <t>蠢蠢欲动了吗？\n(活跃礼包获取）</t>
  </si>
  <si>
    <t>泳池之星，夏日专属称号\n(商城-夏日礼包获取）</t>
  </si>
  <si>
    <t>沙漠风爆，沙漠探险小队专属称号\n(商城-沙漠礼包获取）</t>
  </si>
  <si>
    <t>赤橙黄绿青蓝紫\n(商城-彩虹礼包获取）</t>
  </si>
  <si>
    <t>从天而降的火雨\n(商城-流星礼包获取）</t>
  </si>
  <si>
    <t>这才是我的幸运色！\n（副本-馍馍沼泽获取）</t>
  </si>
  <si>
    <t>这才是我的幸运色！\n（团本-馍馍高地获取）</t>
  </si>
  <si>
    <t>获取了神的赐福的头盔\n(悬赏-普通/困难/地狱BOSS掉落）</t>
  </si>
  <si>
    <t>获取了神的赐福的头盔</t>
  </si>
  <si>
    <t>获取了神的赐福的胸甲\n(悬赏-普通/困难/地狱BOSS掉落）</t>
  </si>
  <si>
    <t>获取了神的赐福的胸甲</t>
  </si>
  <si>
    <t>获取了神的赐福的护靴\n(悬赏-普通/困难/地狱BOSS掉落）</t>
  </si>
  <si>
    <t>获取了神的赐福的护靴</t>
  </si>
  <si>
    <t>获取了神的赐福的戒指\n(悬赏-普通/困难/地狱BOSS掉落）</t>
  </si>
  <si>
    <t>获取了神的赐福的戒指</t>
  </si>
  <si>
    <t>获取了神的赐福的项链\n(悬赏-普通/困难/地狱BOSS掉落）</t>
  </si>
  <si>
    <t>获取了神的赐福的项链</t>
  </si>
  <si>
    <t>获取了神的赐福的手镯\n(悬赏-普通/困难/地狱BOSS掉落）</t>
  </si>
  <si>
    <t>获取了神的赐福的手镯</t>
  </si>
  <si>
    <t>宠物</t>
    <phoneticPr fontId="3" type="noConversion"/>
  </si>
  <si>
    <t>复仇铁钩图纸</t>
    <phoneticPr fontId="3" type="noConversion"/>
  </si>
  <si>
    <t>复仇铁钩</t>
    <phoneticPr fontId="3" type="noConversion"/>
  </si>
  <si>
    <t>icon28_74</t>
  </si>
  <si>
    <t>复仇铁钩卷轴</t>
    <phoneticPr fontId="3" type="noConversion"/>
  </si>
  <si>
    <r>
      <t>icon40_11</t>
    </r>
    <r>
      <rPr>
        <sz val="11"/>
        <color theme="1"/>
        <rFont val="DengXian"/>
        <family val="2"/>
        <scheme val="minor"/>
      </rPr>
      <t>1</t>
    </r>
    <phoneticPr fontId="3" type="noConversion"/>
  </si>
  <si>
    <t>爱德华蒂奇专属武器卷轴（可在图鉴中查看）</t>
    <phoneticPr fontId="3" type="noConversion"/>
  </si>
  <si>
    <t>破烂的铁钩</t>
    <phoneticPr fontId="3" type="noConversion"/>
  </si>
  <si>
    <t>神秘果实</t>
    <phoneticPr fontId="3" type="noConversion"/>
  </si>
  <si>
    <t>icon28_73</t>
  </si>
  <si>
    <t>icon41_75</t>
  </si>
  <si>
    <t>黑胡子驾到\n（副本-废弃的实验室30层以上掉落卷轴）</t>
    <phoneticPr fontId="3" type="noConversion"/>
  </si>
  <si>
    <t>复仇铁钩合成材料（巨龙之巢50层以上掉落）</t>
    <phoneticPr fontId="3" type="noConversion"/>
  </si>
  <si>
    <t>复仇铁钩合成材料（机械纪元50层以上掉落）</t>
    <phoneticPr fontId="3" type="noConversion"/>
  </si>
  <si>
    <t>悬赏-深渊必需的材料</t>
    <phoneticPr fontId="3" type="noConversion"/>
  </si>
  <si>
    <t>宠物</t>
    <phoneticPr fontId="29" type="noConversion"/>
  </si>
  <si>
    <t>吸血蝙蝠</t>
    <phoneticPr fontId="3" type="noConversion"/>
  </si>
  <si>
    <t>粉红骷髅</t>
    <phoneticPr fontId="3" type="noConversion"/>
  </si>
  <si>
    <t>肖gay</t>
    <phoneticPr fontId="3" type="noConversion"/>
  </si>
  <si>
    <t>我只是一只鸡</t>
    <phoneticPr fontId="3" type="noConversion"/>
  </si>
  <si>
    <t>战斗鸡</t>
    <phoneticPr fontId="3" type="noConversion"/>
  </si>
  <si>
    <t>蹄似披金，飞如闪电</t>
    <phoneticPr fontId="3" type="noConversion"/>
  </si>
  <si>
    <t>我只是来卖萌的</t>
    <phoneticPr fontId="3" type="noConversion"/>
  </si>
  <si>
    <t>狂暴狼人</t>
    <phoneticPr fontId="3" type="noConversion"/>
  </si>
  <si>
    <t>月圆之夜就会化身为狼</t>
    <phoneticPr fontId="3" type="noConversion"/>
  </si>
  <si>
    <t>我渴望鲜血</t>
    <phoneticPr fontId="3" type="noConversion"/>
  </si>
  <si>
    <t>戴着粉红头饰的骷髅</t>
    <phoneticPr fontId="3" type="noConversion"/>
  </si>
  <si>
    <t>爪黄飞电</t>
    <phoneticPr fontId="3" type="noConversion"/>
  </si>
  <si>
    <t>紫色闪电</t>
    <phoneticPr fontId="3" type="noConversion"/>
  </si>
  <si>
    <t>染血雷云</t>
    <phoneticPr fontId="3" type="noConversion"/>
  </si>
  <si>
    <t>摸上去并不冷\n(商城-极寒礼包获取）</t>
    <phoneticPr fontId="3" type="noConversion"/>
  </si>
  <si>
    <t>似乎在哪里听过\n(商城-雷云礼包获取）</t>
    <phoneticPr fontId="3" type="noConversion"/>
  </si>
  <si>
    <t>似乎在哪里听过</t>
    <phoneticPr fontId="3" type="noConversion"/>
  </si>
  <si>
    <t>icon61_10</t>
    <phoneticPr fontId="3" type="noConversion"/>
  </si>
  <si>
    <t>icon36_90</t>
    <phoneticPr fontId="3" type="noConversion"/>
  </si>
  <si>
    <t>icon1_120</t>
    <phoneticPr fontId="3" type="noConversion"/>
  </si>
  <si>
    <t>icon3_116</t>
    <phoneticPr fontId="3" type="noConversion"/>
  </si>
  <si>
    <t>冰天雪地</t>
    <phoneticPr fontId="3" type="noConversion"/>
  </si>
  <si>
    <t>角斗士的荣耀</t>
    <phoneticPr fontId="3" type="noConversion"/>
  </si>
  <si>
    <t>icon47_78</t>
    <phoneticPr fontId="3" type="noConversion"/>
  </si>
  <si>
    <t>雷电之核</t>
    <phoneticPr fontId="3" type="noConversion"/>
  </si>
  <si>
    <t>icon44_67</t>
    <phoneticPr fontId="3" type="noConversion"/>
  </si>
  <si>
    <t>可将称号紫色闪电升级为染血雷云</t>
    <phoneticPr fontId="3" type="noConversion"/>
  </si>
  <si>
    <t>堕落之羽</t>
    <phoneticPr fontId="3" type="noConversion"/>
  </si>
  <si>
    <t>纯洁之羽</t>
    <phoneticPr fontId="3" type="noConversion"/>
  </si>
  <si>
    <t>枯骨堆</t>
    <phoneticPr fontId="3" type="noConversion"/>
  </si>
  <si>
    <t>青草</t>
    <phoneticPr fontId="3" type="noConversion"/>
  </si>
  <si>
    <t>粉色布带</t>
    <phoneticPr fontId="3" type="noConversion"/>
  </si>
  <si>
    <t>血袋</t>
    <phoneticPr fontId="3" type="noConversion"/>
  </si>
  <si>
    <t>icon1_119</t>
    <phoneticPr fontId="3" type="noConversion"/>
  </si>
  <si>
    <t>icon1_113</t>
    <phoneticPr fontId="3" type="noConversion"/>
  </si>
  <si>
    <t>icon79_19</t>
    <phoneticPr fontId="3" type="noConversion"/>
  </si>
  <si>
    <t>icon1_74</t>
    <phoneticPr fontId="3" type="noConversion"/>
  </si>
  <si>
    <t>icon83_87</t>
    <phoneticPr fontId="3" type="noConversion"/>
  </si>
  <si>
    <t>icon15_94</t>
    <phoneticPr fontId="3" type="noConversion"/>
  </si>
  <si>
    <t>icon23_26</t>
    <phoneticPr fontId="3" type="noConversion"/>
  </si>
  <si>
    <t>icon23_23</t>
    <phoneticPr fontId="3" type="noConversion"/>
  </si>
  <si>
    <t>icon48_75</t>
    <phoneticPr fontId="3" type="noConversion"/>
  </si>
  <si>
    <t>icon48_73</t>
    <phoneticPr fontId="3" type="noConversion"/>
  </si>
  <si>
    <t>s6银质头像框</t>
  </si>
  <si>
    <t>s7银质头像框</t>
  </si>
  <si>
    <t>s6金质头像框</t>
  </si>
  <si>
    <t>s7金质头像框</t>
  </si>
  <si>
    <t>s6赛季达到王者段位获得</t>
  </si>
  <si>
    <t>s7赛季达到王者段位获得</t>
  </si>
  <si>
    <t>s6赛季达到白银段位获得</t>
  </si>
  <si>
    <t>s7赛季达到白银段位获得</t>
  </si>
  <si>
    <t>icon_bs6</t>
  </si>
  <si>
    <t>icon_bs7</t>
  </si>
  <si>
    <t>icon_s6</t>
  </si>
  <si>
    <t>icon_s7</t>
  </si>
  <si>
    <t>集齐1000个合成传说护身符-骑姐护符</t>
    <phoneticPr fontId="3" type="noConversion"/>
  </si>
  <si>
    <t>集齐1000个合成传说饰品-骑姐之饰</t>
    <phoneticPr fontId="3" type="noConversion"/>
  </si>
  <si>
    <t>骑姐护符碎片</t>
    <phoneticPr fontId="3" type="noConversion"/>
  </si>
  <si>
    <t>骑姐之饰碎片</t>
    <phoneticPr fontId="3" type="noConversion"/>
  </si>
  <si>
    <t>集齐1000个合成传说杖-骑姐法杖</t>
    <phoneticPr fontId="3" type="noConversion"/>
  </si>
  <si>
    <t>骑姐法杖碎片</t>
    <phoneticPr fontId="3" type="noConversion"/>
  </si>
  <si>
    <t xml:space="preserve"> </t>
    <phoneticPr fontId="3" type="noConversion"/>
  </si>
  <si>
    <r>
      <t>icon40_111</t>
    </r>
    <r>
      <rPr>
        <sz val="11"/>
        <color theme="1"/>
        <rFont val="DengXian"/>
        <family val="2"/>
        <scheme val="minor"/>
      </rPr>
      <t/>
    </r>
  </si>
  <si>
    <t>堕天使之杖卷轴</t>
    <phoneticPr fontId="3" type="noConversion"/>
  </si>
  <si>
    <t>炽天使之杖卷轴</t>
    <phoneticPr fontId="3" type="noConversion"/>
  </si>
  <si>
    <t>路西法专属武器卷轴（可在图鉴中查看）</t>
    <phoneticPr fontId="3" type="noConversion"/>
  </si>
  <si>
    <t>加百列专属武器卷轴（可在图鉴中查看）</t>
    <phoneticPr fontId="3" type="noConversion"/>
  </si>
  <si>
    <t>icon23_121</t>
  </si>
  <si>
    <t>icon23_123</t>
    <phoneticPr fontId="3" type="noConversion"/>
  </si>
  <si>
    <t>icon23_122</t>
    <phoneticPr fontId="3" type="noConversion"/>
  </si>
  <si>
    <t>可以孵化出宠物-爪黄飞电（可在图鉴中查看）</t>
    <phoneticPr fontId="3" type="noConversion"/>
  </si>
  <si>
    <t>可以孵化出宠物-吸血蝙蝠（可在图鉴中查看）</t>
    <phoneticPr fontId="3" type="noConversion"/>
  </si>
  <si>
    <t>可以孵化出宠物-粉红骷髅（可在图鉴中查看）</t>
    <phoneticPr fontId="3" type="noConversion"/>
  </si>
  <si>
    <t>宠物蛋</t>
    <phoneticPr fontId="3" type="noConversion"/>
  </si>
  <si>
    <t>爪黄飞电精魄</t>
    <phoneticPr fontId="3" type="noConversion"/>
  </si>
  <si>
    <t>堕天使之杖合成材料</t>
    <phoneticPr fontId="3" type="noConversion"/>
  </si>
  <si>
    <t>炽天使之杖合成材料</t>
    <phoneticPr fontId="3" type="noConversion"/>
  </si>
  <si>
    <t>爪黄飞电孵化材料</t>
    <phoneticPr fontId="3" type="noConversion"/>
  </si>
  <si>
    <t>吸血蝙蝠孵化材料</t>
    <phoneticPr fontId="3" type="noConversion"/>
  </si>
  <si>
    <t>粉红骷髅孵化材料</t>
    <phoneticPr fontId="3" type="noConversion"/>
  </si>
  <si>
    <t>角斗士的护符</t>
    <phoneticPr fontId="3" type="noConversion"/>
  </si>
  <si>
    <t>角斗士的挂饰</t>
    <phoneticPr fontId="3" type="noConversion"/>
  </si>
  <si>
    <t>角斗士的信仰</t>
    <phoneticPr fontId="3" type="noConversion"/>
  </si>
  <si>
    <t>角斗士的不灭决心</t>
    <phoneticPr fontId="3" type="noConversion"/>
  </si>
  <si>
    <t>角斗士的心境</t>
    <phoneticPr fontId="3" type="noConversion"/>
  </si>
  <si>
    <t>角斗士的命运</t>
    <phoneticPr fontId="3" type="noConversion"/>
  </si>
  <si>
    <t>角斗士的精钢短剑</t>
    <phoneticPr fontId="3" type="noConversion"/>
  </si>
  <si>
    <t>角斗士的迅捷</t>
    <phoneticPr fontId="3" type="noConversion"/>
  </si>
  <si>
    <t>角斗士的轻灵之风</t>
    <phoneticPr fontId="3" type="noConversion"/>
  </si>
  <si>
    <t>S7青铜勇士专属\n(提升段位可升级装备）</t>
    <phoneticPr fontId="3" type="noConversion"/>
  </si>
  <si>
    <t>S7黄金勇士专属\n(提升段位可升级装备）</t>
    <phoneticPr fontId="3" type="noConversion"/>
  </si>
  <si>
    <t>S7钻石勇士专属</t>
    <phoneticPr fontId="3" type="noConversion"/>
  </si>
  <si>
    <t>S8青铜勇士专属\n(提升段位可升级装备）</t>
    <phoneticPr fontId="3" type="noConversion"/>
  </si>
  <si>
    <t>S8黄金勇士专属\n(提升段位可升级装备）</t>
    <phoneticPr fontId="3" type="noConversion"/>
  </si>
  <si>
    <t>S8钻石勇士专属</t>
    <phoneticPr fontId="3" type="noConversion"/>
  </si>
  <si>
    <t>S9青铜勇士专属\n(提升段位可升级装备）</t>
    <phoneticPr fontId="3" type="noConversion"/>
  </si>
  <si>
    <t>S9黄金勇士专属\n(提升段位可升级装备）</t>
    <phoneticPr fontId="3" type="noConversion"/>
  </si>
  <si>
    <t>S9钻石勇士专属</t>
    <phoneticPr fontId="3" type="noConversion"/>
  </si>
  <si>
    <t>宠物蛋-爪黄飞电</t>
    <phoneticPr fontId="3" type="noConversion"/>
  </si>
  <si>
    <t>宠物蛋-吸血蝙蝠</t>
    <phoneticPr fontId="3" type="noConversion"/>
  </si>
  <si>
    <t>宠物蛋-粉红骷髅</t>
    <phoneticPr fontId="3" type="noConversion"/>
  </si>
  <si>
    <t>order</t>
    <phoneticPr fontId="3" type="noConversion"/>
  </si>
  <si>
    <t>蝙蝠碑</t>
    <phoneticPr fontId="3" type="noConversion"/>
  </si>
  <si>
    <t>光明之核</t>
    <phoneticPr fontId="3" type="noConversion"/>
  </si>
  <si>
    <t>黑暗之核</t>
    <phoneticPr fontId="3" type="noConversion"/>
  </si>
  <si>
    <t>大地之核</t>
    <phoneticPr fontId="3" type="noConversion"/>
  </si>
  <si>
    <t>宝石</t>
    <phoneticPr fontId="3" type="noConversion"/>
  </si>
  <si>
    <t>金杯</t>
    <phoneticPr fontId="3" type="noConversion"/>
  </si>
  <si>
    <t>icon24_113</t>
    <phoneticPr fontId="3" type="noConversion"/>
  </si>
  <si>
    <t>icon81_124</t>
    <phoneticPr fontId="3" type="noConversion"/>
  </si>
  <si>
    <t>icon44_71</t>
    <phoneticPr fontId="3" type="noConversion"/>
  </si>
  <si>
    <t>icon44_72</t>
  </si>
  <si>
    <t>icon44_69</t>
    <phoneticPr fontId="3" type="noConversion"/>
  </si>
  <si>
    <t>可在【活动-金杯兑换】中兑换奖励，在佣兵领地中获得</t>
    <phoneticPr fontId="9" type="noConversion"/>
  </si>
  <si>
    <t>可在【活动-宝石兑换】中兑换奖励，在事件中获得</t>
    <phoneticPr fontId="9" type="noConversion"/>
  </si>
  <si>
    <t>堕天使之杖</t>
    <phoneticPr fontId="3" type="noConversion"/>
  </si>
  <si>
    <t>炽天使之杖</t>
    <phoneticPr fontId="3" type="noConversion"/>
  </si>
  <si>
    <t>升级魔力重生的必备材料</t>
    <phoneticPr fontId="3" type="noConversion"/>
  </si>
  <si>
    <t>icon11_40</t>
  </si>
  <si>
    <t>魔力之源</t>
    <phoneticPr fontId="3" type="noConversion"/>
  </si>
  <si>
    <t>icon4_91</t>
  </si>
  <si>
    <t>icon4_89</t>
  </si>
  <si>
    <t>icon4_90</t>
  </si>
  <si>
    <t>光明之心</t>
    <phoneticPr fontId="3" type="noConversion"/>
  </si>
  <si>
    <t>暗黑之心</t>
    <phoneticPr fontId="3" type="noConversion"/>
  </si>
  <si>
    <t>圣光之心</t>
    <phoneticPr fontId="3" type="noConversion"/>
  </si>
  <si>
    <t>幽暗之心</t>
    <phoneticPr fontId="3" type="noConversion"/>
  </si>
  <si>
    <t>永恒守护</t>
    <phoneticPr fontId="3" type="noConversion"/>
  </si>
  <si>
    <t>可将称号光明之心升级为圣光之心</t>
    <phoneticPr fontId="3" type="noConversion"/>
  </si>
  <si>
    <t>可将称号暗黑之心升级为幽暗之心</t>
    <phoneticPr fontId="3" type="noConversion"/>
  </si>
  <si>
    <t>可将称号大地守护升级为永恒守护</t>
    <phoneticPr fontId="3" type="noConversion"/>
  </si>
  <si>
    <t>圣光永存</t>
    <phoneticPr fontId="3" type="noConversion"/>
  </si>
  <si>
    <t>幽暗蔽日</t>
    <phoneticPr fontId="3" type="noConversion"/>
  </si>
  <si>
    <t>大地的永恒守护</t>
    <phoneticPr fontId="3" type="noConversion"/>
  </si>
  <si>
    <t>狗粮转换装置,能够将英雄转化为对应狗粮,狗粮可在升星时使用，不占用英雄上限。(警告:无法回退,谨慎使用!)</t>
    <phoneticPr fontId="3" type="noConversion"/>
  </si>
  <si>
    <t>使用说明：英雄星级达到5及以上且进阶达到10及以上可以使用。使用后，选中英雄消失，返还所有消耗技能石，对应的升星书和进阶药水（可将英雄直接升到相同的星级和进阶等级），神话英雄返还30个神话英雄碎片自选包，传说英雄返还25个传说英雄碎片自选包，史诗英雄返还20个史诗英雄碎片自选包。</t>
    <phoneticPr fontId="3" type="noConversion"/>
  </si>
  <si>
    <t>他们在呼唤我……只有用这个才能更加接近他们！（副本-星际穿越45层以上掉落）</t>
    <phoneticPr fontId="3" type="noConversion"/>
  </si>
  <si>
    <r>
      <t>能够兑换深渊碎片的奇特物品（消耗5</t>
    </r>
    <r>
      <rPr>
        <sz val="11"/>
        <color theme="1"/>
        <rFont val="DengXian"/>
        <family val="2"/>
        <scheme val="minor"/>
      </rPr>
      <t>0个任意深渊装备碎片，兑换10个指定的深渊装备碎片</t>
    </r>
    <r>
      <rPr>
        <sz val="11"/>
        <color theme="1"/>
        <rFont val="DengXian"/>
        <family val="2"/>
        <scheme val="minor"/>
      </rPr>
      <t>）</t>
    </r>
    <phoneticPr fontId="3" type="noConversion"/>
  </si>
  <si>
    <r>
      <t>能够合成神话灵魂的奇特物品（消耗1</t>
    </r>
    <r>
      <rPr>
        <sz val="11"/>
        <color theme="1"/>
        <rFont val="DengXian"/>
        <family val="2"/>
        <scheme val="minor"/>
      </rPr>
      <t>000个任意深渊装备碎片合成1个神话灵魂</t>
    </r>
    <r>
      <rPr>
        <sz val="11"/>
        <color theme="1"/>
        <rFont val="DengXian"/>
        <family val="2"/>
        <scheme val="minor"/>
      </rPr>
      <t>）</t>
    </r>
    <phoneticPr fontId="3" type="noConversion"/>
  </si>
  <si>
    <t>神关羽5星</t>
  </si>
  <si>
    <t>尤瑞艾莉5星</t>
  </si>
  <si>
    <t>理查一世5星</t>
  </si>
  <si>
    <t>神关羽6星</t>
  </si>
  <si>
    <t>尤瑞艾莉6星</t>
  </si>
  <si>
    <t>理查一世6星</t>
  </si>
  <si>
    <t>获得神关羽5星（英雄类型：战士）</t>
    <phoneticPr fontId="3" type="noConversion"/>
  </si>
  <si>
    <t>获得尤瑞艾莉5星（英雄类型：法师）</t>
    <phoneticPr fontId="3" type="noConversion"/>
  </si>
  <si>
    <t>获得理查一世5星（英雄类型：坦克）</t>
    <phoneticPr fontId="3" type="noConversion"/>
  </si>
  <si>
    <t>获得神关羽6星（英雄类型：战士）</t>
  </si>
  <si>
    <t>获得尤瑞艾莉6星（英雄类型：法师）</t>
  </si>
  <si>
    <t>获得理查一世6星（英雄类型：坦克）</t>
  </si>
  <si>
    <t>神关羽7星</t>
  </si>
  <si>
    <t>获得神关羽7星（英雄类型：战士）</t>
  </si>
  <si>
    <t>尤瑞艾莉7星</t>
  </si>
  <si>
    <t>获得尤瑞艾莉7星（英雄类型：法师）</t>
  </si>
  <si>
    <t>理查一世7星</t>
  </si>
  <si>
    <t>获得理查一世7星（英雄类型：坦克）</t>
  </si>
  <si>
    <t>腊八粥</t>
    <phoneticPr fontId="3" type="noConversion"/>
  </si>
  <si>
    <t>年年有鱼</t>
    <phoneticPr fontId="3" type="noConversion"/>
  </si>
  <si>
    <t>icon79_117</t>
  </si>
  <si>
    <t>icon9_18</t>
  </si>
  <si>
    <t>爱心巧克力</t>
    <phoneticPr fontId="3" type="noConversion"/>
  </si>
  <si>
    <t>使用后随机获得99,214,520,1314钻石</t>
    <phoneticPr fontId="3" type="noConversion"/>
  </si>
  <si>
    <t>icon9_77</t>
  </si>
  <si>
    <t>礼盒</t>
    <phoneticPr fontId="3" type="noConversion"/>
  </si>
  <si>
    <t>使用后随机获得</t>
    <phoneticPr fontId="3" type="noConversion"/>
  </si>
  <si>
    <t>icon21_76</t>
    <phoneticPr fontId="3" type="noConversion"/>
  </si>
  <si>
    <t>icon28_25</t>
  </si>
  <si>
    <t>icon57_45</t>
  </si>
  <si>
    <t>icon61_9</t>
  </si>
  <si>
    <t>神龙偃月刀</t>
    <phoneticPr fontId="3" type="noConversion"/>
  </si>
  <si>
    <t>王者之剑</t>
    <phoneticPr fontId="3" type="noConversion"/>
  </si>
  <si>
    <t>女妖的凝视</t>
    <phoneticPr fontId="3" type="noConversion"/>
  </si>
  <si>
    <t>icon28_4</t>
  </si>
  <si>
    <t>icon9_28</t>
  </si>
  <si>
    <t>icon28_51</t>
  </si>
  <si>
    <t>icon28_57</t>
  </si>
  <si>
    <t>icon28_93</t>
  </si>
  <si>
    <t>蠢蠢欲动了吗？\n(活跃礼包获取）</t>
    <phoneticPr fontId="3" type="noConversion"/>
  </si>
  <si>
    <t>蠢蠢欲动了吗？</t>
  </si>
  <si>
    <t>无限波澜</t>
    <phoneticPr fontId="3" type="noConversion"/>
  </si>
  <si>
    <t>无限水纹</t>
    <phoneticPr fontId="3" type="noConversion"/>
  </si>
  <si>
    <t>无限怒涛</t>
    <phoneticPr fontId="3" type="noConversion"/>
  </si>
  <si>
    <t>来自兔子的愤怒！（副本-黑暗工厂50层以上掉落）</t>
    <phoneticPr fontId="3" type="noConversion"/>
  </si>
  <si>
    <t>黑龙战盔</t>
  </si>
  <si>
    <t>黑龙战袍</t>
  </si>
  <si>
    <t>黑龙战靴</t>
  </si>
  <si>
    <t>谁敢打我\n（副本-熔火高塔掉落）</t>
  </si>
  <si>
    <t>谁敢打我</t>
  </si>
  <si>
    <t>二罗罗的小弹弓</t>
    <phoneticPr fontId="3" type="noConversion"/>
  </si>
  <si>
    <t>二罗罗的小弹弓打鸟一级棒！！！\n(悬赏-深渊掉落）</t>
    <phoneticPr fontId="3" type="noConversion"/>
  </si>
  <si>
    <t>行动时5%几率伤害变为光属性，持续1回合</t>
    <rPh sb="11" eb="12">
      <t>guang</t>
    </rPh>
    <phoneticPr fontId="3" type="noConversion"/>
  </si>
  <si>
    <t>二罗罗的光速小弹弓</t>
  </si>
  <si>
    <t>大夜黑天</t>
    <phoneticPr fontId="3" type="noConversion"/>
  </si>
  <si>
    <t>二罗罗的小弹弓打鸟一级棒！！！</t>
    <phoneticPr fontId="3" type="noConversion"/>
  </si>
  <si>
    <t>晃晃悠悠，国服第一智障</t>
    <phoneticPr fontId="3" type="noConversion"/>
  </si>
  <si>
    <t>龙息手持火炮</t>
    <phoneticPr fontId="3" type="noConversion"/>
  </si>
  <si>
    <t>让折戟瑟瑟发抖的火炮\n(悬赏-深渊掉落）</t>
    <phoneticPr fontId="3" type="noConversion"/>
  </si>
  <si>
    <t>龙息手持火炮+20</t>
    <phoneticPr fontId="3" type="noConversion"/>
  </si>
  <si>
    <t>让折戟瑟瑟发抖的火炮</t>
    <phoneticPr fontId="3" type="noConversion"/>
  </si>
  <si>
    <t>国服第一拨蚌厨师</t>
  </si>
  <si>
    <t>拨蚌御用厨刀</t>
  </si>
  <si>
    <t>国服第一拨蚌厨师达到顶峰，他的厨刀是一把受到诅咒的刀\n(悬赏-深渊掉落）</t>
    <phoneticPr fontId="3" type="noConversion"/>
  </si>
  <si>
    <t>国服第一拨蚌厨刀</t>
  </si>
  <si>
    <t>国服第一拨蚌厨师达到顶峰，他的厨刀是一把受到诅咒的刀</t>
    <phoneticPr fontId="3" type="noConversion"/>
  </si>
  <si>
    <t>一将难求丶</t>
    <phoneticPr fontId="3" type="noConversion"/>
  </si>
  <si>
    <t>大地守护</t>
    <phoneticPr fontId="3" type="noConversion"/>
  </si>
  <si>
    <t>你的影子就是我对你的守护。\n(悬赏-深渊掉落）</t>
    <phoneticPr fontId="3" type="noConversion"/>
  </si>
  <si>
    <t>icon63_6</t>
    <phoneticPr fontId="3" type="noConversion"/>
  </si>
  <si>
    <t>迷宗之大地守护</t>
    <phoneticPr fontId="3" type="noConversion"/>
  </si>
  <si>
    <t>你的影子就是我对你的守护。</t>
    <phoneticPr fontId="3" type="noConversion"/>
  </si>
  <si>
    <t>骑姐</t>
    <phoneticPr fontId="3" type="noConversion"/>
  </si>
  <si>
    <t>骑姐法杖</t>
    <phoneticPr fontId="3" type="noConversion"/>
  </si>
  <si>
    <t>还记得乔丹法杖吗\n(悬赏-深渊掉落）</t>
    <phoneticPr fontId="3" type="noConversion"/>
  </si>
  <si>
    <t>icon47_78</t>
    <phoneticPr fontId="3" type="noConversion"/>
  </si>
  <si>
    <t>骑姐的迷踪法杖</t>
    <phoneticPr fontId="3" type="noConversion"/>
  </si>
  <si>
    <t>还记得乔丹法杖吗</t>
    <phoneticPr fontId="3" type="noConversion"/>
  </si>
  <si>
    <t>枫九道</t>
    <phoneticPr fontId="3" type="noConversion"/>
  </si>
  <si>
    <t>枫九道的痛苦绝望</t>
    <phoneticPr fontId="3" type="noConversion"/>
  </si>
  <si>
    <t>你经历过绝望吗？\n(悬赏-深渊掉落）</t>
    <phoneticPr fontId="3" type="noConversion"/>
  </si>
  <si>
    <t>icon44_63</t>
    <phoneticPr fontId="3" type="noConversion"/>
  </si>
  <si>
    <t>永不陷落的迪芬德</t>
    <phoneticPr fontId="3" type="noConversion"/>
  </si>
  <si>
    <t>你经历过绝望吗！</t>
    <phoneticPr fontId="3" type="noConversion"/>
  </si>
  <si>
    <t>icon44_96</t>
  </si>
  <si>
    <t>苹果10袋</t>
    <phoneticPr fontId="3" type="noConversion"/>
  </si>
  <si>
    <t>听说今年最流行的就是这玩意\n(悬赏-深渊掉落）</t>
    <phoneticPr fontId="3" type="noConversion"/>
  </si>
  <si>
    <t>icon10_9</t>
    <phoneticPr fontId="3" type="noConversion"/>
  </si>
  <si>
    <t>苹果10袋+20</t>
    <phoneticPr fontId="3" type="noConversion"/>
  </si>
  <si>
    <t>听说今年最流行的就是这玩意</t>
    <phoneticPr fontId="3" type="noConversion"/>
  </si>
  <si>
    <t>icon41_45</t>
    <phoneticPr fontId="3" type="noConversion"/>
  </si>
  <si>
    <t>摔不烂的手机</t>
    <phoneticPr fontId="3" type="noConversion"/>
  </si>
  <si>
    <t>依稀能辨识到上面写着诺.亚…\n(悬赏-深渊掉落）</t>
    <phoneticPr fontId="3" type="noConversion"/>
  </si>
  <si>
    <t>icon23_71</t>
    <phoneticPr fontId="3" type="noConversion"/>
  </si>
  <si>
    <t>摔不烂的手机+20</t>
    <phoneticPr fontId="3" type="noConversion"/>
  </si>
  <si>
    <t>依稀能辨识到上面写着诺.亚…</t>
    <phoneticPr fontId="3" type="noConversion"/>
  </si>
  <si>
    <t>玲珑塔</t>
    <phoneticPr fontId="3" type="noConversion"/>
  </si>
  <si>
    <t>充满魔幻的光芒\n(悬赏-深渊掉落）</t>
    <phoneticPr fontId="3" type="noConversion"/>
  </si>
  <si>
    <t>icon15_6</t>
    <phoneticPr fontId="3" type="noConversion"/>
  </si>
  <si>
    <t>迷宗玲珑塔</t>
    <phoneticPr fontId="3" type="noConversion"/>
  </si>
  <si>
    <t>充满魔幻的光芒</t>
    <phoneticPr fontId="3" type="noConversion"/>
  </si>
  <si>
    <t>锁魂钵</t>
    <phoneticPr fontId="3" type="noConversion"/>
  </si>
  <si>
    <t>死亡是一种解脱\n(悬赏-深渊掉落）</t>
    <phoneticPr fontId="3" type="noConversion"/>
  </si>
  <si>
    <t>icon41_17</t>
    <phoneticPr fontId="3" type="noConversion"/>
  </si>
  <si>
    <t>迷宗锁魂钵</t>
  </si>
  <si>
    <t>死亡是一个新的开始</t>
  </si>
  <si>
    <t>卫青青的祝福</t>
    <phoneticPr fontId="3" type="noConversion"/>
  </si>
  <si>
    <t>让卫青青陪伴你在乱斗的世界中翱翔吧(副本-机械纪元掉落）</t>
    <phoneticPr fontId="3" type="noConversion"/>
  </si>
  <si>
    <t>icon33_124</t>
    <phoneticPr fontId="3" type="noConversion"/>
  </si>
  <si>
    <t>骑姐</t>
  </si>
  <si>
    <t>骑姐护符</t>
    <phoneticPr fontId="3" type="noConversion"/>
  </si>
  <si>
    <t>法丝的春天即将到来\n(悬赏-深渊掉落）</t>
    <phoneticPr fontId="3" type="noConversion"/>
  </si>
  <si>
    <t>icon61_10</t>
    <phoneticPr fontId="3" type="noConversion"/>
  </si>
  <si>
    <t>骑姐的迷踪护符</t>
  </si>
  <si>
    <t>法丝的春天即将到来</t>
    <phoneticPr fontId="3" type="noConversion"/>
  </si>
  <si>
    <t>骑姐之饰</t>
    <phoneticPr fontId="3" type="noConversion"/>
  </si>
  <si>
    <t>想当年被一个大火球秒是何等快感\n(悬赏-深渊掉落）</t>
    <phoneticPr fontId="3" type="noConversion"/>
  </si>
  <si>
    <t>icon36_90</t>
    <phoneticPr fontId="3" type="noConversion"/>
  </si>
  <si>
    <t>icon36_90</t>
    <phoneticPr fontId="3" type="noConversion"/>
  </si>
  <si>
    <t>骑姐的迷踪之饰</t>
  </si>
  <si>
    <t>想当年被一个大火球秒是何等快感</t>
    <phoneticPr fontId="3" type="noConversion"/>
  </si>
  <si>
    <t>4个玩家合力做出来的油条\n(副本-魔化之地30层以上掉落）</t>
    <phoneticPr fontId="3" type="noConversion"/>
  </si>
  <si>
    <t>一根老油条,猴叽猴叽,花花,聪聪君(假)</t>
    <phoneticPr fontId="3" type="noConversion"/>
  </si>
  <si>
    <t>折戟，NGA众玩家</t>
    <phoneticPr fontId="3" type="noConversion"/>
  </si>
  <si>
    <t>垃圾邮件，白金之星</t>
  </si>
  <si>
    <t>国服第一智障，变巨</t>
    <phoneticPr fontId="3" type="noConversion"/>
  </si>
  <si>
    <t>万事屋蓝调，二牛</t>
    <phoneticPr fontId="3" type="noConversion"/>
  </si>
  <si>
    <t>折戟</t>
    <phoneticPr fontId="3" type="noConversion"/>
  </si>
  <si>
    <t>一将难求丶</t>
    <phoneticPr fontId="3" type="noConversion"/>
  </si>
  <si>
    <t>卫青青</t>
    <phoneticPr fontId="3" type="noConversion"/>
  </si>
  <si>
    <r>
      <t>凸凸君的智杖之刃</t>
    </r>
    <r>
      <rPr>
        <sz val="11"/>
        <color theme="1"/>
        <rFont val="DengXian"/>
        <family val="2"/>
        <scheme val="minor"/>
      </rPr>
      <t/>
    </r>
    <phoneticPr fontId="3" type="noConversion"/>
  </si>
  <si>
    <t>凸凸君的智慧之刃</t>
    <phoneticPr fontId="3" type="noConversion"/>
  </si>
  <si>
    <t>凸凸凸凸军团</t>
    <phoneticPr fontId="3" type="noConversion"/>
  </si>
  <si>
    <t>小魔仙魔法棒</t>
    <phoneticPr fontId="3" type="noConversion"/>
  </si>
  <si>
    <t>聪聪君</t>
  </si>
  <si>
    <t xml:space="preserve">玉棺圣盟,折戟,失去梦想的咸鱼,毛毛,星光冒险团,垃圾邮件,魔熊白银兄弟会
</t>
    <phoneticPr fontId="3" type="noConversion"/>
  </si>
  <si>
    <t>icon9_79</t>
    <phoneticPr fontId="3" type="noConversion"/>
  </si>
  <si>
    <t>血色十字军每人都佩戴的神奇法杖，法杖的末端刻着招人两字</t>
    <phoneticPr fontId="3" type="noConversion"/>
  </si>
  <si>
    <t>神话精华</t>
    <phoneticPr fontId="3" type="noConversion"/>
  </si>
  <si>
    <t>诸葛羽扇</t>
    <phoneticPr fontId="3" type="noConversion"/>
  </si>
  <si>
    <t>诡异气球</t>
    <phoneticPr fontId="3" type="noConversion"/>
  </si>
  <si>
    <t>触发光属性伤害</t>
    <phoneticPr fontId="3" type="noConversion"/>
  </si>
  <si>
    <t>20%概率提高2点光属性强化，15层</t>
    <phoneticPr fontId="3" type="noConversion"/>
  </si>
  <si>
    <t>大霸空艇</t>
    <phoneticPr fontId="3" type="noConversion"/>
  </si>
  <si>
    <t>前5回合提高3000点附加伤害</t>
    <phoneticPr fontId="3" type="noConversion"/>
  </si>
  <si>
    <t>5回合后提高10%所有伤害</t>
    <phoneticPr fontId="3" type="noConversion"/>
  </si>
  <si>
    <t>烈火之魂</t>
    <phoneticPr fontId="3" type="noConversion"/>
  </si>
  <si>
    <t>触发火属性伤害</t>
    <phoneticPr fontId="3" type="noConversion"/>
  </si>
  <si>
    <t>灵火之魂</t>
    <phoneticPr fontId="3" type="noConversion"/>
  </si>
  <si>
    <t>触发暗属性伤害</t>
    <phoneticPr fontId="3" type="noConversion"/>
  </si>
  <si>
    <t>傻蛋</t>
    <phoneticPr fontId="3" type="noConversion"/>
  </si>
  <si>
    <t>圣洁之翼</t>
    <phoneticPr fontId="3" type="noConversion"/>
  </si>
  <si>
    <t>气球上散发着诡异的光</t>
    <phoneticPr fontId="3" type="noConversion"/>
  </si>
  <si>
    <t>举办祭典指定直播用空艇</t>
    <phoneticPr fontId="3" type="noConversion"/>
  </si>
  <si>
    <t>吾乃大恶魔是也</t>
    <phoneticPr fontId="3" type="noConversion"/>
  </si>
  <si>
    <t>1星狗粮包</t>
    <phoneticPr fontId="3" type="noConversion"/>
  </si>
  <si>
    <t>2星狗粮包</t>
  </si>
  <si>
    <t>3星狗粮包</t>
  </si>
  <si>
    <t>4星狗粮包</t>
  </si>
  <si>
    <t>5星狗粮包</t>
  </si>
  <si>
    <t>6星狗粮包</t>
  </si>
  <si>
    <t>狗粮包1</t>
    <phoneticPr fontId="3" type="noConversion"/>
  </si>
  <si>
    <t>狗粮包2</t>
  </si>
  <si>
    <t>狗粮包3</t>
  </si>
  <si>
    <t>狗粮包4</t>
  </si>
  <si>
    <t>狗粮包5</t>
  </si>
  <si>
    <t>狗粮包6</t>
  </si>
  <si>
    <t>狗粮包7</t>
  </si>
  <si>
    <t>狗粮包8</t>
  </si>
  <si>
    <t>狗粮包9</t>
  </si>
  <si>
    <t>狗粮包10</t>
  </si>
  <si>
    <t>狗粮包11</t>
  </si>
  <si>
    <t>狗粮包12</t>
  </si>
  <si>
    <r>
      <t>随机获得1</t>
    </r>
    <r>
      <rPr>
        <sz val="11"/>
        <color theme="1"/>
        <rFont val="DengXian"/>
        <charset val="134"/>
        <scheme val="minor"/>
      </rPr>
      <t>个1星狗粮</t>
    </r>
    <phoneticPr fontId="3" type="noConversion"/>
  </si>
  <si>
    <r>
      <t>随机获得1</t>
    </r>
    <r>
      <rPr>
        <sz val="11"/>
        <color theme="1"/>
        <rFont val="DengXian"/>
        <charset val="134"/>
        <scheme val="minor"/>
      </rPr>
      <t>个2星狗粮</t>
    </r>
    <r>
      <rPr>
        <sz val="11"/>
        <color theme="1"/>
        <rFont val="DengXian"/>
        <family val="2"/>
        <charset val="134"/>
        <scheme val="minor"/>
      </rPr>
      <t/>
    </r>
  </si>
  <si>
    <r>
      <t>随机获得1</t>
    </r>
    <r>
      <rPr>
        <sz val="11"/>
        <color theme="1"/>
        <rFont val="DengXian"/>
        <charset val="134"/>
        <scheme val="minor"/>
      </rPr>
      <t>个3星狗粮</t>
    </r>
    <r>
      <rPr>
        <sz val="11"/>
        <color theme="1"/>
        <rFont val="DengXian"/>
        <family val="2"/>
        <charset val="134"/>
        <scheme val="minor"/>
      </rPr>
      <t/>
    </r>
  </si>
  <si>
    <r>
      <t>随机获得1</t>
    </r>
    <r>
      <rPr>
        <sz val="11"/>
        <color theme="1"/>
        <rFont val="DengXian"/>
        <charset val="134"/>
        <scheme val="minor"/>
      </rPr>
      <t>个4星狗粮</t>
    </r>
    <r>
      <rPr>
        <sz val="11"/>
        <color theme="1"/>
        <rFont val="DengXian"/>
        <family val="2"/>
        <charset val="134"/>
        <scheme val="minor"/>
      </rPr>
      <t/>
    </r>
  </si>
  <si>
    <r>
      <t>随机获得1</t>
    </r>
    <r>
      <rPr>
        <sz val="11"/>
        <color theme="1"/>
        <rFont val="DengXian"/>
        <charset val="134"/>
        <scheme val="minor"/>
      </rPr>
      <t>个5星狗粮</t>
    </r>
    <r>
      <rPr>
        <sz val="11"/>
        <color theme="1"/>
        <rFont val="DengXian"/>
        <family val="2"/>
        <charset val="134"/>
        <scheme val="minor"/>
      </rPr>
      <t/>
    </r>
  </si>
  <si>
    <r>
      <t>随机获得1</t>
    </r>
    <r>
      <rPr>
        <sz val="11"/>
        <color theme="1"/>
        <rFont val="DengXian"/>
        <charset val="134"/>
        <scheme val="minor"/>
      </rPr>
      <t>个6星狗粮</t>
    </r>
    <r>
      <rPr>
        <sz val="11"/>
        <color theme="1"/>
        <rFont val="DengXian"/>
        <family val="2"/>
        <charset val="134"/>
        <scheme val="minor"/>
      </rPr>
      <t/>
    </r>
  </si>
  <si>
    <t>诸葛孔明6星</t>
    <phoneticPr fontId="3" type="noConversion"/>
  </si>
  <si>
    <t>诸葛孔明5星</t>
  </si>
  <si>
    <t>获得诸葛孔明6星（英雄类型：辅助）</t>
  </si>
  <si>
    <t>诸葛孔明7星</t>
  </si>
  <si>
    <t>获得诸葛孔明7星（英雄类型：辅助）</t>
    <phoneticPr fontId="3" type="noConversion"/>
  </si>
  <si>
    <t>获得诸葛孔明5星（英雄类型：辅助）</t>
    <phoneticPr fontId="3" type="noConversion"/>
  </si>
  <si>
    <t>icon3_26</t>
  </si>
  <si>
    <t>至尊帝王剑</t>
    <phoneticPr fontId="3" type="noConversion"/>
  </si>
  <si>
    <t>荣耀短剑</t>
    <phoneticPr fontId="3" type="noConversion"/>
  </si>
  <si>
    <t>至尊帝王华冠</t>
    <phoneticPr fontId="3" type="noConversion"/>
  </si>
  <si>
    <t>至尊帝王加护</t>
    <phoneticPr fontId="3" type="noConversion"/>
  </si>
  <si>
    <t>至尊帝王飞升</t>
    <phoneticPr fontId="3" type="noConversion"/>
  </si>
  <si>
    <t>至尊帝王闪耀</t>
    <phoneticPr fontId="3" type="noConversion"/>
  </si>
  <si>
    <t>至尊帝王威仪</t>
    <phoneticPr fontId="3" type="noConversion"/>
  </si>
  <si>
    <t>至尊帝王光环</t>
    <phoneticPr fontId="3" type="noConversion"/>
  </si>
  <si>
    <t>icon94_87</t>
  </si>
  <si>
    <t>icon54_6</t>
  </si>
  <si>
    <t>icon6_122</t>
  </si>
  <si>
    <t>icon64_92</t>
  </si>
  <si>
    <t>icon64_88</t>
  </si>
  <si>
    <t>icon64_52</t>
  </si>
  <si>
    <t>至尊帝王</t>
    <phoneticPr fontId="3" type="noConversion"/>
  </si>
  <si>
    <t>s8银质头像框</t>
  </si>
  <si>
    <t>s9银质头像框</t>
  </si>
  <si>
    <t>s8金质头像框</t>
  </si>
  <si>
    <t>s9金质头像框</t>
  </si>
  <si>
    <t>icon_bs8</t>
  </si>
  <si>
    <t>icon_bs9</t>
  </si>
  <si>
    <t>icon_s8</t>
  </si>
  <si>
    <t>icon_s9</t>
  </si>
  <si>
    <t>s8赛季达到白银段位获得</t>
  </si>
  <si>
    <t>s9赛季达到白银段位获得</t>
  </si>
  <si>
    <t>s8赛季达到王者段位获得</t>
  </si>
  <si>
    <t>s9赛季达到王者段位获得</t>
  </si>
  <si>
    <t>光明永存\n(商城-光明礼包获取）</t>
    <phoneticPr fontId="3" type="noConversion"/>
  </si>
  <si>
    <t>黑暗笼罩\n(商城-暗黑礼包获取）</t>
    <phoneticPr fontId="3" type="noConversion"/>
  </si>
  <si>
    <t>大地的守护\n(商城-大地礼包获取）</t>
    <phoneticPr fontId="3" type="noConversion"/>
  </si>
  <si>
    <t>神话进阶材料，可在天梯和活动中获得</t>
    <phoneticPr fontId="3" type="noConversion"/>
  </si>
  <si>
    <t>铁蹄</t>
    <phoneticPr fontId="3" type="noConversion"/>
  </si>
  <si>
    <t>可在【活动-理查之座】中兑换奖励</t>
    <phoneticPr fontId="9" type="noConversion"/>
  </si>
  <si>
    <t>icon63_74</t>
    <phoneticPr fontId="3" type="noConversion"/>
  </si>
  <si>
    <t>获取途径：成就“竞技场最高段位达到王者”</t>
    <phoneticPr fontId="3" type="noConversion"/>
  </si>
  <si>
    <t>获取途径：成就“天梯累计战胜对手1000次”</t>
    <phoneticPr fontId="3" type="noConversion"/>
  </si>
  <si>
    <t>用我的光辉净化一切</t>
    <phoneticPr fontId="3" type="noConversion"/>
  </si>
  <si>
    <t>使用后随机获得88,288,888,2018钻石</t>
    <phoneticPr fontId="3" type="noConversion"/>
  </si>
  <si>
    <t>使用后随机获得1,8,18,28个召唤石</t>
    <phoneticPr fontId="3" type="noConversion"/>
  </si>
  <si>
    <t>红色钥匙</t>
    <phoneticPr fontId="3" type="noConversion"/>
  </si>
  <si>
    <t>黄金钥匙</t>
    <phoneticPr fontId="3" type="noConversion"/>
  </si>
  <si>
    <t>icon1_84</t>
  </si>
  <si>
    <t>icon1_81</t>
  </si>
  <si>
    <t>最普通的魔物材料，开启佣兵领地-弗莱斯森林后挂机掉落</t>
  </si>
  <si>
    <t>比较优秀的魔物材料，开启佣兵领地-幽影沼泽后挂机掉落</t>
  </si>
  <si>
    <t>精良的魔物材料，开启佣兵领地-元素大陆后挂机掉落</t>
  </si>
  <si>
    <t>稀有的魔物材料，开启佣兵领地-苍穹高原后挂机掉落</t>
  </si>
  <si>
    <t>极其稀有的魔物材料，开启佣兵领地-巨龙山后挂机掉落</t>
  </si>
  <si>
    <t>进入副本必须的材料（可在事件和佣兵领地中获得）</t>
  </si>
  <si>
    <t>进入神将副本必须的材料（可在高级深渊中获得）</t>
    <phoneticPr fontId="3" type="noConversion"/>
  </si>
  <si>
    <t>进入神装副本必须的材料（可在中获得）</t>
    <phoneticPr fontId="3" type="noConversion"/>
  </si>
  <si>
    <t>诸葛孔明碎片</t>
  </si>
  <si>
    <t>神关羽碎片</t>
  </si>
  <si>
    <t>尤瑞艾莉碎片</t>
  </si>
  <si>
    <t>理查一世碎片</t>
  </si>
  <si>
    <r>
      <t>集齐1000</t>
    </r>
    <r>
      <rPr>
        <sz val="11"/>
        <color theme="1"/>
        <rFont val="DengXian"/>
        <family val="3"/>
        <charset val="134"/>
        <scheme val="minor"/>
      </rPr>
      <t>个合成</t>
    </r>
    <r>
      <rPr>
        <sz val="11"/>
        <color theme="1"/>
        <rFont val="DengXian"/>
        <family val="3"/>
        <charset val="134"/>
        <scheme val="minor"/>
      </rPr>
      <t>5</t>
    </r>
    <r>
      <rPr>
        <sz val="11"/>
        <color theme="1"/>
        <rFont val="DengXian"/>
        <family val="3"/>
        <charset val="134"/>
        <scheme val="minor"/>
      </rPr>
      <t>星神话英雄诸葛孔明</t>
    </r>
    <phoneticPr fontId="3" type="noConversion"/>
  </si>
  <si>
    <r>
      <t>集齐1000</t>
    </r>
    <r>
      <rPr>
        <sz val="11"/>
        <color theme="1"/>
        <rFont val="DengXian"/>
        <family val="3"/>
        <charset val="134"/>
        <scheme val="minor"/>
      </rPr>
      <t>个合成</t>
    </r>
    <r>
      <rPr>
        <sz val="11"/>
        <color theme="1"/>
        <rFont val="DengXian"/>
        <family val="3"/>
        <charset val="134"/>
        <scheme val="minor"/>
      </rPr>
      <t>5</t>
    </r>
    <r>
      <rPr>
        <sz val="11"/>
        <color theme="1"/>
        <rFont val="DengXian"/>
        <family val="3"/>
        <charset val="134"/>
        <scheme val="minor"/>
      </rPr>
      <t>星神话英雄神关羽</t>
    </r>
    <phoneticPr fontId="3" type="noConversion"/>
  </si>
  <si>
    <r>
      <t>集齐1000</t>
    </r>
    <r>
      <rPr>
        <sz val="11"/>
        <color theme="1"/>
        <rFont val="DengXian"/>
        <family val="3"/>
        <charset val="134"/>
        <scheme val="minor"/>
      </rPr>
      <t>个合成</t>
    </r>
    <r>
      <rPr>
        <sz val="11"/>
        <color theme="1"/>
        <rFont val="DengXian"/>
        <family val="3"/>
        <charset val="134"/>
        <scheme val="minor"/>
      </rPr>
      <t>5星神话英雄尤瑞艾莉</t>
    </r>
    <phoneticPr fontId="3" type="noConversion"/>
  </si>
  <si>
    <r>
      <t>集齐1000</t>
    </r>
    <r>
      <rPr>
        <sz val="11"/>
        <color theme="1"/>
        <rFont val="DengXian"/>
        <family val="3"/>
        <charset val="134"/>
        <scheme val="minor"/>
      </rPr>
      <t>个合成</t>
    </r>
    <r>
      <rPr>
        <sz val="11"/>
        <color theme="1"/>
        <rFont val="DengXian"/>
        <family val="3"/>
        <charset val="134"/>
        <scheme val="minor"/>
      </rPr>
      <t>5星神话英雄理查一世</t>
    </r>
    <phoneticPr fontId="3" type="noConversion"/>
  </si>
  <si>
    <t>西方</t>
    <phoneticPr fontId="3" type="noConversion"/>
  </si>
  <si>
    <t>蜀地</t>
    <phoneticPr fontId="3" type="noConversion"/>
  </si>
  <si>
    <t>icon9_75</t>
  </si>
  <si>
    <t>神秘宝箱</t>
    <phoneticPr fontId="3" type="noConversion"/>
  </si>
  <si>
    <t>装满金币的宝箱，有一定几率获得红色钥匙</t>
    <phoneticPr fontId="3" type="noConversion"/>
  </si>
  <si>
    <t>行动值</t>
    <phoneticPr fontId="3" type="noConversion"/>
  </si>
  <si>
    <t>icon4_48</t>
  </si>
  <si>
    <t>额外进入英雄副本的材料</t>
    <phoneticPr fontId="3" type="noConversion"/>
  </si>
  <si>
    <t>烈火正在熊熊燃烧</t>
    <phoneticPr fontId="3" type="noConversion"/>
  </si>
  <si>
    <t>冥界之火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</si>
</sst>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8">
    <font>
      <sz val="11"/>
      <color theme="1"/>
      <name val="DengXian"/>
      <family val="2"/>
      <scheme val="minor"/>
    </font>
    <font>
      <sz val="11"/>
      <color theme="1"/>
      <name val="DengXian"/>
      <family val="2"/>
      <charset val="134"/>
      <scheme val="minor"/>
    </font>
    <font>
      <sz val="12"/>
      <color theme="1"/>
      <name val="DengXian"/>
      <family val="2"/>
      <charset val="134"/>
      <scheme val="minor"/>
    </font>
    <font>
      <sz val="9"/>
      <name val="DengXian"/>
      <family val="3"/>
      <charset val="134"/>
      <scheme val="minor"/>
    </font>
    <font>
      <sz val="11"/>
      <name val="DengXian"/>
      <family val="3"/>
      <charset val="134"/>
      <scheme val="minor"/>
    </font>
    <font>
      <sz val="11"/>
      <color rgb="FF00B050"/>
      <name val="DengXian"/>
      <family val="3"/>
      <charset val="134"/>
      <scheme val="minor"/>
    </font>
    <font>
      <sz val="11"/>
      <color rgb="FF00B0F0"/>
      <name val="DengXian"/>
      <family val="3"/>
      <charset val="134"/>
      <scheme val="minor"/>
    </font>
    <font>
      <sz val="11"/>
      <color rgb="FF7030A0"/>
      <name val="DengXian"/>
      <family val="3"/>
      <charset val="134"/>
      <scheme val="minor"/>
    </font>
    <font>
      <sz val="11"/>
      <color theme="9" tint="-0.249977111117893"/>
      <name val="DengXian"/>
      <family val="3"/>
      <charset val="134"/>
      <scheme val="minor"/>
    </font>
    <font>
      <sz val="9"/>
      <name val="DengXian"/>
      <family val="2"/>
      <charset val="134"/>
      <scheme val="minor"/>
    </font>
    <font>
      <sz val="11"/>
      <color rgb="FF0070C0"/>
      <name val="DengXian"/>
      <family val="3"/>
      <charset val="134"/>
      <scheme val="minor"/>
    </font>
    <font>
      <sz val="11"/>
      <color theme="1"/>
      <name val="DengXian"/>
      <family val="3"/>
      <charset val="134"/>
      <scheme val="minor"/>
    </font>
    <font>
      <sz val="11"/>
      <color theme="1"/>
      <name val="DengXian"/>
      <family val="2"/>
      <scheme val="minor"/>
    </font>
    <font>
      <sz val="11"/>
      <color theme="1"/>
      <name val="宋体"/>
      <family val="3"/>
      <charset val="134"/>
    </font>
    <font>
      <sz val="11"/>
      <color rgb="FFFF0000"/>
      <name val="DengXian"/>
      <family val="3"/>
      <charset val="134"/>
      <scheme val="minor"/>
    </font>
    <font>
      <sz val="12"/>
      <color theme="1"/>
      <name val="方正像素12"/>
      <family val="3"/>
      <charset val="134"/>
    </font>
    <font>
      <sz val="11"/>
      <color rgb="FF0070C0"/>
      <name val="DengXian"/>
      <family val="2"/>
      <scheme val="minor"/>
    </font>
    <font>
      <sz val="11"/>
      <color theme="9" tint="-0.249977111117893"/>
      <name val="DengXian"/>
      <family val="2"/>
      <scheme val="minor"/>
    </font>
    <font>
      <sz val="11"/>
      <color theme="1"/>
      <name val="方正像素12"/>
      <family val="3"/>
      <charset val="134"/>
    </font>
    <font>
      <sz val="11"/>
      <color rgb="FF00B050"/>
      <name val="DengXian"/>
      <family val="2"/>
      <scheme val="minor"/>
    </font>
    <font>
      <sz val="11"/>
      <color rgb="FFFF0000"/>
      <name val="DengXian"/>
      <family val="2"/>
      <scheme val="minor"/>
    </font>
    <font>
      <sz val="11"/>
      <color theme="1"/>
      <name val="黑体-简 细体"/>
      <charset val="134"/>
    </font>
    <font>
      <sz val="11"/>
      <color theme="9" tint="-0.249977111117893"/>
      <name val="DengXian"/>
      <family val="2"/>
      <scheme val="minor"/>
    </font>
    <font>
      <sz val="11"/>
      <color theme="1"/>
      <name val="黑体"/>
      <family val="3"/>
      <charset val="134"/>
    </font>
    <font>
      <sz val="11"/>
      <color rgb="FF0070C0"/>
      <name val="黑体"/>
      <family val="3"/>
      <charset val="134"/>
    </font>
    <font>
      <sz val="11"/>
      <color rgb="FF00B050"/>
      <name val="黑体"/>
      <family val="3"/>
      <charset val="134"/>
    </font>
    <font>
      <sz val="11"/>
      <color theme="9" tint="-0.249977111117893"/>
      <name val="黑体"/>
      <family val="3"/>
      <charset val="134"/>
    </font>
    <font>
      <sz val="12"/>
      <color theme="1"/>
      <name val="黑体"/>
      <family val="3"/>
      <charset val="134"/>
    </font>
    <font>
      <sz val="11"/>
      <color rgb="FF000000"/>
      <name val="DengXian"/>
      <family val="3"/>
      <charset val="134"/>
    </font>
    <font>
      <sz val="9"/>
      <name val="宋体"/>
      <family val="3"/>
      <charset val="134"/>
    </font>
    <font>
      <sz val="11"/>
      <color rgb="FF000000"/>
      <name val="DengXian"/>
      <family val="2"/>
      <charset val="1"/>
    </font>
    <font>
      <sz val="11"/>
      <color theme="4"/>
      <name val="DengXian"/>
      <family val="3"/>
      <charset val="134"/>
      <scheme val="minor"/>
    </font>
    <font>
      <sz val="11"/>
      <color rgb="FF00B050"/>
      <name val="DengXian"/>
      <family val="2"/>
      <scheme val="minor"/>
    </font>
    <font>
      <sz val="11"/>
      <name val="DengXian"/>
      <family val="2"/>
      <scheme val="minor"/>
    </font>
    <font>
      <sz val="11"/>
      <color rgb="FFFF0000"/>
      <name val="DengXian"/>
      <family val="2"/>
      <scheme val="minor"/>
    </font>
    <font>
      <sz val="11"/>
      <color theme="9" tint="-0.249977111117893"/>
      <name val="DengXian"/>
      <family val="2"/>
      <scheme val="minor"/>
    </font>
    <font>
      <sz val="11"/>
      <color theme="1"/>
      <name val="DengXian"/>
      <family val="2"/>
      <scheme val="minor"/>
    </font>
    <font>
      <sz val="11"/>
      <color rgb="FF000000"/>
      <name val="DengXian"/>
      <family val="2"/>
      <scheme val="minor"/>
    </font>
    <font>
      <sz val="11"/>
      <name val="DengXian"/>
      <family val="2"/>
      <scheme val="minor"/>
    </font>
    <font>
      <sz val="11"/>
      <color rgb="FF7030A0"/>
      <name val="DengXian"/>
      <family val="2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1"/>
      <name val="DengXian"/>
      <family val="2"/>
      <scheme val="minor"/>
    </font>
    <font>
      <sz val="11"/>
      <color rgb="FF7030A0"/>
      <name val="黑体"/>
      <family val="3"/>
      <charset val="134"/>
    </font>
    <font>
      <sz val="12"/>
      <color theme="1"/>
      <name val="宋体"/>
      <family val="3"/>
      <charset val="134"/>
    </font>
    <font>
      <sz val="12"/>
      <color rgb="FFFF0000"/>
      <name val="宋体"/>
      <family val="3"/>
      <charset val="134"/>
    </font>
    <font>
      <sz val="12"/>
      <color theme="9" tint="-0.249977111117893"/>
      <name val="宋体"/>
      <family val="3"/>
      <charset val="134"/>
    </font>
    <font>
      <sz val="11"/>
      <color theme="1"/>
      <name val="DengXian"/>
      <family val="3"/>
      <charset val="134"/>
      <scheme val="minor"/>
    </font>
    <font>
      <sz val="11"/>
      <color theme="9" tint="-0.249977111117893"/>
      <name val="DengXian"/>
      <family val="3"/>
      <charset val="134"/>
      <scheme val="minor"/>
    </font>
    <font>
      <sz val="11"/>
      <color rgb="FF7030A0"/>
      <name val="DengXian"/>
      <family val="3"/>
      <charset val="134"/>
      <scheme val="minor"/>
    </font>
    <font>
      <sz val="11"/>
      <color rgb="FFFF0000"/>
      <name val="DengXian"/>
      <family val="3"/>
      <charset val="134"/>
      <scheme val="minor"/>
    </font>
    <font>
      <sz val="11"/>
      <color rgb="FF000000"/>
      <name val="Verdana"/>
      <family val="2"/>
    </font>
    <font>
      <sz val="11"/>
      <color rgb="FF000000"/>
      <name val="宋体"/>
      <family val="3"/>
      <charset val="134"/>
    </font>
    <font>
      <sz val="11"/>
      <color rgb="FF7030A0"/>
      <name val="宋体"/>
      <family val="3"/>
      <charset val="134"/>
    </font>
    <font>
      <sz val="11"/>
      <color rgb="FFFF0000"/>
      <name val="宋体"/>
      <family val="3"/>
      <charset val="134"/>
    </font>
    <font>
      <sz val="11"/>
      <color rgb="FF0070C0"/>
      <name val="宋体"/>
      <family val="3"/>
      <charset val="134"/>
    </font>
    <font>
      <sz val="11"/>
      <color theme="9" tint="-0.249977111117893"/>
      <name val="宋体"/>
      <family val="3"/>
      <charset val="134"/>
    </font>
    <font>
      <sz val="11"/>
      <color theme="1"/>
      <name val="DengXian"/>
      <family val="2"/>
      <scheme val="minor"/>
    </font>
    <font>
      <sz val="11"/>
      <color theme="0" tint="-0.249977111117893"/>
      <name val="DengXian"/>
      <family val="2"/>
      <scheme val="minor"/>
    </font>
    <font>
      <sz val="11"/>
      <color rgb="FF00B0F0"/>
      <name val="DengXian"/>
      <family val="2"/>
      <scheme val="minor"/>
    </font>
    <font>
      <sz val="11"/>
      <name val="DengXian"/>
      <family val="2"/>
      <scheme val="minor"/>
    </font>
    <font>
      <sz val="11"/>
      <color rgb="FF7030A0"/>
      <name val="DengXian"/>
      <family val="2"/>
      <scheme val="minor"/>
    </font>
    <font>
      <sz val="11"/>
      <color theme="9" tint="-0.249977111117893"/>
      <name val="DengXian"/>
      <family val="2"/>
      <scheme val="minor"/>
    </font>
    <font>
      <sz val="11"/>
      <color rgb="FFFF0000"/>
      <name val="DengXian"/>
      <family val="2"/>
      <scheme val="minor"/>
    </font>
    <font>
      <sz val="11"/>
      <color rgb="FF0070C0"/>
      <name val="DengXian"/>
      <family val="2"/>
      <scheme val="minor"/>
    </font>
    <font>
      <sz val="11"/>
      <color rgb="FF00B050"/>
      <name val="DengXian"/>
      <family val="2"/>
      <scheme val="minor"/>
    </font>
    <font>
      <sz val="11"/>
      <color theme="1" tint="4.9989318521683403E-2"/>
      <name val="DengXian"/>
      <family val="2"/>
      <scheme val="minor"/>
    </font>
    <font>
      <sz val="11"/>
      <color rgb="FF000000"/>
      <name val="DengXian"/>
      <family val="2"/>
      <scheme val="minor"/>
    </font>
    <font>
      <sz val="11"/>
      <color theme="0" tint="-0.249977111117893"/>
      <name val="DengXian"/>
      <family val="2"/>
      <scheme val="minor"/>
    </font>
    <font>
      <sz val="11"/>
      <color rgb="FFFF0000"/>
      <name val="DengXian"/>
      <family val="2"/>
      <scheme val="minor"/>
    </font>
    <font>
      <sz val="11"/>
      <color theme="1"/>
      <name val="DengXian"/>
      <charset val="134"/>
      <scheme val="minor"/>
    </font>
    <font>
      <sz val="11"/>
      <color theme="0" tint="-0.34998626667073579"/>
      <name val="DengXian"/>
      <family val="2"/>
      <scheme val="minor"/>
    </font>
    <font>
      <sz val="11"/>
      <color theme="0" tint="-0.34998626667073579"/>
      <name val="DengXian"/>
      <charset val="134"/>
      <scheme val="minor"/>
    </font>
    <font>
      <sz val="11"/>
      <color rgb="FFFF0000"/>
      <name val="DengXian"/>
      <charset val="134"/>
      <scheme val="minor"/>
    </font>
    <font>
      <sz val="11"/>
      <color theme="0" tint="-0.14999847407452621"/>
      <name val="DengXian"/>
      <family val="3"/>
      <charset val="134"/>
      <scheme val="minor"/>
    </font>
    <font>
      <sz val="11"/>
      <color theme="0" tint="-0.14999847407452621"/>
      <name val="DengXian"/>
      <charset val="134"/>
      <scheme val="minor"/>
    </font>
    <font>
      <sz val="11"/>
      <color theme="1" tint="4.9989318521683403E-2"/>
      <name val="DengXian"/>
      <charset val="134"/>
      <scheme val="minor"/>
    </font>
    <font>
      <sz val="11"/>
      <color rgb="FFFFFF00"/>
      <name val="DengXian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2">
    <xf numFmtId="0" fontId="0" fillId="0" borderId="0"/>
    <xf numFmtId="0" fontId="12" fillId="0" borderId="0"/>
  </cellStyleXfs>
  <cellXfs count="230">
    <xf numFmtId="0" fontId="0" fillId="0" borderId="0" xfId="0"/>
    <xf numFmtId="0" fontId="4" fillId="0" borderId="0" xfId="0" applyFont="1" applyFill="1"/>
    <xf numFmtId="0" fontId="4" fillId="0" borderId="0" xfId="0" applyFont="1"/>
    <xf numFmtId="0" fontId="5" fillId="0" borderId="0" xfId="0" applyFont="1"/>
    <xf numFmtId="0" fontId="8" fillId="0" borderId="0" xfId="0" applyFont="1"/>
    <xf numFmtId="0" fontId="10" fillId="0" borderId="0" xfId="0" applyFont="1"/>
    <xf numFmtId="0" fontId="11" fillId="0" borderId="0" xfId="1" applyFont="1" applyFill="1"/>
    <xf numFmtId="0" fontId="10" fillId="0" borderId="0" xfId="1" applyFont="1"/>
    <xf numFmtId="0" fontId="4" fillId="0" borderId="0" xfId="1" applyFont="1"/>
    <xf numFmtId="0" fontId="5" fillId="0" borderId="0" xfId="1" applyFont="1"/>
    <xf numFmtId="0" fontId="11" fillId="0" borderId="0" xfId="1" applyFont="1"/>
    <xf numFmtId="0" fontId="13" fillId="0" borderId="0" xfId="0" applyFont="1"/>
    <xf numFmtId="0" fontId="13" fillId="0" borderId="0" xfId="0" applyFont="1" applyBorder="1"/>
    <xf numFmtId="0" fontId="11" fillId="0" borderId="0" xfId="0" applyFont="1"/>
    <xf numFmtId="0" fontId="13" fillId="0" borderId="0" xfId="0" applyNumberFormat="1" applyFont="1" applyFill="1"/>
    <xf numFmtId="0" fontId="0" fillId="0" borderId="0" xfId="0" applyNumberFormat="1"/>
    <xf numFmtId="49" fontId="0" fillId="0" borderId="0" xfId="0" applyNumberFormat="1"/>
    <xf numFmtId="0" fontId="4" fillId="0" borderId="0" xfId="0" applyNumberFormat="1" applyFont="1" applyAlignment="1">
      <alignment vertical="center"/>
    </xf>
    <xf numFmtId="0" fontId="5" fillId="0" borderId="0" xfId="0" applyFont="1" applyFill="1"/>
    <xf numFmtId="0" fontId="10" fillId="0" borderId="0" xfId="0" applyFont="1" applyFill="1"/>
    <xf numFmtId="0" fontId="7" fillId="0" borderId="0" xfId="0" applyFont="1" applyFill="1"/>
    <xf numFmtId="0" fontId="8" fillId="0" borderId="0" xfId="0" applyFont="1" applyFill="1"/>
    <xf numFmtId="0" fontId="14" fillId="0" borderId="0" xfId="0" applyFont="1" applyFill="1"/>
    <xf numFmtId="0" fontId="15" fillId="0" borderId="0" xfId="0" applyFont="1"/>
    <xf numFmtId="0" fontId="15" fillId="0" borderId="0" xfId="0" applyFont="1" applyBorder="1"/>
    <xf numFmtId="0" fontId="18" fillId="0" borderId="0" xfId="0" applyFont="1"/>
    <xf numFmtId="0" fontId="11" fillId="0" borderId="0" xfId="0" applyFont="1" applyFill="1" applyBorder="1"/>
    <xf numFmtId="0" fontId="11" fillId="3" borderId="0" xfId="0" applyFont="1" applyFill="1" applyAlignment="1"/>
    <xf numFmtId="0" fontId="11" fillId="4" borderId="0" xfId="0" applyFont="1" applyFill="1" applyAlignment="1"/>
    <xf numFmtId="0" fontId="11" fillId="5" borderId="0" xfId="0" applyFont="1" applyFill="1" applyAlignment="1"/>
    <xf numFmtId="0" fontId="11" fillId="3" borderId="0" xfId="0" applyFont="1" applyFill="1" applyAlignment="1">
      <alignment vertical="center"/>
    </xf>
    <xf numFmtId="0" fontId="11" fillId="4" borderId="0" xfId="0" applyFont="1" applyFill="1" applyAlignment="1">
      <alignment vertical="center"/>
    </xf>
    <xf numFmtId="0" fontId="11" fillId="5" borderId="0" xfId="0" applyFont="1" applyFill="1" applyAlignment="1">
      <alignment vertical="center"/>
    </xf>
    <xf numFmtId="0" fontId="0" fillId="6" borderId="0" xfId="0" applyFill="1"/>
    <xf numFmtId="0" fontId="19" fillId="0" borderId="0" xfId="0" applyFont="1"/>
    <xf numFmtId="0" fontId="16" fillId="0" borderId="0" xfId="0" applyFont="1"/>
    <xf numFmtId="0" fontId="4" fillId="0" borderId="0" xfId="0" applyFont="1" applyAlignment="1">
      <alignment vertical="center"/>
    </xf>
    <xf numFmtId="0" fontId="4" fillId="0" borderId="0" xfId="0" applyFont="1" applyFill="1" applyAlignment="1"/>
    <xf numFmtId="0" fontId="0" fillId="0" borderId="0" xfId="0" applyFill="1"/>
    <xf numFmtId="0" fontId="17" fillId="0" borderId="0" xfId="0" applyFont="1"/>
    <xf numFmtId="0" fontId="8" fillId="0" borderId="0" xfId="0" applyFont="1" applyFill="1" applyBorder="1"/>
    <xf numFmtId="0" fontId="11" fillId="0" borderId="0" xfId="0" applyFont="1" applyFill="1"/>
    <xf numFmtId="0" fontId="0" fillId="0" borderId="0" xfId="0" applyFont="1"/>
    <xf numFmtId="0" fontId="22" fillId="0" borderId="0" xfId="0" applyFont="1" applyFill="1"/>
    <xf numFmtId="0" fontId="21" fillId="10" borderId="0" xfId="0" applyFont="1" applyFill="1" applyBorder="1"/>
    <xf numFmtId="0" fontId="23" fillId="0" borderId="0" xfId="0" applyFont="1" applyFill="1" applyBorder="1"/>
    <xf numFmtId="0" fontId="23" fillId="6" borderId="0" xfId="0" applyFont="1" applyFill="1" applyBorder="1"/>
    <xf numFmtId="0" fontId="23" fillId="0" borderId="0" xfId="0" applyFont="1"/>
    <xf numFmtId="0" fontId="28" fillId="0" borderId="0" xfId="0" applyFont="1"/>
    <xf numFmtId="0" fontId="0" fillId="0" borderId="0" xfId="0" applyFont="1" applyBorder="1"/>
    <xf numFmtId="0" fontId="30" fillId="0" borderId="0" xfId="0" applyFont="1"/>
    <xf numFmtId="0" fontId="11" fillId="5" borderId="0" xfId="0" applyFont="1" applyFill="1"/>
    <xf numFmtId="0" fontId="0" fillId="6" borderId="0" xfId="0" applyFont="1" applyFill="1"/>
    <xf numFmtId="0" fontId="0" fillId="6" borderId="0" xfId="0" applyFont="1" applyFill="1" applyBorder="1"/>
    <xf numFmtId="0" fontId="28" fillId="6" borderId="0" xfId="0" applyFont="1" applyFill="1"/>
    <xf numFmtId="0" fontId="0" fillId="0" borderId="0" xfId="0" applyFont="1" applyProtection="1"/>
    <xf numFmtId="0" fontId="28" fillId="0" borderId="0" xfId="0" applyFont="1" applyProtection="1"/>
    <xf numFmtId="0" fontId="11" fillId="0" borderId="0" xfId="0" applyFont="1" applyProtection="1"/>
    <xf numFmtId="0" fontId="0" fillId="9" borderId="0" xfId="0" applyFont="1" applyFill="1"/>
    <xf numFmtId="0" fontId="28" fillId="9" borderId="0" xfId="0" applyFont="1" applyFill="1"/>
    <xf numFmtId="0" fontId="31" fillId="0" borderId="0" xfId="0" applyFont="1" applyFill="1"/>
    <xf numFmtId="0" fontId="20" fillId="0" borderId="0" xfId="0" applyFont="1" applyFill="1"/>
    <xf numFmtId="0" fontId="0" fillId="0" borderId="0" xfId="0" applyFont="1" applyAlignment="1">
      <alignment horizontal="left" vertical="top"/>
    </xf>
    <xf numFmtId="0" fontId="32" fillId="0" borderId="0" xfId="0" applyFont="1" applyAlignment="1">
      <alignment horizontal="left" vertical="top"/>
    </xf>
    <xf numFmtId="0" fontId="33" fillId="0" borderId="0" xfId="0" applyFont="1"/>
    <xf numFmtId="0" fontId="33" fillId="0" borderId="0" xfId="0" applyFont="1" applyFill="1"/>
    <xf numFmtId="0" fontId="15" fillId="0" borderId="0" xfId="0" applyNumberFormat="1" applyFont="1"/>
    <xf numFmtId="0" fontId="0" fillId="7" borderId="0" xfId="0" applyFill="1"/>
    <xf numFmtId="0" fontId="4" fillId="5" borderId="0" xfId="0" applyFont="1" applyFill="1"/>
    <xf numFmtId="0" fontId="0" fillId="5" borderId="0" xfId="0" applyFill="1"/>
    <xf numFmtId="0" fontId="5" fillId="0" borderId="0" xfId="0" applyFont="1" applyAlignment="1">
      <alignment horizontal="left" vertical="top"/>
    </xf>
    <xf numFmtId="0" fontId="0" fillId="0" borderId="0" xfId="0" applyFont="1" applyFill="1"/>
    <xf numFmtId="0" fontId="28" fillId="0" borderId="0" xfId="0" applyFont="1" applyFill="1"/>
    <xf numFmtId="0" fontId="17" fillId="0" borderId="0" xfId="0" applyFont="1" applyFill="1"/>
    <xf numFmtId="0" fontId="34" fillId="0" borderId="0" xfId="0" applyFont="1" applyFill="1"/>
    <xf numFmtId="0" fontId="35" fillId="0" borderId="0" xfId="0" applyFont="1" applyFill="1"/>
    <xf numFmtId="0" fontId="36" fillId="0" borderId="0" xfId="0" applyFont="1"/>
    <xf numFmtId="0" fontId="37" fillId="0" borderId="0" xfId="0" applyFont="1"/>
    <xf numFmtId="0" fontId="36" fillId="0" borderId="0" xfId="0" applyFont="1" applyFill="1"/>
    <xf numFmtId="0" fontId="38" fillId="0" borderId="0" xfId="0" applyFont="1" applyFill="1"/>
    <xf numFmtId="0" fontId="39" fillId="0" borderId="0" xfId="0" applyFont="1" applyFill="1"/>
    <xf numFmtId="0" fontId="36" fillId="0" borderId="0" xfId="0" applyFont="1" applyFill="1" applyBorder="1"/>
    <xf numFmtId="0" fontId="11" fillId="6" borderId="0" xfId="0" applyFont="1" applyFill="1"/>
    <xf numFmtId="0" fontId="15" fillId="6" borderId="0" xfId="0" applyFont="1" applyFill="1"/>
    <xf numFmtId="0" fontId="15" fillId="8" borderId="0" xfId="0" applyFont="1" applyFill="1"/>
    <xf numFmtId="0" fontId="15" fillId="11" borderId="0" xfId="0" applyFont="1" applyFill="1"/>
    <xf numFmtId="0" fontId="33" fillId="0" borderId="0" xfId="0" applyFont="1" applyFill="1" applyAlignment="1"/>
    <xf numFmtId="0" fontId="42" fillId="0" borderId="0" xfId="0" applyFont="1"/>
    <xf numFmtId="0" fontId="11" fillId="0" borderId="0" xfId="0" applyFont="1" applyFill="1" applyBorder="1" applyAlignment="1">
      <alignment wrapText="1"/>
    </xf>
    <xf numFmtId="0" fontId="10" fillId="0" borderId="0" xfId="0" applyFont="1" applyFill="1" applyBorder="1"/>
    <xf numFmtId="0" fontId="0" fillId="0" borderId="0" xfId="0" applyFont="1" applyFill="1" applyBorder="1"/>
    <xf numFmtId="0" fontId="11" fillId="12" borderId="0" xfId="0" applyFont="1" applyFill="1"/>
    <xf numFmtId="0" fontId="5" fillId="12" borderId="0" xfId="0" applyFont="1" applyFill="1"/>
    <xf numFmtId="0" fontId="7" fillId="12" borderId="0" xfId="0" applyFont="1" applyFill="1"/>
    <xf numFmtId="0" fontId="10" fillId="12" borderId="0" xfId="0" applyFont="1" applyFill="1"/>
    <xf numFmtId="0" fontId="23" fillId="0" borderId="0" xfId="0" applyFont="1" applyAlignment="1"/>
    <xf numFmtId="0" fontId="25" fillId="0" borderId="0" xfId="0" applyFont="1"/>
    <xf numFmtId="0" fontId="24" fillId="0" borderId="0" xfId="0" applyFont="1"/>
    <xf numFmtId="0" fontId="43" fillId="0" borderId="0" xfId="0" applyFont="1"/>
    <xf numFmtId="0" fontId="26" fillId="0" borderId="0" xfId="0" applyFont="1"/>
    <xf numFmtId="0" fontId="27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0" fontId="15" fillId="0" borderId="4" xfId="0" applyFont="1" applyBorder="1"/>
    <xf numFmtId="0" fontId="15" fillId="0" borderId="5" xfId="0" applyFont="1" applyBorder="1"/>
    <xf numFmtId="0" fontId="15" fillId="0" borderId="6" xfId="0" applyFont="1" applyBorder="1"/>
    <xf numFmtId="0" fontId="15" fillId="0" borderId="7" xfId="0" applyFont="1" applyBorder="1"/>
    <xf numFmtId="9" fontId="15" fillId="0" borderId="0" xfId="0" applyNumberFormat="1" applyFont="1" applyBorder="1"/>
    <xf numFmtId="9" fontId="15" fillId="0" borderId="8" xfId="0" applyNumberFormat="1" applyFont="1" applyBorder="1"/>
    <xf numFmtId="0" fontId="15" fillId="0" borderId="8" xfId="0" applyFont="1" applyBorder="1"/>
    <xf numFmtId="0" fontId="15" fillId="0" borderId="9" xfId="0" applyFont="1" applyBorder="1"/>
    <xf numFmtId="0" fontId="15" fillId="0" borderId="10" xfId="0" applyFont="1" applyBorder="1"/>
    <xf numFmtId="0" fontId="15" fillId="0" borderId="11" xfId="0" applyFont="1" applyBorder="1"/>
    <xf numFmtId="9" fontId="15" fillId="6" borderId="0" xfId="0" applyNumberFormat="1" applyFont="1" applyFill="1" applyBorder="1"/>
    <xf numFmtId="9" fontId="15" fillId="6" borderId="8" xfId="0" applyNumberFormat="1" applyFont="1" applyFill="1" applyBorder="1"/>
    <xf numFmtId="0" fontId="23" fillId="0" borderId="0" xfId="0" applyFont="1" applyAlignment="1">
      <alignment vertical="center"/>
    </xf>
    <xf numFmtId="0" fontId="13" fillId="0" borderId="0" xfId="0" applyFont="1" applyFill="1" applyAlignment="1">
      <alignment vertical="center"/>
    </xf>
    <xf numFmtId="0" fontId="47" fillId="0" borderId="0" xfId="0" applyFont="1"/>
    <xf numFmtId="0" fontId="47" fillId="0" borderId="0" xfId="0" applyFont="1" applyFill="1"/>
    <xf numFmtId="0" fontId="48" fillId="0" borderId="0" xfId="0" applyFont="1" applyFill="1" applyAlignment="1"/>
    <xf numFmtId="0" fontId="49" fillId="0" borderId="0" xfId="0" applyFont="1" applyFill="1" applyAlignment="1"/>
    <xf numFmtId="0" fontId="47" fillId="6" borderId="0" xfId="0" applyFont="1" applyFill="1"/>
    <xf numFmtId="0" fontId="50" fillId="0" borderId="0" xfId="0" applyFont="1" applyFill="1" applyAlignment="1">
      <alignment vertical="center"/>
    </xf>
    <xf numFmtId="0" fontId="50" fillId="0" borderId="0" xfId="0" applyFont="1" applyFill="1" applyAlignment="1"/>
    <xf numFmtId="0" fontId="48" fillId="0" borderId="0" xfId="0" applyFont="1" applyFill="1" applyAlignment="1">
      <alignment vertical="center"/>
    </xf>
    <xf numFmtId="0" fontId="49" fillId="0" borderId="0" xfId="0" applyFont="1" applyFill="1" applyAlignment="1">
      <alignment vertical="center"/>
    </xf>
    <xf numFmtId="0" fontId="48" fillId="0" borderId="0" xfId="0" applyFont="1"/>
    <xf numFmtId="0" fontId="48" fillId="0" borderId="0" xfId="0" applyFont="1" applyFill="1"/>
    <xf numFmtId="0" fontId="50" fillId="0" borderId="0" xfId="0" applyFont="1"/>
    <xf numFmtId="0" fontId="47" fillId="0" borderId="0" xfId="0" applyFont="1" applyFill="1" applyBorder="1"/>
    <xf numFmtId="0" fontId="51" fillId="0" borderId="0" xfId="0" applyFont="1"/>
    <xf numFmtId="0" fontId="52" fillId="0" borderId="0" xfId="0" applyFont="1"/>
    <xf numFmtId="0" fontId="13" fillId="0" borderId="0" xfId="0" applyFont="1" applyFill="1"/>
    <xf numFmtId="0" fontId="53" fillId="6" borderId="0" xfId="0" applyFont="1" applyFill="1"/>
    <xf numFmtId="0" fontId="55" fillId="6" borderId="0" xfId="0" applyFont="1" applyFill="1"/>
    <xf numFmtId="0" fontId="56" fillId="6" borderId="0" xfId="0" applyFont="1" applyFill="1"/>
    <xf numFmtId="0" fontId="53" fillId="0" borderId="0" xfId="0" applyFont="1" applyFill="1"/>
    <xf numFmtId="0" fontId="13" fillId="0" borderId="0" xfId="0" applyFont="1" applyFill="1" applyBorder="1"/>
    <xf numFmtId="9" fontId="15" fillId="5" borderId="0" xfId="0" applyNumberFormat="1" applyFont="1" applyFill="1" applyBorder="1"/>
    <xf numFmtId="0" fontId="13" fillId="0" borderId="0" xfId="0" applyFont="1" applyFill="1" applyAlignment="1">
      <alignment vertical="center" wrapText="1"/>
    </xf>
    <xf numFmtId="0" fontId="6" fillId="0" borderId="0" xfId="0" applyFont="1" applyFill="1"/>
    <xf numFmtId="58" fontId="0" fillId="0" borderId="0" xfId="0" applyNumberFormat="1"/>
    <xf numFmtId="0" fontId="57" fillId="0" borderId="0" xfId="0" applyFont="1" applyAlignment="1"/>
    <xf numFmtId="0" fontId="57" fillId="0" borderId="0" xfId="0" applyFont="1" applyFill="1" applyAlignment="1"/>
    <xf numFmtId="0" fontId="57" fillId="0" borderId="0" xfId="0" applyFont="1" applyFill="1" applyAlignment="1">
      <alignment horizontal="left" vertical="center"/>
    </xf>
    <xf numFmtId="0" fontId="58" fillId="0" borderId="0" xfId="0" applyFont="1" applyFill="1" applyAlignment="1"/>
    <xf numFmtId="0" fontId="59" fillId="0" borderId="0" xfId="0" applyFont="1" applyAlignment="1"/>
    <xf numFmtId="0" fontId="60" fillId="0" borderId="0" xfId="0" applyFont="1" applyFill="1" applyAlignment="1"/>
    <xf numFmtId="0" fontId="61" fillId="0" borderId="0" xfId="0" applyFont="1" applyAlignment="1"/>
    <xf numFmtId="0" fontId="62" fillId="0" borderId="0" xfId="0" applyFont="1" applyAlignment="1"/>
    <xf numFmtId="0" fontId="63" fillId="0" borderId="0" xfId="0" applyFont="1" applyAlignment="1"/>
    <xf numFmtId="0" fontId="64" fillId="0" borderId="0" xfId="0" applyFont="1" applyAlignment="1"/>
    <xf numFmtId="0" fontId="57" fillId="0" borderId="0" xfId="1" applyFont="1" applyFill="1" applyAlignment="1"/>
    <xf numFmtId="0" fontId="65" fillId="0" borderId="0" xfId="0" applyFont="1" applyAlignment="1"/>
    <xf numFmtId="0" fontId="60" fillId="0" borderId="0" xfId="0" applyFont="1" applyFill="1"/>
    <xf numFmtId="0" fontId="57" fillId="2" borderId="0" xfId="0" applyFont="1" applyFill="1" applyAlignment="1"/>
    <xf numFmtId="0" fontId="66" fillId="8" borderId="0" xfId="0" applyFont="1" applyFill="1" applyAlignment="1"/>
    <xf numFmtId="0" fontId="66" fillId="0" borderId="0" xfId="0" applyFont="1" applyAlignment="1"/>
    <xf numFmtId="0" fontId="66" fillId="0" borderId="0" xfId="0" applyFont="1" applyFill="1" applyAlignment="1"/>
    <xf numFmtId="0" fontId="57" fillId="5" borderId="0" xfId="0" applyFont="1" applyFill="1" applyAlignment="1"/>
    <xf numFmtId="0" fontId="57" fillId="0" borderId="0" xfId="0" applyFont="1" applyFill="1"/>
    <xf numFmtId="0" fontId="57" fillId="0" borderId="0" xfId="0" applyFont="1" applyFill="1" applyBorder="1"/>
    <xf numFmtId="0" fontId="57" fillId="6" borderId="0" xfId="0" applyFont="1" applyFill="1" applyAlignment="1"/>
    <xf numFmtId="0" fontId="60" fillId="0" borderId="0" xfId="0" applyFont="1" applyFill="1" applyAlignment="1">
      <alignment vertical="center"/>
    </xf>
    <xf numFmtId="0" fontId="61" fillId="0" borderId="0" xfId="0" applyFont="1" applyFill="1" applyAlignment="1"/>
    <xf numFmtId="0" fontId="62" fillId="0" borderId="0" xfId="0" applyFont="1" applyFill="1" applyAlignment="1"/>
    <xf numFmtId="0" fontId="63" fillId="0" borderId="0" xfId="0" applyFont="1" applyFill="1" applyAlignment="1"/>
    <xf numFmtId="0" fontId="64" fillId="0" borderId="0" xfId="0" applyFont="1" applyFill="1" applyAlignment="1"/>
    <xf numFmtId="49" fontId="57" fillId="0" borderId="0" xfId="0" applyNumberFormat="1" applyFont="1" applyAlignment="1"/>
    <xf numFmtId="0" fontId="67" fillId="0" borderId="0" xfId="0" applyFont="1"/>
    <xf numFmtId="0" fontId="57" fillId="0" borderId="0" xfId="0" applyFont="1"/>
    <xf numFmtId="0" fontId="37" fillId="0" borderId="0" xfId="0" applyFont="1" applyBorder="1"/>
    <xf numFmtId="0" fontId="0" fillId="0" borderId="0" xfId="0" applyFont="1" applyFill="1" applyBorder="1" applyAlignment="1">
      <alignment horizontal="center" wrapText="1"/>
    </xf>
    <xf numFmtId="0" fontId="10" fillId="12" borderId="0" xfId="0" applyFont="1" applyFill="1" applyBorder="1"/>
    <xf numFmtId="0" fontId="5" fillId="12" borderId="0" xfId="0" applyFont="1" applyFill="1" applyBorder="1"/>
    <xf numFmtId="0" fontId="5" fillId="0" borderId="0" xfId="0" applyFont="1" applyFill="1" applyBorder="1"/>
    <xf numFmtId="0" fontId="0" fillId="0" borderId="0" xfId="0" applyFont="1" applyFill="1" applyBorder="1" applyAlignment="1">
      <alignment wrapText="1"/>
    </xf>
    <xf numFmtId="0" fontId="8" fillId="6" borderId="0" xfId="0" applyFont="1" applyFill="1" applyBorder="1"/>
    <xf numFmtId="0" fontId="14" fillId="6" borderId="0" xfId="0" applyFont="1" applyFill="1" applyBorder="1"/>
    <xf numFmtId="0" fontId="14" fillId="8" borderId="0" xfId="0" applyFont="1" applyFill="1" applyBorder="1"/>
    <xf numFmtId="0" fontId="8" fillId="8" borderId="0" xfId="0" applyFont="1" applyFill="1" applyBorder="1"/>
    <xf numFmtId="0" fontId="14" fillId="0" borderId="0" xfId="0" applyFont="1" applyFill="1" applyBorder="1"/>
    <xf numFmtId="0" fontId="0" fillId="12" borderId="0" xfId="0" applyFont="1" applyFill="1" applyBorder="1"/>
    <xf numFmtId="0" fontId="2" fillId="0" borderId="0" xfId="0" applyFont="1" applyFill="1" applyAlignment="1">
      <alignment vertical="center"/>
    </xf>
    <xf numFmtId="0" fontId="0" fillId="0" borderId="2" xfId="0" applyFont="1" applyFill="1" applyBorder="1" applyAlignment="1">
      <alignment vertical="top" wrapText="1"/>
    </xf>
    <xf numFmtId="0" fontId="0" fillId="0" borderId="0" xfId="0" applyFont="1" applyFill="1" applyBorder="1" applyAlignment="1">
      <alignment vertical="top" wrapText="1"/>
    </xf>
    <xf numFmtId="0" fontId="0" fillId="5" borderId="0" xfId="0" applyFont="1" applyFill="1" applyBorder="1"/>
    <xf numFmtId="0" fontId="8" fillId="9" borderId="0" xfId="0" applyFont="1" applyFill="1" applyBorder="1"/>
    <xf numFmtId="0" fontId="6" fillId="0" borderId="0" xfId="0" applyFont="1" applyFill="1" applyBorder="1"/>
    <xf numFmtId="0" fontId="0" fillId="0" borderId="0" xfId="0" applyFont="1" applyFill="1" applyAlignment="1">
      <alignment vertical="center"/>
    </xf>
    <xf numFmtId="0" fontId="8" fillId="0" borderId="0" xfId="0" applyFont="1" applyFill="1" applyAlignment="1"/>
    <xf numFmtId="0" fontId="0" fillId="0" borderId="0" xfId="0" applyFont="1" applyFill="1" applyAlignment="1"/>
    <xf numFmtId="0" fontId="0" fillId="0" borderId="0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center" wrapText="1"/>
    </xf>
    <xf numFmtId="0" fontId="58" fillId="0" borderId="0" xfId="0" applyFont="1" applyAlignment="1"/>
    <xf numFmtId="0" fontId="68" fillId="0" borderId="0" xfId="0" applyFont="1" applyAlignment="1"/>
    <xf numFmtId="0" fontId="68" fillId="0" borderId="0" xfId="0" applyFont="1" applyFill="1" applyAlignment="1"/>
    <xf numFmtId="0" fontId="20" fillId="0" borderId="0" xfId="0" applyFont="1" applyFill="1" applyAlignment="1"/>
    <xf numFmtId="0" fontId="69" fillId="0" borderId="0" xfId="0" applyFont="1" applyFill="1" applyAlignment="1"/>
    <xf numFmtId="0" fontId="11" fillId="0" borderId="0" xfId="0" applyFont="1" applyBorder="1"/>
    <xf numFmtId="0" fontId="0" fillId="0" borderId="0" xfId="0" applyFont="1" applyAlignment="1"/>
    <xf numFmtId="0" fontId="14" fillId="12" borderId="0" xfId="0" applyFont="1" applyFill="1"/>
    <xf numFmtId="0" fontId="8" fillId="12" borderId="0" xfId="0" applyFont="1" applyFill="1"/>
    <xf numFmtId="0" fontId="4" fillId="0" borderId="0" xfId="0" applyFont="1" applyFill="1" applyBorder="1"/>
    <xf numFmtId="0" fontId="17" fillId="0" borderId="0" xfId="0" applyFont="1" applyAlignment="1"/>
    <xf numFmtId="0" fontId="71" fillId="0" borderId="0" xfId="0" applyFont="1" applyFill="1" applyBorder="1"/>
    <xf numFmtId="0" fontId="72" fillId="0" borderId="0" xfId="0" applyFont="1" applyFill="1" applyBorder="1"/>
    <xf numFmtId="0" fontId="74" fillId="0" borderId="0" xfId="0" applyFont="1" applyFill="1"/>
    <xf numFmtId="0" fontId="75" fillId="0" borderId="0" xfId="0" applyFont="1" applyFill="1"/>
    <xf numFmtId="49" fontId="75" fillId="0" borderId="0" xfId="0" applyNumberFormat="1" applyFont="1"/>
    <xf numFmtId="0" fontId="0" fillId="0" borderId="0" xfId="0" applyFont="1" applyFill="1" applyBorder="1" applyProtection="1"/>
    <xf numFmtId="0" fontId="20" fillId="0" borderId="0" xfId="0" applyFont="1"/>
    <xf numFmtId="0" fontId="73" fillId="0" borderId="0" xfId="0" applyFont="1"/>
    <xf numFmtId="0" fontId="71" fillId="0" borderId="0" xfId="0" applyFont="1" applyFill="1" applyAlignment="1"/>
    <xf numFmtId="0" fontId="71" fillId="0" borderId="0" xfId="0" applyFont="1" applyFill="1" applyAlignment="1">
      <alignment horizontal="left" vertical="center"/>
    </xf>
    <xf numFmtId="0" fontId="72" fillId="0" borderId="0" xfId="0" applyFont="1" applyFill="1" applyAlignment="1"/>
    <xf numFmtId="0" fontId="72" fillId="0" borderId="0" xfId="0" applyFont="1" applyAlignment="1"/>
    <xf numFmtId="0" fontId="71" fillId="0" borderId="0" xfId="0" applyFont="1" applyAlignment="1"/>
    <xf numFmtId="0" fontId="73" fillId="0" borderId="0" xfId="0" applyFont="1" applyFill="1"/>
    <xf numFmtId="0" fontId="76" fillId="0" borderId="0" xfId="0" applyFont="1" applyFill="1" applyBorder="1"/>
    <xf numFmtId="0" fontId="13" fillId="5" borderId="0" xfId="0" applyFont="1" applyFill="1" applyAlignment="1">
      <alignment vertical="center"/>
    </xf>
    <xf numFmtId="0" fontId="15" fillId="0" borderId="0" xfId="0" applyFont="1" applyFill="1" applyBorder="1"/>
    <xf numFmtId="0" fontId="77" fillId="0" borderId="0" xfId="0" applyFont="1" applyFill="1"/>
    <xf numFmtId="0" fontId="57" fillId="7" borderId="0" xfId="0" applyFont="1" applyFill="1" applyAlignment="1"/>
    <xf numFmtId="0" fontId="0" fillId="7" borderId="0" xfId="0" applyFont="1" applyFill="1" applyAlignment="1"/>
    <xf numFmtId="0" fontId="0" fillId="0" borderId="0" xfId="0" applyFont="1" applyFill="1" applyBorder="1" applyAlignment="1">
      <alignment horizontal="center" wrapText="1"/>
    </xf>
    <xf numFmtId="0" fontId="0" fillId="0" borderId="1" xfId="0" applyFont="1" applyFill="1" applyBorder="1" applyAlignment="1">
      <alignment vertical="top" wrapText="1"/>
    </xf>
    <xf numFmtId="0" fontId="0" fillId="0" borderId="2" xfId="0" applyFont="1" applyFill="1" applyBorder="1" applyAlignment="1">
      <alignment vertical="top" wrapText="1"/>
    </xf>
    <xf numFmtId="0" fontId="0" fillId="0" borderId="3" xfId="0" applyFont="1" applyFill="1" applyBorder="1" applyAlignment="1">
      <alignment vertical="top" wrapText="1"/>
    </xf>
  </cellXfs>
  <cellStyles count="2">
    <cellStyle name="常规" xfId="0" builtinId="0"/>
    <cellStyle name="常规 2" xfId="1"/>
  </cellStyles>
  <dxfs count="203"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317"/>
  <sheetViews>
    <sheetView topLeftCell="A139" workbookViewId="0">
      <selection activeCell="A139" sqref="A1:B1048576"/>
    </sheetView>
  </sheetViews>
  <sheetFormatPr defaultColWidth="8.875" defaultRowHeight="13.5"/>
  <cols>
    <col min="1" max="1" width="8.875" style="41"/>
    <col min="2" max="2" width="25.875" style="41" customWidth="1"/>
  </cols>
  <sheetData>
    <row r="1" spans="1:2">
      <c r="A1" s="41">
        <v>19001</v>
      </c>
      <c r="B1" s="41" t="str">
        <f>VLOOKUP(A1,宠物!A:C,3,FALSE)</f>
        <v>战斗鸡</v>
      </c>
    </row>
    <row r="2" spans="1:2">
      <c r="A2" s="41">
        <v>19002</v>
      </c>
      <c r="B2" s="41" t="str">
        <f>VLOOKUP(A2,宠物!A:C,3,FALSE)</f>
        <v>爪黄飞电</v>
      </c>
    </row>
    <row r="3" spans="1:2">
      <c r="A3" s="41">
        <v>19003</v>
      </c>
      <c r="B3" s="41" t="str">
        <f>VLOOKUP(A3,宠物!A:C,3,FALSE)</f>
        <v>吸血蝙蝠</v>
      </c>
    </row>
    <row r="4" spans="1:2">
      <c r="A4" s="41">
        <v>19004</v>
      </c>
      <c r="B4" s="41" t="str">
        <f>VLOOKUP(A4,宠物!A:C,3,FALSE)</f>
        <v>粉红骷髅</v>
      </c>
    </row>
    <row r="5" spans="1:2">
      <c r="A5" s="41">
        <v>19005</v>
      </c>
      <c r="B5" s="41" t="str">
        <f>VLOOKUP(A5,宠物!A:C,3,FALSE)</f>
        <v>狂暴狼人</v>
      </c>
    </row>
    <row r="6" spans="1:2">
      <c r="A6" s="41">
        <v>19006</v>
      </c>
      <c r="B6" s="41" t="str">
        <f>VLOOKUP(A6,宠物!A:C,3,FALSE)</f>
        <v>肖gay</v>
      </c>
    </row>
    <row r="7" spans="1:2">
      <c r="A7" s="41">
        <v>19007</v>
      </c>
      <c r="B7" s="41" t="str">
        <f>VLOOKUP(A7,宠物!A:C,3,FALSE)</f>
        <v>诡异气球</v>
      </c>
    </row>
    <row r="8" spans="1:2">
      <c r="A8" s="41">
        <v>19008</v>
      </c>
      <c r="B8" s="41" t="str">
        <f>VLOOKUP(A8,宠物!A:C,3,FALSE)</f>
        <v>大霸空艇</v>
      </c>
    </row>
    <row r="9" spans="1:2">
      <c r="A9" s="41">
        <v>19009</v>
      </c>
      <c r="B9" s="41" t="str">
        <f>VLOOKUP(A9,宠物!A:C,3,FALSE)</f>
        <v>烈火之魂</v>
      </c>
    </row>
    <row r="10" spans="1:2">
      <c r="A10" s="41">
        <v>19010</v>
      </c>
      <c r="B10" s="41" t="str">
        <f>VLOOKUP(A10,宠物!A:C,3,FALSE)</f>
        <v>灵火之魂</v>
      </c>
    </row>
    <row r="11" spans="1:2">
      <c r="A11" s="41">
        <v>19011</v>
      </c>
      <c r="B11" s="41" t="str">
        <f>VLOOKUP(A11,宠物!A:C,3,FALSE)</f>
        <v>傻蛋</v>
      </c>
    </row>
    <row r="12" spans="1:2">
      <c r="A12" s="41">
        <v>19012</v>
      </c>
      <c r="B12" s="41" t="str">
        <f>VLOOKUP(A12,宠物!A:C,3,FALSE)</f>
        <v>圣洁之翼</v>
      </c>
    </row>
    <row r="14" spans="1:2">
      <c r="A14" s="68">
        <v>24001</v>
      </c>
      <c r="B14" s="41" t="str">
        <f>VLOOKUP(A14,材料!A:B,2,FALSE)</f>
        <v>魔化之鳞</v>
      </c>
    </row>
    <row r="15" spans="1:2">
      <c r="A15" s="1">
        <v>24002</v>
      </c>
      <c r="B15" s="41" t="str">
        <f>VLOOKUP(A15,材料!A:B,2,FALSE)</f>
        <v>狂暴结晶</v>
      </c>
    </row>
    <row r="16" spans="1:2">
      <c r="A16" s="1">
        <v>24003</v>
      </c>
      <c r="B16" s="41" t="str">
        <f>VLOOKUP(A16,材料!A:B,2,FALSE)</f>
        <v>旋风之眼</v>
      </c>
    </row>
    <row r="17" spans="1:2">
      <c r="A17" s="1">
        <v>24004</v>
      </c>
      <c r="B17" s="41" t="str">
        <f>VLOOKUP(A17,材料!A:B,2,FALSE)</f>
        <v>虚空之光</v>
      </c>
    </row>
    <row r="18" spans="1:2">
      <c r="A18" s="1">
        <v>24005</v>
      </c>
      <c r="B18" s="41" t="str">
        <f>VLOOKUP(A18,材料!A:B,2,FALSE)</f>
        <v>蛮龙心脏</v>
      </c>
    </row>
    <row r="19" spans="1:2">
      <c r="A19" s="1">
        <v>24006</v>
      </c>
      <c r="B19" s="41" t="str">
        <f>VLOOKUP(A19,材料!A:B,2,FALSE)</f>
        <v>勇者精华</v>
      </c>
    </row>
    <row r="20" spans="1:2">
      <c r="A20" s="1">
        <v>24007</v>
      </c>
      <c r="B20" s="41" t="str">
        <f>VLOOKUP(A20,材料!A:B,2,FALSE)</f>
        <v>斗者精华</v>
      </c>
    </row>
    <row r="21" spans="1:2">
      <c r="A21" s="1">
        <v>24008</v>
      </c>
      <c r="B21" s="41" t="str">
        <f>VLOOKUP(A21,材料!A:B,2,FALSE)</f>
        <v>神话精华</v>
      </c>
    </row>
    <row r="22" spans="1:2">
      <c r="A22" s="1">
        <v>24010</v>
      </c>
      <c r="B22" s="41" t="str">
        <f>VLOOKUP(A22,材料!A:B,2,FALSE)</f>
        <v>神话灵魂</v>
      </c>
    </row>
    <row r="23" spans="1:2">
      <c r="A23" s="1">
        <v>24011</v>
      </c>
      <c r="B23" s="41" t="str">
        <f>VLOOKUP(A23,材料!A:B,2,FALSE)</f>
        <v>无限之石</v>
      </c>
    </row>
    <row r="24" spans="1:2">
      <c r="A24" s="1">
        <v>24013</v>
      </c>
      <c r="B24" s="41" t="str">
        <f>VLOOKUP(A24,材料!A:B,2,FALSE)</f>
        <v>游戏制作人的灵魂</v>
      </c>
    </row>
    <row r="25" spans="1:2">
      <c r="A25" s="1">
        <v>24014</v>
      </c>
      <c r="B25" s="41" t="str">
        <f>VLOOKUP(A25,材料!A:B,2,FALSE)</f>
        <v>魔核</v>
      </c>
    </row>
    <row r="26" spans="1:2">
      <c r="A26" s="1">
        <v>24015</v>
      </c>
      <c r="B26" s="41" t="str">
        <f>VLOOKUP(A26,材料!A:B,2,FALSE)</f>
        <v>黑色龙鳞</v>
      </c>
    </row>
    <row r="27" spans="1:2">
      <c r="A27" s="1">
        <v>24016</v>
      </c>
      <c r="B27" s="41" t="str">
        <f>VLOOKUP(A27,材料!A:B,2,FALSE)</f>
        <v>本本石碎片</v>
      </c>
    </row>
    <row r="28" spans="1:2">
      <c r="A28" s="1">
        <v>24017</v>
      </c>
      <c r="B28" s="41" t="str">
        <f>VLOOKUP(A28,材料!A:B,2,FALSE)</f>
        <v>阿顿神的智慧</v>
      </c>
    </row>
    <row r="29" spans="1:2">
      <c r="A29" s="1">
        <v>24018</v>
      </c>
      <c r="B29" s="41" t="str">
        <f>VLOOKUP(A29,材料!A:B,2,FALSE)</f>
        <v>马那托托斯的护身符</v>
      </c>
    </row>
    <row r="30" spans="1:2">
      <c r="A30" s="1">
        <v>24019</v>
      </c>
      <c r="B30" s="41" t="str">
        <f>VLOOKUP(A30,材料!A:B,2,FALSE)</f>
        <v>宝石</v>
      </c>
    </row>
    <row r="31" spans="1:2">
      <c r="A31" s="1">
        <v>24020</v>
      </c>
      <c r="B31" s="41" t="str">
        <f>VLOOKUP(A31,材料!A:B,2,FALSE)</f>
        <v>怒雷</v>
      </c>
    </row>
    <row r="32" spans="1:2">
      <c r="A32" s="1">
        <v>24021</v>
      </c>
      <c r="B32" s="41" t="str">
        <f>VLOOKUP(A32,材料!A:B,2,FALSE)</f>
        <v>逐风</v>
      </c>
    </row>
    <row r="33" spans="1:2">
      <c r="A33" s="1">
        <v>24022</v>
      </c>
      <c r="B33" s="41" t="str">
        <f>VLOOKUP(A33,材料!A:B,2,FALSE)</f>
        <v>炎魔之核</v>
      </c>
    </row>
    <row r="34" spans="1:2">
      <c r="A34" s="1">
        <v>24023</v>
      </c>
      <c r="B34" s="41" t="str">
        <f>VLOOKUP(A34,材料!A:B,2,FALSE)</f>
        <v>杖头</v>
      </c>
    </row>
    <row r="35" spans="1:2">
      <c r="A35" s="1">
        <v>24024</v>
      </c>
      <c r="B35" s="41" t="str">
        <f>VLOOKUP(A35,材料!A:B,2,FALSE)</f>
        <v>杖尾</v>
      </c>
    </row>
    <row r="36" spans="1:2">
      <c r="A36" s="1">
        <v>24025</v>
      </c>
      <c r="B36" s="41" t="str">
        <f>VLOOKUP(A36,材料!A:B,2,FALSE)</f>
        <v>七彩石</v>
      </c>
    </row>
    <row r="37" spans="1:2">
      <c r="A37" s="1">
        <v>24026</v>
      </c>
      <c r="B37" s="41" t="str">
        <f>VLOOKUP(A37,材料!A:B,2,FALSE)</f>
        <v>七彩晶核</v>
      </c>
    </row>
    <row r="38" spans="1:2">
      <c r="A38" s="1">
        <v>24027</v>
      </c>
      <c r="B38" s="41" t="str">
        <f>VLOOKUP(A38,材料!A:B,2,FALSE)</f>
        <v>破烂的铁钩</v>
      </c>
    </row>
    <row r="39" spans="1:2">
      <c r="A39" s="1">
        <v>24028</v>
      </c>
      <c r="B39" s="41" t="str">
        <f>VLOOKUP(A39,材料!A:B,2,FALSE)</f>
        <v>神秘果实</v>
      </c>
    </row>
    <row r="40" spans="1:2">
      <c r="A40" s="1">
        <v>24029</v>
      </c>
      <c r="B40" s="41" t="str">
        <f>VLOOKUP(A40,材料!A:B,2,FALSE)</f>
        <v>堕落之羽</v>
      </c>
    </row>
    <row r="41" spans="1:2">
      <c r="A41" s="1">
        <v>24030</v>
      </c>
      <c r="B41" s="41" t="str">
        <f>VLOOKUP(A41,材料!A:B,2,FALSE)</f>
        <v>纯洁之羽</v>
      </c>
    </row>
    <row r="42" spans="1:2">
      <c r="A42" s="1">
        <v>24031</v>
      </c>
      <c r="B42" s="41" t="str">
        <f>VLOOKUP(A42,材料!A:B,2,FALSE)</f>
        <v>爪黄飞电精魄</v>
      </c>
    </row>
    <row r="43" spans="1:2">
      <c r="A43" s="1">
        <v>24032</v>
      </c>
      <c r="B43" s="41" t="str">
        <f>VLOOKUP(A43,材料!A:B,2,FALSE)</f>
        <v>枯骨堆</v>
      </c>
    </row>
    <row r="44" spans="1:2">
      <c r="A44" s="1">
        <v>24033</v>
      </c>
      <c r="B44" s="41" t="str">
        <f>VLOOKUP(A44,材料!A:B,2,FALSE)</f>
        <v>蝙蝠碑</v>
      </c>
    </row>
    <row r="45" spans="1:2">
      <c r="A45" s="1">
        <v>24034</v>
      </c>
      <c r="B45" s="41" t="str">
        <f>VLOOKUP(A45,材料!A:B,2,FALSE)</f>
        <v>青草</v>
      </c>
    </row>
    <row r="46" spans="1:2">
      <c r="A46" s="1">
        <v>24035</v>
      </c>
      <c r="B46" s="41" t="str">
        <f>VLOOKUP(A46,材料!A:B,2,FALSE)</f>
        <v>粉色布带</v>
      </c>
    </row>
    <row r="47" spans="1:2">
      <c r="A47" s="1">
        <v>24036</v>
      </c>
      <c r="B47" s="41" t="str">
        <f>VLOOKUP(A47,材料!A:B,2,FALSE)</f>
        <v>血袋</v>
      </c>
    </row>
    <row r="48" spans="1:2">
      <c r="A48" s="1">
        <v>24101</v>
      </c>
      <c r="B48" s="41" t="str">
        <f>VLOOKUP(A48,材料!A:B,2,FALSE)</f>
        <v>普通技能石</v>
      </c>
    </row>
    <row r="49" spans="1:2">
      <c r="A49" s="1">
        <v>24102</v>
      </c>
      <c r="B49" s="41" t="str">
        <f>VLOOKUP(A49,材料!A:B,2,FALSE)</f>
        <v>史诗技能石</v>
      </c>
    </row>
    <row r="50" spans="1:2">
      <c r="A50" s="1">
        <v>24103</v>
      </c>
      <c r="B50" s="41" t="str">
        <f>VLOOKUP(A50,材料!A:B,2,FALSE)</f>
        <v>传说技能石</v>
      </c>
    </row>
    <row r="51" spans="1:2">
      <c r="A51" s="1">
        <v>24104</v>
      </c>
      <c r="B51" s="41" t="str">
        <f>VLOOKUP(A51,材料!A:B,2,FALSE)</f>
        <v>神话技能石</v>
      </c>
    </row>
    <row r="52" spans="1:2">
      <c r="A52" s="1">
        <v>24105</v>
      </c>
      <c r="B52" s="41" t="str">
        <f>VLOOKUP(A52,材料!A:B,2,FALSE)</f>
        <v>万能技能石</v>
      </c>
    </row>
    <row r="53" spans="1:2">
      <c r="A53" s="1">
        <v>24201</v>
      </c>
      <c r="B53" s="41" t="str">
        <f>VLOOKUP(A53,材料!A:B,2,FALSE)</f>
        <v>钉钉</v>
      </c>
    </row>
    <row r="54" spans="1:2">
      <c r="A54" s="1">
        <v>24301</v>
      </c>
      <c r="B54" s="41" t="str">
        <f>VLOOKUP(A54,材料!A:B,2,FALSE)</f>
        <v>初级钻石晶石</v>
      </c>
    </row>
    <row r="55" spans="1:2">
      <c r="A55" s="1">
        <v>24302</v>
      </c>
      <c r="B55" s="41" t="str">
        <f>VLOOKUP(A55,材料!A:B,2,FALSE)</f>
        <v>中级钻石晶石</v>
      </c>
    </row>
    <row r="56" spans="1:2">
      <c r="A56" s="1">
        <v>24303</v>
      </c>
      <c r="B56" s="41" t="str">
        <f>VLOOKUP(A56,材料!A:B,2,FALSE)</f>
        <v>高级钻石晶石</v>
      </c>
    </row>
    <row r="57" spans="1:2">
      <c r="A57" s="1">
        <v>24304</v>
      </c>
      <c r="B57" s="41" t="str">
        <f>VLOOKUP(A57,材料!A:B,2,FALSE)</f>
        <v>初级召唤石晶石</v>
      </c>
    </row>
    <row r="58" spans="1:2">
      <c r="A58" s="1">
        <v>24305</v>
      </c>
      <c r="B58" s="41" t="str">
        <f>VLOOKUP(A58,材料!A:B,2,FALSE)</f>
        <v>中级召唤石晶石</v>
      </c>
    </row>
    <row r="59" spans="1:2">
      <c r="A59" s="1">
        <v>24306</v>
      </c>
      <c r="B59" s="41" t="str">
        <f>VLOOKUP(A59,材料!A:B,2,FALSE)</f>
        <v>高级召唤石晶石</v>
      </c>
    </row>
    <row r="60" spans="1:2">
      <c r="A60" s="1">
        <v>24307</v>
      </c>
      <c r="B60" s="41" t="str">
        <f>VLOOKUP(A60,材料!A:B,2,FALSE)</f>
        <v>初级升级晶石</v>
      </c>
    </row>
    <row r="61" spans="1:2">
      <c r="A61" s="1">
        <v>24308</v>
      </c>
      <c r="B61" s="41" t="str">
        <f>VLOOKUP(A61,材料!A:B,2,FALSE)</f>
        <v>中级升级晶石</v>
      </c>
    </row>
    <row r="62" spans="1:2">
      <c r="A62" s="1">
        <v>24309</v>
      </c>
      <c r="B62" s="41" t="str">
        <f>VLOOKUP(A62,材料!A:B,2,FALSE)</f>
        <v>高级升级晶石</v>
      </c>
    </row>
    <row r="63" spans="1:2">
      <c r="A63" s="1">
        <v>24310</v>
      </c>
      <c r="B63" s="41" t="str">
        <f>VLOOKUP(A63,材料!A:B,2,FALSE)</f>
        <v>初级深渊晶石</v>
      </c>
    </row>
    <row r="64" spans="1:2">
      <c r="A64" s="1">
        <v>24311</v>
      </c>
      <c r="B64" s="41" t="str">
        <f>VLOOKUP(A64,材料!A:B,2,FALSE)</f>
        <v>中级深渊晶石</v>
      </c>
    </row>
    <row r="65" spans="1:2">
      <c r="A65" s="1">
        <v>24312</v>
      </c>
      <c r="B65" s="41" t="str">
        <f>VLOOKUP(A65,材料!A:B,2,FALSE)</f>
        <v>高级深渊晶石</v>
      </c>
    </row>
    <row r="66" spans="1:2">
      <c r="A66" s="1">
        <v>24313</v>
      </c>
      <c r="B66" s="41" t="str">
        <f>VLOOKUP(A66,材料!A:B,2,FALSE)</f>
        <v>初级材料晶石</v>
      </c>
    </row>
    <row r="67" spans="1:2">
      <c r="A67" s="1">
        <v>24314</v>
      </c>
      <c r="B67" s="41" t="str">
        <f>VLOOKUP(A67,材料!A:B,2,FALSE)</f>
        <v>中级材料晶石</v>
      </c>
    </row>
    <row r="68" spans="1:2">
      <c r="A68" s="1">
        <v>24315</v>
      </c>
      <c r="B68" s="41" t="str">
        <f>VLOOKUP(A68,材料!A:B,2,FALSE)</f>
        <v>高级材料晶石</v>
      </c>
    </row>
    <row r="69" spans="1:2">
      <c r="A69" s="1">
        <v>25101</v>
      </c>
      <c r="B69" s="41" t="str">
        <f>VLOOKUP(A69,材料!A:B,2,FALSE)</f>
        <v>魔爪</v>
      </c>
    </row>
    <row r="70" spans="1:2">
      <c r="A70" s="1">
        <v>25102</v>
      </c>
      <c r="B70" s="41" t="str">
        <f>VLOOKUP(A70,材料!A:B,2,FALSE)</f>
        <v>魔皮</v>
      </c>
    </row>
    <row r="71" spans="1:2">
      <c r="A71" s="1">
        <v>25103</v>
      </c>
      <c r="B71" s="41" t="str">
        <f>VLOOKUP(A71,材料!A:B,2,FALSE)</f>
        <v>遗物碎片</v>
      </c>
    </row>
    <row r="72" spans="1:2">
      <c r="A72" s="1">
        <v>25104</v>
      </c>
      <c r="B72" s="41" t="str">
        <f>VLOOKUP(A72,材料!A:B,2,FALSE)</f>
        <v>魔化的肉</v>
      </c>
    </row>
    <row r="73" spans="1:2">
      <c r="A73" s="1">
        <v>25105</v>
      </c>
      <c r="B73" s="41" t="str">
        <f>VLOOKUP(A73,材料!A:B,2,FALSE)</f>
        <v>粗糙的石块</v>
      </c>
    </row>
    <row r="74" spans="1:2">
      <c r="A74" s="1">
        <v>25201</v>
      </c>
      <c r="B74" s="41" t="str">
        <f>VLOOKUP(A74,材料!A:B,2,FALSE)</f>
        <v>剧毒结晶</v>
      </c>
    </row>
    <row r="75" spans="1:2">
      <c r="A75" s="1">
        <v>25202</v>
      </c>
      <c r="B75" s="41" t="str">
        <f>VLOOKUP(A75,材料!A:B,2,FALSE)</f>
        <v>人工合成药剂</v>
      </c>
    </row>
    <row r="76" spans="1:2">
      <c r="A76" s="1">
        <v>25203</v>
      </c>
      <c r="B76" s="41" t="str">
        <f>VLOOKUP(A76,材料!A:B,2,FALSE)</f>
        <v>密封的试验品</v>
      </c>
    </row>
    <row r="77" spans="1:2">
      <c r="A77" s="1">
        <v>25204</v>
      </c>
      <c r="B77" s="41" t="str">
        <f>VLOOKUP(A77,材料!A:B,2,FALSE)</f>
        <v>光滑的石块</v>
      </c>
    </row>
    <row r="78" spans="1:2">
      <c r="A78" s="1">
        <v>25205</v>
      </c>
      <c r="B78" s="41" t="str">
        <f>VLOOKUP(A78,材料!A:B,2,FALSE)</f>
        <v>磨损的齿轮</v>
      </c>
    </row>
    <row r="79" spans="1:2">
      <c r="A79" s="1">
        <v>25301</v>
      </c>
      <c r="B79" s="41" t="str">
        <f>VLOOKUP(A79,材料!A:B,2,FALSE)</f>
        <v>不稳定元素</v>
      </c>
    </row>
    <row r="80" spans="1:2">
      <c r="A80" s="1">
        <v>25302</v>
      </c>
      <c r="B80" s="41" t="str">
        <f>VLOOKUP(A80,材料!A:B,2,FALSE)</f>
        <v>异化角质</v>
      </c>
    </row>
    <row r="81" spans="1:2">
      <c r="A81" s="1">
        <v>25303</v>
      </c>
      <c r="B81" s="41" t="str">
        <f>VLOOKUP(A81,材料!A:B,2,FALSE)</f>
        <v>异化元素</v>
      </c>
    </row>
    <row r="82" spans="1:2">
      <c r="A82" s="1">
        <v>25304</v>
      </c>
      <c r="B82" s="41" t="str">
        <f>VLOOKUP(A82,材料!A:B,2,FALSE)</f>
        <v>异化鳞片</v>
      </c>
    </row>
    <row r="83" spans="1:2">
      <c r="A83" s="1">
        <v>25305</v>
      </c>
      <c r="B83" s="41" t="str">
        <f>VLOOKUP(A83,材料!A:B,2,FALSE)</f>
        <v>圣骸布</v>
      </c>
    </row>
    <row r="84" spans="1:2">
      <c r="A84" s="1">
        <v>25306</v>
      </c>
      <c r="B84" s="41" t="str">
        <f>VLOOKUP(A84,材料!A:B,2,FALSE)</f>
        <v>英雄之证</v>
      </c>
    </row>
    <row r="85" spans="1:2">
      <c r="A85" s="1">
        <v>25307</v>
      </c>
      <c r="B85" s="41" t="str">
        <f>VLOOKUP(A85,材料!A:B,2,FALSE)</f>
        <v>死灵宝石</v>
      </c>
    </row>
    <row r="86" spans="1:2">
      <c r="A86" s="1">
        <v>25308</v>
      </c>
      <c r="B86" s="41" t="str">
        <f>VLOOKUP(A86,材料!A:B,2,FALSE)</f>
        <v>精密微调器</v>
      </c>
    </row>
    <row r="87" spans="1:2">
      <c r="A87" s="1">
        <v>25401</v>
      </c>
      <c r="B87" s="41" t="str">
        <f>VLOOKUP(A87,材料!A:B,2,FALSE)</f>
        <v>震荡核心</v>
      </c>
    </row>
    <row r="88" spans="1:2">
      <c r="A88" s="1">
        <v>25402</v>
      </c>
      <c r="B88" s="41" t="str">
        <f>VLOOKUP(A88,材料!A:B,2,FALSE)</f>
        <v>共鸣环</v>
      </c>
    </row>
    <row r="89" spans="1:2">
      <c r="A89" s="1">
        <v>25403</v>
      </c>
      <c r="B89" s="41" t="str">
        <f>VLOOKUP(A89,材料!A:B,2,FALSE)</f>
        <v>动力螺母</v>
      </c>
    </row>
    <row r="90" spans="1:2">
      <c r="A90" s="1">
        <v>25404</v>
      </c>
      <c r="B90" s="41" t="str">
        <f>VLOOKUP(A90,材料!A:B,2,FALSE)</f>
        <v>亡者的铭牌</v>
      </c>
    </row>
    <row r="91" spans="1:2">
      <c r="A91" s="1">
        <v>25405</v>
      </c>
      <c r="B91" s="41" t="str">
        <f>VLOOKUP(A91,材料!A:B,2,FALSE)</f>
        <v>火力模块</v>
      </c>
    </row>
    <row r="92" spans="1:2">
      <c r="A92" s="1">
        <v>25406</v>
      </c>
      <c r="B92" s="41" t="str">
        <f>VLOOKUP(A92,材料!A:B,2,FALSE)</f>
        <v>防御模块</v>
      </c>
    </row>
    <row r="93" spans="1:2">
      <c r="A93" s="1">
        <v>25407</v>
      </c>
      <c r="B93" s="41" t="str">
        <f>VLOOKUP(A93,材料!A:B,2,FALSE)</f>
        <v>龙之逆鳞</v>
      </c>
    </row>
    <row r="94" spans="1:2">
      <c r="A94" s="1">
        <v>25408</v>
      </c>
      <c r="B94" s="41" t="str">
        <f>VLOOKUP(A94,材料!A:B,2,FALSE)</f>
        <v>混沌龙爪</v>
      </c>
    </row>
    <row r="95" spans="1:2">
      <c r="A95" s="1">
        <v>25409</v>
      </c>
      <c r="B95" s="41" t="str">
        <f>VLOOKUP(A95,材料!A:B,2,FALSE)</f>
        <v>魔龙之心</v>
      </c>
    </row>
    <row r="96" spans="1:2">
      <c r="A96" s="1">
        <v>25410</v>
      </c>
      <c r="B96" s="41" t="str">
        <f>VLOOKUP(A96,材料!A:B,2,FALSE)</f>
        <v>焰龙之血</v>
      </c>
    </row>
    <row r="97" spans="1:2">
      <c r="A97" s="1">
        <v>25501</v>
      </c>
      <c r="B97" s="41" t="str">
        <f>VLOOKUP(A97,材料!A:B,2,FALSE)</f>
        <v>超级能量单元</v>
      </c>
    </row>
    <row r="98" spans="1:2">
      <c r="A98" s="1">
        <v>25502</v>
      </c>
      <c r="B98" s="41" t="str">
        <f>VLOOKUP(A98,材料!A:B,2,FALSE)</f>
        <v>灵魂容器</v>
      </c>
    </row>
    <row r="99" spans="1:2">
      <c r="A99" s="1">
        <v>25503</v>
      </c>
      <c r="B99" s="41" t="str">
        <f>VLOOKUP(A99,材料!A:B,2,FALSE)</f>
        <v>心能增幅装置</v>
      </c>
    </row>
    <row r="100" spans="1:2">
      <c r="A100" s="1">
        <v>25504</v>
      </c>
      <c r="B100" s="41" t="str">
        <f>VLOOKUP(A100,材料!A:B,2,FALSE)</f>
        <v>以太粒子</v>
      </c>
    </row>
    <row r="101" spans="1:2">
      <c r="A101" s="1">
        <v>25505</v>
      </c>
      <c r="B101" s="41" t="str">
        <f>VLOOKUP(A101,材料!A:B,2,FALSE)</f>
        <v>王国勋章</v>
      </c>
    </row>
    <row r="102" spans="1:2">
      <c r="A102" s="37">
        <v>25506</v>
      </c>
      <c r="B102" s="41" t="str">
        <f>VLOOKUP(A102,材料!A:B,2,FALSE)</f>
        <v>可塑性金属</v>
      </c>
    </row>
    <row r="103" spans="1:2">
      <c r="A103" s="37">
        <v>25507</v>
      </c>
      <c r="B103" s="41" t="str">
        <f>VLOOKUP(A103,材料!A:B,2,FALSE)</f>
        <v>无限宝石</v>
      </c>
    </row>
    <row r="104" spans="1:2">
      <c r="A104" s="37">
        <v>25508</v>
      </c>
      <c r="B104" s="41" t="str">
        <f>VLOOKUP(A104,材料!A:B,2,FALSE)</f>
        <v>永生之酒</v>
      </c>
    </row>
    <row r="105" spans="1:2">
      <c r="A105" s="37">
        <v>25509</v>
      </c>
      <c r="B105" s="41" t="str">
        <f>VLOOKUP(A105,材料!A:B,2,FALSE)</f>
        <v>不安之魂</v>
      </c>
    </row>
    <row r="106" spans="1:2">
      <c r="A106" s="37">
        <v>25510</v>
      </c>
      <c r="B106" s="41" t="str">
        <f>VLOOKUP(A106,材料!A:B,2,FALSE)</f>
        <v>氪金的枪弹</v>
      </c>
    </row>
    <row r="107" spans="1:2">
      <c r="A107" s="37">
        <v>26001</v>
      </c>
      <c r="B107" s="41" t="str">
        <f>VLOOKUP(A107,材料!A:B,2,FALSE)</f>
        <v>1星勇者狗粮</v>
      </c>
    </row>
    <row r="108" spans="1:2">
      <c r="A108" s="37">
        <v>26002</v>
      </c>
      <c r="B108" s="41" t="str">
        <f>VLOOKUP(A108,材料!A:B,2,FALSE)</f>
        <v>2星勇者狗粮</v>
      </c>
    </row>
    <row r="109" spans="1:2">
      <c r="A109" s="37">
        <v>26003</v>
      </c>
      <c r="B109" s="41" t="str">
        <f>VLOOKUP(A109,材料!A:B,2,FALSE)</f>
        <v>3星勇者狗粮</v>
      </c>
    </row>
    <row r="110" spans="1:2">
      <c r="A110" s="37">
        <v>26004</v>
      </c>
      <c r="B110" s="41" t="str">
        <f>VLOOKUP(A110,材料!A:B,2,FALSE)</f>
        <v>4星勇者狗粮</v>
      </c>
    </row>
    <row r="111" spans="1:2">
      <c r="A111" s="37">
        <v>26005</v>
      </c>
      <c r="B111" s="41" t="str">
        <f>VLOOKUP(A111,材料!A:B,2,FALSE)</f>
        <v>5星勇者狗粮</v>
      </c>
    </row>
    <row r="112" spans="1:2">
      <c r="A112" s="37">
        <v>26006</v>
      </c>
      <c r="B112" s="41" t="str">
        <f>VLOOKUP(A112,材料!A:B,2,FALSE)</f>
        <v>6星勇者狗粮</v>
      </c>
    </row>
    <row r="113" spans="1:2">
      <c r="A113" s="37">
        <v>26007</v>
      </c>
      <c r="B113" s="41" t="str">
        <f>VLOOKUP(A113,材料!A:B,2,FALSE)</f>
        <v>1星战士狗粮</v>
      </c>
    </row>
    <row r="114" spans="1:2">
      <c r="A114" s="37">
        <v>26008</v>
      </c>
      <c r="B114" s="41" t="str">
        <f>VLOOKUP(A114,材料!A:B,2,FALSE)</f>
        <v>2星战士狗粮</v>
      </c>
    </row>
    <row r="115" spans="1:2">
      <c r="A115" s="37">
        <v>26009</v>
      </c>
      <c r="B115" s="41" t="str">
        <f>VLOOKUP(A115,材料!A:B,2,FALSE)</f>
        <v>3星战士狗粮</v>
      </c>
    </row>
    <row r="116" spans="1:2">
      <c r="A116" s="37">
        <v>26010</v>
      </c>
      <c r="B116" s="41" t="str">
        <f>VLOOKUP(A116,材料!A:B,2,FALSE)</f>
        <v>4星战士狗粮</v>
      </c>
    </row>
    <row r="117" spans="1:2">
      <c r="A117" s="37">
        <v>26011</v>
      </c>
      <c r="B117" s="41" t="str">
        <f>VLOOKUP(A117,材料!A:B,2,FALSE)</f>
        <v>5星战士狗粮</v>
      </c>
    </row>
    <row r="118" spans="1:2">
      <c r="A118" s="37">
        <v>26012</v>
      </c>
      <c r="B118" s="41" t="str">
        <f>VLOOKUP(A118,材料!A:B,2,FALSE)</f>
        <v>6星战士狗粮</v>
      </c>
    </row>
    <row r="119" spans="1:2">
      <c r="A119" s="37">
        <v>26013</v>
      </c>
      <c r="B119" s="41" t="str">
        <f>VLOOKUP(A119,材料!A:B,2,FALSE)</f>
        <v>1星射手狗粮</v>
      </c>
    </row>
    <row r="120" spans="1:2">
      <c r="A120" s="37">
        <v>26014</v>
      </c>
      <c r="B120" s="41" t="str">
        <f>VLOOKUP(A120,材料!A:B,2,FALSE)</f>
        <v>2星射手狗粮</v>
      </c>
    </row>
    <row r="121" spans="1:2">
      <c r="A121" s="37">
        <v>26015</v>
      </c>
      <c r="B121" s="41" t="str">
        <f>VLOOKUP(A121,材料!A:B,2,FALSE)</f>
        <v>3星射手狗粮</v>
      </c>
    </row>
    <row r="122" spans="1:2">
      <c r="A122" s="37">
        <v>26016</v>
      </c>
      <c r="B122" s="41" t="str">
        <f>VLOOKUP(A122,材料!A:B,2,FALSE)</f>
        <v>4星射手狗粮</v>
      </c>
    </row>
    <row r="123" spans="1:2">
      <c r="A123" s="37">
        <v>26017</v>
      </c>
      <c r="B123" s="41" t="str">
        <f>VLOOKUP(A123,材料!A:B,2,FALSE)</f>
        <v>5星射手狗粮</v>
      </c>
    </row>
    <row r="124" spans="1:2">
      <c r="A124" s="37">
        <v>26018</v>
      </c>
      <c r="B124" s="41" t="str">
        <f>VLOOKUP(A124,材料!A:B,2,FALSE)</f>
        <v>6星射手狗粮</v>
      </c>
    </row>
    <row r="125" spans="1:2">
      <c r="A125" s="37">
        <v>26019</v>
      </c>
      <c r="B125" s="41" t="str">
        <f>VLOOKUP(A125,材料!A:B,2,FALSE)</f>
        <v>1星坦克狗粮</v>
      </c>
    </row>
    <row r="126" spans="1:2">
      <c r="A126" s="37">
        <v>26020</v>
      </c>
      <c r="B126" s="41" t="str">
        <f>VLOOKUP(A126,材料!A:B,2,FALSE)</f>
        <v>2星坦克狗粮</v>
      </c>
    </row>
    <row r="127" spans="1:2">
      <c r="A127" s="37">
        <v>26021</v>
      </c>
      <c r="B127" s="41" t="str">
        <f>VLOOKUP(A127,材料!A:B,2,FALSE)</f>
        <v>3星坦克狗粮</v>
      </c>
    </row>
    <row r="128" spans="1:2">
      <c r="A128" s="37">
        <v>26022</v>
      </c>
      <c r="B128" s="41" t="str">
        <f>VLOOKUP(A128,材料!A:B,2,FALSE)</f>
        <v>4星坦克狗粮</v>
      </c>
    </row>
    <row r="129" spans="1:2">
      <c r="A129" s="37">
        <v>26023</v>
      </c>
      <c r="B129" s="41" t="str">
        <f>VLOOKUP(A129,材料!A:B,2,FALSE)</f>
        <v>5星坦克狗粮</v>
      </c>
    </row>
    <row r="130" spans="1:2">
      <c r="A130" s="37">
        <v>26024</v>
      </c>
      <c r="B130" s="41" t="str">
        <f>VLOOKUP(A130,材料!A:B,2,FALSE)</f>
        <v>6星坦克狗粮</v>
      </c>
    </row>
    <row r="131" spans="1:2">
      <c r="A131" s="37">
        <v>26025</v>
      </c>
      <c r="B131" s="41" t="str">
        <f>VLOOKUP(A131,材料!A:B,2,FALSE)</f>
        <v>1星刺客狗粮</v>
      </c>
    </row>
    <row r="132" spans="1:2">
      <c r="A132" s="37">
        <v>26026</v>
      </c>
      <c r="B132" s="41" t="str">
        <f>VLOOKUP(A132,材料!A:B,2,FALSE)</f>
        <v>2星刺客狗粮</v>
      </c>
    </row>
    <row r="133" spans="1:2">
      <c r="A133" s="37">
        <v>26027</v>
      </c>
      <c r="B133" s="41" t="str">
        <f>VLOOKUP(A133,材料!A:B,2,FALSE)</f>
        <v>3星刺客狗粮</v>
      </c>
    </row>
    <row r="134" spans="1:2">
      <c r="A134" s="37">
        <v>26028</v>
      </c>
      <c r="B134" s="41" t="str">
        <f>VLOOKUP(A134,材料!A:B,2,FALSE)</f>
        <v>4星刺客狗粮</v>
      </c>
    </row>
    <row r="135" spans="1:2">
      <c r="A135" s="37">
        <v>26029</v>
      </c>
      <c r="B135" s="41" t="str">
        <f>VLOOKUP(A135,材料!A:B,2,FALSE)</f>
        <v>5星刺客狗粮</v>
      </c>
    </row>
    <row r="136" spans="1:2">
      <c r="A136" s="37">
        <v>26030</v>
      </c>
      <c r="B136" s="41" t="str">
        <f>VLOOKUP(A136,材料!A:B,2,FALSE)</f>
        <v>6星刺客狗粮</v>
      </c>
    </row>
    <row r="137" spans="1:2">
      <c r="A137" s="37">
        <v>26031</v>
      </c>
      <c r="B137" s="41" t="str">
        <f>VLOOKUP(A137,材料!A:B,2,FALSE)</f>
        <v>1星法师狗粮</v>
      </c>
    </row>
    <row r="138" spans="1:2">
      <c r="A138" s="37">
        <v>26032</v>
      </c>
      <c r="B138" s="41" t="str">
        <f>VLOOKUP(A138,材料!A:B,2,FALSE)</f>
        <v>2星法师狗粮</v>
      </c>
    </row>
    <row r="139" spans="1:2">
      <c r="A139" s="37">
        <v>26033</v>
      </c>
      <c r="B139" s="41" t="str">
        <f>VLOOKUP(A139,材料!A:B,2,FALSE)</f>
        <v>3星法师狗粮</v>
      </c>
    </row>
    <row r="140" spans="1:2">
      <c r="A140" s="37">
        <v>26034</v>
      </c>
      <c r="B140" s="41" t="str">
        <f>VLOOKUP(A140,材料!A:B,2,FALSE)</f>
        <v>4星法师狗粮</v>
      </c>
    </row>
    <row r="141" spans="1:2">
      <c r="A141" s="37">
        <v>26035</v>
      </c>
      <c r="B141" s="41" t="str">
        <f>VLOOKUP(A141,材料!A:B,2,FALSE)</f>
        <v>5星法师狗粮</v>
      </c>
    </row>
    <row r="142" spans="1:2">
      <c r="A142" s="37">
        <v>26036</v>
      </c>
      <c r="B142" s="41" t="str">
        <f>VLOOKUP(A142,材料!A:B,2,FALSE)</f>
        <v>6星法师狗粮</v>
      </c>
    </row>
    <row r="143" spans="1:2">
      <c r="A143" s="37">
        <v>26037</v>
      </c>
      <c r="B143" s="41" t="str">
        <f>VLOOKUP(A143,材料!A:B,2,FALSE)</f>
        <v>1星辅助狗粮</v>
      </c>
    </row>
    <row r="144" spans="1:2">
      <c r="A144" s="37">
        <v>26038</v>
      </c>
      <c r="B144" s="41" t="str">
        <f>VLOOKUP(A144,材料!A:B,2,FALSE)</f>
        <v>2星辅助狗粮</v>
      </c>
    </row>
    <row r="145" spans="1:2">
      <c r="A145" s="37">
        <v>26039</v>
      </c>
      <c r="B145" s="41" t="str">
        <f>VLOOKUP(A145,材料!A:B,2,FALSE)</f>
        <v>3星辅助狗粮</v>
      </c>
    </row>
    <row r="146" spans="1:2">
      <c r="A146" s="37">
        <v>26040</v>
      </c>
      <c r="B146" s="41" t="str">
        <f>VLOOKUP(A146,材料!A:B,2,FALSE)</f>
        <v>4星辅助狗粮</v>
      </c>
    </row>
    <row r="147" spans="1:2">
      <c r="A147" s="37">
        <v>26041</v>
      </c>
      <c r="B147" s="41" t="str">
        <f>VLOOKUP(A147,材料!A:B,2,FALSE)</f>
        <v>5星辅助狗粮</v>
      </c>
    </row>
    <row r="148" spans="1:2">
      <c r="A148" s="37">
        <v>26042</v>
      </c>
      <c r="B148" s="41" t="str">
        <f>VLOOKUP(A148,材料!A:B,2,FALSE)</f>
        <v>6星辅助狗粮</v>
      </c>
    </row>
    <row r="149" spans="1:2">
      <c r="A149" s="37">
        <v>28001</v>
      </c>
      <c r="B149" s="41" t="str">
        <f>VLOOKUP(A149,材料!A:B,2,FALSE)</f>
        <v>副本钥匙</v>
      </c>
    </row>
    <row r="150" spans="1:2">
      <c r="A150" s="37">
        <v>28002</v>
      </c>
      <c r="B150" s="41" t="str">
        <f>VLOOKUP(A150,材料!A:B,2,FALSE)</f>
        <v>跳过券</v>
      </c>
    </row>
    <row r="151" spans="1:2">
      <c r="A151" s="37">
        <v>28003</v>
      </c>
      <c r="B151" s="41" t="str">
        <f>VLOOKUP(A151,材料!A:B,2,FALSE)</f>
        <v>红色钥匙</v>
      </c>
    </row>
    <row r="152" spans="1:2">
      <c r="A152" s="37">
        <v>28004</v>
      </c>
      <c r="B152" s="41" t="str">
        <f>VLOOKUP(A152,材料!A:B,2,FALSE)</f>
        <v>黄金钥匙</v>
      </c>
    </row>
    <row r="153" spans="1:2">
      <c r="A153" s="37">
        <v>28201</v>
      </c>
      <c r="B153" s="41" t="str">
        <f>VLOOKUP(A153,材料!A:B,2,FALSE)</f>
        <v>深渊票</v>
      </c>
    </row>
    <row r="154" spans="1:2">
      <c r="A154" s="37">
        <v>28202</v>
      </c>
      <c r="B154" s="41" t="str">
        <f>VLOOKUP(A154,材料!A:B,2,FALSE)</f>
        <v>限时深渊票</v>
      </c>
    </row>
    <row r="155" spans="1:2">
      <c r="A155" s="37">
        <v>29001</v>
      </c>
      <c r="B155" s="41" t="str">
        <f>VLOOKUP(A155,材料!A:B,2,FALSE)</f>
        <v>仲夏夜火把</v>
      </c>
    </row>
    <row r="156" spans="1:2">
      <c r="A156" s="37">
        <v>29002</v>
      </c>
      <c r="B156" s="41" t="str">
        <f>VLOOKUP(A156,材料!A:B,2,FALSE)</f>
        <v>大河之证</v>
      </c>
    </row>
    <row r="157" spans="1:2">
      <c r="A157" s="37">
        <v>29003</v>
      </c>
      <c r="B157" s="41" t="str">
        <f>VLOOKUP(A157,材料!A:B,2,FALSE)</f>
        <v>夏日水珠</v>
      </c>
    </row>
    <row r="158" spans="1:2">
      <c r="A158" s="37">
        <v>29004</v>
      </c>
      <c r="B158" s="41" t="str">
        <f>VLOOKUP(A158,材料!A:B,2,FALSE)</f>
        <v>狂风能量核心</v>
      </c>
    </row>
    <row r="159" spans="1:2">
      <c r="A159" s="37">
        <v>29005</v>
      </c>
      <c r="B159" s="41" t="str">
        <f>VLOOKUP(A159,材料!A:B,2,FALSE)</f>
        <v>凸凸君的智慧之源</v>
      </c>
    </row>
    <row r="160" spans="1:2">
      <c r="A160" s="37">
        <v>29006</v>
      </c>
      <c r="B160" s="41" t="str">
        <f>VLOOKUP(A160,材料!A:B,2,FALSE)</f>
        <v>王之便当</v>
      </c>
    </row>
    <row r="161" spans="1:2">
      <c r="A161" s="37">
        <v>29007</v>
      </c>
      <c r="B161" s="41" t="str">
        <f>VLOOKUP(A161,材料!A:B,2,FALSE)</f>
        <v>砖块</v>
      </c>
    </row>
    <row r="162" spans="1:2">
      <c r="A162" s="37">
        <v>29008</v>
      </c>
      <c r="B162" s="41" t="str">
        <f>VLOOKUP(A162,材料!A:B,2,FALSE)</f>
        <v>沙漠火药</v>
      </c>
    </row>
    <row r="163" spans="1:2">
      <c r="A163" s="37">
        <v>29009</v>
      </c>
      <c r="B163" s="41" t="str">
        <f>VLOOKUP(A163,材料!A:B,2,FALSE)</f>
        <v>云</v>
      </c>
    </row>
    <row r="164" spans="1:2">
      <c r="A164" s="37">
        <v>29010</v>
      </c>
      <c r="B164" s="41" t="str">
        <f>VLOOKUP(A164,材料!A:B,2,FALSE)</f>
        <v>仙草</v>
      </c>
    </row>
    <row r="165" spans="1:2">
      <c r="A165" s="37">
        <v>29011</v>
      </c>
      <c r="B165" s="41" t="str">
        <f>VLOOKUP(A165,材料!A:B,2,FALSE)</f>
        <v>方块</v>
      </c>
    </row>
    <row r="166" spans="1:2">
      <c r="A166" s="37">
        <v>29012</v>
      </c>
      <c r="B166" s="41" t="str">
        <f>VLOOKUP(A166,材料!A:B,2,FALSE)</f>
        <v>执政官之证</v>
      </c>
    </row>
    <row r="167" spans="1:2">
      <c r="A167" s="37">
        <v>29013</v>
      </c>
      <c r="B167" s="41" t="str">
        <f>VLOOKUP(A167,材料!A:B,2,FALSE)</f>
        <v>陨石</v>
      </c>
    </row>
    <row r="168" spans="1:2">
      <c r="A168" s="37">
        <v>29014</v>
      </c>
      <c r="B168" s="41" t="str">
        <f>VLOOKUP(A168,材料!A:B,2,FALSE)</f>
        <v>冰晶</v>
      </c>
    </row>
    <row r="169" spans="1:2">
      <c r="A169" s="37">
        <v>29015</v>
      </c>
      <c r="B169" s="41" t="str">
        <f>VLOOKUP(A169,材料!A:B,2,FALSE)</f>
        <v>小僵尸</v>
      </c>
    </row>
    <row r="170" spans="1:2">
      <c r="A170" s="37">
        <v>29016</v>
      </c>
      <c r="B170" s="41" t="str">
        <f>VLOOKUP(A170,材料!A:B,2,FALSE)</f>
        <v>炮弹</v>
      </c>
    </row>
    <row r="171" spans="1:2">
      <c r="A171" s="37">
        <v>29017</v>
      </c>
      <c r="B171" s="41" t="str">
        <f>VLOOKUP(A171,材料!A:B,2,FALSE)</f>
        <v>胖头鱼</v>
      </c>
    </row>
    <row r="172" spans="1:2">
      <c r="A172" s="37">
        <v>29018</v>
      </c>
      <c r="B172" s="41" t="str">
        <f>VLOOKUP(A172,材料!A:B,2,FALSE)</f>
        <v>pad</v>
      </c>
    </row>
    <row r="173" spans="1:2">
      <c r="A173" s="37">
        <v>29019</v>
      </c>
      <c r="B173" s="41" t="str">
        <f>VLOOKUP(A173,材料!A:B,2,FALSE)</f>
        <v>暴风眼</v>
      </c>
    </row>
    <row r="174" spans="1:2">
      <c r="A174" s="37">
        <v>29020</v>
      </c>
      <c r="B174" s="41" t="str">
        <f>VLOOKUP(A174,材料!A:B,2,FALSE)</f>
        <v>次元碎片</v>
      </c>
    </row>
    <row r="175" spans="1:2">
      <c r="A175" s="37">
        <v>29021</v>
      </c>
      <c r="B175" s="41" t="str">
        <f>VLOOKUP(A175,材料!A:B,2,FALSE)</f>
        <v>石像</v>
      </c>
    </row>
    <row r="176" spans="1:2">
      <c r="A176" s="37">
        <v>29022</v>
      </c>
      <c r="B176" s="41" t="str">
        <f>VLOOKUP(A176,材料!A:B,2,FALSE)</f>
        <v>雷电之核</v>
      </c>
    </row>
    <row r="177" spans="1:2">
      <c r="A177" s="37">
        <v>29023</v>
      </c>
      <c r="B177" s="41" t="str">
        <f>VLOOKUP(A177,材料!A:B,2,FALSE)</f>
        <v>光明之核</v>
      </c>
    </row>
    <row r="178" spans="1:2">
      <c r="A178" s="37">
        <v>29024</v>
      </c>
      <c r="B178" s="41" t="str">
        <f>VLOOKUP(A178,材料!A:B,2,FALSE)</f>
        <v>黑暗之核</v>
      </c>
    </row>
    <row r="179" spans="1:2">
      <c r="A179" s="37">
        <v>29025</v>
      </c>
      <c r="B179" s="41" t="str">
        <f>VLOOKUP(A179,材料!A:B,2,FALSE)</f>
        <v>大地之核</v>
      </c>
    </row>
    <row r="180" spans="1:2">
      <c r="A180" s="37">
        <v>29026</v>
      </c>
      <c r="B180" s="41" t="str">
        <f>VLOOKUP(A180,材料!A:B,2,FALSE)</f>
        <v>宝石</v>
      </c>
    </row>
    <row r="181" spans="1:2">
      <c r="A181" s="37">
        <v>29027</v>
      </c>
      <c r="B181" s="41" t="str">
        <f>VLOOKUP(A181,材料!A:B,2,FALSE)</f>
        <v>金杯</v>
      </c>
    </row>
    <row r="182" spans="1:2">
      <c r="A182" s="37">
        <v>29028</v>
      </c>
      <c r="B182" s="41" t="str">
        <f>VLOOKUP(A182,材料!A:B,2,FALSE)</f>
        <v>魔力之源</v>
      </c>
    </row>
    <row r="183" spans="1:2">
      <c r="A183" s="37">
        <v>29029</v>
      </c>
      <c r="B183" s="41" t="str">
        <f>VLOOKUP(A183,材料!A:B,2,FALSE)</f>
        <v>铁蹄</v>
      </c>
    </row>
    <row r="184" spans="1:2">
      <c r="A184" s="37"/>
    </row>
    <row r="185" spans="1:2">
      <c r="A185" s="51">
        <v>21001</v>
      </c>
      <c r="B185" s="41" t="str">
        <f>VLOOKUP(A185,碎片!A:B,2,FALSE)</f>
        <v>亚伯碎片</v>
      </c>
    </row>
    <row r="186" spans="1:2">
      <c r="A186" s="41">
        <v>21002</v>
      </c>
      <c r="B186" s="41" t="str">
        <f>VLOOKUP(A186,碎片!A:B,2,FALSE)</f>
        <v>该隐碎片</v>
      </c>
    </row>
    <row r="187" spans="1:2">
      <c r="A187" s="41">
        <v>21003</v>
      </c>
      <c r="B187" s="41" t="str">
        <f>VLOOKUP(A187,碎片!A:B,2,FALSE)</f>
        <v>美杜莎碎片</v>
      </c>
    </row>
    <row r="188" spans="1:2">
      <c r="A188" s="41">
        <v>21004</v>
      </c>
      <c r="B188" s="41" t="str">
        <f>VLOOKUP(A188,碎片!A:B,2,FALSE)</f>
        <v>达摩碎片</v>
      </c>
    </row>
    <row r="189" spans="1:2">
      <c r="A189" s="41">
        <v>21005</v>
      </c>
      <c r="B189" s="41" t="str">
        <f>VLOOKUP(A189,碎片!A:B,2,FALSE)</f>
        <v>塔纳托斯碎片</v>
      </c>
    </row>
    <row r="190" spans="1:2">
      <c r="A190" s="41">
        <v>21006</v>
      </c>
      <c r="B190" s="41" t="str">
        <f>VLOOKUP(A190,碎片!A:B,2,FALSE)</f>
        <v>阿尔忒弥斯碎片</v>
      </c>
    </row>
    <row r="191" spans="1:2">
      <c r="A191" s="41">
        <v>21007</v>
      </c>
      <c r="B191" s="41" t="str">
        <f>VLOOKUP(A191,碎片!A:B,2,FALSE)</f>
        <v>开膛手杰克碎片</v>
      </c>
    </row>
    <row r="192" spans="1:2">
      <c r="A192" s="41">
        <v>21008</v>
      </c>
      <c r="B192" s="41" t="str">
        <f>VLOOKUP(A192,碎片!A:B,2,FALSE)</f>
        <v>叶卡捷琳娜二世碎片</v>
      </c>
    </row>
    <row r="193" spans="1:2">
      <c r="A193" s="41">
        <v>21009</v>
      </c>
      <c r="B193" s="41" t="str">
        <f>VLOOKUP(A193,碎片!A:B,2,FALSE)</f>
        <v>盖瑞碎片</v>
      </c>
    </row>
    <row r="194" spans="1:2">
      <c r="A194" s="41">
        <v>21010</v>
      </c>
      <c r="B194" s="41" t="str">
        <f>VLOOKUP(A194,碎片!A:B,2,FALSE)</f>
        <v>孙悟空碎片</v>
      </c>
    </row>
    <row r="195" spans="1:2">
      <c r="A195" s="41">
        <v>21011</v>
      </c>
      <c r="B195" s="41" t="str">
        <f>VLOOKUP(A195,碎片!A:B,2,FALSE)</f>
        <v>范海辛碎片</v>
      </c>
    </row>
    <row r="196" spans="1:2">
      <c r="A196" s="41">
        <v>21012</v>
      </c>
      <c r="B196" s="41" t="str">
        <f>VLOOKUP(A196,碎片!A:B,2,FALSE)</f>
        <v>凯撒大帝碎片</v>
      </c>
    </row>
    <row r="197" spans="1:2">
      <c r="A197" s="41">
        <v>21013</v>
      </c>
      <c r="B197" s="41" t="str">
        <f>VLOOKUP(A197,碎片!A:B,2,FALSE)</f>
        <v>圣女贞德碎片</v>
      </c>
    </row>
    <row r="198" spans="1:2">
      <c r="A198" s="41">
        <v>21014</v>
      </c>
      <c r="B198" s="41" t="str">
        <f>VLOOKUP(A198,碎片!A:B,2,FALSE)</f>
        <v>湿婆碎片</v>
      </c>
    </row>
    <row r="199" spans="1:2">
      <c r="A199" s="41">
        <v>21015</v>
      </c>
      <c r="B199" s="41" t="str">
        <f>VLOOKUP(A199,碎片!A:B,2,FALSE)</f>
        <v>织田信长碎片</v>
      </c>
    </row>
    <row r="200" spans="1:2">
      <c r="A200" s="41">
        <v>21016</v>
      </c>
      <c r="B200" s="41" t="str">
        <f>VLOOKUP(A200,碎片!A:B,2,FALSE)</f>
        <v>许褚碎片</v>
      </c>
    </row>
    <row r="201" spans="1:2">
      <c r="A201" s="41">
        <v>21017</v>
      </c>
      <c r="B201" s="41" t="str">
        <f>VLOOKUP(A201,碎片!A:B,2,FALSE)</f>
        <v>典韦碎片</v>
      </c>
    </row>
    <row r="202" spans="1:2">
      <c r="A202" s="41">
        <v>21018</v>
      </c>
      <c r="B202" s="41" t="str">
        <f>VLOOKUP(A202,碎片!A:B,2,FALSE)</f>
        <v>爱迪生碎片</v>
      </c>
    </row>
    <row r="203" spans="1:2">
      <c r="A203" s="41">
        <v>21019</v>
      </c>
      <c r="B203" s="41" t="str">
        <f>VLOOKUP(A203,碎片!A:B,2,FALSE)</f>
        <v>聂隐娘碎片</v>
      </c>
    </row>
    <row r="204" spans="1:2">
      <c r="A204" s="41">
        <v>21020</v>
      </c>
      <c r="B204" s="41" t="str">
        <f>VLOOKUP(A204,碎片!A:B,2,FALSE)</f>
        <v>阿瑞斯碎片</v>
      </c>
    </row>
    <row r="205" spans="1:2">
      <c r="A205" s="41">
        <v>21021</v>
      </c>
      <c r="B205" s="41" t="str">
        <f>VLOOKUP(A205,碎片!A:B,2,FALSE)</f>
        <v>卡戎碎片</v>
      </c>
    </row>
    <row r="206" spans="1:2">
      <c r="A206" s="41">
        <v>21022</v>
      </c>
      <c r="B206" s="41" t="str">
        <f>VLOOKUP(A206,碎片!A:B,2,FALSE)</f>
        <v>马可·波罗碎片</v>
      </c>
    </row>
    <row r="207" spans="1:2">
      <c r="A207" s="41">
        <v>21023</v>
      </c>
      <c r="B207" s="41" t="str">
        <f>VLOOKUP(A207,碎片!A:B,2,FALSE)</f>
        <v>狄俄尼索斯碎片</v>
      </c>
    </row>
    <row r="208" spans="1:2">
      <c r="A208" s="41">
        <v>21024</v>
      </c>
      <c r="B208" s="41" t="str">
        <f>VLOOKUP(A208,碎片!A:B,2,FALSE)</f>
        <v>土方岁三碎片</v>
      </c>
    </row>
    <row r="209" spans="1:2">
      <c r="A209" s="41">
        <v>21025</v>
      </c>
      <c r="B209" s="41" t="str">
        <f>VLOOKUP(A209,碎片!A:B,2,FALSE)</f>
        <v>赫菲斯托斯碎片</v>
      </c>
    </row>
    <row r="210" spans="1:2">
      <c r="A210" s="41">
        <v>21026</v>
      </c>
      <c r="B210" s="41" t="str">
        <f>VLOOKUP(A210,碎片!A:B,2,FALSE)</f>
        <v>阿芙洛狄忒碎片</v>
      </c>
    </row>
    <row r="211" spans="1:2">
      <c r="A211" s="41">
        <v>21027</v>
      </c>
      <c r="B211" s="41" t="str">
        <f>VLOOKUP(A211,碎片!A:B,2,FALSE)</f>
        <v>麦哲伦碎片</v>
      </c>
    </row>
    <row r="212" spans="1:2">
      <c r="A212" s="41">
        <v>21028</v>
      </c>
      <c r="B212" s="41" t="str">
        <f>VLOOKUP(A212,碎片!A:B,2,FALSE)</f>
        <v>乌尔班二世碎片</v>
      </c>
    </row>
    <row r="213" spans="1:2">
      <c r="A213" s="41">
        <v>21029</v>
      </c>
      <c r="B213" s="41" t="str">
        <f>VLOOKUP(A213,碎片!A:B,2,FALSE)</f>
        <v>风魔小太郎碎片</v>
      </c>
    </row>
    <row r="214" spans="1:2">
      <c r="A214" s="41">
        <v>21030</v>
      </c>
      <c r="B214" s="41" t="str">
        <f>VLOOKUP(A214,碎片!A:B,2,FALSE)</f>
        <v>服部半藏碎片</v>
      </c>
    </row>
    <row r="215" spans="1:2">
      <c r="A215" s="41">
        <v>21031</v>
      </c>
      <c r="B215" s="41" t="str">
        <f>VLOOKUP(A215,碎片!A:B,2,FALSE)</f>
        <v>猿飞佐助碎片</v>
      </c>
    </row>
    <row r="216" spans="1:2">
      <c r="A216" s="41">
        <v>21032</v>
      </c>
      <c r="B216" s="41" t="str">
        <f>VLOOKUP(A216,碎片!A:B,2,FALSE)</f>
        <v>丰臣秀吉碎片</v>
      </c>
    </row>
    <row r="217" spans="1:2">
      <c r="A217" s="41">
        <v>21033</v>
      </c>
      <c r="B217" s="41" t="str">
        <f>VLOOKUP(A217,碎片!A:B,2,FALSE)</f>
        <v>秦琼碎片</v>
      </c>
    </row>
    <row r="218" spans="1:2">
      <c r="A218" s="41">
        <v>21034</v>
      </c>
      <c r="B218" s="41" t="str">
        <f>VLOOKUP(A218,碎片!A:B,2,FALSE)</f>
        <v>李逵碎片</v>
      </c>
    </row>
    <row r="219" spans="1:2">
      <c r="A219" s="41">
        <v>21035</v>
      </c>
      <c r="B219" s="41" t="str">
        <f>VLOOKUP(A219,碎片!A:B,2,FALSE)</f>
        <v>阿喀琉斯碎片</v>
      </c>
    </row>
    <row r="220" spans="1:2">
      <c r="A220" s="41">
        <v>21036</v>
      </c>
      <c r="B220" s="41" t="str">
        <f>VLOOKUP(A220,碎片!A:B,2,FALSE)</f>
        <v>宙斯碎片</v>
      </c>
    </row>
    <row r="221" spans="1:2">
      <c r="A221" s="41">
        <v>21037</v>
      </c>
      <c r="B221" s="41" t="str">
        <f>VLOOKUP(A221,碎片!A:B,2,FALSE)</f>
        <v>天照大神碎片</v>
      </c>
    </row>
    <row r="222" spans="1:2">
      <c r="A222" s="41">
        <v>21038</v>
      </c>
      <c r="B222" s="41" t="str">
        <f>VLOOKUP(A222,碎片!A:B,2,FALSE)</f>
        <v>小丑皇碎片</v>
      </c>
    </row>
    <row r="223" spans="1:2">
      <c r="A223" s="41">
        <v>21039</v>
      </c>
      <c r="B223" s="41" t="str">
        <f>VLOOKUP(A223,碎片!A:B,2,FALSE)</f>
        <v>普罗米修斯碎片</v>
      </c>
    </row>
    <row r="224" spans="1:2">
      <c r="A224" s="41">
        <v>21040</v>
      </c>
      <c r="B224" s="41" t="str">
        <f>VLOOKUP(A224,碎片!A:B,2,FALSE)</f>
        <v>兰斯洛特碎片</v>
      </c>
    </row>
    <row r="225" spans="1:2">
      <c r="A225" s="41">
        <v>21041</v>
      </c>
      <c r="B225" s="41" t="str">
        <f>VLOOKUP(A225,碎片!A:B,2,FALSE)</f>
        <v>亚瑟碎片</v>
      </c>
    </row>
    <row r="226" spans="1:2">
      <c r="A226" s="41">
        <v>21042</v>
      </c>
      <c r="B226" s="41" t="str">
        <f>VLOOKUP(A226,碎片!A:B,2,FALSE)</f>
        <v>霍去病碎片</v>
      </c>
    </row>
    <row r="227" spans="1:2">
      <c r="A227" s="41">
        <v>21043</v>
      </c>
      <c r="B227" s="41" t="str">
        <f>VLOOKUP(A227,碎片!A:B,2,FALSE)</f>
        <v>姜子牙碎片</v>
      </c>
    </row>
    <row r="228" spans="1:2">
      <c r="A228" s="41">
        <v>21044</v>
      </c>
      <c r="B228" s="41" t="str">
        <f>VLOOKUP(A228,碎片!A:B,2,FALSE)</f>
        <v>释尊碎片</v>
      </c>
    </row>
    <row r="229" spans="1:2">
      <c r="A229" s="41">
        <v>21045</v>
      </c>
      <c r="B229" s="41" t="str">
        <f>VLOOKUP(A229,碎片!A:B,2,FALSE)</f>
        <v>爱德华蒂奇碎片</v>
      </c>
    </row>
    <row r="230" spans="1:2">
      <c r="A230" s="41">
        <v>21046</v>
      </c>
      <c r="B230" s="41" t="str">
        <f>VLOOKUP(A230,碎片!A:B,2,FALSE)</f>
        <v>雅典娜碎片</v>
      </c>
    </row>
    <row r="231" spans="1:2">
      <c r="A231" s="41">
        <v>21047</v>
      </c>
      <c r="B231" s="41" t="str">
        <f>VLOOKUP(A231,碎片!A:B,2,FALSE)</f>
        <v>奥丁碎片</v>
      </c>
    </row>
    <row r="232" spans="1:2">
      <c r="A232" s="41">
        <v>21048</v>
      </c>
      <c r="B232" s="41" t="str">
        <f>VLOOKUP(A232,碎片!A:B,2,FALSE)</f>
        <v>洛基碎片</v>
      </c>
    </row>
    <row r="233" spans="1:2">
      <c r="A233" s="41">
        <v>21049</v>
      </c>
      <c r="B233" s="41" t="str">
        <f>VLOOKUP(A233,碎片!A:B,2,FALSE)</f>
        <v>索尔碎片</v>
      </c>
    </row>
    <row r="234" spans="1:2">
      <c r="A234" s="41">
        <v>21050</v>
      </c>
      <c r="B234" s="41" t="str">
        <f>VLOOKUP(A234,碎片!A:B,2,FALSE)</f>
        <v>所罗门碎片</v>
      </c>
    </row>
    <row r="235" spans="1:2">
      <c r="A235" s="41">
        <v>21051</v>
      </c>
      <c r="B235" s="41" t="str">
        <f>VLOOKUP(A235,碎片!A:B,2,FALSE)</f>
        <v>路西法碎片</v>
      </c>
    </row>
    <row r="236" spans="1:2">
      <c r="A236" s="41">
        <v>21052</v>
      </c>
      <c r="B236" s="41" t="str">
        <f>VLOOKUP(A236,碎片!A:B,2,FALSE)</f>
        <v>加百列碎片</v>
      </c>
    </row>
    <row r="237" spans="1:2">
      <c r="A237" s="41">
        <v>21053</v>
      </c>
      <c r="B237" s="41" t="str">
        <f>VLOOKUP(A237,碎片!A:B,2,FALSE)</f>
        <v>米迦勒碎片</v>
      </c>
    </row>
    <row r="238" spans="1:2">
      <c r="A238" s="41">
        <v>21054</v>
      </c>
      <c r="B238" s="41" t="str">
        <f>VLOOKUP(A238,碎片!A:B,2,FALSE)</f>
        <v>关羽碎片</v>
      </c>
    </row>
    <row r="239" spans="1:2">
      <c r="A239" s="41">
        <v>21055</v>
      </c>
      <c r="B239" s="41" t="str">
        <f>VLOOKUP(A239,碎片!A:B,2,FALSE)</f>
        <v>吕布碎片</v>
      </c>
    </row>
    <row r="240" spans="1:2">
      <c r="A240" s="41">
        <v>21056</v>
      </c>
      <c r="B240" s="41" t="str">
        <f>VLOOKUP(A240,碎片!A:B,2,FALSE)</f>
        <v>专诸碎片</v>
      </c>
    </row>
    <row r="241" spans="1:2">
      <c r="A241" s="41">
        <v>21057</v>
      </c>
      <c r="B241" s="41" t="str">
        <f>VLOOKUP(A241,碎片!A:B,2,FALSE)</f>
        <v>佐罗碎片</v>
      </c>
    </row>
    <row r="242" spans="1:2">
      <c r="A242" s="41">
        <v>21058</v>
      </c>
      <c r="B242" s="41" t="str">
        <f>VLOOKUP(A242,碎片!A:B,2,FALSE)</f>
        <v>金刚夜叉明王碎片</v>
      </c>
    </row>
    <row r="243" spans="1:2">
      <c r="A243" s="41">
        <v>21059</v>
      </c>
      <c r="B243" s="41" t="str">
        <f>VLOOKUP(A243,碎片!A:B,2,FALSE)</f>
        <v>张飞碎片</v>
      </c>
    </row>
    <row r="244" spans="1:2">
      <c r="A244" s="41">
        <v>21060</v>
      </c>
      <c r="B244" s="41" t="str">
        <f>VLOOKUP(A244,碎片!A:B,2,FALSE)</f>
        <v>波塞冬碎片</v>
      </c>
    </row>
    <row r="245" spans="1:2">
      <c r="A245" s="41">
        <v>21061</v>
      </c>
      <c r="B245" s="41" t="str">
        <f>VLOOKUP(A245,碎片!A:B,2,FALSE)</f>
        <v>暗夜骑士碎片</v>
      </c>
    </row>
    <row r="246" spans="1:2">
      <c r="A246" s="41">
        <v>21062</v>
      </c>
      <c r="B246" s="41" t="str">
        <f>VLOOKUP(A246,碎片!A:B,2,FALSE)</f>
        <v>弗兰肯斯坦碎片</v>
      </c>
    </row>
    <row r="247" spans="1:2">
      <c r="A247" s="41">
        <v>21063</v>
      </c>
      <c r="B247" s="41" t="str">
        <f>VLOOKUP(A247,碎片!A:B,2,FALSE)</f>
        <v>阿努比斯碎片</v>
      </c>
    </row>
    <row r="248" spans="1:2">
      <c r="A248" s="41">
        <v>21064</v>
      </c>
      <c r="B248" s="41" t="str">
        <f>VLOOKUP(A248,碎片!A:B,2,FALSE)</f>
        <v>哈迪斯碎片</v>
      </c>
    </row>
    <row r="249" spans="1:2">
      <c r="A249" s="41">
        <v>21101</v>
      </c>
      <c r="B249" s="41" t="str">
        <f>VLOOKUP(A249,碎片!A:B,2,FALSE)</f>
        <v>诸葛孔明碎片</v>
      </c>
    </row>
    <row r="250" spans="1:2">
      <c r="A250" s="41">
        <v>21102</v>
      </c>
      <c r="B250" s="41" t="str">
        <f>VLOOKUP(A250,碎片!A:B,2,FALSE)</f>
        <v>神关羽碎片</v>
      </c>
    </row>
    <row r="251" spans="1:2">
      <c r="A251" s="41">
        <v>21103</v>
      </c>
      <c r="B251" s="41" t="str">
        <f>VLOOKUP(A251,碎片!A:B,2,FALSE)</f>
        <v>尤瑞艾莉碎片</v>
      </c>
    </row>
    <row r="252" spans="1:2">
      <c r="A252" s="41">
        <v>21104</v>
      </c>
      <c r="B252" s="41" t="str">
        <f>VLOOKUP(A252,碎片!A:B,2,FALSE)</f>
        <v>理查一世碎片</v>
      </c>
    </row>
    <row r="253" spans="1:2">
      <c r="A253" s="41">
        <v>22001</v>
      </c>
      <c r="B253" s="41" t="str">
        <f>VLOOKUP(A253,碎片!A:B,2,FALSE)</f>
        <v>盾枪伊芙雷泽尔碎片</v>
      </c>
    </row>
    <row r="254" spans="1:2">
      <c r="A254" s="41">
        <v>22002</v>
      </c>
      <c r="B254" s="41" t="str">
        <f>VLOOKUP(A254,碎片!A:B,2,FALSE)</f>
        <v>赤焰提斯卡托斯碎片</v>
      </c>
    </row>
    <row r="255" spans="1:2">
      <c r="A255" s="41">
        <v>22003</v>
      </c>
      <c r="B255" s="41" t="str">
        <f>VLOOKUP(A255,碎片!A:B,2,FALSE)</f>
        <v>绚蓝阿布特罗斯碎片</v>
      </c>
    </row>
    <row r="256" spans="1:2">
      <c r="A256" s="41">
        <v>22004</v>
      </c>
      <c r="B256" s="41" t="str">
        <f>VLOOKUP(A256,碎片!A:B,2,FALSE)</f>
        <v>武装奥布罗斯碎片</v>
      </c>
    </row>
    <row r="257" spans="1:2">
      <c r="A257" s="41">
        <v>22005</v>
      </c>
      <c r="B257" s="41" t="str">
        <f>VLOOKUP(A257,碎片!A:B,2,FALSE)</f>
        <v>钝剑阿普克洛斯碎片</v>
      </c>
    </row>
    <row r="258" spans="1:2">
      <c r="A258" s="41">
        <v>22006</v>
      </c>
      <c r="B258" s="41" t="str">
        <f>VLOOKUP(A258,碎片!A:B,2,FALSE)</f>
        <v>巨神王托托斯碎片</v>
      </c>
    </row>
    <row r="259" spans="1:2">
      <c r="A259" s="41">
        <v>22007</v>
      </c>
      <c r="B259" s="41" t="str">
        <f>VLOOKUP(A259,碎片!A:B,2,FALSE)</f>
        <v>四色之焰亚卡托姆碎片</v>
      </c>
    </row>
    <row r="260" spans="1:2">
      <c r="A260" s="41">
        <v>22008</v>
      </c>
      <c r="B260" s="41" t="str">
        <f>VLOOKUP(A260,碎片!A:B,2,FALSE)</f>
        <v>龙之纹巴萨欧拉碎片</v>
      </c>
    </row>
    <row r="261" spans="1:2">
      <c r="A261" s="41">
        <v>22009</v>
      </c>
      <c r="B261" s="41" t="str">
        <f>VLOOKUP(A261,碎片!A:B,2,FALSE)</f>
        <v>月神之弓碎片</v>
      </c>
    </row>
    <row r="262" spans="1:2">
      <c r="A262" s="41">
        <v>22010</v>
      </c>
      <c r="B262" s="41" t="str">
        <f>VLOOKUP(A262,碎片!A:B,2,FALSE)</f>
        <v>裂变短匕碎片</v>
      </c>
    </row>
    <row r="263" spans="1:2">
      <c r="A263" s="41">
        <v>22011</v>
      </c>
      <c r="B263" s="41" t="str">
        <f>VLOOKUP(A263,碎片!A:B,2,FALSE)</f>
        <v>妙法千五碎片</v>
      </c>
    </row>
    <row r="264" spans="1:2">
      <c r="A264" s="41">
        <v>22012</v>
      </c>
      <c r="B264" s="41" t="str">
        <f>VLOOKUP(A264,碎片!A:B,2,FALSE)</f>
        <v>断钢碎片</v>
      </c>
    </row>
    <row r="265" spans="1:2">
      <c r="A265" s="41">
        <v>22013</v>
      </c>
      <c r="B265" s="41" t="str">
        <f>VLOOKUP(A265,碎片!A:B,2,FALSE)</f>
        <v>浑天【太初篇】碎片</v>
      </c>
    </row>
    <row r="266" spans="1:2">
      <c r="A266" s="41">
        <v>22014</v>
      </c>
      <c r="B266" s="41" t="str">
        <f>VLOOKUP(A266,碎片!A:B,2,FALSE)</f>
        <v>虚空重锤碎片</v>
      </c>
    </row>
    <row r="267" spans="1:2">
      <c r="A267" s="41">
        <v>22015</v>
      </c>
      <c r="B267" s="41" t="str">
        <f>VLOOKUP(A267,碎片!A:B,2,FALSE)</f>
        <v>巫毒匕首碎片</v>
      </c>
    </row>
    <row r="268" spans="1:2">
      <c r="A268" s="41">
        <v>22016</v>
      </c>
      <c r="B268" s="41" t="str">
        <f>VLOOKUP(A268,碎片!A:B,2,FALSE)</f>
        <v>开膛手枪碎片</v>
      </c>
    </row>
    <row r="269" spans="1:2">
      <c r="A269" s="41">
        <v>22017</v>
      </c>
      <c r="B269" s="41" t="str">
        <f>VLOOKUP(A269,碎片!A:B,2,FALSE)</f>
        <v>定海神针碎片</v>
      </c>
    </row>
    <row r="270" spans="1:2">
      <c r="A270" s="41">
        <v>22018</v>
      </c>
      <c r="B270" s="41" t="str">
        <f>VLOOKUP(A270,碎片!A:B,2,FALSE)</f>
        <v>双铁戟碎片</v>
      </c>
    </row>
    <row r="271" spans="1:2">
      <c r="A271" s="41">
        <v>22019</v>
      </c>
      <c r="B271" s="41" t="str">
        <f>VLOOKUP(A271,碎片!A:B,2,FALSE)</f>
        <v>彩篆碎片</v>
      </c>
    </row>
    <row r="272" spans="1:2">
      <c r="A272" s="41">
        <v>22020</v>
      </c>
      <c r="B272" s="41" t="str">
        <f>VLOOKUP(A272,碎片!A:B,2,FALSE)</f>
        <v>能量强化装置碎片</v>
      </c>
    </row>
    <row r="273" spans="1:2">
      <c r="A273" s="41">
        <v>22021</v>
      </c>
      <c r="B273" s="41" t="str">
        <f>VLOOKUP(A273,碎片!A:B,2,FALSE)</f>
        <v>火焰卷轴碎片</v>
      </c>
    </row>
    <row r="274" spans="1:2">
      <c r="A274" s="41">
        <v>22022</v>
      </c>
      <c r="B274" s="41" t="str">
        <f>VLOOKUP(A274,碎片!A:B,2,FALSE)</f>
        <v>吸水提卢枪碎片</v>
      </c>
    </row>
    <row r="275" spans="1:2">
      <c r="A275" s="41">
        <v>22023</v>
      </c>
      <c r="B275" s="41" t="str">
        <f>VLOOKUP(A275,碎片!A:B,2,FALSE)</f>
        <v>万法之光碎片</v>
      </c>
    </row>
    <row r="276" spans="1:2">
      <c r="A276" s="41">
        <v>22024</v>
      </c>
      <c r="B276" s="41" t="str">
        <f>VLOOKUP(A276,碎片!A:B,2,FALSE)</f>
        <v>天堂守护碎片</v>
      </c>
    </row>
    <row r="277" spans="1:2">
      <c r="A277" s="41">
        <v>22025</v>
      </c>
      <c r="B277" s="41" t="str">
        <f>VLOOKUP(A277,碎片!A:B,2,FALSE)</f>
        <v>青龙偃月刀碎片</v>
      </c>
    </row>
    <row r="278" spans="1:2">
      <c r="A278" s="41">
        <v>22026</v>
      </c>
      <c r="B278" s="41" t="str">
        <f>VLOOKUP(A278,碎片!A:B,2,FALSE)</f>
        <v>渴血左轮碎片</v>
      </c>
    </row>
    <row r="279" spans="1:2">
      <c r="A279" s="41">
        <v>22027</v>
      </c>
      <c r="B279" s="41" t="str">
        <f>VLOOKUP(A279,碎片!A:B,2,FALSE)</f>
        <v>神之愤怒碎片</v>
      </c>
    </row>
    <row r="280" spans="1:2">
      <c r="A280" s="41">
        <v>22028</v>
      </c>
      <c r="B280" s="41" t="str">
        <f>VLOOKUP(A280,碎片!A:B,2,FALSE)</f>
        <v>天使圣盾碎片</v>
      </c>
    </row>
    <row r="281" spans="1:2">
      <c r="A281" s="41">
        <v>22029</v>
      </c>
      <c r="B281" s="41" t="str">
        <f>VLOOKUP(A281,碎片!A:B,2,FALSE)</f>
        <v>圣洁之书碎片</v>
      </c>
    </row>
    <row r="282" spans="1:2">
      <c r="A282" s="41">
        <v>22030</v>
      </c>
      <c r="B282" s="41" t="str">
        <f>VLOOKUP(A282,碎片!A:B,2,FALSE)</f>
        <v>聪聪君的光束剑碎片</v>
      </c>
    </row>
    <row r="283" spans="1:2">
      <c r="A283" s="41">
        <v>22031</v>
      </c>
      <c r="B283" s="41" t="str">
        <f>VLOOKUP(A283,碎片!A:B,2,FALSE)</f>
        <v>暗牙黄泉津碎片</v>
      </c>
    </row>
    <row r="284" spans="1:2">
      <c r="A284" s="41">
        <v>22032</v>
      </c>
      <c r="B284" s="41" t="str">
        <f>VLOOKUP(A284,碎片!A:B,2,FALSE)</f>
        <v>夺魄拘碎片</v>
      </c>
    </row>
    <row r="285" spans="1:2">
      <c r="A285" s="41">
        <v>22033</v>
      </c>
      <c r="B285" s="41" t="str">
        <f>VLOOKUP(A285,碎片!A:B,2,FALSE)</f>
        <v>二罗罗的小弹弓碎片</v>
      </c>
    </row>
    <row r="286" spans="1:2">
      <c r="A286" s="41">
        <v>22034</v>
      </c>
      <c r="B286" s="41" t="str">
        <f>VLOOKUP(A286,碎片!A:B,2,FALSE)</f>
        <v>方天画戟碎片</v>
      </c>
    </row>
    <row r="287" spans="1:2">
      <c r="A287" s="41">
        <v>22035</v>
      </c>
      <c r="B287" s="41" t="str">
        <f>VLOOKUP(A287,碎片!A:B,2,FALSE)</f>
        <v>狩碎片</v>
      </c>
    </row>
    <row r="288" spans="1:2">
      <c r="A288" s="41">
        <v>22036</v>
      </c>
      <c r="B288" s="41" t="str">
        <f>VLOOKUP(A288,碎片!A:B,2,FALSE)</f>
        <v>帝国军旗碎片</v>
      </c>
    </row>
    <row r="289" spans="1:2">
      <c r="A289" s="41">
        <v>22037</v>
      </c>
      <c r="B289" s="41" t="str">
        <f>VLOOKUP(A289,碎片!A:B,2,FALSE)</f>
        <v>八咫镜碎片</v>
      </c>
    </row>
    <row r="290" spans="1:2">
      <c r="A290" s="41">
        <v>22038</v>
      </c>
      <c r="B290" s="41" t="str">
        <f>VLOOKUP(A290,碎片!A:B,2,FALSE)</f>
        <v>光明权杖亚亚诺斯碎片</v>
      </c>
    </row>
    <row r="291" spans="1:2">
      <c r="A291" s="41">
        <v>22039</v>
      </c>
      <c r="B291" s="41" t="str">
        <f>VLOOKUP(A291,碎片!A:B,2,FALSE)</f>
        <v>死神之吻堪塔克洛斯碎片</v>
      </c>
    </row>
    <row r="292" spans="1:2">
      <c r="A292" s="41">
        <v>22040</v>
      </c>
      <c r="B292" s="41" t="str">
        <f>VLOOKUP(A292,碎片!A:B,2,FALSE)</f>
        <v>折戟匕垒碎片</v>
      </c>
    </row>
    <row r="293" spans="1:2">
      <c r="A293" s="41">
        <v>22041</v>
      </c>
      <c r="B293" s="41" t="str">
        <f>VLOOKUP(A293,碎片!A:B,2,FALSE)</f>
        <v>龙息手持火炮碎片</v>
      </c>
    </row>
    <row r="294" spans="1:2">
      <c r="A294" s="41">
        <v>22042</v>
      </c>
      <c r="B294" s="41" t="str">
        <f>VLOOKUP(A294,碎片!A:B,2,FALSE)</f>
        <v>美队之盾【破损】碎片</v>
      </c>
    </row>
    <row r="295" spans="1:2">
      <c r="A295" s="41">
        <v>22043</v>
      </c>
      <c r="B295" s="41" t="str">
        <f>VLOOKUP(A295,碎片!A:B,2,FALSE)</f>
        <v>拨蚌御用厨刀碎片</v>
      </c>
    </row>
    <row r="296" spans="1:2">
      <c r="A296" s="41">
        <v>22044</v>
      </c>
      <c r="B296" s="41" t="str">
        <f>VLOOKUP(A296,碎片!A:B,2,FALSE)</f>
        <v>大地守护碎片</v>
      </c>
    </row>
    <row r="297" spans="1:2">
      <c r="A297" s="41">
        <v>22045</v>
      </c>
      <c r="B297" s="41" t="str">
        <f>VLOOKUP(A297,碎片!A:B,2,FALSE)</f>
        <v>骑姐法杖碎片</v>
      </c>
    </row>
    <row r="298" spans="1:2">
      <c r="A298" s="22">
        <v>22501</v>
      </c>
      <c r="B298" s="41" t="str">
        <f>VLOOKUP(A298,碎片!A:B,2,FALSE)</f>
        <v>法老之扣碎片</v>
      </c>
    </row>
    <row r="299" spans="1:2">
      <c r="A299" s="41">
        <v>22502</v>
      </c>
      <c r="B299" s="41" t="str">
        <f>VLOOKUP(A299,碎片!A:B,2,FALSE)</f>
        <v>先祖之魂碎片</v>
      </c>
    </row>
    <row r="300" spans="1:2">
      <c r="A300" s="41">
        <v>22503</v>
      </c>
      <c r="B300" s="41" t="str">
        <f>VLOOKUP(A300,碎片!A:B,2,FALSE)</f>
        <v>石沙之缚碎片</v>
      </c>
    </row>
    <row r="301" spans="1:2">
      <c r="A301" s="41">
        <v>22504</v>
      </c>
      <c r="B301" s="41" t="str">
        <f>VLOOKUP(A301,碎片!A:B,2,FALSE)</f>
        <v>天穹伊欧斯碎片</v>
      </c>
    </row>
    <row r="302" spans="1:2">
      <c r="A302" s="41">
        <v>22505</v>
      </c>
      <c r="B302" s="41" t="str">
        <f>VLOOKUP(A302,碎片!A:B,2,FALSE)</f>
        <v>风扬蓝波斯碎片</v>
      </c>
    </row>
    <row r="303" spans="1:2">
      <c r="A303" s="41">
        <v>22506</v>
      </c>
      <c r="B303" s="41" t="str">
        <f>VLOOKUP(A303,碎片!A:B,2,FALSE)</f>
        <v>地覆戈涅斯碎片</v>
      </c>
    </row>
    <row r="304" spans="1:2">
      <c r="A304" s="41">
        <v>22507</v>
      </c>
      <c r="B304" s="41" t="str">
        <f>VLOOKUP(A304,碎片!A:B,2,FALSE)</f>
        <v>迪勒瑞姆碎片</v>
      </c>
    </row>
    <row r="305" spans="1:2">
      <c r="A305" s="41">
        <v>22508</v>
      </c>
      <c r="B305" s="41" t="str">
        <f>VLOOKUP(A305,碎片!A:B,2,FALSE)</f>
        <v>刚毅碎片</v>
      </c>
    </row>
    <row r="306" spans="1:2">
      <c r="A306" s="41">
        <v>22509</v>
      </c>
      <c r="B306" s="41" t="str">
        <f>VLOOKUP(A306,碎片!A:B,2,FALSE)</f>
        <v>梦境之甲碎片</v>
      </c>
    </row>
    <row r="307" spans="1:2">
      <c r="A307" s="41">
        <v>22510</v>
      </c>
      <c r="B307" s="41" t="str">
        <f>VLOOKUP(A307,碎片!A:B,2,FALSE)</f>
        <v>梦境之盔碎片</v>
      </c>
    </row>
    <row r="308" spans="1:2">
      <c r="A308" s="41">
        <v>22511</v>
      </c>
      <c r="B308" s="41" t="str">
        <f>VLOOKUP(A308,碎片!A:B,2,FALSE)</f>
        <v>恶魔之赐碎片</v>
      </c>
    </row>
    <row r="309" spans="1:2">
      <c r="A309" s="41">
        <v>22512</v>
      </c>
      <c r="B309" s="41" t="str">
        <f>VLOOKUP(A309,碎片!A:B,2,FALSE)</f>
        <v>[火生]彩虹刻面碎片</v>
      </c>
    </row>
    <row r="310" spans="1:2">
      <c r="A310" s="41">
        <v>22513</v>
      </c>
      <c r="B310" s="41" t="str">
        <f>VLOOKUP(A310,碎片!A:B,2,FALSE)</f>
        <v>[冰生]彩虹刻面碎片</v>
      </c>
    </row>
    <row r="311" spans="1:2">
      <c r="A311" s="41">
        <v>22514</v>
      </c>
      <c r="B311" s="41" t="str">
        <f>VLOOKUP(A311,碎片!A:B,2,FALSE)</f>
        <v>[光生]彩虹刻面碎片</v>
      </c>
    </row>
    <row r="312" spans="1:2">
      <c r="A312" s="41">
        <v>22515</v>
      </c>
      <c r="B312" s="41" t="str">
        <f>VLOOKUP(A312,碎片!A:B,2,FALSE)</f>
        <v>[暗生]彩虹刻面碎片</v>
      </c>
    </row>
    <row r="313" spans="1:2">
      <c r="A313" s="41">
        <v>22516</v>
      </c>
      <c r="B313" s="41" t="str">
        <f>VLOOKUP(A313,碎片!A:B,2,FALSE)</f>
        <v>[火死]彩虹刻面碎片</v>
      </c>
    </row>
    <row r="314" spans="1:2">
      <c r="A314" s="41">
        <v>22517</v>
      </c>
      <c r="B314" s="41" t="str">
        <f>VLOOKUP(A314,碎片!A:B,2,FALSE)</f>
        <v>[冰死]彩虹刻面碎片</v>
      </c>
    </row>
    <row r="315" spans="1:2">
      <c r="A315" s="41">
        <v>22518</v>
      </c>
      <c r="B315" s="41" t="str">
        <f>VLOOKUP(A315,碎片!A:B,2,FALSE)</f>
        <v>[光死]彩虹刻面碎片</v>
      </c>
    </row>
    <row r="316" spans="1:2">
      <c r="A316" s="41">
        <v>22519</v>
      </c>
      <c r="B316" s="41" t="str">
        <f>VLOOKUP(A316,碎片!A:B,2,FALSE)</f>
        <v>[暗死]彩虹刻面碎片</v>
      </c>
    </row>
    <row r="317" spans="1:2">
      <c r="A317" s="41">
        <v>22520</v>
      </c>
      <c r="B317" s="41" t="str">
        <f>VLOOKUP(A317,碎片!A:B,2,FALSE)</f>
        <v>吉永之脸碎片</v>
      </c>
    </row>
    <row r="318" spans="1:2">
      <c r="A318" s="41">
        <v>22521</v>
      </c>
      <c r="B318" s="41" t="str">
        <f>VLOOKUP(A318,碎片!A:B,2,FALSE)</f>
        <v>威廉的自尊碎片</v>
      </c>
    </row>
    <row r="319" spans="1:2">
      <c r="A319" s="41">
        <v>22522</v>
      </c>
      <c r="B319" s="41" t="str">
        <f>VLOOKUP(A319,碎片!A:B,2,FALSE)</f>
        <v>马格纳斯之皮碎片</v>
      </c>
    </row>
    <row r="320" spans="1:2">
      <c r="A320" s="41">
        <v>22523</v>
      </c>
      <c r="B320" s="41" t="str">
        <f>VLOOKUP(A320,碎片!A:B,2,FALSE)</f>
        <v>惠斯坦武装之戒碎片</v>
      </c>
    </row>
    <row r="321" spans="1:2">
      <c r="A321" s="41">
        <v>22524</v>
      </c>
      <c r="B321" s="41" t="str">
        <f>VLOOKUP(A321,碎片!A:B,2,FALSE)</f>
        <v>聪聪君的方方盔碎片</v>
      </c>
    </row>
    <row r="322" spans="1:2">
      <c r="A322" s="41">
        <v>22525</v>
      </c>
      <c r="B322" s="41" t="str">
        <f>VLOOKUP(A322,碎片!A:B,2,FALSE)</f>
        <v>聪聪君的帅帅甲碎片</v>
      </c>
    </row>
    <row r="323" spans="1:2">
      <c r="A323" s="41">
        <v>22526</v>
      </c>
      <c r="B323" s="41" t="str">
        <f>VLOOKUP(A323,碎片!A:B,2,FALSE)</f>
        <v>聪聪君的滑滑鞋碎片</v>
      </c>
    </row>
    <row r="324" spans="1:2">
      <c r="A324" s="41">
        <v>22527</v>
      </c>
      <c r="B324" s="41" t="str">
        <f>VLOOKUP(A324,碎片!A:B,2,FALSE)</f>
        <v>聪聪君的回忆碎片</v>
      </c>
    </row>
    <row r="325" spans="1:2">
      <c r="A325" s="41">
        <v>22528</v>
      </c>
      <c r="B325" s="41" t="str">
        <f>VLOOKUP(A325,碎片!A:B,2,FALSE)</f>
        <v>聪聪君的花环碎片</v>
      </c>
    </row>
    <row r="326" spans="1:2">
      <c r="A326" s="41">
        <v>22529</v>
      </c>
      <c r="B326" s="41" t="str">
        <f>VLOOKUP(A326,碎片!A:B,2,FALSE)</f>
        <v>聪聪君的疯狂碎片</v>
      </c>
    </row>
    <row r="327" spans="1:2">
      <c r="A327" s="41">
        <v>22530</v>
      </c>
      <c r="B327" s="41" t="str">
        <f>VLOOKUP(A327,碎片!A:B,2,FALSE)</f>
        <v>聪聪君的战士之饰碎片</v>
      </c>
    </row>
    <row r="328" spans="1:2">
      <c r="A328" s="41">
        <v>22531</v>
      </c>
      <c r="B328" s="41" t="str">
        <f>VLOOKUP(A328,碎片!A:B,2,FALSE)</f>
        <v>聪聪君的玉佩碎片</v>
      </c>
    </row>
    <row r="329" spans="1:2">
      <c r="A329" s="41">
        <v>22532</v>
      </c>
      <c r="B329" s="41" t="str">
        <f>VLOOKUP(A329,碎片!A:B,2,FALSE)</f>
        <v>米迦勒的慈悲碎片</v>
      </c>
    </row>
    <row r="330" spans="1:2">
      <c r="A330" s="41">
        <v>22533</v>
      </c>
      <c r="B330" s="41" t="str">
        <f>VLOOKUP(A330,碎片!A:B,2,FALSE)</f>
        <v>拉斐尔的治愈碎片</v>
      </c>
    </row>
    <row r="331" spans="1:2">
      <c r="A331" s="41">
        <v>22534</v>
      </c>
      <c r="B331" s="41" t="str">
        <f>VLOOKUP(A331,碎片!A:B,2,FALSE)</f>
        <v>加百列的守护碎片</v>
      </c>
    </row>
    <row r="332" spans="1:2">
      <c r="A332" s="41">
        <v>22535</v>
      </c>
      <c r="B332" s="41" t="str">
        <f>VLOOKUP(A332,碎片!A:B,2,FALSE)</f>
        <v>雷米尔的指引碎片</v>
      </c>
    </row>
    <row r="333" spans="1:2">
      <c r="A333" s="41">
        <v>22536</v>
      </c>
      <c r="B333" s="41" t="str">
        <f>VLOOKUP(A333,碎片!A:B,2,FALSE)</f>
        <v>米达伦的教导碎片</v>
      </c>
    </row>
    <row r="334" spans="1:2">
      <c r="A334" s="41">
        <v>22537</v>
      </c>
      <c r="B334" s="41" t="str">
        <f>VLOOKUP(A334,碎片!A:B,2,FALSE)</f>
        <v>乌利尔的审判碎片</v>
      </c>
    </row>
    <row r="335" spans="1:2">
      <c r="A335" s="41">
        <v>22538</v>
      </c>
      <c r="B335" s="41" t="str">
        <f>VLOOKUP(A335,碎片!A:B,2,FALSE)</f>
        <v>骷髅之冠碎片</v>
      </c>
    </row>
    <row r="336" spans="1:2">
      <c r="A336" s="41">
        <v>22539</v>
      </c>
      <c r="B336" s="41" t="str">
        <f>VLOOKUP(A336,碎片!A:B,2,FALSE)</f>
        <v>骨龙之躯碎片</v>
      </c>
    </row>
    <row r="337" spans="1:2">
      <c r="A337" s="41">
        <v>22540</v>
      </c>
      <c r="B337" s="41" t="str">
        <f>VLOOKUP(A337,碎片!A:B,2,FALSE)</f>
        <v>憎恶之足碎片</v>
      </c>
    </row>
    <row r="338" spans="1:2">
      <c r="A338" s="41">
        <v>22541</v>
      </c>
      <c r="B338" s="41" t="str">
        <f>VLOOKUP(A338,碎片!A:B,2,FALSE)</f>
        <v>火焰之魂碎片</v>
      </c>
    </row>
    <row r="339" spans="1:2">
      <c r="A339" s="41">
        <v>22542</v>
      </c>
      <c r="B339" s="41" t="str">
        <f>VLOOKUP(A339,碎片!A:B,2,FALSE)</f>
        <v>永冬之匣碎片</v>
      </c>
    </row>
    <row r="340" spans="1:2">
      <c r="A340" s="41">
        <v>22543</v>
      </c>
      <c r="B340" s="41" t="str">
        <f>VLOOKUP(A340,碎片!A:B,2,FALSE)</f>
        <v>堕天使之翼碎片</v>
      </c>
    </row>
    <row r="341" spans="1:2">
      <c r="A341" s="41">
        <v>22544</v>
      </c>
      <c r="B341" s="41" t="str">
        <f>VLOOKUP(A341,碎片!A:B,2,FALSE)</f>
        <v>九头龙王头盔碎片</v>
      </c>
    </row>
    <row r="342" spans="1:2">
      <c r="A342" s="41">
        <v>22545</v>
      </c>
      <c r="B342" s="41" t="str">
        <f>VLOOKUP(A342,碎片!A:B,2,FALSE)</f>
        <v>大力龙王铠甲碎片</v>
      </c>
    </row>
    <row r="343" spans="1:2">
      <c r="A343" s="41">
        <v>22546</v>
      </c>
      <c r="B343" s="41" t="str">
        <f>VLOOKUP(A343,碎片!A:B,2,FALSE)</f>
        <v>青莲龙王护靴碎片</v>
      </c>
    </row>
    <row r="344" spans="1:2">
      <c r="A344" s="41">
        <v>22547</v>
      </c>
      <c r="B344" s="41" t="str">
        <f>VLOOKUP(A344,碎片!A:B,2,FALSE)</f>
        <v>欢喜龙王戒指碎片</v>
      </c>
    </row>
    <row r="345" spans="1:2">
      <c r="A345" s="41">
        <v>22548</v>
      </c>
      <c r="B345" s="41" t="str">
        <f>VLOOKUP(A345,碎片!A:B,2,FALSE)</f>
        <v>海龙王项链碎片</v>
      </c>
    </row>
    <row r="346" spans="1:2">
      <c r="A346" s="41">
        <v>22549</v>
      </c>
      <c r="B346" s="41" t="str">
        <f>VLOOKUP(A346,碎片!A:B,2,FALSE)</f>
        <v>毒龙王手镯碎片</v>
      </c>
    </row>
    <row r="347" spans="1:2">
      <c r="A347" s="41">
        <v>22550</v>
      </c>
      <c r="B347" s="41" t="str">
        <f>VLOOKUP(A347,碎片!A:B,2,FALSE)</f>
        <v>暗杀者碎片</v>
      </c>
    </row>
    <row r="348" spans="1:2">
      <c r="A348" s="41">
        <v>22551</v>
      </c>
      <c r="B348" s="41" t="str">
        <f>VLOOKUP(A348,碎片!A:B,2,FALSE)</f>
        <v>守护者碎片</v>
      </c>
    </row>
    <row r="349" spans="1:2">
      <c r="A349" s="41">
        <v>22552</v>
      </c>
      <c r="B349" s="41" t="str">
        <f>VLOOKUP(A349,碎片!A:B,2,FALSE)</f>
        <v>苦修者碎片</v>
      </c>
    </row>
    <row r="350" spans="1:2">
      <c r="A350" s="41">
        <v>22553</v>
      </c>
      <c r="B350" s="41" t="str">
        <f>VLOOKUP(A350,碎片!A:B,2,FALSE)</f>
        <v>狩猎者碎片</v>
      </c>
    </row>
    <row r="351" spans="1:2">
      <c r="A351" s="41">
        <v>22554</v>
      </c>
      <c r="B351" s="41" t="str">
        <f>VLOOKUP(A351,碎片!A:B,2,FALSE)</f>
        <v>祈求者碎片</v>
      </c>
    </row>
    <row r="352" spans="1:2">
      <c r="A352" s="41">
        <v>22555</v>
      </c>
      <c r="B352" s="41" t="str">
        <f>VLOOKUP(A352,碎片!A:B,2,FALSE)</f>
        <v>传承者碎片</v>
      </c>
    </row>
    <row r="353" spans="1:2">
      <c r="A353" s="41">
        <v>22556</v>
      </c>
      <c r="B353" s="41" t="str">
        <f>VLOOKUP(A353,碎片!A:B,2,FALSE)</f>
        <v>交响曲碎片</v>
      </c>
    </row>
    <row r="354" spans="1:2">
      <c r="A354" s="41">
        <v>22557</v>
      </c>
      <c r="B354" s="41" t="str">
        <f>VLOOKUP(A354,碎片!A:B,2,FALSE)</f>
        <v>协奏曲碎片</v>
      </c>
    </row>
    <row r="355" spans="1:2">
      <c r="A355" s="41">
        <v>22558</v>
      </c>
      <c r="B355" s="41" t="str">
        <f>VLOOKUP(A355,碎片!A:B,2,FALSE)</f>
        <v>圆舞曲碎片</v>
      </c>
    </row>
    <row r="356" spans="1:2">
      <c r="A356" s="41">
        <v>22559</v>
      </c>
      <c r="B356" s="41" t="str">
        <f>VLOOKUP(A356,碎片!A:B,2,FALSE)</f>
        <v>狂想曲碎片</v>
      </c>
    </row>
    <row r="357" spans="1:2">
      <c r="A357" s="41">
        <v>22560</v>
      </c>
      <c r="B357" s="41" t="str">
        <f>VLOOKUP(A357,碎片!A:B,2,FALSE)</f>
        <v>幻想曲碎片</v>
      </c>
    </row>
    <row r="358" spans="1:2">
      <c r="A358" s="41">
        <v>22561</v>
      </c>
      <c r="B358" s="41" t="str">
        <f>VLOOKUP(A358,碎片!A:B,2,FALSE)</f>
        <v>随想曲碎片</v>
      </c>
    </row>
    <row r="359" spans="1:2">
      <c r="A359" s="41">
        <v>22562</v>
      </c>
      <c r="B359" s="41" t="str">
        <f>VLOOKUP(A359,碎片!A:B,2,FALSE)</f>
        <v>天帝战盔碎片</v>
      </c>
    </row>
    <row r="360" spans="1:2">
      <c r="A360" s="41">
        <v>22563</v>
      </c>
      <c r="B360" s="41" t="str">
        <f>VLOOKUP(A360,碎片!A:B,2,FALSE)</f>
        <v>黄帝战甲碎片</v>
      </c>
    </row>
    <row r="361" spans="1:2">
      <c r="A361" s="41">
        <v>22564</v>
      </c>
      <c r="B361" s="41" t="str">
        <f>VLOOKUP(A361,碎片!A:B,2,FALSE)</f>
        <v>炎帝战靴碎片</v>
      </c>
    </row>
    <row r="362" spans="1:2">
      <c r="A362" s="41">
        <v>22565</v>
      </c>
      <c r="B362" s="41" t="str">
        <f>VLOOKUP(A362,碎片!A:B,2,FALSE)</f>
        <v>青帝戒指碎片</v>
      </c>
    </row>
    <row r="363" spans="1:2">
      <c r="A363" s="41">
        <v>22566</v>
      </c>
      <c r="B363" s="41" t="str">
        <f>VLOOKUP(A363,碎片!A:B,2,FALSE)</f>
        <v>黑帝项链碎片</v>
      </c>
    </row>
    <row r="364" spans="1:2">
      <c r="A364" s="41">
        <v>22567</v>
      </c>
      <c r="B364" s="41" t="str">
        <f>VLOOKUP(A364,碎片!A:B,2,FALSE)</f>
        <v>白帝手镯碎片</v>
      </c>
    </row>
    <row r="365" spans="1:2">
      <c r="A365" s="41">
        <v>22568</v>
      </c>
      <c r="B365" s="41" t="str">
        <f>VLOOKUP(A365,碎片!A:B,2,FALSE)</f>
        <v>奥术核心碎片</v>
      </c>
    </row>
    <row r="366" spans="1:2">
      <c r="A366" s="41">
        <v>22569</v>
      </c>
      <c r="B366" s="41" t="str">
        <f>VLOOKUP(A366,碎片!A:B,2,FALSE)</f>
        <v>黄金动力炉碎片</v>
      </c>
    </row>
    <row r="367" spans="1:2">
      <c r="A367" s="41">
        <v>22570</v>
      </c>
      <c r="B367" s="41" t="str">
        <f>VLOOKUP(A367,碎片!A:B,2,FALSE)</f>
        <v>岩石助推器碎片</v>
      </c>
    </row>
    <row r="368" spans="1:2">
      <c r="A368" s="41">
        <v>22571</v>
      </c>
      <c r="B368" s="41" t="str">
        <f>VLOOKUP(A368,碎片!A:B,2,FALSE)</f>
        <v>冰霜指环碎片</v>
      </c>
    </row>
    <row r="369" spans="1:2">
      <c r="A369" s="41">
        <v>22572</v>
      </c>
      <c r="B369" s="41" t="str">
        <f>VLOOKUP(A369,碎片!A:B,2,FALSE)</f>
        <v>熔岩火链碎片</v>
      </c>
    </row>
    <row r="370" spans="1:2">
      <c r="A370" s="41">
        <v>22573</v>
      </c>
      <c r="B370" s="41" t="str">
        <f>VLOOKUP(A370,碎片!A:B,2,FALSE)</f>
        <v>双子手镯碎片</v>
      </c>
    </row>
    <row r="371" spans="1:2">
      <c r="A371" s="41">
        <v>22574</v>
      </c>
      <c r="B371" s="41" t="str">
        <f>VLOOKUP(A371,碎片!A:B,2,FALSE)</f>
        <v>愚者的流浪碎片</v>
      </c>
    </row>
    <row r="372" spans="1:2">
      <c r="A372" s="41">
        <v>22575</v>
      </c>
      <c r="B372" s="41" t="str">
        <f>VLOOKUP(A372,碎片!A:B,2,FALSE)</f>
        <v>教皇的援助碎片</v>
      </c>
    </row>
    <row r="373" spans="1:2">
      <c r="A373" s="41">
        <v>22576</v>
      </c>
      <c r="B373" s="41" t="str">
        <f>VLOOKUP(A373,碎片!A:B,2,FALSE)</f>
        <v>恋人的结合碎片</v>
      </c>
    </row>
    <row r="374" spans="1:2">
      <c r="A374" s="41">
        <v>22577</v>
      </c>
      <c r="B374" s="41" t="str">
        <f>VLOOKUP(A374,碎片!A:B,2,FALSE)</f>
        <v>隐者的探索碎片</v>
      </c>
    </row>
    <row r="375" spans="1:2">
      <c r="A375" s="41">
        <v>22578</v>
      </c>
      <c r="B375" s="41" t="str">
        <f>VLOOKUP(A375,碎片!A:B,2,FALSE)</f>
        <v>魔术师的创造碎片</v>
      </c>
    </row>
    <row r="376" spans="1:2">
      <c r="A376" s="41">
        <v>22579</v>
      </c>
      <c r="B376" s="41" t="str">
        <f>VLOOKUP(A376,碎片!A:B,2,FALSE)</f>
        <v>女祭司的智慧碎片</v>
      </c>
    </row>
    <row r="377" spans="1:2">
      <c r="A377" s="41">
        <v>22580</v>
      </c>
      <c r="B377" s="41" t="str">
        <f>VLOOKUP(A377,碎片!A:B,2,FALSE)</f>
        <v>狼之力碎片</v>
      </c>
    </row>
    <row r="378" spans="1:2">
      <c r="A378" s="41">
        <v>22581</v>
      </c>
      <c r="B378" s="41" t="str">
        <f>VLOOKUP(A378,碎片!A:B,2,FALSE)</f>
        <v>虎之力碎片</v>
      </c>
    </row>
    <row r="379" spans="1:2">
      <c r="A379" s="41">
        <v>22582</v>
      </c>
      <c r="B379" s="41" t="str">
        <f>VLOOKUP(A379,碎片!A:B,2,FALSE)</f>
        <v>兔之力碎片</v>
      </c>
    </row>
    <row r="380" spans="1:2">
      <c r="A380" s="41">
        <v>22583</v>
      </c>
      <c r="B380" s="41" t="str">
        <f>VLOOKUP(A380,碎片!A:B,2,FALSE)</f>
        <v>猫之力碎片</v>
      </c>
    </row>
    <row r="381" spans="1:2">
      <c r="A381" s="41">
        <v>22584</v>
      </c>
      <c r="B381" s="41" t="str">
        <f>VLOOKUP(A381,碎片!A:B,2,FALSE)</f>
        <v>狐之力碎片</v>
      </c>
    </row>
    <row r="382" spans="1:2">
      <c r="A382" s="41">
        <v>22585</v>
      </c>
      <c r="B382" s="41" t="str">
        <f>VLOOKUP(A382,碎片!A:B,2,FALSE)</f>
        <v>熊之力碎片</v>
      </c>
    </row>
    <row r="383" spans="1:2">
      <c r="A383" s="41">
        <v>22586</v>
      </c>
      <c r="B383" s="41" t="str">
        <f>VLOOKUP(A383,碎片!A:B,2,FALSE)</f>
        <v>智障阿姨的触手碎片</v>
      </c>
    </row>
    <row r="384" spans="1:2">
      <c r="A384" s="41">
        <v>22587</v>
      </c>
      <c r="B384" s="41" t="str">
        <f>VLOOKUP(A384,碎片!A:B,2,FALSE)</f>
        <v>万事屋的小黄花碎片</v>
      </c>
    </row>
    <row r="385" spans="1:15">
      <c r="A385" s="41">
        <v>22588</v>
      </c>
      <c r="B385" s="41" t="str">
        <f>VLOOKUP(A385,碎片!A:B,2,FALSE)</f>
        <v>枫九道的痛苦绝望碎片</v>
      </c>
    </row>
    <row r="386" spans="1:15">
      <c r="A386" s="41">
        <v>22589</v>
      </c>
      <c r="B386" s="41" t="str">
        <f>VLOOKUP(A386,碎片!A:B,2,FALSE)</f>
        <v>苹果10袋碎片</v>
      </c>
    </row>
    <row r="387" spans="1:15">
      <c r="A387" s="41">
        <v>22590</v>
      </c>
      <c r="B387" s="41" t="str">
        <f>VLOOKUP(A387,碎片!A:B,2,FALSE)</f>
        <v>摔不烂的手机碎片</v>
      </c>
    </row>
    <row r="388" spans="1:15">
      <c r="A388" s="41">
        <v>22591</v>
      </c>
      <c r="B388" s="41" t="str">
        <f>VLOOKUP(A388,碎片!A:B,2,FALSE)</f>
        <v>玲珑塔碎片</v>
      </c>
    </row>
    <row r="389" spans="1:15">
      <c r="A389" s="41">
        <v>22592</v>
      </c>
      <c r="B389" s="41" t="str">
        <f>VLOOKUP(A389,碎片!A:B,2,FALSE)</f>
        <v>锁魂钵碎片</v>
      </c>
    </row>
    <row r="390" spans="1:15">
      <c r="A390" s="41">
        <v>22593</v>
      </c>
      <c r="B390" s="41" t="str">
        <f>VLOOKUP(A390,碎片!A:B,2,FALSE)</f>
        <v>骑姐护符碎片</v>
      </c>
      <c r="O390" t="s">
        <v>6860</v>
      </c>
    </row>
    <row r="391" spans="1:15">
      <c r="A391" s="41">
        <v>22594</v>
      </c>
      <c r="B391" s="41" t="str">
        <f>VLOOKUP(A391,碎片!A:B,2,FALSE)</f>
        <v>骑姐之饰碎片</v>
      </c>
    </row>
    <row r="392" spans="1:15">
      <c r="A392" s="41">
        <v>22801</v>
      </c>
      <c r="B392" s="41" t="str">
        <f>VLOOKUP(A392,碎片!A:B,2,FALSE)</f>
        <v>聪聪君布鲁方哥碎片</v>
      </c>
    </row>
    <row r="393" spans="1:15">
      <c r="A393" s="41">
        <v>22802</v>
      </c>
      <c r="B393" s="41" t="str">
        <f>VLOOKUP(A393,碎片!A:B,2,FALSE)</f>
        <v>极限的风碎片</v>
      </c>
    </row>
    <row r="394" spans="1:15">
      <c r="A394" s="41">
        <v>22803</v>
      </c>
      <c r="B394" s="41" t="str">
        <f>VLOOKUP(A394,碎片!A:B,2,FALSE)</f>
        <v>远古战神碎片</v>
      </c>
    </row>
    <row r="395" spans="1:15">
      <c r="A395" s="41">
        <v>22804</v>
      </c>
      <c r="B395" s="41" t="str">
        <f>VLOOKUP(A395,碎片!A:B,2,FALSE)</f>
        <v>罗格的丝绸手帕碎片</v>
      </c>
    </row>
    <row r="396" spans="1:15">
      <c r="A396" s="41">
        <v>22805</v>
      </c>
      <c r="B396" s="41" t="str">
        <f>VLOOKUP(A396,碎片!A:B,2,FALSE)</f>
        <v>迟缓者拉格的不屈意志碎片</v>
      </c>
    </row>
    <row r="397" spans="1:15">
      <c r="A397" s="41">
        <v>22806</v>
      </c>
      <c r="B397" s="41" t="str">
        <f>VLOOKUP(A397,碎片!A:B,2,FALSE)</f>
        <v>超级加农炮碎片</v>
      </c>
    </row>
    <row r="398" spans="1:15">
      <c r="A398" s="41">
        <v>23001</v>
      </c>
      <c r="B398" s="41" t="str">
        <f>VLOOKUP(A398,碎片!A:B,2,FALSE)</f>
        <v>魔核之源碎片</v>
      </c>
    </row>
    <row r="399" spans="1:15">
      <c r="A399" s="41">
        <v>23002</v>
      </c>
      <c r="B399" s="41" t="str">
        <f>VLOOKUP(A399,碎片!A:B,2,FALSE)</f>
        <v>黑龙之源碎片</v>
      </c>
    </row>
    <row r="400" spans="1:15">
      <c r="A400" s="41">
        <v>23003</v>
      </c>
      <c r="B400" s="41" t="str">
        <f>VLOOKUP(A400,碎片!A:B,2,FALSE)</f>
        <v>杖身碎片</v>
      </c>
    </row>
    <row r="401" spans="1:2">
      <c r="A401" s="41">
        <v>23004</v>
      </c>
      <c r="B401" s="41" t="str">
        <f>VLOOKUP(A401,碎片!A:B,2,FALSE)</f>
        <v>神话灵魂合成书碎片</v>
      </c>
    </row>
    <row r="403" spans="1:2">
      <c r="A403" s="51">
        <v>30001</v>
      </c>
      <c r="B403" s="41" t="str">
        <f>VLOOKUP(A403,道具!A:B,2,FALSE)</f>
        <v>钻石礼包</v>
      </c>
    </row>
    <row r="404" spans="1:2">
      <c r="A404" s="41">
        <v>30002</v>
      </c>
      <c r="B404" s="41" t="str">
        <f>VLOOKUP(A404,道具!A:B,2,FALSE)</f>
        <v>钻石礼包</v>
      </c>
    </row>
    <row r="405" spans="1:2">
      <c r="A405" s="41">
        <v>30003</v>
      </c>
      <c r="B405" s="41" t="str">
        <f>VLOOKUP(A405,道具!A:B,2,FALSE)</f>
        <v>钻石礼包</v>
      </c>
    </row>
    <row r="406" spans="1:2">
      <c r="A406" s="41">
        <v>30004</v>
      </c>
      <c r="B406" s="41" t="str">
        <f>VLOOKUP(A406,道具!A:B,2,FALSE)</f>
        <v>钻石礼包</v>
      </c>
    </row>
    <row r="407" spans="1:2">
      <c r="A407" s="41">
        <v>30005</v>
      </c>
      <c r="B407" s="41" t="str">
        <f>VLOOKUP(A407,道具!A:B,2,FALSE)</f>
        <v>金币宝箱</v>
      </c>
    </row>
    <row r="408" spans="1:2">
      <c r="A408" s="41">
        <v>30006</v>
      </c>
      <c r="B408" s="41" t="str">
        <f>VLOOKUP(A408,道具!A:B,2,FALSE)</f>
        <v>金币宝箱</v>
      </c>
    </row>
    <row r="409" spans="1:2">
      <c r="A409" s="41">
        <v>30007</v>
      </c>
      <c r="B409" s="41" t="str">
        <f>VLOOKUP(A409,道具!A:B,2,FALSE)</f>
        <v>金币宝箱</v>
      </c>
    </row>
    <row r="410" spans="1:2">
      <c r="A410" s="41">
        <v>30008</v>
      </c>
      <c r="B410" s="41" t="str">
        <f>VLOOKUP(A410,道具!A:B,2,FALSE)</f>
        <v>金币宝箱</v>
      </c>
    </row>
    <row r="411" spans="1:2">
      <c r="A411" s="41">
        <v>30009</v>
      </c>
      <c r="B411" s="41" t="str">
        <f>VLOOKUP(A411,道具!A:B,2,FALSE)</f>
        <v>深渊票宝箱</v>
      </c>
    </row>
    <row r="412" spans="1:2">
      <c r="A412" s="41">
        <v>30010</v>
      </c>
      <c r="B412" s="41" t="str">
        <f>VLOOKUP(A412,道具!A:B,2,FALSE)</f>
        <v>深渊票宝箱</v>
      </c>
    </row>
    <row r="413" spans="1:2">
      <c r="A413" s="41">
        <v>30011</v>
      </c>
      <c r="B413" s="41" t="str">
        <f>VLOOKUP(A413,道具!A:B,2,FALSE)</f>
        <v>深渊票宝箱</v>
      </c>
    </row>
    <row r="414" spans="1:2">
      <c r="A414" s="41">
        <v>30012</v>
      </c>
      <c r="B414" s="41" t="str">
        <f>VLOOKUP(A414,道具!A:B,2,FALSE)</f>
        <v>深渊票宝箱</v>
      </c>
    </row>
    <row r="415" spans="1:2">
      <c r="A415" s="41">
        <v>30013</v>
      </c>
      <c r="B415" s="41" t="str">
        <f>VLOOKUP(A415,道具!A:B,2,FALSE)</f>
        <v>召唤石大礼包</v>
      </c>
    </row>
    <row r="416" spans="1:2">
      <c r="A416" s="41">
        <v>30014</v>
      </c>
      <c r="B416" s="41" t="str">
        <f>VLOOKUP(A416,道具!A:B,2,FALSE)</f>
        <v>召唤石大礼包</v>
      </c>
    </row>
    <row r="417" spans="1:2">
      <c r="A417" s="41">
        <v>30015</v>
      </c>
      <c r="B417" s="41" t="str">
        <f>VLOOKUP(A417,道具!A:B,2,FALSE)</f>
        <v>召唤石大礼包</v>
      </c>
    </row>
    <row r="418" spans="1:2">
      <c r="A418" s="41">
        <v>30016</v>
      </c>
      <c r="B418" s="41" t="str">
        <f>VLOOKUP(A418,道具!A:B,2,FALSE)</f>
        <v>召唤石大礼包</v>
      </c>
    </row>
    <row r="419" spans="1:2">
      <c r="A419" s="41">
        <v>30017</v>
      </c>
      <c r="B419" s="41" t="str">
        <f>VLOOKUP(A419,道具!A:B,2,FALSE)</f>
        <v>召唤石礼包</v>
      </c>
    </row>
    <row r="420" spans="1:2">
      <c r="A420" s="41">
        <v>30018</v>
      </c>
      <c r="B420" s="41" t="str">
        <f>VLOOKUP(A420,道具!A:B,2,FALSE)</f>
        <v>召唤石礼包</v>
      </c>
    </row>
    <row r="421" spans="1:2">
      <c r="A421" s="41">
        <v>30019</v>
      </c>
      <c r="B421" s="41" t="str">
        <f>VLOOKUP(A421,道具!A:B,2,FALSE)</f>
        <v>召唤石礼包</v>
      </c>
    </row>
    <row r="422" spans="1:2">
      <c r="A422" s="41">
        <v>30020</v>
      </c>
      <c r="B422" s="41" t="str">
        <f>VLOOKUP(A422,道具!A:B,2,FALSE)</f>
        <v>召唤石礼包</v>
      </c>
    </row>
    <row r="423" spans="1:2">
      <c r="A423" s="41">
        <v>30021</v>
      </c>
      <c r="B423" s="41" t="str">
        <f>VLOOKUP(A423,道具!A:B,2,FALSE)</f>
        <v>极限的风珍藏的深渊票箱</v>
      </c>
    </row>
    <row r="424" spans="1:2">
      <c r="A424" s="41">
        <v>31001</v>
      </c>
      <c r="B424" s="41" t="str">
        <f>VLOOKUP(A424,道具!A:B,2,FALSE)</f>
        <v>小型经验药水</v>
      </c>
    </row>
    <row r="425" spans="1:2">
      <c r="A425" s="41">
        <v>31002</v>
      </c>
      <c r="B425" s="41" t="str">
        <f>VLOOKUP(A425,道具!A:B,2,FALSE)</f>
        <v>中型经验药水</v>
      </c>
    </row>
    <row r="426" spans="1:2">
      <c r="A426" s="41">
        <v>31003</v>
      </c>
      <c r="B426" s="41" t="str">
        <f>VLOOKUP(A426,道具!A:B,2,FALSE)</f>
        <v>大型经验药水</v>
      </c>
    </row>
    <row r="427" spans="1:2">
      <c r="A427" s="41">
        <v>31004</v>
      </c>
      <c r="B427" s="41" t="str">
        <f>VLOOKUP(A427,道具!A:B,2,FALSE)</f>
        <v>超级经验药水</v>
      </c>
    </row>
    <row r="428" spans="1:2">
      <c r="A428" s="41">
        <v>31005</v>
      </c>
      <c r="B428" s="41" t="str">
        <f>VLOOKUP(A428,道具!A:B,2,FALSE)</f>
        <v>圣级经验药水</v>
      </c>
    </row>
    <row r="429" spans="1:2">
      <c r="A429" s="41">
        <v>31006</v>
      </c>
      <c r="B429" s="41" t="str">
        <f>VLOOKUP(A429,道具!A:B,2,FALSE)</f>
        <v>神级经验药水</v>
      </c>
    </row>
    <row r="430" spans="1:2">
      <c r="A430" s="41">
        <v>31007</v>
      </c>
      <c r="B430" s="41" t="str">
        <f>VLOOKUP(A430,道具!A:B,2,FALSE)</f>
        <v>小包金币</v>
      </c>
    </row>
    <row r="431" spans="1:2">
      <c r="A431" s="41">
        <v>31008</v>
      </c>
      <c r="B431" s="41" t="str">
        <f>VLOOKUP(A431,道具!A:B,2,FALSE)</f>
        <v>大包金币</v>
      </c>
    </row>
    <row r="432" spans="1:2">
      <c r="A432" s="41">
        <v>31009</v>
      </c>
      <c r="B432" s="41" t="str">
        <f>VLOOKUP(A432,道具!A:B,2,FALSE)</f>
        <v>小箱金币</v>
      </c>
    </row>
    <row r="433" spans="1:2">
      <c r="A433" s="41">
        <v>31010</v>
      </c>
      <c r="B433" s="41" t="str">
        <f>VLOOKUP(A433,道具!A:B,2,FALSE)</f>
        <v>大箱金币</v>
      </c>
    </row>
    <row r="434" spans="1:2">
      <c r="A434" s="41">
        <v>31011</v>
      </c>
      <c r="B434" s="41" t="str">
        <f>VLOOKUP(A434,道具!A:B,2,FALSE)</f>
        <v>小包魔晶</v>
      </c>
    </row>
    <row r="435" spans="1:2">
      <c r="A435" s="41">
        <v>31012</v>
      </c>
      <c r="B435" s="41" t="str">
        <f>VLOOKUP(A435,道具!A:B,2,FALSE)</f>
        <v>大包魔晶</v>
      </c>
    </row>
    <row r="436" spans="1:2">
      <c r="A436" s="41">
        <v>31013</v>
      </c>
      <c r="B436" s="41" t="str">
        <f>VLOOKUP(A436,道具!A:B,2,FALSE)</f>
        <v>小包荣誉</v>
      </c>
    </row>
    <row r="437" spans="1:2">
      <c r="A437" s="41">
        <v>31014</v>
      </c>
      <c r="B437" s="41" t="str">
        <f>VLOOKUP(A437,道具!A:B,2,FALSE)</f>
        <v>大包荣誉</v>
      </c>
    </row>
    <row r="438" spans="1:2">
      <c r="A438" s="41">
        <v>31015</v>
      </c>
      <c r="B438" s="41" t="str">
        <f>VLOOKUP(A438,道具!A:B,2,FALSE)</f>
        <v>小包斗币</v>
      </c>
    </row>
    <row r="439" spans="1:2">
      <c r="A439" s="41">
        <v>31016</v>
      </c>
      <c r="B439" s="41" t="str">
        <f>VLOOKUP(A439,道具!A:B,2,FALSE)</f>
        <v>大包斗币</v>
      </c>
    </row>
    <row r="440" spans="1:2">
      <c r="A440" s="41">
        <v>31019</v>
      </c>
      <c r="B440" s="41" t="str">
        <f>VLOOKUP(A440,道具!A:B,2,FALSE)</f>
        <v>神器雕纹</v>
      </c>
    </row>
    <row r="441" spans="1:2">
      <c r="A441" s="41">
        <v>31020</v>
      </c>
      <c r="B441" s="41" t="str">
        <f>VLOOKUP(A441,道具!A:B,2,FALSE)</f>
        <v>神器符印</v>
      </c>
    </row>
    <row r="442" spans="1:2">
      <c r="A442" s="41">
        <v>31021</v>
      </c>
      <c r="B442" s="41" t="str">
        <f>VLOOKUP(A442,道具!A:B,2,FALSE)</f>
        <v>神器印记</v>
      </c>
    </row>
    <row r="443" spans="1:2">
      <c r="A443" s="41">
        <v>31022</v>
      </c>
      <c r="B443" s="41" t="str">
        <f>VLOOKUP(A443,道具!A:B,2,FALSE)</f>
        <v>神器精华</v>
      </c>
    </row>
    <row r="444" spans="1:2">
      <c r="A444" s="41">
        <v>31023</v>
      </c>
      <c r="B444" s="41" t="str">
        <f>VLOOKUP(A444,道具!A:B,2,FALSE)</f>
        <v>落叶给大家主角经验</v>
      </c>
    </row>
    <row r="445" spans="1:2">
      <c r="A445" s="41">
        <v>31024</v>
      </c>
      <c r="B445" s="41" t="str">
        <f>VLOOKUP(A445,道具!A:B,2,FALSE)</f>
        <v>小小兔的大宝箱</v>
      </c>
    </row>
    <row r="446" spans="1:2">
      <c r="A446" s="41">
        <v>31025</v>
      </c>
      <c r="B446" s="41" t="str">
        <f>VLOOKUP(A446,道具!A:B,2,FALSE)</f>
        <v>小小兔的中宝箱</v>
      </c>
    </row>
    <row r="447" spans="1:2">
      <c r="A447" s="41">
        <v>31026</v>
      </c>
      <c r="B447" s="41" t="str">
        <f>VLOOKUP(A447,道具!A:B,2,FALSE)</f>
        <v>小小兔的小宝箱</v>
      </c>
    </row>
    <row r="448" spans="1:2">
      <c r="A448" s="41">
        <v>31027</v>
      </c>
      <c r="B448" s="41" t="str">
        <f>VLOOKUP(A448,道具!A:B,2,FALSE)</f>
        <v>出师大礼包</v>
      </c>
    </row>
    <row r="449" spans="1:2">
      <c r="A449" s="41">
        <v>31028</v>
      </c>
      <c r="B449" s="41" t="str">
        <f>VLOOKUP(A449,道具!A:B,2,FALSE)</f>
        <v>出师大礼包1</v>
      </c>
    </row>
    <row r="450" spans="1:2">
      <c r="A450" s="41">
        <v>31029</v>
      </c>
      <c r="B450" s="41" t="str">
        <f>VLOOKUP(A450,道具!A:B,2,FALSE)</f>
        <v>出师大礼包2</v>
      </c>
    </row>
    <row r="451" spans="1:2">
      <c r="A451" s="41">
        <v>31030</v>
      </c>
      <c r="B451" s="41" t="str">
        <f>VLOOKUP(A451,道具!A:B,2,FALSE)</f>
        <v>非酋要打猎祖传宝箱</v>
      </c>
    </row>
    <row r="452" spans="1:2">
      <c r="A452" s="41">
        <v>31031</v>
      </c>
      <c r="B452" s="41" t="str">
        <f>VLOOKUP(A452,道具!A:B,2,FALSE)</f>
        <v>鲜肉月饼</v>
      </c>
    </row>
    <row r="453" spans="1:2">
      <c r="A453" s="41">
        <v>31032</v>
      </c>
      <c r="B453" s="41" t="str">
        <f>VLOOKUP(A453,道具!A:B,2,FALSE)</f>
        <v>莲蓉月饼</v>
      </c>
    </row>
    <row r="454" spans="1:2">
      <c r="A454" s="41">
        <v>31033</v>
      </c>
      <c r="B454" s="41" t="str">
        <f>VLOOKUP(A454,道具!A:B,2,FALSE)</f>
        <v>菊花</v>
      </c>
    </row>
    <row r="455" spans="1:2">
      <c r="A455" s="41">
        <v>31034</v>
      </c>
      <c r="B455" s="41" t="str">
        <f>VLOOKUP(A455,道具!A:B,2,FALSE)</f>
        <v>糖果</v>
      </c>
    </row>
    <row r="456" spans="1:2">
      <c r="A456" s="41">
        <v>31035</v>
      </c>
      <c r="B456" s="41" t="str">
        <f>VLOOKUP(A456,道具!A:B,2,FALSE)</f>
        <v>南瓜</v>
      </c>
    </row>
    <row r="457" spans="1:2">
      <c r="A457" s="41">
        <v>31036</v>
      </c>
      <c r="B457" s="41" t="str">
        <f>VLOOKUP(A457,道具!A:B,2,FALSE)</f>
        <v>火鸡</v>
      </c>
    </row>
    <row r="458" spans="1:2">
      <c r="A458" s="41">
        <v>31037</v>
      </c>
      <c r="B458" s="41" t="str">
        <f>VLOOKUP(A458,道具!A:B,2,FALSE)</f>
        <v>平安果</v>
      </c>
    </row>
    <row r="459" spans="1:2">
      <c r="A459" s="41">
        <v>31038</v>
      </c>
      <c r="B459" s="41" t="str">
        <f>VLOOKUP(A459,道具!A:B,2,FALSE)</f>
        <v>圣诞帽</v>
      </c>
    </row>
    <row r="460" spans="1:2">
      <c r="A460" s="41">
        <v>31039</v>
      </c>
      <c r="B460" s="41" t="str">
        <f>VLOOKUP(A460,道具!A:B,2,FALSE)</f>
        <v>元宵</v>
      </c>
    </row>
    <row r="461" spans="1:2">
      <c r="A461" s="41">
        <v>31040</v>
      </c>
      <c r="B461" s="41" t="str">
        <f>VLOOKUP(A461,道具!A:B,2,FALSE)</f>
        <v>腊八粥</v>
      </c>
    </row>
    <row r="462" spans="1:2">
      <c r="A462" s="41">
        <v>31041</v>
      </c>
      <c r="B462" s="41" t="str">
        <f>VLOOKUP(A462,道具!A:B,2,FALSE)</f>
        <v>年年有鱼</v>
      </c>
    </row>
    <row r="463" spans="1:2">
      <c r="A463" s="41">
        <v>31042</v>
      </c>
      <c r="B463" s="41" t="str">
        <f>VLOOKUP(A463,道具!A:B,2,FALSE)</f>
        <v>爱心巧克力</v>
      </c>
    </row>
    <row r="464" spans="1:2">
      <c r="A464" s="41">
        <v>31043</v>
      </c>
      <c r="B464" s="41" t="str">
        <f>VLOOKUP(A464,道具!A:B,2,FALSE)</f>
        <v>礼盒</v>
      </c>
    </row>
    <row r="465" spans="1:2">
      <c r="A465" s="41">
        <v>32001</v>
      </c>
      <c r="B465" s="41" t="str">
        <f>VLOOKUP(A465,道具!A:B,2,FALSE)</f>
        <v>精良战士英雄包</v>
      </c>
    </row>
    <row r="466" spans="1:2">
      <c r="A466" s="41">
        <v>32002</v>
      </c>
      <c r="B466" s="41" t="str">
        <f>VLOOKUP(A466,道具!A:B,2,FALSE)</f>
        <v>精良辅助英雄包</v>
      </c>
    </row>
    <row r="467" spans="1:2">
      <c r="A467" s="41">
        <v>32003</v>
      </c>
      <c r="B467" s="41" t="str">
        <f>VLOOKUP(A467,道具!A:B,2,FALSE)</f>
        <v>精良法师英雄包</v>
      </c>
    </row>
    <row r="468" spans="1:2">
      <c r="A468" s="41">
        <v>32004</v>
      </c>
      <c r="B468" s="41" t="str">
        <f>VLOOKUP(A468,道具!A:B,2,FALSE)</f>
        <v>精良射手英雄包</v>
      </c>
    </row>
    <row r="469" spans="1:2">
      <c r="A469" s="41">
        <v>32005</v>
      </c>
      <c r="B469" s="41" t="str">
        <f>VLOOKUP(A469,道具!A:B,2,FALSE)</f>
        <v>精良坦克英雄包</v>
      </c>
    </row>
    <row r="470" spans="1:2">
      <c r="A470" s="41">
        <v>32006</v>
      </c>
      <c r="B470" s="41" t="str">
        <f>VLOOKUP(A470,道具!A:B,2,FALSE)</f>
        <v>精良勇者英雄包</v>
      </c>
    </row>
    <row r="471" spans="1:2">
      <c r="A471" s="41">
        <v>32007</v>
      </c>
      <c r="B471" s="41" t="str">
        <f>VLOOKUP(A471,道具!A:B,2,FALSE)</f>
        <v>精良刺客英雄包</v>
      </c>
    </row>
    <row r="472" spans="1:2">
      <c r="A472" s="41">
        <v>32008</v>
      </c>
      <c r="B472" s="41" t="str">
        <f>VLOOKUP(A472,道具!A:B,2,FALSE)</f>
        <v>优秀战士英雄包</v>
      </c>
    </row>
    <row r="473" spans="1:2">
      <c r="A473" s="41">
        <v>32009</v>
      </c>
      <c r="B473" s="41" t="str">
        <f>VLOOKUP(A473,道具!A:B,2,FALSE)</f>
        <v>优秀辅助英雄包</v>
      </c>
    </row>
    <row r="474" spans="1:2">
      <c r="A474" s="41">
        <v>32010</v>
      </c>
      <c r="B474" s="41" t="str">
        <f>VLOOKUP(A474,道具!A:B,2,FALSE)</f>
        <v>优秀法师英雄包</v>
      </c>
    </row>
    <row r="475" spans="1:2">
      <c r="A475" s="41">
        <v>32011</v>
      </c>
      <c r="B475" s="41" t="str">
        <f>VLOOKUP(A475,道具!A:B,2,FALSE)</f>
        <v>优秀射手英雄包</v>
      </c>
    </row>
    <row r="476" spans="1:2">
      <c r="A476" s="41">
        <v>32012</v>
      </c>
      <c r="B476" s="41" t="str">
        <f>VLOOKUP(A476,道具!A:B,2,FALSE)</f>
        <v>优秀坦克英雄包</v>
      </c>
    </row>
    <row r="477" spans="1:2">
      <c r="A477" s="41">
        <v>32013</v>
      </c>
      <c r="B477" s="41" t="str">
        <f>VLOOKUP(A477,道具!A:B,2,FALSE)</f>
        <v>优秀勇者英雄包</v>
      </c>
    </row>
    <row r="478" spans="1:2">
      <c r="A478" s="41">
        <v>32014</v>
      </c>
      <c r="B478" s="41" t="str">
        <f>VLOOKUP(A478,道具!A:B,2,FALSE)</f>
        <v>优秀刺客英雄包</v>
      </c>
    </row>
    <row r="479" spans="1:2">
      <c r="A479" s="41">
        <v>32015</v>
      </c>
      <c r="B479" s="41" t="str">
        <f>VLOOKUP(A479,道具!A:B,2,FALSE)</f>
        <v>普通战士英雄包</v>
      </c>
    </row>
    <row r="480" spans="1:2">
      <c r="A480" s="41">
        <v>32016</v>
      </c>
      <c r="B480" s="41" t="str">
        <f>VLOOKUP(A480,道具!A:B,2,FALSE)</f>
        <v>普通辅助英雄包</v>
      </c>
    </row>
    <row r="481" spans="1:2">
      <c r="A481" s="41">
        <v>32017</v>
      </c>
      <c r="B481" s="41" t="str">
        <f>VLOOKUP(A481,道具!A:B,2,FALSE)</f>
        <v>普通法师英雄包</v>
      </c>
    </row>
    <row r="482" spans="1:2">
      <c r="A482" s="41">
        <v>32018</v>
      </c>
      <c r="B482" s="41" t="str">
        <f>VLOOKUP(A482,道具!A:B,2,FALSE)</f>
        <v>普通射手英雄包</v>
      </c>
    </row>
    <row r="483" spans="1:2">
      <c r="A483" s="41">
        <v>32019</v>
      </c>
      <c r="B483" s="41" t="str">
        <f>VLOOKUP(A483,道具!A:B,2,FALSE)</f>
        <v>普通坦克英雄包</v>
      </c>
    </row>
    <row r="484" spans="1:2">
      <c r="A484" s="41">
        <v>32020</v>
      </c>
      <c r="B484" s="41" t="str">
        <f>VLOOKUP(A484,道具!A:B,2,FALSE)</f>
        <v>普通勇者英雄包</v>
      </c>
    </row>
    <row r="485" spans="1:2">
      <c r="A485" s="41">
        <v>32021</v>
      </c>
      <c r="B485" s="41" t="str">
        <f>VLOOKUP(A485,道具!A:B,2,FALSE)</f>
        <v>普通刺客英雄包</v>
      </c>
    </row>
    <row r="486" spans="1:2">
      <c r="A486" s="41">
        <v>32101</v>
      </c>
      <c r="B486" s="41" t="str">
        <f>VLOOKUP(A486,道具!A:B,2,FALSE)</f>
        <v>1星英雄箱</v>
      </c>
    </row>
    <row r="487" spans="1:2">
      <c r="A487" s="41">
        <v>32102</v>
      </c>
      <c r="B487" s="41" t="str">
        <f>VLOOKUP(A487,道具!A:B,2,FALSE)</f>
        <v>2星英雄箱</v>
      </c>
    </row>
    <row r="488" spans="1:2">
      <c r="A488" s="41">
        <v>32103</v>
      </c>
      <c r="B488" s="41" t="str">
        <f>VLOOKUP(A488,道具!A:B,2,FALSE)</f>
        <v>3星英雄箱</v>
      </c>
    </row>
    <row r="489" spans="1:2">
      <c r="A489" s="41">
        <v>32104</v>
      </c>
      <c r="B489" s="41" t="str">
        <f>VLOOKUP(A489,道具!A:B,2,FALSE)</f>
        <v>一重英雄包</v>
      </c>
    </row>
    <row r="490" spans="1:2">
      <c r="A490" s="41">
        <v>32105</v>
      </c>
      <c r="B490" s="41" t="str">
        <f>VLOOKUP(A490,道具!A:B,2,FALSE)</f>
        <v>三重英雄包</v>
      </c>
    </row>
    <row r="491" spans="1:2">
      <c r="A491" s="41">
        <v>32106</v>
      </c>
      <c r="B491" s="41" t="str">
        <f>VLOOKUP(A491,道具!A:B,2,FALSE)</f>
        <v>五重英雄包</v>
      </c>
    </row>
    <row r="492" spans="1:2">
      <c r="A492" s="41">
        <v>32107</v>
      </c>
      <c r="B492" s="41" t="str">
        <f>VLOOKUP(A492,道具!A:B,2,FALSE)</f>
        <v>七重英雄包</v>
      </c>
    </row>
    <row r="493" spans="1:2">
      <c r="A493" s="41">
        <v>32108</v>
      </c>
      <c r="B493" s="41" t="str">
        <f>VLOOKUP(A493,道具!A:B,2,FALSE)</f>
        <v>十重英雄包</v>
      </c>
    </row>
    <row r="494" spans="1:2">
      <c r="A494" s="41">
        <v>32109</v>
      </c>
      <c r="B494" s="41" t="str">
        <f>VLOOKUP(A494,道具!A:B,2,FALSE)</f>
        <v>十重三星英雄包</v>
      </c>
    </row>
    <row r="495" spans="1:2">
      <c r="A495" s="41">
        <v>32201</v>
      </c>
      <c r="B495" s="41" t="str">
        <f>VLOOKUP(A495,道具!A:B,2,FALSE)</f>
        <v>2星升星箱</v>
      </c>
    </row>
    <row r="496" spans="1:2">
      <c r="A496" s="41">
        <v>32202</v>
      </c>
      <c r="B496" s="41" t="str">
        <f>VLOOKUP(A496,道具!A:B,2,FALSE)</f>
        <v>3星升星箱</v>
      </c>
    </row>
    <row r="497" spans="1:2">
      <c r="A497" s="41">
        <v>32203</v>
      </c>
      <c r="B497" s="41" t="str">
        <f>VLOOKUP(A497,道具!A:B,2,FALSE)</f>
        <v>4星升星箱</v>
      </c>
    </row>
    <row r="498" spans="1:2">
      <c r="A498" s="41">
        <v>32301</v>
      </c>
      <c r="B498" s="41" t="str">
        <f>VLOOKUP(A498,道具!A:B,2,FALSE)</f>
        <v>1星英雄基础箱1</v>
      </c>
    </row>
    <row r="499" spans="1:2">
      <c r="A499" s="41">
        <v>32302</v>
      </c>
      <c r="B499" s="41" t="str">
        <f>VLOOKUP(A499,道具!A:B,2,FALSE)</f>
        <v>1星英雄基础箱2</v>
      </c>
    </row>
    <row r="500" spans="1:2">
      <c r="A500" s="41">
        <v>32303</v>
      </c>
      <c r="B500" s="41" t="str">
        <f>VLOOKUP(A500,道具!A:B,2,FALSE)</f>
        <v>1星英雄基础箱3</v>
      </c>
    </row>
    <row r="501" spans="1:2">
      <c r="A501" s="41">
        <v>32304</v>
      </c>
      <c r="B501" s="41" t="str">
        <f>VLOOKUP(A501,道具!A:B,2,FALSE)</f>
        <v>1星英雄基础箱4</v>
      </c>
    </row>
    <row r="502" spans="1:2">
      <c r="A502" s="41">
        <v>32305</v>
      </c>
      <c r="B502" s="41" t="str">
        <f>VLOOKUP(A502,道具!A:B,2,FALSE)</f>
        <v>1星英雄基础箱5</v>
      </c>
    </row>
    <row r="503" spans="1:2">
      <c r="A503" s="41">
        <v>32306</v>
      </c>
      <c r="B503" s="41" t="str">
        <f>VLOOKUP(A503,道具!A:B,2,FALSE)</f>
        <v>1星英雄基础箱6</v>
      </c>
    </row>
    <row r="504" spans="1:2">
      <c r="A504" s="41">
        <v>32307</v>
      </c>
      <c r="B504" s="41" t="str">
        <f>VLOOKUP(A504,道具!A:B,2,FALSE)</f>
        <v>1星英雄基础箱7</v>
      </c>
    </row>
    <row r="505" spans="1:2">
      <c r="A505" s="41">
        <v>32308</v>
      </c>
      <c r="B505" s="41" t="str">
        <f>VLOOKUP(A505,道具!A:B,2,FALSE)</f>
        <v>1星英雄基础箱8</v>
      </c>
    </row>
    <row r="506" spans="1:2">
      <c r="A506" s="41">
        <v>32309</v>
      </c>
      <c r="B506" s="41" t="str">
        <f>VLOOKUP(A506,道具!A:B,2,FALSE)</f>
        <v>1星英雄基础箱9</v>
      </c>
    </row>
    <row r="507" spans="1:2">
      <c r="A507" s="41">
        <v>32310</v>
      </c>
      <c r="B507" s="41" t="str">
        <f>VLOOKUP(A507,道具!A:B,2,FALSE)</f>
        <v>1星英雄基础箱10</v>
      </c>
    </row>
    <row r="508" spans="1:2">
      <c r="A508" s="41">
        <v>32311</v>
      </c>
      <c r="B508" s="41" t="str">
        <f>VLOOKUP(A508,道具!A:B,2,FALSE)</f>
        <v>1星英雄基础箱11</v>
      </c>
    </row>
    <row r="509" spans="1:2">
      <c r="A509" s="41">
        <v>32312</v>
      </c>
      <c r="B509" s="41" t="str">
        <f>VLOOKUP(A509,道具!A:B,2,FALSE)</f>
        <v>1星英雄组合箱1</v>
      </c>
    </row>
    <row r="510" spans="1:2">
      <c r="A510" s="41">
        <v>32313</v>
      </c>
      <c r="B510" s="41" t="str">
        <f>VLOOKUP(A510,道具!A:B,2,FALSE)</f>
        <v>1星英雄组合箱2</v>
      </c>
    </row>
    <row r="511" spans="1:2">
      <c r="A511" s="41">
        <v>32314</v>
      </c>
      <c r="B511" s="41" t="str">
        <f>VLOOKUP(A511,道具!A:B,2,FALSE)</f>
        <v>1星英雄组合箱3</v>
      </c>
    </row>
    <row r="512" spans="1:2">
      <c r="A512" s="41">
        <v>32315</v>
      </c>
      <c r="B512" s="41" t="str">
        <f>VLOOKUP(A512,道具!A:B,2,FALSE)</f>
        <v>2星英雄基础箱1</v>
      </c>
    </row>
    <row r="513" spans="1:2">
      <c r="A513" s="41">
        <v>32316</v>
      </c>
      <c r="B513" s="41" t="str">
        <f>VLOOKUP(A513,道具!A:B,2,FALSE)</f>
        <v>2星英雄基础箱2</v>
      </c>
    </row>
    <row r="514" spans="1:2">
      <c r="A514" s="41">
        <v>32317</v>
      </c>
      <c r="B514" s="41" t="str">
        <f>VLOOKUP(A514,道具!A:B,2,FALSE)</f>
        <v>2星英雄基础箱3</v>
      </c>
    </row>
    <row r="515" spans="1:2">
      <c r="A515" s="41">
        <v>32318</v>
      </c>
      <c r="B515" s="41" t="str">
        <f>VLOOKUP(A515,道具!A:B,2,FALSE)</f>
        <v>2星英雄基础箱4</v>
      </c>
    </row>
    <row r="516" spans="1:2">
      <c r="A516" s="41">
        <v>32319</v>
      </c>
      <c r="B516" s="41" t="str">
        <f>VLOOKUP(A516,道具!A:B,2,FALSE)</f>
        <v>2星英雄基础箱5</v>
      </c>
    </row>
    <row r="517" spans="1:2">
      <c r="A517" s="41">
        <v>32320</v>
      </c>
      <c r="B517" s="41" t="str">
        <f>VLOOKUP(A517,道具!A:B,2,FALSE)</f>
        <v>2星英雄基础箱6</v>
      </c>
    </row>
    <row r="518" spans="1:2">
      <c r="A518" s="41">
        <v>32321</v>
      </c>
      <c r="B518" s="41" t="str">
        <f>VLOOKUP(A518,道具!A:B,2,FALSE)</f>
        <v>2星英雄基础箱7</v>
      </c>
    </row>
    <row r="519" spans="1:2">
      <c r="A519" s="41">
        <v>32322</v>
      </c>
      <c r="B519" s="41" t="str">
        <f>VLOOKUP(A519,道具!A:B,2,FALSE)</f>
        <v>2星英雄基础箱8</v>
      </c>
    </row>
    <row r="520" spans="1:2">
      <c r="A520" s="41">
        <v>32323</v>
      </c>
      <c r="B520" s="41" t="str">
        <f>VLOOKUP(A520,道具!A:B,2,FALSE)</f>
        <v>2星英雄基础箱9</v>
      </c>
    </row>
    <row r="521" spans="1:2">
      <c r="A521" s="41">
        <v>32324</v>
      </c>
      <c r="B521" s="41" t="str">
        <f>VLOOKUP(A521,道具!A:B,2,FALSE)</f>
        <v>2星英雄基础箱10</v>
      </c>
    </row>
    <row r="522" spans="1:2">
      <c r="A522" s="41">
        <v>32325</v>
      </c>
      <c r="B522" s="41" t="str">
        <f>VLOOKUP(A522,道具!A:B,2,FALSE)</f>
        <v>2星英雄基础箱11</v>
      </c>
    </row>
    <row r="523" spans="1:2">
      <c r="A523" s="41">
        <v>32326</v>
      </c>
      <c r="B523" s="41" t="str">
        <f>VLOOKUP(A523,道具!A:B,2,FALSE)</f>
        <v>2星英雄组合箱1</v>
      </c>
    </row>
    <row r="524" spans="1:2">
      <c r="A524" s="41">
        <v>32327</v>
      </c>
      <c r="B524" s="41" t="str">
        <f>VLOOKUP(A524,道具!A:B,2,FALSE)</f>
        <v>2星英雄组合箱2</v>
      </c>
    </row>
    <row r="525" spans="1:2">
      <c r="A525" s="41">
        <v>32328</v>
      </c>
      <c r="B525" s="41" t="str">
        <f>VLOOKUP(A525,道具!A:B,2,FALSE)</f>
        <v>2星英雄组合箱3</v>
      </c>
    </row>
    <row r="526" spans="1:2">
      <c r="A526" s="41">
        <v>32329</v>
      </c>
      <c r="B526" s="41" t="str">
        <f>VLOOKUP(A526,道具!A:B,2,FALSE)</f>
        <v>3星英雄基础箱1</v>
      </c>
    </row>
    <row r="527" spans="1:2">
      <c r="A527" s="41">
        <v>32330</v>
      </c>
      <c r="B527" s="41" t="str">
        <f>VLOOKUP(A527,道具!A:B,2,FALSE)</f>
        <v>3星英雄基础箱2</v>
      </c>
    </row>
    <row r="528" spans="1:2">
      <c r="A528" s="41">
        <v>32331</v>
      </c>
      <c r="B528" s="41" t="str">
        <f>VLOOKUP(A528,道具!A:B,2,FALSE)</f>
        <v>3星英雄基础箱3</v>
      </c>
    </row>
    <row r="529" spans="1:2">
      <c r="A529" s="41">
        <v>32332</v>
      </c>
      <c r="B529" s="41" t="str">
        <f>VLOOKUP(A529,道具!A:B,2,FALSE)</f>
        <v>3星英雄基础箱4</v>
      </c>
    </row>
    <row r="530" spans="1:2">
      <c r="A530" s="41">
        <v>32333</v>
      </c>
      <c r="B530" s="41" t="str">
        <f>VLOOKUP(A530,道具!A:B,2,FALSE)</f>
        <v>3星英雄基础箱5</v>
      </c>
    </row>
    <row r="531" spans="1:2">
      <c r="A531" s="41">
        <v>32334</v>
      </c>
      <c r="B531" s="41" t="str">
        <f>VLOOKUP(A531,道具!A:B,2,FALSE)</f>
        <v>3星英雄基础箱6</v>
      </c>
    </row>
    <row r="532" spans="1:2">
      <c r="A532" s="41">
        <v>32335</v>
      </c>
      <c r="B532" s="41" t="str">
        <f>VLOOKUP(A532,道具!A:B,2,FALSE)</f>
        <v>3星英雄基础箱7</v>
      </c>
    </row>
    <row r="533" spans="1:2">
      <c r="A533" s="41">
        <v>32336</v>
      </c>
      <c r="B533" s="41" t="str">
        <f>VLOOKUP(A533,道具!A:B,2,FALSE)</f>
        <v>3星英雄基础箱8</v>
      </c>
    </row>
    <row r="534" spans="1:2">
      <c r="A534" s="41">
        <v>32337</v>
      </c>
      <c r="B534" s="41" t="str">
        <f>VLOOKUP(A534,道具!A:B,2,FALSE)</f>
        <v>3星英雄基础箱9</v>
      </c>
    </row>
    <row r="535" spans="1:2">
      <c r="A535" s="41">
        <v>32338</v>
      </c>
      <c r="B535" s="41" t="str">
        <f>VLOOKUP(A535,道具!A:B,2,FALSE)</f>
        <v>3星英雄基础箱10</v>
      </c>
    </row>
    <row r="536" spans="1:2">
      <c r="A536" s="41">
        <v>32339</v>
      </c>
      <c r="B536" s="41" t="str">
        <f>VLOOKUP(A536,道具!A:B,2,FALSE)</f>
        <v>3星英雄基础箱11</v>
      </c>
    </row>
    <row r="537" spans="1:2">
      <c r="A537" s="41">
        <v>32340</v>
      </c>
      <c r="B537" s="41" t="str">
        <f>VLOOKUP(A537,道具!A:B,2,FALSE)</f>
        <v>3星英雄组合箱1</v>
      </c>
    </row>
    <row r="538" spans="1:2">
      <c r="A538" s="41">
        <v>32341</v>
      </c>
      <c r="B538" s="41" t="str">
        <f>VLOOKUP(A538,道具!A:B,2,FALSE)</f>
        <v>3星英雄组合箱2</v>
      </c>
    </row>
    <row r="539" spans="1:2">
      <c r="A539" s="41">
        <v>32342</v>
      </c>
      <c r="B539" s="41" t="str">
        <f>VLOOKUP(A539,道具!A:B,2,FALSE)</f>
        <v>3星英雄组合箱3</v>
      </c>
    </row>
    <row r="540" spans="1:2">
      <c r="A540" s="41">
        <v>32831</v>
      </c>
      <c r="B540" s="41" t="str">
        <f>VLOOKUP(A540,道具!A:B,2,FALSE)</f>
        <v>2星升星1</v>
      </c>
    </row>
    <row r="541" spans="1:2">
      <c r="A541" s="41">
        <v>32832</v>
      </c>
      <c r="B541" s="41" t="str">
        <f>VLOOKUP(A541,道具!A:B,2,FALSE)</f>
        <v>2星升星2</v>
      </c>
    </row>
    <row r="542" spans="1:2">
      <c r="A542" s="41">
        <v>32833</v>
      </c>
      <c r="B542" s="41" t="str">
        <f>VLOOKUP(A542,道具!A:B,2,FALSE)</f>
        <v>3星升星1</v>
      </c>
    </row>
    <row r="543" spans="1:2">
      <c r="A543" s="41">
        <v>32834</v>
      </c>
      <c r="B543" s="41" t="str">
        <f>VLOOKUP(A543,道具!A:B,2,FALSE)</f>
        <v>3星升星2</v>
      </c>
    </row>
    <row r="544" spans="1:2">
      <c r="A544" s="41">
        <v>32835</v>
      </c>
      <c r="B544" s="41" t="str">
        <f>VLOOKUP(A544,道具!A:B,2,FALSE)</f>
        <v>4星升星1</v>
      </c>
    </row>
    <row r="545" spans="1:2">
      <c r="A545" s="41">
        <v>32836</v>
      </c>
      <c r="B545" s="41" t="str">
        <f>VLOOKUP(A545,道具!A:B,2,FALSE)</f>
        <v>4星升星2</v>
      </c>
    </row>
    <row r="546" spans="1:2">
      <c r="A546" s="41">
        <v>32901</v>
      </c>
      <c r="B546" s="41" t="str">
        <f>VLOOKUP(A546,道具!A:B,2,FALSE)</f>
        <v>1星狗粮包</v>
      </c>
    </row>
    <row r="547" spans="1:2">
      <c r="A547" s="41">
        <v>32902</v>
      </c>
      <c r="B547" s="41" t="str">
        <f>VLOOKUP(A547,道具!A:B,2,FALSE)</f>
        <v>2星狗粮包</v>
      </c>
    </row>
    <row r="548" spans="1:2">
      <c r="A548" s="41">
        <v>32903</v>
      </c>
      <c r="B548" s="41" t="str">
        <f>VLOOKUP(A548,道具!A:B,2,FALSE)</f>
        <v>3星狗粮包</v>
      </c>
    </row>
    <row r="549" spans="1:2">
      <c r="A549" s="41">
        <v>32904</v>
      </c>
      <c r="B549" s="41" t="str">
        <f>VLOOKUP(A549,道具!A:B,2,FALSE)</f>
        <v>4星狗粮包</v>
      </c>
    </row>
    <row r="550" spans="1:2">
      <c r="A550" s="41">
        <v>32905</v>
      </c>
      <c r="B550" s="41" t="str">
        <f>VLOOKUP(A550,道具!A:B,2,FALSE)</f>
        <v>5星狗粮包</v>
      </c>
    </row>
    <row r="551" spans="1:2">
      <c r="A551" s="41">
        <v>32906</v>
      </c>
      <c r="B551" s="41" t="str">
        <f>VLOOKUP(A551,道具!A:B,2,FALSE)</f>
        <v>6星狗粮包</v>
      </c>
    </row>
    <row r="552" spans="1:2">
      <c r="A552" s="41">
        <v>32907</v>
      </c>
      <c r="B552" s="41" t="str">
        <f>VLOOKUP(A552,道具!A:B,2,FALSE)</f>
        <v>狗粮包1</v>
      </c>
    </row>
    <row r="553" spans="1:2">
      <c r="A553" s="41">
        <v>32908</v>
      </c>
      <c r="B553" s="41" t="str">
        <f>VLOOKUP(A553,道具!A:B,2,FALSE)</f>
        <v>狗粮包2</v>
      </c>
    </row>
    <row r="554" spans="1:2">
      <c r="A554" s="41">
        <v>32909</v>
      </c>
      <c r="B554" s="41" t="str">
        <f>VLOOKUP(A554,道具!A:B,2,FALSE)</f>
        <v>狗粮包3</v>
      </c>
    </row>
    <row r="555" spans="1:2">
      <c r="A555" s="41">
        <v>32910</v>
      </c>
      <c r="B555" s="41" t="str">
        <f>VLOOKUP(A555,道具!A:B,2,FALSE)</f>
        <v>狗粮包4</v>
      </c>
    </row>
    <row r="556" spans="1:2">
      <c r="A556" s="41">
        <v>32911</v>
      </c>
      <c r="B556" s="41" t="str">
        <f>VLOOKUP(A556,道具!A:B,2,FALSE)</f>
        <v>狗粮包5</v>
      </c>
    </row>
    <row r="557" spans="1:2">
      <c r="A557" s="41">
        <v>32912</v>
      </c>
      <c r="B557" s="41" t="str">
        <f>VLOOKUP(A557,道具!A:B,2,FALSE)</f>
        <v>狗粮包6</v>
      </c>
    </row>
    <row r="558" spans="1:2">
      <c r="A558" s="41">
        <v>32913</v>
      </c>
      <c r="B558" s="41" t="str">
        <f>VLOOKUP(A558,道具!A:B,2,FALSE)</f>
        <v>狗粮包7</v>
      </c>
    </row>
    <row r="559" spans="1:2">
      <c r="A559" s="41">
        <v>32914</v>
      </c>
      <c r="B559" s="41" t="str">
        <f>VLOOKUP(A559,道具!A:B,2,FALSE)</f>
        <v>狗粮包8</v>
      </c>
    </row>
    <row r="560" spans="1:2">
      <c r="A560" s="41">
        <v>32915</v>
      </c>
      <c r="B560" s="41" t="str">
        <f>VLOOKUP(A560,道具!A:B,2,FALSE)</f>
        <v>狗粮包9</v>
      </c>
    </row>
    <row r="561" spans="1:2">
      <c r="A561" s="41">
        <v>32916</v>
      </c>
      <c r="B561" s="41" t="str">
        <f>VLOOKUP(A561,道具!A:B,2,FALSE)</f>
        <v>狗粮包10</v>
      </c>
    </row>
    <row r="562" spans="1:2">
      <c r="A562" s="41">
        <v>32917</v>
      </c>
      <c r="B562" s="41" t="str">
        <f>VLOOKUP(A562,道具!A:B,2,FALSE)</f>
        <v>狗粮包11</v>
      </c>
    </row>
    <row r="563" spans="1:2">
      <c r="A563" s="41">
        <v>32918</v>
      </c>
      <c r="B563" s="41" t="str">
        <f>VLOOKUP(A563,道具!A:B,2,FALSE)</f>
        <v>狗粮包12</v>
      </c>
    </row>
    <row r="564" spans="1:2">
      <c r="A564" s="41">
        <v>33000</v>
      </c>
      <c r="B564" s="41" t="str">
        <f>VLOOKUP(A564,道具!A:B,2,FALSE)</f>
        <v>传说材料箱</v>
      </c>
    </row>
    <row r="565" spans="1:2">
      <c r="A565" s="41">
        <v>33001</v>
      </c>
      <c r="B565" s="41" t="str">
        <f>VLOOKUP(A565,道具!A:B,2,FALSE)</f>
        <v>普通进阶箱</v>
      </c>
    </row>
    <row r="566" spans="1:2">
      <c r="A566" s="41">
        <v>33002</v>
      </c>
      <c r="B566" s="41" t="str">
        <f>VLOOKUP(A566,道具!A:B,2,FALSE)</f>
        <v>优秀进阶箱</v>
      </c>
    </row>
    <row r="567" spans="1:2">
      <c r="A567" s="41">
        <v>33003</v>
      </c>
      <c r="B567" s="41" t="str">
        <f>VLOOKUP(A567,道具!A:B,2,FALSE)</f>
        <v>精良进阶箱</v>
      </c>
    </row>
    <row r="568" spans="1:2">
      <c r="A568" s="41">
        <v>33004</v>
      </c>
      <c r="B568" s="41" t="str">
        <f>VLOOKUP(A568,道具!A:B,2,FALSE)</f>
        <v>史诗进阶箱</v>
      </c>
    </row>
    <row r="569" spans="1:2">
      <c r="A569" s="41">
        <v>33005</v>
      </c>
      <c r="B569" s="41" t="str">
        <f>VLOOKUP(A569,道具!A:B,2,FALSE)</f>
        <v>传说进阶箱</v>
      </c>
    </row>
    <row r="570" spans="1:2">
      <c r="A570" s="41">
        <v>33006</v>
      </c>
      <c r="B570" s="41" t="str">
        <f>VLOOKUP(A570,道具!A:B,2,FALSE)</f>
        <v>白1</v>
      </c>
    </row>
    <row r="571" spans="1:2">
      <c r="A571" s="41">
        <v>33007</v>
      </c>
      <c r="B571" s="41" t="str">
        <f>VLOOKUP(A571,道具!A:B,2,FALSE)</f>
        <v>白2</v>
      </c>
    </row>
    <row r="572" spans="1:2">
      <c r="A572" s="41">
        <v>33008</v>
      </c>
      <c r="B572" s="41" t="str">
        <f>VLOOKUP(A572,道具!A:B,2,FALSE)</f>
        <v>绿1</v>
      </c>
    </row>
    <row r="573" spans="1:2">
      <c r="A573" s="41">
        <v>33009</v>
      </c>
      <c r="B573" s="41" t="str">
        <f>VLOOKUP(A573,道具!A:B,2,FALSE)</f>
        <v>绿2</v>
      </c>
    </row>
    <row r="574" spans="1:2">
      <c r="A574" s="41">
        <v>33010</v>
      </c>
      <c r="B574" s="41" t="str">
        <f>VLOOKUP(A574,道具!A:B,2,FALSE)</f>
        <v>蓝1</v>
      </c>
    </row>
    <row r="575" spans="1:2">
      <c r="A575" s="41">
        <v>33011</v>
      </c>
      <c r="B575" s="41" t="str">
        <f>VLOOKUP(A575,道具!A:B,2,FALSE)</f>
        <v>蓝2</v>
      </c>
    </row>
    <row r="576" spans="1:2">
      <c r="A576" s="41">
        <v>33012</v>
      </c>
      <c r="B576" s="41" t="str">
        <f>VLOOKUP(A576,道具!A:B,2,FALSE)</f>
        <v>紫1</v>
      </c>
    </row>
    <row r="577" spans="1:2">
      <c r="A577" s="41">
        <v>33013</v>
      </c>
      <c r="B577" s="41" t="str">
        <f>VLOOKUP(A577,道具!A:B,2,FALSE)</f>
        <v>紫2</v>
      </c>
    </row>
    <row r="578" spans="1:2">
      <c r="A578" s="41">
        <v>33014</v>
      </c>
      <c r="B578" s="41" t="str">
        <f>VLOOKUP(A578,道具!A:B,2,FALSE)</f>
        <v>紫3</v>
      </c>
    </row>
    <row r="579" spans="1:2">
      <c r="A579" s="41">
        <v>33015</v>
      </c>
      <c r="B579" s="41" t="str">
        <f>VLOOKUP(A579,道具!A:B,2,FALSE)</f>
        <v>橙1</v>
      </c>
    </row>
    <row r="580" spans="1:2">
      <c r="A580" s="41">
        <v>33016</v>
      </c>
      <c r="B580" s="41" t="str">
        <f>VLOOKUP(A580,道具!A:B,2,FALSE)</f>
        <v>橙2</v>
      </c>
    </row>
    <row r="581" spans="1:2">
      <c r="A581" s="41">
        <v>33017</v>
      </c>
      <c r="B581" s="41" t="str">
        <f>VLOOKUP(A581,道具!A:B,2,FALSE)</f>
        <v>橙3</v>
      </c>
    </row>
    <row r="582" spans="1:2">
      <c r="A582" s="41">
        <v>33018</v>
      </c>
      <c r="B582" s="41" t="str">
        <f>VLOOKUP(A582,道具!A:B,2,FALSE)</f>
        <v>进阶材料箱</v>
      </c>
    </row>
    <row r="583" spans="1:2">
      <c r="A583" s="41">
        <v>33019</v>
      </c>
      <c r="B583" s="41" t="str">
        <f>VLOOKUP(A583,道具!A:B,2,FALSE)</f>
        <v>佣兵材料箱</v>
      </c>
    </row>
    <row r="584" spans="1:2">
      <c r="A584" s="41">
        <v>33020</v>
      </c>
      <c r="B584" s="41" t="str">
        <f>VLOOKUP(A584,道具!A:B,2,FALSE)</f>
        <v>进阶材料箱0</v>
      </c>
    </row>
    <row r="585" spans="1:2">
      <c r="A585" s="41">
        <v>33021</v>
      </c>
      <c r="B585" s="41" t="str">
        <f>VLOOKUP(A585,道具!A:B,2,FALSE)</f>
        <v>佣兵材料箱0</v>
      </c>
    </row>
    <row r="586" spans="1:2">
      <c r="A586" s="41">
        <v>33106</v>
      </c>
      <c r="B586" s="41" t="str">
        <f>VLOOKUP(A586,道具!A:B,2,FALSE)</f>
        <v>伊欧斯小礼包</v>
      </c>
    </row>
    <row r="587" spans="1:2">
      <c r="A587" s="41">
        <v>33107</v>
      </c>
      <c r="B587" s="41" t="str">
        <f>VLOOKUP(A587,道具!A:B,2,FALSE)</f>
        <v>托托斯小礼包</v>
      </c>
    </row>
    <row r="588" spans="1:2">
      <c r="A588" s="41">
        <v>33108</v>
      </c>
      <c r="B588" s="41" t="str">
        <f>VLOOKUP(A588,道具!A:B,2,FALSE)</f>
        <v>亚卡托姆小礼包</v>
      </c>
    </row>
    <row r="589" spans="1:2">
      <c r="A589" s="41">
        <v>33109</v>
      </c>
      <c r="B589" s="41" t="str">
        <f>VLOOKUP(A589,道具!A:B,2,FALSE)</f>
        <v>伊欧斯中礼包</v>
      </c>
    </row>
    <row r="590" spans="1:2">
      <c r="A590" s="41">
        <v>33110</v>
      </c>
      <c r="B590" s="41" t="str">
        <f>VLOOKUP(A590,道具!A:B,2,FALSE)</f>
        <v>托托斯中礼包</v>
      </c>
    </row>
    <row r="591" spans="1:2">
      <c r="A591" s="41">
        <v>33111</v>
      </c>
      <c r="B591" s="41" t="str">
        <f>VLOOKUP(A591,道具!A:B,2,FALSE)</f>
        <v>亚卡托姆中礼包</v>
      </c>
    </row>
    <row r="592" spans="1:2">
      <c r="A592" s="41">
        <v>33112</v>
      </c>
      <c r="B592" s="41" t="str">
        <f>VLOOKUP(A592,道具!A:B,2,FALSE)</f>
        <v>伊欧斯大礼包</v>
      </c>
    </row>
    <row r="593" spans="1:2">
      <c r="A593" s="41">
        <v>33113</v>
      </c>
      <c r="B593" s="41" t="str">
        <f>VLOOKUP(A593,道具!A:B,2,FALSE)</f>
        <v>托托斯大礼包</v>
      </c>
    </row>
    <row r="594" spans="1:2">
      <c r="A594" s="41">
        <v>33114</v>
      </c>
      <c r="B594" s="41" t="str">
        <f>VLOOKUP(A594,道具!A:B,2,FALSE)</f>
        <v>亚卡托姆大礼包</v>
      </c>
    </row>
    <row r="595" spans="1:2">
      <c r="A595" s="41">
        <v>33115</v>
      </c>
      <c r="B595" s="41" t="str">
        <f>VLOOKUP(A595,道具!A:B,2,FALSE)</f>
        <v>伊欧斯史诗礼包</v>
      </c>
    </row>
    <row r="596" spans="1:2">
      <c r="A596" s="41">
        <v>33116</v>
      </c>
      <c r="B596" s="41" t="str">
        <f>VLOOKUP(A596,道具!A:B,2,FALSE)</f>
        <v>托托斯史诗礼包</v>
      </c>
    </row>
    <row r="597" spans="1:2">
      <c r="A597" s="41">
        <v>33117</v>
      </c>
      <c r="B597" s="41" t="str">
        <f>VLOOKUP(A597,道具!A:B,2,FALSE)</f>
        <v>亚卡托姆史诗礼包</v>
      </c>
    </row>
    <row r="598" spans="1:2">
      <c r="A598" s="41">
        <v>33118</v>
      </c>
      <c r="B598" s="41" t="str">
        <f>VLOOKUP(A598,道具!A:B,2,FALSE)</f>
        <v>伊欧斯传说礼包</v>
      </c>
    </row>
    <row r="599" spans="1:2">
      <c r="A599" s="41">
        <v>33119</v>
      </c>
      <c r="B599" s="41" t="str">
        <f>VLOOKUP(A599,道具!A:B,2,FALSE)</f>
        <v>托托斯传说礼包</v>
      </c>
    </row>
    <row r="600" spans="1:2">
      <c r="A600" s="41">
        <v>33120</v>
      </c>
      <c r="B600" s="41" t="str">
        <f>VLOOKUP(A600,道具!A:B,2,FALSE)</f>
        <v>亚卡托姆传说礼包</v>
      </c>
    </row>
    <row r="601" spans="1:2">
      <c r="A601" s="41">
        <v>33121</v>
      </c>
      <c r="B601" s="41" t="str">
        <f>VLOOKUP(A601,道具!A:B,2,FALSE)</f>
        <v>活动素材包</v>
      </c>
    </row>
    <row r="602" spans="1:2">
      <c r="A602" s="41">
        <v>33201</v>
      </c>
      <c r="B602" s="41" t="str">
        <f>VLOOKUP(A602,道具!A:B,2,FALSE)</f>
        <v>深渊</v>
      </c>
    </row>
    <row r="603" spans="1:2">
      <c r="A603" s="41">
        <v>33202</v>
      </c>
      <c r="B603" s="41" t="str">
        <f>VLOOKUP(A603,道具!A:B,2,FALSE)</f>
        <v>深渊A</v>
      </c>
    </row>
    <row r="604" spans="1:2">
      <c r="A604" s="41">
        <v>33203</v>
      </c>
      <c r="B604" s="41" t="str">
        <f>VLOOKUP(A604,道具!A:B,2,FALSE)</f>
        <v>深渊B</v>
      </c>
    </row>
    <row r="605" spans="1:2">
      <c r="A605" s="41">
        <v>33204</v>
      </c>
      <c r="B605" s="41" t="str">
        <f>VLOOKUP(A605,道具!A:B,2,FALSE)</f>
        <v>深渊C</v>
      </c>
    </row>
    <row r="606" spans="1:2">
      <c r="A606" s="41">
        <v>33205</v>
      </c>
      <c r="B606" s="41" t="str">
        <f>VLOOKUP(A606,道具!A:B,2,FALSE)</f>
        <v>深渊1</v>
      </c>
    </row>
    <row r="607" spans="1:2">
      <c r="A607" s="41">
        <v>33206</v>
      </c>
      <c r="B607" s="41" t="str">
        <f>VLOOKUP(A607,道具!A:B,2,FALSE)</f>
        <v>深渊2</v>
      </c>
    </row>
    <row r="608" spans="1:2">
      <c r="A608" s="41">
        <v>33207</v>
      </c>
      <c r="B608" s="41" t="str">
        <f>VLOOKUP(A608,道具!A:B,2,FALSE)</f>
        <v>深渊3</v>
      </c>
    </row>
    <row r="609" spans="1:2">
      <c r="A609" s="41">
        <v>33208</v>
      </c>
      <c r="B609" s="41" t="str">
        <f>VLOOKUP(A609,道具!A:B,2,FALSE)</f>
        <v>深渊4</v>
      </c>
    </row>
    <row r="610" spans="1:2">
      <c r="A610" s="41">
        <v>33209</v>
      </c>
      <c r="B610" s="41" t="str">
        <f>VLOOKUP(A610,道具!A:B,2,FALSE)</f>
        <v>深渊5</v>
      </c>
    </row>
    <row r="611" spans="1:2">
      <c r="A611" s="41">
        <v>33210</v>
      </c>
      <c r="B611" s="41" t="str">
        <f>VLOOKUP(A611,道具!A:B,2,FALSE)</f>
        <v>深渊6</v>
      </c>
    </row>
    <row r="612" spans="1:2">
      <c r="A612" s="41">
        <v>33211</v>
      </c>
      <c r="B612" s="41" t="str">
        <f>VLOOKUP(A612,道具!A:B,2,FALSE)</f>
        <v>深渊7</v>
      </c>
    </row>
    <row r="613" spans="1:2">
      <c r="A613" s="41">
        <v>33212</v>
      </c>
      <c r="B613" s="41" t="str">
        <f>VLOOKUP(A613,道具!A:B,2,FALSE)</f>
        <v>深渊8</v>
      </c>
    </row>
    <row r="614" spans="1:2">
      <c r="A614" s="41">
        <v>33213</v>
      </c>
      <c r="B614" s="41" t="str">
        <f>VLOOKUP(A614,道具!A:B,2,FALSE)</f>
        <v>深渊9</v>
      </c>
    </row>
    <row r="615" spans="1:2">
      <c r="A615" s="41">
        <v>33214</v>
      </c>
      <c r="B615" s="41" t="str">
        <f>VLOOKUP(A615,道具!A:B,2,FALSE)</f>
        <v>深渊10</v>
      </c>
    </row>
    <row r="616" spans="1:2">
      <c r="A616" s="41">
        <v>33301</v>
      </c>
      <c r="B616" s="41" t="str">
        <f>VLOOKUP(A616,道具!A:B,2,FALSE)</f>
        <v>深渊-武器1</v>
      </c>
    </row>
    <row r="617" spans="1:2">
      <c r="A617" s="41">
        <v>33302</v>
      </c>
      <c r="B617" s="41" t="str">
        <f>VLOOKUP(A617,道具!A:B,2,FALSE)</f>
        <v>深渊-武器2</v>
      </c>
    </row>
    <row r="618" spans="1:2">
      <c r="A618" s="41">
        <v>33303</v>
      </c>
      <c r="B618" s="41" t="str">
        <f>VLOOKUP(A618,道具!A:B,2,FALSE)</f>
        <v>深渊-武器3</v>
      </c>
    </row>
    <row r="619" spans="1:2">
      <c r="A619" s="41">
        <v>33304</v>
      </c>
      <c r="B619" s="41" t="str">
        <f>VLOOKUP(A619,道具!A:B,2,FALSE)</f>
        <v>深渊-武器4</v>
      </c>
    </row>
    <row r="620" spans="1:2">
      <c r="A620" s="41">
        <v>33305</v>
      </c>
      <c r="B620" s="41" t="str">
        <f>VLOOKUP(A620,道具!A:B,2,FALSE)</f>
        <v>深渊-武器5</v>
      </c>
    </row>
    <row r="621" spans="1:2">
      <c r="A621" s="41">
        <v>33306</v>
      </c>
      <c r="B621" s="41" t="str">
        <f>VLOOKUP(A621,道具!A:B,2,FALSE)</f>
        <v>深渊-武器6</v>
      </c>
    </row>
    <row r="622" spans="1:2">
      <c r="A622" s="41">
        <v>33307</v>
      </c>
      <c r="B622" s="41" t="str">
        <f>VLOOKUP(A622,道具!A:B,2,FALSE)</f>
        <v>深渊-武器7</v>
      </c>
    </row>
    <row r="623" spans="1:2">
      <c r="A623" s="41">
        <v>33308</v>
      </c>
      <c r="B623" s="41" t="str">
        <f>VLOOKUP(A623,道具!A:B,2,FALSE)</f>
        <v>深渊-武器8</v>
      </c>
    </row>
    <row r="624" spans="1:2">
      <c r="A624" s="41">
        <v>33309</v>
      </c>
      <c r="B624" s="41" t="str">
        <f>VLOOKUP(A624,道具!A:B,2,FALSE)</f>
        <v>深渊-防具1</v>
      </c>
    </row>
    <row r="625" spans="1:2">
      <c r="A625" s="41">
        <v>33310</v>
      </c>
      <c r="B625" s="41" t="str">
        <f>VLOOKUP(A625,道具!A:B,2,FALSE)</f>
        <v>深渊-防具2</v>
      </c>
    </row>
    <row r="626" spans="1:2">
      <c r="A626" s="41">
        <v>33311</v>
      </c>
      <c r="B626" s="41" t="str">
        <f>VLOOKUP(A626,道具!A:B,2,FALSE)</f>
        <v>深渊-防具3</v>
      </c>
    </row>
    <row r="627" spans="1:2">
      <c r="A627" s="41">
        <v>33312</v>
      </c>
      <c r="B627" s="41" t="str">
        <f>VLOOKUP(A627,道具!A:B,2,FALSE)</f>
        <v>深渊-防具4</v>
      </c>
    </row>
    <row r="628" spans="1:2">
      <c r="A628" s="41">
        <v>33313</v>
      </c>
      <c r="B628" s="41" t="str">
        <f>VLOOKUP(A628,道具!A:B,2,FALSE)</f>
        <v>深渊-防具5</v>
      </c>
    </row>
    <row r="629" spans="1:2">
      <c r="A629" s="41">
        <v>33314</v>
      </c>
      <c r="B629" s="41" t="str">
        <f>VLOOKUP(A629,道具!A:B,2,FALSE)</f>
        <v>深渊-防具6</v>
      </c>
    </row>
    <row r="630" spans="1:2">
      <c r="A630" s="41">
        <v>33315</v>
      </c>
      <c r="B630" s="41" t="str">
        <f>VLOOKUP(A630,道具!A:B,2,FALSE)</f>
        <v>深渊-防具7</v>
      </c>
    </row>
    <row r="631" spans="1:2">
      <c r="A631" s="41">
        <v>33316</v>
      </c>
      <c r="B631" s="41" t="str">
        <f>VLOOKUP(A631,道具!A:B,2,FALSE)</f>
        <v>深渊-防具8</v>
      </c>
    </row>
    <row r="632" spans="1:2">
      <c r="A632" s="41">
        <v>33317</v>
      </c>
      <c r="B632" s="41" t="str">
        <f>VLOOKUP(A632,道具!A:B,2,FALSE)</f>
        <v>深渊-防具9</v>
      </c>
    </row>
    <row r="633" spans="1:2">
      <c r="A633" s="41">
        <v>33318</v>
      </c>
      <c r="B633" s="41" t="str">
        <f>VLOOKUP(A633,道具!A:B,2,FALSE)</f>
        <v>深渊-防具10</v>
      </c>
    </row>
    <row r="634" spans="1:2">
      <c r="A634" s="41">
        <v>33319</v>
      </c>
      <c r="B634" s="41" t="str">
        <f>VLOOKUP(A634,道具!A:B,2,FALSE)</f>
        <v>深渊-防具11</v>
      </c>
    </row>
    <row r="635" spans="1:2">
      <c r="A635" s="41">
        <v>33320</v>
      </c>
      <c r="B635" s="41" t="str">
        <f>VLOOKUP(A635,道具!A:B,2,FALSE)</f>
        <v>深渊-防具12</v>
      </c>
    </row>
    <row r="636" spans="1:2">
      <c r="A636" s="41">
        <v>33321</v>
      </c>
      <c r="B636" s="41" t="str">
        <f>VLOOKUP(A636,道具!A:B,2,FALSE)</f>
        <v>深渊-防具13</v>
      </c>
    </row>
    <row r="637" spans="1:2">
      <c r="A637" s="41">
        <v>33322</v>
      </c>
      <c r="B637" s="41" t="str">
        <f>VLOOKUP(A637,道具!A:B,2,FALSE)</f>
        <v>深渊-防具14</v>
      </c>
    </row>
    <row r="638" spans="1:2">
      <c r="A638" s="41">
        <v>33323</v>
      </c>
      <c r="B638" s="41" t="str">
        <f>VLOOKUP(A638,道具!A:B,2,FALSE)</f>
        <v>深渊-防具15</v>
      </c>
    </row>
    <row r="639" spans="1:2">
      <c r="A639" s="41">
        <v>33324</v>
      </c>
      <c r="B639" s="41" t="str">
        <f>VLOOKUP(A639,道具!A:B,2,FALSE)</f>
        <v>深渊-防具16</v>
      </c>
    </row>
    <row r="640" spans="1:2">
      <c r="A640" s="41">
        <v>33325</v>
      </c>
      <c r="B640" s="41" t="str">
        <f>VLOOKUP(A640,道具!A:B,2,FALSE)</f>
        <v>深渊-防具17</v>
      </c>
    </row>
    <row r="641" spans="1:2">
      <c r="A641" s="41">
        <v>33326</v>
      </c>
      <c r="B641" s="41" t="str">
        <f>VLOOKUP(A641,道具!A:B,2,FALSE)</f>
        <v>深渊-防具18</v>
      </c>
    </row>
    <row r="642" spans="1:2">
      <c r="A642" s="41">
        <v>33327</v>
      </c>
      <c r="B642" s="41" t="str">
        <f>VLOOKUP(A642,道具!A:B,2,FALSE)</f>
        <v>深渊-防具19</v>
      </c>
    </row>
    <row r="643" spans="1:2">
      <c r="A643" s="41">
        <v>33328</v>
      </c>
      <c r="B643" s="41" t="str">
        <f>VLOOKUP(A643,道具!A:B,2,FALSE)</f>
        <v>深渊-防具20</v>
      </c>
    </row>
    <row r="644" spans="1:2">
      <c r="A644" s="41">
        <v>33329</v>
      </c>
      <c r="B644" s="41" t="str">
        <f>VLOOKUP(A644,道具!A:B,2,FALSE)</f>
        <v>深渊-防具21</v>
      </c>
    </row>
    <row r="645" spans="1:2">
      <c r="A645" s="41">
        <v>33330</v>
      </c>
      <c r="B645" s="41" t="str">
        <f>VLOOKUP(A645,道具!A:B,2,FALSE)</f>
        <v>深渊-防具22</v>
      </c>
    </row>
    <row r="646" spans="1:2">
      <c r="A646" s="41">
        <v>33331</v>
      </c>
      <c r="B646" s="41" t="str">
        <f>VLOOKUP(A646,道具!A:B,2,FALSE)</f>
        <v>深渊-防具23</v>
      </c>
    </row>
    <row r="647" spans="1:2">
      <c r="A647" s="41">
        <v>33332</v>
      </c>
      <c r="B647" s="41" t="str">
        <f>VLOOKUP(A647,道具!A:B,2,FALSE)</f>
        <v>深渊-防具24</v>
      </c>
    </row>
    <row r="648" spans="1:2">
      <c r="A648" s="41">
        <v>33333</v>
      </c>
      <c r="B648" s="41" t="str">
        <f>VLOOKUP(A648,道具!A:B,2,FALSE)</f>
        <v>深渊-防具25</v>
      </c>
    </row>
    <row r="649" spans="1:2">
      <c r="A649" s="41">
        <v>33334</v>
      </c>
      <c r="B649" s="41" t="str">
        <f>VLOOKUP(A649,道具!A:B,2,FALSE)</f>
        <v>深渊-防具26</v>
      </c>
    </row>
    <row r="650" spans="1:2">
      <c r="A650" s="41">
        <v>33335</v>
      </c>
      <c r="B650" s="41" t="str">
        <f>VLOOKUP(A650,道具!A:B,2,FALSE)</f>
        <v>深渊-防具27</v>
      </c>
    </row>
    <row r="651" spans="1:2">
      <c r="A651" s="41">
        <v>33336</v>
      </c>
      <c r="B651" s="41" t="str">
        <f>VLOOKUP(A651,道具!A:B,2,FALSE)</f>
        <v>深渊-武器9</v>
      </c>
    </row>
    <row r="652" spans="1:2">
      <c r="A652" s="41">
        <v>33337</v>
      </c>
      <c r="B652" s="41" t="str">
        <f>VLOOKUP(A652,道具!A:B,2,FALSE)</f>
        <v>深渊-武器10</v>
      </c>
    </row>
    <row r="653" spans="1:2">
      <c r="A653" s="41">
        <v>33338</v>
      </c>
      <c r="B653" s="41" t="str">
        <f>VLOOKUP(A653,道具!A:B,2,FALSE)</f>
        <v>深渊-武器11</v>
      </c>
    </row>
    <row r="654" spans="1:2">
      <c r="A654" s="41">
        <v>33399</v>
      </c>
      <c r="B654" s="41" t="str">
        <f>VLOOKUP(A654,道具!A:B,2,FALSE)</f>
        <v>勇者宝箱</v>
      </c>
    </row>
    <row r="655" spans="1:2">
      <c r="A655" s="41">
        <v>33400</v>
      </c>
      <c r="B655" s="41" t="str">
        <f>VLOOKUP(A655,道具!A:B,2,FALSE)</f>
        <v>勇者0</v>
      </c>
    </row>
    <row r="656" spans="1:2">
      <c r="A656" s="41">
        <v>33401</v>
      </c>
      <c r="B656" s="41" t="str">
        <f>VLOOKUP(A656,道具!A:B,2,FALSE)</f>
        <v>勇者A</v>
      </c>
    </row>
    <row r="657" spans="1:2">
      <c r="A657" s="41">
        <v>33402</v>
      </c>
      <c r="B657" s="41" t="str">
        <f>VLOOKUP(A657,道具!A:B,2,FALSE)</f>
        <v>勇者B</v>
      </c>
    </row>
    <row r="658" spans="1:2">
      <c r="A658" s="41">
        <v>33403</v>
      </c>
      <c r="B658" s="41" t="str">
        <f>VLOOKUP(A658,道具!A:B,2,FALSE)</f>
        <v>勇者C</v>
      </c>
    </row>
    <row r="659" spans="1:2">
      <c r="A659" s="41">
        <v>33404</v>
      </c>
      <c r="B659" s="41" t="str">
        <f>VLOOKUP(A659,道具!A:B,2,FALSE)</f>
        <v>勇者D</v>
      </c>
    </row>
    <row r="660" spans="1:2">
      <c r="A660" s="41">
        <v>33405</v>
      </c>
      <c r="B660" s="41" t="str">
        <f>VLOOKUP(A660,道具!A:B,2,FALSE)</f>
        <v>勇者1</v>
      </c>
    </row>
    <row r="661" spans="1:2">
      <c r="A661" s="41">
        <v>33406</v>
      </c>
      <c r="B661" s="41" t="str">
        <f>VLOOKUP(A661,道具!A:B,2,FALSE)</f>
        <v>勇者2</v>
      </c>
    </row>
    <row r="662" spans="1:2">
      <c r="A662" s="41">
        <v>33407</v>
      </c>
      <c r="B662" s="41" t="str">
        <f>VLOOKUP(A662,道具!A:B,2,FALSE)</f>
        <v>勇者3</v>
      </c>
    </row>
    <row r="663" spans="1:2">
      <c r="A663" s="41">
        <v>33408</v>
      </c>
      <c r="B663" s="41" t="str">
        <f>VLOOKUP(A663,道具!A:B,2,FALSE)</f>
        <v>勇者4</v>
      </c>
    </row>
    <row r="664" spans="1:2">
      <c r="A664" s="41">
        <v>33409</v>
      </c>
      <c r="B664" s="41" t="str">
        <f>VLOOKUP(A664,道具!A:B,2,FALSE)</f>
        <v>勇者5</v>
      </c>
    </row>
    <row r="665" spans="1:2">
      <c r="A665" s="41">
        <v>33410</v>
      </c>
      <c r="B665" s="41" t="str">
        <f>VLOOKUP(A665,道具!A:B,2,FALSE)</f>
        <v>勇者6</v>
      </c>
    </row>
    <row r="666" spans="1:2">
      <c r="A666" s="41">
        <v>33411</v>
      </c>
      <c r="B666" s="41" t="str">
        <f>VLOOKUP(A666,道具!A:B,2,FALSE)</f>
        <v>勇者7</v>
      </c>
    </row>
    <row r="667" spans="1:2">
      <c r="A667" s="41">
        <v>33412</v>
      </c>
      <c r="B667" s="41" t="str">
        <f>VLOOKUP(A667,道具!A:B,2,FALSE)</f>
        <v>勇者8</v>
      </c>
    </row>
    <row r="668" spans="1:2">
      <c r="A668" s="41">
        <v>33413</v>
      </c>
      <c r="B668" s="41" t="str">
        <f>VLOOKUP(A668,道具!A:B,2,FALSE)</f>
        <v>勇者9</v>
      </c>
    </row>
    <row r="669" spans="1:2">
      <c r="A669" s="41">
        <v>33414</v>
      </c>
      <c r="B669" s="41" t="str">
        <f>VLOOKUP(A669,道具!A:B,2,FALSE)</f>
        <v>勇者10</v>
      </c>
    </row>
    <row r="670" spans="1:2">
      <c r="A670" s="41">
        <v>33415</v>
      </c>
      <c r="B670" s="41" t="str">
        <f>VLOOKUP(A670,道具!A:B,2,FALSE)</f>
        <v>勇者11</v>
      </c>
    </row>
    <row r="671" spans="1:2">
      <c r="A671" s="41">
        <v>33416</v>
      </c>
      <c r="B671" s="41" t="str">
        <f>VLOOKUP(A671,道具!A:B,2,FALSE)</f>
        <v>勇者12</v>
      </c>
    </row>
    <row r="672" spans="1:2">
      <c r="A672" s="41">
        <v>33417</v>
      </c>
      <c r="B672" s="41" t="str">
        <f>VLOOKUP(A672,道具!A:B,2,FALSE)</f>
        <v>勇者13</v>
      </c>
    </row>
    <row r="673" spans="1:2">
      <c r="A673" s="41">
        <v>33418</v>
      </c>
      <c r="B673" s="41" t="str">
        <f>VLOOKUP(A673,道具!A:B,2,FALSE)</f>
        <v>勇者14</v>
      </c>
    </row>
    <row r="674" spans="1:2">
      <c r="A674" s="41">
        <v>33419</v>
      </c>
      <c r="B674" s="41" t="str">
        <f>VLOOKUP(A674,道具!A:B,2,FALSE)</f>
        <v>勇者15</v>
      </c>
    </row>
    <row r="675" spans="1:2">
      <c r="A675" s="41">
        <v>33431</v>
      </c>
      <c r="B675" s="41" t="str">
        <f>VLOOKUP(A675,道具!A:B,2,FALSE)</f>
        <v>勇者1-1-1</v>
      </c>
    </row>
    <row r="676" spans="1:2">
      <c r="A676" s="41">
        <v>33432</v>
      </c>
      <c r="B676" s="41" t="str">
        <f>VLOOKUP(A676,道具!A:B,2,FALSE)</f>
        <v>勇者1-1-2</v>
      </c>
    </row>
    <row r="677" spans="1:2">
      <c r="A677" s="41">
        <v>33433</v>
      </c>
      <c r="B677" s="41" t="str">
        <f>VLOOKUP(A677,道具!A:B,2,FALSE)</f>
        <v>勇者1-2-1</v>
      </c>
    </row>
    <row r="678" spans="1:2">
      <c r="A678" s="41">
        <v>33434</v>
      </c>
      <c r="B678" s="41" t="str">
        <f>VLOOKUP(A678,道具!A:B,2,FALSE)</f>
        <v>勇者1-2-2</v>
      </c>
    </row>
    <row r="679" spans="1:2">
      <c r="A679" s="41">
        <v>33435</v>
      </c>
      <c r="B679" s="41" t="str">
        <f>VLOOKUP(A679,道具!A:B,2,FALSE)</f>
        <v>勇者1-3-1</v>
      </c>
    </row>
    <row r="680" spans="1:2">
      <c r="A680" s="41">
        <v>33436</v>
      </c>
      <c r="B680" s="41" t="str">
        <f>VLOOKUP(A680,道具!A:B,2,FALSE)</f>
        <v>勇者1-3-2</v>
      </c>
    </row>
    <row r="681" spans="1:2">
      <c r="A681" s="41">
        <v>33437</v>
      </c>
      <c r="B681" s="41" t="str">
        <f>VLOOKUP(A681,道具!A:B,2,FALSE)</f>
        <v>勇者2-1-1</v>
      </c>
    </row>
    <row r="682" spans="1:2">
      <c r="A682" s="41">
        <v>33438</v>
      </c>
      <c r="B682" s="41" t="str">
        <f>VLOOKUP(A682,道具!A:B,2,FALSE)</f>
        <v>勇者2-1-2</v>
      </c>
    </row>
    <row r="683" spans="1:2">
      <c r="A683" s="41">
        <v>33439</v>
      </c>
      <c r="B683" s="41" t="str">
        <f>VLOOKUP(A683,道具!A:B,2,FALSE)</f>
        <v>勇者2-2-1</v>
      </c>
    </row>
    <row r="684" spans="1:2">
      <c r="A684" s="41">
        <v>33440</v>
      </c>
      <c r="B684" s="41" t="str">
        <f>VLOOKUP(A684,道具!A:B,2,FALSE)</f>
        <v>勇者2-2-2</v>
      </c>
    </row>
    <row r="685" spans="1:2">
      <c r="A685" s="41">
        <v>33441</v>
      </c>
      <c r="B685" s="41" t="str">
        <f>VLOOKUP(A685,道具!A:B,2,FALSE)</f>
        <v>勇者2-3-1</v>
      </c>
    </row>
    <row r="686" spans="1:2">
      <c r="A686" s="41">
        <v>33442</v>
      </c>
      <c r="B686" s="41" t="str">
        <f>VLOOKUP(A686,道具!A:B,2,FALSE)</f>
        <v>勇者2-3-2</v>
      </c>
    </row>
    <row r="687" spans="1:2">
      <c r="A687" s="41">
        <v>33443</v>
      </c>
      <c r="B687" s="41" t="str">
        <f>VLOOKUP(A687,道具!A:B,2,FALSE)</f>
        <v>勇者3-1-1</v>
      </c>
    </row>
    <row r="688" spans="1:2">
      <c r="A688" s="41">
        <v>33444</v>
      </c>
      <c r="B688" s="41" t="str">
        <f>VLOOKUP(A688,道具!A:B,2,FALSE)</f>
        <v>勇者3-1-2</v>
      </c>
    </row>
    <row r="689" spans="1:2">
      <c r="A689" s="41">
        <v>33445</v>
      </c>
      <c r="B689" s="41" t="str">
        <f>VLOOKUP(A689,道具!A:B,2,FALSE)</f>
        <v>勇者3-2-1</v>
      </c>
    </row>
    <row r="690" spans="1:2">
      <c r="A690" s="41">
        <v>33446</v>
      </c>
      <c r="B690" s="41" t="str">
        <f>VLOOKUP(A690,道具!A:B,2,FALSE)</f>
        <v>勇者3-2-2</v>
      </c>
    </row>
    <row r="691" spans="1:2">
      <c r="A691" s="41">
        <v>33447</v>
      </c>
      <c r="B691" s="41" t="str">
        <f>VLOOKUP(A691,道具!A:B,2,FALSE)</f>
        <v>勇者3-3-1</v>
      </c>
    </row>
    <row r="692" spans="1:2">
      <c r="A692" s="41">
        <v>33448</v>
      </c>
      <c r="B692" s="41" t="str">
        <f>VLOOKUP(A692,道具!A:B,2,FALSE)</f>
        <v>勇者3-3-2</v>
      </c>
    </row>
    <row r="693" spans="1:2">
      <c r="A693" s="41">
        <v>33449</v>
      </c>
      <c r="B693" s="41" t="str">
        <f>VLOOKUP(A693,道具!A:B,2,FALSE)</f>
        <v>勇者4-1-1</v>
      </c>
    </row>
    <row r="694" spans="1:2">
      <c r="A694" s="41">
        <v>33450</v>
      </c>
      <c r="B694" s="41" t="str">
        <f>VLOOKUP(A694,道具!A:B,2,FALSE)</f>
        <v>勇者4-1-2</v>
      </c>
    </row>
    <row r="695" spans="1:2">
      <c r="A695" s="41">
        <v>33451</v>
      </c>
      <c r="B695" s="41" t="str">
        <f>VLOOKUP(A695,道具!A:B,2,FALSE)</f>
        <v>勇者4-2-1</v>
      </c>
    </row>
    <row r="696" spans="1:2">
      <c r="A696" s="41">
        <v>33452</v>
      </c>
      <c r="B696" s="41" t="str">
        <f>VLOOKUP(A696,道具!A:B,2,FALSE)</f>
        <v>勇者4-2-2</v>
      </c>
    </row>
    <row r="697" spans="1:2">
      <c r="A697" s="41">
        <v>33453</v>
      </c>
      <c r="B697" s="41" t="str">
        <f>VLOOKUP(A697,道具!A:B,2,FALSE)</f>
        <v>勇者4-3-1</v>
      </c>
    </row>
    <row r="698" spans="1:2">
      <c r="A698" s="41">
        <v>33454</v>
      </c>
      <c r="B698" s="41" t="str">
        <f>VLOOKUP(A698,道具!A:B,2,FALSE)</f>
        <v>勇者4-3-2</v>
      </c>
    </row>
    <row r="699" spans="1:2">
      <c r="A699" s="41">
        <v>33455</v>
      </c>
      <c r="B699" s="41" t="str">
        <f>VLOOKUP(A699,道具!A:B,2,FALSE)</f>
        <v>勇者5-1-1</v>
      </c>
    </row>
    <row r="700" spans="1:2">
      <c r="A700" s="41">
        <v>33456</v>
      </c>
      <c r="B700" s="41" t="str">
        <f>VLOOKUP(A700,道具!A:B,2,FALSE)</f>
        <v>勇者5-1-2</v>
      </c>
    </row>
    <row r="701" spans="1:2">
      <c r="A701" s="41">
        <v>33457</v>
      </c>
      <c r="B701" s="41" t="str">
        <f>VLOOKUP(A701,道具!A:B,2,FALSE)</f>
        <v>勇者5-2-1</v>
      </c>
    </row>
    <row r="702" spans="1:2">
      <c r="A702" s="41">
        <v>33458</v>
      </c>
      <c r="B702" s="41" t="str">
        <f>VLOOKUP(A702,道具!A:B,2,FALSE)</f>
        <v>勇者5-2-2</v>
      </c>
    </row>
    <row r="703" spans="1:2">
      <c r="A703" s="41">
        <v>33459</v>
      </c>
      <c r="B703" s="41" t="str">
        <f>VLOOKUP(A703,道具!A:B,2,FALSE)</f>
        <v>勇者5-3-1</v>
      </c>
    </row>
    <row r="704" spans="1:2">
      <c r="A704" s="41">
        <v>33460</v>
      </c>
      <c r="B704" s="41" t="str">
        <f>VLOOKUP(A704,道具!A:B,2,FALSE)</f>
        <v>勇者5-3-2</v>
      </c>
    </row>
    <row r="705" spans="1:2">
      <c r="A705" s="41">
        <v>33461</v>
      </c>
      <c r="B705" s="41" t="str">
        <f>VLOOKUP(A705,道具!A:B,2,FALSE)</f>
        <v>勇者6-1-1</v>
      </c>
    </row>
    <row r="706" spans="1:2">
      <c r="A706" s="41">
        <v>33462</v>
      </c>
      <c r="B706" s="41" t="str">
        <f>VLOOKUP(A706,道具!A:B,2,FALSE)</f>
        <v>勇者6-1-2</v>
      </c>
    </row>
    <row r="707" spans="1:2">
      <c r="A707" s="41">
        <v>33463</v>
      </c>
      <c r="B707" s="41" t="str">
        <f>VLOOKUP(A707,道具!A:B,2,FALSE)</f>
        <v>勇者6-2-1</v>
      </c>
    </row>
    <row r="708" spans="1:2">
      <c r="A708" s="41">
        <v>33464</v>
      </c>
      <c r="B708" s="41" t="str">
        <f>VLOOKUP(A708,道具!A:B,2,FALSE)</f>
        <v>勇者6-2-2</v>
      </c>
    </row>
    <row r="709" spans="1:2">
      <c r="A709" s="41">
        <v>33465</v>
      </c>
      <c r="B709" s="41" t="str">
        <f>VLOOKUP(A709,道具!A:B,2,FALSE)</f>
        <v>勇者6-3-1</v>
      </c>
    </row>
    <row r="710" spans="1:2">
      <c r="A710" s="41">
        <v>33466</v>
      </c>
      <c r="B710" s="41" t="str">
        <f>VLOOKUP(A710,道具!A:B,2,FALSE)</f>
        <v>勇者6-3-2</v>
      </c>
    </row>
    <row r="711" spans="1:2">
      <c r="A711" s="41">
        <v>33467</v>
      </c>
      <c r="B711" s="41" t="str">
        <f>VLOOKUP(A711,道具!A:B,2,FALSE)</f>
        <v>勇者7-1-1</v>
      </c>
    </row>
    <row r="712" spans="1:2">
      <c r="A712" s="41">
        <v>33468</v>
      </c>
      <c r="B712" s="41" t="str">
        <f>VLOOKUP(A712,道具!A:B,2,FALSE)</f>
        <v>勇者7-1-2</v>
      </c>
    </row>
    <row r="713" spans="1:2">
      <c r="A713" s="41">
        <v>33469</v>
      </c>
      <c r="B713" s="41" t="str">
        <f>VLOOKUP(A713,道具!A:B,2,FALSE)</f>
        <v>勇者7-2-1</v>
      </c>
    </row>
    <row r="714" spans="1:2">
      <c r="A714" s="41">
        <v>33470</v>
      </c>
      <c r="B714" s="41" t="str">
        <f>VLOOKUP(A714,道具!A:B,2,FALSE)</f>
        <v>勇者7-2-2</v>
      </c>
    </row>
    <row r="715" spans="1:2">
      <c r="A715" s="41">
        <v>33471</v>
      </c>
      <c r="B715" s="41" t="str">
        <f>VLOOKUP(A715,道具!A:B,2,FALSE)</f>
        <v>勇者7-3-1</v>
      </c>
    </row>
    <row r="716" spans="1:2">
      <c r="A716" s="41">
        <v>33472</v>
      </c>
      <c r="B716" s="41" t="str">
        <f>VLOOKUP(A716,道具!A:B,2,FALSE)</f>
        <v>勇者7-3-2</v>
      </c>
    </row>
    <row r="717" spans="1:2">
      <c r="A717" s="41">
        <v>33473</v>
      </c>
      <c r="B717" s="41" t="str">
        <f>VLOOKUP(A717,道具!A:B,2,FALSE)</f>
        <v>勇者8-1-1</v>
      </c>
    </row>
    <row r="718" spans="1:2">
      <c r="A718" s="41">
        <v>33474</v>
      </c>
      <c r="B718" s="41" t="str">
        <f>VLOOKUP(A718,道具!A:B,2,FALSE)</f>
        <v>勇者8-1-2</v>
      </c>
    </row>
    <row r="719" spans="1:2">
      <c r="A719" s="41">
        <v>33475</v>
      </c>
      <c r="B719" s="41" t="str">
        <f>VLOOKUP(A719,道具!A:B,2,FALSE)</f>
        <v>勇者8-2-1</v>
      </c>
    </row>
    <row r="720" spans="1:2">
      <c r="A720" s="41">
        <v>33476</v>
      </c>
      <c r="B720" s="41" t="str">
        <f>VLOOKUP(A720,道具!A:B,2,FALSE)</f>
        <v>勇者8-2-2</v>
      </c>
    </row>
    <row r="721" spans="1:2">
      <c r="A721" s="41">
        <v>33477</v>
      </c>
      <c r="B721" s="41" t="str">
        <f>VLOOKUP(A721,道具!A:B,2,FALSE)</f>
        <v>勇者8-3-1</v>
      </c>
    </row>
    <row r="722" spans="1:2">
      <c r="A722" s="41">
        <v>33478</v>
      </c>
      <c r="B722" s="41" t="str">
        <f>VLOOKUP(A722,道具!A:B,2,FALSE)</f>
        <v>勇者8-3-2</v>
      </c>
    </row>
    <row r="723" spans="1:2">
      <c r="A723" s="41">
        <v>33479</v>
      </c>
      <c r="B723" s="41" t="str">
        <f>VLOOKUP(A723,道具!A:B,2,FALSE)</f>
        <v>勇者9-1-1</v>
      </c>
    </row>
    <row r="724" spans="1:2">
      <c r="A724" s="41">
        <v>33480</v>
      </c>
      <c r="B724" s="41" t="str">
        <f>VLOOKUP(A724,道具!A:B,2,FALSE)</f>
        <v>勇者9-1-2</v>
      </c>
    </row>
    <row r="725" spans="1:2">
      <c r="A725" s="41">
        <v>33481</v>
      </c>
      <c r="B725" s="41" t="str">
        <f>VLOOKUP(A725,道具!A:B,2,FALSE)</f>
        <v>勇者9-2-1</v>
      </c>
    </row>
    <row r="726" spans="1:2">
      <c r="A726" s="41">
        <v>33482</v>
      </c>
      <c r="B726" s="41" t="str">
        <f>VLOOKUP(A726,道具!A:B,2,FALSE)</f>
        <v>勇者9-2-2</v>
      </c>
    </row>
    <row r="727" spans="1:2">
      <c r="A727" s="41">
        <v>33483</v>
      </c>
      <c r="B727" s="41" t="str">
        <f>VLOOKUP(A727,道具!A:B,2,FALSE)</f>
        <v>勇者9-3-1</v>
      </c>
    </row>
    <row r="728" spans="1:2">
      <c r="A728" s="41">
        <v>33484</v>
      </c>
      <c r="B728" s="41" t="str">
        <f>VLOOKUP(A728,道具!A:B,2,FALSE)</f>
        <v>勇者9-3-2</v>
      </c>
    </row>
    <row r="729" spans="1:2">
      <c r="A729" s="41">
        <v>33485</v>
      </c>
      <c r="B729" s="41" t="str">
        <f>VLOOKUP(A729,道具!A:B,2,FALSE)</f>
        <v>勇者10-1-1</v>
      </c>
    </row>
    <row r="730" spans="1:2">
      <c r="A730" s="41">
        <v>33486</v>
      </c>
      <c r="B730" s="41" t="str">
        <f>VLOOKUP(A730,道具!A:B,2,FALSE)</f>
        <v>勇者10-1-2</v>
      </c>
    </row>
    <row r="731" spans="1:2">
      <c r="A731" s="41">
        <v>33487</v>
      </c>
      <c r="B731" s="41" t="str">
        <f>VLOOKUP(A731,道具!A:B,2,FALSE)</f>
        <v>勇者10-2-1</v>
      </c>
    </row>
    <row r="732" spans="1:2">
      <c r="A732" s="41">
        <v>33488</v>
      </c>
      <c r="B732" s="41" t="str">
        <f>VLOOKUP(A732,道具!A:B,2,FALSE)</f>
        <v>勇者10-2-2</v>
      </c>
    </row>
    <row r="733" spans="1:2">
      <c r="A733" s="41">
        <v>33489</v>
      </c>
      <c r="B733" s="41" t="str">
        <f>VLOOKUP(A733,道具!A:B,2,FALSE)</f>
        <v>勇者10-3-1</v>
      </c>
    </row>
    <row r="734" spans="1:2">
      <c r="A734" s="41">
        <v>33490</v>
      </c>
      <c r="B734" s="41" t="str">
        <f>VLOOKUP(A734,道具!A:B,2,FALSE)</f>
        <v>勇者10-3-2</v>
      </c>
    </row>
    <row r="735" spans="1:2">
      <c r="A735" s="41">
        <v>33501</v>
      </c>
      <c r="B735" s="41" t="str">
        <f>VLOOKUP(A735,道具!A:B,2,FALSE)</f>
        <v>征战礼包</v>
      </c>
    </row>
    <row r="736" spans="1:2">
      <c r="A736" s="41">
        <v>33502</v>
      </c>
      <c r="B736" s="41" t="str">
        <f>VLOOKUP(A736,道具!A:B,2,FALSE)</f>
        <v>竞技礼包</v>
      </c>
    </row>
    <row r="737" spans="1:2">
      <c r="A737" s="41">
        <v>33503</v>
      </c>
      <c r="B737" s="41" t="str">
        <f>VLOOKUP(A737,道具!A:B,2,FALSE)</f>
        <v>深渊宝箱</v>
      </c>
    </row>
    <row r="738" spans="1:2">
      <c r="A738" s="41">
        <v>33504</v>
      </c>
      <c r="B738" s="41" t="str">
        <f>VLOOKUP(A738,道具!A:B,2,FALSE)</f>
        <v>深渊大宝箱</v>
      </c>
    </row>
    <row r="739" spans="1:2">
      <c r="A739" s="41">
        <v>33505</v>
      </c>
      <c r="B739" s="41" t="str">
        <f>VLOOKUP(A739,道具!A:B,2,FALSE)</f>
        <v>深渊碎片和票</v>
      </c>
    </row>
    <row r="740" spans="1:2">
      <c r="A740" s="41">
        <v>33506</v>
      </c>
      <c r="B740" s="41" t="str">
        <f>VLOOKUP(A740,道具!A:B,2,FALSE)</f>
        <v>小型深渊宝珠</v>
      </c>
    </row>
    <row r="741" spans="1:2">
      <c r="A741" s="41">
        <v>33507</v>
      </c>
      <c r="B741" s="41" t="str">
        <f>VLOOKUP(A741,道具!A:B,2,FALSE)</f>
        <v>小型钥匙宝珠</v>
      </c>
    </row>
    <row r="742" spans="1:2">
      <c r="A742" s="41">
        <v>33508</v>
      </c>
      <c r="B742" s="41" t="str">
        <f>VLOOKUP(A742,道具!A:B,2,FALSE)</f>
        <v>主角升级药剂罐</v>
      </c>
    </row>
    <row r="743" spans="1:2">
      <c r="A743" s="41">
        <v>33600</v>
      </c>
      <c r="B743" s="41" t="str">
        <f>VLOOKUP(A743,道具!A:B,2,FALSE)</f>
        <v>斗者宝箱</v>
      </c>
    </row>
    <row r="744" spans="1:2">
      <c r="A744" s="41">
        <v>33601</v>
      </c>
      <c r="B744" s="41" t="str">
        <f>VLOOKUP(A744,道具!A:B,2,FALSE)</f>
        <v>斗者大宝箱</v>
      </c>
    </row>
    <row r="745" spans="1:2">
      <c r="A745" s="41">
        <v>33602</v>
      </c>
      <c r="B745" s="41" t="str">
        <f>VLOOKUP(A745,道具!A:B,2,FALSE)</f>
        <v>斗者0</v>
      </c>
    </row>
    <row r="746" spans="1:2">
      <c r="A746" s="41">
        <v>33603</v>
      </c>
      <c r="B746" s="41" t="str">
        <f>VLOOKUP(A746,道具!A:B,2,FALSE)</f>
        <v>斗者1</v>
      </c>
    </row>
    <row r="747" spans="1:2">
      <c r="A747" s="41">
        <v>33604</v>
      </c>
      <c r="B747" s="41" t="str">
        <f>VLOOKUP(A747,道具!A:B,2,FALSE)</f>
        <v>斗者2</v>
      </c>
    </row>
    <row r="748" spans="1:2">
      <c r="A748" s="41">
        <v>33605</v>
      </c>
      <c r="B748" s="41" t="str">
        <f>VLOOKUP(A748,道具!A:B,2,FALSE)</f>
        <v>斗者3</v>
      </c>
    </row>
    <row r="749" spans="1:2">
      <c r="A749" s="41">
        <v>33606</v>
      </c>
      <c r="B749" s="41" t="str">
        <f>VLOOKUP(A749,道具!A:B,2,FALSE)</f>
        <v>斗者4</v>
      </c>
    </row>
    <row r="750" spans="1:2">
      <c r="A750" s="41">
        <v>33621</v>
      </c>
      <c r="B750" s="41" t="str">
        <f>VLOOKUP(A750,道具!A:B,2,FALSE)</f>
        <v>斗者11</v>
      </c>
    </row>
    <row r="751" spans="1:2">
      <c r="A751" s="41">
        <v>33622</v>
      </c>
      <c r="B751" s="41" t="str">
        <f>VLOOKUP(A751,道具!A:B,2,FALSE)</f>
        <v>斗者12</v>
      </c>
    </row>
    <row r="752" spans="1:2">
      <c r="A752" s="41">
        <v>33623</v>
      </c>
      <c r="B752" s="41" t="str">
        <f>VLOOKUP(A752,道具!A:B,2,FALSE)</f>
        <v>斗者13</v>
      </c>
    </row>
    <row r="753" spans="1:2">
      <c r="A753" s="41">
        <v>33624</v>
      </c>
      <c r="B753" s="41" t="str">
        <f>VLOOKUP(A753,道具!A:B,2,FALSE)</f>
        <v>斗者14</v>
      </c>
    </row>
    <row r="754" spans="1:2">
      <c r="A754" s="41">
        <v>33625</v>
      </c>
      <c r="B754" s="41" t="str">
        <f>VLOOKUP(A754,道具!A:B,2,FALSE)</f>
        <v>斗者15</v>
      </c>
    </row>
    <row r="755" spans="1:2">
      <c r="A755" s="41">
        <v>33626</v>
      </c>
      <c r="B755" s="41" t="str">
        <f>VLOOKUP(A755,道具!A:B,2,FALSE)</f>
        <v>斗者16</v>
      </c>
    </row>
    <row r="756" spans="1:2">
      <c r="A756" s="41">
        <v>33627</v>
      </c>
      <c r="B756" s="41" t="str">
        <f>VLOOKUP(A756,道具!A:B,2,FALSE)</f>
        <v>斗者17</v>
      </c>
    </row>
    <row r="757" spans="1:2">
      <c r="A757" s="41">
        <v>33628</v>
      </c>
      <c r="B757" s="41" t="str">
        <f>VLOOKUP(A757,道具!A:B,2,FALSE)</f>
        <v>斗者21</v>
      </c>
    </row>
    <row r="758" spans="1:2">
      <c r="A758" s="41">
        <v>33629</v>
      </c>
      <c r="B758" s="41" t="str">
        <f>VLOOKUP(A758,道具!A:B,2,FALSE)</f>
        <v>斗者22</v>
      </c>
    </row>
    <row r="759" spans="1:2">
      <c r="A759" s="41">
        <v>33630</v>
      </c>
      <c r="B759" s="41" t="str">
        <f>VLOOKUP(A759,道具!A:B,2,FALSE)</f>
        <v>斗者23</v>
      </c>
    </row>
    <row r="760" spans="1:2">
      <c r="A760" s="41">
        <v>33631</v>
      </c>
      <c r="B760" s="41" t="str">
        <f>VLOOKUP(A760,道具!A:B,2,FALSE)</f>
        <v>斗者24</v>
      </c>
    </row>
    <row r="761" spans="1:2">
      <c r="A761" s="41">
        <v>33632</v>
      </c>
      <c r="B761" s="41" t="str">
        <f>VLOOKUP(A761,道具!A:B,2,FALSE)</f>
        <v>斗者25</v>
      </c>
    </row>
    <row r="762" spans="1:2">
      <c r="A762" s="41">
        <v>33633</v>
      </c>
      <c r="B762" s="41" t="str">
        <f>VLOOKUP(A762,道具!A:B,2,FALSE)</f>
        <v>斗者26</v>
      </c>
    </row>
    <row r="763" spans="1:2">
      <c r="A763" s="41">
        <v>33634</v>
      </c>
      <c r="B763" s="41" t="str">
        <f>VLOOKUP(A763,道具!A:B,2,FALSE)</f>
        <v>斗者27</v>
      </c>
    </row>
    <row r="764" spans="1:2">
      <c r="A764" s="41">
        <v>33990</v>
      </c>
      <c r="B764" s="41" t="str">
        <f>VLOOKUP(A764,道具!A:B,2,FALSE)</f>
        <v>进群福利礼包</v>
      </c>
    </row>
    <row r="765" spans="1:2">
      <c r="A765" s="41">
        <v>33999</v>
      </c>
      <c r="B765" s="41" t="str">
        <f>VLOOKUP(A765,道具!A:B,2,FALSE)</f>
        <v>测试专用进阶箱</v>
      </c>
    </row>
    <row r="766" spans="1:2">
      <c r="A766" s="41">
        <v>33998</v>
      </c>
      <c r="B766" s="41" t="str">
        <f>VLOOKUP(A766,道具!A:B,2,FALSE)</f>
        <v>测试专用进阶箱1</v>
      </c>
    </row>
    <row r="767" spans="1:2">
      <c r="A767" s="41">
        <v>33997</v>
      </c>
      <c r="B767" s="41" t="str">
        <f>VLOOKUP(A767,道具!A:B,2,FALSE)</f>
        <v>测试专用进阶箱2</v>
      </c>
    </row>
    <row r="768" spans="1:2">
      <c r="A768" s="41">
        <v>34001</v>
      </c>
      <c r="B768" s="41" t="str">
        <f>VLOOKUP(A768,道具!A:B,2,FALSE)</f>
        <v>史诗英雄碎片包</v>
      </c>
    </row>
    <row r="769" spans="1:2">
      <c r="A769" s="41">
        <v>34002</v>
      </c>
      <c r="B769" s="41" t="str">
        <f>VLOOKUP(A769,道具!A:B,2,FALSE)</f>
        <v>传说英雄碎片包</v>
      </c>
    </row>
    <row r="770" spans="1:2">
      <c r="A770" s="41">
        <v>34003</v>
      </c>
      <c r="B770" s="41" t="str">
        <f>VLOOKUP(A770,道具!A:B,2,FALSE)</f>
        <v>神话英雄碎片包</v>
      </c>
    </row>
    <row r="771" spans="1:2">
      <c r="A771" s="41">
        <v>34004</v>
      </c>
      <c r="B771" s="41" t="str">
        <f>VLOOKUP(A771,道具!A:B,2,FALSE)</f>
        <v>英雄碎片包</v>
      </c>
    </row>
    <row r="772" spans="1:2">
      <c r="A772" s="41">
        <v>34005</v>
      </c>
      <c r="B772" s="41" t="str">
        <f>VLOOKUP(A772,道具!A:B,2,FALSE)</f>
        <v>史诗1</v>
      </c>
    </row>
    <row r="773" spans="1:2">
      <c r="A773" s="41">
        <v>34006</v>
      </c>
      <c r="B773" s="41" t="str">
        <f>VLOOKUP(A773,道具!A:B,2,FALSE)</f>
        <v>史诗2</v>
      </c>
    </row>
    <row r="774" spans="1:2">
      <c r="A774" s="41">
        <v>34007</v>
      </c>
      <c r="B774" s="41" t="str">
        <f>VLOOKUP(A774,道具!A:B,2,FALSE)</f>
        <v>史诗3</v>
      </c>
    </row>
    <row r="775" spans="1:2">
      <c r="A775" s="41">
        <v>34008</v>
      </c>
      <c r="B775" s="41" t="str">
        <f>VLOOKUP(A775,道具!A:B,2,FALSE)</f>
        <v>传说1</v>
      </c>
    </row>
    <row r="776" spans="1:2">
      <c r="A776" s="41">
        <v>34009</v>
      </c>
      <c r="B776" s="41" t="str">
        <f>VLOOKUP(A776,道具!A:B,2,FALSE)</f>
        <v>传说2</v>
      </c>
    </row>
    <row r="777" spans="1:2">
      <c r="A777" s="41">
        <v>34010</v>
      </c>
      <c r="B777" s="41" t="str">
        <f>VLOOKUP(A777,道具!A:B,2,FALSE)</f>
        <v>传说3</v>
      </c>
    </row>
    <row r="778" spans="1:2">
      <c r="A778" s="41">
        <v>34011</v>
      </c>
      <c r="B778" s="41" t="str">
        <f>VLOOKUP(A778,道具!A:B,2,FALSE)</f>
        <v>传说4</v>
      </c>
    </row>
    <row r="779" spans="1:2">
      <c r="A779" s="41">
        <v>34012</v>
      </c>
      <c r="B779" s="41" t="str">
        <f>VLOOKUP(A779,道具!A:B,2,FALSE)</f>
        <v>红色1</v>
      </c>
    </row>
    <row r="780" spans="1:2">
      <c r="A780" s="41">
        <v>34013</v>
      </c>
      <c r="B780" s="41" t="str">
        <f>VLOOKUP(A780,道具!A:B,2,FALSE)</f>
        <v>红色2</v>
      </c>
    </row>
    <row r="781" spans="1:2">
      <c r="A781" s="41">
        <v>34014</v>
      </c>
      <c r="B781" s="41" t="str">
        <f>VLOOKUP(A781,道具!A:B,2,FALSE)</f>
        <v>红色3</v>
      </c>
    </row>
    <row r="782" spans="1:2">
      <c r="A782" s="41">
        <v>34015</v>
      </c>
      <c r="B782" s="41" t="str">
        <f>VLOOKUP(A782,道具!A:B,2,FALSE)</f>
        <v>史诗4</v>
      </c>
    </row>
    <row r="783" spans="1:2">
      <c r="A783" s="41">
        <v>34021</v>
      </c>
      <c r="B783" s="41" t="str">
        <f>VLOOKUP(A783,道具!A:B,2,FALSE)</f>
        <v>西方</v>
      </c>
    </row>
    <row r="784" spans="1:2">
      <c r="A784" s="41">
        <v>34022</v>
      </c>
      <c r="B784" s="41" t="str">
        <f>VLOOKUP(A784,道具!A:B,2,FALSE)</f>
        <v>蜀地</v>
      </c>
    </row>
    <row r="785" spans="1:2">
      <c r="A785" s="41">
        <v>34023</v>
      </c>
      <c r="B785" s="41" t="str">
        <f>VLOOKUP(A785,道具!A:B,2,FALSE)</f>
        <v>神秘宝箱</v>
      </c>
    </row>
    <row r="786" spans="1:2">
      <c r="A786" s="41">
        <v>34091</v>
      </c>
      <c r="B786" s="41" t="str">
        <f>VLOOKUP(A786,道具!A:B,2,FALSE)</f>
        <v>史诗英雄碎片自选包</v>
      </c>
    </row>
    <row r="787" spans="1:2">
      <c r="A787" s="41">
        <v>34092</v>
      </c>
      <c r="B787" s="41" t="str">
        <f>VLOOKUP(A787,道具!A:B,2,FALSE)</f>
        <v>传说英雄碎片自选包</v>
      </c>
    </row>
    <row r="788" spans="1:2">
      <c r="A788" s="41">
        <v>34093</v>
      </c>
      <c r="B788" s="41" t="str">
        <f>VLOOKUP(A788,道具!A:B,2,FALSE)</f>
        <v>神话英雄碎片自选包</v>
      </c>
    </row>
    <row r="789" spans="1:2">
      <c r="A789" s="41">
        <v>34094</v>
      </c>
      <c r="B789" s="41" t="str">
        <f>VLOOKUP(A789,道具!A:B,2,FALSE)</f>
        <v>斗者武器自选箱</v>
      </c>
    </row>
    <row r="790" spans="1:2">
      <c r="A790" s="41">
        <v>34095</v>
      </c>
      <c r="B790" s="41" t="str">
        <f>VLOOKUP(A790,道具!A:B,2,FALSE)</f>
        <v>勇者武器自选箱</v>
      </c>
    </row>
    <row r="791" spans="1:2">
      <c r="A791" s="41">
        <v>34096</v>
      </c>
      <c r="B791" s="41" t="str">
        <f>VLOOKUP(A791,道具!A:B,2,FALSE)</f>
        <v>斗者防具自选箱</v>
      </c>
    </row>
    <row r="792" spans="1:2">
      <c r="A792" s="41">
        <v>34097</v>
      </c>
      <c r="B792" s="41" t="str">
        <f>VLOOKUP(A792,道具!A:B,2,FALSE)</f>
        <v>勇者防具自选箱</v>
      </c>
    </row>
    <row r="793" spans="1:2">
      <c r="A793" s="41">
        <v>34098</v>
      </c>
      <c r="B793" s="41" t="str">
        <f>VLOOKUP(A793,道具!A:B,2,FALSE)</f>
        <v>深渊碎片自选罐(小)</v>
      </c>
    </row>
    <row r="794" spans="1:2">
      <c r="A794" s="41">
        <v>34099</v>
      </c>
      <c r="B794" s="41" t="str">
        <f>VLOOKUP(A794,道具!A:B,2,FALSE)</f>
        <v>深渊碎片自选罐(大)</v>
      </c>
    </row>
    <row r="795" spans="1:2">
      <c r="A795" s="41">
        <v>34101</v>
      </c>
      <c r="B795" s="41" t="str">
        <f>VLOOKUP(A795,道具!A:B,2,FALSE)</f>
        <v>深渊碎片</v>
      </c>
    </row>
    <row r="796" spans="1:2">
      <c r="A796" s="41">
        <v>34102</v>
      </c>
      <c r="B796" s="41" t="str">
        <f>VLOOKUP(A796,道具!A:B,2,FALSE)</f>
        <v>深渊碎片A</v>
      </c>
    </row>
    <row r="797" spans="1:2">
      <c r="A797" s="41">
        <v>34103</v>
      </c>
      <c r="B797" s="41" t="str">
        <f>VLOOKUP(A797,道具!A:B,2,FALSE)</f>
        <v>深渊碎片B</v>
      </c>
    </row>
    <row r="798" spans="1:2">
      <c r="A798" s="41">
        <v>34104</v>
      </c>
      <c r="B798" s="41" t="str">
        <f>VLOOKUP(A798,道具!A:B,2,FALSE)</f>
        <v>深渊碎片C</v>
      </c>
    </row>
    <row r="799" spans="1:2">
      <c r="A799" s="41">
        <v>34105</v>
      </c>
      <c r="B799" s="41" t="str">
        <f>VLOOKUP(A799,道具!A:B,2,FALSE)</f>
        <v>深渊碎片1</v>
      </c>
    </row>
    <row r="800" spans="1:2">
      <c r="A800" s="41">
        <v>34106</v>
      </c>
      <c r="B800" s="41" t="str">
        <f>VLOOKUP(A800,道具!A:B,2,FALSE)</f>
        <v>深渊碎片2</v>
      </c>
    </row>
    <row r="801" spans="1:2">
      <c r="A801" s="41">
        <v>34107</v>
      </c>
      <c r="B801" s="41" t="str">
        <f>VLOOKUP(A801,道具!A:B,2,FALSE)</f>
        <v>深渊碎片3</v>
      </c>
    </row>
    <row r="802" spans="1:2">
      <c r="A802" s="41">
        <v>34108</v>
      </c>
      <c r="B802" s="41" t="str">
        <f>VLOOKUP(A802,道具!A:B,2,FALSE)</f>
        <v>深渊碎片4</v>
      </c>
    </row>
    <row r="803" spans="1:2">
      <c r="A803" s="41">
        <v>34109</v>
      </c>
      <c r="B803" s="41" t="str">
        <f>VLOOKUP(A803,道具!A:B,2,FALSE)</f>
        <v>深渊碎片5</v>
      </c>
    </row>
    <row r="804" spans="1:2">
      <c r="A804" s="41">
        <v>34110</v>
      </c>
      <c r="B804" s="41" t="str">
        <f>VLOOKUP(A804,道具!A:B,2,FALSE)</f>
        <v>深渊碎片6</v>
      </c>
    </row>
    <row r="805" spans="1:2">
      <c r="A805" s="41">
        <v>34111</v>
      </c>
      <c r="B805" s="41" t="str">
        <f>VLOOKUP(A805,道具!A:B,2,FALSE)</f>
        <v>深渊碎片7</v>
      </c>
    </row>
    <row r="806" spans="1:2">
      <c r="A806" s="41">
        <v>34112</v>
      </c>
      <c r="B806" s="41" t="str">
        <f>VLOOKUP(A806,道具!A:B,2,FALSE)</f>
        <v>深渊碎片8</v>
      </c>
    </row>
    <row r="807" spans="1:2">
      <c r="A807" s="41">
        <v>34113</v>
      </c>
      <c r="B807" s="41" t="str">
        <f>VLOOKUP(A807,道具!A:B,2,FALSE)</f>
        <v>深渊碎片9</v>
      </c>
    </row>
    <row r="808" spans="1:2">
      <c r="A808" s="41">
        <v>34114</v>
      </c>
      <c r="B808" s="41" t="str">
        <f>VLOOKUP(A808,道具!A:B,2,FALSE)</f>
        <v>深渊碎片10</v>
      </c>
    </row>
    <row r="809" spans="1:2">
      <c r="A809" s="41">
        <v>34201</v>
      </c>
      <c r="B809" s="41" t="str">
        <f>VLOOKUP(A809,道具!A:B,2,FALSE)</f>
        <v>深渊碎片-武器1</v>
      </c>
    </row>
    <row r="810" spans="1:2">
      <c r="A810" s="41">
        <v>34202</v>
      </c>
      <c r="B810" s="41" t="str">
        <f>VLOOKUP(A810,道具!A:B,2,FALSE)</f>
        <v>深渊碎片-武器2</v>
      </c>
    </row>
    <row r="811" spans="1:2">
      <c r="A811" s="41">
        <v>34203</v>
      </c>
      <c r="B811" s="41" t="str">
        <f>VLOOKUP(A811,道具!A:B,2,FALSE)</f>
        <v>深渊碎片-武器3</v>
      </c>
    </row>
    <row r="812" spans="1:2">
      <c r="A812" s="41">
        <v>34204</v>
      </c>
      <c r="B812" s="41" t="str">
        <f>VLOOKUP(A812,道具!A:B,2,FALSE)</f>
        <v>深渊碎片-武器4</v>
      </c>
    </row>
    <row r="813" spans="1:2">
      <c r="A813" s="41">
        <v>34205</v>
      </c>
      <c r="B813" s="41" t="str">
        <f>VLOOKUP(A813,道具!A:B,2,FALSE)</f>
        <v>深渊碎片-武器5</v>
      </c>
    </row>
    <row r="814" spans="1:2">
      <c r="A814" s="41">
        <v>34206</v>
      </c>
      <c r="B814" s="41" t="str">
        <f>VLOOKUP(A814,道具!A:B,2,FALSE)</f>
        <v>深渊碎片-武器6</v>
      </c>
    </row>
    <row r="815" spans="1:2">
      <c r="A815" s="41">
        <v>34207</v>
      </c>
      <c r="B815" s="41" t="str">
        <f>VLOOKUP(A815,道具!A:B,2,FALSE)</f>
        <v>深渊碎片-武器7</v>
      </c>
    </row>
    <row r="816" spans="1:2">
      <c r="A816" s="41">
        <v>34208</v>
      </c>
      <c r="B816" s="41" t="str">
        <f>VLOOKUP(A816,道具!A:B,2,FALSE)</f>
        <v>深渊碎片-武器8</v>
      </c>
    </row>
    <row r="817" spans="1:2">
      <c r="A817" s="41">
        <v>34209</v>
      </c>
      <c r="B817" s="41" t="str">
        <f>VLOOKUP(A817,道具!A:B,2,FALSE)</f>
        <v>深渊碎片-防具1</v>
      </c>
    </row>
    <row r="818" spans="1:2">
      <c r="A818" s="41">
        <v>34210</v>
      </c>
      <c r="B818" s="41" t="str">
        <f>VLOOKUP(A818,道具!A:B,2,FALSE)</f>
        <v>深渊碎片-防具2</v>
      </c>
    </row>
    <row r="819" spans="1:2">
      <c r="A819" s="41">
        <v>34211</v>
      </c>
      <c r="B819" s="41" t="str">
        <f>VLOOKUP(A819,道具!A:B,2,FALSE)</f>
        <v>深渊碎片-防具3</v>
      </c>
    </row>
    <row r="820" spans="1:2">
      <c r="A820" s="41">
        <v>34212</v>
      </c>
      <c r="B820" s="41" t="str">
        <f>VLOOKUP(A820,道具!A:B,2,FALSE)</f>
        <v>深渊碎片-防具4</v>
      </c>
    </row>
    <row r="821" spans="1:2">
      <c r="A821" s="41">
        <v>34213</v>
      </c>
      <c r="B821" s="41" t="str">
        <f>VLOOKUP(A821,道具!A:B,2,FALSE)</f>
        <v>深渊碎片-防具5</v>
      </c>
    </row>
    <row r="822" spans="1:2">
      <c r="A822" s="41">
        <v>34214</v>
      </c>
      <c r="B822" s="41" t="str">
        <f>VLOOKUP(A822,道具!A:B,2,FALSE)</f>
        <v>深渊碎片-防具6</v>
      </c>
    </row>
    <row r="823" spans="1:2">
      <c r="A823" s="41">
        <v>34215</v>
      </c>
      <c r="B823" s="41" t="str">
        <f>VLOOKUP(A823,道具!A:B,2,FALSE)</f>
        <v>深渊碎片-防具7</v>
      </c>
    </row>
    <row r="824" spans="1:2">
      <c r="A824" s="41">
        <v>34216</v>
      </c>
      <c r="B824" s="41" t="str">
        <f>VLOOKUP(A824,道具!A:B,2,FALSE)</f>
        <v>深渊碎片-防具8</v>
      </c>
    </row>
    <row r="825" spans="1:2">
      <c r="A825" s="41">
        <v>34217</v>
      </c>
      <c r="B825" s="41" t="str">
        <f>VLOOKUP(A825,道具!A:B,2,FALSE)</f>
        <v>深渊碎片-防具9</v>
      </c>
    </row>
    <row r="826" spans="1:2">
      <c r="A826" s="41">
        <v>34218</v>
      </c>
      <c r="B826" s="41" t="str">
        <f>VLOOKUP(A826,道具!A:B,2,FALSE)</f>
        <v>深渊碎片-防具10</v>
      </c>
    </row>
    <row r="827" spans="1:2">
      <c r="A827" s="41">
        <v>34219</v>
      </c>
      <c r="B827" s="41" t="str">
        <f>VLOOKUP(A827,道具!A:B,2,FALSE)</f>
        <v>深渊碎片-防具11</v>
      </c>
    </row>
    <row r="828" spans="1:2">
      <c r="A828" s="41">
        <v>34220</v>
      </c>
      <c r="B828" s="41" t="str">
        <f>VLOOKUP(A828,道具!A:B,2,FALSE)</f>
        <v>深渊碎片-防具12</v>
      </c>
    </row>
    <row r="829" spans="1:2">
      <c r="A829" s="41">
        <v>34221</v>
      </c>
      <c r="B829" s="41" t="str">
        <f>VLOOKUP(A829,道具!A:B,2,FALSE)</f>
        <v>深渊碎片-防具13</v>
      </c>
    </row>
    <row r="830" spans="1:2">
      <c r="A830" s="41">
        <v>34222</v>
      </c>
      <c r="B830" s="41" t="str">
        <f>VLOOKUP(A830,道具!A:B,2,FALSE)</f>
        <v>深渊碎片-防具14</v>
      </c>
    </row>
    <row r="831" spans="1:2">
      <c r="A831" s="41">
        <v>34223</v>
      </c>
      <c r="B831" s="41" t="str">
        <f>VLOOKUP(A831,道具!A:B,2,FALSE)</f>
        <v>深渊碎片-防具15</v>
      </c>
    </row>
    <row r="832" spans="1:2">
      <c r="A832" s="41">
        <v>34224</v>
      </c>
      <c r="B832" s="41" t="str">
        <f>VLOOKUP(A832,道具!A:B,2,FALSE)</f>
        <v>深渊碎片-防具16</v>
      </c>
    </row>
    <row r="833" spans="1:2">
      <c r="A833" s="41">
        <v>34225</v>
      </c>
      <c r="B833" s="41" t="str">
        <f>VLOOKUP(A833,道具!A:B,2,FALSE)</f>
        <v>深渊碎片-防具17</v>
      </c>
    </row>
    <row r="834" spans="1:2">
      <c r="A834" s="41">
        <v>34226</v>
      </c>
      <c r="B834" s="41" t="str">
        <f>VLOOKUP(A834,道具!A:B,2,FALSE)</f>
        <v>深渊碎片-防具18</v>
      </c>
    </row>
    <row r="835" spans="1:2">
      <c r="A835" s="41">
        <v>34227</v>
      </c>
      <c r="B835" s="41" t="str">
        <f>VLOOKUP(A835,道具!A:B,2,FALSE)</f>
        <v>深渊碎片-防具19</v>
      </c>
    </row>
    <row r="836" spans="1:2">
      <c r="A836" s="41">
        <v>34228</v>
      </c>
      <c r="B836" s="41" t="str">
        <f>VLOOKUP(A836,道具!A:B,2,FALSE)</f>
        <v>深渊碎片-防具20</v>
      </c>
    </row>
    <row r="837" spans="1:2">
      <c r="A837" s="41">
        <v>34229</v>
      </c>
      <c r="B837" s="41" t="str">
        <f>VLOOKUP(A837,道具!A:B,2,FALSE)</f>
        <v>深渊碎片-防具21</v>
      </c>
    </row>
    <row r="838" spans="1:2">
      <c r="A838" s="41">
        <v>34230</v>
      </c>
      <c r="B838" s="41" t="str">
        <f>VLOOKUP(A838,道具!A:B,2,FALSE)</f>
        <v>深渊碎片-防具22</v>
      </c>
    </row>
    <row r="839" spans="1:2">
      <c r="A839" s="41">
        <v>34231</v>
      </c>
      <c r="B839" s="41" t="str">
        <f>VLOOKUP(A839,道具!A:B,2,FALSE)</f>
        <v>深渊碎片-防具23</v>
      </c>
    </row>
    <row r="840" spans="1:2">
      <c r="A840" s="41">
        <v>34232</v>
      </c>
      <c r="B840" s="41" t="str">
        <f>VLOOKUP(A840,道具!A:B,2,FALSE)</f>
        <v>深渊碎片-防具24</v>
      </c>
    </row>
    <row r="841" spans="1:2">
      <c r="A841" s="41">
        <v>34233</v>
      </c>
      <c r="B841" s="41" t="str">
        <f>VLOOKUP(A841,道具!A:B,2,FALSE)</f>
        <v>深渊碎片-防具25</v>
      </c>
    </row>
    <row r="842" spans="1:2">
      <c r="A842" s="41">
        <v>34234</v>
      </c>
      <c r="B842" s="41" t="str">
        <f>VLOOKUP(A842,道具!A:B,2,FALSE)</f>
        <v>深渊碎片-防具26</v>
      </c>
    </row>
    <row r="843" spans="1:2">
      <c r="A843" s="41">
        <v>34235</v>
      </c>
      <c r="B843" s="41" t="str">
        <f>VLOOKUP(A843,道具!A:B,2,FALSE)</f>
        <v>深渊碎片-防具27</v>
      </c>
    </row>
    <row r="844" spans="1:2">
      <c r="A844" s="41">
        <v>34236</v>
      </c>
      <c r="B844" s="41" t="str">
        <f>VLOOKUP(A844,道具!A:B,2,FALSE)</f>
        <v>深渊碎片-武器9</v>
      </c>
    </row>
    <row r="845" spans="1:2">
      <c r="A845" s="41">
        <v>34237</v>
      </c>
      <c r="B845" s="41" t="str">
        <f>VLOOKUP(A845,道具!A:B,2,FALSE)</f>
        <v>深渊碎片-武器10</v>
      </c>
    </row>
    <row r="846" spans="1:2">
      <c r="A846" s="41">
        <v>34238</v>
      </c>
      <c r="B846" s="41" t="str">
        <f>VLOOKUP(A846,道具!A:B,2,FALSE)</f>
        <v>深渊碎片-武器11</v>
      </c>
    </row>
    <row r="847" spans="1:2">
      <c r="A847" s="41">
        <v>35001</v>
      </c>
      <c r="B847" s="41" t="str">
        <f>VLOOKUP(A847,道具!A:B,2,FALSE)</f>
        <v>阿布特罗斯宝箱</v>
      </c>
    </row>
    <row r="848" spans="1:2">
      <c r="A848" s="41">
        <v>35002</v>
      </c>
      <c r="B848" s="41" t="str">
        <f>VLOOKUP(A848,道具!A:B,2,FALSE)</f>
        <v>阿布特罗斯超级宝箱</v>
      </c>
    </row>
    <row r="849" spans="1:2">
      <c r="A849" s="41">
        <v>35003</v>
      </c>
      <c r="B849" s="41" t="str">
        <f>VLOOKUP(A849,道具!A:B,2,FALSE)</f>
        <v>阿布特罗斯传奇宝箱</v>
      </c>
    </row>
    <row r="850" spans="1:2">
      <c r="A850" s="41">
        <v>35107</v>
      </c>
      <c r="B850" s="41" t="str">
        <f>VLOOKUP(A850,道具!A:B,2,FALSE)</f>
        <v>传说碎片包</v>
      </c>
    </row>
    <row r="851" spans="1:2">
      <c r="A851" s="41">
        <v>35108</v>
      </c>
      <c r="B851" s="41" t="str">
        <f>VLOOKUP(A851,道具!A:B,2,FALSE)</f>
        <v>天梯荣誉包</v>
      </c>
    </row>
    <row r="852" spans="1:2">
      <c r="A852" s="41">
        <v>35201</v>
      </c>
      <c r="B852" s="41" t="str">
        <f>VLOOKUP(A852,道具!A:B,2,FALSE)</f>
        <v>白羊座宝箱</v>
      </c>
    </row>
    <row r="853" spans="1:2">
      <c r="A853" s="41">
        <v>35202</v>
      </c>
      <c r="B853" s="41" t="str">
        <f>VLOOKUP(A853,道具!A:B,2,FALSE)</f>
        <v>金牛座宝箱</v>
      </c>
    </row>
    <row r="854" spans="1:2">
      <c r="A854" s="41">
        <v>35203</v>
      </c>
      <c r="B854" s="41" t="str">
        <f>VLOOKUP(A854,道具!A:B,2,FALSE)</f>
        <v>双子座宝箱</v>
      </c>
    </row>
    <row r="855" spans="1:2">
      <c r="A855" s="41">
        <v>35204</v>
      </c>
      <c r="B855" s="41" t="str">
        <f>VLOOKUP(A855,道具!A:B,2,FALSE)</f>
        <v>巨蟹座宝箱</v>
      </c>
    </row>
    <row r="856" spans="1:2">
      <c r="A856" s="41">
        <v>35205</v>
      </c>
      <c r="B856" s="41" t="str">
        <f>VLOOKUP(A856,道具!A:B,2,FALSE)</f>
        <v>狮子座宝箱</v>
      </c>
    </row>
    <row r="857" spans="1:2">
      <c r="A857" s="41">
        <v>35206</v>
      </c>
      <c r="B857" s="41" t="str">
        <f>VLOOKUP(A857,道具!A:B,2,FALSE)</f>
        <v>处女座宝箱</v>
      </c>
    </row>
    <row r="858" spans="1:2">
      <c r="A858" s="41">
        <v>35207</v>
      </c>
      <c r="B858" s="41" t="str">
        <f>VLOOKUP(A858,道具!A:B,2,FALSE)</f>
        <v>天秤座宝箱</v>
      </c>
    </row>
    <row r="859" spans="1:2">
      <c r="A859" s="41">
        <v>35208</v>
      </c>
      <c r="B859" s="41" t="str">
        <f>VLOOKUP(A859,道具!A:B,2,FALSE)</f>
        <v>天蝎座宝箱</v>
      </c>
    </row>
    <row r="860" spans="1:2">
      <c r="A860" s="41">
        <v>35209</v>
      </c>
      <c r="B860" s="41" t="str">
        <f>VLOOKUP(A860,道具!A:B,2,FALSE)</f>
        <v>射手座宝箱</v>
      </c>
    </row>
    <row r="861" spans="1:2">
      <c r="A861" s="41">
        <v>35210</v>
      </c>
      <c r="B861" s="41" t="str">
        <f>VLOOKUP(A861,道具!A:B,2,FALSE)</f>
        <v>摩羯座宝箱</v>
      </c>
    </row>
    <row r="862" spans="1:2">
      <c r="A862" s="41">
        <v>35211</v>
      </c>
      <c r="B862" s="41" t="str">
        <f>VLOOKUP(A862,道具!A:B,2,FALSE)</f>
        <v>水瓶座宝箱</v>
      </c>
    </row>
    <row r="863" spans="1:2">
      <c r="A863" s="41">
        <v>35212</v>
      </c>
      <c r="B863" s="41" t="str">
        <f>VLOOKUP(A863,道具!A:B,2,FALSE)</f>
        <v>双鱼座宝箱</v>
      </c>
    </row>
    <row r="864" spans="1:2">
      <c r="A864" s="41">
        <v>35213</v>
      </c>
      <c r="B864" s="41" t="str">
        <f>VLOOKUP(A864,道具!A:B,2,FALSE)</f>
        <v>土象星座宝箱</v>
      </c>
    </row>
    <row r="865" spans="1:2">
      <c r="A865" s="41">
        <v>35214</v>
      </c>
      <c r="B865" s="41" t="str">
        <f>VLOOKUP(A865,道具!A:B,2,FALSE)</f>
        <v>火象星座宝箱</v>
      </c>
    </row>
    <row r="866" spans="1:2">
      <c r="A866" s="41">
        <v>35215</v>
      </c>
      <c r="B866" s="41" t="str">
        <f>VLOOKUP(A866,道具!A:B,2,FALSE)</f>
        <v>水象星座宝箱</v>
      </c>
    </row>
    <row r="867" spans="1:2">
      <c r="A867" s="41">
        <v>35216</v>
      </c>
      <c r="B867" s="41" t="str">
        <f>VLOOKUP(A867,道具!A:B,2,FALSE)</f>
        <v>风象星座宝箱</v>
      </c>
    </row>
    <row r="868" spans="1:2">
      <c r="A868" s="41">
        <v>35217</v>
      </c>
      <c r="B868" s="41" t="str">
        <f>VLOOKUP(A868,道具!A:B,2,FALSE)</f>
        <v>上古巨神的回忆箱</v>
      </c>
    </row>
    <row r="869" spans="1:2">
      <c r="A869" s="41">
        <v>35301</v>
      </c>
      <c r="B869" s="41" t="str">
        <f>VLOOKUP(A869,道具!A:B,2,FALSE)</f>
        <v>材料箱</v>
      </c>
    </row>
    <row r="870" spans="1:2">
      <c r="A870" s="41">
        <v>35302</v>
      </c>
      <c r="B870" s="41" t="str">
        <f>VLOOKUP(A870,道具!A:B,2,FALSE)</f>
        <v>强化箱</v>
      </c>
    </row>
    <row r="871" spans="1:2">
      <c r="A871" s="41">
        <v>35303</v>
      </c>
      <c r="B871" s="41" t="str">
        <f>VLOOKUP(A871,道具!A:B,2,FALSE)</f>
        <v>英雄碎片箱</v>
      </c>
    </row>
    <row r="872" spans="1:2">
      <c r="A872" s="41">
        <v>35304</v>
      </c>
      <c r="B872" s="41" t="str">
        <f>VLOOKUP(A872,道具!A:B,2,FALSE)</f>
        <v>材料-进阶</v>
      </c>
    </row>
    <row r="873" spans="1:2">
      <c r="A873" s="41">
        <v>35305</v>
      </c>
      <c r="B873" s="41" t="str">
        <f>VLOOKUP(A873,道具!A:B,2,FALSE)</f>
        <v>材料-技能石</v>
      </c>
    </row>
    <row r="874" spans="1:2">
      <c r="A874" s="41">
        <v>35306</v>
      </c>
      <c r="B874" s="41" t="str">
        <f>VLOOKUP(A874,道具!A:B,2,FALSE)</f>
        <v>材料-进阶1</v>
      </c>
    </row>
    <row r="875" spans="1:2">
      <c r="A875" s="41">
        <v>35307</v>
      </c>
      <c r="B875" s="41" t="str">
        <f>VLOOKUP(A875,道具!A:B,2,FALSE)</f>
        <v>材料-进阶2</v>
      </c>
    </row>
    <row r="876" spans="1:2">
      <c r="A876" s="41">
        <v>35308</v>
      </c>
      <c r="B876" s="41" t="str">
        <f>VLOOKUP(A876,道具!A:B,2,FALSE)</f>
        <v>材料-进阶3</v>
      </c>
    </row>
    <row r="877" spans="1:2">
      <c r="A877" s="41">
        <v>35309</v>
      </c>
      <c r="B877" s="41" t="str">
        <f>VLOOKUP(A877,道具!A:B,2,FALSE)</f>
        <v>强化1</v>
      </c>
    </row>
    <row r="878" spans="1:2">
      <c r="A878" s="41">
        <v>35310</v>
      </c>
      <c r="B878" s="41" t="str">
        <f>VLOOKUP(A878,道具!A:B,2,FALSE)</f>
        <v>强化2</v>
      </c>
    </row>
    <row r="879" spans="1:2">
      <c r="A879" s="41">
        <v>35311</v>
      </c>
      <c r="B879" s="41" t="str">
        <f>VLOOKUP(A879,道具!A:B,2,FALSE)</f>
        <v>强化3</v>
      </c>
    </row>
    <row r="880" spans="1:2">
      <c r="A880" s="41">
        <v>35312</v>
      </c>
      <c r="B880" s="41" t="str">
        <f>VLOOKUP(A880,道具!A:B,2,FALSE)</f>
        <v>超强制作人灵魂箱</v>
      </c>
    </row>
    <row r="881" spans="1:2">
      <c r="A881" s="41">
        <v>36002</v>
      </c>
      <c r="B881" s="41" t="str">
        <f>VLOOKUP(A881,道具!A:B,2,FALSE)</f>
        <v>魔化之刃卷轴</v>
      </c>
    </row>
    <row r="882" spans="1:2">
      <c r="A882" s="41">
        <v>36007</v>
      </c>
      <c r="B882" s="41" t="str">
        <f>VLOOKUP(A882,道具!A:B,2,FALSE)</f>
        <v>凋谢之戒卷轴</v>
      </c>
    </row>
    <row r="883" spans="1:2">
      <c r="A883" s="41">
        <v>36008</v>
      </c>
      <c r="B883" s="41" t="str">
        <f>VLOOKUP(A883,道具!A:B,2,FALSE)</f>
        <v>墓穴之脊卷轴</v>
      </c>
    </row>
    <row r="884" spans="1:2">
      <c r="A884" s="41">
        <v>36009</v>
      </c>
      <c r="B884" s="41" t="str">
        <f>VLOOKUP(A884,道具!A:B,2,FALSE)</f>
        <v>橡树之心卷轴</v>
      </c>
    </row>
    <row r="885" spans="1:2">
      <c r="A885" s="41">
        <v>36010</v>
      </c>
      <c r="B885" s="41" t="str">
        <f>VLOOKUP(A885,道具!A:B,2,FALSE)</f>
        <v>元素波纹剑卷轴</v>
      </c>
    </row>
    <row r="886" spans="1:2">
      <c r="A886" s="41">
        <v>36011</v>
      </c>
      <c r="B886" s="41" t="str">
        <f>VLOOKUP(A886,道具!A:B,2,FALSE)</f>
        <v>旋风装置卷轴</v>
      </c>
    </row>
    <row r="887" spans="1:2">
      <c r="A887" s="41">
        <v>36012</v>
      </c>
      <c r="B887" s="41" t="str">
        <f>VLOOKUP(A887,道具!A:B,2,FALSE)</f>
        <v>血腥杀戮卷轴</v>
      </c>
    </row>
    <row r="888" spans="1:2">
      <c r="A888" s="41">
        <v>36013</v>
      </c>
      <c r="B888" s="41" t="str">
        <f>VLOOKUP(A888,道具!A:B,2,FALSE)</f>
        <v>风之力卷轴</v>
      </c>
    </row>
    <row r="889" spans="1:2">
      <c r="A889" s="41">
        <v>36014</v>
      </c>
      <c r="B889" s="41" t="str">
        <f>VLOOKUP(A889,道具!A:B,2,FALSE)</f>
        <v>风剑模具</v>
      </c>
    </row>
    <row r="890" spans="1:2">
      <c r="A890" s="41">
        <v>36501</v>
      </c>
      <c r="B890" s="41" t="str">
        <f>VLOOKUP(A890,道具!A:B,2,FALSE)</f>
        <v>支配之眼卷轴</v>
      </c>
    </row>
    <row r="891" spans="1:2">
      <c r="A891" s="41">
        <v>36502</v>
      </c>
      <c r="B891" s="41" t="str">
        <f>VLOOKUP(A891,道具!A:B,2,FALSE)</f>
        <v>支配礼服卷轴</v>
      </c>
    </row>
    <row r="892" spans="1:2">
      <c r="A892" s="41">
        <v>36503</v>
      </c>
      <c r="B892" s="41" t="str">
        <f>VLOOKUP(A892,道具!A:B,2,FALSE)</f>
        <v>支配钢胫卷轴</v>
      </c>
    </row>
    <row r="893" spans="1:2">
      <c r="A893" s="41">
        <v>36504</v>
      </c>
      <c r="B893" s="41" t="str">
        <f>VLOOKUP(A893,道具!A:B,2,FALSE)</f>
        <v>胡狼王的恐怖传说卷轴</v>
      </c>
    </row>
    <row r="894" spans="1:2">
      <c r="A894" s="41">
        <v>36505</v>
      </c>
      <c r="B894" s="41" t="str">
        <f>VLOOKUP(A894,道具!A:B,2,FALSE)</f>
        <v>复仇铁钩卷轴</v>
      </c>
    </row>
    <row r="895" spans="1:2">
      <c r="A895" s="41">
        <v>36506</v>
      </c>
      <c r="B895" s="41" t="str">
        <f>VLOOKUP(A895,道具!A:B,2,FALSE)</f>
        <v>堕天使之杖卷轴</v>
      </c>
    </row>
    <row r="896" spans="1:2">
      <c r="A896" s="41">
        <v>36507</v>
      </c>
      <c r="B896" s="41" t="str">
        <f>VLOOKUP(A896,道具!A:B,2,FALSE)</f>
        <v>炽天使之杖卷轴</v>
      </c>
    </row>
    <row r="897" spans="1:2">
      <c r="A897" s="41">
        <v>36601</v>
      </c>
      <c r="B897" s="41" t="str">
        <f>VLOOKUP(A897,道具!A:B,2,FALSE)</f>
        <v>宠物蛋-爪黄飞电</v>
      </c>
    </row>
    <row r="898" spans="1:2">
      <c r="A898" s="41">
        <v>36602</v>
      </c>
      <c r="B898" s="41" t="str">
        <f>VLOOKUP(A898,道具!A:B,2,FALSE)</f>
        <v>宠物蛋-吸血蝙蝠</v>
      </c>
    </row>
    <row r="899" spans="1:2">
      <c r="A899" s="41">
        <v>36603</v>
      </c>
      <c r="B899" s="41" t="str">
        <f>VLOOKUP(A899,道具!A:B,2,FALSE)</f>
        <v>宠物蛋-粉红骷髅</v>
      </c>
    </row>
    <row r="900" spans="1:2">
      <c r="A900" s="41">
        <v>37001</v>
      </c>
      <c r="B900" s="41" t="str">
        <f>VLOOKUP(A900,道具!A:B,2,FALSE)</f>
        <v>狗粮转换试用装置</v>
      </c>
    </row>
    <row r="901" spans="1:2">
      <c r="A901" s="41">
        <v>39001</v>
      </c>
      <c r="B901" s="41" t="str">
        <f>VLOOKUP(A901,道具!A:B,2,FALSE)</f>
        <v>随机强化券（武器）</v>
      </c>
    </row>
    <row r="902" spans="1:2">
      <c r="A902" s="41">
        <v>39002</v>
      </c>
      <c r="B902" s="41" t="str">
        <f>VLOOKUP(A902,道具!A:B,2,FALSE)</f>
        <v>随机强化券（防具）</v>
      </c>
    </row>
    <row r="903" spans="1:2">
      <c r="A903" s="41">
        <v>39003</v>
      </c>
      <c r="B903" s="41" t="str">
        <f>VLOOKUP(A903,道具!A:B,2,FALSE)</f>
        <v>强化+7券</v>
      </c>
    </row>
    <row r="904" spans="1:2">
      <c r="A904" s="41">
        <v>39004</v>
      </c>
      <c r="B904" s="41" t="str">
        <f>VLOOKUP(A904,道具!A:B,2,FALSE)</f>
        <v>强化+8券</v>
      </c>
    </row>
    <row r="905" spans="1:2">
      <c r="A905" s="41">
        <v>39005</v>
      </c>
      <c r="B905" s="41" t="str">
        <f>VLOOKUP(A905,道具!A:B,2,FALSE)</f>
        <v>强化+9券</v>
      </c>
    </row>
    <row r="906" spans="1:2">
      <c r="A906" s="41">
        <v>39006</v>
      </c>
      <c r="B906" s="41" t="str">
        <f>VLOOKUP(A906,道具!A:B,2,FALSE)</f>
        <v>强化+10券</v>
      </c>
    </row>
    <row r="907" spans="1:2">
      <c r="A907" s="41">
        <v>39007</v>
      </c>
      <c r="B907" s="41" t="str">
        <f>VLOOKUP(A907,道具!A:B,2,FALSE)</f>
        <v>强化+11券</v>
      </c>
    </row>
    <row r="908" spans="1:2">
      <c r="A908" s="41">
        <v>39008</v>
      </c>
      <c r="B908" s="41" t="str">
        <f>VLOOKUP(A908,道具!A:B,2,FALSE)</f>
        <v>强化+12券</v>
      </c>
    </row>
    <row r="909" spans="1:2">
      <c r="A909" s="41">
        <v>39009</v>
      </c>
      <c r="B909" s="41" t="str">
        <f>VLOOKUP(A909,道具!A:B,2,FALSE)</f>
        <v>强化+13券</v>
      </c>
    </row>
    <row r="910" spans="1:2">
      <c r="A910" s="41">
        <v>39010</v>
      </c>
      <c r="B910" s="41" t="str">
        <f>VLOOKUP(A910,道具!A:B,2,FALSE)</f>
        <v>强化保护券</v>
      </c>
    </row>
    <row r="911" spans="1:2">
      <c r="A911" s="41">
        <v>39011</v>
      </c>
      <c r="B911" s="41" t="str">
        <f>VLOOKUP(A911,道具!A:B,2,FALSE)</f>
        <v>神话灵魂合成书</v>
      </c>
    </row>
    <row r="912" spans="1:2">
      <c r="A912" s="41">
        <v>39012</v>
      </c>
      <c r="B912" s="41" t="str">
        <f>VLOOKUP(A912,道具!A:B,2,FALSE)</f>
        <v>深渊碎片兑换书</v>
      </c>
    </row>
    <row r="913" spans="1:2">
      <c r="A913" s="41">
        <v>39013</v>
      </c>
      <c r="B913" s="41" t="str">
        <f>VLOOKUP(A913,道具!A:B,2,FALSE)</f>
        <v>5星升星书</v>
      </c>
    </row>
    <row r="914" spans="1:2">
      <c r="A914" s="41">
        <v>39014</v>
      </c>
      <c r="B914" s="41" t="str">
        <f>VLOOKUP(A914,道具!A:B,2,FALSE)</f>
        <v>6星升星书</v>
      </c>
    </row>
    <row r="915" spans="1:2">
      <c r="A915" s="41">
        <v>39015</v>
      </c>
      <c r="B915" s="41" t="str">
        <f>VLOOKUP(A915,道具!A:B,2,FALSE)</f>
        <v>7星升星书</v>
      </c>
    </row>
    <row r="916" spans="1:2">
      <c r="A916" s="41">
        <v>39016</v>
      </c>
      <c r="B916" s="41" t="str">
        <f>VLOOKUP(A916,道具!A:B,2,FALSE)</f>
        <v>+10进阶药水</v>
      </c>
    </row>
    <row r="917" spans="1:2">
      <c r="A917" s="41">
        <v>39017</v>
      </c>
      <c r="B917" s="41" t="str">
        <f>VLOOKUP(A917,道具!A:B,2,FALSE)</f>
        <v>+11进阶药水</v>
      </c>
    </row>
    <row r="918" spans="1:2">
      <c r="A918" s="41">
        <v>39018</v>
      </c>
      <c r="B918" s="41" t="str">
        <f>VLOOKUP(A918,道具!A:B,2,FALSE)</f>
        <v>+12进阶药水</v>
      </c>
    </row>
    <row r="919" spans="1:2">
      <c r="A919" s="41">
        <v>39019</v>
      </c>
      <c r="B919" s="41" t="str">
        <f>VLOOKUP(A919,道具!A:B,2,FALSE)</f>
        <v>+13进阶药水</v>
      </c>
    </row>
    <row r="920" spans="1:2">
      <c r="A920" s="41">
        <v>39020</v>
      </c>
      <c r="B920" s="41" t="str">
        <f>VLOOKUP(A920,道具!A:B,2,FALSE)</f>
        <v>+14进阶药水</v>
      </c>
    </row>
    <row r="921" spans="1:2">
      <c r="A921" s="41">
        <v>39021</v>
      </c>
      <c r="B921" s="41" t="str">
        <f>VLOOKUP(A921,道具!A:B,2,FALSE)</f>
        <v>+15进阶药水</v>
      </c>
    </row>
    <row r="922" spans="1:2">
      <c r="A922" s="41">
        <v>39022</v>
      </c>
      <c r="B922" s="41" t="str">
        <f>VLOOKUP(A922,道具!A:B,2,FALSE)</f>
        <v>+16进阶药水</v>
      </c>
    </row>
    <row r="923" spans="1:2">
      <c r="A923" s="41">
        <v>39023</v>
      </c>
      <c r="B923" s="41" t="str">
        <f>VLOOKUP(A923,道具!A:B,2,FALSE)</f>
        <v>+17进阶药水</v>
      </c>
    </row>
    <row r="924" spans="1:2">
      <c r="A924" s="41">
        <v>39024</v>
      </c>
      <c r="B924" s="41" t="str">
        <f>VLOOKUP(A924,道具!A:B,2,FALSE)</f>
        <v>+18进阶药水</v>
      </c>
    </row>
    <row r="925" spans="1:2">
      <c r="A925" s="41">
        <v>39025</v>
      </c>
      <c r="B925" s="41" t="str">
        <f>VLOOKUP(A925,道具!A:B,2,FALSE)</f>
        <v>+19进阶药水</v>
      </c>
    </row>
    <row r="926" spans="1:2">
      <c r="A926" s="41">
        <v>39026</v>
      </c>
      <c r="B926" s="41" t="str">
        <f>VLOOKUP(A926,道具!A:B,2,FALSE)</f>
        <v>+20进阶药水</v>
      </c>
    </row>
    <row r="927" spans="1:2">
      <c r="A927" s="41">
        <v>39027</v>
      </c>
      <c r="B927" s="41" t="str">
        <f>VLOOKUP(A927,道具!A:B,2,FALSE)</f>
        <v>盖亚女神的怀抱</v>
      </c>
    </row>
    <row r="928" spans="1:2">
      <c r="A928" s="41">
        <v>39101</v>
      </c>
      <c r="B928" s="41" t="str">
        <f>VLOOKUP(A928,道具!A:B,2,FALSE)</f>
        <v>普通主角升级药剂</v>
      </c>
    </row>
    <row r="929" spans="1:2">
      <c r="A929" s="41">
        <v>39102</v>
      </c>
      <c r="B929" s="41" t="str">
        <f>VLOOKUP(A929,道具!A:B,2,FALSE)</f>
        <v>优秀主角升级药剂</v>
      </c>
    </row>
    <row r="930" spans="1:2">
      <c r="A930" s="41">
        <v>39103</v>
      </c>
      <c r="B930" s="41" t="str">
        <f>VLOOKUP(A930,道具!A:B,2,FALSE)</f>
        <v>精良主角升级药剂</v>
      </c>
    </row>
    <row r="931" spans="1:2">
      <c r="A931" s="41">
        <v>39104</v>
      </c>
      <c r="B931" s="41" t="str">
        <f>VLOOKUP(A931,道具!A:B,2,FALSE)</f>
        <v>史诗主角升级药剂</v>
      </c>
    </row>
    <row r="932" spans="1:2">
      <c r="A932" s="41">
        <v>39105</v>
      </c>
      <c r="B932" s="41" t="str">
        <f>VLOOKUP(A932,道具!A:B,2,FALSE)</f>
        <v>传说主角升级药剂</v>
      </c>
    </row>
    <row r="933" spans="1:2">
      <c r="A933" s="41">
        <v>39501</v>
      </c>
      <c r="B933" s="41" t="str">
        <f>VLOOKUP(A933,道具!A:B,2,FALSE)</f>
        <v>魔核之源</v>
      </c>
    </row>
    <row r="934" spans="1:2">
      <c r="A934" s="41">
        <v>39502</v>
      </c>
      <c r="B934" s="41" t="str">
        <f>VLOOKUP(A934,道具!A:B,2,FALSE)</f>
        <v>黑龙之源</v>
      </c>
    </row>
    <row r="936" spans="1:2">
      <c r="A936" s="51">
        <v>1000</v>
      </c>
      <c r="B936" s="41" t="str">
        <f>VLOOKUP(A936,货币!A:B,2,FALSE)</f>
        <v>经验</v>
      </c>
    </row>
    <row r="937" spans="1:2">
      <c r="A937" s="41">
        <v>1001</v>
      </c>
      <c r="B937" s="41" t="str">
        <f>VLOOKUP(A937,货币!A:B,2,FALSE)</f>
        <v>金币</v>
      </c>
    </row>
    <row r="938" spans="1:2">
      <c r="A938" s="41">
        <v>1002</v>
      </c>
      <c r="B938" s="41" t="str">
        <f>VLOOKUP(A938,货币!A:B,2,FALSE)</f>
        <v>钻石</v>
      </c>
    </row>
    <row r="939" spans="1:2">
      <c r="A939" s="41">
        <v>1003</v>
      </c>
      <c r="B939" s="41" t="str">
        <f>VLOOKUP(A939,货币!A:B,2,FALSE)</f>
        <v>魔晶</v>
      </c>
    </row>
    <row r="940" spans="1:2">
      <c r="A940" s="41">
        <v>1004</v>
      </c>
      <c r="B940" s="41" t="str">
        <f>VLOOKUP(A940,货币!A:B,2,FALSE)</f>
        <v>斗币</v>
      </c>
    </row>
    <row r="941" spans="1:2">
      <c r="A941" s="41">
        <v>1005</v>
      </c>
      <c r="B941" s="41" t="str">
        <f>VLOOKUP(A941,货币!A:B,2,FALSE)</f>
        <v>荣誉</v>
      </c>
    </row>
    <row r="942" spans="1:2">
      <c r="A942" s="41">
        <v>1006</v>
      </c>
      <c r="B942" s="41" t="str">
        <f>VLOOKUP(A942,货币!A:B,2,FALSE)</f>
        <v>公会宝珠</v>
      </c>
    </row>
    <row r="943" spans="1:2">
      <c r="A943" s="41">
        <v>1007</v>
      </c>
      <c r="B943" s="41" t="str">
        <f>VLOOKUP(A943,货币!A:B,2,FALSE)</f>
        <v>战斗力</v>
      </c>
    </row>
    <row r="944" spans="1:2">
      <c r="A944" s="41">
        <v>1008</v>
      </c>
      <c r="B944" s="41" t="str">
        <f>VLOOKUP(A944,货币!A:B,2,FALSE)</f>
        <v>rmb</v>
      </c>
    </row>
    <row r="945" spans="1:2">
      <c r="A945" s="41">
        <v>1009</v>
      </c>
      <c r="B945" s="41" t="str">
        <f>VLOOKUP(A945,货币!A:B,2,FALSE)</f>
        <v>召唤石</v>
      </c>
    </row>
    <row r="946" spans="1:2">
      <c r="A946" s="41">
        <v>1010</v>
      </c>
      <c r="B946" s="41" t="str">
        <f>VLOOKUP(A946,货币!A:B,2,FALSE)</f>
        <v>主角经验</v>
      </c>
    </row>
    <row r="947" spans="1:2">
      <c r="A947" s="41">
        <v>1011</v>
      </c>
      <c r="B947" s="41" t="str">
        <f>VLOOKUP(A947,货币!A:B,2,FALSE)</f>
        <v>活跃经验</v>
      </c>
    </row>
    <row r="948" spans="1:2">
      <c r="A948" s="41">
        <v>1012</v>
      </c>
      <c r="B948" s="41" t="str">
        <f>VLOOKUP(A948,货币!A:B,2,FALSE)</f>
        <v>公会经验</v>
      </c>
    </row>
    <row r="949" spans="1:2">
      <c r="A949" s="41">
        <v>1013</v>
      </c>
      <c r="B949" s="41" t="str">
        <f>VLOOKUP(A949,货币!A:B,2,FALSE)</f>
        <v>五彩石</v>
      </c>
    </row>
    <row r="951" spans="1:2">
      <c r="A951" s="69">
        <v>10001</v>
      </c>
      <c r="B951" s="41" t="str">
        <f>VLOOKUP(A951,武器!A:K,11,FALSE)</f>
        <v>铜制短剑</v>
      </c>
    </row>
    <row r="952" spans="1:2">
      <c r="A952">
        <v>10002</v>
      </c>
      <c r="B952" s="41" t="str">
        <f>VLOOKUP(A952,武器!A:K,11,FALSE)</f>
        <v>豪剑【天羽斩】</v>
      </c>
    </row>
    <row r="953" spans="1:2">
      <c r="A953">
        <v>10003</v>
      </c>
      <c r="B953" s="41" t="str">
        <f>VLOOKUP(A953,武器!A:K,11,FALSE)</f>
        <v>青色闪光</v>
      </c>
    </row>
    <row r="954" spans="1:2">
      <c r="A954">
        <v>10004</v>
      </c>
      <c r="B954" s="41" t="str">
        <f>VLOOKUP(A954,武器!A:K,11,FALSE)</f>
        <v>狂杀匕首【紫电】</v>
      </c>
    </row>
    <row r="955" spans="1:2">
      <c r="A955">
        <v>10005</v>
      </c>
      <c r="B955" s="41" t="str">
        <f>VLOOKUP(A955,武器!A:K,11,FALSE)</f>
        <v>天空之枪</v>
      </c>
    </row>
    <row r="956" spans="1:2">
      <c r="A956">
        <v>10006</v>
      </c>
      <c r="B956" s="41" t="str">
        <f>VLOOKUP(A956,武器!A:K,11,FALSE)</f>
        <v>天空之盾</v>
      </c>
    </row>
    <row r="957" spans="1:2">
      <c r="A957">
        <v>10007</v>
      </c>
      <c r="B957" s="41" t="str">
        <f>VLOOKUP(A957,武器!A:K,11,FALSE)</f>
        <v>天空之书</v>
      </c>
    </row>
    <row r="958" spans="1:2">
      <c r="A958">
        <v>10008</v>
      </c>
      <c r="B958" s="41" t="str">
        <f>VLOOKUP(A958,武器!A:K,11,FALSE)</f>
        <v>魔化之刃</v>
      </c>
    </row>
    <row r="959" spans="1:2">
      <c r="A959">
        <v>10010</v>
      </c>
      <c r="B959" s="41" t="str">
        <f>VLOOKUP(A959,武器!A:K,11,FALSE)</f>
        <v>魔化制杖</v>
      </c>
    </row>
    <row r="960" spans="1:2">
      <c r="A960">
        <v>10013</v>
      </c>
      <c r="B960" s="41" t="str">
        <f>VLOOKUP(A960,武器!A:K,11,FALSE)</f>
        <v>圆桌骑士之枪</v>
      </c>
    </row>
    <row r="961" spans="1:2">
      <c r="A961">
        <v>10014</v>
      </c>
      <c r="B961" s="41" t="str">
        <f>VLOOKUP(A961,武器!A:K,11,FALSE)</f>
        <v>凋谢之戒</v>
      </c>
    </row>
    <row r="962" spans="1:2">
      <c r="A962">
        <v>10015</v>
      </c>
      <c r="B962" s="41" t="str">
        <f>VLOOKUP(A962,武器!A:K,11,FALSE)</f>
        <v>墓穴之脊</v>
      </c>
    </row>
    <row r="963" spans="1:2">
      <c r="A963">
        <v>10016</v>
      </c>
      <c r="B963" s="41" t="str">
        <f>VLOOKUP(A963,武器!A:K,11,FALSE)</f>
        <v>氪金武装</v>
      </c>
    </row>
    <row r="964" spans="1:2">
      <c r="A964">
        <v>10017</v>
      </c>
      <c r="B964" s="41" t="str">
        <f>VLOOKUP(A964,武器!A:K,11,FALSE)</f>
        <v>钢化利刃</v>
      </c>
    </row>
    <row r="965" spans="1:2">
      <c r="A965">
        <v>10018</v>
      </c>
      <c r="B965" s="41" t="str">
        <f>VLOOKUP(A965,武器!A:K,11,FALSE)</f>
        <v>元素波纹剑</v>
      </c>
    </row>
    <row r="966" spans="1:2">
      <c r="A966">
        <v>10019</v>
      </c>
      <c r="B966" s="41" t="str">
        <f>VLOOKUP(A966,武器!A:K,11,FALSE)</f>
        <v>旋风装置</v>
      </c>
    </row>
    <row r="967" spans="1:2">
      <c r="A967">
        <v>10020</v>
      </c>
      <c r="B967" s="41" t="str">
        <f>VLOOKUP(A967,武器!A:K,11,FALSE)</f>
        <v>疯狂耳串</v>
      </c>
    </row>
    <row r="968" spans="1:2">
      <c r="A968">
        <v>10021</v>
      </c>
      <c r="B968" s="41" t="str">
        <f>VLOOKUP(A968,武器!A:K,11,FALSE)</f>
        <v>橡树之心</v>
      </c>
    </row>
    <row r="969" spans="1:2">
      <c r="A969">
        <v>10022</v>
      </c>
      <c r="B969" s="41" t="str">
        <f>VLOOKUP(A969,武器!A:K,11,FALSE)</f>
        <v>绚蓝风暴</v>
      </c>
    </row>
    <row r="970" spans="1:2">
      <c r="A970">
        <v>10023</v>
      </c>
      <c r="B970" s="41" t="str">
        <f>VLOOKUP(A970,武器!A:K,11,FALSE)</f>
        <v>闪耀之焰</v>
      </c>
    </row>
    <row r="971" spans="1:2">
      <c r="A971">
        <v>10024</v>
      </c>
      <c r="B971" s="41" t="str">
        <f>VLOOKUP(A971,武器!A:K,11,FALSE)</f>
        <v>传说之力【天照大神】</v>
      </c>
    </row>
    <row r="972" spans="1:2">
      <c r="A972">
        <v>10026</v>
      </c>
      <c r="B972" s="41" t="str">
        <f>VLOOKUP(A972,武器!A:K,11,FALSE)</f>
        <v>火山吞噬者</v>
      </c>
    </row>
    <row r="973" spans="1:2">
      <c r="A973">
        <v>10027</v>
      </c>
      <c r="B973" s="41" t="str">
        <f>VLOOKUP(A973,武器!A:K,11,FALSE)</f>
        <v>强袭勇者刃</v>
      </c>
    </row>
    <row r="974" spans="1:2">
      <c r="A974">
        <v>10028</v>
      </c>
      <c r="B974" s="41" t="str">
        <f>VLOOKUP(A974,武器!A:K,11,FALSE)</f>
        <v>传说遗产</v>
      </c>
    </row>
    <row r="975" spans="1:2">
      <c r="A975">
        <v>10029</v>
      </c>
      <c r="B975" s="41" t="str">
        <f>VLOOKUP(A975,武器!A:K,11,FALSE)</f>
        <v>巨龙之臂</v>
      </c>
    </row>
    <row r="976" spans="1:2">
      <c r="A976">
        <v>10030</v>
      </c>
      <c r="B976" s="41" t="str">
        <f>VLOOKUP(A976,武器!A:K,11,FALSE)</f>
        <v>盾枪伊芙雷泽尔</v>
      </c>
    </row>
    <row r="977" spans="1:2">
      <c r="A977">
        <v>10031</v>
      </c>
      <c r="B977" s="41" t="str">
        <f>VLOOKUP(A977,武器!A:K,11,FALSE)</f>
        <v>赤焰提斯卡托斯</v>
      </c>
    </row>
    <row r="978" spans="1:2">
      <c r="A978">
        <v>10032</v>
      </c>
      <c r="B978" s="41" t="str">
        <f>VLOOKUP(A978,武器!A:K,11,FALSE)</f>
        <v>绚蓝阿布特罗斯</v>
      </c>
    </row>
    <row r="979" spans="1:2">
      <c r="A979">
        <v>10033</v>
      </c>
      <c r="B979" s="41" t="str">
        <f>VLOOKUP(A979,武器!A:K,11,FALSE)</f>
        <v>武装奥布罗斯</v>
      </c>
    </row>
    <row r="980" spans="1:2">
      <c r="A980">
        <v>10034</v>
      </c>
      <c r="B980" s="41" t="str">
        <f>VLOOKUP(A980,武器!A:K,11,FALSE)</f>
        <v>钝剑阿普克洛斯</v>
      </c>
    </row>
    <row r="981" spans="1:2">
      <c r="A981">
        <v>10035</v>
      </c>
      <c r="B981" s="41" t="str">
        <f>VLOOKUP(A981,武器!A:K,11,FALSE)</f>
        <v>巨神王托托斯</v>
      </c>
    </row>
    <row r="982" spans="1:2">
      <c r="A982">
        <v>10036</v>
      </c>
      <c r="B982" s="41" t="str">
        <f>VLOOKUP(A982,武器!A:K,11,FALSE)</f>
        <v>四色之焰亚卡托姆</v>
      </c>
    </row>
    <row r="983" spans="1:2">
      <c r="A983">
        <v>10037</v>
      </c>
      <c r="B983" s="41" t="str">
        <f>VLOOKUP(A983,武器!A:K,11,FALSE)</f>
        <v>龙之纹巴萨欧拉</v>
      </c>
    </row>
    <row r="984" spans="1:2">
      <c r="A984">
        <v>10038</v>
      </c>
      <c r="B984" s="41" t="str">
        <f>VLOOKUP(A984,武器!A:K,11,FALSE)</f>
        <v>月神之弓</v>
      </c>
    </row>
    <row r="985" spans="1:2">
      <c r="A985">
        <v>10039</v>
      </c>
      <c r="B985" s="41" t="str">
        <f>VLOOKUP(A985,武器!A:K,11,FALSE)</f>
        <v>裂变短匕</v>
      </c>
    </row>
    <row r="986" spans="1:2">
      <c r="A986">
        <v>10040</v>
      </c>
      <c r="B986" s="41" t="str">
        <f>VLOOKUP(A986,武器!A:K,11,FALSE)</f>
        <v>妙法千五</v>
      </c>
    </row>
    <row r="987" spans="1:2">
      <c r="A987">
        <v>10041</v>
      </c>
      <c r="B987" s="41" t="str">
        <f>VLOOKUP(A987,武器!A:K,11,FALSE)</f>
        <v>断钢</v>
      </c>
    </row>
    <row r="988" spans="1:2">
      <c r="A988">
        <v>10042</v>
      </c>
      <c r="B988" s="41" t="str">
        <f>VLOOKUP(A988,武器!A:K,11,FALSE)</f>
        <v>浑天【太初篇】</v>
      </c>
    </row>
    <row r="989" spans="1:2">
      <c r="A989">
        <v>10043</v>
      </c>
      <c r="B989" s="41" t="str">
        <f>VLOOKUP(A989,武器!A:K,11,FALSE)</f>
        <v>二罗罗的小弹弓</v>
      </c>
    </row>
    <row r="990" spans="1:2">
      <c r="A990">
        <v>10044</v>
      </c>
      <c r="B990" s="41" t="str">
        <f>VLOOKUP(A990,武器!A:K,11,FALSE)</f>
        <v>方天画戟</v>
      </c>
    </row>
    <row r="991" spans="1:2">
      <c r="A991">
        <v>10045</v>
      </c>
      <c r="B991" s="41" t="str">
        <f>VLOOKUP(A991,武器!A:K,11,FALSE)</f>
        <v>狩</v>
      </c>
    </row>
    <row r="992" spans="1:2">
      <c r="A992">
        <v>10046</v>
      </c>
      <c r="B992" s="41" t="str">
        <f>VLOOKUP(A992,武器!A:K,11,FALSE)</f>
        <v>帝国军旗</v>
      </c>
    </row>
    <row r="993" spans="1:2">
      <c r="A993">
        <v>10047</v>
      </c>
      <c r="B993" s="41" t="str">
        <f>VLOOKUP(A993,武器!A:K,11,FALSE)</f>
        <v>八咫镜</v>
      </c>
    </row>
    <row r="994" spans="1:2">
      <c r="A994">
        <v>10048</v>
      </c>
      <c r="B994" s="41" t="str">
        <f>VLOOKUP(A994,武器!A:K,11,FALSE)</f>
        <v>光明权杖亚亚诺斯</v>
      </c>
    </row>
    <row r="995" spans="1:2">
      <c r="A995">
        <v>10049</v>
      </c>
      <c r="B995" s="41" t="str">
        <f>VLOOKUP(A995,武器!A:K,11,FALSE)</f>
        <v>死神之吻堪塔克洛斯</v>
      </c>
    </row>
    <row r="996" spans="1:2">
      <c r="A996">
        <v>10050</v>
      </c>
      <c r="B996" s="41" t="str">
        <f>VLOOKUP(A996,武器!A:K,11,FALSE)</f>
        <v>折戟匕垒</v>
      </c>
    </row>
    <row r="997" spans="1:2">
      <c r="A997">
        <v>10051</v>
      </c>
      <c r="B997" s="41" t="str">
        <f>VLOOKUP(A997,武器!A:K,11,FALSE)</f>
        <v>龙息手持火炮</v>
      </c>
    </row>
    <row r="998" spans="1:2">
      <c r="A998">
        <v>10052</v>
      </c>
      <c r="B998" s="41" t="str">
        <f>VLOOKUP(A998,武器!A:K,11,FALSE)</f>
        <v>美队之盾【破损】</v>
      </c>
    </row>
    <row r="999" spans="1:2">
      <c r="A999">
        <v>10053</v>
      </c>
      <c r="B999" s="41" t="str">
        <f>VLOOKUP(A999,武器!A:K,11,FALSE)</f>
        <v>拨蚌御用厨刀</v>
      </c>
    </row>
    <row r="1000" spans="1:2">
      <c r="A1000">
        <v>10054</v>
      </c>
      <c r="B1000" s="41" t="str">
        <f>VLOOKUP(A1000,武器!A:K,11,FALSE)</f>
        <v>大地守护</v>
      </c>
    </row>
    <row r="1001" spans="1:2">
      <c r="A1001">
        <v>10055</v>
      </c>
      <c r="B1001" s="41" t="str">
        <f>VLOOKUP(A1001,武器!A:K,11,FALSE)</f>
        <v>骑姐法杖</v>
      </c>
    </row>
    <row r="1002" spans="1:2">
      <c r="A1002">
        <v>10056</v>
      </c>
      <c r="B1002" s="41" t="str">
        <f>VLOOKUP(A1002,武器!A:K,11,FALSE)</f>
        <v>角斗士的精钢短剑</v>
      </c>
    </row>
    <row r="1003" spans="1:2">
      <c r="A1003">
        <v>10057</v>
      </c>
      <c r="B1003" s="41" t="str">
        <f>VLOOKUP(A1003,武器!A:K,11,FALSE)</f>
        <v>堕天使之杖</v>
      </c>
    </row>
    <row r="1004" spans="1:2">
      <c r="A1004">
        <v>10058</v>
      </c>
      <c r="B1004" s="41" t="str">
        <f>VLOOKUP(A1004,武器!A:K,11,FALSE)</f>
        <v>炽天使之杖</v>
      </c>
    </row>
    <row r="1005" spans="1:2">
      <c r="A1005">
        <v>10059</v>
      </c>
      <c r="B1005" s="41" t="str">
        <f>VLOOKUP(A1005,武器!A:K,11,FALSE)</f>
        <v>诸葛羽扇</v>
      </c>
    </row>
    <row r="1006" spans="1:2">
      <c r="A1006">
        <v>10060</v>
      </c>
      <c r="B1006" s="41" t="str">
        <f>VLOOKUP(A1006,武器!A:K,11,FALSE)</f>
        <v>神龙偃月刀</v>
      </c>
    </row>
    <row r="1007" spans="1:2">
      <c r="A1007">
        <v>10061</v>
      </c>
      <c r="B1007" s="41" t="str">
        <f>VLOOKUP(A1007,武器!A:K,11,FALSE)</f>
        <v>女妖的凝视</v>
      </c>
    </row>
    <row r="1008" spans="1:2">
      <c r="A1008">
        <v>10062</v>
      </c>
      <c r="B1008" s="41" t="str">
        <f>VLOOKUP(A1008,武器!A:K,11,FALSE)</f>
        <v>王者之剑</v>
      </c>
    </row>
    <row r="1009" spans="1:2">
      <c r="A1009">
        <v>10063</v>
      </c>
      <c r="B1009" s="41" t="str">
        <f>VLOOKUP(A1009,武器!A:K,11,FALSE)</f>
        <v>荣耀短剑</v>
      </c>
    </row>
    <row r="1010" spans="1:2">
      <c r="A1010">
        <v>10064</v>
      </c>
      <c r="B1010" s="41" t="str">
        <f>VLOOKUP(A1010,武器!A:K,11,FALSE)</f>
        <v>至尊帝王剑</v>
      </c>
    </row>
    <row r="1011" spans="1:2">
      <c r="A1011">
        <v>10081</v>
      </c>
      <c r="B1011" s="41" t="str">
        <f>VLOOKUP(A1011,武器!A:K,11,FALSE)</f>
        <v>虚空重锤</v>
      </c>
    </row>
    <row r="1012" spans="1:2">
      <c r="A1012">
        <v>10082</v>
      </c>
      <c r="B1012" s="41" t="str">
        <f>VLOOKUP(A1012,武器!A:K,11,FALSE)</f>
        <v>巫毒匕首</v>
      </c>
    </row>
    <row r="1013" spans="1:2">
      <c r="A1013">
        <v>10083</v>
      </c>
      <c r="B1013" s="41" t="str">
        <f>VLOOKUP(A1013,武器!A:K,11,FALSE)</f>
        <v>开膛手枪</v>
      </c>
    </row>
    <row r="1014" spans="1:2">
      <c r="A1014">
        <v>10084</v>
      </c>
      <c r="B1014" s="41" t="str">
        <f>VLOOKUP(A1014,武器!A:K,11,FALSE)</f>
        <v>定海神针</v>
      </c>
    </row>
    <row r="1015" spans="1:2">
      <c r="A1015">
        <v>10085</v>
      </c>
      <c r="B1015" s="41" t="str">
        <f>VLOOKUP(A1015,武器!A:K,11,FALSE)</f>
        <v>双铁戟</v>
      </c>
    </row>
    <row r="1016" spans="1:2">
      <c r="A1016">
        <v>10086</v>
      </c>
      <c r="B1016" s="41" t="str">
        <f>VLOOKUP(A1016,武器!A:K,11,FALSE)</f>
        <v>彩篆</v>
      </c>
    </row>
    <row r="1017" spans="1:2">
      <c r="A1017">
        <v>10087</v>
      </c>
      <c r="B1017" s="41" t="str">
        <f>VLOOKUP(A1017,武器!A:K,11,FALSE)</f>
        <v>能量强化装置</v>
      </c>
    </row>
    <row r="1018" spans="1:2">
      <c r="A1018">
        <v>10088</v>
      </c>
      <c r="B1018" s="41" t="str">
        <f>VLOOKUP(A1018,武器!A:K,11,FALSE)</f>
        <v>火焰卷轴</v>
      </c>
    </row>
    <row r="1019" spans="1:2">
      <c r="A1019">
        <v>10089</v>
      </c>
      <c r="B1019" s="41" t="str">
        <f>VLOOKUP(A1019,武器!A:K,11,FALSE)</f>
        <v>吸水提卢枪</v>
      </c>
    </row>
    <row r="1020" spans="1:2">
      <c r="A1020">
        <v>10090</v>
      </c>
      <c r="B1020" s="41" t="str">
        <f>VLOOKUP(A1020,武器!A:K,11,FALSE)</f>
        <v>万法之光</v>
      </c>
    </row>
    <row r="1021" spans="1:2">
      <c r="A1021">
        <v>10091</v>
      </c>
      <c r="B1021" s="41" t="str">
        <f>VLOOKUP(A1021,武器!A:K,11,FALSE)</f>
        <v>天堂守护</v>
      </c>
    </row>
    <row r="1022" spans="1:2">
      <c r="A1022">
        <v>10092</v>
      </c>
      <c r="B1022" s="41" t="str">
        <f>VLOOKUP(A1022,武器!A:K,11,FALSE)</f>
        <v>青龙偃月刀</v>
      </c>
    </row>
    <row r="1023" spans="1:2">
      <c r="A1023">
        <v>10093</v>
      </c>
      <c r="B1023" s="41" t="str">
        <f>VLOOKUP(A1023,武器!A:K,11,FALSE)</f>
        <v>渴血左轮</v>
      </c>
    </row>
    <row r="1024" spans="1:2">
      <c r="A1024">
        <v>10094</v>
      </c>
      <c r="B1024" s="41" t="str">
        <f>VLOOKUP(A1024,武器!A:K,11,FALSE)</f>
        <v>神之愤怒</v>
      </c>
    </row>
    <row r="1025" spans="1:2">
      <c r="A1025">
        <v>10095</v>
      </c>
      <c r="B1025" s="41" t="str">
        <f>VLOOKUP(A1025,武器!A:K,11,FALSE)</f>
        <v>天使圣盾</v>
      </c>
    </row>
    <row r="1026" spans="1:2">
      <c r="A1026">
        <v>10096</v>
      </c>
      <c r="B1026" s="41" t="str">
        <f>VLOOKUP(A1026,武器!A:K,11,FALSE)</f>
        <v>圣洁之书</v>
      </c>
    </row>
    <row r="1027" spans="1:2">
      <c r="A1027">
        <v>10097</v>
      </c>
      <c r="B1027" s="41" t="str">
        <f>VLOOKUP(A1027,武器!A:K,11,FALSE)</f>
        <v>暗牙黄泉津</v>
      </c>
    </row>
    <row r="1028" spans="1:2">
      <c r="A1028">
        <v>10098</v>
      </c>
      <c r="B1028" s="41" t="str">
        <f>VLOOKUP(A1028,武器!A:K,11,FALSE)</f>
        <v>夺魄拘</v>
      </c>
    </row>
    <row r="1029" spans="1:2">
      <c r="A1029">
        <v>10099</v>
      </c>
      <c r="B1029" s="41" t="str">
        <f>VLOOKUP(A1029,武器!A:K,11,FALSE)</f>
        <v>胡狼王的恐怖传说</v>
      </c>
    </row>
    <row r="1030" spans="1:2">
      <c r="A1030">
        <v>10100</v>
      </c>
      <c r="B1030" s="41" t="str">
        <f>VLOOKUP(A1030,武器!A:K,11,FALSE)</f>
        <v>复仇铁钩</v>
      </c>
    </row>
    <row r="1031" spans="1:2">
      <c r="A1031">
        <v>10101</v>
      </c>
      <c r="B1031" s="41" t="str">
        <f>VLOOKUP(A1031,武器!A:K,11,FALSE)</f>
        <v>风之力</v>
      </c>
    </row>
    <row r="1032" spans="1:2">
      <c r="A1032">
        <v>10102</v>
      </c>
      <c r="B1032" s="41" t="str">
        <f>VLOOKUP(A1032,武器!A:K,11,FALSE)</f>
        <v>石像鬼之噬</v>
      </c>
    </row>
    <row r="1033" spans="1:2">
      <c r="A1033">
        <v>10103</v>
      </c>
      <c r="B1033" s="41" t="str">
        <f>VLOOKUP(A1033,武器!A:K,11,FALSE)</f>
        <v>执政官之杖</v>
      </c>
    </row>
    <row r="1034" spans="1:2">
      <c r="A1034">
        <v>10104</v>
      </c>
      <c r="B1034" s="41" t="str">
        <f>VLOOKUP(A1034,武器!A:K,11,FALSE)</f>
        <v>旋风盾</v>
      </c>
    </row>
    <row r="1035" spans="1:2">
      <c r="A1035">
        <v>10105</v>
      </c>
      <c r="B1035" s="41" t="str">
        <f>VLOOKUP(A1035,武器!A:K,11,FALSE)</f>
        <v>死亡深度</v>
      </c>
    </row>
    <row r="1036" spans="1:2">
      <c r="A1036">
        <v>10106</v>
      </c>
      <c r="B1036" s="41" t="str">
        <f>VLOOKUP(A1036,武器!A:K,11,FALSE)</f>
        <v>凸凸君的智慧之刃</v>
      </c>
    </row>
    <row r="1037" spans="1:2">
      <c r="A1037">
        <v>10107</v>
      </c>
      <c r="B1037" s="41" t="str">
        <f>VLOOKUP(A1037,武器!A:K,11,FALSE)</f>
        <v>魔力重生</v>
      </c>
    </row>
    <row r="1038" spans="1:2">
      <c r="A1038">
        <v>10999</v>
      </c>
      <c r="B1038" s="41" t="str">
        <f>VLOOKUP(A1038,武器!A:K,11,FALSE)</f>
        <v>404NotFound</v>
      </c>
    </row>
    <row r="1039" spans="1:2">
      <c r="A1039">
        <v>11000</v>
      </c>
      <c r="B1039" s="41" t="str">
        <f>VLOOKUP(A1039,武器!A:K,11,FALSE)</f>
        <v>ResponseError</v>
      </c>
    </row>
    <row r="1040" spans="1:2">
      <c r="A1040">
        <v>11999</v>
      </c>
      <c r="B1040" s="41" t="str">
        <f>VLOOKUP(A1040,武器!A:K,11,FALSE)</f>
        <v>聪聪君的光束剑</v>
      </c>
    </row>
    <row r="1041" spans="1:2">
      <c r="A1041">
        <v>12001</v>
      </c>
      <c r="B1041" s="41" t="str">
        <f>VLOOKUP(A1041,武器!A:K,11,FALSE)</f>
        <v>神之恩赐长枪</v>
      </c>
    </row>
    <row r="1042" spans="1:2">
      <c r="A1042">
        <v>12002</v>
      </c>
      <c r="B1042" s="41" t="str">
        <f>VLOOKUP(A1042,武器!A:K,11,FALSE)</f>
        <v>开拓者之枪</v>
      </c>
    </row>
    <row r="1043" spans="1:2">
      <c r="A1043">
        <v>12003</v>
      </c>
      <c r="B1043" s="41" t="str">
        <f>VLOOKUP(A1043,武器!A:K,11,FALSE)</f>
        <v>裁决者之刺</v>
      </c>
    </row>
    <row r="1044" spans="1:2">
      <c r="A1044">
        <v>12004</v>
      </c>
      <c r="B1044" s="41" t="str">
        <f>VLOOKUP(A1044,武器!A:K,11,FALSE)</f>
        <v>鲜血渴望战刀</v>
      </c>
    </row>
    <row r="1045" spans="1:2">
      <c r="A1045">
        <v>12005</v>
      </c>
      <c r="B1045" s="41" t="str">
        <f>VLOOKUP(A1045,武器!A:K,11,FALSE)</f>
        <v>无限强袭之刀</v>
      </c>
    </row>
    <row r="1046" spans="1:2">
      <c r="A1046">
        <v>12006</v>
      </c>
      <c r="B1046" s="41" t="str">
        <f>VLOOKUP(A1046,武器!A:K,11,FALSE)</f>
        <v>魂殇之刃</v>
      </c>
    </row>
    <row r="1047" spans="1:2">
      <c r="A1047">
        <v>12007</v>
      </c>
      <c r="B1047" s="41" t="str">
        <f>VLOOKUP(A1047,武器!A:K,11,FALSE)</f>
        <v>苍鹰之眸长弓</v>
      </c>
    </row>
    <row r="1048" spans="1:2">
      <c r="A1048">
        <v>12008</v>
      </c>
      <c r="B1048" s="41" t="str">
        <f>VLOOKUP(A1048,武器!A:K,11,FALSE)</f>
        <v>风行者之弓</v>
      </c>
    </row>
    <row r="1049" spans="1:2">
      <c r="A1049">
        <v>12009</v>
      </c>
      <c r="B1049" s="41" t="str">
        <f>VLOOKUP(A1049,武器!A:K,11,FALSE)</f>
        <v>射日弓</v>
      </c>
    </row>
    <row r="1050" spans="1:2">
      <c r="A1050">
        <v>12010</v>
      </c>
      <c r="B1050" s="41" t="str">
        <f>VLOOKUP(A1050,武器!A:K,11,FALSE)</f>
        <v>元素共鸣法杖</v>
      </c>
    </row>
    <row r="1051" spans="1:2">
      <c r="A1051">
        <v>12011</v>
      </c>
      <c r="B1051" s="41" t="str">
        <f>VLOOKUP(A1051,武器!A:K,11,FALSE)</f>
        <v>奥术帝国之杖</v>
      </c>
    </row>
    <row r="1052" spans="1:2">
      <c r="A1052">
        <v>12012</v>
      </c>
      <c r="B1052" s="41" t="str">
        <f>VLOOKUP(A1052,武器!A:K,11,FALSE)</f>
        <v>雷罚灭世杖</v>
      </c>
    </row>
    <row r="1053" spans="1:2">
      <c r="A1053">
        <v>12013</v>
      </c>
      <c r="B1053" s="41" t="str">
        <f>VLOOKUP(A1053,武器!A:K,11,FALSE)</f>
        <v>混沌之源宝典</v>
      </c>
    </row>
    <row r="1054" spans="1:2">
      <c r="A1054">
        <v>12014</v>
      </c>
      <c r="B1054" s="41" t="str">
        <f>VLOOKUP(A1054,武器!A:K,11,FALSE)</f>
        <v>末日天启之书</v>
      </c>
    </row>
    <row r="1055" spans="1:2">
      <c r="A1055">
        <v>12015</v>
      </c>
      <c r="B1055" s="41" t="str">
        <f>VLOOKUP(A1055,武器!A:K,11,FALSE)</f>
        <v>博爱之心</v>
      </c>
    </row>
    <row r="1056" spans="1:2">
      <c r="A1056">
        <v>12016</v>
      </c>
      <c r="B1056" s="41" t="str">
        <f>VLOOKUP(A1056,武器!A:K,11,FALSE)</f>
        <v>光明使者典籍</v>
      </c>
    </row>
    <row r="1057" spans="1:2">
      <c r="A1057">
        <v>12017</v>
      </c>
      <c r="B1057" s="41" t="str">
        <f>VLOOKUP(A1057,武器!A:K,11,FALSE)</f>
        <v>圣职者的祷告书</v>
      </c>
    </row>
    <row r="1058" spans="1:2">
      <c r="A1058">
        <v>12018</v>
      </c>
      <c r="B1058" s="41" t="str">
        <f>VLOOKUP(A1058,武器!A:K,11,FALSE)</f>
        <v>启示录</v>
      </c>
    </row>
    <row r="1059" spans="1:2">
      <c r="A1059">
        <v>12019</v>
      </c>
      <c r="B1059" s="41" t="str">
        <f>VLOOKUP(A1059,武器!A:K,11,FALSE)</f>
        <v>无尽杀机匕首</v>
      </c>
    </row>
    <row r="1060" spans="1:2">
      <c r="A1060">
        <v>12020</v>
      </c>
      <c r="B1060" s="41" t="str">
        <f>VLOOKUP(A1060,武器!A:K,11,FALSE)</f>
        <v>地狱的第三把刀</v>
      </c>
    </row>
    <row r="1061" spans="1:2">
      <c r="A1061">
        <v>12021</v>
      </c>
      <c r="B1061" s="41" t="str">
        <f>VLOOKUP(A1061,武器!A:K,11,FALSE)</f>
        <v>血棘</v>
      </c>
    </row>
    <row r="1062" spans="1:2">
      <c r="A1062">
        <v>12022</v>
      </c>
      <c r="B1062" s="41" t="str">
        <f>VLOOKUP(A1062,武器!A:K,11,FALSE)</f>
        <v>亡魂之音</v>
      </c>
    </row>
    <row r="1063" spans="1:2">
      <c r="A1063">
        <v>12023</v>
      </c>
      <c r="B1063" s="41" t="str">
        <f>VLOOKUP(A1063,武器!A:K,11,FALSE)</f>
        <v>狂热</v>
      </c>
    </row>
    <row r="1064" spans="1:2">
      <c r="A1064">
        <v>12024</v>
      </c>
      <c r="B1064" s="41" t="str">
        <f>VLOOKUP(A1064,武器!A:K,11,FALSE)</f>
        <v>骷髅水晶法杖</v>
      </c>
    </row>
    <row r="1065" spans="1:2">
      <c r="A1065">
        <v>12025</v>
      </c>
      <c r="B1065" s="41" t="str">
        <f>VLOOKUP(A1065,武器!A:K,11,FALSE)</f>
        <v>战地巨盾</v>
      </c>
    </row>
    <row r="1066" spans="1:2">
      <c r="A1066">
        <v>12026</v>
      </c>
      <c r="B1066" s="41" t="str">
        <f>VLOOKUP(A1066,武器!A:K,11,FALSE)</f>
        <v>复仇之怒</v>
      </c>
    </row>
    <row r="1067" spans="1:2">
      <c r="A1067">
        <v>12027</v>
      </c>
      <c r="B1067" s="41" t="str">
        <f>VLOOKUP(A1067,武器!A:K,11,FALSE)</f>
        <v>龙血壁垒</v>
      </c>
    </row>
    <row r="1068" spans="1:2">
      <c r="A1068">
        <v>12028</v>
      </c>
      <c r="B1068" s="41" t="str">
        <f>VLOOKUP(A1068,武器!A:K,11,FALSE)</f>
        <v>华丽演出的剧本</v>
      </c>
    </row>
    <row r="1069" spans="1:2">
      <c r="A1069">
        <v>12029</v>
      </c>
      <c r="B1069" s="41" t="str">
        <f>VLOOKUP(A1069,武器!A:K,11,FALSE)</f>
        <v>贤者法则</v>
      </c>
    </row>
    <row r="1070" spans="1:2">
      <c r="A1070">
        <v>12030</v>
      </c>
      <c r="B1070" s="41" t="str">
        <f>VLOOKUP(A1070,武器!A:K,11,FALSE)</f>
        <v>旅游攻略全集</v>
      </c>
    </row>
    <row r="1071" spans="1:2">
      <c r="A1071">
        <v>12101</v>
      </c>
      <c r="B1071" s="41" t="str">
        <f>VLOOKUP(A1071,武器!A:K,11,FALSE)</f>
        <v>斗师之枪</v>
      </c>
    </row>
    <row r="1072" spans="1:2">
      <c r="A1072">
        <v>12102</v>
      </c>
      <c r="B1072" s="41" t="str">
        <f>VLOOKUP(A1072,武器!A:K,11,FALSE)</f>
        <v>斗师之刀</v>
      </c>
    </row>
    <row r="1073" spans="1:2">
      <c r="A1073">
        <v>12103</v>
      </c>
      <c r="B1073" s="41" t="str">
        <f>VLOOKUP(A1073,武器!A:K,11,FALSE)</f>
        <v>斗师之弓</v>
      </c>
    </row>
    <row r="1074" spans="1:2">
      <c r="A1074">
        <v>12104</v>
      </c>
      <c r="B1074" s="41" t="str">
        <f>VLOOKUP(A1074,武器!A:K,11,FALSE)</f>
        <v>斗师之盾</v>
      </c>
    </row>
    <row r="1075" spans="1:2">
      <c r="A1075">
        <v>12105</v>
      </c>
      <c r="B1075" s="41" t="str">
        <f>VLOOKUP(A1075,武器!A:K,11,FALSE)</f>
        <v>斗师之匕</v>
      </c>
    </row>
    <row r="1076" spans="1:2">
      <c r="A1076">
        <v>12106</v>
      </c>
      <c r="B1076" s="41" t="str">
        <f>VLOOKUP(A1076,武器!A:K,11,FALSE)</f>
        <v>斗师之杖</v>
      </c>
    </row>
    <row r="1077" spans="1:2">
      <c r="A1077">
        <v>12107</v>
      </c>
      <c r="B1077" s="41" t="str">
        <f>VLOOKUP(A1077,武器!A:K,11,FALSE)</f>
        <v>斗师之书</v>
      </c>
    </row>
    <row r="1078" spans="1:2">
      <c r="A1078">
        <v>13001</v>
      </c>
      <c r="B1078" s="41" t="str">
        <f>VLOOKUP(A1078,武器!A:K,11,FALSE)</f>
        <v>传说之杖杖身</v>
      </c>
    </row>
    <row r="1079" spans="1:2">
      <c r="A1079">
        <v>13002</v>
      </c>
      <c r="B1079" s="41" t="str">
        <f>VLOOKUP(A1079,武器!A:K,11,FALSE)</f>
        <v>风剑雏形</v>
      </c>
    </row>
    <row r="1081" spans="1:2">
      <c r="A1081" s="51">
        <v>15001</v>
      </c>
      <c r="B1081" s="41" t="str">
        <f>VLOOKUP(A1081,防具!A:K,11,FALSE)</f>
        <v>雄鹰之防暴头盔</v>
      </c>
    </row>
    <row r="1082" spans="1:2">
      <c r="A1082" s="41">
        <v>15002</v>
      </c>
      <c r="B1082" s="41" t="str">
        <f>VLOOKUP(A1082,防具!A:K,11,FALSE)</f>
        <v>雄鹰之链甲外套</v>
      </c>
    </row>
    <row r="1083" spans="1:2">
      <c r="A1083" s="41">
        <v>15003</v>
      </c>
      <c r="B1083" s="41" t="str">
        <f>VLOOKUP(A1083,防具!A:K,11,FALSE)</f>
        <v>雄鹰之真皮护腿</v>
      </c>
    </row>
    <row r="1084" spans="1:2">
      <c r="A1084" s="41">
        <v>15004</v>
      </c>
      <c r="B1084" s="41" t="str">
        <f>VLOOKUP(A1084,防具!A:K,11,FALSE)</f>
        <v>支配之眼</v>
      </c>
    </row>
    <row r="1085" spans="1:2">
      <c r="A1085" s="41">
        <v>15005</v>
      </c>
      <c r="B1085" s="41" t="str">
        <f>VLOOKUP(A1085,防具!A:K,11,FALSE)</f>
        <v>支配礼服</v>
      </c>
    </row>
    <row r="1086" spans="1:2">
      <c r="A1086" s="41">
        <v>15006</v>
      </c>
      <c r="B1086" s="41" t="str">
        <f>VLOOKUP(A1086,防具!A:K,11,FALSE)</f>
        <v>支配钢胫</v>
      </c>
    </row>
    <row r="1087" spans="1:2">
      <c r="A1087" s="41">
        <v>15007</v>
      </c>
      <c r="B1087" s="41" t="str">
        <f>VLOOKUP(A1087,防具!A:K,11,FALSE)</f>
        <v>小佣兵的传奇凝视</v>
      </c>
    </row>
    <row r="1088" spans="1:2">
      <c r="A1088" s="41">
        <v>15008</v>
      </c>
      <c r="B1088" s="41" t="str">
        <f>VLOOKUP(A1088,防具!A:K,11,FALSE)</f>
        <v>小佣兵的传奇之拥</v>
      </c>
    </row>
    <row r="1089" spans="1:2">
      <c r="A1089" s="41">
        <v>15009</v>
      </c>
      <c r="B1089" s="41" t="str">
        <f>VLOOKUP(A1089,防具!A:K,11,FALSE)</f>
        <v>小佣兵的传奇之踵</v>
      </c>
    </row>
    <row r="1090" spans="1:2">
      <c r="A1090" s="41">
        <v>15010</v>
      </c>
      <c r="B1090" s="41" t="str">
        <f>VLOOKUP(A1090,防具!A:K,11,FALSE)</f>
        <v>无限穿透目镜</v>
      </c>
    </row>
    <row r="1091" spans="1:2">
      <c r="A1091" s="41">
        <v>15011</v>
      </c>
      <c r="B1091" s="41" t="str">
        <f>VLOOKUP(A1091,防具!A:K,11,FALSE)</f>
        <v>皇帝新衣</v>
      </c>
    </row>
    <row r="1092" spans="1:2">
      <c r="A1092" s="41">
        <v>15012</v>
      </c>
      <c r="B1092" s="41" t="str">
        <f>VLOOKUP(A1092,防具!A:K,11,FALSE)</f>
        <v>真空腿</v>
      </c>
    </row>
    <row r="1093" spans="1:2">
      <c r="A1093" s="41">
        <v>15013</v>
      </c>
      <c r="B1093" s="41" t="str">
        <f>VLOOKUP(A1093,防具!A:K,11,FALSE)</f>
        <v>旅途的起点</v>
      </c>
    </row>
    <row r="1094" spans="1:2">
      <c r="A1094" s="41">
        <v>15014</v>
      </c>
      <c r="B1094" s="41" t="str">
        <f>VLOOKUP(A1094,防具!A:K,11,FALSE)</f>
        <v>血腥杀戮风暴</v>
      </c>
    </row>
    <row r="1095" spans="1:2">
      <c r="A1095" s="41">
        <v>15015</v>
      </c>
      <c r="B1095" s="41" t="str">
        <f>VLOOKUP(A1095,防具!A:K,11,FALSE)</f>
        <v>刚毅的精灵</v>
      </c>
    </row>
    <row r="1096" spans="1:2">
      <c r="A1096" s="41">
        <v>15016</v>
      </c>
      <c r="B1096" s="41" t="str">
        <f>VLOOKUP(A1096,防具!A:K,11,FALSE)</f>
        <v>坚强的依靠</v>
      </c>
    </row>
    <row r="1097" spans="1:2">
      <c r="A1097" s="41">
        <v>15017</v>
      </c>
      <c r="B1097" s="41" t="str">
        <f>VLOOKUP(A1097,防具!A:K,11,FALSE)</f>
        <v>法老之扣</v>
      </c>
    </row>
    <row r="1098" spans="1:2">
      <c r="A1098" s="41">
        <v>15018</v>
      </c>
      <c r="B1098" s="41" t="str">
        <f>VLOOKUP(A1098,防具!A:K,11,FALSE)</f>
        <v>先祖之魂</v>
      </c>
    </row>
    <row r="1099" spans="1:2">
      <c r="A1099" s="41">
        <v>15019</v>
      </c>
      <c r="B1099" s="41" t="str">
        <f>VLOOKUP(A1099,防具!A:K,11,FALSE)</f>
        <v>石沙之缚</v>
      </c>
    </row>
    <row r="1100" spans="1:2">
      <c r="A1100" s="41">
        <v>15020</v>
      </c>
      <c r="B1100" s="41" t="str">
        <f>VLOOKUP(A1100,防具!A:K,11,FALSE)</f>
        <v>天穹伊欧斯</v>
      </c>
    </row>
    <row r="1101" spans="1:2">
      <c r="A1101" s="41">
        <v>15021</v>
      </c>
      <c r="B1101" s="41" t="str">
        <f>VLOOKUP(A1101,防具!A:K,11,FALSE)</f>
        <v>风扬蓝波斯</v>
      </c>
    </row>
    <row r="1102" spans="1:2">
      <c r="A1102" s="41">
        <v>15022</v>
      </c>
      <c r="B1102" s="41" t="str">
        <f>VLOOKUP(A1102,防具!A:K,11,FALSE)</f>
        <v>地覆戈涅斯</v>
      </c>
    </row>
    <row r="1103" spans="1:2">
      <c r="A1103" s="41">
        <v>15023</v>
      </c>
      <c r="B1103" s="41" t="str">
        <f>VLOOKUP(A1103,防具!A:K,11,FALSE)</f>
        <v>灵魂碎裂</v>
      </c>
    </row>
    <row r="1104" spans="1:2">
      <c r="A1104" s="41">
        <v>15024</v>
      </c>
      <c r="B1104" s="41" t="str">
        <f>VLOOKUP(A1104,防具!A:K,11,FALSE)</f>
        <v>天空之炎</v>
      </c>
    </row>
    <row r="1105" spans="1:2">
      <c r="A1105" s="41">
        <v>15025</v>
      </c>
      <c r="B1105" s="41" t="str">
        <f>VLOOKUP(A1105,防具!A:K,11,FALSE)</f>
        <v>皇家金手镯</v>
      </c>
    </row>
    <row r="1106" spans="1:2">
      <c r="A1106" s="41">
        <v>15026</v>
      </c>
      <c r="B1106" s="41" t="str">
        <f>VLOOKUP(A1106,防具!A:K,11,FALSE)</f>
        <v>[火生]彩虹刻面</v>
      </c>
    </row>
    <row r="1107" spans="1:2">
      <c r="A1107" s="41">
        <v>15027</v>
      </c>
      <c r="B1107" s="41" t="str">
        <f>VLOOKUP(A1107,防具!A:K,11,FALSE)</f>
        <v>[冰生]彩虹刻面</v>
      </c>
    </row>
    <row r="1108" spans="1:2">
      <c r="A1108" s="41">
        <v>15028</v>
      </c>
      <c r="B1108" s="41" t="str">
        <f>VLOOKUP(A1108,防具!A:K,11,FALSE)</f>
        <v>[光生]彩虹刻面</v>
      </c>
    </row>
    <row r="1109" spans="1:2">
      <c r="A1109" s="41">
        <v>15029</v>
      </c>
      <c r="B1109" s="41" t="str">
        <f>VLOOKUP(A1109,防具!A:K,11,FALSE)</f>
        <v>[暗生]彩虹刻面</v>
      </c>
    </row>
    <row r="1110" spans="1:2">
      <c r="A1110" s="41">
        <v>15030</v>
      </c>
      <c r="B1110" s="41" t="str">
        <f>VLOOKUP(A1110,防具!A:K,11,FALSE)</f>
        <v>[火死]彩虹刻面</v>
      </c>
    </row>
    <row r="1111" spans="1:2">
      <c r="A1111" s="41">
        <v>15031</v>
      </c>
      <c r="B1111" s="41" t="str">
        <f>VLOOKUP(A1111,防具!A:K,11,FALSE)</f>
        <v>[冰死]彩虹刻面</v>
      </c>
    </row>
    <row r="1112" spans="1:2">
      <c r="A1112" s="41">
        <v>15032</v>
      </c>
      <c r="B1112" s="41" t="str">
        <f>VLOOKUP(A1112,防具!A:K,11,FALSE)</f>
        <v>[光死]彩虹刻面</v>
      </c>
    </row>
    <row r="1113" spans="1:2">
      <c r="A1113" s="41">
        <v>15033</v>
      </c>
      <c r="B1113" s="41" t="str">
        <f>VLOOKUP(A1113,防具!A:K,11,FALSE)</f>
        <v>[暗死]彩虹刻面</v>
      </c>
    </row>
    <row r="1114" spans="1:2">
      <c r="A1114" s="41">
        <v>15034</v>
      </c>
      <c r="B1114" s="41" t="str">
        <f>VLOOKUP(A1114,防具!A:K,11,FALSE)</f>
        <v>迪勒瑞姆</v>
      </c>
    </row>
    <row r="1115" spans="1:2">
      <c r="A1115" s="41">
        <v>15035</v>
      </c>
      <c r="B1115" s="41" t="str">
        <f>VLOOKUP(A1115,防具!A:K,11,FALSE)</f>
        <v>刚毅</v>
      </c>
    </row>
    <row r="1116" spans="1:2">
      <c r="A1116" s="41">
        <v>15036</v>
      </c>
      <c r="B1116" s="41" t="str">
        <f>VLOOKUP(A1116,防具!A:K,11,FALSE)</f>
        <v>梦境之甲</v>
      </c>
    </row>
    <row r="1117" spans="1:2">
      <c r="A1117" s="41">
        <v>15037</v>
      </c>
      <c r="B1117" s="41" t="str">
        <f>VLOOKUP(A1117,防具!A:K,11,FALSE)</f>
        <v>梦境之盔</v>
      </c>
    </row>
    <row r="1118" spans="1:2">
      <c r="A1118" s="41">
        <v>15038</v>
      </c>
      <c r="B1118" s="41" t="str">
        <f>VLOOKUP(A1118,防具!A:K,11,FALSE)</f>
        <v>恶魔之赐</v>
      </c>
    </row>
    <row r="1119" spans="1:2">
      <c r="A1119" s="41">
        <v>15039</v>
      </c>
      <c r="B1119" s="41" t="str">
        <f>VLOOKUP(A1119,防具!A:K,11,FALSE)</f>
        <v>地狱火炬</v>
      </c>
    </row>
    <row r="1120" spans="1:2">
      <c r="A1120" s="41">
        <v>15040</v>
      </c>
      <c r="B1120" s="41" t="str">
        <f>VLOOKUP(A1120,防具!A:K,11,FALSE)</f>
        <v>维特的第三条腿</v>
      </c>
    </row>
    <row r="1121" spans="1:2">
      <c r="A1121" s="41">
        <v>15041</v>
      </c>
      <c r="B1121" s="41" t="str">
        <f>VLOOKUP(A1121,防具!A:K,11,FALSE)</f>
        <v>Bug+7护身符</v>
      </c>
    </row>
    <row r="1122" spans="1:2">
      <c r="A1122" s="41">
        <v>15042</v>
      </c>
      <c r="B1122" s="41" t="str">
        <f>VLOOKUP(A1122,防具!A:K,11,FALSE)</f>
        <v>吉永之脸</v>
      </c>
    </row>
    <row r="1123" spans="1:2">
      <c r="A1123" s="41">
        <v>15043</v>
      </c>
      <c r="B1123" s="41" t="str">
        <f>VLOOKUP(A1123,防具!A:K,11,FALSE)</f>
        <v>威廉的自尊</v>
      </c>
    </row>
    <row r="1124" spans="1:2">
      <c r="A1124" s="41">
        <v>15044</v>
      </c>
      <c r="B1124" s="41" t="str">
        <f>VLOOKUP(A1124,防具!A:K,11,FALSE)</f>
        <v>马格纳斯之皮</v>
      </c>
    </row>
    <row r="1125" spans="1:2">
      <c r="A1125" s="41">
        <v>15045</v>
      </c>
      <c r="B1125" s="41" t="str">
        <f>VLOOKUP(A1125,防具!A:K,11,FALSE)</f>
        <v>惠斯坦武装之戒</v>
      </c>
    </row>
    <row r="1126" spans="1:2">
      <c r="A1126" s="41">
        <v>15046</v>
      </c>
      <c r="B1126" s="41" t="str">
        <f>VLOOKUP(A1126,防具!A:K,11,FALSE)</f>
        <v>初级打铁匠</v>
      </c>
    </row>
    <row r="1127" spans="1:2">
      <c r="A1127" s="41">
        <v>15047</v>
      </c>
      <c r="B1127" s="41" t="str">
        <f>VLOOKUP(A1127,防具!A:K,11,FALSE)</f>
        <v>打铁之王</v>
      </c>
    </row>
    <row r="1128" spans="1:2">
      <c r="A1128" s="41">
        <v>15048</v>
      </c>
      <c r="B1128" s="41" t="str">
        <f>VLOOKUP(A1128,防具!A:K,11,FALSE)</f>
        <v>斯托拉斯魂</v>
      </c>
    </row>
    <row r="1129" spans="1:2">
      <c r="A1129" s="41">
        <v>15049</v>
      </c>
      <c r="B1129" s="41" t="str">
        <f>VLOOKUP(A1129,防具!A:K,11,FALSE)</f>
        <v>斯托拉斯壁</v>
      </c>
    </row>
    <row r="1130" spans="1:2">
      <c r="A1130" s="41">
        <v>15050</v>
      </c>
      <c r="B1130" s="41" t="str">
        <f>VLOOKUP(A1130,防具!A:K,11,FALSE)</f>
        <v>斯托拉斯炎</v>
      </c>
    </row>
    <row r="1131" spans="1:2">
      <c r="A1131" s="41">
        <v>15051</v>
      </c>
      <c r="B1131" s="41" t="str">
        <f>VLOOKUP(A1131,防具!A:K,11,FALSE)</f>
        <v>波澜</v>
      </c>
    </row>
    <row r="1132" spans="1:2">
      <c r="A1132" s="41">
        <v>15052</v>
      </c>
      <c r="B1132" s="41" t="str">
        <f>VLOOKUP(A1132,防具!A:K,11,FALSE)</f>
        <v>水纹</v>
      </c>
    </row>
    <row r="1133" spans="1:2">
      <c r="A1133" s="41">
        <v>15053</v>
      </c>
      <c r="B1133" s="41" t="str">
        <f>VLOOKUP(A1133,防具!A:K,11,FALSE)</f>
        <v>怒涛</v>
      </c>
    </row>
    <row r="1134" spans="1:2">
      <c r="A1134" s="41">
        <v>15054</v>
      </c>
      <c r="B1134" s="41" t="str">
        <f>VLOOKUP(A1134,防具!A:K,11,FALSE)</f>
        <v>太阳</v>
      </c>
    </row>
    <row r="1135" spans="1:2">
      <c r="A1135" s="41">
        <v>15055</v>
      </c>
      <c r="B1135" s="41" t="str">
        <f>VLOOKUP(A1135,防具!A:K,11,FALSE)</f>
        <v>月亮</v>
      </c>
    </row>
    <row r="1136" spans="1:2">
      <c r="A1136" s="41">
        <v>15056</v>
      </c>
      <c r="B1136" s="41" t="str">
        <f>VLOOKUP(A1136,防具!A:K,11,FALSE)</f>
        <v>恶魔</v>
      </c>
    </row>
    <row r="1137" spans="1:2">
      <c r="A1137" s="41">
        <v>15057</v>
      </c>
      <c r="B1137" s="41" t="str">
        <f>VLOOKUP(A1137,防具!A:K,11,FALSE)</f>
        <v>天使</v>
      </c>
    </row>
    <row r="1138" spans="1:2">
      <c r="A1138" s="41">
        <v>15058</v>
      </c>
      <c r="B1138" s="41" t="str">
        <f>VLOOKUP(A1138,防具!A:K,11,FALSE)</f>
        <v>白羊座</v>
      </c>
    </row>
    <row r="1139" spans="1:2">
      <c r="A1139" s="41">
        <v>15059</v>
      </c>
      <c r="B1139" s="41" t="str">
        <f>VLOOKUP(A1139,防具!A:K,11,FALSE)</f>
        <v>金牛座</v>
      </c>
    </row>
    <row r="1140" spans="1:2">
      <c r="A1140" s="41">
        <v>15060</v>
      </c>
      <c r="B1140" s="41" t="str">
        <f>VLOOKUP(A1140,防具!A:K,11,FALSE)</f>
        <v>双子座</v>
      </c>
    </row>
    <row r="1141" spans="1:2">
      <c r="A1141" s="41">
        <v>15061</v>
      </c>
      <c r="B1141" s="41" t="str">
        <f>VLOOKUP(A1141,防具!A:K,11,FALSE)</f>
        <v>巨蟹座</v>
      </c>
    </row>
    <row r="1142" spans="1:2">
      <c r="A1142" s="41">
        <v>15062</v>
      </c>
      <c r="B1142" s="41" t="str">
        <f>VLOOKUP(A1142,防具!A:K,11,FALSE)</f>
        <v>狮子座</v>
      </c>
    </row>
    <row r="1143" spans="1:2">
      <c r="A1143" s="41">
        <v>15063</v>
      </c>
      <c r="B1143" s="41" t="str">
        <f>VLOOKUP(A1143,防具!A:K,11,FALSE)</f>
        <v>处女座</v>
      </c>
    </row>
    <row r="1144" spans="1:2">
      <c r="A1144" s="41">
        <v>15064</v>
      </c>
      <c r="B1144" s="41" t="str">
        <f>VLOOKUP(A1144,防具!A:K,11,FALSE)</f>
        <v>天秤座</v>
      </c>
    </row>
    <row r="1145" spans="1:2">
      <c r="A1145" s="41">
        <v>15065</v>
      </c>
      <c r="B1145" s="41" t="str">
        <f>VLOOKUP(A1145,防具!A:K,11,FALSE)</f>
        <v>天蝎座</v>
      </c>
    </row>
    <row r="1146" spans="1:2">
      <c r="A1146" s="41">
        <v>15066</v>
      </c>
      <c r="B1146" s="41" t="str">
        <f>VLOOKUP(A1146,防具!A:K,11,FALSE)</f>
        <v>射手座</v>
      </c>
    </row>
    <row r="1147" spans="1:2">
      <c r="A1147" s="41">
        <v>15067</v>
      </c>
      <c r="B1147" s="41" t="str">
        <f>VLOOKUP(A1147,防具!A:K,11,FALSE)</f>
        <v>摩羯座</v>
      </c>
    </row>
    <row r="1148" spans="1:2">
      <c r="A1148" s="41">
        <v>15068</v>
      </c>
      <c r="B1148" s="41" t="str">
        <f>VLOOKUP(A1148,防具!A:K,11,FALSE)</f>
        <v>水瓶座</v>
      </c>
    </row>
    <row r="1149" spans="1:2">
      <c r="A1149" s="41">
        <v>15069</v>
      </c>
      <c r="B1149" s="41" t="str">
        <f>VLOOKUP(A1149,防具!A:K,11,FALSE)</f>
        <v>双鱼座</v>
      </c>
    </row>
    <row r="1150" spans="1:2">
      <c r="A1150" s="41">
        <v>15070</v>
      </c>
      <c r="B1150" s="41" t="str">
        <f>VLOOKUP(A1150,防具!A:K,11,FALSE)</f>
        <v>烈火骑士</v>
      </c>
    </row>
    <row r="1151" spans="1:2">
      <c r="A1151" s="41">
        <v>15071</v>
      </c>
      <c r="B1151" s="41" t="str">
        <f>VLOOKUP(A1151,防具!A:K,11,FALSE)</f>
        <v>厚土骑士</v>
      </c>
    </row>
    <row r="1152" spans="1:2">
      <c r="A1152" s="41">
        <v>15072</v>
      </c>
      <c r="B1152" s="41" t="str">
        <f>VLOOKUP(A1152,防具!A:K,11,FALSE)</f>
        <v>疾风骑士</v>
      </c>
    </row>
    <row r="1153" spans="1:2">
      <c r="A1153" s="41">
        <v>15073</v>
      </c>
      <c r="B1153" s="41" t="str">
        <f>VLOOKUP(A1153,防具!A:K,11,FALSE)</f>
        <v>壬水骑士</v>
      </c>
    </row>
    <row r="1154" spans="1:2">
      <c r="A1154" s="41">
        <v>15074</v>
      </c>
      <c r="B1154" s="41" t="str">
        <f>VLOOKUP(A1154,防具!A:K,11,FALSE)</f>
        <v>泳池之星</v>
      </c>
    </row>
    <row r="1155" spans="1:2">
      <c r="A1155" s="41">
        <v>15075</v>
      </c>
      <c r="B1155" s="41" t="str">
        <f>VLOOKUP(A1155,防具!A:K,11,FALSE)</f>
        <v>一根猴吃的葱花油条</v>
      </c>
    </row>
    <row r="1156" spans="1:2">
      <c r="A1156" s="41">
        <v>15076</v>
      </c>
      <c r="B1156" s="41" t="str">
        <f>VLOOKUP(A1156,防具!A:K,11,FALSE)</f>
        <v>恩底弥翁的启示</v>
      </c>
    </row>
    <row r="1157" spans="1:2">
      <c r="A1157" s="41">
        <v>15077</v>
      </c>
      <c r="B1157" s="41" t="str">
        <f>VLOOKUP(A1157,防具!A:K,11,FALSE)</f>
        <v>基基米的指引</v>
      </c>
    </row>
    <row r="1158" spans="1:2">
      <c r="A1158" s="41">
        <v>15078</v>
      </c>
      <c r="B1158" s="41" t="str">
        <f>VLOOKUP(A1158,防具!A:K,11,FALSE)</f>
        <v>爱依希铁露的气息</v>
      </c>
    </row>
    <row r="1159" spans="1:2">
      <c r="A1159" s="41">
        <v>15079</v>
      </c>
      <c r="B1159" s="41" t="str">
        <f>VLOOKUP(A1159,防具!A:K,11,FALSE)</f>
        <v>沙漠风爆</v>
      </c>
    </row>
    <row r="1160" spans="1:2">
      <c r="A1160" s="41">
        <v>15080</v>
      </c>
      <c r="B1160" s="41" t="str">
        <f>VLOOKUP(A1160,防具!A:K,11,FALSE)</f>
        <v>至尊帝王</v>
      </c>
    </row>
    <row r="1161" spans="1:2">
      <c r="A1161" s="41">
        <v>15081</v>
      </c>
      <c r="B1161" s="41" t="str">
        <f>VLOOKUP(A1161,防具!A:K,11,FALSE)</f>
        <v>炼金术师怀表</v>
      </c>
    </row>
    <row r="1162" spans="1:2">
      <c r="A1162" s="41">
        <v>15082</v>
      </c>
      <c r="B1162" s="41" t="str">
        <f>VLOOKUP(A1162,防具!A:K,11,FALSE)</f>
        <v>智障阿姨的触手</v>
      </c>
    </row>
    <row r="1163" spans="1:2">
      <c r="A1163" s="41">
        <v>15083</v>
      </c>
      <c r="B1163" s="41" t="str">
        <f>VLOOKUP(A1163,防具!A:K,11,FALSE)</f>
        <v>万事屋的小黄花</v>
      </c>
    </row>
    <row r="1164" spans="1:2">
      <c r="A1164" s="41">
        <v>15084</v>
      </c>
      <c r="B1164" s="41" t="str">
        <f>VLOOKUP(A1164,防具!A:K,11,FALSE)</f>
        <v>枫九道的痛苦绝望</v>
      </c>
    </row>
    <row r="1165" spans="1:2">
      <c r="A1165" s="41">
        <v>15085</v>
      </c>
      <c r="B1165" s="41" t="str">
        <f>VLOOKUP(A1165,防具!A:K,11,FALSE)</f>
        <v>天际霓虹</v>
      </c>
    </row>
    <row r="1166" spans="1:2">
      <c r="A1166" s="41">
        <v>15086</v>
      </c>
      <c r="B1166" s="41" t="str">
        <f>VLOOKUP(A1166,防具!A:K,11,FALSE)</f>
        <v>流星火雨</v>
      </c>
    </row>
    <row r="1167" spans="1:2">
      <c r="A1167" s="41">
        <v>15087</v>
      </c>
      <c r="B1167" s="41" t="str">
        <f>VLOOKUP(A1167,防具!A:K,11,FALSE)</f>
        <v>极寒之冰</v>
      </c>
    </row>
    <row r="1168" spans="1:2">
      <c r="A1168" s="41">
        <v>15088</v>
      </c>
      <c r="B1168" s="41" t="str">
        <f>VLOOKUP(A1168,防具!A:K,11,FALSE)</f>
        <v>苹果10袋</v>
      </c>
    </row>
    <row r="1169" spans="1:2">
      <c r="A1169" s="41">
        <v>15089</v>
      </c>
      <c r="B1169" s="41" t="str">
        <f>VLOOKUP(A1169,防具!A:K,11,FALSE)</f>
        <v>摔不烂的手机</v>
      </c>
    </row>
    <row r="1170" spans="1:2">
      <c r="A1170" s="41">
        <v>15090</v>
      </c>
      <c r="B1170" s="41" t="str">
        <f>VLOOKUP(A1170,防具!A:K,11,FALSE)</f>
        <v>玲珑塔</v>
      </c>
    </row>
    <row r="1171" spans="1:2">
      <c r="A1171" s="41">
        <v>15091</v>
      </c>
      <c r="B1171" s="41" t="str">
        <f>VLOOKUP(A1171,防具!A:K,11,FALSE)</f>
        <v>锁魂钵</v>
      </c>
    </row>
    <row r="1172" spans="1:2">
      <c r="A1172" s="41">
        <v>15092</v>
      </c>
      <c r="B1172" s="41" t="str">
        <f>VLOOKUP(A1172,防具!A:K,11,FALSE)</f>
        <v>卫青青的祝福</v>
      </c>
    </row>
    <row r="1173" spans="1:2">
      <c r="A1173" s="41">
        <v>15093</v>
      </c>
      <c r="B1173" s="41" t="str">
        <f>VLOOKUP(A1173,防具!A:K,11,FALSE)</f>
        <v>骑姐护符</v>
      </c>
    </row>
    <row r="1174" spans="1:2">
      <c r="A1174" s="41">
        <v>15094</v>
      </c>
      <c r="B1174" s="41" t="str">
        <f>VLOOKUP(A1174,防具!A:K,11,FALSE)</f>
        <v>骑姐之饰</v>
      </c>
    </row>
    <row r="1175" spans="1:2">
      <c r="A1175" s="41">
        <v>15095</v>
      </c>
      <c r="B1175" s="41" t="str">
        <f>VLOOKUP(A1175,防具!A:K,11,FALSE)</f>
        <v>紫色闪电</v>
      </c>
    </row>
    <row r="1176" spans="1:2">
      <c r="A1176" s="41">
        <v>15096</v>
      </c>
      <c r="B1176" s="41" t="str">
        <f>VLOOKUP(A1176,防具!A:K,11,FALSE)</f>
        <v>角斗士的护符</v>
      </c>
    </row>
    <row r="1177" spans="1:2">
      <c r="A1177" s="41">
        <v>15097</v>
      </c>
      <c r="B1177" s="41" t="str">
        <f>VLOOKUP(A1177,防具!A:K,11,FALSE)</f>
        <v>角斗士的挂饰</v>
      </c>
    </row>
    <row r="1178" spans="1:2">
      <c r="A1178" s="41">
        <v>15098</v>
      </c>
      <c r="B1178" s="41" t="str">
        <f>VLOOKUP(A1178,防具!A:K,11,FALSE)</f>
        <v>光明之心</v>
      </c>
    </row>
    <row r="1179" spans="1:2">
      <c r="A1179" s="41">
        <v>15099</v>
      </c>
      <c r="B1179" s="41" t="str">
        <f>VLOOKUP(A1179,防具!A:K,11,FALSE)</f>
        <v>暗黑之心</v>
      </c>
    </row>
    <row r="1180" spans="1:2">
      <c r="A1180" s="41">
        <v>15100</v>
      </c>
      <c r="B1180" s="41" t="str">
        <f>VLOOKUP(A1180,防具!A:K,11,FALSE)</f>
        <v>大地守护</v>
      </c>
    </row>
    <row r="1181" spans="1:2">
      <c r="A1181" s="41">
        <v>15101</v>
      </c>
      <c r="B1181" s="41" t="str">
        <f>VLOOKUP(A1181,防具!A:K,11,FALSE)</f>
        <v>聪聪君的方方盔</v>
      </c>
    </row>
    <row r="1182" spans="1:2">
      <c r="A1182" s="41">
        <v>15102</v>
      </c>
      <c r="B1182" s="41" t="str">
        <f>VLOOKUP(A1182,防具!A:K,11,FALSE)</f>
        <v>聪聪君的帅帅甲</v>
      </c>
    </row>
    <row r="1183" spans="1:2">
      <c r="A1183" s="41">
        <v>15103</v>
      </c>
      <c r="B1183" s="41" t="str">
        <f>VLOOKUP(A1183,防具!A:K,11,FALSE)</f>
        <v>聪聪君的滑滑鞋</v>
      </c>
    </row>
    <row r="1184" spans="1:2">
      <c r="A1184" s="41">
        <v>15104</v>
      </c>
      <c r="B1184" s="41" t="str">
        <f>VLOOKUP(A1184,防具!A:K,11,FALSE)</f>
        <v>聪聪君的回忆</v>
      </c>
    </row>
    <row r="1185" spans="1:2">
      <c r="A1185" s="41">
        <v>15105</v>
      </c>
      <c r="B1185" s="41" t="str">
        <f>VLOOKUP(A1185,防具!A:K,11,FALSE)</f>
        <v>聪聪君的花环</v>
      </c>
    </row>
    <row r="1186" spans="1:2">
      <c r="A1186" s="41">
        <v>15106</v>
      </c>
      <c r="B1186" s="41" t="str">
        <f>VLOOKUP(A1186,防具!A:K,11,FALSE)</f>
        <v>聪聪君的疯狂</v>
      </c>
    </row>
    <row r="1187" spans="1:2">
      <c r="A1187" s="41">
        <v>15107</v>
      </c>
      <c r="B1187" s="41" t="str">
        <f>VLOOKUP(A1187,防具!A:K,11,FALSE)</f>
        <v>聪聪君的战士之饰</v>
      </c>
    </row>
    <row r="1188" spans="1:2">
      <c r="A1188" s="41">
        <v>15108</v>
      </c>
      <c r="B1188" s="41" t="str">
        <f>VLOOKUP(A1188,防具!A:K,11,FALSE)</f>
        <v>聪聪君的玉佩</v>
      </c>
    </row>
    <row r="1189" spans="1:2">
      <c r="A1189" s="41">
        <v>15109</v>
      </c>
      <c r="B1189" s="41" t="str">
        <f>VLOOKUP(A1189,防具!A:K,11,FALSE)</f>
        <v>米迦勒的慈悲</v>
      </c>
    </row>
    <row r="1190" spans="1:2">
      <c r="A1190" s="41">
        <v>15110</v>
      </c>
      <c r="B1190" s="41" t="str">
        <f>VLOOKUP(A1190,防具!A:K,11,FALSE)</f>
        <v>拉斐尔的治愈</v>
      </c>
    </row>
    <row r="1191" spans="1:2">
      <c r="A1191" s="41">
        <v>15111</v>
      </c>
      <c r="B1191" s="41" t="str">
        <f>VLOOKUP(A1191,防具!A:K,11,FALSE)</f>
        <v>加百列的守护</v>
      </c>
    </row>
    <row r="1192" spans="1:2">
      <c r="A1192" s="41">
        <v>15112</v>
      </c>
      <c r="B1192" s="41" t="str">
        <f>VLOOKUP(A1192,防具!A:K,11,FALSE)</f>
        <v>雷米尔的指引</v>
      </c>
    </row>
    <row r="1193" spans="1:2">
      <c r="A1193" s="41">
        <v>15113</v>
      </c>
      <c r="B1193" s="41" t="str">
        <f>VLOOKUP(A1193,防具!A:K,11,FALSE)</f>
        <v>米达伦的教导</v>
      </c>
    </row>
    <row r="1194" spans="1:2">
      <c r="A1194" s="41">
        <v>15114</v>
      </c>
      <c r="B1194" s="41" t="str">
        <f>VLOOKUP(A1194,防具!A:K,11,FALSE)</f>
        <v>乌利尔的审判</v>
      </c>
    </row>
    <row r="1195" spans="1:2">
      <c r="A1195" s="41">
        <v>15115</v>
      </c>
      <c r="B1195" s="41" t="str">
        <f>VLOOKUP(A1195,防具!A:K,11,FALSE)</f>
        <v>骷髅之冠</v>
      </c>
    </row>
    <row r="1196" spans="1:2">
      <c r="A1196" s="41">
        <v>15116</v>
      </c>
      <c r="B1196" s="41" t="str">
        <f>VLOOKUP(A1196,防具!A:K,11,FALSE)</f>
        <v>骨龙之躯</v>
      </c>
    </row>
    <row r="1197" spans="1:2">
      <c r="A1197" s="41">
        <v>15117</v>
      </c>
      <c r="B1197" s="41" t="str">
        <f>VLOOKUP(A1197,防具!A:K,11,FALSE)</f>
        <v>憎恶之足</v>
      </c>
    </row>
    <row r="1198" spans="1:2">
      <c r="A1198" s="41">
        <v>15118</v>
      </c>
      <c r="B1198" s="41" t="str">
        <f>VLOOKUP(A1198,防具!A:K,11,FALSE)</f>
        <v>火焰之魂</v>
      </c>
    </row>
    <row r="1199" spans="1:2">
      <c r="A1199" s="41">
        <v>15119</v>
      </c>
      <c r="B1199" s="41" t="str">
        <f>VLOOKUP(A1199,防具!A:K,11,FALSE)</f>
        <v>永冬之匣</v>
      </c>
    </row>
    <row r="1200" spans="1:2">
      <c r="A1200" s="41">
        <v>15120</v>
      </c>
      <c r="B1200" s="41" t="str">
        <f>VLOOKUP(A1200,防具!A:K,11,FALSE)</f>
        <v>堕天使之翼</v>
      </c>
    </row>
    <row r="1201" spans="1:2">
      <c r="A1201" s="41">
        <v>15121</v>
      </c>
      <c r="B1201" s="41" t="str">
        <f>VLOOKUP(A1201,防具!A:K,11,FALSE)</f>
        <v>九头龙王头盔</v>
      </c>
    </row>
    <row r="1202" spans="1:2">
      <c r="A1202" s="41">
        <v>15122</v>
      </c>
      <c r="B1202" s="41" t="str">
        <f>VLOOKUP(A1202,防具!A:K,11,FALSE)</f>
        <v>大力龙王铠甲</v>
      </c>
    </row>
    <row r="1203" spans="1:2">
      <c r="A1203" s="41">
        <v>15123</v>
      </c>
      <c r="B1203" s="41" t="str">
        <f>VLOOKUP(A1203,防具!A:K,11,FALSE)</f>
        <v>青莲龙王护靴</v>
      </c>
    </row>
    <row r="1204" spans="1:2">
      <c r="A1204" s="41">
        <v>15124</v>
      </c>
      <c r="B1204" s="41" t="str">
        <f>VLOOKUP(A1204,防具!A:K,11,FALSE)</f>
        <v>欢喜龙王戒指</v>
      </c>
    </row>
    <row r="1205" spans="1:2">
      <c r="A1205" s="41">
        <v>15125</v>
      </c>
      <c r="B1205" s="41" t="str">
        <f>VLOOKUP(A1205,防具!A:K,11,FALSE)</f>
        <v>海龙王项链</v>
      </c>
    </row>
    <row r="1206" spans="1:2">
      <c r="A1206" s="41">
        <v>15126</v>
      </c>
      <c r="B1206" s="41" t="str">
        <f>VLOOKUP(A1206,防具!A:K,11,FALSE)</f>
        <v>毒龙王手镯</v>
      </c>
    </row>
    <row r="1207" spans="1:2">
      <c r="A1207" s="41">
        <v>15127</v>
      </c>
      <c r="B1207" s="41" t="str">
        <f>VLOOKUP(A1207,防具!A:K,11,FALSE)</f>
        <v>暗杀者</v>
      </c>
    </row>
    <row r="1208" spans="1:2">
      <c r="A1208" s="41">
        <v>15128</v>
      </c>
      <c r="B1208" s="41" t="str">
        <f>VLOOKUP(A1208,防具!A:K,11,FALSE)</f>
        <v>守护者</v>
      </c>
    </row>
    <row r="1209" spans="1:2">
      <c r="A1209" s="41">
        <v>15129</v>
      </c>
      <c r="B1209" s="41" t="str">
        <f>VLOOKUP(A1209,防具!A:K,11,FALSE)</f>
        <v>苦修者</v>
      </c>
    </row>
    <row r="1210" spans="1:2">
      <c r="A1210" s="41">
        <v>15130</v>
      </c>
      <c r="B1210" s="41" t="str">
        <f>VLOOKUP(A1210,防具!A:K,11,FALSE)</f>
        <v>狩猎者</v>
      </c>
    </row>
    <row r="1211" spans="1:2">
      <c r="A1211" s="41">
        <v>15131</v>
      </c>
      <c r="B1211" s="41" t="str">
        <f>VLOOKUP(A1211,防具!A:K,11,FALSE)</f>
        <v>祈求者</v>
      </c>
    </row>
    <row r="1212" spans="1:2">
      <c r="A1212" s="41">
        <v>15132</v>
      </c>
      <c r="B1212" s="41" t="str">
        <f>VLOOKUP(A1212,防具!A:K,11,FALSE)</f>
        <v>传承者</v>
      </c>
    </row>
    <row r="1213" spans="1:2">
      <c r="A1213" s="41">
        <v>15133</v>
      </c>
      <c r="B1213" s="41" t="str">
        <f>VLOOKUP(A1213,防具!A:K,11,FALSE)</f>
        <v>交响曲</v>
      </c>
    </row>
    <row r="1214" spans="1:2">
      <c r="A1214" s="41">
        <v>15134</v>
      </c>
      <c r="B1214" s="41" t="str">
        <f>VLOOKUP(A1214,防具!A:K,11,FALSE)</f>
        <v>协奏曲</v>
      </c>
    </row>
    <row r="1215" spans="1:2">
      <c r="A1215" s="41">
        <v>15135</v>
      </c>
      <c r="B1215" s="41" t="str">
        <f>VLOOKUP(A1215,防具!A:K,11,FALSE)</f>
        <v>圆舞曲</v>
      </c>
    </row>
    <row r="1216" spans="1:2">
      <c r="A1216" s="41">
        <v>15136</v>
      </c>
      <c r="B1216" s="41" t="str">
        <f>VLOOKUP(A1216,防具!A:K,11,FALSE)</f>
        <v>狂想曲</v>
      </c>
    </row>
    <row r="1217" spans="1:2">
      <c r="A1217" s="41">
        <v>15137</v>
      </c>
      <c r="B1217" s="41" t="str">
        <f>VLOOKUP(A1217,防具!A:K,11,FALSE)</f>
        <v>幻想曲</v>
      </c>
    </row>
    <row r="1218" spans="1:2">
      <c r="A1218" s="41">
        <v>15138</v>
      </c>
      <c r="B1218" s="41" t="str">
        <f>VLOOKUP(A1218,防具!A:K,11,FALSE)</f>
        <v>随想曲</v>
      </c>
    </row>
    <row r="1219" spans="1:2">
      <c r="A1219" s="41">
        <v>15139</v>
      </c>
      <c r="B1219" s="41" t="str">
        <f>VLOOKUP(A1219,防具!A:K,11,FALSE)</f>
        <v>天帝战盔</v>
      </c>
    </row>
    <row r="1220" spans="1:2">
      <c r="A1220" s="41">
        <v>15140</v>
      </c>
      <c r="B1220" s="41" t="str">
        <f>VLOOKUP(A1220,防具!A:K,11,FALSE)</f>
        <v>黄帝战甲</v>
      </c>
    </row>
    <row r="1221" spans="1:2">
      <c r="A1221" s="41">
        <v>15141</v>
      </c>
      <c r="B1221" s="41" t="str">
        <f>VLOOKUP(A1221,防具!A:K,11,FALSE)</f>
        <v>炎帝战靴</v>
      </c>
    </row>
    <row r="1222" spans="1:2">
      <c r="A1222" s="41">
        <v>15142</v>
      </c>
      <c r="B1222" s="41" t="str">
        <f>VLOOKUP(A1222,防具!A:K,11,FALSE)</f>
        <v>青帝戒指</v>
      </c>
    </row>
    <row r="1223" spans="1:2">
      <c r="A1223" s="41">
        <v>15143</v>
      </c>
      <c r="B1223" s="41" t="str">
        <f>VLOOKUP(A1223,防具!A:K,11,FALSE)</f>
        <v>黑帝项链</v>
      </c>
    </row>
    <row r="1224" spans="1:2">
      <c r="A1224" s="41">
        <v>15144</v>
      </c>
      <c r="B1224" s="41" t="str">
        <f>VLOOKUP(A1224,防具!A:K,11,FALSE)</f>
        <v>白帝手镯</v>
      </c>
    </row>
    <row r="1225" spans="1:2">
      <c r="A1225" s="41">
        <v>15145</v>
      </c>
      <c r="B1225" s="41" t="str">
        <f>VLOOKUP(A1225,防具!A:K,11,FALSE)</f>
        <v>奥术核心</v>
      </c>
    </row>
    <row r="1226" spans="1:2">
      <c r="A1226" s="41">
        <v>15146</v>
      </c>
      <c r="B1226" s="41" t="str">
        <f>VLOOKUP(A1226,防具!A:K,11,FALSE)</f>
        <v>黄金动力炉</v>
      </c>
    </row>
    <row r="1227" spans="1:2">
      <c r="A1227" s="41">
        <v>15147</v>
      </c>
      <c r="B1227" s="41" t="str">
        <f>VLOOKUP(A1227,防具!A:K,11,FALSE)</f>
        <v>岩石助推器</v>
      </c>
    </row>
    <row r="1228" spans="1:2">
      <c r="A1228" s="41">
        <v>15148</v>
      </c>
      <c r="B1228" s="41" t="str">
        <f>VLOOKUP(A1228,防具!A:K,11,FALSE)</f>
        <v>冰霜指环</v>
      </c>
    </row>
    <row r="1229" spans="1:2">
      <c r="A1229" s="41">
        <v>15149</v>
      </c>
      <c r="B1229" s="41" t="str">
        <f>VLOOKUP(A1229,防具!A:K,11,FALSE)</f>
        <v>熔岩火链</v>
      </c>
    </row>
    <row r="1230" spans="1:2">
      <c r="A1230" s="41">
        <v>15150</v>
      </c>
      <c r="B1230" s="41" t="str">
        <f>VLOOKUP(A1230,防具!A:K,11,FALSE)</f>
        <v>双子手镯</v>
      </c>
    </row>
    <row r="1231" spans="1:2">
      <c r="A1231" s="41">
        <v>15151</v>
      </c>
      <c r="B1231" s="41" t="str">
        <f>VLOOKUP(A1231,防具!A:K,11,FALSE)</f>
        <v>愚者的流浪</v>
      </c>
    </row>
    <row r="1232" spans="1:2">
      <c r="A1232" s="41">
        <v>15152</v>
      </c>
      <c r="B1232" s="41" t="str">
        <f>VLOOKUP(A1232,防具!A:K,11,FALSE)</f>
        <v>教皇的援助</v>
      </c>
    </row>
    <row r="1233" spans="1:2">
      <c r="A1233" s="41">
        <v>15153</v>
      </c>
      <c r="B1233" s="41" t="str">
        <f>VLOOKUP(A1233,防具!A:K,11,FALSE)</f>
        <v>恋人的结合</v>
      </c>
    </row>
    <row r="1234" spans="1:2">
      <c r="A1234" s="41">
        <v>15154</v>
      </c>
      <c r="B1234" s="41" t="str">
        <f>VLOOKUP(A1234,防具!A:K,11,FALSE)</f>
        <v>隐者的探索</v>
      </c>
    </row>
    <row r="1235" spans="1:2">
      <c r="A1235" s="41">
        <v>15155</v>
      </c>
      <c r="B1235" s="41" t="str">
        <f>VLOOKUP(A1235,防具!A:K,11,FALSE)</f>
        <v>魔术师的创造</v>
      </c>
    </row>
    <row r="1236" spans="1:2">
      <c r="A1236" s="41">
        <v>15156</v>
      </c>
      <c r="B1236" s="41" t="str">
        <f>VLOOKUP(A1236,防具!A:K,11,FALSE)</f>
        <v>女祭司的智慧</v>
      </c>
    </row>
    <row r="1237" spans="1:2">
      <c r="A1237" s="41">
        <v>15157</v>
      </c>
      <c r="B1237" s="41" t="str">
        <f>VLOOKUP(A1237,防具!A:K,11,FALSE)</f>
        <v>狼之力</v>
      </c>
    </row>
    <row r="1238" spans="1:2">
      <c r="A1238" s="41">
        <v>15158</v>
      </c>
      <c r="B1238" s="41" t="str">
        <f>VLOOKUP(A1238,防具!A:K,11,FALSE)</f>
        <v>虎之力</v>
      </c>
    </row>
    <row r="1239" spans="1:2">
      <c r="A1239" s="41">
        <v>15159</v>
      </c>
      <c r="B1239" s="41" t="str">
        <f>VLOOKUP(A1239,防具!A:K,11,FALSE)</f>
        <v>兔之力</v>
      </c>
    </row>
    <row r="1240" spans="1:2">
      <c r="A1240" s="41">
        <v>15160</v>
      </c>
      <c r="B1240" s="41" t="str">
        <f>VLOOKUP(A1240,防具!A:K,11,FALSE)</f>
        <v>猫之力</v>
      </c>
    </row>
    <row r="1241" spans="1:2">
      <c r="A1241" s="41">
        <v>15161</v>
      </c>
      <c r="B1241" s="41" t="str">
        <f>VLOOKUP(A1241,防具!A:K,11,FALSE)</f>
        <v>狐之力</v>
      </c>
    </row>
    <row r="1242" spans="1:2">
      <c r="A1242" s="41">
        <v>15162</v>
      </c>
      <c r="B1242" s="41" t="str">
        <f>VLOOKUP(A1242,防具!A:K,11,FALSE)</f>
        <v>熊之力</v>
      </c>
    </row>
    <row r="1243" spans="1:2">
      <c r="A1243" s="41">
        <v>15163</v>
      </c>
      <c r="B1243" s="41" t="str">
        <f>VLOOKUP(A1243,防具!A:K,11,FALSE)</f>
        <v>角斗士的面甲</v>
      </c>
    </row>
    <row r="1244" spans="1:2">
      <c r="A1244" s="41">
        <v>15164</v>
      </c>
      <c r="B1244" s="41" t="str">
        <f>VLOOKUP(A1244,防具!A:K,11,FALSE)</f>
        <v>角斗士的长袍</v>
      </c>
    </row>
    <row r="1245" spans="1:2">
      <c r="A1245" s="41">
        <v>15165</v>
      </c>
      <c r="B1245" s="41" t="str">
        <f>VLOOKUP(A1245,防具!A:K,11,FALSE)</f>
        <v>角斗士的足具</v>
      </c>
    </row>
    <row r="1246" spans="1:2">
      <c r="A1246" s="41">
        <v>15166</v>
      </c>
      <c r="B1246" s="41" t="str">
        <f>VLOOKUP(A1246,防具!A:K,11,FALSE)</f>
        <v>角斗士的指环</v>
      </c>
    </row>
    <row r="1247" spans="1:2">
      <c r="A1247" s="41">
        <v>15167</v>
      </c>
      <c r="B1247" s="41" t="str">
        <f>VLOOKUP(A1247,防具!A:K,11,FALSE)</f>
        <v>角斗士的挂坠</v>
      </c>
    </row>
    <row r="1248" spans="1:2">
      <c r="A1248" s="41">
        <v>15168</v>
      </c>
      <c r="B1248" s="41" t="str">
        <f>VLOOKUP(A1248,防具!A:K,11,FALSE)</f>
        <v>角斗士的手镯</v>
      </c>
    </row>
    <row r="1249" spans="1:2">
      <c r="A1249" s="41">
        <v>15169</v>
      </c>
      <c r="B1249" s="41" t="str">
        <f>VLOOKUP(A1249,防具!A:K,11,FALSE)</f>
        <v>魔物角盔</v>
      </c>
    </row>
    <row r="1250" spans="1:2">
      <c r="A1250" s="41">
        <v>15170</v>
      </c>
      <c r="B1250" s="41" t="str">
        <f>VLOOKUP(A1250,防具!A:K,11,FALSE)</f>
        <v>魔物披甲</v>
      </c>
    </row>
    <row r="1251" spans="1:2">
      <c r="A1251" s="41">
        <v>15171</v>
      </c>
      <c r="B1251" s="41" t="str">
        <f>VLOOKUP(A1251,防具!A:K,11,FALSE)</f>
        <v>魔物长靴</v>
      </c>
    </row>
    <row r="1252" spans="1:2">
      <c r="A1252" s="41">
        <v>15172</v>
      </c>
      <c r="B1252" s="41" t="str">
        <f>VLOOKUP(A1252,防具!A:K,11,FALSE)</f>
        <v>魔物指虎</v>
      </c>
    </row>
    <row r="1253" spans="1:2">
      <c r="A1253" s="41">
        <v>15173</v>
      </c>
      <c r="B1253" s="41" t="str">
        <f>VLOOKUP(A1253,防具!A:K,11,FALSE)</f>
        <v>魔物项圈</v>
      </c>
    </row>
    <row r="1254" spans="1:2">
      <c r="A1254" s="41">
        <v>15174</v>
      </c>
      <c r="B1254" s="41" t="str">
        <f>VLOOKUP(A1254,防具!A:K,11,FALSE)</f>
        <v>魔物护腕</v>
      </c>
    </row>
    <row r="1255" spans="1:2">
      <c r="A1255" s="41">
        <v>15175</v>
      </c>
      <c r="B1255" s="41" t="str">
        <f>VLOOKUP(A1255,防具!A:K,11,FALSE)</f>
        <v>黑龙战盔</v>
      </c>
    </row>
    <row r="1256" spans="1:2">
      <c r="A1256" s="41">
        <v>15176</v>
      </c>
      <c r="B1256" s="41" t="str">
        <f>VLOOKUP(A1256,防具!A:K,11,FALSE)</f>
        <v>黑龙战袍</v>
      </c>
    </row>
    <row r="1257" spans="1:2">
      <c r="A1257" s="41">
        <v>15177</v>
      </c>
      <c r="B1257" s="41" t="str">
        <f>VLOOKUP(A1257,防具!A:K,11,FALSE)</f>
        <v>黑龙战靴</v>
      </c>
    </row>
    <row r="1258" spans="1:2">
      <c r="A1258" s="41">
        <v>15178</v>
      </c>
      <c r="B1258" s="41" t="str">
        <f>VLOOKUP(A1258,防具!A:K,11,FALSE)</f>
        <v>黑龙戒指</v>
      </c>
    </row>
    <row r="1259" spans="1:2">
      <c r="A1259" s="41">
        <v>15179</v>
      </c>
      <c r="B1259" s="41" t="str">
        <f>VLOOKUP(A1259,防具!A:K,11,FALSE)</f>
        <v>黑龙项链</v>
      </c>
    </row>
    <row r="1260" spans="1:2">
      <c r="A1260" s="41">
        <v>15180</v>
      </c>
      <c r="B1260" s="41" t="str">
        <f>VLOOKUP(A1260,防具!A:K,11,FALSE)</f>
        <v>黑龙手镯</v>
      </c>
    </row>
    <row r="1261" spans="1:2">
      <c r="A1261" s="41">
        <v>15181</v>
      </c>
      <c r="B1261" s="41" t="str">
        <f>VLOOKUP(A1261,防具!A:K,11,FALSE)</f>
        <v>七彩之雾-神隐</v>
      </c>
    </row>
    <row r="1262" spans="1:2">
      <c r="A1262" s="41">
        <v>15182</v>
      </c>
      <c r="B1262" s="41" t="str">
        <f>VLOOKUP(A1262,防具!A:K,11,FALSE)</f>
        <v>七彩之雾-庇护</v>
      </c>
    </row>
    <row r="1263" spans="1:2">
      <c r="A1263" s="41">
        <v>15183</v>
      </c>
      <c r="B1263" s="41" t="str">
        <f>VLOOKUP(A1263,防具!A:K,11,FALSE)</f>
        <v>七彩之雾-迷踪</v>
      </c>
    </row>
    <row r="1264" spans="1:2">
      <c r="A1264" s="41">
        <v>15184</v>
      </c>
      <c r="B1264" s="41" t="str">
        <f>VLOOKUP(A1264,防具!A:K,11,FALSE)</f>
        <v>七彩之雾-祝福</v>
      </c>
    </row>
    <row r="1265" spans="1:2">
      <c r="A1265" s="41">
        <v>15185</v>
      </c>
      <c r="B1265" s="41" t="str">
        <f>VLOOKUP(A1265,防具!A:K,11,FALSE)</f>
        <v>七彩之雾-静心</v>
      </c>
    </row>
    <row r="1266" spans="1:2">
      <c r="A1266" s="41">
        <v>15186</v>
      </c>
      <c r="B1266" s="41" t="str">
        <f>VLOOKUP(A1266,防具!A:K,11,FALSE)</f>
        <v>七彩之雾-冥想</v>
      </c>
    </row>
    <row r="1267" spans="1:2">
      <c r="A1267" s="41">
        <v>15187</v>
      </c>
      <c r="B1267" s="41" t="str">
        <f>VLOOKUP(A1267,防具!A:K,11,FALSE)</f>
        <v>狂暴之盔</v>
      </c>
    </row>
    <row r="1268" spans="1:2">
      <c r="A1268" s="41">
        <v>15188</v>
      </c>
      <c r="B1268" s="41" t="str">
        <f>VLOOKUP(A1268,防具!A:K,11,FALSE)</f>
        <v>狂暴之甲</v>
      </c>
    </row>
    <row r="1269" spans="1:2">
      <c r="A1269" s="41">
        <v>15189</v>
      </c>
      <c r="B1269" s="41" t="str">
        <f>VLOOKUP(A1269,防具!A:K,11,FALSE)</f>
        <v>狂暴之靴</v>
      </c>
    </row>
    <row r="1270" spans="1:2">
      <c r="A1270" s="41">
        <v>15190</v>
      </c>
      <c r="B1270" s="41" t="str">
        <f>VLOOKUP(A1270,防具!A:K,11,FALSE)</f>
        <v>狂暴之心</v>
      </c>
    </row>
    <row r="1271" spans="1:2">
      <c r="A1271" s="41">
        <v>15191</v>
      </c>
      <c r="B1271" s="41" t="str">
        <f>VLOOKUP(A1271,防具!A:K,11,FALSE)</f>
        <v>狂暴之怒</v>
      </c>
    </row>
    <row r="1272" spans="1:2">
      <c r="A1272" s="41">
        <v>15192</v>
      </c>
      <c r="B1272" s="41" t="str">
        <f>VLOOKUP(A1272,防具!A:K,11,FALSE)</f>
        <v>狂暴之魂</v>
      </c>
    </row>
    <row r="1273" spans="1:2">
      <c r="A1273" s="41">
        <v>15193</v>
      </c>
      <c r="B1273" s="41" t="str">
        <f>VLOOKUP(A1273,防具!A:K,11,FALSE)</f>
        <v>魔物之源-霉毒</v>
      </c>
    </row>
    <row r="1274" spans="1:2">
      <c r="A1274" s="41">
        <v>15194</v>
      </c>
      <c r="B1274" s="41" t="str">
        <f>VLOOKUP(A1274,防具!A:K,11,FALSE)</f>
        <v>魔物之源-发烧</v>
      </c>
    </row>
    <row r="1275" spans="1:2">
      <c r="A1275" s="41">
        <v>15195</v>
      </c>
      <c r="B1275" s="41" t="str">
        <f>VLOOKUP(A1275,防具!A:K,11,FALSE)</f>
        <v>魔物之源-感染</v>
      </c>
    </row>
    <row r="1276" spans="1:2">
      <c r="A1276" s="41">
        <v>15196</v>
      </c>
      <c r="B1276" s="41" t="str">
        <f>VLOOKUP(A1276,防具!A:K,11,FALSE)</f>
        <v>魔物之源-食屎</v>
      </c>
    </row>
    <row r="1277" spans="1:2">
      <c r="A1277" s="41">
        <v>15197</v>
      </c>
      <c r="B1277" s="41" t="str">
        <f>VLOOKUP(A1277,防具!A:K,11,FALSE)</f>
        <v>魔物之源-出汗</v>
      </c>
    </row>
    <row r="1278" spans="1:2">
      <c r="A1278" s="41">
        <v>15201</v>
      </c>
      <c r="B1278" s="41" t="str">
        <f>VLOOKUP(A1278,防具!A:K,11,FALSE)</f>
        <v>至尊帝王华冠</v>
      </c>
    </row>
    <row r="1279" spans="1:2">
      <c r="A1279" s="41">
        <v>15202</v>
      </c>
      <c r="B1279" s="41" t="str">
        <f>VLOOKUP(A1279,防具!A:K,11,FALSE)</f>
        <v>至尊帝王加护</v>
      </c>
    </row>
    <row r="1280" spans="1:2">
      <c r="A1280" s="41">
        <v>15203</v>
      </c>
      <c r="B1280" s="41" t="str">
        <f>VLOOKUP(A1280,防具!A:K,11,FALSE)</f>
        <v>至尊帝王飞升</v>
      </c>
    </row>
    <row r="1281" spans="1:2">
      <c r="A1281" s="41">
        <v>15204</v>
      </c>
      <c r="B1281" s="41" t="str">
        <f>VLOOKUP(A1281,防具!A:K,11,FALSE)</f>
        <v>至尊帝王闪耀</v>
      </c>
    </row>
    <row r="1282" spans="1:2">
      <c r="A1282" s="41">
        <v>15205</v>
      </c>
      <c r="B1282" s="41" t="str">
        <f>VLOOKUP(A1282,防具!A:K,11,FALSE)</f>
        <v>至尊帝王威仪</v>
      </c>
    </row>
    <row r="1283" spans="1:2">
      <c r="A1283" s="41">
        <v>15206</v>
      </c>
      <c r="B1283" s="41" t="str">
        <f>VLOOKUP(A1283,防具!A:K,11,FALSE)</f>
        <v>至尊帝王光环</v>
      </c>
    </row>
    <row r="1284" spans="1:2">
      <c r="A1284" s="41">
        <v>16001</v>
      </c>
      <c r="B1284" s="41" t="str">
        <f>VLOOKUP(A1284,防具!A:K,11,FALSE)</f>
        <v>神之恩赐头盔</v>
      </c>
    </row>
    <row r="1285" spans="1:2">
      <c r="A1285" s="41">
        <v>16002</v>
      </c>
      <c r="B1285" s="41" t="str">
        <f>VLOOKUP(A1285,防具!A:K,11,FALSE)</f>
        <v>神之恩赐胸甲</v>
      </c>
    </row>
    <row r="1286" spans="1:2">
      <c r="A1286" s="41">
        <v>16003</v>
      </c>
      <c r="B1286" s="41" t="str">
        <f>VLOOKUP(A1286,防具!A:K,11,FALSE)</f>
        <v>神之恩赐护靴</v>
      </c>
    </row>
    <row r="1287" spans="1:2">
      <c r="A1287" s="41">
        <v>16004</v>
      </c>
      <c r="B1287" s="41" t="str">
        <f>VLOOKUP(A1287,防具!A:K,11,FALSE)</f>
        <v>神之恩赐戒指</v>
      </c>
    </row>
    <row r="1288" spans="1:2">
      <c r="A1288" s="41">
        <v>16005</v>
      </c>
      <c r="B1288" s="41" t="str">
        <f>VLOOKUP(A1288,防具!A:K,11,FALSE)</f>
        <v>神之恩赐项链</v>
      </c>
    </row>
    <row r="1289" spans="1:2">
      <c r="A1289" s="41">
        <v>16006</v>
      </c>
      <c r="B1289" s="41" t="str">
        <f>VLOOKUP(A1289,防具!A:K,11,FALSE)</f>
        <v>神之恩赐手镯</v>
      </c>
    </row>
    <row r="1290" spans="1:2">
      <c r="A1290" s="41">
        <v>16007</v>
      </c>
      <c r="B1290" s="41" t="str">
        <f>VLOOKUP(A1290,防具!A:K,11,FALSE)</f>
        <v>开拓者之盔</v>
      </c>
    </row>
    <row r="1291" spans="1:2">
      <c r="A1291" s="41">
        <v>16008</v>
      </c>
      <c r="B1291" s="41" t="str">
        <f>VLOOKUP(A1291,防具!A:K,11,FALSE)</f>
        <v>开拓者之甲</v>
      </c>
    </row>
    <row r="1292" spans="1:2">
      <c r="A1292" s="41">
        <v>16009</v>
      </c>
      <c r="B1292" s="41" t="str">
        <f>VLOOKUP(A1292,防具!A:K,11,FALSE)</f>
        <v>开拓者之靴</v>
      </c>
    </row>
    <row r="1293" spans="1:2">
      <c r="A1293" s="41">
        <v>16010</v>
      </c>
      <c r="B1293" s="41" t="str">
        <f>VLOOKUP(A1293,防具!A:K,11,FALSE)</f>
        <v>开拓者之戒</v>
      </c>
    </row>
    <row r="1294" spans="1:2">
      <c r="A1294" s="41">
        <v>16011</v>
      </c>
      <c r="B1294" s="41" t="str">
        <f>VLOOKUP(A1294,防具!A:K,11,FALSE)</f>
        <v>开拓者之链</v>
      </c>
    </row>
    <row r="1295" spans="1:2">
      <c r="A1295" s="41">
        <v>16012</v>
      </c>
      <c r="B1295" s="41" t="str">
        <f>VLOOKUP(A1295,防具!A:K,11,FALSE)</f>
        <v>开拓者之镯</v>
      </c>
    </row>
    <row r="1296" spans="1:2">
      <c r="A1296" s="41">
        <v>16013</v>
      </c>
      <c r="B1296" s="41" t="str">
        <f>VLOOKUP(A1296,防具!A:K,11,FALSE)</f>
        <v>天启者之冠</v>
      </c>
    </row>
    <row r="1297" spans="1:2">
      <c r="A1297" s="41">
        <v>16014</v>
      </c>
      <c r="B1297" s="41" t="str">
        <f>VLOOKUP(A1297,防具!A:K,11,FALSE)</f>
        <v>统治者之甲</v>
      </c>
    </row>
    <row r="1298" spans="1:2">
      <c r="A1298" s="41">
        <v>16015</v>
      </c>
      <c r="B1298" s="41" t="str">
        <f>VLOOKUP(A1298,防具!A:K,11,FALSE)</f>
        <v>引导者之靴</v>
      </c>
    </row>
    <row r="1299" spans="1:2">
      <c r="A1299" s="41">
        <v>16016</v>
      </c>
      <c r="B1299" s="41" t="str">
        <f>VLOOKUP(A1299,防具!A:K,11,FALSE)</f>
        <v>处刑者之纹</v>
      </c>
    </row>
    <row r="1300" spans="1:2">
      <c r="A1300" s="41">
        <v>16017</v>
      </c>
      <c r="B1300" s="41" t="str">
        <f>VLOOKUP(A1300,防具!A:K,11,FALSE)</f>
        <v>断罪者之徽</v>
      </c>
    </row>
    <row r="1301" spans="1:2">
      <c r="A1301" s="41">
        <v>16018</v>
      </c>
      <c r="B1301" s="41" t="str">
        <f>VLOOKUP(A1301,防具!A:K,11,FALSE)</f>
        <v>审判者之环</v>
      </c>
    </row>
    <row r="1302" spans="1:2">
      <c r="A1302" s="41">
        <v>16019</v>
      </c>
      <c r="B1302" s="41" t="str">
        <f>VLOOKUP(A1302,防具!A:K,11,FALSE)</f>
        <v>鲜血渴望战盔</v>
      </c>
    </row>
    <row r="1303" spans="1:2">
      <c r="A1303" s="41">
        <v>16020</v>
      </c>
      <c r="B1303" s="41" t="str">
        <f>VLOOKUP(A1303,防具!A:K,11,FALSE)</f>
        <v>鲜血渴望战甲</v>
      </c>
    </row>
    <row r="1304" spans="1:2">
      <c r="A1304" s="41">
        <v>16021</v>
      </c>
      <c r="B1304" s="41" t="str">
        <f>VLOOKUP(A1304,防具!A:K,11,FALSE)</f>
        <v>鲜血渴望战靴</v>
      </c>
    </row>
    <row r="1305" spans="1:2">
      <c r="A1305" s="41">
        <v>16022</v>
      </c>
      <c r="B1305" s="41" t="str">
        <f>VLOOKUP(A1305,防具!A:K,11,FALSE)</f>
        <v>鲜血渴望指环</v>
      </c>
    </row>
    <row r="1306" spans="1:2">
      <c r="A1306" s="41">
        <v>16023</v>
      </c>
      <c r="B1306" s="41" t="str">
        <f>VLOOKUP(A1306,防具!A:K,11,FALSE)</f>
        <v>鲜血渴望项链</v>
      </c>
    </row>
    <row r="1307" spans="1:2">
      <c r="A1307" s="41">
        <v>16024</v>
      </c>
      <c r="B1307" s="41" t="str">
        <f>VLOOKUP(A1307,防具!A:K,11,FALSE)</f>
        <v>鲜血渴望手镯</v>
      </c>
    </row>
    <row r="1308" spans="1:2">
      <c r="A1308" s="41">
        <v>16025</v>
      </c>
      <c r="B1308" s="41" t="str">
        <f>VLOOKUP(A1308,防具!A:K,11,FALSE)</f>
        <v>无限强袭之盔</v>
      </c>
    </row>
    <row r="1309" spans="1:2">
      <c r="A1309" s="41">
        <v>16026</v>
      </c>
      <c r="B1309" s="41" t="str">
        <f>VLOOKUP(A1309,防具!A:K,11,FALSE)</f>
        <v>无限强袭之甲</v>
      </c>
    </row>
    <row r="1310" spans="1:2">
      <c r="A1310" s="41">
        <v>16027</v>
      </c>
      <c r="B1310" s="41" t="str">
        <f>VLOOKUP(A1310,防具!A:K,11,FALSE)</f>
        <v>无限强袭之靴</v>
      </c>
    </row>
    <row r="1311" spans="1:2">
      <c r="A1311" s="41">
        <v>16028</v>
      </c>
      <c r="B1311" s="41" t="str">
        <f>VLOOKUP(A1311,防具!A:K,11,FALSE)</f>
        <v>无限强袭之戒</v>
      </c>
    </row>
    <row r="1312" spans="1:2">
      <c r="A1312" s="41">
        <v>16029</v>
      </c>
      <c r="B1312" s="41" t="str">
        <f>VLOOKUP(A1312,防具!A:K,11,FALSE)</f>
        <v>无限强袭之链</v>
      </c>
    </row>
    <row r="1313" spans="1:2">
      <c r="A1313" s="41">
        <v>16030</v>
      </c>
      <c r="B1313" s="41" t="str">
        <f>VLOOKUP(A1313,防具!A:K,11,FALSE)</f>
        <v>无限强袭之镯</v>
      </c>
    </row>
    <row r="1314" spans="1:2">
      <c r="A1314" s="41">
        <v>16031</v>
      </c>
      <c r="B1314" s="41" t="str">
        <f>VLOOKUP(A1314,防具!A:K,11,FALSE)</f>
        <v>暗魅之影</v>
      </c>
    </row>
    <row r="1315" spans="1:2">
      <c r="A1315" s="41">
        <v>16032</v>
      </c>
      <c r="B1315" s="41" t="str">
        <f>VLOOKUP(A1315,防具!A:K,11,FALSE)</f>
        <v>亡灵之帐</v>
      </c>
    </row>
    <row r="1316" spans="1:2">
      <c r="A1316" s="41">
        <v>16033</v>
      </c>
      <c r="B1316" s="41" t="str">
        <f>VLOOKUP(A1316,防具!A:K,11,FALSE)</f>
        <v>黄泉之风</v>
      </c>
    </row>
    <row r="1317" spans="1:2">
      <c r="A1317" s="41">
        <v>16034</v>
      </c>
      <c r="B1317" s="41" t="str">
        <f>VLOOKUP(A1317,防具!A:K,11,FALSE)</f>
        <v>地狱之眼</v>
      </c>
    </row>
    <row r="1318" spans="1:2">
      <c r="A1318" s="41">
        <v>16035</v>
      </c>
      <c r="B1318" s="41" t="str">
        <f>VLOOKUP(A1318,防具!A:K,11,FALSE)</f>
        <v>冥狱之瞳</v>
      </c>
    </row>
    <row r="1319" spans="1:2">
      <c r="A1319" s="41">
        <v>16036</v>
      </c>
      <c r="B1319" s="41" t="str">
        <f>VLOOKUP(A1319,防具!A:K,11,FALSE)</f>
        <v>血舞之牙</v>
      </c>
    </row>
    <row r="1320" spans="1:2">
      <c r="A1320" s="41">
        <v>16037</v>
      </c>
      <c r="B1320" s="41" t="str">
        <f>VLOOKUP(A1320,防具!A:K,11,FALSE)</f>
        <v>苍鹰之眸头盔</v>
      </c>
    </row>
    <row r="1321" spans="1:2">
      <c r="A1321" s="41">
        <v>16038</v>
      </c>
      <c r="B1321" s="41" t="str">
        <f>VLOOKUP(A1321,防具!A:K,11,FALSE)</f>
        <v>苍鹰之眸胸甲</v>
      </c>
    </row>
    <row r="1322" spans="1:2">
      <c r="A1322" s="41">
        <v>16039</v>
      </c>
      <c r="B1322" s="41" t="str">
        <f>VLOOKUP(A1322,防具!A:K,11,FALSE)</f>
        <v>苍鹰之眸护靴</v>
      </c>
    </row>
    <row r="1323" spans="1:2">
      <c r="A1323" s="41">
        <v>16040</v>
      </c>
      <c r="B1323" s="41" t="str">
        <f>VLOOKUP(A1323,防具!A:K,11,FALSE)</f>
        <v>苍鹰之眸戒指</v>
      </c>
    </row>
    <row r="1324" spans="1:2">
      <c r="A1324" s="41">
        <v>16041</v>
      </c>
      <c r="B1324" s="41" t="str">
        <f>VLOOKUP(A1324,防具!A:K,11,FALSE)</f>
        <v>苍鹰之眸项链</v>
      </c>
    </row>
    <row r="1325" spans="1:2">
      <c r="A1325" s="41">
        <v>16042</v>
      </c>
      <c r="B1325" s="41" t="str">
        <f>VLOOKUP(A1325,防具!A:K,11,FALSE)</f>
        <v>苍鹰之眸手镯</v>
      </c>
    </row>
    <row r="1326" spans="1:2">
      <c r="A1326" s="41">
        <v>16043</v>
      </c>
      <c r="B1326" s="41" t="str">
        <f>VLOOKUP(A1326,防具!A:K,11,FALSE)</f>
        <v>风行者之盔</v>
      </c>
    </row>
    <row r="1327" spans="1:2">
      <c r="A1327" s="41">
        <v>16044</v>
      </c>
      <c r="B1327" s="41" t="str">
        <f>VLOOKUP(A1327,防具!A:K,11,FALSE)</f>
        <v>风行者之甲</v>
      </c>
    </row>
    <row r="1328" spans="1:2">
      <c r="A1328" s="41">
        <v>16045</v>
      </c>
      <c r="B1328" s="41" t="str">
        <f>VLOOKUP(A1328,防具!A:K,11,FALSE)</f>
        <v>风行者之靴</v>
      </c>
    </row>
    <row r="1329" spans="1:2">
      <c r="A1329" s="41">
        <v>16046</v>
      </c>
      <c r="B1329" s="41" t="str">
        <f>VLOOKUP(A1329,防具!A:K,11,FALSE)</f>
        <v>风行者之戒</v>
      </c>
    </row>
    <row r="1330" spans="1:2">
      <c r="A1330" s="41">
        <v>16047</v>
      </c>
      <c r="B1330" s="41" t="str">
        <f>VLOOKUP(A1330,防具!A:K,11,FALSE)</f>
        <v>风行者之链</v>
      </c>
    </row>
    <row r="1331" spans="1:2">
      <c r="A1331" s="41">
        <v>16048</v>
      </c>
      <c r="B1331" s="41" t="str">
        <f>VLOOKUP(A1331,防具!A:K,11,FALSE)</f>
        <v>风行者之镯</v>
      </c>
    </row>
    <row r="1332" spans="1:2">
      <c r="A1332" s="41">
        <v>16049</v>
      </c>
      <c r="B1332" s="41" t="str">
        <f>VLOOKUP(A1332,防具!A:K,11,FALSE)</f>
        <v>混沌钟</v>
      </c>
    </row>
    <row r="1333" spans="1:2">
      <c r="A1333" s="41">
        <v>16050</v>
      </c>
      <c r="B1333" s="41" t="str">
        <f>VLOOKUP(A1333,防具!A:K,11,FALSE)</f>
        <v>魔神铠</v>
      </c>
    </row>
    <row r="1334" spans="1:2">
      <c r="A1334" s="41">
        <v>16051</v>
      </c>
      <c r="B1334" s="41" t="str">
        <f>VLOOKUP(A1334,防具!A:K,11,FALSE)</f>
        <v>逐日靴</v>
      </c>
    </row>
    <row r="1335" spans="1:2">
      <c r="A1335" s="41">
        <v>16052</v>
      </c>
      <c r="B1335" s="41" t="str">
        <f>VLOOKUP(A1335,防具!A:K,11,FALSE)</f>
        <v>补天石</v>
      </c>
    </row>
    <row r="1336" spans="1:2">
      <c r="A1336" s="41">
        <v>16053</v>
      </c>
      <c r="B1336" s="41" t="str">
        <f>VLOOKUP(A1336,防具!A:K,11,FALSE)</f>
        <v>玲珑塔</v>
      </c>
    </row>
    <row r="1337" spans="1:2">
      <c r="A1337" s="41">
        <v>16054</v>
      </c>
      <c r="B1337" s="41" t="str">
        <f>VLOOKUP(A1337,防具!A:K,11,FALSE)</f>
        <v>昆仑镜</v>
      </c>
    </row>
    <row r="1338" spans="1:2">
      <c r="A1338" s="41">
        <v>16055</v>
      </c>
      <c r="B1338" s="41" t="str">
        <f>VLOOKUP(A1338,防具!A:K,11,FALSE)</f>
        <v>元素共鸣毡帽</v>
      </c>
    </row>
    <row r="1339" spans="1:2">
      <c r="A1339" s="41">
        <v>16056</v>
      </c>
      <c r="B1339" s="41" t="str">
        <f>VLOOKUP(A1339,防具!A:K,11,FALSE)</f>
        <v>元素共鸣长袍</v>
      </c>
    </row>
    <row r="1340" spans="1:2">
      <c r="A1340" s="41">
        <v>16057</v>
      </c>
      <c r="B1340" s="41" t="str">
        <f>VLOOKUP(A1340,防具!A:K,11,FALSE)</f>
        <v>元素共鸣布靴</v>
      </c>
    </row>
    <row r="1341" spans="1:2">
      <c r="A1341" s="41">
        <v>16058</v>
      </c>
      <c r="B1341" s="41" t="str">
        <f>VLOOKUP(A1341,防具!A:K,11,FALSE)</f>
        <v>元素共鸣戒指</v>
      </c>
    </row>
    <row r="1342" spans="1:2">
      <c r="A1342" s="41">
        <v>16059</v>
      </c>
      <c r="B1342" s="41" t="str">
        <f>VLOOKUP(A1342,防具!A:K,11,FALSE)</f>
        <v>元素共鸣项链</v>
      </c>
    </row>
    <row r="1343" spans="1:2">
      <c r="A1343" s="41">
        <v>16060</v>
      </c>
      <c r="B1343" s="41" t="str">
        <f>VLOOKUP(A1343,防具!A:K,11,FALSE)</f>
        <v>元素共鸣手镯</v>
      </c>
    </row>
    <row r="1344" spans="1:2">
      <c r="A1344" s="41">
        <v>16061</v>
      </c>
      <c r="B1344" s="41" t="str">
        <f>VLOOKUP(A1344,防具!A:K,11,FALSE)</f>
        <v>奥术帝国之帽</v>
      </c>
    </row>
    <row r="1345" spans="1:2">
      <c r="A1345" s="41">
        <v>16062</v>
      </c>
      <c r="B1345" s="41" t="str">
        <f>VLOOKUP(A1345,防具!A:K,11,FALSE)</f>
        <v>奥术帝国之袍</v>
      </c>
    </row>
    <row r="1346" spans="1:2">
      <c r="A1346" s="41">
        <v>16063</v>
      </c>
      <c r="B1346" s="41" t="str">
        <f>VLOOKUP(A1346,防具!A:K,11,FALSE)</f>
        <v>奥术帝国之靴</v>
      </c>
    </row>
    <row r="1347" spans="1:2">
      <c r="A1347" s="41">
        <v>16064</v>
      </c>
      <c r="B1347" s="41" t="str">
        <f>VLOOKUP(A1347,防具!A:K,11,FALSE)</f>
        <v>奥术帝国之戒</v>
      </c>
    </row>
    <row r="1348" spans="1:2">
      <c r="A1348" s="41">
        <v>16065</v>
      </c>
      <c r="B1348" s="41" t="str">
        <f>VLOOKUP(A1348,防具!A:K,11,FALSE)</f>
        <v>奥术帝国之链</v>
      </c>
    </row>
    <row r="1349" spans="1:2">
      <c r="A1349" s="41">
        <v>16066</v>
      </c>
      <c r="B1349" s="41" t="str">
        <f>VLOOKUP(A1349,防具!A:K,11,FALSE)</f>
        <v>奥术帝国之镯</v>
      </c>
    </row>
    <row r="1350" spans="1:2">
      <c r="A1350" s="41">
        <v>16067</v>
      </c>
      <c r="B1350" s="41" t="str">
        <f>VLOOKUP(A1350,防具!A:K,11,FALSE)</f>
        <v>蚀日无辉帽</v>
      </c>
    </row>
    <row r="1351" spans="1:2">
      <c r="A1351" s="41">
        <v>16068</v>
      </c>
      <c r="B1351" s="41" t="str">
        <f>VLOOKUP(A1351,防具!A:K,11,FALSE)</f>
        <v>残月惊天袍</v>
      </c>
    </row>
    <row r="1352" spans="1:2">
      <c r="A1352" s="41">
        <v>16069</v>
      </c>
      <c r="B1352" s="41" t="str">
        <f>VLOOKUP(A1352,防具!A:K,11,FALSE)</f>
        <v>闲云碎步靴</v>
      </c>
    </row>
    <row r="1353" spans="1:2">
      <c r="A1353" s="41">
        <v>16070</v>
      </c>
      <c r="B1353" s="41" t="str">
        <f>VLOOKUP(A1353,防具!A:K,11,FALSE)</f>
        <v>冰霜雪影戒</v>
      </c>
    </row>
    <row r="1354" spans="1:2">
      <c r="A1354" s="41">
        <v>16071</v>
      </c>
      <c r="B1354" s="41" t="str">
        <f>VLOOKUP(A1354,防具!A:K,11,FALSE)</f>
        <v>火殒灭炎链</v>
      </c>
    </row>
    <row r="1355" spans="1:2">
      <c r="A1355" s="41">
        <v>16072</v>
      </c>
      <c r="B1355" s="41" t="str">
        <f>VLOOKUP(A1355,防具!A:K,11,FALSE)</f>
        <v>暗影绝殇镯</v>
      </c>
    </row>
    <row r="1356" spans="1:2">
      <c r="A1356" s="41">
        <v>16073</v>
      </c>
      <c r="B1356" s="41" t="str">
        <f>VLOOKUP(A1356,防具!A:K,11,FALSE)</f>
        <v>混沌之源头盔</v>
      </c>
    </row>
    <row r="1357" spans="1:2">
      <c r="A1357" s="41">
        <v>16074</v>
      </c>
      <c r="B1357" s="41" t="str">
        <f>VLOOKUP(A1357,防具!A:K,11,FALSE)</f>
        <v>混沌之源轻甲</v>
      </c>
    </row>
    <row r="1358" spans="1:2">
      <c r="A1358" s="41">
        <v>16075</v>
      </c>
      <c r="B1358" s="41" t="str">
        <f>VLOOKUP(A1358,防具!A:K,11,FALSE)</f>
        <v>混沌之源足具</v>
      </c>
    </row>
    <row r="1359" spans="1:2">
      <c r="A1359" s="41">
        <v>16076</v>
      </c>
      <c r="B1359" s="41" t="str">
        <f>VLOOKUP(A1359,防具!A:K,11,FALSE)</f>
        <v>混沌之源戒指</v>
      </c>
    </row>
    <row r="1360" spans="1:2">
      <c r="A1360" s="41">
        <v>16077</v>
      </c>
      <c r="B1360" s="41" t="str">
        <f>VLOOKUP(A1360,防具!A:K,11,FALSE)</f>
        <v>混沌之源项链</v>
      </c>
    </row>
    <row r="1361" spans="1:2">
      <c r="A1361" s="41">
        <v>16078</v>
      </c>
      <c r="B1361" s="41" t="str">
        <f>VLOOKUP(A1361,防具!A:K,11,FALSE)</f>
        <v>混沌之源手镯</v>
      </c>
    </row>
    <row r="1362" spans="1:2">
      <c r="A1362" s="41">
        <v>16079</v>
      </c>
      <c r="B1362" s="41" t="str">
        <f>VLOOKUP(A1362,防具!A:K,11,FALSE)</f>
        <v>末日天启之盔</v>
      </c>
    </row>
    <row r="1363" spans="1:2">
      <c r="A1363" s="41">
        <v>16080</v>
      </c>
      <c r="B1363" s="41" t="str">
        <f>VLOOKUP(A1363,防具!A:K,11,FALSE)</f>
        <v>末日天启之甲</v>
      </c>
    </row>
    <row r="1364" spans="1:2">
      <c r="A1364" s="41">
        <v>16081</v>
      </c>
      <c r="B1364" s="41" t="str">
        <f>VLOOKUP(A1364,防具!A:K,11,FALSE)</f>
        <v>末日天启之靴</v>
      </c>
    </row>
    <row r="1365" spans="1:2">
      <c r="A1365" s="41">
        <v>16082</v>
      </c>
      <c r="B1365" s="41" t="str">
        <f>VLOOKUP(A1365,防具!A:K,11,FALSE)</f>
        <v>末日天启之戒</v>
      </c>
    </row>
    <row r="1366" spans="1:2">
      <c r="A1366" s="41">
        <v>16083</v>
      </c>
      <c r="B1366" s="41" t="str">
        <f>VLOOKUP(A1366,防具!A:K,11,FALSE)</f>
        <v>末日天启之链</v>
      </c>
    </row>
    <row r="1367" spans="1:2">
      <c r="A1367" s="41">
        <v>16084</v>
      </c>
      <c r="B1367" s="41" t="str">
        <f>VLOOKUP(A1367,防具!A:K,11,FALSE)</f>
        <v>末日天启之镯</v>
      </c>
    </row>
    <row r="1368" spans="1:2">
      <c r="A1368" s="41">
        <v>16085</v>
      </c>
      <c r="B1368" s="41" t="str">
        <f>VLOOKUP(A1368,防具!A:K,11,FALSE)</f>
        <v>傲慢之眼</v>
      </c>
    </row>
    <row r="1369" spans="1:2">
      <c r="A1369" s="41">
        <v>16086</v>
      </c>
      <c r="B1369" s="41" t="str">
        <f>VLOOKUP(A1369,防具!A:K,11,FALSE)</f>
        <v>贪婪之手</v>
      </c>
    </row>
    <row r="1370" spans="1:2">
      <c r="A1370" s="41">
        <v>16087</v>
      </c>
      <c r="B1370" s="41" t="str">
        <f>VLOOKUP(A1370,防具!A:K,11,FALSE)</f>
        <v>怠惰之足</v>
      </c>
    </row>
    <row r="1371" spans="1:2">
      <c r="A1371" s="41">
        <v>16088</v>
      </c>
      <c r="B1371" s="41" t="str">
        <f>VLOOKUP(A1371,防具!A:K,11,FALSE)</f>
        <v>愤怒之瞳</v>
      </c>
    </row>
    <row r="1372" spans="1:2">
      <c r="A1372" s="41">
        <v>16089</v>
      </c>
      <c r="B1372" s="41" t="str">
        <f>VLOOKUP(A1372,防具!A:K,11,FALSE)</f>
        <v>暴食之口</v>
      </c>
    </row>
    <row r="1373" spans="1:2">
      <c r="A1373" s="41">
        <v>16090</v>
      </c>
      <c r="B1373" s="41" t="str">
        <f>VLOOKUP(A1373,防具!A:K,11,FALSE)</f>
        <v>嫉妒之舌</v>
      </c>
    </row>
    <row r="1374" spans="1:2">
      <c r="A1374" s="41">
        <v>16091</v>
      </c>
      <c r="B1374" s="41" t="str">
        <f>VLOOKUP(A1374,防具!A:K,11,FALSE)</f>
        <v>光明顶</v>
      </c>
    </row>
    <row r="1375" spans="1:2">
      <c r="A1375" s="41">
        <v>16092</v>
      </c>
      <c r="B1375" s="41" t="str">
        <f>VLOOKUP(A1375,防具!A:K,11,FALSE)</f>
        <v>光明布袍</v>
      </c>
    </row>
    <row r="1376" spans="1:2">
      <c r="A1376" s="41">
        <v>16093</v>
      </c>
      <c r="B1376" s="41" t="str">
        <f>VLOOKUP(A1376,防具!A:K,11,FALSE)</f>
        <v>光明长筒靴</v>
      </c>
    </row>
    <row r="1377" spans="1:2">
      <c r="A1377" s="41">
        <v>16094</v>
      </c>
      <c r="B1377" s="41" t="str">
        <f>VLOOKUP(A1377,防具!A:K,11,FALSE)</f>
        <v>光明印戒</v>
      </c>
    </row>
    <row r="1378" spans="1:2">
      <c r="A1378" s="41">
        <v>16095</v>
      </c>
      <c r="B1378" s="41" t="str">
        <f>VLOOKUP(A1378,防具!A:K,11,FALSE)</f>
        <v>光明项链</v>
      </c>
    </row>
    <row r="1379" spans="1:2">
      <c r="A1379" s="41">
        <v>16096</v>
      </c>
      <c r="B1379" s="41" t="str">
        <f>VLOOKUP(A1379,防具!A:K,11,FALSE)</f>
        <v>光明手链</v>
      </c>
    </row>
    <row r="1380" spans="1:2">
      <c r="A1380" s="41">
        <v>16097</v>
      </c>
      <c r="B1380" s="41" t="str">
        <f>VLOOKUP(A1380,防具!A:K,11,FALSE)</f>
        <v>神圣之冠</v>
      </c>
    </row>
    <row r="1381" spans="1:2">
      <c r="A1381" s="41">
        <v>16098</v>
      </c>
      <c r="B1381" s="41" t="str">
        <f>VLOOKUP(A1381,防具!A:K,11,FALSE)</f>
        <v>神圣法衣</v>
      </c>
    </row>
    <row r="1382" spans="1:2">
      <c r="A1382" s="41">
        <v>16099</v>
      </c>
      <c r="B1382" s="41" t="str">
        <f>VLOOKUP(A1382,防具!A:K,11,FALSE)</f>
        <v>神圣绑腿</v>
      </c>
    </row>
    <row r="1383" spans="1:2">
      <c r="A1383" s="41">
        <v>16100</v>
      </c>
      <c r="B1383" s="41" t="str">
        <f>VLOOKUP(A1383,防具!A:K,11,FALSE)</f>
        <v>神圣能量指环</v>
      </c>
    </row>
    <row r="1384" spans="1:2">
      <c r="A1384" s="41">
        <v>16101</v>
      </c>
      <c r="B1384" s="41" t="str">
        <f>VLOOKUP(A1384,防具!A:K,11,FALSE)</f>
        <v>神圣金项链</v>
      </c>
    </row>
    <row r="1385" spans="1:2">
      <c r="A1385" s="41">
        <v>16102</v>
      </c>
      <c r="B1385" s="41" t="str">
        <f>VLOOKUP(A1385,防具!A:K,11,FALSE)</f>
        <v>神圣护手</v>
      </c>
    </row>
    <row r="1386" spans="1:2">
      <c r="A1386" s="41">
        <v>16103</v>
      </c>
      <c r="B1386" s="41" t="str">
        <f>VLOOKUP(A1386,防具!A:K,11,FALSE)</f>
        <v>天罚</v>
      </c>
    </row>
    <row r="1387" spans="1:2">
      <c r="A1387" s="41">
        <v>16104</v>
      </c>
      <c r="B1387" s="41" t="str">
        <f>VLOOKUP(A1387,防具!A:K,11,FALSE)</f>
        <v>审判之姿</v>
      </c>
    </row>
    <row r="1388" spans="1:2">
      <c r="A1388" s="41">
        <v>16105</v>
      </c>
      <c r="B1388" s="41" t="str">
        <f>VLOOKUP(A1388,防具!A:K,11,FALSE)</f>
        <v>堕落的步伐</v>
      </c>
    </row>
    <row r="1389" spans="1:2">
      <c r="A1389" s="41">
        <v>16106</v>
      </c>
      <c r="B1389" s="41" t="str">
        <f>VLOOKUP(A1389,防具!A:K,11,FALSE)</f>
        <v>疯狂的低语</v>
      </c>
    </row>
    <row r="1390" spans="1:2">
      <c r="A1390" s="41">
        <v>16107</v>
      </c>
      <c r="B1390" s="41" t="str">
        <f>VLOOKUP(A1390,防具!A:K,11,FALSE)</f>
        <v>祭司之证</v>
      </c>
    </row>
    <row r="1391" spans="1:2">
      <c r="A1391" s="41">
        <v>16108</v>
      </c>
      <c r="B1391" s="41" t="str">
        <f>VLOOKUP(A1391,防具!A:K,11,FALSE)</f>
        <v>理智束腕</v>
      </c>
    </row>
    <row r="1392" spans="1:2">
      <c r="A1392" s="41">
        <v>16109</v>
      </c>
      <c r="B1392" s="41" t="str">
        <f>VLOOKUP(A1392,防具!A:K,11,FALSE)</f>
        <v>无尽杀机面罩</v>
      </c>
    </row>
    <row r="1393" spans="1:2">
      <c r="A1393" s="41">
        <v>16110</v>
      </c>
      <c r="B1393" s="41" t="str">
        <f>VLOOKUP(A1393,防具!A:K,11,FALSE)</f>
        <v>无尽杀机胸甲</v>
      </c>
    </row>
    <row r="1394" spans="1:2">
      <c r="A1394" s="41">
        <v>16111</v>
      </c>
      <c r="B1394" s="41" t="str">
        <f>VLOOKUP(A1394,防具!A:K,11,FALSE)</f>
        <v>无尽杀机护腿</v>
      </c>
    </row>
    <row r="1395" spans="1:2">
      <c r="A1395" s="41">
        <v>16112</v>
      </c>
      <c r="B1395" s="41" t="str">
        <f>VLOOKUP(A1395,防具!A:K,11,FALSE)</f>
        <v>无尽杀机戒指</v>
      </c>
    </row>
    <row r="1396" spans="1:2">
      <c r="A1396" s="41">
        <v>16113</v>
      </c>
      <c r="B1396" s="41" t="str">
        <f>VLOOKUP(A1396,防具!A:K,11,FALSE)</f>
        <v>无尽杀机项链</v>
      </c>
    </row>
    <row r="1397" spans="1:2">
      <c r="A1397" s="41">
        <v>16114</v>
      </c>
      <c r="B1397" s="41" t="str">
        <f>VLOOKUP(A1397,防具!A:K,11,FALSE)</f>
        <v>无尽杀机手镯</v>
      </c>
    </row>
    <row r="1398" spans="1:2">
      <c r="A1398" s="41">
        <v>16115</v>
      </c>
      <c r="B1398" s="41" t="str">
        <f>VLOOKUP(A1398,防具!A:K,11,FALSE)</f>
        <v>地狱之眼</v>
      </c>
    </row>
    <row r="1399" spans="1:2">
      <c r="A1399" s="41">
        <v>16116</v>
      </c>
      <c r="B1399" s="41" t="str">
        <f>VLOOKUP(A1399,防具!A:K,11,FALSE)</f>
        <v>地狱之缚</v>
      </c>
    </row>
    <row r="1400" spans="1:2">
      <c r="A1400" s="41">
        <v>16117</v>
      </c>
      <c r="B1400" s="41" t="str">
        <f>VLOOKUP(A1400,防具!A:K,11,FALSE)</f>
        <v>地狱之速</v>
      </c>
    </row>
    <row r="1401" spans="1:2">
      <c r="A1401" s="41">
        <v>16118</v>
      </c>
      <c r="B1401" s="41" t="str">
        <f>VLOOKUP(A1401,防具!A:K,11,FALSE)</f>
        <v>地狱炎金指环</v>
      </c>
    </row>
    <row r="1402" spans="1:2">
      <c r="A1402" s="41">
        <v>16119</v>
      </c>
      <c r="B1402" s="41" t="str">
        <f>VLOOKUP(A1402,防具!A:K,11,FALSE)</f>
        <v>地狱大门钥匙</v>
      </c>
    </row>
    <row r="1403" spans="1:2">
      <c r="A1403" s="41">
        <v>16120</v>
      </c>
      <c r="B1403" s="41" t="str">
        <f>VLOOKUP(A1403,防具!A:K,11,FALSE)</f>
        <v>地狱锁链</v>
      </c>
    </row>
    <row r="1404" spans="1:2">
      <c r="A1404" s="41">
        <v>16121</v>
      </c>
      <c r="B1404" s="41" t="str">
        <f>VLOOKUP(A1404,防具!A:K,11,FALSE)</f>
        <v>虚无面具</v>
      </c>
    </row>
    <row r="1405" spans="1:2">
      <c r="A1405" s="41">
        <v>16122</v>
      </c>
      <c r="B1405" s="41" t="str">
        <f>VLOOKUP(A1405,防具!A:K,11,FALSE)</f>
        <v>鲜血伪装</v>
      </c>
    </row>
    <row r="1406" spans="1:2">
      <c r="A1406" s="41">
        <v>16123</v>
      </c>
      <c r="B1406" s="41" t="str">
        <f>VLOOKUP(A1406,防具!A:K,11,FALSE)</f>
        <v>静谧</v>
      </c>
    </row>
    <row r="1407" spans="1:2">
      <c r="A1407" s="41">
        <v>16124</v>
      </c>
      <c r="B1407" s="41" t="str">
        <f>VLOOKUP(A1407,防具!A:K,11,FALSE)</f>
        <v>轮回灌注</v>
      </c>
    </row>
    <row r="1408" spans="1:2">
      <c r="A1408" s="41">
        <v>16125</v>
      </c>
      <c r="B1408" s="41" t="str">
        <f>VLOOKUP(A1408,防具!A:K,11,FALSE)</f>
        <v>限刻的十字架</v>
      </c>
    </row>
    <row r="1409" spans="1:2">
      <c r="A1409" s="41">
        <v>16126</v>
      </c>
      <c r="B1409" s="41" t="str">
        <f>VLOOKUP(A1409,防具!A:K,11,FALSE)</f>
        <v>咒腕</v>
      </c>
    </row>
    <row r="1410" spans="1:2">
      <c r="A1410" s="41">
        <v>16127</v>
      </c>
      <c r="B1410" s="41" t="str">
        <f>VLOOKUP(A1410,防具!A:K,11,FALSE)</f>
        <v>亡魂的惊悚</v>
      </c>
    </row>
    <row r="1411" spans="1:2">
      <c r="A1411" s="41">
        <v>16128</v>
      </c>
      <c r="B1411" s="41" t="str">
        <f>VLOOKUP(A1411,防具!A:K,11,FALSE)</f>
        <v>亡魂的欺凌</v>
      </c>
    </row>
    <row r="1412" spans="1:2">
      <c r="A1412" s="41">
        <v>16129</v>
      </c>
      <c r="B1412" s="41" t="str">
        <f>VLOOKUP(A1412,防具!A:K,11,FALSE)</f>
        <v>亡魂的纠缠</v>
      </c>
    </row>
    <row r="1413" spans="1:2">
      <c r="A1413" s="41">
        <v>16130</v>
      </c>
      <c r="B1413" s="41" t="str">
        <f>VLOOKUP(A1413,防具!A:K,11,FALSE)</f>
        <v>亡魂的回响</v>
      </c>
    </row>
    <row r="1414" spans="1:2">
      <c r="A1414" s="41">
        <v>16131</v>
      </c>
      <c r="B1414" s="41" t="str">
        <f>VLOOKUP(A1414,防具!A:K,11,FALSE)</f>
        <v>亡魂的束缚</v>
      </c>
    </row>
    <row r="1415" spans="1:2">
      <c r="A1415" s="41">
        <v>16132</v>
      </c>
      <c r="B1415" s="41" t="str">
        <f>VLOOKUP(A1415,防具!A:K,11,FALSE)</f>
        <v>亡魂的诡诈</v>
      </c>
    </row>
    <row r="1416" spans="1:2">
      <c r="A1416" s="41">
        <v>16133</v>
      </c>
      <c r="B1416" s="41" t="str">
        <f>VLOOKUP(A1416,防具!A:K,11,FALSE)</f>
        <v>教徒巫帽</v>
      </c>
    </row>
    <row r="1417" spans="1:2">
      <c r="A1417" s="41">
        <v>16134</v>
      </c>
      <c r="B1417" s="41" t="str">
        <f>VLOOKUP(A1417,防具!A:K,11,FALSE)</f>
        <v>教徒长袍</v>
      </c>
    </row>
    <row r="1418" spans="1:2">
      <c r="A1418" s="41">
        <v>16135</v>
      </c>
      <c r="B1418" s="41" t="str">
        <f>VLOOKUP(A1418,防具!A:K,11,FALSE)</f>
        <v>教徒皮靴</v>
      </c>
    </row>
    <row r="1419" spans="1:2">
      <c r="A1419" s="41">
        <v>16136</v>
      </c>
      <c r="B1419" s="41" t="str">
        <f>VLOOKUP(A1419,防具!A:K,11,FALSE)</f>
        <v>教徒印记</v>
      </c>
    </row>
    <row r="1420" spans="1:2">
      <c r="A1420" s="41">
        <v>16137</v>
      </c>
      <c r="B1420" s="41" t="str">
        <f>VLOOKUP(A1420,防具!A:K,11,FALSE)</f>
        <v>教徒十字</v>
      </c>
    </row>
    <row r="1421" spans="1:2">
      <c r="A1421" s="41">
        <v>16138</v>
      </c>
      <c r="B1421" s="41" t="str">
        <f>VLOOKUP(A1421,防具!A:K,11,FALSE)</f>
        <v>教徒咒令</v>
      </c>
    </row>
    <row r="1422" spans="1:2">
      <c r="A1422" s="41">
        <v>16139</v>
      </c>
      <c r="B1422" s="41" t="str">
        <f>VLOOKUP(A1422,防具!A:K,11,FALSE)</f>
        <v>观死</v>
      </c>
    </row>
    <row r="1423" spans="1:2">
      <c r="A1423" s="41">
        <v>16140</v>
      </c>
      <c r="B1423" s="41" t="str">
        <f>VLOOKUP(A1423,防具!A:K,11,FALSE)</f>
        <v>裹尸布</v>
      </c>
    </row>
    <row r="1424" spans="1:2">
      <c r="A1424" s="41">
        <v>16141</v>
      </c>
      <c r="B1424" s="41" t="str">
        <f>VLOOKUP(A1424,防具!A:K,11,FALSE)</f>
        <v>灵魂漂移</v>
      </c>
    </row>
    <row r="1425" spans="1:2">
      <c r="A1425" s="41">
        <v>16142</v>
      </c>
      <c r="B1425" s="41" t="str">
        <f>VLOOKUP(A1425,防具!A:K,11,FALSE)</f>
        <v>通灵</v>
      </c>
    </row>
    <row r="1426" spans="1:2">
      <c r="A1426" s="41">
        <v>16143</v>
      </c>
      <c r="B1426" s="41" t="str">
        <f>VLOOKUP(A1426,防具!A:K,11,FALSE)</f>
        <v>镇魂</v>
      </c>
    </row>
    <row r="1427" spans="1:2">
      <c r="A1427" s="41">
        <v>16144</v>
      </c>
      <c r="B1427" s="41" t="str">
        <f>VLOOKUP(A1427,防具!A:K,11,FALSE)</f>
        <v>转生</v>
      </c>
    </row>
    <row r="1428" spans="1:2">
      <c r="A1428" s="41">
        <v>16145</v>
      </c>
      <c r="B1428" s="41" t="str">
        <f>VLOOKUP(A1428,防具!A:K,11,FALSE)</f>
        <v>战地重盔</v>
      </c>
    </row>
    <row r="1429" spans="1:2">
      <c r="A1429" s="41">
        <v>16146</v>
      </c>
      <c r="B1429" s="41" t="str">
        <f>VLOOKUP(A1429,防具!A:K,11,FALSE)</f>
        <v>战地铁甲</v>
      </c>
    </row>
    <row r="1430" spans="1:2">
      <c r="A1430" s="41">
        <v>16147</v>
      </c>
      <c r="B1430" s="41" t="str">
        <f>VLOOKUP(A1430,防具!A:K,11,FALSE)</f>
        <v>战地钢胫</v>
      </c>
    </row>
    <row r="1431" spans="1:2">
      <c r="A1431" s="41">
        <v>16148</v>
      </c>
      <c r="B1431" s="41" t="str">
        <f>VLOOKUP(A1431,防具!A:K,11,FALSE)</f>
        <v>战地铁戒</v>
      </c>
    </row>
    <row r="1432" spans="1:2">
      <c r="A1432" s="41">
        <v>16149</v>
      </c>
      <c r="B1432" s="41" t="str">
        <f>VLOOKUP(A1432,防具!A:K,11,FALSE)</f>
        <v>战地铭牌</v>
      </c>
    </row>
    <row r="1433" spans="1:2">
      <c r="A1433" s="41">
        <v>16150</v>
      </c>
      <c r="B1433" s="41" t="str">
        <f>VLOOKUP(A1433,防具!A:K,11,FALSE)</f>
        <v>战地护腕</v>
      </c>
    </row>
    <row r="1434" spans="1:2">
      <c r="A1434" s="41">
        <v>16151</v>
      </c>
      <c r="B1434" s="41" t="str">
        <f>VLOOKUP(A1434,防具!A:K,11,FALSE)</f>
        <v>复仇之眼</v>
      </c>
    </row>
    <row r="1435" spans="1:2">
      <c r="A1435" s="41">
        <v>16152</v>
      </c>
      <c r="B1435" s="41" t="str">
        <f>VLOOKUP(A1435,防具!A:K,11,FALSE)</f>
        <v>复仇之欲</v>
      </c>
    </row>
    <row r="1436" spans="1:2">
      <c r="A1436" s="41">
        <v>16153</v>
      </c>
      <c r="B1436" s="41" t="str">
        <f>VLOOKUP(A1436,防具!A:K,11,FALSE)</f>
        <v>复仇之路</v>
      </c>
    </row>
    <row r="1437" spans="1:2">
      <c r="A1437" s="41">
        <v>16154</v>
      </c>
      <c r="B1437" s="41" t="str">
        <f>VLOOKUP(A1437,防具!A:K,11,FALSE)</f>
        <v>复仇的渴望</v>
      </c>
    </row>
    <row r="1438" spans="1:2">
      <c r="A1438" s="41">
        <v>16155</v>
      </c>
      <c r="B1438" s="41" t="str">
        <f>VLOOKUP(A1438,防具!A:K,11,FALSE)</f>
        <v>复仇的决心</v>
      </c>
    </row>
    <row r="1439" spans="1:2">
      <c r="A1439" s="41">
        <v>16156</v>
      </c>
      <c r="B1439" s="41" t="str">
        <f>VLOOKUP(A1439,防具!A:K,11,FALSE)</f>
        <v>复仇的诅咒</v>
      </c>
    </row>
    <row r="1440" spans="1:2">
      <c r="A1440" s="41">
        <v>16157</v>
      </c>
      <c r="B1440" s="41" t="str">
        <f>VLOOKUP(A1440,防具!A:K,11,FALSE)</f>
        <v>怒冠</v>
      </c>
    </row>
    <row r="1441" spans="1:2">
      <c r="A1441" s="41">
        <v>16158</v>
      </c>
      <c r="B1441" s="41" t="str">
        <f>VLOOKUP(A1441,防具!A:K,11,FALSE)</f>
        <v>鲜血拥抱</v>
      </c>
    </row>
    <row r="1442" spans="1:2">
      <c r="A1442" s="41">
        <v>16159</v>
      </c>
      <c r="B1442" s="41" t="str">
        <f>VLOOKUP(A1442,防具!A:K,11,FALSE)</f>
        <v>血足</v>
      </c>
    </row>
    <row r="1443" spans="1:2">
      <c r="A1443" s="41">
        <v>16160</v>
      </c>
      <c r="B1443" s="41" t="str">
        <f>VLOOKUP(A1443,防具!A:K,11,FALSE)</f>
        <v>鲜血继承者</v>
      </c>
    </row>
    <row r="1444" spans="1:2">
      <c r="A1444" s="41">
        <v>16161</v>
      </c>
      <c r="B1444" s="41" t="str">
        <f>VLOOKUP(A1444,防具!A:K,11,FALSE)</f>
        <v>家族的信条</v>
      </c>
    </row>
    <row r="1445" spans="1:2">
      <c r="A1445" s="41">
        <v>16162</v>
      </c>
      <c r="B1445" s="41" t="str">
        <f>VLOOKUP(A1445,防具!A:K,11,FALSE)</f>
        <v>远古诅咒</v>
      </c>
    </row>
    <row r="1446" spans="1:2">
      <c r="A1446" s="41">
        <v>16163</v>
      </c>
      <c r="B1446" s="41" t="str">
        <f>VLOOKUP(A1446,防具!A:K,11,FALSE)</f>
        <v>华冠</v>
      </c>
    </row>
    <row r="1447" spans="1:2">
      <c r="A1447" s="41">
        <v>16164</v>
      </c>
      <c r="B1447" s="41" t="str">
        <f>VLOOKUP(A1447,防具!A:K,11,FALSE)</f>
        <v>华服</v>
      </c>
    </row>
    <row r="1448" spans="1:2">
      <c r="A1448" s="41">
        <v>16165</v>
      </c>
      <c r="B1448" s="41" t="str">
        <f>VLOOKUP(A1448,防具!A:K,11,FALSE)</f>
        <v>华胫</v>
      </c>
    </row>
    <row r="1449" spans="1:2">
      <c r="A1449" s="41">
        <v>16166</v>
      </c>
      <c r="B1449" s="41" t="str">
        <f>VLOOKUP(A1449,防具!A:K,11,FALSE)</f>
        <v>华戒</v>
      </c>
    </row>
    <row r="1450" spans="1:2">
      <c r="A1450" s="41">
        <v>16167</v>
      </c>
      <c r="B1450" s="41" t="str">
        <f>VLOOKUP(A1450,防具!A:K,11,FALSE)</f>
        <v>华链</v>
      </c>
    </row>
    <row r="1451" spans="1:2">
      <c r="A1451" s="41">
        <v>16168</v>
      </c>
      <c r="B1451" s="41" t="str">
        <f>VLOOKUP(A1451,防具!A:K,11,FALSE)</f>
        <v>华腕</v>
      </c>
    </row>
    <row r="1452" spans="1:2">
      <c r="A1452" s="41">
        <v>16169</v>
      </c>
      <c r="B1452" s="41" t="str">
        <f>VLOOKUP(A1452,防具!A:K,11,FALSE)</f>
        <v>贤者之帽</v>
      </c>
    </row>
    <row r="1453" spans="1:2">
      <c r="A1453" s="41">
        <v>16170</v>
      </c>
      <c r="B1453" s="41" t="str">
        <f>VLOOKUP(A1453,防具!A:K,11,FALSE)</f>
        <v>贤者护胸</v>
      </c>
    </row>
    <row r="1454" spans="1:2">
      <c r="A1454" s="41">
        <v>16171</v>
      </c>
      <c r="B1454" s="41" t="str">
        <f>VLOOKUP(A1454,防具!A:K,11,FALSE)</f>
        <v>贤者皮裤</v>
      </c>
    </row>
    <row r="1455" spans="1:2">
      <c r="A1455" s="41">
        <v>16172</v>
      </c>
      <c r="B1455" s="41" t="str">
        <f>VLOOKUP(A1455,防具!A:K,11,FALSE)</f>
        <v>贤者之扣</v>
      </c>
    </row>
    <row r="1456" spans="1:2">
      <c r="A1456" s="41">
        <v>16173</v>
      </c>
      <c r="B1456" s="41" t="str">
        <f>VLOOKUP(A1456,防具!A:K,11,FALSE)</f>
        <v>贤者项链</v>
      </c>
    </row>
    <row r="1457" spans="1:2">
      <c r="A1457" s="41">
        <v>16174</v>
      </c>
      <c r="B1457" s="41" t="str">
        <f>VLOOKUP(A1457,防具!A:K,11,FALSE)</f>
        <v>贤者手镯</v>
      </c>
    </row>
    <row r="1458" spans="1:2">
      <c r="A1458" s="41">
        <v>16175</v>
      </c>
      <c r="B1458" s="41" t="str">
        <f>VLOOKUP(A1458,防具!A:K,11,FALSE)</f>
        <v>起点</v>
      </c>
    </row>
    <row r="1459" spans="1:2">
      <c r="A1459" s="41">
        <v>16176</v>
      </c>
      <c r="B1459" s="41" t="str">
        <f>VLOOKUP(A1459,防具!A:K,11,FALSE)</f>
        <v>旅途</v>
      </c>
    </row>
    <row r="1460" spans="1:2">
      <c r="A1460" s="41">
        <v>16177</v>
      </c>
      <c r="B1460" s="41" t="str">
        <f>VLOOKUP(A1460,防具!A:K,11,FALSE)</f>
        <v>终点</v>
      </c>
    </row>
    <row r="1461" spans="1:2">
      <c r="A1461" s="41">
        <v>16178</v>
      </c>
      <c r="B1461" s="41" t="str">
        <f>VLOOKUP(A1461,防具!A:K,11,FALSE)</f>
        <v>时光慢游</v>
      </c>
    </row>
    <row r="1462" spans="1:2">
      <c r="A1462" s="41">
        <v>16179</v>
      </c>
      <c r="B1462" s="41" t="str">
        <f>VLOOKUP(A1462,防具!A:K,11,FALSE)</f>
        <v>旅者之誓</v>
      </c>
    </row>
    <row r="1463" spans="1:2">
      <c r="A1463" s="41">
        <v>16180</v>
      </c>
      <c r="B1463" s="41" t="str">
        <f>VLOOKUP(A1463,防具!A:K,11,FALSE)</f>
        <v>零次集束</v>
      </c>
    </row>
    <row r="1464" spans="1:2">
      <c r="A1464" s="41">
        <v>16301</v>
      </c>
      <c r="B1464" s="41" t="str">
        <f>VLOOKUP(A1464,防具!A:K,11,FALSE)</f>
        <v>斗师的紫杉头盔</v>
      </c>
    </row>
    <row r="1465" spans="1:2">
      <c r="A1465" s="41">
        <v>16302</v>
      </c>
      <c r="B1465" s="41" t="str">
        <f>VLOOKUP(A1465,防具!A:K,11,FALSE)</f>
        <v>斗师的紫杉胸甲</v>
      </c>
    </row>
    <row r="1466" spans="1:2">
      <c r="A1466" s="41">
        <v>16303</v>
      </c>
      <c r="B1466" s="41" t="str">
        <f>VLOOKUP(A1466,防具!A:K,11,FALSE)</f>
        <v>斗师的紫杉护腿</v>
      </c>
    </row>
    <row r="1467" spans="1:2">
      <c r="A1467" s="41">
        <v>16304</v>
      </c>
      <c r="B1467" s="41" t="str">
        <f>VLOOKUP(A1467,防具!A:K,11,FALSE)</f>
        <v>斗师的紫杉戒指</v>
      </c>
    </row>
    <row r="1468" spans="1:2">
      <c r="A1468" s="41">
        <v>16305</v>
      </c>
      <c r="B1468" s="41" t="str">
        <f>VLOOKUP(A1468,防具!A:K,11,FALSE)</f>
        <v>斗师的紫杉项链</v>
      </c>
    </row>
    <row r="1469" spans="1:2">
      <c r="A1469" s="41">
        <v>16306</v>
      </c>
      <c r="B1469" s="41" t="str">
        <f>VLOOKUP(A1469,防具!A:K,11,FALSE)</f>
        <v>斗师的紫杉手镯</v>
      </c>
    </row>
    <row r="1470" spans="1:2">
      <c r="A1470" s="41">
        <v>16307</v>
      </c>
      <c r="B1470" s="41" t="str">
        <f>VLOOKUP(A1470,防具!A:K,11,FALSE)</f>
        <v>斗师的精铁战盔</v>
      </c>
    </row>
    <row r="1471" spans="1:2">
      <c r="A1471" s="41">
        <v>16308</v>
      </c>
      <c r="B1471" s="41" t="str">
        <f>VLOOKUP(A1471,防具!A:K,11,FALSE)</f>
        <v>斗师的精铁战甲</v>
      </c>
    </row>
    <row r="1472" spans="1:2">
      <c r="A1472" s="41">
        <v>16309</v>
      </c>
      <c r="B1472" s="41" t="str">
        <f>VLOOKUP(A1472,防具!A:K,11,FALSE)</f>
        <v>斗师的精铁战靴</v>
      </c>
    </row>
    <row r="1473" spans="1:2">
      <c r="A1473" s="41">
        <v>16310</v>
      </c>
      <c r="B1473" s="41" t="str">
        <f>VLOOKUP(A1473,防具!A:K,11,FALSE)</f>
        <v>斗师的精铁戒指</v>
      </c>
    </row>
    <row r="1474" spans="1:2">
      <c r="A1474" s="41">
        <v>16311</v>
      </c>
      <c r="B1474" s="41" t="str">
        <f>VLOOKUP(A1474,防具!A:K,11,FALSE)</f>
        <v>斗师的精铁项链</v>
      </c>
    </row>
    <row r="1475" spans="1:2">
      <c r="A1475" s="41">
        <v>16312</v>
      </c>
      <c r="B1475" s="41" t="str">
        <f>VLOOKUP(A1475,防具!A:K,11,FALSE)</f>
        <v>斗师的精铁手镯</v>
      </c>
    </row>
    <row r="1476" spans="1:2">
      <c r="A1476" s="41">
        <v>16313</v>
      </c>
      <c r="B1476" s="41" t="str">
        <f>VLOOKUP(A1476,防具!A:K,11,FALSE)</f>
        <v>斗师的熊皮护额</v>
      </c>
    </row>
    <row r="1477" spans="1:2">
      <c r="A1477" s="41">
        <v>16314</v>
      </c>
      <c r="B1477" s="41" t="str">
        <f>VLOOKUP(A1477,防具!A:K,11,FALSE)</f>
        <v>斗师的熊皮革甲</v>
      </c>
    </row>
    <row r="1478" spans="1:2">
      <c r="A1478" s="41">
        <v>16315</v>
      </c>
      <c r="B1478" s="41" t="str">
        <f>VLOOKUP(A1478,防具!A:K,11,FALSE)</f>
        <v>斗师的熊皮绑腿</v>
      </c>
    </row>
    <row r="1479" spans="1:2">
      <c r="A1479" s="41">
        <v>16316</v>
      </c>
      <c r="B1479" s="41" t="str">
        <f>VLOOKUP(A1479,防具!A:K,11,FALSE)</f>
        <v>斗师的熊皮戒指</v>
      </c>
    </row>
    <row r="1480" spans="1:2">
      <c r="A1480" s="41">
        <v>16317</v>
      </c>
      <c r="B1480" s="41" t="str">
        <f>VLOOKUP(A1480,防具!A:K,11,FALSE)</f>
        <v>斗师的熊皮项链</v>
      </c>
    </row>
    <row r="1481" spans="1:2">
      <c r="A1481" s="41">
        <v>16318</v>
      </c>
      <c r="B1481" s="41" t="str">
        <f>VLOOKUP(A1481,防具!A:K,11,FALSE)</f>
        <v>斗师的熊皮手镯</v>
      </c>
    </row>
    <row r="1482" spans="1:2">
      <c r="A1482" s="41">
        <v>16319</v>
      </c>
      <c r="B1482" s="41" t="str">
        <f>VLOOKUP(A1482,防具!A:K,11,FALSE)</f>
        <v>斗师的矽钢面甲</v>
      </c>
    </row>
    <row r="1483" spans="1:2">
      <c r="A1483" s="41">
        <v>16320</v>
      </c>
      <c r="B1483" s="41" t="str">
        <f>VLOOKUP(A1483,防具!A:K,11,FALSE)</f>
        <v>斗师的矽钢板甲</v>
      </c>
    </row>
    <row r="1484" spans="1:2">
      <c r="A1484" s="41">
        <v>16321</v>
      </c>
      <c r="B1484" s="41" t="str">
        <f>VLOOKUP(A1484,防具!A:K,11,FALSE)</f>
        <v>斗师的矽钢腿甲</v>
      </c>
    </row>
    <row r="1485" spans="1:2">
      <c r="A1485" s="41">
        <v>16322</v>
      </c>
      <c r="B1485" s="41" t="str">
        <f>VLOOKUP(A1485,防具!A:K,11,FALSE)</f>
        <v>斗师的矽钢戒指</v>
      </c>
    </row>
    <row r="1486" spans="1:2">
      <c r="A1486" s="41">
        <v>16323</v>
      </c>
      <c r="B1486" s="41" t="str">
        <f>VLOOKUP(A1486,防具!A:K,11,FALSE)</f>
        <v>斗师的矽钢项链</v>
      </c>
    </row>
    <row r="1487" spans="1:2">
      <c r="A1487" s="41">
        <v>16324</v>
      </c>
      <c r="B1487" s="41" t="str">
        <f>VLOOKUP(A1487,防具!A:K,11,FALSE)</f>
        <v>斗师的矽钢手镯</v>
      </c>
    </row>
    <row r="1488" spans="1:2">
      <c r="A1488" s="41">
        <v>16325</v>
      </c>
      <c r="B1488" s="41" t="str">
        <f>VLOOKUP(A1488,防具!A:K,11,FALSE)</f>
        <v>斗师的虎皮护额</v>
      </c>
    </row>
    <row r="1489" spans="1:2">
      <c r="A1489" s="41">
        <v>16326</v>
      </c>
      <c r="B1489" s="41" t="str">
        <f>VLOOKUP(A1489,防具!A:K,11,FALSE)</f>
        <v>斗师的虎皮胸甲</v>
      </c>
    </row>
    <row r="1490" spans="1:2">
      <c r="A1490" s="41">
        <v>16327</v>
      </c>
      <c r="B1490" s="41" t="str">
        <f>VLOOKUP(A1490,防具!A:K,11,FALSE)</f>
        <v>斗师的虎皮绑腿</v>
      </c>
    </row>
    <row r="1491" spans="1:2">
      <c r="A1491" s="41">
        <v>16328</v>
      </c>
      <c r="B1491" s="41" t="str">
        <f>VLOOKUP(A1491,防具!A:K,11,FALSE)</f>
        <v>斗师的虎皮戒指</v>
      </c>
    </row>
    <row r="1492" spans="1:2">
      <c r="A1492" s="41">
        <v>16329</v>
      </c>
      <c r="B1492" s="41" t="str">
        <f>VLOOKUP(A1492,防具!A:K,11,FALSE)</f>
        <v>斗师的虎皮项链</v>
      </c>
    </row>
    <row r="1493" spans="1:2">
      <c r="A1493" s="41">
        <v>16330</v>
      </c>
      <c r="B1493" s="41" t="str">
        <f>VLOOKUP(A1493,防具!A:K,11,FALSE)</f>
        <v>斗师的虎皮手镯</v>
      </c>
    </row>
    <row r="1494" spans="1:2">
      <c r="A1494" s="41">
        <v>16331</v>
      </c>
      <c r="B1494" s="41" t="str">
        <f>VLOOKUP(A1494,防具!A:K,11,FALSE)</f>
        <v>斗师的绸布兜帽</v>
      </c>
    </row>
    <row r="1495" spans="1:2">
      <c r="A1495" s="41">
        <v>16332</v>
      </c>
      <c r="B1495" s="41" t="str">
        <f>VLOOKUP(A1495,防具!A:K,11,FALSE)</f>
        <v>斗师的绸布法袍</v>
      </c>
    </row>
    <row r="1496" spans="1:2">
      <c r="A1496" s="41">
        <v>16333</v>
      </c>
      <c r="B1496" s="41" t="str">
        <f>VLOOKUP(A1496,防具!A:K,11,FALSE)</f>
        <v>斗师的绸布长靴</v>
      </c>
    </row>
    <row r="1497" spans="1:2">
      <c r="A1497" s="41">
        <v>16334</v>
      </c>
      <c r="B1497" s="41" t="str">
        <f>VLOOKUP(A1497,防具!A:K,11,FALSE)</f>
        <v>斗师的绸布戒指</v>
      </c>
    </row>
    <row r="1498" spans="1:2">
      <c r="A1498" s="41">
        <v>16335</v>
      </c>
      <c r="B1498" s="41" t="str">
        <f>VLOOKUP(A1498,防具!A:K,11,FALSE)</f>
        <v>斗师的绸布项链</v>
      </c>
    </row>
    <row r="1499" spans="1:2">
      <c r="A1499" s="41">
        <v>16336</v>
      </c>
      <c r="B1499" s="41" t="str">
        <f>VLOOKUP(A1499,防具!A:K,11,FALSE)</f>
        <v>斗师的绸布手镯</v>
      </c>
    </row>
    <row r="1500" spans="1:2">
      <c r="A1500" s="41">
        <v>16337</v>
      </c>
      <c r="B1500" s="41" t="str">
        <f>VLOOKUP(A1500,防具!A:K,11,FALSE)</f>
        <v>斗师的蚕丝罩帽</v>
      </c>
    </row>
    <row r="1501" spans="1:2">
      <c r="A1501" s="41">
        <v>16338</v>
      </c>
      <c r="B1501" s="41" t="str">
        <f>VLOOKUP(A1501,防具!A:K,11,FALSE)</f>
        <v>斗师的蚕丝上衣</v>
      </c>
    </row>
    <row r="1502" spans="1:2">
      <c r="A1502" s="41">
        <v>16339</v>
      </c>
      <c r="B1502" s="41" t="str">
        <f>VLOOKUP(A1502,防具!A:K,11,FALSE)</f>
        <v>斗师的蚕丝布鞋</v>
      </c>
    </row>
    <row r="1503" spans="1:2">
      <c r="A1503" s="41">
        <v>16340</v>
      </c>
      <c r="B1503" s="41" t="str">
        <f>VLOOKUP(A1503,防具!A:K,11,FALSE)</f>
        <v>斗师的蚕丝戒指</v>
      </c>
    </row>
    <row r="1504" spans="1:2">
      <c r="A1504" s="41">
        <v>16341</v>
      </c>
      <c r="B1504" s="41" t="str">
        <f>VLOOKUP(A1504,防具!A:K,11,FALSE)</f>
        <v>斗师的蚕丝项链</v>
      </c>
    </row>
    <row r="1505" spans="1:2">
      <c r="A1505" s="41">
        <v>16342</v>
      </c>
      <c r="B1505" s="41" t="str">
        <f>VLOOKUP(A1505,防具!A:K,11,FALSE)</f>
        <v>斗师的蚕丝手镯</v>
      </c>
    </row>
    <row r="1507" spans="1:2">
      <c r="A1507" s="51">
        <v>18001</v>
      </c>
      <c r="B1507" s="13" t="str">
        <f>VLOOKUP(A1507,差分器!A:B,2,FALSE)</f>
        <v>破烂的连击装置</v>
      </c>
    </row>
    <row r="1508" spans="1:2">
      <c r="A1508" s="13">
        <v>18002</v>
      </c>
      <c r="B1508" s="13" t="str">
        <f>VLOOKUP(A1508,差分器!A:B,2,FALSE)</f>
        <v>铜制的连击装置</v>
      </c>
    </row>
    <row r="1509" spans="1:2">
      <c r="A1509" s="13">
        <v>18003</v>
      </c>
      <c r="B1509" s="13" t="str">
        <f>VLOOKUP(A1509,差分器!A:B,2,FALSE)</f>
        <v>银制的连击装置</v>
      </c>
    </row>
    <row r="1510" spans="1:2">
      <c r="A1510" s="13">
        <v>18004</v>
      </c>
      <c r="B1510" s="13" t="str">
        <f>VLOOKUP(A1510,差分器!A:B,2,FALSE)</f>
        <v>铂金的连击装置</v>
      </c>
    </row>
    <row r="1511" spans="1:2">
      <c r="A1511" s="13">
        <v>18005</v>
      </c>
      <c r="B1511" s="13" t="str">
        <f>VLOOKUP(A1511,差分器!A:B,2,FALSE)</f>
        <v>超古代装置</v>
      </c>
    </row>
    <row r="1512" spans="1:2">
      <c r="A1512" s="13">
        <v>18006</v>
      </c>
      <c r="B1512" s="13" t="str">
        <f>VLOOKUP(A1512,差分器!A:B,2,FALSE)</f>
        <v>魔导神器</v>
      </c>
    </row>
    <row r="1513" spans="1:2">
      <c r="A1513" s="13">
        <v>18007</v>
      </c>
      <c r="B1513" s="13" t="str">
        <f>VLOOKUP(A1513,差分器!A:B,2,FALSE)</f>
        <v>吸血鬼的渴望</v>
      </c>
    </row>
    <row r="1514" spans="1:2">
      <c r="A1514" s="13">
        <v>18008</v>
      </c>
      <c r="B1514" s="13" t="str">
        <f>VLOOKUP(A1514,差分器!A:B,2,FALSE)</f>
        <v>力之重槌</v>
      </c>
    </row>
    <row r="1515" spans="1:2">
      <c r="A1515" s="13">
        <v>18009</v>
      </c>
      <c r="B1515" s="13" t="str">
        <f>VLOOKUP(A1515,差分器!A:B,2,FALSE)</f>
        <v>忍者之赐</v>
      </c>
    </row>
    <row r="1516" spans="1:2">
      <c r="A1516" s="13">
        <v>18010</v>
      </c>
      <c r="B1516" s="13" t="str">
        <f>VLOOKUP(A1516,差分器!A:B,2,FALSE)</f>
        <v>聪聪君布鲁方哥</v>
      </c>
    </row>
    <row r="1517" spans="1:2">
      <c r="A1517" s="13">
        <v>18011</v>
      </c>
      <c r="B1517" s="13" t="str">
        <f>VLOOKUP(A1517,差分器!A:B,2,FALSE)</f>
        <v>极限的风</v>
      </c>
    </row>
    <row r="1518" spans="1:2">
      <c r="A1518" s="13">
        <v>18012</v>
      </c>
      <c r="B1518" s="13" t="str">
        <f>VLOOKUP(A1518,差分器!A:B,2,FALSE)</f>
        <v>远古战神</v>
      </c>
    </row>
    <row r="1519" spans="1:2">
      <c r="A1519" s="13">
        <v>18013</v>
      </c>
      <c r="B1519" s="13" t="str">
        <f>VLOOKUP(A1519,差分器!A:B,2,FALSE)</f>
        <v>兔子的愤怒</v>
      </c>
    </row>
    <row r="1520" spans="1:2">
      <c r="A1520" s="47">
        <v>18014</v>
      </c>
      <c r="B1520" s="13" t="str">
        <f>VLOOKUP(A1520,差分器!A:B,2,FALSE)</f>
        <v>拉卡尼休之心</v>
      </c>
    </row>
    <row r="1521" spans="1:2">
      <c r="A1521" s="47">
        <v>18015</v>
      </c>
      <c r="B1521" s="13" t="str">
        <f>VLOOKUP(A1521,差分器!A:B,2,FALSE)</f>
        <v>乌尔班二世的铁处女</v>
      </c>
    </row>
    <row r="1522" spans="1:2">
      <c r="A1522" s="47">
        <v>18016</v>
      </c>
      <c r="B1522" s="13" t="str">
        <f>VLOOKUP(A1522,差分器!A:B,2,FALSE)</f>
        <v>阿波罗之赐</v>
      </c>
    </row>
    <row r="1523" spans="1:2">
      <c r="A1523" s="47">
        <v>18017</v>
      </c>
      <c r="B1523" s="13" t="str">
        <f>VLOOKUP(A1523,差分器!A:B,2,FALSE)</f>
        <v>阿尔忒弥斯之赐</v>
      </c>
    </row>
    <row r="1524" spans="1:2">
      <c r="A1524" s="47">
        <v>18018</v>
      </c>
      <c r="B1524" s="13" t="str">
        <f>VLOOKUP(A1524,差分器!A:B,2,FALSE)</f>
        <v>勒托之赐</v>
      </c>
    </row>
    <row r="1525" spans="1:2">
      <c r="A1525" s="47">
        <v>18019</v>
      </c>
      <c r="B1525" s="13" t="str">
        <f>VLOOKUP(A1525,差分器!A:B,2,FALSE)</f>
        <v>罗格的丝绸手帕</v>
      </c>
    </row>
    <row r="1526" spans="1:2">
      <c r="A1526" s="47">
        <v>18020</v>
      </c>
      <c r="B1526" s="13" t="str">
        <f>VLOOKUP(A1526,差分器!A:B,2,FALSE)</f>
        <v>迟缓者拉格的不屈意志</v>
      </c>
    </row>
    <row r="1527" spans="1:2">
      <c r="A1527" s="47">
        <v>18021</v>
      </c>
      <c r="B1527" s="13" t="str">
        <f>VLOOKUP(A1527,差分器!A:B,2,FALSE)</f>
        <v>超级加农炮</v>
      </c>
    </row>
    <row r="1529" spans="1:2">
      <c r="A1529" s="51">
        <v>51001</v>
      </c>
      <c r="B1529" s="41" t="str">
        <f>VLOOKUP(A1529,英雄!A:B,2,FALSE)</f>
        <v>亚伯1星</v>
      </c>
    </row>
    <row r="1530" spans="1:2">
      <c r="A1530" s="41">
        <v>51002</v>
      </c>
      <c r="B1530" s="41" t="str">
        <f>VLOOKUP(A1530,英雄!A:B,2,FALSE)</f>
        <v>该隐1星</v>
      </c>
    </row>
    <row r="1531" spans="1:2">
      <c r="A1531" s="41">
        <v>51003</v>
      </c>
      <c r="B1531" s="41" t="str">
        <f>VLOOKUP(A1531,英雄!A:B,2,FALSE)</f>
        <v>美杜莎1星</v>
      </c>
    </row>
    <row r="1532" spans="1:2">
      <c r="A1532" s="41">
        <v>51004</v>
      </c>
      <c r="B1532" s="41" t="str">
        <f>VLOOKUP(A1532,英雄!A:B,2,FALSE)</f>
        <v>达摩1星</v>
      </c>
    </row>
    <row r="1533" spans="1:2">
      <c r="A1533" s="41">
        <v>51005</v>
      </c>
      <c r="B1533" s="41" t="str">
        <f>VLOOKUP(A1533,英雄!A:B,2,FALSE)</f>
        <v>塔纳托斯1星</v>
      </c>
    </row>
    <row r="1534" spans="1:2">
      <c r="A1534" s="41">
        <v>51006</v>
      </c>
      <c r="B1534" s="41" t="str">
        <f>VLOOKUP(A1534,英雄!A:B,2,FALSE)</f>
        <v>阿尔忒弥斯1星</v>
      </c>
    </row>
    <row r="1535" spans="1:2">
      <c r="A1535" s="41">
        <v>51007</v>
      </c>
      <c r="B1535" s="41" t="str">
        <f>VLOOKUP(A1535,英雄!A:B,2,FALSE)</f>
        <v>开膛手杰克1星</v>
      </c>
    </row>
    <row r="1536" spans="1:2">
      <c r="A1536" s="41">
        <v>51008</v>
      </c>
      <c r="B1536" s="41" t="str">
        <f>VLOOKUP(A1536,英雄!A:B,2,FALSE)</f>
        <v>叶卡捷琳娜二世1星</v>
      </c>
    </row>
    <row r="1537" spans="1:2">
      <c r="A1537" s="41">
        <v>51009</v>
      </c>
      <c r="B1537" s="41" t="str">
        <f>VLOOKUP(A1537,英雄!A:B,2,FALSE)</f>
        <v>盖瑞1星</v>
      </c>
    </row>
    <row r="1538" spans="1:2">
      <c r="A1538" s="41">
        <v>51010</v>
      </c>
      <c r="B1538" s="41" t="str">
        <f>VLOOKUP(A1538,英雄!A:B,2,FALSE)</f>
        <v>孙悟空1星</v>
      </c>
    </row>
    <row r="1539" spans="1:2">
      <c r="A1539" s="41">
        <v>51011</v>
      </c>
      <c r="B1539" s="41" t="str">
        <f>VLOOKUP(A1539,英雄!A:B,2,FALSE)</f>
        <v>范海辛1星</v>
      </c>
    </row>
    <row r="1540" spans="1:2">
      <c r="A1540" s="41">
        <v>51012</v>
      </c>
      <c r="B1540" s="41" t="str">
        <f>VLOOKUP(A1540,英雄!A:B,2,FALSE)</f>
        <v>凯撒大帝1星</v>
      </c>
    </row>
    <row r="1541" spans="1:2">
      <c r="A1541" s="41">
        <v>51013</v>
      </c>
      <c r="B1541" s="41" t="str">
        <f>VLOOKUP(A1541,英雄!A:B,2,FALSE)</f>
        <v>圣女贞德1星</v>
      </c>
    </row>
    <row r="1542" spans="1:2">
      <c r="A1542" s="41">
        <v>51014</v>
      </c>
      <c r="B1542" s="41" t="str">
        <f>VLOOKUP(A1542,英雄!A:B,2,FALSE)</f>
        <v>湿婆1星</v>
      </c>
    </row>
    <row r="1543" spans="1:2">
      <c r="A1543" s="41">
        <v>51015</v>
      </c>
      <c r="B1543" s="41" t="str">
        <f>VLOOKUP(A1543,英雄!A:B,2,FALSE)</f>
        <v>织田信长1星</v>
      </c>
    </row>
    <row r="1544" spans="1:2">
      <c r="A1544" s="41">
        <v>51016</v>
      </c>
      <c r="B1544" s="41" t="str">
        <f>VLOOKUP(A1544,英雄!A:B,2,FALSE)</f>
        <v>许褚1星</v>
      </c>
    </row>
    <row r="1545" spans="1:2">
      <c r="A1545" s="41">
        <v>51017</v>
      </c>
      <c r="B1545" s="41" t="str">
        <f>VLOOKUP(A1545,英雄!A:B,2,FALSE)</f>
        <v>典韦1星</v>
      </c>
    </row>
    <row r="1546" spans="1:2">
      <c r="A1546" s="41">
        <v>51018</v>
      </c>
      <c r="B1546" s="41" t="str">
        <f>VLOOKUP(A1546,英雄!A:B,2,FALSE)</f>
        <v>爱迪生1星</v>
      </c>
    </row>
    <row r="1547" spans="1:2">
      <c r="A1547" s="41">
        <v>51019</v>
      </c>
      <c r="B1547" s="41" t="str">
        <f>VLOOKUP(A1547,英雄!A:B,2,FALSE)</f>
        <v>聂隐娘1星</v>
      </c>
    </row>
    <row r="1548" spans="1:2">
      <c r="A1548" s="41">
        <v>51020</v>
      </c>
      <c r="B1548" s="41" t="str">
        <f>VLOOKUP(A1548,英雄!A:B,2,FALSE)</f>
        <v>阿瑞斯1星</v>
      </c>
    </row>
    <row r="1549" spans="1:2">
      <c r="A1549" s="41">
        <v>51021</v>
      </c>
      <c r="B1549" s="41" t="str">
        <f>VLOOKUP(A1549,英雄!A:B,2,FALSE)</f>
        <v>卡戎1星</v>
      </c>
    </row>
    <row r="1550" spans="1:2">
      <c r="A1550" s="41">
        <v>51022</v>
      </c>
      <c r="B1550" s="41" t="str">
        <f>VLOOKUP(A1550,英雄!A:B,2,FALSE)</f>
        <v>马可·波罗1星</v>
      </c>
    </row>
    <row r="1551" spans="1:2">
      <c r="A1551" s="41">
        <v>51023</v>
      </c>
      <c r="B1551" s="41" t="str">
        <f>VLOOKUP(A1551,英雄!A:B,2,FALSE)</f>
        <v>狄俄尼索斯1星</v>
      </c>
    </row>
    <row r="1552" spans="1:2">
      <c r="A1552" s="41">
        <v>51024</v>
      </c>
      <c r="B1552" s="41" t="str">
        <f>VLOOKUP(A1552,英雄!A:B,2,FALSE)</f>
        <v>土方岁三1星</v>
      </c>
    </row>
    <row r="1553" spans="1:2">
      <c r="A1553" s="41">
        <v>51025</v>
      </c>
      <c r="B1553" s="41" t="str">
        <f>VLOOKUP(A1553,英雄!A:B,2,FALSE)</f>
        <v>赫菲斯托斯1星</v>
      </c>
    </row>
    <row r="1554" spans="1:2">
      <c r="A1554" s="41">
        <v>51026</v>
      </c>
      <c r="B1554" s="41" t="str">
        <f>VLOOKUP(A1554,英雄!A:B,2,FALSE)</f>
        <v>阿芙洛狄忒1星</v>
      </c>
    </row>
    <row r="1555" spans="1:2">
      <c r="A1555" s="41">
        <v>51027</v>
      </c>
      <c r="B1555" s="41" t="str">
        <f>VLOOKUP(A1555,英雄!A:B,2,FALSE)</f>
        <v>麦哲伦1星</v>
      </c>
    </row>
    <row r="1556" spans="1:2">
      <c r="A1556" s="41">
        <v>51028</v>
      </c>
      <c r="B1556" s="41" t="str">
        <f>VLOOKUP(A1556,英雄!A:B,2,FALSE)</f>
        <v>乌尔班二世1星</v>
      </c>
    </row>
    <row r="1557" spans="1:2">
      <c r="A1557" s="41">
        <v>51029</v>
      </c>
      <c r="B1557" s="41" t="str">
        <f>VLOOKUP(A1557,英雄!A:B,2,FALSE)</f>
        <v>风魔小太郎1星</v>
      </c>
    </row>
    <row r="1558" spans="1:2">
      <c r="A1558" s="41">
        <v>51030</v>
      </c>
      <c r="B1558" s="41" t="str">
        <f>VLOOKUP(A1558,英雄!A:B,2,FALSE)</f>
        <v>服部半藏1星</v>
      </c>
    </row>
    <row r="1559" spans="1:2">
      <c r="A1559" s="41">
        <v>51031</v>
      </c>
      <c r="B1559" s="41" t="str">
        <f>VLOOKUP(A1559,英雄!A:B,2,FALSE)</f>
        <v>猿飞佐助1星</v>
      </c>
    </row>
    <row r="1560" spans="1:2">
      <c r="A1560" s="41">
        <v>51032</v>
      </c>
      <c r="B1560" s="41" t="str">
        <f>VLOOKUP(A1560,英雄!A:B,2,FALSE)</f>
        <v>丰臣秀吉1星</v>
      </c>
    </row>
    <row r="1561" spans="1:2">
      <c r="A1561" s="41">
        <v>51033</v>
      </c>
      <c r="B1561" s="41" t="str">
        <f>VLOOKUP(A1561,英雄!A:B,2,FALSE)</f>
        <v>秦琼1星</v>
      </c>
    </row>
    <row r="1562" spans="1:2">
      <c r="A1562" s="41">
        <v>51034</v>
      </c>
      <c r="B1562" s="41" t="str">
        <f>VLOOKUP(A1562,英雄!A:B,2,FALSE)</f>
        <v>李逵1星</v>
      </c>
    </row>
    <row r="1563" spans="1:2">
      <c r="A1563" s="41">
        <v>51035</v>
      </c>
      <c r="B1563" s="41" t="str">
        <f>VLOOKUP(A1563,英雄!A:B,2,FALSE)</f>
        <v>阿喀琉斯1星</v>
      </c>
    </row>
    <row r="1564" spans="1:2">
      <c r="A1564" s="41">
        <v>51036</v>
      </c>
      <c r="B1564" s="41" t="str">
        <f>VLOOKUP(A1564,英雄!A:B,2,FALSE)</f>
        <v>宙斯1星</v>
      </c>
    </row>
    <row r="1565" spans="1:2">
      <c r="A1565" s="41">
        <v>51037</v>
      </c>
      <c r="B1565" s="41" t="str">
        <f>VLOOKUP(A1565,英雄!A:B,2,FALSE)</f>
        <v>天照大神1星</v>
      </c>
    </row>
    <row r="1566" spans="1:2">
      <c r="A1566" s="41">
        <v>51038</v>
      </c>
      <c r="B1566" s="41" t="str">
        <f>VLOOKUP(A1566,英雄!A:B,2,FALSE)</f>
        <v>小丑皇1星</v>
      </c>
    </row>
    <row r="1567" spans="1:2">
      <c r="A1567" s="41">
        <v>51039</v>
      </c>
      <c r="B1567" s="41" t="str">
        <f>VLOOKUP(A1567,英雄!A:B,2,FALSE)</f>
        <v>普罗米修斯1星</v>
      </c>
    </row>
    <row r="1568" spans="1:2">
      <c r="A1568" s="41">
        <v>51040</v>
      </c>
      <c r="B1568" s="41" t="str">
        <f>VLOOKUP(A1568,英雄!A:B,2,FALSE)</f>
        <v>兰斯洛特1星</v>
      </c>
    </row>
    <row r="1569" spans="1:2">
      <c r="A1569" s="41">
        <v>51041</v>
      </c>
      <c r="B1569" s="41" t="str">
        <f>VLOOKUP(A1569,英雄!A:B,2,FALSE)</f>
        <v>亚瑟1星</v>
      </c>
    </row>
    <row r="1570" spans="1:2">
      <c r="A1570" s="41">
        <v>51042</v>
      </c>
      <c r="B1570" s="41" t="str">
        <f>VLOOKUP(A1570,英雄!A:B,2,FALSE)</f>
        <v>霍去病1星</v>
      </c>
    </row>
    <row r="1571" spans="1:2">
      <c r="A1571" s="41">
        <v>51043</v>
      </c>
      <c r="B1571" s="41" t="str">
        <f>VLOOKUP(A1571,英雄!A:B,2,FALSE)</f>
        <v>姜子牙1星</v>
      </c>
    </row>
    <row r="1572" spans="1:2">
      <c r="A1572" s="41">
        <v>51044</v>
      </c>
      <c r="B1572" s="41" t="str">
        <f>VLOOKUP(A1572,英雄!A:B,2,FALSE)</f>
        <v>释尊1星</v>
      </c>
    </row>
    <row r="1573" spans="1:2">
      <c r="A1573" s="41">
        <v>51045</v>
      </c>
      <c r="B1573" s="41" t="str">
        <f>VLOOKUP(A1573,英雄!A:B,2,FALSE)</f>
        <v>爱德华蒂奇1星</v>
      </c>
    </row>
    <row r="1574" spans="1:2">
      <c r="A1574" s="41">
        <v>51046</v>
      </c>
      <c r="B1574" s="41" t="str">
        <f>VLOOKUP(A1574,英雄!A:B,2,FALSE)</f>
        <v>雅典娜1星</v>
      </c>
    </row>
    <row r="1575" spans="1:2">
      <c r="A1575" s="41">
        <v>51047</v>
      </c>
      <c r="B1575" s="41" t="str">
        <f>VLOOKUP(A1575,英雄!A:B,2,FALSE)</f>
        <v>奥丁1星</v>
      </c>
    </row>
    <row r="1576" spans="1:2">
      <c r="A1576" s="41">
        <v>51048</v>
      </c>
      <c r="B1576" s="41" t="str">
        <f>VLOOKUP(A1576,英雄!A:B,2,FALSE)</f>
        <v>洛基1星</v>
      </c>
    </row>
    <row r="1577" spans="1:2">
      <c r="A1577" s="41">
        <v>51049</v>
      </c>
      <c r="B1577" s="41" t="str">
        <f>VLOOKUP(A1577,英雄!A:B,2,FALSE)</f>
        <v>索尔1星</v>
      </c>
    </row>
    <row r="1578" spans="1:2">
      <c r="A1578" s="41">
        <v>51050</v>
      </c>
      <c r="B1578" s="41" t="str">
        <f>VLOOKUP(A1578,英雄!A:B,2,FALSE)</f>
        <v>所罗门1星</v>
      </c>
    </row>
    <row r="1579" spans="1:2">
      <c r="A1579" s="41">
        <v>51051</v>
      </c>
      <c r="B1579" s="41" t="str">
        <f>VLOOKUP(A1579,英雄!A:B,2,FALSE)</f>
        <v>路西法1星</v>
      </c>
    </row>
    <row r="1580" spans="1:2">
      <c r="A1580" s="41">
        <v>51052</v>
      </c>
      <c r="B1580" s="41" t="str">
        <f>VLOOKUP(A1580,英雄!A:B,2,FALSE)</f>
        <v>加百列1星</v>
      </c>
    </row>
    <row r="1581" spans="1:2">
      <c r="A1581" s="41">
        <v>51053</v>
      </c>
      <c r="B1581" s="41" t="str">
        <f>VLOOKUP(A1581,英雄!A:B,2,FALSE)</f>
        <v>米迦勒1星</v>
      </c>
    </row>
    <row r="1582" spans="1:2">
      <c r="A1582" s="41">
        <v>51054</v>
      </c>
      <c r="B1582" s="41" t="str">
        <f>VLOOKUP(A1582,英雄!A:B,2,FALSE)</f>
        <v>关羽1星</v>
      </c>
    </row>
    <row r="1583" spans="1:2">
      <c r="A1583" s="41">
        <v>51055</v>
      </c>
      <c r="B1583" s="41" t="str">
        <f>VLOOKUP(A1583,英雄!A:B,2,FALSE)</f>
        <v>吕布1星</v>
      </c>
    </row>
    <row r="1584" spans="1:2">
      <c r="A1584" s="41">
        <v>51056</v>
      </c>
      <c r="B1584" s="41" t="str">
        <f>VLOOKUP(A1584,英雄!A:B,2,FALSE)</f>
        <v>专诸1星</v>
      </c>
    </row>
    <row r="1585" spans="1:2">
      <c r="A1585" s="41">
        <v>51057</v>
      </c>
      <c r="B1585" s="41" t="str">
        <f>VLOOKUP(A1585,英雄!A:B,2,FALSE)</f>
        <v>佐罗1星</v>
      </c>
    </row>
    <row r="1586" spans="1:2">
      <c r="A1586" s="41">
        <v>51058</v>
      </c>
      <c r="B1586" s="41" t="str">
        <f>VLOOKUP(A1586,英雄!A:B,2,FALSE)</f>
        <v>金刚夜叉明王1星</v>
      </c>
    </row>
    <row r="1587" spans="1:2">
      <c r="A1587" s="41">
        <v>51059</v>
      </c>
      <c r="B1587" s="41" t="str">
        <f>VLOOKUP(A1587,英雄!A:B,2,FALSE)</f>
        <v>张飞1星</v>
      </c>
    </row>
    <row r="1588" spans="1:2">
      <c r="A1588" s="41">
        <v>51060</v>
      </c>
      <c r="B1588" s="41" t="str">
        <f>VLOOKUP(A1588,英雄!A:B,2,FALSE)</f>
        <v>波塞冬1星</v>
      </c>
    </row>
    <row r="1589" spans="1:2">
      <c r="A1589" s="41">
        <v>51061</v>
      </c>
      <c r="B1589" s="41" t="str">
        <f>VLOOKUP(A1589,英雄!A:B,2,FALSE)</f>
        <v>暗夜骑士1星</v>
      </c>
    </row>
    <row r="1590" spans="1:2">
      <c r="A1590" s="41">
        <v>51062</v>
      </c>
      <c r="B1590" s="41" t="str">
        <f>VLOOKUP(A1590,英雄!A:B,2,FALSE)</f>
        <v>弗兰肯斯坦1星</v>
      </c>
    </row>
    <row r="1591" spans="1:2">
      <c r="A1591" s="41">
        <v>51063</v>
      </c>
      <c r="B1591" s="41" t="str">
        <f>VLOOKUP(A1591,英雄!A:B,2,FALSE)</f>
        <v>阿努比斯1星</v>
      </c>
    </row>
    <row r="1592" spans="1:2">
      <c r="A1592" s="41">
        <v>51064</v>
      </c>
      <c r="B1592" s="41" t="str">
        <f>VLOOKUP(A1592,英雄!A:B,2,FALSE)</f>
        <v>哈迪斯1星</v>
      </c>
    </row>
    <row r="1593" spans="1:2">
      <c r="A1593" s="41">
        <v>51201</v>
      </c>
      <c r="B1593" s="41" t="str">
        <f>VLOOKUP(A1593,英雄!A:B,2,FALSE)</f>
        <v>最强男军人1星</v>
      </c>
    </row>
    <row r="1594" spans="1:2">
      <c r="A1594" s="41">
        <v>51202</v>
      </c>
      <c r="B1594" s="41" t="str">
        <f>VLOOKUP(A1594,英雄!A:B,2,FALSE)</f>
        <v>最强女军人1星</v>
      </c>
    </row>
    <row r="1595" spans="1:2">
      <c r="A1595" s="41">
        <v>51203</v>
      </c>
      <c r="B1595" s="41" t="str">
        <f>VLOOKUP(A1595,英雄!A:B,2,FALSE)</f>
        <v>男警察1星</v>
      </c>
    </row>
    <row r="1596" spans="1:2">
      <c r="A1596" s="41">
        <v>51204</v>
      </c>
      <c r="B1596" s="41" t="str">
        <f>VLOOKUP(A1596,英雄!A:B,2,FALSE)</f>
        <v>女警察1星</v>
      </c>
    </row>
    <row r="1597" spans="1:2">
      <c r="A1597" s="41">
        <v>51205</v>
      </c>
      <c r="B1597" s="41" t="str">
        <f>VLOOKUP(A1597,英雄!A:B,2,FALSE)</f>
        <v>男战士1星</v>
      </c>
    </row>
    <row r="1598" spans="1:2">
      <c r="A1598" s="41">
        <v>51206</v>
      </c>
      <c r="B1598" s="41" t="str">
        <f>VLOOKUP(A1598,英雄!A:B,2,FALSE)</f>
        <v>女战士1星</v>
      </c>
    </row>
    <row r="1599" spans="1:2">
      <c r="A1599" s="41">
        <v>51207</v>
      </c>
      <c r="B1599" s="41" t="str">
        <f>VLOOKUP(A1599,英雄!A:B,2,FALSE)</f>
        <v>皇后1星</v>
      </c>
    </row>
    <row r="1600" spans="1:2">
      <c r="A1600" s="41">
        <v>51208</v>
      </c>
      <c r="B1600" s="41" t="str">
        <f>VLOOKUP(A1600,英雄!A:B,2,FALSE)</f>
        <v>国王1星</v>
      </c>
    </row>
    <row r="1601" spans="1:2">
      <c r="A1601" s="41">
        <v>51209</v>
      </c>
      <c r="B1601" s="41" t="str">
        <f>VLOOKUP(A1601,英雄!A:B,2,FALSE)</f>
        <v>黄精灵1星</v>
      </c>
    </row>
    <row r="1602" spans="1:2">
      <c r="A1602" s="41">
        <v>51210</v>
      </c>
      <c r="B1602" s="41" t="str">
        <f>VLOOKUP(A1602,英雄!A:B,2,FALSE)</f>
        <v>红精灵1星</v>
      </c>
    </row>
    <row r="1603" spans="1:2">
      <c r="A1603" s="41">
        <v>51211</v>
      </c>
      <c r="B1603" s="41" t="str">
        <f>VLOOKUP(A1603,英雄!A:B,2,FALSE)</f>
        <v>吱吱1星</v>
      </c>
    </row>
    <row r="1604" spans="1:2">
      <c r="A1604" s="41">
        <v>51212</v>
      </c>
      <c r="B1604" s="41" t="str">
        <f>VLOOKUP(A1604,英雄!A:B,2,FALSE)</f>
        <v>咩咩1星</v>
      </c>
    </row>
    <row r="1605" spans="1:2">
      <c r="A1605" s="41">
        <v>51213</v>
      </c>
      <c r="B1605" s="41" t="str">
        <f>VLOOKUP(A1605,英雄!A:B,2,FALSE)</f>
        <v>火法1星</v>
      </c>
    </row>
    <row r="1606" spans="1:2">
      <c r="A1606" s="41">
        <v>51214</v>
      </c>
      <c r="B1606" s="41" t="str">
        <f>VLOOKUP(A1606,英雄!A:B,2,FALSE)</f>
        <v>奥法1星</v>
      </c>
    </row>
    <row r="1607" spans="1:2">
      <c r="A1607" s="41">
        <v>51215</v>
      </c>
      <c r="B1607" s="41" t="str">
        <f>VLOOKUP(A1607,英雄!A:B,2,FALSE)</f>
        <v>魔化老太婆1星</v>
      </c>
    </row>
    <row r="1608" spans="1:2">
      <c r="A1608" s="41">
        <v>51216</v>
      </c>
      <c r="B1608" s="41" t="str">
        <f>VLOOKUP(A1608,英雄!A:B,2,FALSE)</f>
        <v>阿拉伯1星</v>
      </c>
    </row>
    <row r="1609" spans="1:2">
      <c r="A1609" s="41">
        <v>51217</v>
      </c>
      <c r="B1609" s="41" t="str">
        <f>VLOOKUP(A1609,英雄!A:B,2,FALSE)</f>
        <v>老太婆1星</v>
      </c>
    </row>
    <row r="1610" spans="1:2">
      <c r="A1610" s="41">
        <v>51218</v>
      </c>
      <c r="B1610" s="41" t="str">
        <f>VLOOKUP(A1610,英雄!A:B,2,FALSE)</f>
        <v>老头子1星</v>
      </c>
    </row>
    <row r="1611" spans="1:2">
      <c r="A1611" s="41">
        <v>51219</v>
      </c>
      <c r="B1611" s="41" t="str">
        <f>VLOOKUP(A1611,英雄!A:B,2,FALSE)</f>
        <v>绿发游侠1星</v>
      </c>
    </row>
    <row r="1612" spans="1:2">
      <c r="A1612" s="41">
        <v>51220</v>
      </c>
      <c r="B1612" s="41" t="str">
        <f>VLOOKUP(A1612,英雄!A:B,2,FALSE)</f>
        <v>黄发游侠1星</v>
      </c>
    </row>
    <row r="1613" spans="1:2">
      <c r="A1613" s="41">
        <v>51221</v>
      </c>
      <c r="B1613" s="41" t="str">
        <f>VLOOKUP(A1613,英雄!A:B,2,FALSE)</f>
        <v>黑皮少女1星</v>
      </c>
    </row>
    <row r="1614" spans="1:2">
      <c r="A1614" s="41">
        <v>51222</v>
      </c>
      <c r="B1614" s="41" t="str">
        <f>VLOOKUP(A1614,英雄!A:B,2,FALSE)</f>
        <v>黑皮少年1星</v>
      </c>
    </row>
    <row r="1615" spans="1:2">
      <c r="A1615" s="41">
        <v>51223</v>
      </c>
      <c r="B1615" s="41" t="str">
        <f>VLOOKUP(A1615,英雄!A:B,2,FALSE)</f>
        <v>汪汪1星</v>
      </c>
    </row>
    <row r="1616" spans="1:2">
      <c r="A1616" s="41">
        <v>51224</v>
      </c>
      <c r="B1616" s="41" t="str">
        <f>VLOOKUP(A1616,英雄!A:B,2,FALSE)</f>
        <v>喵喵1星</v>
      </c>
    </row>
    <row r="1617" spans="1:2">
      <c r="A1617" s="41">
        <v>51225</v>
      </c>
      <c r="B1617" s="41" t="str">
        <f>VLOOKUP(A1617,英雄!A:B,2,FALSE)</f>
        <v>武道家1星</v>
      </c>
    </row>
    <row r="1618" spans="1:2">
      <c r="A1618" s="41">
        <v>51226</v>
      </c>
      <c r="B1618" s="41" t="str">
        <f>VLOOKUP(A1618,英雄!A:B,2,FALSE)</f>
        <v>女武道家1星</v>
      </c>
    </row>
    <row r="1619" spans="1:2">
      <c r="A1619" s="41">
        <v>51227</v>
      </c>
      <c r="B1619" s="41" t="str">
        <f>VLOOKUP(A1619,英雄!A:B,2,FALSE)</f>
        <v>头盔人1星</v>
      </c>
    </row>
    <row r="1620" spans="1:2">
      <c r="A1620" s="41">
        <v>51228</v>
      </c>
      <c r="B1620" s="41" t="str">
        <f>VLOOKUP(A1620,英雄!A:B,2,FALSE)</f>
        <v>钢盔人1星</v>
      </c>
    </row>
    <row r="1621" spans="1:2">
      <c r="A1621" s="41">
        <v>51229</v>
      </c>
      <c r="B1621" s="41" t="str">
        <f>VLOOKUP(A1621,英雄!A:B,2,FALSE)</f>
        <v>哥布林1星</v>
      </c>
    </row>
    <row r="1622" spans="1:2">
      <c r="A1622" s="41">
        <v>51230</v>
      </c>
      <c r="B1622" s="41" t="str">
        <f>VLOOKUP(A1622,英雄!A:B,2,FALSE)</f>
        <v>牛头怪1星</v>
      </c>
    </row>
    <row r="1623" spans="1:2">
      <c r="A1623" s="41">
        <v>51231</v>
      </c>
      <c r="B1623" s="41" t="str">
        <f>VLOOKUP(A1623,英雄!A:B,2,FALSE)</f>
        <v>方块勇士1星</v>
      </c>
    </row>
    <row r="1624" spans="1:2">
      <c r="A1624" s="41">
        <v>51232</v>
      </c>
      <c r="B1624" s="41" t="str">
        <f>VLOOKUP(A1624,英雄!A:B,2,FALSE)</f>
        <v>大福勇士1星</v>
      </c>
    </row>
    <row r="1625" spans="1:2">
      <c r="A1625" s="41">
        <v>51233</v>
      </c>
      <c r="B1625" s="41" t="str">
        <f>VLOOKUP(A1625,英雄!A:B,2,FALSE)</f>
        <v>塑料构造体1星</v>
      </c>
    </row>
    <row r="1626" spans="1:2">
      <c r="A1626" s="41">
        <v>51234</v>
      </c>
      <c r="B1626" s="41" t="str">
        <f>VLOOKUP(A1626,英雄!A:B,2,FALSE)</f>
        <v>实习程序员1星</v>
      </c>
    </row>
    <row r="1627" spans="1:2">
      <c r="A1627" s="41">
        <v>51235</v>
      </c>
      <c r="B1627" s="41" t="str">
        <f>VLOOKUP(A1627,英雄!A:B,2,FALSE)</f>
        <v>矮人矿工1星</v>
      </c>
    </row>
    <row r="1628" spans="1:2">
      <c r="A1628" s="41">
        <v>51236</v>
      </c>
      <c r="B1628" s="41" t="str">
        <f>VLOOKUP(A1628,英雄!A:B,2,FALSE)</f>
        <v>地精海贼1星</v>
      </c>
    </row>
    <row r="1629" spans="1:2">
      <c r="A1629" s="41">
        <v>51237</v>
      </c>
      <c r="B1629" s="41" t="str">
        <f>VLOOKUP(A1629,英雄!A:B,2,FALSE)</f>
        <v>隐匿者1星</v>
      </c>
    </row>
    <row r="1630" spans="1:2">
      <c r="A1630" s="41">
        <v>51238</v>
      </c>
      <c r="B1630" s="41" t="str">
        <f>VLOOKUP(A1630,英雄!A:B,2,FALSE)</f>
        <v>亚马逊杀手1星</v>
      </c>
    </row>
    <row r="1631" spans="1:2">
      <c r="A1631" s="41">
        <v>51239</v>
      </c>
      <c r="B1631" s="41" t="str">
        <f>VLOOKUP(A1631,英雄!A:B,2,FALSE)</f>
        <v>黑衣人1星</v>
      </c>
    </row>
    <row r="1632" spans="1:2">
      <c r="A1632" s="41">
        <v>51240</v>
      </c>
      <c r="B1632" s="41" t="str">
        <f>VLOOKUP(A1632,英雄!A:B,2,FALSE)</f>
        <v>外星人1星</v>
      </c>
    </row>
    <row r="1633" spans="1:2">
      <c r="A1633" s="41">
        <v>51241</v>
      </c>
      <c r="B1633" s="41" t="str">
        <f>VLOOKUP(A1633,英雄!A:B,2,FALSE)</f>
        <v>小混混1星</v>
      </c>
    </row>
    <row r="1634" spans="1:2">
      <c r="A1634" s="41">
        <v>51242</v>
      </c>
      <c r="B1634" s="41" t="str">
        <f>VLOOKUP(A1634,英雄!A:B,2,FALSE)</f>
        <v>恐龙妹1星</v>
      </c>
    </row>
    <row r="1635" spans="1:2">
      <c r="A1635" s="41">
        <v>52001</v>
      </c>
      <c r="B1635" s="41" t="str">
        <f>VLOOKUP(A1635,英雄!A:B,2,FALSE)</f>
        <v>亚伯2星</v>
      </c>
    </row>
    <row r="1636" spans="1:2">
      <c r="A1636" s="41">
        <v>52002</v>
      </c>
      <c r="B1636" s="41" t="str">
        <f>VLOOKUP(A1636,英雄!A:B,2,FALSE)</f>
        <v>该隐2星</v>
      </c>
    </row>
    <row r="1637" spans="1:2">
      <c r="A1637" s="41">
        <v>52003</v>
      </c>
      <c r="B1637" s="41" t="str">
        <f>VLOOKUP(A1637,英雄!A:B,2,FALSE)</f>
        <v>美杜莎2星</v>
      </c>
    </row>
    <row r="1638" spans="1:2">
      <c r="A1638" s="41">
        <v>52004</v>
      </c>
      <c r="B1638" s="41" t="str">
        <f>VLOOKUP(A1638,英雄!A:B,2,FALSE)</f>
        <v>达摩2星</v>
      </c>
    </row>
    <row r="1639" spans="1:2">
      <c r="A1639" s="41">
        <v>52005</v>
      </c>
      <c r="B1639" s="41" t="str">
        <f>VLOOKUP(A1639,英雄!A:B,2,FALSE)</f>
        <v>塔纳托斯2星</v>
      </c>
    </row>
    <row r="1640" spans="1:2">
      <c r="A1640" s="41">
        <v>52006</v>
      </c>
      <c r="B1640" s="41" t="str">
        <f>VLOOKUP(A1640,英雄!A:B,2,FALSE)</f>
        <v>阿尔忒弥斯2星</v>
      </c>
    </row>
    <row r="1641" spans="1:2">
      <c r="A1641" s="41">
        <v>52007</v>
      </c>
      <c r="B1641" s="41" t="str">
        <f>VLOOKUP(A1641,英雄!A:B,2,FALSE)</f>
        <v>开膛手杰克2星</v>
      </c>
    </row>
    <row r="1642" spans="1:2">
      <c r="A1642" s="41">
        <v>52008</v>
      </c>
      <c r="B1642" s="41" t="str">
        <f>VLOOKUP(A1642,英雄!A:B,2,FALSE)</f>
        <v>叶卡捷琳娜二世2星</v>
      </c>
    </row>
    <row r="1643" spans="1:2">
      <c r="A1643" s="41">
        <v>52009</v>
      </c>
      <c r="B1643" s="41" t="str">
        <f>VLOOKUP(A1643,英雄!A:B,2,FALSE)</f>
        <v>盖瑞2星</v>
      </c>
    </row>
    <row r="1644" spans="1:2">
      <c r="A1644" s="41">
        <v>52010</v>
      </c>
      <c r="B1644" s="41" t="str">
        <f>VLOOKUP(A1644,英雄!A:B,2,FALSE)</f>
        <v>孙悟空2星</v>
      </c>
    </row>
    <row r="1645" spans="1:2">
      <c r="A1645" s="41">
        <v>52011</v>
      </c>
      <c r="B1645" s="41" t="str">
        <f>VLOOKUP(A1645,英雄!A:B,2,FALSE)</f>
        <v>范海辛2星</v>
      </c>
    </row>
    <row r="1646" spans="1:2">
      <c r="A1646" s="41">
        <v>52012</v>
      </c>
      <c r="B1646" s="41" t="str">
        <f>VLOOKUP(A1646,英雄!A:B,2,FALSE)</f>
        <v>凯撒大帝2星</v>
      </c>
    </row>
    <row r="1647" spans="1:2">
      <c r="A1647" s="41">
        <v>52013</v>
      </c>
      <c r="B1647" s="41" t="str">
        <f>VLOOKUP(A1647,英雄!A:B,2,FALSE)</f>
        <v>圣女贞德2星</v>
      </c>
    </row>
    <row r="1648" spans="1:2">
      <c r="A1648" s="41">
        <v>52014</v>
      </c>
      <c r="B1648" s="41" t="str">
        <f>VLOOKUP(A1648,英雄!A:B,2,FALSE)</f>
        <v>湿婆2星</v>
      </c>
    </row>
    <row r="1649" spans="1:2">
      <c r="A1649" s="41">
        <v>52015</v>
      </c>
      <c r="B1649" s="41" t="str">
        <f>VLOOKUP(A1649,英雄!A:B,2,FALSE)</f>
        <v>织田信长2星</v>
      </c>
    </row>
    <row r="1650" spans="1:2">
      <c r="A1650" s="41">
        <v>52016</v>
      </c>
      <c r="B1650" s="41" t="str">
        <f>VLOOKUP(A1650,英雄!A:B,2,FALSE)</f>
        <v>许褚2星</v>
      </c>
    </row>
    <row r="1651" spans="1:2">
      <c r="A1651" s="41">
        <v>52017</v>
      </c>
      <c r="B1651" s="41" t="str">
        <f>VLOOKUP(A1651,英雄!A:B,2,FALSE)</f>
        <v>典韦2星</v>
      </c>
    </row>
    <row r="1652" spans="1:2">
      <c r="A1652" s="41">
        <v>52018</v>
      </c>
      <c r="B1652" s="41" t="str">
        <f>VLOOKUP(A1652,英雄!A:B,2,FALSE)</f>
        <v>爱迪生2星</v>
      </c>
    </row>
    <row r="1653" spans="1:2">
      <c r="A1653" s="41">
        <v>52019</v>
      </c>
      <c r="B1653" s="41" t="str">
        <f>VLOOKUP(A1653,英雄!A:B,2,FALSE)</f>
        <v>聂隐娘2星</v>
      </c>
    </row>
    <row r="1654" spans="1:2">
      <c r="A1654" s="41">
        <v>52020</v>
      </c>
      <c r="B1654" s="41" t="str">
        <f>VLOOKUP(A1654,英雄!A:B,2,FALSE)</f>
        <v>阿瑞斯2星</v>
      </c>
    </row>
    <row r="1655" spans="1:2">
      <c r="A1655" s="41">
        <v>52021</v>
      </c>
      <c r="B1655" s="41" t="str">
        <f>VLOOKUP(A1655,英雄!A:B,2,FALSE)</f>
        <v>卡戎2星</v>
      </c>
    </row>
    <row r="1656" spans="1:2">
      <c r="A1656" s="41">
        <v>52022</v>
      </c>
      <c r="B1656" s="41" t="str">
        <f>VLOOKUP(A1656,英雄!A:B,2,FALSE)</f>
        <v>马可·波罗2星</v>
      </c>
    </row>
    <row r="1657" spans="1:2">
      <c r="A1657" s="41">
        <v>52023</v>
      </c>
      <c r="B1657" s="41" t="str">
        <f>VLOOKUP(A1657,英雄!A:B,2,FALSE)</f>
        <v>狄俄尼索斯2星</v>
      </c>
    </row>
    <row r="1658" spans="1:2">
      <c r="A1658" s="41">
        <v>52024</v>
      </c>
      <c r="B1658" s="41" t="str">
        <f>VLOOKUP(A1658,英雄!A:B,2,FALSE)</f>
        <v>土方岁三2星</v>
      </c>
    </row>
    <row r="1659" spans="1:2">
      <c r="A1659" s="41">
        <v>52025</v>
      </c>
      <c r="B1659" s="41" t="str">
        <f>VLOOKUP(A1659,英雄!A:B,2,FALSE)</f>
        <v>赫菲斯托斯2星</v>
      </c>
    </row>
    <row r="1660" spans="1:2">
      <c r="A1660" s="41">
        <v>52026</v>
      </c>
      <c r="B1660" s="41" t="str">
        <f>VLOOKUP(A1660,英雄!A:B,2,FALSE)</f>
        <v>阿芙洛狄忒2星</v>
      </c>
    </row>
    <row r="1661" spans="1:2">
      <c r="A1661" s="41">
        <v>52027</v>
      </c>
      <c r="B1661" s="41" t="str">
        <f>VLOOKUP(A1661,英雄!A:B,2,FALSE)</f>
        <v>麦哲伦2星</v>
      </c>
    </row>
    <row r="1662" spans="1:2">
      <c r="A1662" s="41">
        <v>52028</v>
      </c>
      <c r="B1662" s="41" t="str">
        <f>VLOOKUP(A1662,英雄!A:B,2,FALSE)</f>
        <v>乌尔班二世2星</v>
      </c>
    </row>
    <row r="1663" spans="1:2">
      <c r="A1663" s="41">
        <v>52029</v>
      </c>
      <c r="B1663" s="41" t="str">
        <f>VLOOKUP(A1663,英雄!A:B,2,FALSE)</f>
        <v>风魔小太郎2星</v>
      </c>
    </row>
    <row r="1664" spans="1:2">
      <c r="A1664" s="41">
        <v>52030</v>
      </c>
      <c r="B1664" s="41" t="str">
        <f>VLOOKUP(A1664,英雄!A:B,2,FALSE)</f>
        <v>服部半藏2星</v>
      </c>
    </row>
    <row r="1665" spans="1:2">
      <c r="A1665" s="41">
        <v>52031</v>
      </c>
      <c r="B1665" s="41" t="str">
        <f>VLOOKUP(A1665,英雄!A:B,2,FALSE)</f>
        <v>猿飞佐助2星</v>
      </c>
    </row>
    <row r="1666" spans="1:2">
      <c r="A1666" s="41">
        <v>52032</v>
      </c>
      <c r="B1666" s="41" t="str">
        <f>VLOOKUP(A1666,英雄!A:B,2,FALSE)</f>
        <v>丰臣秀吉2星</v>
      </c>
    </row>
    <row r="1667" spans="1:2">
      <c r="A1667" s="41">
        <v>52033</v>
      </c>
      <c r="B1667" s="41" t="str">
        <f>VLOOKUP(A1667,英雄!A:B,2,FALSE)</f>
        <v>秦琼2星</v>
      </c>
    </row>
    <row r="1668" spans="1:2">
      <c r="A1668" s="41">
        <v>52034</v>
      </c>
      <c r="B1668" s="41" t="str">
        <f>VLOOKUP(A1668,英雄!A:B,2,FALSE)</f>
        <v>李逵2星</v>
      </c>
    </row>
    <row r="1669" spans="1:2">
      <c r="A1669" s="41">
        <v>52035</v>
      </c>
      <c r="B1669" s="41" t="str">
        <f>VLOOKUP(A1669,英雄!A:B,2,FALSE)</f>
        <v>阿喀琉斯2星</v>
      </c>
    </row>
    <row r="1670" spans="1:2">
      <c r="A1670" s="41">
        <v>52036</v>
      </c>
      <c r="B1670" s="41" t="str">
        <f>VLOOKUP(A1670,英雄!A:B,2,FALSE)</f>
        <v>宙斯2星</v>
      </c>
    </row>
    <row r="1671" spans="1:2">
      <c r="A1671" s="41">
        <v>52037</v>
      </c>
      <c r="B1671" s="41" t="str">
        <f>VLOOKUP(A1671,英雄!A:B,2,FALSE)</f>
        <v>天照大神2星</v>
      </c>
    </row>
    <row r="1672" spans="1:2">
      <c r="A1672" s="41">
        <v>52038</v>
      </c>
      <c r="B1672" s="41" t="str">
        <f>VLOOKUP(A1672,英雄!A:B,2,FALSE)</f>
        <v>小丑皇2星</v>
      </c>
    </row>
    <row r="1673" spans="1:2">
      <c r="A1673" s="41">
        <v>52039</v>
      </c>
      <c r="B1673" s="41" t="str">
        <f>VLOOKUP(A1673,英雄!A:B,2,FALSE)</f>
        <v>普罗米修斯2星</v>
      </c>
    </row>
    <row r="1674" spans="1:2">
      <c r="A1674" s="41">
        <v>52040</v>
      </c>
      <c r="B1674" s="41" t="str">
        <f>VLOOKUP(A1674,英雄!A:B,2,FALSE)</f>
        <v>兰斯洛特2星</v>
      </c>
    </row>
    <row r="1675" spans="1:2">
      <c r="A1675" s="41">
        <v>52041</v>
      </c>
      <c r="B1675" s="41" t="str">
        <f>VLOOKUP(A1675,英雄!A:B,2,FALSE)</f>
        <v>亚瑟2星</v>
      </c>
    </row>
    <row r="1676" spans="1:2">
      <c r="A1676" s="41">
        <v>52042</v>
      </c>
      <c r="B1676" s="41" t="str">
        <f>VLOOKUP(A1676,英雄!A:B,2,FALSE)</f>
        <v>霍去病2星</v>
      </c>
    </row>
    <row r="1677" spans="1:2">
      <c r="A1677" s="41">
        <v>52043</v>
      </c>
      <c r="B1677" s="41" t="str">
        <f>VLOOKUP(A1677,英雄!A:B,2,FALSE)</f>
        <v>姜子牙2星</v>
      </c>
    </row>
    <row r="1678" spans="1:2">
      <c r="A1678" s="41">
        <v>52044</v>
      </c>
      <c r="B1678" s="41" t="str">
        <f>VLOOKUP(A1678,英雄!A:B,2,FALSE)</f>
        <v>释尊2星</v>
      </c>
    </row>
    <row r="1679" spans="1:2">
      <c r="A1679" s="41">
        <v>52045</v>
      </c>
      <c r="B1679" s="41" t="str">
        <f>VLOOKUP(A1679,英雄!A:B,2,FALSE)</f>
        <v>爱德华蒂奇2星</v>
      </c>
    </row>
    <row r="1680" spans="1:2">
      <c r="A1680" s="41">
        <v>52046</v>
      </c>
      <c r="B1680" s="41" t="str">
        <f>VLOOKUP(A1680,英雄!A:B,2,FALSE)</f>
        <v>雅典娜2星</v>
      </c>
    </row>
    <row r="1681" spans="1:2">
      <c r="A1681" s="41">
        <v>52047</v>
      </c>
      <c r="B1681" s="41" t="str">
        <f>VLOOKUP(A1681,英雄!A:B,2,FALSE)</f>
        <v>奥丁2星</v>
      </c>
    </row>
    <row r="1682" spans="1:2">
      <c r="A1682" s="41">
        <v>52048</v>
      </c>
      <c r="B1682" s="41" t="str">
        <f>VLOOKUP(A1682,英雄!A:B,2,FALSE)</f>
        <v>洛基2星</v>
      </c>
    </row>
    <row r="1683" spans="1:2">
      <c r="A1683" s="41">
        <v>52049</v>
      </c>
      <c r="B1683" s="41" t="str">
        <f>VLOOKUP(A1683,英雄!A:B,2,FALSE)</f>
        <v>索尔2星</v>
      </c>
    </row>
    <row r="1684" spans="1:2">
      <c r="A1684" s="41">
        <v>52050</v>
      </c>
      <c r="B1684" s="41" t="str">
        <f>VLOOKUP(A1684,英雄!A:B,2,FALSE)</f>
        <v>所罗门2星</v>
      </c>
    </row>
    <row r="1685" spans="1:2">
      <c r="A1685" s="41">
        <v>52051</v>
      </c>
      <c r="B1685" s="41" t="str">
        <f>VLOOKUP(A1685,英雄!A:B,2,FALSE)</f>
        <v>路西法2星</v>
      </c>
    </row>
    <row r="1686" spans="1:2">
      <c r="A1686" s="41">
        <v>52052</v>
      </c>
      <c r="B1686" s="41" t="str">
        <f>VLOOKUP(A1686,英雄!A:B,2,FALSE)</f>
        <v>加百列2星</v>
      </c>
    </row>
    <row r="1687" spans="1:2">
      <c r="A1687" s="41">
        <v>52053</v>
      </c>
      <c r="B1687" s="41" t="str">
        <f>VLOOKUP(A1687,英雄!A:B,2,FALSE)</f>
        <v>米迦勒2星</v>
      </c>
    </row>
    <row r="1688" spans="1:2">
      <c r="A1688" s="41">
        <v>52054</v>
      </c>
      <c r="B1688" s="41" t="str">
        <f>VLOOKUP(A1688,英雄!A:B,2,FALSE)</f>
        <v>关羽2星</v>
      </c>
    </row>
    <row r="1689" spans="1:2">
      <c r="A1689" s="41">
        <v>52055</v>
      </c>
      <c r="B1689" s="41" t="str">
        <f>VLOOKUP(A1689,英雄!A:B,2,FALSE)</f>
        <v>吕布2星</v>
      </c>
    </row>
    <row r="1690" spans="1:2">
      <c r="A1690" s="41">
        <v>52056</v>
      </c>
      <c r="B1690" s="41" t="str">
        <f>VLOOKUP(A1690,英雄!A:B,2,FALSE)</f>
        <v>专诸2星</v>
      </c>
    </row>
    <row r="1691" spans="1:2">
      <c r="A1691" s="41">
        <v>52057</v>
      </c>
      <c r="B1691" s="41" t="str">
        <f>VLOOKUP(A1691,英雄!A:B,2,FALSE)</f>
        <v>佐罗2星</v>
      </c>
    </row>
    <row r="1692" spans="1:2">
      <c r="A1692" s="41">
        <v>52058</v>
      </c>
      <c r="B1692" s="41" t="str">
        <f>VLOOKUP(A1692,英雄!A:B,2,FALSE)</f>
        <v>金刚夜叉明王2星</v>
      </c>
    </row>
    <row r="1693" spans="1:2">
      <c r="A1693" s="41">
        <v>52059</v>
      </c>
      <c r="B1693" s="41" t="str">
        <f>VLOOKUP(A1693,英雄!A:B,2,FALSE)</f>
        <v>张飞2星</v>
      </c>
    </row>
    <row r="1694" spans="1:2">
      <c r="A1694" s="41">
        <v>52060</v>
      </c>
      <c r="B1694" s="41" t="str">
        <f>VLOOKUP(A1694,英雄!A:B,2,FALSE)</f>
        <v>波塞冬2星</v>
      </c>
    </row>
    <row r="1695" spans="1:2">
      <c r="A1695" s="41">
        <v>52061</v>
      </c>
      <c r="B1695" s="41" t="str">
        <f>VLOOKUP(A1695,英雄!A:B,2,FALSE)</f>
        <v>暗夜骑士2星</v>
      </c>
    </row>
    <row r="1696" spans="1:2">
      <c r="A1696" s="41">
        <v>52062</v>
      </c>
      <c r="B1696" s="41" t="str">
        <f>VLOOKUP(A1696,英雄!A:B,2,FALSE)</f>
        <v>弗兰肯斯坦2星</v>
      </c>
    </row>
    <row r="1697" spans="1:2">
      <c r="A1697" s="41">
        <v>52063</v>
      </c>
      <c r="B1697" s="41" t="str">
        <f>VLOOKUP(A1697,英雄!A:B,2,FALSE)</f>
        <v>阿努比斯2星</v>
      </c>
    </row>
    <row r="1698" spans="1:2">
      <c r="A1698" s="41">
        <v>52064</v>
      </c>
      <c r="B1698" s="41" t="str">
        <f>VLOOKUP(A1698,英雄!A:B,2,FALSE)</f>
        <v>哈迪斯2星</v>
      </c>
    </row>
    <row r="1699" spans="1:2">
      <c r="A1699" s="41">
        <v>52201</v>
      </c>
      <c r="B1699" s="41" t="str">
        <f>VLOOKUP(A1699,英雄!A:B,2,FALSE)</f>
        <v>最强男军人2星</v>
      </c>
    </row>
    <row r="1700" spans="1:2">
      <c r="A1700" s="41">
        <v>52202</v>
      </c>
      <c r="B1700" s="41" t="str">
        <f>VLOOKUP(A1700,英雄!A:B,2,FALSE)</f>
        <v>最强女军人2星</v>
      </c>
    </row>
    <row r="1701" spans="1:2">
      <c r="A1701" s="41">
        <v>52203</v>
      </c>
      <c r="B1701" s="41" t="str">
        <f>VLOOKUP(A1701,英雄!A:B,2,FALSE)</f>
        <v>男警察2星</v>
      </c>
    </row>
    <row r="1702" spans="1:2">
      <c r="A1702" s="41">
        <v>52204</v>
      </c>
      <c r="B1702" s="41" t="str">
        <f>VLOOKUP(A1702,英雄!A:B,2,FALSE)</f>
        <v>女警察2星</v>
      </c>
    </row>
    <row r="1703" spans="1:2">
      <c r="A1703" s="41">
        <v>52205</v>
      </c>
      <c r="B1703" s="41" t="str">
        <f>VLOOKUP(A1703,英雄!A:B,2,FALSE)</f>
        <v>男战士2星</v>
      </c>
    </row>
    <row r="1704" spans="1:2">
      <c r="A1704" s="41">
        <v>52206</v>
      </c>
      <c r="B1704" s="41" t="str">
        <f>VLOOKUP(A1704,英雄!A:B,2,FALSE)</f>
        <v>女战士2星</v>
      </c>
    </row>
    <row r="1705" spans="1:2">
      <c r="A1705" s="41">
        <v>52207</v>
      </c>
      <c r="B1705" s="41" t="str">
        <f>VLOOKUP(A1705,英雄!A:B,2,FALSE)</f>
        <v>皇后2星</v>
      </c>
    </row>
    <row r="1706" spans="1:2">
      <c r="A1706" s="41">
        <v>52208</v>
      </c>
      <c r="B1706" s="41" t="str">
        <f>VLOOKUP(A1706,英雄!A:B,2,FALSE)</f>
        <v>国王2星</v>
      </c>
    </row>
    <row r="1707" spans="1:2">
      <c r="A1707" s="41">
        <v>52209</v>
      </c>
      <c r="B1707" s="41" t="str">
        <f>VLOOKUP(A1707,英雄!A:B,2,FALSE)</f>
        <v>黄精灵2星</v>
      </c>
    </row>
    <row r="1708" spans="1:2">
      <c r="A1708" s="41">
        <v>52210</v>
      </c>
      <c r="B1708" s="41" t="str">
        <f>VLOOKUP(A1708,英雄!A:B,2,FALSE)</f>
        <v>红精灵2星</v>
      </c>
    </row>
    <row r="1709" spans="1:2">
      <c r="A1709" s="41">
        <v>52211</v>
      </c>
      <c r="B1709" s="41" t="str">
        <f>VLOOKUP(A1709,英雄!A:B,2,FALSE)</f>
        <v>吱吱2星</v>
      </c>
    </row>
    <row r="1710" spans="1:2">
      <c r="A1710" s="41">
        <v>52212</v>
      </c>
      <c r="B1710" s="41" t="str">
        <f>VLOOKUP(A1710,英雄!A:B,2,FALSE)</f>
        <v>咩咩2星</v>
      </c>
    </row>
    <row r="1711" spans="1:2">
      <c r="A1711" s="41">
        <v>52213</v>
      </c>
      <c r="B1711" s="41" t="str">
        <f>VLOOKUP(A1711,英雄!A:B,2,FALSE)</f>
        <v>火法2星</v>
      </c>
    </row>
    <row r="1712" spans="1:2">
      <c r="A1712" s="41">
        <v>52214</v>
      </c>
      <c r="B1712" s="41" t="str">
        <f>VLOOKUP(A1712,英雄!A:B,2,FALSE)</f>
        <v>奥法2星</v>
      </c>
    </row>
    <row r="1713" spans="1:2">
      <c r="A1713" s="41">
        <v>52215</v>
      </c>
      <c r="B1713" s="41" t="str">
        <f>VLOOKUP(A1713,英雄!A:B,2,FALSE)</f>
        <v>魔化老太婆2星</v>
      </c>
    </row>
    <row r="1714" spans="1:2">
      <c r="A1714" s="41">
        <v>52216</v>
      </c>
      <c r="B1714" s="41" t="str">
        <f>VLOOKUP(A1714,英雄!A:B,2,FALSE)</f>
        <v>阿拉伯2星</v>
      </c>
    </row>
    <row r="1715" spans="1:2">
      <c r="A1715" s="41">
        <v>52217</v>
      </c>
      <c r="B1715" s="41" t="str">
        <f>VLOOKUP(A1715,英雄!A:B,2,FALSE)</f>
        <v>老太婆2星</v>
      </c>
    </row>
    <row r="1716" spans="1:2">
      <c r="A1716" s="41">
        <v>52218</v>
      </c>
      <c r="B1716" s="41" t="str">
        <f>VLOOKUP(A1716,英雄!A:B,2,FALSE)</f>
        <v>老头子2星</v>
      </c>
    </row>
    <row r="1717" spans="1:2">
      <c r="A1717" s="41">
        <v>52219</v>
      </c>
      <c r="B1717" s="41" t="str">
        <f>VLOOKUP(A1717,英雄!A:B,2,FALSE)</f>
        <v>绿发游侠2星</v>
      </c>
    </row>
    <row r="1718" spans="1:2">
      <c r="A1718" s="41">
        <v>52220</v>
      </c>
      <c r="B1718" s="41" t="str">
        <f>VLOOKUP(A1718,英雄!A:B,2,FALSE)</f>
        <v>黄发游侠2星</v>
      </c>
    </row>
    <row r="1719" spans="1:2">
      <c r="A1719" s="41">
        <v>52221</v>
      </c>
      <c r="B1719" s="41" t="str">
        <f>VLOOKUP(A1719,英雄!A:B,2,FALSE)</f>
        <v>黑皮少女2星</v>
      </c>
    </row>
    <row r="1720" spans="1:2">
      <c r="A1720" s="41">
        <v>52222</v>
      </c>
      <c r="B1720" s="41" t="str">
        <f>VLOOKUP(A1720,英雄!A:B,2,FALSE)</f>
        <v>黑皮少年2星</v>
      </c>
    </row>
    <row r="1721" spans="1:2">
      <c r="A1721" s="41">
        <v>52223</v>
      </c>
      <c r="B1721" s="41" t="str">
        <f>VLOOKUP(A1721,英雄!A:B,2,FALSE)</f>
        <v>汪汪2星</v>
      </c>
    </row>
    <row r="1722" spans="1:2">
      <c r="A1722" s="41">
        <v>52224</v>
      </c>
      <c r="B1722" s="41" t="str">
        <f>VLOOKUP(A1722,英雄!A:B,2,FALSE)</f>
        <v>喵喵2星</v>
      </c>
    </row>
    <row r="1723" spans="1:2">
      <c r="A1723" s="41">
        <v>52225</v>
      </c>
      <c r="B1723" s="41" t="str">
        <f>VLOOKUP(A1723,英雄!A:B,2,FALSE)</f>
        <v>武道家2星</v>
      </c>
    </row>
    <row r="1724" spans="1:2">
      <c r="A1724" s="41">
        <v>52226</v>
      </c>
      <c r="B1724" s="41" t="str">
        <f>VLOOKUP(A1724,英雄!A:B,2,FALSE)</f>
        <v>女武道家2星</v>
      </c>
    </row>
    <row r="1725" spans="1:2">
      <c r="A1725" s="41">
        <v>52227</v>
      </c>
      <c r="B1725" s="41" t="str">
        <f>VLOOKUP(A1725,英雄!A:B,2,FALSE)</f>
        <v>头盔人2星</v>
      </c>
    </row>
    <row r="1726" spans="1:2">
      <c r="A1726" s="41">
        <v>52228</v>
      </c>
      <c r="B1726" s="41" t="str">
        <f>VLOOKUP(A1726,英雄!A:B,2,FALSE)</f>
        <v>钢盔人2星</v>
      </c>
    </row>
    <row r="1727" spans="1:2">
      <c r="A1727" s="41">
        <v>52229</v>
      </c>
      <c r="B1727" s="41" t="str">
        <f>VLOOKUP(A1727,英雄!A:B,2,FALSE)</f>
        <v>哥布林2星</v>
      </c>
    </row>
    <row r="1728" spans="1:2">
      <c r="A1728" s="41">
        <v>52230</v>
      </c>
      <c r="B1728" s="41" t="str">
        <f>VLOOKUP(A1728,英雄!A:B,2,FALSE)</f>
        <v>牛头怪2星</v>
      </c>
    </row>
    <row r="1729" spans="1:2">
      <c r="A1729" s="41">
        <v>52231</v>
      </c>
      <c r="B1729" s="41" t="str">
        <f>VLOOKUP(A1729,英雄!A:B,2,FALSE)</f>
        <v>方块勇士2星</v>
      </c>
    </row>
    <row r="1730" spans="1:2">
      <c r="A1730" s="41">
        <v>52232</v>
      </c>
      <c r="B1730" s="41" t="str">
        <f>VLOOKUP(A1730,英雄!A:B,2,FALSE)</f>
        <v>大福勇士2星</v>
      </c>
    </row>
    <row r="1731" spans="1:2">
      <c r="A1731" s="41">
        <v>52233</v>
      </c>
      <c r="B1731" s="41" t="str">
        <f>VLOOKUP(A1731,英雄!A:B,2,FALSE)</f>
        <v>塑料构造体2星</v>
      </c>
    </row>
    <row r="1732" spans="1:2">
      <c r="A1732" s="41">
        <v>52234</v>
      </c>
      <c r="B1732" s="41" t="str">
        <f>VLOOKUP(A1732,英雄!A:B,2,FALSE)</f>
        <v>实习程序员2星</v>
      </c>
    </row>
    <row r="1733" spans="1:2">
      <c r="A1733" s="41">
        <v>52235</v>
      </c>
      <c r="B1733" s="41" t="str">
        <f>VLOOKUP(A1733,英雄!A:B,2,FALSE)</f>
        <v>矮人矿工2星</v>
      </c>
    </row>
    <row r="1734" spans="1:2">
      <c r="A1734" s="41">
        <v>52236</v>
      </c>
      <c r="B1734" s="41" t="str">
        <f>VLOOKUP(A1734,英雄!A:B,2,FALSE)</f>
        <v>地精海贼2星</v>
      </c>
    </row>
    <row r="1735" spans="1:2">
      <c r="A1735" s="41">
        <v>52237</v>
      </c>
      <c r="B1735" s="41" t="str">
        <f>VLOOKUP(A1735,英雄!A:B,2,FALSE)</f>
        <v>隐匿者2星</v>
      </c>
    </row>
    <row r="1736" spans="1:2">
      <c r="A1736" s="41">
        <v>52238</v>
      </c>
      <c r="B1736" s="41" t="str">
        <f>VLOOKUP(A1736,英雄!A:B,2,FALSE)</f>
        <v>亚马逊杀手2星</v>
      </c>
    </row>
    <row r="1737" spans="1:2">
      <c r="A1737" s="41">
        <v>52239</v>
      </c>
      <c r="B1737" s="41" t="str">
        <f>VLOOKUP(A1737,英雄!A:B,2,FALSE)</f>
        <v>黑衣人2星</v>
      </c>
    </row>
    <row r="1738" spans="1:2">
      <c r="A1738" s="41">
        <v>52240</v>
      </c>
      <c r="B1738" s="41" t="str">
        <f>VLOOKUP(A1738,英雄!A:B,2,FALSE)</f>
        <v>外星人2星</v>
      </c>
    </row>
    <row r="1739" spans="1:2">
      <c r="A1739" s="41">
        <v>52241</v>
      </c>
      <c r="B1739" s="41" t="str">
        <f>VLOOKUP(A1739,英雄!A:B,2,FALSE)</f>
        <v>小混混2星</v>
      </c>
    </row>
    <row r="1740" spans="1:2">
      <c r="A1740" s="41">
        <v>52242</v>
      </c>
      <c r="B1740" s="41" t="str">
        <f>VLOOKUP(A1740,英雄!A:B,2,FALSE)</f>
        <v>恐龙妹2星</v>
      </c>
    </row>
    <row r="1741" spans="1:2">
      <c r="A1741" s="41">
        <v>53001</v>
      </c>
      <c r="B1741" s="41" t="str">
        <f>VLOOKUP(A1741,英雄!A:B,2,FALSE)</f>
        <v>亚伯3星</v>
      </c>
    </row>
    <row r="1742" spans="1:2">
      <c r="A1742" s="41">
        <v>53002</v>
      </c>
      <c r="B1742" s="41" t="str">
        <f>VLOOKUP(A1742,英雄!A:B,2,FALSE)</f>
        <v>该隐3星</v>
      </c>
    </row>
    <row r="1743" spans="1:2">
      <c r="A1743" s="41">
        <v>53003</v>
      </c>
      <c r="B1743" s="41" t="str">
        <f>VLOOKUP(A1743,英雄!A:B,2,FALSE)</f>
        <v>美杜莎3星</v>
      </c>
    </row>
    <row r="1744" spans="1:2">
      <c r="A1744" s="41">
        <v>53004</v>
      </c>
      <c r="B1744" s="41" t="str">
        <f>VLOOKUP(A1744,英雄!A:B,2,FALSE)</f>
        <v>达摩3星</v>
      </c>
    </row>
    <row r="1745" spans="1:2">
      <c r="A1745" s="41">
        <v>53005</v>
      </c>
      <c r="B1745" s="41" t="str">
        <f>VLOOKUP(A1745,英雄!A:B,2,FALSE)</f>
        <v>塔纳托斯3星</v>
      </c>
    </row>
    <row r="1746" spans="1:2">
      <c r="A1746" s="41">
        <v>53006</v>
      </c>
      <c r="B1746" s="41" t="str">
        <f>VLOOKUP(A1746,英雄!A:B,2,FALSE)</f>
        <v>阿尔忒弥斯3星</v>
      </c>
    </row>
    <row r="1747" spans="1:2">
      <c r="A1747" s="41">
        <v>53007</v>
      </c>
      <c r="B1747" s="41" t="str">
        <f>VLOOKUP(A1747,英雄!A:B,2,FALSE)</f>
        <v>开膛手杰克3星</v>
      </c>
    </row>
    <row r="1748" spans="1:2">
      <c r="A1748" s="41">
        <v>53008</v>
      </c>
      <c r="B1748" s="41" t="str">
        <f>VLOOKUP(A1748,英雄!A:B,2,FALSE)</f>
        <v>叶卡捷琳娜二世3星</v>
      </c>
    </row>
    <row r="1749" spans="1:2">
      <c r="A1749" s="41">
        <v>53009</v>
      </c>
      <c r="B1749" s="41" t="str">
        <f>VLOOKUP(A1749,英雄!A:B,2,FALSE)</f>
        <v>盖瑞3星</v>
      </c>
    </row>
    <row r="1750" spans="1:2">
      <c r="A1750" s="41">
        <v>53010</v>
      </c>
      <c r="B1750" s="41" t="str">
        <f>VLOOKUP(A1750,英雄!A:B,2,FALSE)</f>
        <v>孙悟空3星</v>
      </c>
    </row>
    <row r="1751" spans="1:2">
      <c r="A1751" s="41">
        <v>53011</v>
      </c>
      <c r="B1751" s="41" t="str">
        <f>VLOOKUP(A1751,英雄!A:B,2,FALSE)</f>
        <v>范海辛3星</v>
      </c>
    </row>
    <row r="1752" spans="1:2">
      <c r="A1752" s="41">
        <v>53012</v>
      </c>
      <c r="B1752" s="41" t="str">
        <f>VLOOKUP(A1752,英雄!A:B,2,FALSE)</f>
        <v>凯撒大帝3星</v>
      </c>
    </row>
    <row r="1753" spans="1:2">
      <c r="A1753" s="41">
        <v>53013</v>
      </c>
      <c r="B1753" s="41" t="str">
        <f>VLOOKUP(A1753,英雄!A:B,2,FALSE)</f>
        <v>圣女贞德3星</v>
      </c>
    </row>
    <row r="1754" spans="1:2">
      <c r="A1754" s="41">
        <v>53014</v>
      </c>
      <c r="B1754" s="41" t="str">
        <f>VLOOKUP(A1754,英雄!A:B,2,FALSE)</f>
        <v>湿婆3星</v>
      </c>
    </row>
    <row r="1755" spans="1:2">
      <c r="A1755" s="41">
        <v>53015</v>
      </c>
      <c r="B1755" s="41" t="str">
        <f>VLOOKUP(A1755,英雄!A:B,2,FALSE)</f>
        <v>织田信长3星</v>
      </c>
    </row>
    <row r="1756" spans="1:2">
      <c r="A1756" s="41">
        <v>53016</v>
      </c>
      <c r="B1756" s="41" t="str">
        <f>VLOOKUP(A1756,英雄!A:B,2,FALSE)</f>
        <v>许褚3星</v>
      </c>
    </row>
    <row r="1757" spans="1:2">
      <c r="A1757" s="41">
        <v>53017</v>
      </c>
      <c r="B1757" s="41" t="str">
        <f>VLOOKUP(A1757,英雄!A:B,2,FALSE)</f>
        <v>典韦3星</v>
      </c>
    </row>
    <row r="1758" spans="1:2">
      <c r="A1758" s="41">
        <v>53018</v>
      </c>
      <c r="B1758" s="41" t="str">
        <f>VLOOKUP(A1758,英雄!A:B,2,FALSE)</f>
        <v>爱迪生3星</v>
      </c>
    </row>
    <row r="1759" spans="1:2">
      <c r="A1759" s="41">
        <v>53019</v>
      </c>
      <c r="B1759" s="41" t="str">
        <f>VLOOKUP(A1759,英雄!A:B,2,FALSE)</f>
        <v>聂隐娘3星</v>
      </c>
    </row>
    <row r="1760" spans="1:2">
      <c r="A1760" s="41">
        <v>53020</v>
      </c>
      <c r="B1760" s="41" t="str">
        <f>VLOOKUP(A1760,英雄!A:B,2,FALSE)</f>
        <v>阿瑞斯3星</v>
      </c>
    </row>
    <row r="1761" spans="1:2">
      <c r="A1761" s="41">
        <v>53021</v>
      </c>
      <c r="B1761" s="41" t="str">
        <f>VLOOKUP(A1761,英雄!A:B,2,FALSE)</f>
        <v>卡戎3星</v>
      </c>
    </row>
    <row r="1762" spans="1:2">
      <c r="A1762" s="41">
        <v>53022</v>
      </c>
      <c r="B1762" s="41" t="str">
        <f>VLOOKUP(A1762,英雄!A:B,2,FALSE)</f>
        <v>马可·波罗3星</v>
      </c>
    </row>
    <row r="1763" spans="1:2">
      <c r="A1763" s="41">
        <v>53023</v>
      </c>
      <c r="B1763" s="41" t="str">
        <f>VLOOKUP(A1763,英雄!A:B,2,FALSE)</f>
        <v>狄俄尼索斯3星</v>
      </c>
    </row>
    <row r="1764" spans="1:2">
      <c r="A1764" s="41">
        <v>53024</v>
      </c>
      <c r="B1764" s="41" t="str">
        <f>VLOOKUP(A1764,英雄!A:B,2,FALSE)</f>
        <v>土方岁三3星</v>
      </c>
    </row>
    <row r="1765" spans="1:2">
      <c r="A1765" s="41">
        <v>53025</v>
      </c>
      <c r="B1765" s="41" t="str">
        <f>VLOOKUP(A1765,英雄!A:B,2,FALSE)</f>
        <v>赫菲斯托斯3星</v>
      </c>
    </row>
    <row r="1766" spans="1:2">
      <c r="A1766" s="41">
        <v>53026</v>
      </c>
      <c r="B1766" s="41" t="str">
        <f>VLOOKUP(A1766,英雄!A:B,2,FALSE)</f>
        <v>阿芙洛狄忒3星</v>
      </c>
    </row>
    <row r="1767" spans="1:2">
      <c r="A1767" s="41">
        <v>53027</v>
      </c>
      <c r="B1767" s="41" t="str">
        <f>VLOOKUP(A1767,英雄!A:B,2,FALSE)</f>
        <v>麦哲伦3星</v>
      </c>
    </row>
    <row r="1768" spans="1:2">
      <c r="A1768" s="41">
        <v>53028</v>
      </c>
      <c r="B1768" s="41" t="str">
        <f>VLOOKUP(A1768,英雄!A:B,2,FALSE)</f>
        <v>乌尔班二世3星</v>
      </c>
    </row>
    <row r="1769" spans="1:2">
      <c r="A1769" s="41">
        <v>53029</v>
      </c>
      <c r="B1769" s="41" t="str">
        <f>VLOOKUP(A1769,英雄!A:B,2,FALSE)</f>
        <v>风魔小太郎3星</v>
      </c>
    </row>
    <row r="1770" spans="1:2">
      <c r="A1770" s="41">
        <v>53030</v>
      </c>
      <c r="B1770" s="41" t="str">
        <f>VLOOKUP(A1770,英雄!A:B,2,FALSE)</f>
        <v>服部半藏3星</v>
      </c>
    </row>
    <row r="1771" spans="1:2">
      <c r="A1771" s="41">
        <v>53031</v>
      </c>
      <c r="B1771" s="41" t="str">
        <f>VLOOKUP(A1771,英雄!A:B,2,FALSE)</f>
        <v>猿飞佐助3星</v>
      </c>
    </row>
    <row r="1772" spans="1:2">
      <c r="A1772" s="41">
        <v>53032</v>
      </c>
      <c r="B1772" s="41" t="str">
        <f>VLOOKUP(A1772,英雄!A:B,2,FALSE)</f>
        <v>丰臣秀吉3星</v>
      </c>
    </row>
    <row r="1773" spans="1:2">
      <c r="A1773" s="41">
        <v>53033</v>
      </c>
      <c r="B1773" s="41" t="str">
        <f>VLOOKUP(A1773,英雄!A:B,2,FALSE)</f>
        <v>秦琼3星</v>
      </c>
    </row>
    <row r="1774" spans="1:2">
      <c r="A1774" s="41">
        <v>53034</v>
      </c>
      <c r="B1774" s="41" t="str">
        <f>VLOOKUP(A1774,英雄!A:B,2,FALSE)</f>
        <v>李逵3星</v>
      </c>
    </row>
    <row r="1775" spans="1:2">
      <c r="A1775" s="41">
        <v>53035</v>
      </c>
      <c r="B1775" s="41" t="str">
        <f>VLOOKUP(A1775,英雄!A:B,2,FALSE)</f>
        <v>阿喀琉斯3星</v>
      </c>
    </row>
    <row r="1776" spans="1:2">
      <c r="A1776" s="41">
        <v>53036</v>
      </c>
      <c r="B1776" s="41" t="str">
        <f>VLOOKUP(A1776,英雄!A:B,2,FALSE)</f>
        <v>宙斯3星</v>
      </c>
    </row>
    <row r="1777" spans="1:2">
      <c r="A1777" s="41">
        <v>53037</v>
      </c>
      <c r="B1777" s="41" t="str">
        <f>VLOOKUP(A1777,英雄!A:B,2,FALSE)</f>
        <v>天照大神3星</v>
      </c>
    </row>
    <row r="1778" spans="1:2">
      <c r="A1778" s="41">
        <v>53038</v>
      </c>
      <c r="B1778" s="41" t="str">
        <f>VLOOKUP(A1778,英雄!A:B,2,FALSE)</f>
        <v>小丑皇3星</v>
      </c>
    </row>
    <row r="1779" spans="1:2">
      <c r="A1779" s="41">
        <v>53039</v>
      </c>
      <c r="B1779" s="41" t="str">
        <f>VLOOKUP(A1779,英雄!A:B,2,FALSE)</f>
        <v>普罗米修斯3星</v>
      </c>
    </row>
    <row r="1780" spans="1:2">
      <c r="A1780" s="41">
        <v>53040</v>
      </c>
      <c r="B1780" s="41" t="str">
        <f>VLOOKUP(A1780,英雄!A:B,2,FALSE)</f>
        <v>兰斯洛特3星</v>
      </c>
    </row>
    <row r="1781" spans="1:2">
      <c r="A1781" s="41">
        <v>53041</v>
      </c>
      <c r="B1781" s="41" t="str">
        <f>VLOOKUP(A1781,英雄!A:B,2,FALSE)</f>
        <v>亚瑟3星</v>
      </c>
    </row>
    <row r="1782" spans="1:2">
      <c r="A1782" s="41">
        <v>53042</v>
      </c>
      <c r="B1782" s="41" t="str">
        <f>VLOOKUP(A1782,英雄!A:B,2,FALSE)</f>
        <v>霍去病3星</v>
      </c>
    </row>
    <row r="1783" spans="1:2">
      <c r="A1783" s="41">
        <v>53043</v>
      </c>
      <c r="B1783" s="41" t="str">
        <f>VLOOKUP(A1783,英雄!A:B,2,FALSE)</f>
        <v>姜子牙3星</v>
      </c>
    </row>
    <row r="1784" spans="1:2">
      <c r="A1784" s="41">
        <v>53044</v>
      </c>
      <c r="B1784" s="41" t="str">
        <f>VLOOKUP(A1784,英雄!A:B,2,FALSE)</f>
        <v>释尊3星</v>
      </c>
    </row>
    <row r="1785" spans="1:2">
      <c r="A1785" s="41">
        <v>53045</v>
      </c>
      <c r="B1785" s="41" t="str">
        <f>VLOOKUP(A1785,英雄!A:B,2,FALSE)</f>
        <v>爱德华蒂奇3星</v>
      </c>
    </row>
    <row r="1786" spans="1:2">
      <c r="A1786" s="41">
        <v>53046</v>
      </c>
      <c r="B1786" s="41" t="str">
        <f>VLOOKUP(A1786,英雄!A:B,2,FALSE)</f>
        <v>雅典娜3星</v>
      </c>
    </row>
    <row r="1787" spans="1:2">
      <c r="A1787" s="41">
        <v>53047</v>
      </c>
      <c r="B1787" s="41" t="str">
        <f>VLOOKUP(A1787,英雄!A:B,2,FALSE)</f>
        <v>奥丁3星</v>
      </c>
    </row>
    <row r="1788" spans="1:2">
      <c r="A1788" s="41">
        <v>53048</v>
      </c>
      <c r="B1788" s="41" t="str">
        <f>VLOOKUP(A1788,英雄!A:B,2,FALSE)</f>
        <v>洛基3星</v>
      </c>
    </row>
    <row r="1789" spans="1:2">
      <c r="A1789" s="41">
        <v>53049</v>
      </c>
      <c r="B1789" s="41" t="str">
        <f>VLOOKUP(A1789,英雄!A:B,2,FALSE)</f>
        <v>索尔3星</v>
      </c>
    </row>
    <row r="1790" spans="1:2">
      <c r="A1790" s="41">
        <v>53050</v>
      </c>
      <c r="B1790" s="41" t="str">
        <f>VLOOKUP(A1790,英雄!A:B,2,FALSE)</f>
        <v>所罗门3星</v>
      </c>
    </row>
    <row r="1791" spans="1:2">
      <c r="A1791" s="41">
        <v>53051</v>
      </c>
      <c r="B1791" s="41" t="str">
        <f>VLOOKUP(A1791,英雄!A:B,2,FALSE)</f>
        <v>路西法3星</v>
      </c>
    </row>
    <row r="1792" spans="1:2">
      <c r="A1792" s="41">
        <v>53052</v>
      </c>
      <c r="B1792" s="41" t="str">
        <f>VLOOKUP(A1792,英雄!A:B,2,FALSE)</f>
        <v>加百列3星</v>
      </c>
    </row>
    <row r="1793" spans="1:2">
      <c r="A1793" s="41">
        <v>53053</v>
      </c>
      <c r="B1793" s="41" t="str">
        <f>VLOOKUP(A1793,英雄!A:B,2,FALSE)</f>
        <v>米迦勒3星</v>
      </c>
    </row>
    <row r="1794" spans="1:2">
      <c r="A1794" s="41">
        <v>53054</v>
      </c>
      <c r="B1794" s="41" t="str">
        <f>VLOOKUP(A1794,英雄!A:B,2,FALSE)</f>
        <v>关羽3星</v>
      </c>
    </row>
    <row r="1795" spans="1:2">
      <c r="A1795" s="41">
        <v>53055</v>
      </c>
      <c r="B1795" s="41" t="str">
        <f>VLOOKUP(A1795,英雄!A:B,2,FALSE)</f>
        <v>吕布3星</v>
      </c>
    </row>
    <row r="1796" spans="1:2">
      <c r="A1796" s="41">
        <v>53056</v>
      </c>
      <c r="B1796" s="41" t="str">
        <f>VLOOKUP(A1796,英雄!A:B,2,FALSE)</f>
        <v>专诸3星</v>
      </c>
    </row>
    <row r="1797" spans="1:2">
      <c r="A1797" s="41">
        <v>53057</v>
      </c>
      <c r="B1797" s="41" t="str">
        <f>VLOOKUP(A1797,英雄!A:B,2,FALSE)</f>
        <v>佐罗3星</v>
      </c>
    </row>
    <row r="1798" spans="1:2">
      <c r="A1798" s="41">
        <v>53058</v>
      </c>
      <c r="B1798" s="41" t="str">
        <f>VLOOKUP(A1798,英雄!A:B,2,FALSE)</f>
        <v>金刚夜叉明王3星</v>
      </c>
    </row>
    <row r="1799" spans="1:2">
      <c r="A1799" s="41">
        <v>53059</v>
      </c>
      <c r="B1799" s="41" t="str">
        <f>VLOOKUP(A1799,英雄!A:B,2,FALSE)</f>
        <v>张飞3星</v>
      </c>
    </row>
    <row r="1800" spans="1:2">
      <c r="A1800" s="41">
        <v>53060</v>
      </c>
      <c r="B1800" s="41" t="str">
        <f>VLOOKUP(A1800,英雄!A:B,2,FALSE)</f>
        <v>波塞冬3星</v>
      </c>
    </row>
    <row r="1801" spans="1:2">
      <c r="A1801" s="41">
        <v>53061</v>
      </c>
      <c r="B1801" s="41" t="str">
        <f>VLOOKUP(A1801,英雄!A:B,2,FALSE)</f>
        <v>暗夜骑士3星</v>
      </c>
    </row>
    <row r="1802" spans="1:2">
      <c r="A1802" s="41">
        <v>53062</v>
      </c>
      <c r="B1802" s="41" t="str">
        <f>VLOOKUP(A1802,英雄!A:B,2,FALSE)</f>
        <v>弗兰肯斯坦3星</v>
      </c>
    </row>
    <row r="1803" spans="1:2">
      <c r="A1803" s="41">
        <v>53063</v>
      </c>
      <c r="B1803" s="41" t="str">
        <f>VLOOKUP(A1803,英雄!A:B,2,FALSE)</f>
        <v>阿努比斯3星</v>
      </c>
    </row>
    <row r="1804" spans="1:2">
      <c r="A1804" s="41">
        <v>53064</v>
      </c>
      <c r="B1804" s="41" t="str">
        <f>VLOOKUP(A1804,英雄!A:B,2,FALSE)</f>
        <v>哈迪斯3星</v>
      </c>
    </row>
    <row r="1805" spans="1:2">
      <c r="A1805" s="41">
        <v>53201</v>
      </c>
      <c r="B1805" s="41" t="str">
        <f>VLOOKUP(A1805,英雄!A:B,2,FALSE)</f>
        <v>最强男军人3星</v>
      </c>
    </row>
    <row r="1806" spans="1:2">
      <c r="A1806" s="41">
        <v>53202</v>
      </c>
      <c r="B1806" s="41" t="str">
        <f>VLOOKUP(A1806,英雄!A:B,2,FALSE)</f>
        <v>最强女军人3星</v>
      </c>
    </row>
    <row r="1807" spans="1:2">
      <c r="A1807" s="41">
        <v>53203</v>
      </c>
      <c r="B1807" s="41" t="str">
        <f>VLOOKUP(A1807,英雄!A:B,2,FALSE)</f>
        <v>男警察3星</v>
      </c>
    </row>
    <row r="1808" spans="1:2">
      <c r="A1808" s="41">
        <v>53204</v>
      </c>
      <c r="B1808" s="41" t="str">
        <f>VLOOKUP(A1808,英雄!A:B,2,FALSE)</f>
        <v>女警察3星</v>
      </c>
    </row>
    <row r="1809" spans="1:2">
      <c r="A1809" s="41">
        <v>53205</v>
      </c>
      <c r="B1809" s="41" t="str">
        <f>VLOOKUP(A1809,英雄!A:B,2,FALSE)</f>
        <v>男战士3星</v>
      </c>
    </row>
    <row r="1810" spans="1:2">
      <c r="A1810" s="41">
        <v>53206</v>
      </c>
      <c r="B1810" s="41" t="str">
        <f>VLOOKUP(A1810,英雄!A:B,2,FALSE)</f>
        <v>女战士3星</v>
      </c>
    </row>
    <row r="1811" spans="1:2">
      <c r="A1811" s="41">
        <v>53207</v>
      </c>
      <c r="B1811" s="41" t="str">
        <f>VLOOKUP(A1811,英雄!A:B,2,FALSE)</f>
        <v>皇后3星</v>
      </c>
    </row>
    <row r="1812" spans="1:2">
      <c r="A1812" s="41">
        <v>53208</v>
      </c>
      <c r="B1812" s="41" t="str">
        <f>VLOOKUP(A1812,英雄!A:B,2,FALSE)</f>
        <v>国王3星</v>
      </c>
    </row>
    <row r="1813" spans="1:2">
      <c r="A1813" s="41">
        <v>53209</v>
      </c>
      <c r="B1813" s="41" t="str">
        <f>VLOOKUP(A1813,英雄!A:B,2,FALSE)</f>
        <v>黄精灵3星</v>
      </c>
    </row>
    <row r="1814" spans="1:2">
      <c r="A1814" s="41">
        <v>53210</v>
      </c>
      <c r="B1814" s="41" t="str">
        <f>VLOOKUP(A1814,英雄!A:B,2,FALSE)</f>
        <v>红精灵3星</v>
      </c>
    </row>
    <row r="1815" spans="1:2">
      <c r="A1815" s="41">
        <v>53211</v>
      </c>
      <c r="B1815" s="41" t="str">
        <f>VLOOKUP(A1815,英雄!A:B,2,FALSE)</f>
        <v>吱吱3星</v>
      </c>
    </row>
    <row r="1816" spans="1:2">
      <c r="A1816" s="41">
        <v>53212</v>
      </c>
      <c r="B1816" s="41" t="str">
        <f>VLOOKUP(A1816,英雄!A:B,2,FALSE)</f>
        <v>咩咩3星</v>
      </c>
    </row>
    <row r="1817" spans="1:2">
      <c r="A1817" s="41">
        <v>53213</v>
      </c>
      <c r="B1817" s="41" t="str">
        <f>VLOOKUP(A1817,英雄!A:B,2,FALSE)</f>
        <v>火法3星</v>
      </c>
    </row>
    <row r="1818" spans="1:2">
      <c r="A1818" s="41">
        <v>53214</v>
      </c>
      <c r="B1818" s="41" t="str">
        <f>VLOOKUP(A1818,英雄!A:B,2,FALSE)</f>
        <v>奥法3星</v>
      </c>
    </row>
    <row r="1819" spans="1:2">
      <c r="A1819" s="41">
        <v>53215</v>
      </c>
      <c r="B1819" s="41" t="str">
        <f>VLOOKUP(A1819,英雄!A:B,2,FALSE)</f>
        <v>魔化老太婆3星</v>
      </c>
    </row>
    <row r="1820" spans="1:2">
      <c r="A1820" s="41">
        <v>53216</v>
      </c>
      <c r="B1820" s="41" t="str">
        <f>VLOOKUP(A1820,英雄!A:B,2,FALSE)</f>
        <v>阿拉伯3星</v>
      </c>
    </row>
    <row r="1821" spans="1:2">
      <c r="A1821" s="41">
        <v>53217</v>
      </c>
      <c r="B1821" s="41" t="str">
        <f>VLOOKUP(A1821,英雄!A:B,2,FALSE)</f>
        <v>老太婆3星</v>
      </c>
    </row>
    <row r="1822" spans="1:2">
      <c r="A1822" s="41">
        <v>53218</v>
      </c>
      <c r="B1822" s="41" t="str">
        <f>VLOOKUP(A1822,英雄!A:B,2,FALSE)</f>
        <v>老头子3星</v>
      </c>
    </row>
    <row r="1823" spans="1:2">
      <c r="A1823" s="41">
        <v>53219</v>
      </c>
      <c r="B1823" s="41" t="str">
        <f>VLOOKUP(A1823,英雄!A:B,2,FALSE)</f>
        <v>绿发游侠3星</v>
      </c>
    </row>
    <row r="1824" spans="1:2">
      <c r="A1824" s="41">
        <v>53220</v>
      </c>
      <c r="B1824" s="41" t="str">
        <f>VLOOKUP(A1824,英雄!A:B,2,FALSE)</f>
        <v>黄发游侠3星</v>
      </c>
    </row>
    <row r="1825" spans="1:2">
      <c r="A1825" s="41">
        <v>53221</v>
      </c>
      <c r="B1825" s="41" t="str">
        <f>VLOOKUP(A1825,英雄!A:B,2,FALSE)</f>
        <v>黑皮少女3星</v>
      </c>
    </row>
    <row r="1826" spans="1:2">
      <c r="A1826" s="41">
        <v>53222</v>
      </c>
      <c r="B1826" s="41" t="str">
        <f>VLOOKUP(A1826,英雄!A:B,2,FALSE)</f>
        <v>黑皮少年3星</v>
      </c>
    </row>
    <row r="1827" spans="1:2">
      <c r="A1827" s="41">
        <v>53223</v>
      </c>
      <c r="B1827" s="41" t="str">
        <f>VLOOKUP(A1827,英雄!A:B,2,FALSE)</f>
        <v>汪汪3星</v>
      </c>
    </row>
    <row r="1828" spans="1:2">
      <c r="A1828" s="41">
        <v>53224</v>
      </c>
      <c r="B1828" s="41" t="str">
        <f>VLOOKUP(A1828,英雄!A:B,2,FALSE)</f>
        <v>喵喵3星</v>
      </c>
    </row>
    <row r="1829" spans="1:2">
      <c r="A1829" s="41">
        <v>53225</v>
      </c>
      <c r="B1829" s="41" t="str">
        <f>VLOOKUP(A1829,英雄!A:B,2,FALSE)</f>
        <v>武道家3星</v>
      </c>
    </row>
    <row r="1830" spans="1:2">
      <c r="A1830" s="41">
        <v>53226</v>
      </c>
      <c r="B1830" s="41" t="str">
        <f>VLOOKUP(A1830,英雄!A:B,2,FALSE)</f>
        <v>女武道家3星</v>
      </c>
    </row>
    <row r="1831" spans="1:2">
      <c r="A1831" s="41">
        <v>53227</v>
      </c>
      <c r="B1831" s="41" t="str">
        <f>VLOOKUP(A1831,英雄!A:B,2,FALSE)</f>
        <v>头盔人3星</v>
      </c>
    </row>
    <row r="1832" spans="1:2">
      <c r="A1832" s="41">
        <v>53228</v>
      </c>
      <c r="B1832" s="41" t="str">
        <f>VLOOKUP(A1832,英雄!A:B,2,FALSE)</f>
        <v>钢盔人3星</v>
      </c>
    </row>
    <row r="1833" spans="1:2">
      <c r="A1833" s="41">
        <v>53229</v>
      </c>
      <c r="B1833" s="41" t="str">
        <f>VLOOKUP(A1833,英雄!A:B,2,FALSE)</f>
        <v>哥布林3星</v>
      </c>
    </row>
    <row r="1834" spans="1:2">
      <c r="A1834" s="41">
        <v>53230</v>
      </c>
      <c r="B1834" s="41" t="str">
        <f>VLOOKUP(A1834,英雄!A:B,2,FALSE)</f>
        <v>牛头怪3星</v>
      </c>
    </row>
    <row r="1835" spans="1:2">
      <c r="A1835" s="41">
        <v>53231</v>
      </c>
      <c r="B1835" s="41" t="str">
        <f>VLOOKUP(A1835,英雄!A:B,2,FALSE)</f>
        <v>方块勇士3星</v>
      </c>
    </row>
    <row r="1836" spans="1:2">
      <c r="A1836" s="41">
        <v>53232</v>
      </c>
      <c r="B1836" s="41" t="str">
        <f>VLOOKUP(A1836,英雄!A:B,2,FALSE)</f>
        <v>大福勇士3星</v>
      </c>
    </row>
    <row r="1837" spans="1:2">
      <c r="A1837" s="41">
        <v>53233</v>
      </c>
      <c r="B1837" s="41" t="str">
        <f>VLOOKUP(A1837,英雄!A:B,2,FALSE)</f>
        <v>塑料构造体3星</v>
      </c>
    </row>
    <row r="1838" spans="1:2">
      <c r="A1838" s="41">
        <v>53234</v>
      </c>
      <c r="B1838" s="41" t="str">
        <f>VLOOKUP(A1838,英雄!A:B,2,FALSE)</f>
        <v>实习程序员3星</v>
      </c>
    </row>
    <row r="1839" spans="1:2">
      <c r="A1839" s="41">
        <v>53235</v>
      </c>
      <c r="B1839" s="41" t="str">
        <f>VLOOKUP(A1839,英雄!A:B,2,FALSE)</f>
        <v>矮人矿工3星</v>
      </c>
    </row>
    <row r="1840" spans="1:2">
      <c r="A1840" s="41">
        <v>53236</v>
      </c>
      <c r="B1840" s="41" t="str">
        <f>VLOOKUP(A1840,英雄!A:B,2,FALSE)</f>
        <v>地精海贼3星</v>
      </c>
    </row>
    <row r="1841" spans="1:2">
      <c r="A1841" s="41">
        <v>53237</v>
      </c>
      <c r="B1841" s="41" t="str">
        <f>VLOOKUP(A1841,英雄!A:B,2,FALSE)</f>
        <v>隐匿者3星</v>
      </c>
    </row>
    <row r="1842" spans="1:2">
      <c r="A1842" s="41">
        <v>53238</v>
      </c>
      <c r="B1842" s="41" t="str">
        <f>VLOOKUP(A1842,英雄!A:B,2,FALSE)</f>
        <v>亚马逊杀手3星</v>
      </c>
    </row>
    <row r="1843" spans="1:2">
      <c r="A1843" s="41">
        <v>53239</v>
      </c>
      <c r="B1843" s="41" t="str">
        <f>VLOOKUP(A1843,英雄!A:B,2,FALSE)</f>
        <v>黑衣人3星</v>
      </c>
    </row>
    <row r="1844" spans="1:2">
      <c r="A1844" s="41">
        <v>53240</v>
      </c>
      <c r="B1844" s="41" t="str">
        <f>VLOOKUP(A1844,英雄!A:B,2,FALSE)</f>
        <v>外星人3星</v>
      </c>
    </row>
    <row r="1845" spans="1:2">
      <c r="A1845" s="41">
        <v>53241</v>
      </c>
      <c r="B1845" s="41" t="str">
        <f>VLOOKUP(A1845,英雄!A:B,2,FALSE)</f>
        <v>小混混3星</v>
      </c>
    </row>
    <row r="1846" spans="1:2">
      <c r="A1846" s="41">
        <v>53242</v>
      </c>
      <c r="B1846" s="41" t="str">
        <f>VLOOKUP(A1846,英雄!A:B,2,FALSE)</f>
        <v>恐龙妹3星</v>
      </c>
    </row>
    <row r="1847" spans="1:2">
      <c r="A1847" s="41">
        <v>54001</v>
      </c>
      <c r="B1847" s="41" t="str">
        <f>VLOOKUP(A1847,英雄!A:B,2,FALSE)</f>
        <v>亚伯4星</v>
      </c>
    </row>
    <row r="1848" spans="1:2">
      <c r="A1848" s="41">
        <v>54002</v>
      </c>
      <c r="B1848" s="41" t="str">
        <f>VLOOKUP(A1848,英雄!A:B,2,FALSE)</f>
        <v>该隐4星</v>
      </c>
    </row>
    <row r="1849" spans="1:2">
      <c r="A1849" s="41">
        <v>54003</v>
      </c>
      <c r="B1849" s="41" t="str">
        <f>VLOOKUP(A1849,英雄!A:B,2,FALSE)</f>
        <v>美杜莎4星</v>
      </c>
    </row>
    <row r="1850" spans="1:2">
      <c r="A1850" s="41">
        <v>54004</v>
      </c>
      <c r="B1850" s="41" t="str">
        <f>VLOOKUP(A1850,英雄!A:B,2,FALSE)</f>
        <v>达摩4星</v>
      </c>
    </row>
    <row r="1851" spans="1:2">
      <c r="A1851" s="41">
        <v>54005</v>
      </c>
      <c r="B1851" s="41" t="str">
        <f>VLOOKUP(A1851,英雄!A:B,2,FALSE)</f>
        <v>塔纳托斯4星</v>
      </c>
    </row>
    <row r="1852" spans="1:2">
      <c r="A1852" s="41">
        <v>54006</v>
      </c>
      <c r="B1852" s="41" t="str">
        <f>VLOOKUP(A1852,英雄!A:B,2,FALSE)</f>
        <v>阿尔忒弥斯4星</v>
      </c>
    </row>
    <row r="1853" spans="1:2">
      <c r="A1853" s="41">
        <v>54007</v>
      </c>
      <c r="B1853" s="41" t="str">
        <f>VLOOKUP(A1853,英雄!A:B,2,FALSE)</f>
        <v>开膛手杰克4星</v>
      </c>
    </row>
    <row r="1854" spans="1:2">
      <c r="A1854" s="41">
        <v>54008</v>
      </c>
      <c r="B1854" s="41" t="str">
        <f>VLOOKUP(A1854,英雄!A:B,2,FALSE)</f>
        <v>叶卡捷琳娜二世4星</v>
      </c>
    </row>
    <row r="1855" spans="1:2">
      <c r="A1855" s="41">
        <v>54009</v>
      </c>
      <c r="B1855" s="41" t="str">
        <f>VLOOKUP(A1855,英雄!A:B,2,FALSE)</f>
        <v>盖瑞4星</v>
      </c>
    </row>
    <row r="1856" spans="1:2">
      <c r="A1856" s="41">
        <v>54010</v>
      </c>
      <c r="B1856" s="41" t="str">
        <f>VLOOKUP(A1856,英雄!A:B,2,FALSE)</f>
        <v>孙悟空4星</v>
      </c>
    </row>
    <row r="1857" spans="1:2">
      <c r="A1857" s="41">
        <v>54011</v>
      </c>
      <c r="B1857" s="41" t="str">
        <f>VLOOKUP(A1857,英雄!A:B,2,FALSE)</f>
        <v>范海辛4星</v>
      </c>
    </row>
    <row r="1858" spans="1:2">
      <c r="A1858" s="41">
        <v>54012</v>
      </c>
      <c r="B1858" s="41" t="str">
        <f>VLOOKUP(A1858,英雄!A:B,2,FALSE)</f>
        <v>凯撒大帝4星</v>
      </c>
    </row>
    <row r="1859" spans="1:2">
      <c r="A1859" s="41">
        <v>54013</v>
      </c>
      <c r="B1859" s="41" t="str">
        <f>VLOOKUP(A1859,英雄!A:B,2,FALSE)</f>
        <v>圣女贞德4星</v>
      </c>
    </row>
    <row r="1860" spans="1:2">
      <c r="A1860" s="41">
        <v>54014</v>
      </c>
      <c r="B1860" s="41" t="str">
        <f>VLOOKUP(A1860,英雄!A:B,2,FALSE)</f>
        <v>湿婆4星</v>
      </c>
    </row>
    <row r="1861" spans="1:2">
      <c r="A1861" s="41">
        <v>54015</v>
      </c>
      <c r="B1861" s="41" t="str">
        <f>VLOOKUP(A1861,英雄!A:B,2,FALSE)</f>
        <v>织田信长4星</v>
      </c>
    </row>
    <row r="1862" spans="1:2">
      <c r="A1862" s="41">
        <v>54016</v>
      </c>
      <c r="B1862" s="41" t="str">
        <f>VLOOKUP(A1862,英雄!A:B,2,FALSE)</f>
        <v>许褚4星</v>
      </c>
    </row>
    <row r="1863" spans="1:2">
      <c r="A1863" s="41">
        <v>54017</v>
      </c>
      <c r="B1863" s="41" t="str">
        <f>VLOOKUP(A1863,英雄!A:B,2,FALSE)</f>
        <v>典韦4星</v>
      </c>
    </row>
    <row r="1864" spans="1:2">
      <c r="A1864" s="41">
        <v>54018</v>
      </c>
      <c r="B1864" s="41" t="str">
        <f>VLOOKUP(A1864,英雄!A:B,2,FALSE)</f>
        <v>爱迪生4星</v>
      </c>
    </row>
    <row r="1865" spans="1:2">
      <c r="A1865" s="41">
        <v>54019</v>
      </c>
      <c r="B1865" s="41" t="str">
        <f>VLOOKUP(A1865,英雄!A:B,2,FALSE)</f>
        <v>聂隐娘4星</v>
      </c>
    </row>
    <row r="1866" spans="1:2">
      <c r="A1866" s="41">
        <v>54020</v>
      </c>
      <c r="B1866" s="41" t="str">
        <f>VLOOKUP(A1866,英雄!A:B,2,FALSE)</f>
        <v>阿瑞斯4星</v>
      </c>
    </row>
    <row r="1867" spans="1:2">
      <c r="A1867" s="41">
        <v>54021</v>
      </c>
      <c r="B1867" s="41" t="str">
        <f>VLOOKUP(A1867,英雄!A:B,2,FALSE)</f>
        <v>卡戎4星</v>
      </c>
    </row>
    <row r="1868" spans="1:2">
      <c r="A1868" s="41">
        <v>54022</v>
      </c>
      <c r="B1868" s="41" t="str">
        <f>VLOOKUP(A1868,英雄!A:B,2,FALSE)</f>
        <v>马可·波罗4星</v>
      </c>
    </row>
    <row r="1869" spans="1:2">
      <c r="A1869" s="41">
        <v>54023</v>
      </c>
      <c r="B1869" s="41" t="str">
        <f>VLOOKUP(A1869,英雄!A:B,2,FALSE)</f>
        <v>狄俄尼索斯4星</v>
      </c>
    </row>
    <row r="1870" spans="1:2">
      <c r="A1870" s="41">
        <v>54024</v>
      </c>
      <c r="B1870" s="41" t="str">
        <f>VLOOKUP(A1870,英雄!A:B,2,FALSE)</f>
        <v>土方岁三4星</v>
      </c>
    </row>
    <row r="1871" spans="1:2">
      <c r="A1871" s="41">
        <v>54025</v>
      </c>
      <c r="B1871" s="41" t="str">
        <f>VLOOKUP(A1871,英雄!A:B,2,FALSE)</f>
        <v>赫菲斯托斯4星</v>
      </c>
    </row>
    <row r="1872" spans="1:2">
      <c r="A1872" s="41">
        <v>54026</v>
      </c>
      <c r="B1872" s="41" t="str">
        <f>VLOOKUP(A1872,英雄!A:B,2,FALSE)</f>
        <v>阿芙洛狄忒4星</v>
      </c>
    </row>
    <row r="1873" spans="1:2">
      <c r="A1873" s="41">
        <v>54027</v>
      </c>
      <c r="B1873" s="41" t="str">
        <f>VLOOKUP(A1873,英雄!A:B,2,FALSE)</f>
        <v>麦哲伦4星</v>
      </c>
    </row>
    <row r="1874" spans="1:2">
      <c r="A1874" s="41">
        <v>54028</v>
      </c>
      <c r="B1874" s="41" t="str">
        <f>VLOOKUP(A1874,英雄!A:B,2,FALSE)</f>
        <v>乌尔班二世4星</v>
      </c>
    </row>
    <row r="1875" spans="1:2">
      <c r="A1875" s="41">
        <v>54029</v>
      </c>
      <c r="B1875" s="41" t="str">
        <f>VLOOKUP(A1875,英雄!A:B,2,FALSE)</f>
        <v>风魔小太郎4星</v>
      </c>
    </row>
    <row r="1876" spans="1:2">
      <c r="A1876" s="41">
        <v>54030</v>
      </c>
      <c r="B1876" s="41" t="str">
        <f>VLOOKUP(A1876,英雄!A:B,2,FALSE)</f>
        <v>服部半藏4星</v>
      </c>
    </row>
    <row r="1877" spans="1:2">
      <c r="A1877" s="41">
        <v>54031</v>
      </c>
      <c r="B1877" s="41" t="str">
        <f>VLOOKUP(A1877,英雄!A:B,2,FALSE)</f>
        <v>猿飞佐助4星</v>
      </c>
    </row>
    <row r="1878" spans="1:2">
      <c r="A1878" s="41">
        <v>54032</v>
      </c>
      <c r="B1878" s="41" t="str">
        <f>VLOOKUP(A1878,英雄!A:B,2,FALSE)</f>
        <v>丰臣秀吉4星</v>
      </c>
    </row>
    <row r="1879" spans="1:2">
      <c r="A1879" s="41">
        <v>54033</v>
      </c>
      <c r="B1879" s="41" t="str">
        <f>VLOOKUP(A1879,英雄!A:B,2,FALSE)</f>
        <v>秦琼4星</v>
      </c>
    </row>
    <row r="1880" spans="1:2">
      <c r="A1880" s="41">
        <v>54034</v>
      </c>
      <c r="B1880" s="41" t="str">
        <f>VLOOKUP(A1880,英雄!A:B,2,FALSE)</f>
        <v>李逵4星</v>
      </c>
    </row>
    <row r="1881" spans="1:2">
      <c r="A1881" s="41">
        <v>54035</v>
      </c>
      <c r="B1881" s="41" t="str">
        <f>VLOOKUP(A1881,英雄!A:B,2,FALSE)</f>
        <v>阿喀琉斯4星</v>
      </c>
    </row>
    <row r="1882" spans="1:2">
      <c r="A1882" s="41">
        <v>54036</v>
      </c>
      <c r="B1882" s="41" t="str">
        <f>VLOOKUP(A1882,英雄!A:B,2,FALSE)</f>
        <v>宙斯4星</v>
      </c>
    </row>
    <row r="1883" spans="1:2">
      <c r="A1883" s="41">
        <v>54037</v>
      </c>
      <c r="B1883" s="41" t="str">
        <f>VLOOKUP(A1883,英雄!A:B,2,FALSE)</f>
        <v>天照大神4星</v>
      </c>
    </row>
    <row r="1884" spans="1:2">
      <c r="A1884" s="41">
        <v>54038</v>
      </c>
      <c r="B1884" s="41" t="str">
        <f>VLOOKUP(A1884,英雄!A:B,2,FALSE)</f>
        <v>小丑皇4星</v>
      </c>
    </row>
    <row r="1885" spans="1:2">
      <c r="A1885" s="41">
        <v>54039</v>
      </c>
      <c r="B1885" s="41" t="str">
        <f>VLOOKUP(A1885,英雄!A:B,2,FALSE)</f>
        <v>普罗米修斯4星</v>
      </c>
    </row>
    <row r="1886" spans="1:2">
      <c r="A1886" s="41">
        <v>54040</v>
      </c>
      <c r="B1886" s="41" t="str">
        <f>VLOOKUP(A1886,英雄!A:B,2,FALSE)</f>
        <v>兰斯洛特4星</v>
      </c>
    </row>
    <row r="1887" spans="1:2">
      <c r="A1887" s="41">
        <v>54041</v>
      </c>
      <c r="B1887" s="41" t="str">
        <f>VLOOKUP(A1887,英雄!A:B,2,FALSE)</f>
        <v>亚瑟4星</v>
      </c>
    </row>
    <row r="1888" spans="1:2">
      <c r="A1888" s="41">
        <v>54042</v>
      </c>
      <c r="B1888" s="41" t="str">
        <f>VLOOKUP(A1888,英雄!A:B,2,FALSE)</f>
        <v>霍去病4星</v>
      </c>
    </row>
    <row r="1889" spans="1:2">
      <c r="A1889" s="41">
        <v>54043</v>
      </c>
      <c r="B1889" s="41" t="str">
        <f>VLOOKUP(A1889,英雄!A:B,2,FALSE)</f>
        <v>姜子牙4星</v>
      </c>
    </row>
    <row r="1890" spans="1:2">
      <c r="A1890" s="41">
        <v>54044</v>
      </c>
      <c r="B1890" s="41" t="str">
        <f>VLOOKUP(A1890,英雄!A:B,2,FALSE)</f>
        <v>释尊4星</v>
      </c>
    </row>
    <row r="1891" spans="1:2">
      <c r="A1891" s="41">
        <v>54045</v>
      </c>
      <c r="B1891" s="41" t="str">
        <f>VLOOKUP(A1891,英雄!A:B,2,FALSE)</f>
        <v>爱德华蒂奇4星</v>
      </c>
    </row>
    <row r="1892" spans="1:2">
      <c r="A1892" s="41">
        <v>54046</v>
      </c>
      <c r="B1892" s="41" t="str">
        <f>VLOOKUP(A1892,英雄!A:B,2,FALSE)</f>
        <v>雅典娜4星</v>
      </c>
    </row>
    <row r="1893" spans="1:2">
      <c r="A1893" s="41">
        <v>54047</v>
      </c>
      <c r="B1893" s="41" t="str">
        <f>VLOOKUP(A1893,英雄!A:B,2,FALSE)</f>
        <v>奥丁4星</v>
      </c>
    </row>
    <row r="1894" spans="1:2">
      <c r="A1894" s="41">
        <v>54048</v>
      </c>
      <c r="B1894" s="41" t="str">
        <f>VLOOKUP(A1894,英雄!A:B,2,FALSE)</f>
        <v>洛基4星</v>
      </c>
    </row>
    <row r="1895" spans="1:2">
      <c r="A1895" s="41">
        <v>54049</v>
      </c>
      <c r="B1895" s="41" t="str">
        <f>VLOOKUP(A1895,英雄!A:B,2,FALSE)</f>
        <v>索尔4星</v>
      </c>
    </row>
    <row r="1896" spans="1:2">
      <c r="A1896" s="41">
        <v>54050</v>
      </c>
      <c r="B1896" s="41" t="str">
        <f>VLOOKUP(A1896,英雄!A:B,2,FALSE)</f>
        <v>所罗门4星</v>
      </c>
    </row>
    <row r="1897" spans="1:2">
      <c r="A1897" s="41">
        <v>54051</v>
      </c>
      <c r="B1897" s="41" t="str">
        <f>VLOOKUP(A1897,英雄!A:B,2,FALSE)</f>
        <v>路西法4星</v>
      </c>
    </row>
    <row r="1898" spans="1:2">
      <c r="A1898" s="41">
        <v>54052</v>
      </c>
      <c r="B1898" s="41" t="str">
        <f>VLOOKUP(A1898,英雄!A:B,2,FALSE)</f>
        <v>加百列4星</v>
      </c>
    </row>
    <row r="1899" spans="1:2">
      <c r="A1899" s="41">
        <v>54053</v>
      </c>
      <c r="B1899" s="41" t="str">
        <f>VLOOKUP(A1899,英雄!A:B,2,FALSE)</f>
        <v>米迦勒4星</v>
      </c>
    </row>
    <row r="1900" spans="1:2">
      <c r="A1900" s="41">
        <v>54054</v>
      </c>
      <c r="B1900" s="41" t="str">
        <f>VLOOKUP(A1900,英雄!A:B,2,FALSE)</f>
        <v>关羽4星</v>
      </c>
    </row>
    <row r="1901" spans="1:2">
      <c r="A1901" s="41">
        <v>54055</v>
      </c>
      <c r="B1901" s="41" t="str">
        <f>VLOOKUP(A1901,英雄!A:B,2,FALSE)</f>
        <v>吕布4星</v>
      </c>
    </row>
    <row r="1902" spans="1:2">
      <c r="A1902" s="41">
        <v>54056</v>
      </c>
      <c r="B1902" s="41" t="str">
        <f>VLOOKUP(A1902,英雄!A:B,2,FALSE)</f>
        <v>专诸4星</v>
      </c>
    </row>
    <row r="1903" spans="1:2">
      <c r="A1903" s="41">
        <v>54057</v>
      </c>
      <c r="B1903" s="41" t="str">
        <f>VLOOKUP(A1903,英雄!A:B,2,FALSE)</f>
        <v>佐罗4星</v>
      </c>
    </row>
    <row r="1904" spans="1:2">
      <c r="A1904" s="41">
        <v>54058</v>
      </c>
      <c r="B1904" s="41" t="str">
        <f>VLOOKUP(A1904,英雄!A:B,2,FALSE)</f>
        <v>金刚夜叉明王4星</v>
      </c>
    </row>
    <row r="1905" spans="1:2">
      <c r="A1905" s="41">
        <v>54059</v>
      </c>
      <c r="B1905" s="41" t="str">
        <f>VLOOKUP(A1905,英雄!A:B,2,FALSE)</f>
        <v>张飞4星</v>
      </c>
    </row>
    <row r="1906" spans="1:2">
      <c r="A1906" s="41">
        <v>54060</v>
      </c>
      <c r="B1906" s="41" t="str">
        <f>VLOOKUP(A1906,英雄!A:B,2,FALSE)</f>
        <v>波塞冬4星</v>
      </c>
    </row>
    <row r="1907" spans="1:2">
      <c r="A1907" s="41">
        <v>54061</v>
      </c>
      <c r="B1907" s="41" t="str">
        <f>VLOOKUP(A1907,英雄!A:B,2,FALSE)</f>
        <v>暗夜骑士4星</v>
      </c>
    </row>
    <row r="1908" spans="1:2">
      <c r="A1908" s="41">
        <v>54062</v>
      </c>
      <c r="B1908" s="41" t="str">
        <f>VLOOKUP(A1908,英雄!A:B,2,FALSE)</f>
        <v>弗兰肯斯坦4星</v>
      </c>
    </row>
    <row r="1909" spans="1:2">
      <c r="A1909" s="41">
        <v>54063</v>
      </c>
      <c r="B1909" s="41" t="str">
        <f>VLOOKUP(A1909,英雄!A:B,2,FALSE)</f>
        <v>阿努比斯4星</v>
      </c>
    </row>
    <row r="1910" spans="1:2">
      <c r="A1910" s="41">
        <v>54064</v>
      </c>
      <c r="B1910" s="41" t="str">
        <f>VLOOKUP(A1910,英雄!A:B,2,FALSE)</f>
        <v>哈迪斯4星</v>
      </c>
    </row>
    <row r="1911" spans="1:2">
      <c r="A1911" s="41">
        <v>54201</v>
      </c>
      <c r="B1911" s="41" t="str">
        <f>VLOOKUP(A1911,英雄!A:B,2,FALSE)</f>
        <v>最强男军人4星</v>
      </c>
    </row>
    <row r="1912" spans="1:2">
      <c r="A1912" s="41">
        <v>54202</v>
      </c>
      <c r="B1912" s="41" t="str">
        <f>VLOOKUP(A1912,英雄!A:B,2,FALSE)</f>
        <v>最强女军人4星</v>
      </c>
    </row>
    <row r="1913" spans="1:2">
      <c r="A1913" s="41">
        <v>54203</v>
      </c>
      <c r="B1913" s="41" t="str">
        <f>VLOOKUP(A1913,英雄!A:B,2,FALSE)</f>
        <v>男警察4星</v>
      </c>
    </row>
    <row r="1914" spans="1:2">
      <c r="A1914" s="41">
        <v>54204</v>
      </c>
      <c r="B1914" s="41" t="str">
        <f>VLOOKUP(A1914,英雄!A:B,2,FALSE)</f>
        <v>女警察4星</v>
      </c>
    </row>
    <row r="1915" spans="1:2">
      <c r="A1915" s="41">
        <v>54205</v>
      </c>
      <c r="B1915" s="41" t="str">
        <f>VLOOKUP(A1915,英雄!A:B,2,FALSE)</f>
        <v>男战士4星</v>
      </c>
    </row>
    <row r="1916" spans="1:2">
      <c r="A1916" s="41">
        <v>54206</v>
      </c>
      <c r="B1916" s="41" t="str">
        <f>VLOOKUP(A1916,英雄!A:B,2,FALSE)</f>
        <v>女战士4星</v>
      </c>
    </row>
    <row r="1917" spans="1:2">
      <c r="A1917" s="41">
        <v>54207</v>
      </c>
      <c r="B1917" s="41" t="str">
        <f>VLOOKUP(A1917,英雄!A:B,2,FALSE)</f>
        <v>皇后4星</v>
      </c>
    </row>
    <row r="1918" spans="1:2">
      <c r="A1918" s="41">
        <v>54208</v>
      </c>
      <c r="B1918" s="41" t="str">
        <f>VLOOKUP(A1918,英雄!A:B,2,FALSE)</f>
        <v>国王4星</v>
      </c>
    </row>
    <row r="1919" spans="1:2">
      <c r="A1919" s="41">
        <v>54209</v>
      </c>
      <c r="B1919" s="41" t="str">
        <f>VLOOKUP(A1919,英雄!A:B,2,FALSE)</f>
        <v>黄精灵4星</v>
      </c>
    </row>
    <row r="1920" spans="1:2">
      <c r="A1920" s="41">
        <v>54210</v>
      </c>
      <c r="B1920" s="41" t="str">
        <f>VLOOKUP(A1920,英雄!A:B,2,FALSE)</f>
        <v>红精灵4星</v>
      </c>
    </row>
    <row r="1921" spans="1:2">
      <c r="A1921" s="41">
        <v>54211</v>
      </c>
      <c r="B1921" s="41" t="str">
        <f>VLOOKUP(A1921,英雄!A:B,2,FALSE)</f>
        <v>吱吱4星</v>
      </c>
    </row>
    <row r="1922" spans="1:2">
      <c r="A1922" s="41">
        <v>54212</v>
      </c>
      <c r="B1922" s="41" t="str">
        <f>VLOOKUP(A1922,英雄!A:B,2,FALSE)</f>
        <v>咩咩4星</v>
      </c>
    </row>
    <row r="1923" spans="1:2">
      <c r="A1923" s="41">
        <v>54213</v>
      </c>
      <c r="B1923" s="41" t="str">
        <f>VLOOKUP(A1923,英雄!A:B,2,FALSE)</f>
        <v>火法4星</v>
      </c>
    </row>
    <row r="1924" spans="1:2">
      <c r="A1924" s="41">
        <v>54214</v>
      </c>
      <c r="B1924" s="41" t="str">
        <f>VLOOKUP(A1924,英雄!A:B,2,FALSE)</f>
        <v>奥法4星</v>
      </c>
    </row>
    <row r="1925" spans="1:2">
      <c r="A1925" s="41">
        <v>54215</v>
      </c>
      <c r="B1925" s="41" t="str">
        <f>VLOOKUP(A1925,英雄!A:B,2,FALSE)</f>
        <v>魔化老太婆4星</v>
      </c>
    </row>
    <row r="1926" spans="1:2">
      <c r="A1926" s="41">
        <v>54216</v>
      </c>
      <c r="B1926" s="41" t="str">
        <f>VLOOKUP(A1926,英雄!A:B,2,FALSE)</f>
        <v>阿拉伯4星</v>
      </c>
    </row>
    <row r="1927" spans="1:2">
      <c r="A1927" s="41">
        <v>54217</v>
      </c>
      <c r="B1927" s="41" t="str">
        <f>VLOOKUP(A1927,英雄!A:B,2,FALSE)</f>
        <v>老太婆4星</v>
      </c>
    </row>
    <row r="1928" spans="1:2">
      <c r="A1928" s="41">
        <v>54218</v>
      </c>
      <c r="B1928" s="41" t="str">
        <f>VLOOKUP(A1928,英雄!A:B,2,FALSE)</f>
        <v>老头子4星</v>
      </c>
    </row>
    <row r="1929" spans="1:2">
      <c r="A1929" s="41">
        <v>54219</v>
      </c>
      <c r="B1929" s="41" t="str">
        <f>VLOOKUP(A1929,英雄!A:B,2,FALSE)</f>
        <v>绿发游侠4星</v>
      </c>
    </row>
    <row r="1930" spans="1:2">
      <c r="A1930" s="41">
        <v>54220</v>
      </c>
      <c r="B1930" s="41" t="str">
        <f>VLOOKUP(A1930,英雄!A:B,2,FALSE)</f>
        <v>黄发游侠4星</v>
      </c>
    </row>
    <row r="1931" spans="1:2">
      <c r="A1931" s="41">
        <v>54221</v>
      </c>
      <c r="B1931" s="41" t="str">
        <f>VLOOKUP(A1931,英雄!A:B,2,FALSE)</f>
        <v>黑皮少女4星</v>
      </c>
    </row>
    <row r="1932" spans="1:2">
      <c r="A1932" s="41">
        <v>54222</v>
      </c>
      <c r="B1932" s="41" t="str">
        <f>VLOOKUP(A1932,英雄!A:B,2,FALSE)</f>
        <v>黑皮少年4星</v>
      </c>
    </row>
    <row r="1933" spans="1:2">
      <c r="A1933" s="41">
        <v>54223</v>
      </c>
      <c r="B1933" s="41" t="str">
        <f>VLOOKUP(A1933,英雄!A:B,2,FALSE)</f>
        <v>汪汪4星</v>
      </c>
    </row>
    <row r="1934" spans="1:2">
      <c r="A1934" s="41">
        <v>54224</v>
      </c>
      <c r="B1934" s="41" t="str">
        <f>VLOOKUP(A1934,英雄!A:B,2,FALSE)</f>
        <v>喵喵4星</v>
      </c>
    </row>
    <row r="1935" spans="1:2">
      <c r="A1935" s="41">
        <v>54225</v>
      </c>
      <c r="B1935" s="41" t="str">
        <f>VLOOKUP(A1935,英雄!A:B,2,FALSE)</f>
        <v>武道家4星</v>
      </c>
    </row>
    <row r="1936" spans="1:2">
      <c r="A1936" s="41">
        <v>54226</v>
      </c>
      <c r="B1936" s="41" t="str">
        <f>VLOOKUP(A1936,英雄!A:B,2,FALSE)</f>
        <v>女武道家4星</v>
      </c>
    </row>
    <row r="1937" spans="1:2">
      <c r="A1937" s="41">
        <v>54227</v>
      </c>
      <c r="B1937" s="41" t="str">
        <f>VLOOKUP(A1937,英雄!A:B,2,FALSE)</f>
        <v>头盔人4星</v>
      </c>
    </row>
    <row r="1938" spans="1:2">
      <c r="A1938" s="41">
        <v>54228</v>
      </c>
      <c r="B1938" s="41" t="str">
        <f>VLOOKUP(A1938,英雄!A:B,2,FALSE)</f>
        <v>钢盔人4星</v>
      </c>
    </row>
    <row r="1939" spans="1:2">
      <c r="A1939" s="41">
        <v>54229</v>
      </c>
      <c r="B1939" s="41" t="str">
        <f>VLOOKUP(A1939,英雄!A:B,2,FALSE)</f>
        <v>哥布林4星</v>
      </c>
    </row>
    <row r="1940" spans="1:2">
      <c r="A1940" s="41">
        <v>54230</v>
      </c>
      <c r="B1940" s="41" t="str">
        <f>VLOOKUP(A1940,英雄!A:B,2,FALSE)</f>
        <v>牛头怪4星</v>
      </c>
    </row>
    <row r="1941" spans="1:2">
      <c r="A1941" s="41">
        <v>54231</v>
      </c>
      <c r="B1941" s="41" t="str">
        <f>VLOOKUP(A1941,英雄!A:B,2,FALSE)</f>
        <v>方块勇士4星</v>
      </c>
    </row>
    <row r="1942" spans="1:2">
      <c r="A1942" s="41">
        <v>54232</v>
      </c>
      <c r="B1942" s="41" t="str">
        <f>VLOOKUP(A1942,英雄!A:B,2,FALSE)</f>
        <v>大福勇士4星</v>
      </c>
    </row>
    <row r="1943" spans="1:2">
      <c r="A1943" s="41">
        <v>54233</v>
      </c>
      <c r="B1943" s="41" t="str">
        <f>VLOOKUP(A1943,英雄!A:B,2,FALSE)</f>
        <v>塑料构造体4星</v>
      </c>
    </row>
    <row r="1944" spans="1:2">
      <c r="A1944" s="41">
        <v>54234</v>
      </c>
      <c r="B1944" s="41" t="str">
        <f>VLOOKUP(A1944,英雄!A:B,2,FALSE)</f>
        <v>实习程序员4星</v>
      </c>
    </row>
    <row r="1945" spans="1:2">
      <c r="A1945" s="41">
        <v>54235</v>
      </c>
      <c r="B1945" s="41" t="str">
        <f>VLOOKUP(A1945,英雄!A:B,2,FALSE)</f>
        <v>矮人矿工4星</v>
      </c>
    </row>
    <row r="1946" spans="1:2">
      <c r="A1946" s="41">
        <v>54236</v>
      </c>
      <c r="B1946" s="41" t="str">
        <f>VLOOKUP(A1946,英雄!A:B,2,FALSE)</f>
        <v>地精海贼4星</v>
      </c>
    </row>
    <row r="1947" spans="1:2">
      <c r="A1947" s="41">
        <v>54237</v>
      </c>
      <c r="B1947" s="41" t="str">
        <f>VLOOKUP(A1947,英雄!A:B,2,FALSE)</f>
        <v>隐匿者4星</v>
      </c>
    </row>
    <row r="1948" spans="1:2">
      <c r="A1948" s="41">
        <v>54238</v>
      </c>
      <c r="B1948" s="41" t="str">
        <f>VLOOKUP(A1948,英雄!A:B,2,FALSE)</f>
        <v>亚马逊杀手4星</v>
      </c>
    </row>
    <row r="1949" spans="1:2">
      <c r="A1949" s="41">
        <v>54239</v>
      </c>
      <c r="B1949" s="41" t="str">
        <f>VLOOKUP(A1949,英雄!A:B,2,FALSE)</f>
        <v>黑衣人4星</v>
      </c>
    </row>
    <row r="1950" spans="1:2">
      <c r="A1950" s="41">
        <v>54240</v>
      </c>
      <c r="B1950" s="41" t="str">
        <f>VLOOKUP(A1950,英雄!A:B,2,FALSE)</f>
        <v>外星人4星</v>
      </c>
    </row>
    <row r="1951" spans="1:2">
      <c r="A1951" s="41">
        <v>54241</v>
      </c>
      <c r="B1951" s="41" t="str">
        <f>VLOOKUP(A1951,英雄!A:B,2,FALSE)</f>
        <v>小混混4星</v>
      </c>
    </row>
    <row r="1952" spans="1:2">
      <c r="A1952" s="41">
        <v>54242</v>
      </c>
      <c r="B1952" s="41" t="str">
        <f>VLOOKUP(A1952,英雄!A:B,2,FALSE)</f>
        <v>恐龙妹4星</v>
      </c>
    </row>
    <row r="1953" spans="1:2">
      <c r="A1953" s="41">
        <v>55001</v>
      </c>
      <c r="B1953" s="41" t="str">
        <f>VLOOKUP(A1953,英雄!A:B,2,FALSE)</f>
        <v>亚伯5星</v>
      </c>
    </row>
    <row r="1954" spans="1:2">
      <c r="A1954" s="41">
        <v>55002</v>
      </c>
      <c r="B1954" s="41" t="str">
        <f>VLOOKUP(A1954,英雄!A:B,2,FALSE)</f>
        <v>该隐5星</v>
      </c>
    </row>
    <row r="1955" spans="1:2">
      <c r="A1955" s="41">
        <v>55003</v>
      </c>
      <c r="B1955" s="41" t="str">
        <f>VLOOKUP(A1955,英雄!A:B,2,FALSE)</f>
        <v>美杜莎5星</v>
      </c>
    </row>
    <row r="1956" spans="1:2">
      <c r="A1956" s="41">
        <v>55004</v>
      </c>
      <c r="B1956" s="41" t="str">
        <f>VLOOKUP(A1956,英雄!A:B,2,FALSE)</f>
        <v>达摩5星</v>
      </c>
    </row>
    <row r="1957" spans="1:2">
      <c r="A1957" s="41">
        <v>55005</v>
      </c>
      <c r="B1957" s="41" t="str">
        <f>VLOOKUP(A1957,英雄!A:B,2,FALSE)</f>
        <v>塔纳托斯5星</v>
      </c>
    </row>
    <row r="1958" spans="1:2">
      <c r="A1958" s="41">
        <v>55006</v>
      </c>
      <c r="B1958" s="41" t="str">
        <f>VLOOKUP(A1958,英雄!A:B,2,FALSE)</f>
        <v>阿尔忒弥斯5星</v>
      </c>
    </row>
    <row r="1959" spans="1:2">
      <c r="A1959" s="41">
        <v>55007</v>
      </c>
      <c r="B1959" s="41" t="str">
        <f>VLOOKUP(A1959,英雄!A:B,2,FALSE)</f>
        <v>开膛手杰克5星</v>
      </c>
    </row>
    <row r="1960" spans="1:2">
      <c r="A1960" s="41">
        <v>55008</v>
      </c>
      <c r="B1960" s="41" t="str">
        <f>VLOOKUP(A1960,英雄!A:B,2,FALSE)</f>
        <v>叶卡捷琳娜二世5星</v>
      </c>
    </row>
    <row r="1961" spans="1:2">
      <c r="A1961" s="41">
        <v>55009</v>
      </c>
      <c r="B1961" s="41" t="str">
        <f>VLOOKUP(A1961,英雄!A:B,2,FALSE)</f>
        <v>盖瑞5星</v>
      </c>
    </row>
    <row r="1962" spans="1:2">
      <c r="A1962" s="41">
        <v>55010</v>
      </c>
      <c r="B1962" s="41" t="str">
        <f>VLOOKUP(A1962,英雄!A:B,2,FALSE)</f>
        <v>孙悟空5星</v>
      </c>
    </row>
    <row r="1963" spans="1:2">
      <c r="A1963" s="41">
        <v>55011</v>
      </c>
      <c r="B1963" s="41" t="str">
        <f>VLOOKUP(A1963,英雄!A:B,2,FALSE)</f>
        <v>范海辛5星</v>
      </c>
    </row>
    <row r="1964" spans="1:2">
      <c r="A1964" s="41">
        <v>55012</v>
      </c>
      <c r="B1964" s="41" t="str">
        <f>VLOOKUP(A1964,英雄!A:B,2,FALSE)</f>
        <v>凯撒大帝5星</v>
      </c>
    </row>
    <row r="1965" spans="1:2">
      <c r="A1965" s="41">
        <v>55013</v>
      </c>
      <c r="B1965" s="41" t="str">
        <f>VLOOKUP(A1965,英雄!A:B,2,FALSE)</f>
        <v>圣女贞德5星</v>
      </c>
    </row>
    <row r="1966" spans="1:2">
      <c r="A1966" s="41">
        <v>55014</v>
      </c>
      <c r="B1966" s="41" t="str">
        <f>VLOOKUP(A1966,英雄!A:B,2,FALSE)</f>
        <v>湿婆5星</v>
      </c>
    </row>
    <row r="1967" spans="1:2">
      <c r="A1967" s="41">
        <v>55015</v>
      </c>
      <c r="B1967" s="41" t="str">
        <f>VLOOKUP(A1967,英雄!A:B,2,FALSE)</f>
        <v>织田信长5星</v>
      </c>
    </row>
    <row r="1968" spans="1:2">
      <c r="A1968" s="41">
        <v>55016</v>
      </c>
      <c r="B1968" s="41" t="str">
        <f>VLOOKUP(A1968,英雄!A:B,2,FALSE)</f>
        <v>许褚5星</v>
      </c>
    </row>
    <row r="1969" spans="1:2">
      <c r="A1969" s="41">
        <v>55017</v>
      </c>
      <c r="B1969" s="41" t="str">
        <f>VLOOKUP(A1969,英雄!A:B,2,FALSE)</f>
        <v>典韦5星</v>
      </c>
    </row>
    <row r="1970" spans="1:2">
      <c r="A1970" s="41">
        <v>55018</v>
      </c>
      <c r="B1970" s="41" t="str">
        <f>VLOOKUP(A1970,英雄!A:B,2,FALSE)</f>
        <v>爱迪生5星</v>
      </c>
    </row>
    <row r="1971" spans="1:2">
      <c r="A1971" s="41">
        <v>55019</v>
      </c>
      <c r="B1971" s="41" t="str">
        <f>VLOOKUP(A1971,英雄!A:B,2,FALSE)</f>
        <v>聂隐娘5星</v>
      </c>
    </row>
    <row r="1972" spans="1:2">
      <c r="A1972" s="41">
        <v>55020</v>
      </c>
      <c r="B1972" s="41" t="str">
        <f>VLOOKUP(A1972,英雄!A:B,2,FALSE)</f>
        <v>阿瑞斯5星</v>
      </c>
    </row>
    <row r="1973" spans="1:2">
      <c r="A1973" s="41">
        <v>55021</v>
      </c>
      <c r="B1973" s="41" t="str">
        <f>VLOOKUP(A1973,英雄!A:B,2,FALSE)</f>
        <v>卡戎5星</v>
      </c>
    </row>
    <row r="1974" spans="1:2">
      <c r="A1974" s="41">
        <v>55022</v>
      </c>
      <c r="B1974" s="41" t="str">
        <f>VLOOKUP(A1974,英雄!A:B,2,FALSE)</f>
        <v>马可·波罗5星</v>
      </c>
    </row>
    <row r="1975" spans="1:2">
      <c r="A1975" s="41">
        <v>55023</v>
      </c>
      <c r="B1975" s="41" t="str">
        <f>VLOOKUP(A1975,英雄!A:B,2,FALSE)</f>
        <v>狄俄尼索斯5星</v>
      </c>
    </row>
    <row r="1976" spans="1:2">
      <c r="A1976" s="41">
        <v>55024</v>
      </c>
      <c r="B1976" s="41" t="str">
        <f>VLOOKUP(A1976,英雄!A:B,2,FALSE)</f>
        <v>土方岁三5星</v>
      </c>
    </row>
    <row r="1977" spans="1:2">
      <c r="A1977" s="41">
        <v>55025</v>
      </c>
      <c r="B1977" s="41" t="str">
        <f>VLOOKUP(A1977,英雄!A:B,2,FALSE)</f>
        <v>赫菲斯托斯5星</v>
      </c>
    </row>
    <row r="1978" spans="1:2">
      <c r="A1978" s="41">
        <v>55026</v>
      </c>
      <c r="B1978" s="41" t="str">
        <f>VLOOKUP(A1978,英雄!A:B,2,FALSE)</f>
        <v>阿芙洛狄忒5星</v>
      </c>
    </row>
    <row r="1979" spans="1:2">
      <c r="A1979" s="41">
        <v>55027</v>
      </c>
      <c r="B1979" s="41" t="str">
        <f>VLOOKUP(A1979,英雄!A:B,2,FALSE)</f>
        <v>麦哲伦5星</v>
      </c>
    </row>
    <row r="1980" spans="1:2">
      <c r="A1980" s="41">
        <v>55028</v>
      </c>
      <c r="B1980" s="41" t="str">
        <f>VLOOKUP(A1980,英雄!A:B,2,FALSE)</f>
        <v>乌尔班二世5星</v>
      </c>
    </row>
    <row r="1981" spans="1:2">
      <c r="A1981" s="41">
        <v>55029</v>
      </c>
      <c r="B1981" s="41" t="str">
        <f>VLOOKUP(A1981,英雄!A:B,2,FALSE)</f>
        <v>风魔小太郎5星</v>
      </c>
    </row>
    <row r="1982" spans="1:2">
      <c r="A1982" s="41">
        <v>55030</v>
      </c>
      <c r="B1982" s="41" t="str">
        <f>VLOOKUP(A1982,英雄!A:B,2,FALSE)</f>
        <v>服部半藏5星</v>
      </c>
    </row>
    <row r="1983" spans="1:2">
      <c r="A1983" s="41">
        <v>55031</v>
      </c>
      <c r="B1983" s="41" t="str">
        <f>VLOOKUP(A1983,英雄!A:B,2,FALSE)</f>
        <v>猿飞佐助5星</v>
      </c>
    </row>
    <row r="1984" spans="1:2">
      <c r="A1984" s="41">
        <v>55032</v>
      </c>
      <c r="B1984" s="41" t="str">
        <f>VLOOKUP(A1984,英雄!A:B,2,FALSE)</f>
        <v>丰臣秀吉5星</v>
      </c>
    </row>
    <row r="1985" spans="1:2">
      <c r="A1985" s="41">
        <v>55033</v>
      </c>
      <c r="B1985" s="41" t="str">
        <f>VLOOKUP(A1985,英雄!A:B,2,FALSE)</f>
        <v>秦琼5星</v>
      </c>
    </row>
    <row r="1986" spans="1:2">
      <c r="A1986" s="41">
        <v>55034</v>
      </c>
      <c r="B1986" s="41" t="str">
        <f>VLOOKUP(A1986,英雄!A:B,2,FALSE)</f>
        <v>李逵5星</v>
      </c>
    </row>
    <row r="1987" spans="1:2">
      <c r="A1987" s="41">
        <v>55035</v>
      </c>
      <c r="B1987" s="41" t="str">
        <f>VLOOKUP(A1987,英雄!A:B,2,FALSE)</f>
        <v>阿喀琉斯5星</v>
      </c>
    </row>
    <row r="1988" spans="1:2">
      <c r="A1988" s="41">
        <v>55036</v>
      </c>
      <c r="B1988" s="41" t="str">
        <f>VLOOKUP(A1988,英雄!A:B,2,FALSE)</f>
        <v>宙斯5星</v>
      </c>
    </row>
    <row r="1989" spans="1:2">
      <c r="A1989" s="41">
        <v>55037</v>
      </c>
      <c r="B1989" s="41" t="str">
        <f>VLOOKUP(A1989,英雄!A:B,2,FALSE)</f>
        <v>天照大神5星</v>
      </c>
    </row>
    <row r="1990" spans="1:2">
      <c r="A1990" s="41">
        <v>55038</v>
      </c>
      <c r="B1990" s="41" t="str">
        <f>VLOOKUP(A1990,英雄!A:B,2,FALSE)</f>
        <v>小丑皇5星</v>
      </c>
    </row>
    <row r="1991" spans="1:2">
      <c r="A1991" s="41">
        <v>55039</v>
      </c>
      <c r="B1991" s="41" t="str">
        <f>VLOOKUP(A1991,英雄!A:B,2,FALSE)</f>
        <v>普罗米修斯5星</v>
      </c>
    </row>
    <row r="1992" spans="1:2">
      <c r="A1992" s="41">
        <v>55040</v>
      </c>
      <c r="B1992" s="41" t="str">
        <f>VLOOKUP(A1992,英雄!A:B,2,FALSE)</f>
        <v>兰斯洛特5星</v>
      </c>
    </row>
    <row r="1993" spans="1:2">
      <c r="A1993" s="41">
        <v>55041</v>
      </c>
      <c r="B1993" s="41" t="str">
        <f>VLOOKUP(A1993,英雄!A:B,2,FALSE)</f>
        <v>亚瑟5星</v>
      </c>
    </row>
    <row r="1994" spans="1:2">
      <c r="A1994" s="41">
        <v>55042</v>
      </c>
      <c r="B1994" s="41" t="str">
        <f>VLOOKUP(A1994,英雄!A:B,2,FALSE)</f>
        <v>霍去病5星</v>
      </c>
    </row>
    <row r="1995" spans="1:2">
      <c r="A1995" s="41">
        <v>55043</v>
      </c>
      <c r="B1995" s="41" t="str">
        <f>VLOOKUP(A1995,英雄!A:B,2,FALSE)</f>
        <v>姜子牙5星</v>
      </c>
    </row>
    <row r="1996" spans="1:2">
      <c r="A1996" s="41">
        <v>55044</v>
      </c>
      <c r="B1996" s="41" t="str">
        <f>VLOOKUP(A1996,英雄!A:B,2,FALSE)</f>
        <v>释尊5星</v>
      </c>
    </row>
    <row r="1997" spans="1:2">
      <c r="A1997" s="41">
        <v>55045</v>
      </c>
      <c r="B1997" s="41" t="str">
        <f>VLOOKUP(A1997,英雄!A:B,2,FALSE)</f>
        <v>爱德华蒂奇5星</v>
      </c>
    </row>
    <row r="1998" spans="1:2">
      <c r="A1998" s="41">
        <v>55046</v>
      </c>
      <c r="B1998" s="41" t="str">
        <f>VLOOKUP(A1998,英雄!A:B,2,FALSE)</f>
        <v>雅典娜5星</v>
      </c>
    </row>
    <row r="1999" spans="1:2">
      <c r="A1999" s="41">
        <v>55047</v>
      </c>
      <c r="B1999" s="41" t="str">
        <f>VLOOKUP(A1999,英雄!A:B,2,FALSE)</f>
        <v>奥丁5星</v>
      </c>
    </row>
    <row r="2000" spans="1:2">
      <c r="A2000" s="41">
        <v>55048</v>
      </c>
      <c r="B2000" s="41" t="str">
        <f>VLOOKUP(A2000,英雄!A:B,2,FALSE)</f>
        <v>洛基5星</v>
      </c>
    </row>
    <row r="2001" spans="1:2">
      <c r="A2001" s="41">
        <v>55049</v>
      </c>
      <c r="B2001" s="41" t="str">
        <f>VLOOKUP(A2001,英雄!A:B,2,FALSE)</f>
        <v>索尔5星</v>
      </c>
    </row>
    <row r="2002" spans="1:2">
      <c r="A2002" s="41">
        <v>55050</v>
      </c>
      <c r="B2002" s="41" t="str">
        <f>VLOOKUP(A2002,英雄!A:B,2,FALSE)</f>
        <v>所罗门5星</v>
      </c>
    </row>
    <row r="2003" spans="1:2">
      <c r="A2003" s="41">
        <v>55051</v>
      </c>
      <c r="B2003" s="41" t="str">
        <f>VLOOKUP(A2003,英雄!A:B,2,FALSE)</f>
        <v>路西法5星</v>
      </c>
    </row>
    <row r="2004" spans="1:2">
      <c r="A2004" s="41">
        <v>55052</v>
      </c>
      <c r="B2004" s="41" t="str">
        <f>VLOOKUP(A2004,英雄!A:B,2,FALSE)</f>
        <v>加百列5星</v>
      </c>
    </row>
    <row r="2005" spans="1:2">
      <c r="A2005" s="41">
        <v>55053</v>
      </c>
      <c r="B2005" s="41" t="str">
        <f>VLOOKUP(A2005,英雄!A:B,2,FALSE)</f>
        <v>米迦勒5星</v>
      </c>
    </row>
    <row r="2006" spans="1:2">
      <c r="A2006" s="41">
        <v>55054</v>
      </c>
      <c r="B2006" s="41" t="str">
        <f>VLOOKUP(A2006,英雄!A:B,2,FALSE)</f>
        <v>关羽5星</v>
      </c>
    </row>
    <row r="2007" spans="1:2">
      <c r="A2007" s="41">
        <v>55055</v>
      </c>
      <c r="B2007" s="41" t="str">
        <f>VLOOKUP(A2007,英雄!A:B,2,FALSE)</f>
        <v>吕布5星</v>
      </c>
    </row>
    <row r="2008" spans="1:2">
      <c r="A2008" s="41">
        <v>55056</v>
      </c>
      <c r="B2008" s="41" t="str">
        <f>VLOOKUP(A2008,英雄!A:B,2,FALSE)</f>
        <v>专诸5星</v>
      </c>
    </row>
    <row r="2009" spans="1:2">
      <c r="A2009" s="41">
        <v>55057</v>
      </c>
      <c r="B2009" s="41" t="str">
        <f>VLOOKUP(A2009,英雄!A:B,2,FALSE)</f>
        <v>佐罗5星</v>
      </c>
    </row>
    <row r="2010" spans="1:2">
      <c r="A2010" s="41">
        <v>55058</v>
      </c>
      <c r="B2010" s="41" t="str">
        <f>VLOOKUP(A2010,英雄!A:B,2,FALSE)</f>
        <v>金刚夜叉明王5星</v>
      </c>
    </row>
    <row r="2011" spans="1:2">
      <c r="A2011" s="41">
        <v>55059</v>
      </c>
      <c r="B2011" s="41" t="str">
        <f>VLOOKUP(A2011,英雄!A:B,2,FALSE)</f>
        <v>张飞5星</v>
      </c>
    </row>
    <row r="2012" spans="1:2">
      <c r="A2012" s="41">
        <v>55060</v>
      </c>
      <c r="B2012" s="41" t="str">
        <f>VLOOKUP(A2012,英雄!A:B,2,FALSE)</f>
        <v>波塞冬5星</v>
      </c>
    </row>
    <row r="2013" spans="1:2">
      <c r="A2013" s="41">
        <v>55061</v>
      </c>
      <c r="B2013" s="41" t="str">
        <f>VLOOKUP(A2013,英雄!A:B,2,FALSE)</f>
        <v>暗夜骑士5星</v>
      </c>
    </row>
    <row r="2014" spans="1:2">
      <c r="A2014" s="41">
        <v>55062</v>
      </c>
      <c r="B2014" s="41" t="str">
        <f>VLOOKUP(A2014,英雄!A:B,2,FALSE)</f>
        <v>弗兰肯斯坦5星</v>
      </c>
    </row>
    <row r="2015" spans="1:2">
      <c r="A2015" s="41">
        <v>55063</v>
      </c>
      <c r="B2015" s="41" t="str">
        <f>VLOOKUP(A2015,英雄!A:B,2,FALSE)</f>
        <v>阿努比斯5星</v>
      </c>
    </row>
    <row r="2016" spans="1:2">
      <c r="A2016" s="41">
        <v>55064</v>
      </c>
      <c r="B2016" s="41" t="str">
        <f>VLOOKUP(A2016,英雄!A:B,2,FALSE)</f>
        <v>哈迪斯5星</v>
      </c>
    </row>
    <row r="2017" spans="1:2">
      <c r="A2017" s="41">
        <v>55065</v>
      </c>
      <c r="B2017" s="41" t="str">
        <f>VLOOKUP(A2017,英雄!A:B,2,FALSE)</f>
        <v>诸葛孔明5星</v>
      </c>
    </row>
    <row r="2018" spans="1:2">
      <c r="A2018" s="41">
        <v>55066</v>
      </c>
      <c r="B2018" s="41" t="str">
        <f>VLOOKUP(A2018,英雄!A:B,2,FALSE)</f>
        <v>神关羽5星</v>
      </c>
    </row>
    <row r="2019" spans="1:2">
      <c r="A2019" s="41">
        <v>55067</v>
      </c>
      <c r="B2019" s="41" t="str">
        <f>VLOOKUP(A2019,英雄!A:B,2,FALSE)</f>
        <v>尤瑞艾莉5星</v>
      </c>
    </row>
    <row r="2020" spans="1:2">
      <c r="A2020" s="41">
        <v>55068</v>
      </c>
      <c r="B2020" s="41" t="str">
        <f>VLOOKUP(A2020,英雄!A:B,2,FALSE)</f>
        <v>理查一世5星</v>
      </c>
    </row>
    <row r="2021" spans="1:2">
      <c r="A2021" s="41">
        <v>55201</v>
      </c>
      <c r="B2021" s="41" t="str">
        <f>VLOOKUP(A2021,英雄!A:B,2,FALSE)</f>
        <v>最强男军人5星</v>
      </c>
    </row>
    <row r="2022" spans="1:2">
      <c r="A2022" s="41">
        <v>55202</v>
      </c>
      <c r="B2022" s="41" t="str">
        <f>VLOOKUP(A2022,英雄!A:B,2,FALSE)</f>
        <v>最强女军人5星</v>
      </c>
    </row>
    <row r="2023" spans="1:2">
      <c r="A2023" s="41">
        <v>55203</v>
      </c>
      <c r="B2023" s="41" t="str">
        <f>VLOOKUP(A2023,英雄!A:B,2,FALSE)</f>
        <v>男警察5星</v>
      </c>
    </row>
    <row r="2024" spans="1:2">
      <c r="A2024" s="41">
        <v>55204</v>
      </c>
      <c r="B2024" s="41" t="str">
        <f>VLOOKUP(A2024,英雄!A:B,2,FALSE)</f>
        <v>女警察5星</v>
      </c>
    </row>
    <row r="2025" spans="1:2">
      <c r="A2025" s="41">
        <v>55205</v>
      </c>
      <c r="B2025" s="41" t="str">
        <f>VLOOKUP(A2025,英雄!A:B,2,FALSE)</f>
        <v>男战士5星</v>
      </c>
    </row>
    <row r="2026" spans="1:2">
      <c r="A2026" s="41">
        <v>55206</v>
      </c>
      <c r="B2026" s="41" t="str">
        <f>VLOOKUP(A2026,英雄!A:B,2,FALSE)</f>
        <v>女战士5星</v>
      </c>
    </row>
    <row r="2027" spans="1:2">
      <c r="A2027" s="41">
        <v>55207</v>
      </c>
      <c r="B2027" s="41" t="str">
        <f>VLOOKUP(A2027,英雄!A:B,2,FALSE)</f>
        <v>皇后5星</v>
      </c>
    </row>
    <row r="2028" spans="1:2">
      <c r="A2028" s="41">
        <v>55208</v>
      </c>
      <c r="B2028" s="41" t="str">
        <f>VLOOKUP(A2028,英雄!A:B,2,FALSE)</f>
        <v>国王5星</v>
      </c>
    </row>
    <row r="2029" spans="1:2">
      <c r="A2029" s="41">
        <v>55209</v>
      </c>
      <c r="B2029" s="41" t="str">
        <f>VLOOKUP(A2029,英雄!A:B,2,FALSE)</f>
        <v>黄精灵5星</v>
      </c>
    </row>
    <row r="2030" spans="1:2">
      <c r="A2030" s="41">
        <v>55210</v>
      </c>
      <c r="B2030" s="41" t="str">
        <f>VLOOKUP(A2030,英雄!A:B,2,FALSE)</f>
        <v>红精灵5星</v>
      </c>
    </row>
    <row r="2031" spans="1:2">
      <c r="A2031" s="41">
        <v>55211</v>
      </c>
      <c r="B2031" s="41" t="str">
        <f>VLOOKUP(A2031,英雄!A:B,2,FALSE)</f>
        <v>吱吱5星</v>
      </c>
    </row>
    <row r="2032" spans="1:2">
      <c r="A2032" s="41">
        <v>55212</v>
      </c>
      <c r="B2032" s="41" t="str">
        <f>VLOOKUP(A2032,英雄!A:B,2,FALSE)</f>
        <v>咩咩5星</v>
      </c>
    </row>
    <row r="2033" spans="1:2">
      <c r="A2033" s="41">
        <v>55213</v>
      </c>
      <c r="B2033" s="41" t="str">
        <f>VLOOKUP(A2033,英雄!A:B,2,FALSE)</f>
        <v>火法5星</v>
      </c>
    </row>
    <row r="2034" spans="1:2">
      <c r="A2034" s="41">
        <v>55214</v>
      </c>
      <c r="B2034" s="41" t="str">
        <f>VLOOKUP(A2034,英雄!A:B,2,FALSE)</f>
        <v>奥法5星</v>
      </c>
    </row>
    <row r="2035" spans="1:2">
      <c r="A2035" s="41">
        <v>55215</v>
      </c>
      <c r="B2035" s="41" t="str">
        <f>VLOOKUP(A2035,英雄!A:B,2,FALSE)</f>
        <v>魔化老太婆5星</v>
      </c>
    </row>
    <row r="2036" spans="1:2">
      <c r="A2036" s="41">
        <v>55216</v>
      </c>
      <c r="B2036" s="41" t="str">
        <f>VLOOKUP(A2036,英雄!A:B,2,FALSE)</f>
        <v>阿拉伯5星</v>
      </c>
    </row>
    <row r="2037" spans="1:2">
      <c r="A2037" s="41">
        <v>55217</v>
      </c>
      <c r="B2037" s="41" t="str">
        <f>VLOOKUP(A2037,英雄!A:B,2,FALSE)</f>
        <v>老太婆5星</v>
      </c>
    </row>
    <row r="2038" spans="1:2">
      <c r="A2038" s="41">
        <v>55218</v>
      </c>
      <c r="B2038" s="41" t="str">
        <f>VLOOKUP(A2038,英雄!A:B,2,FALSE)</f>
        <v>老头子5星</v>
      </c>
    </row>
    <row r="2039" spans="1:2">
      <c r="A2039" s="41">
        <v>55219</v>
      </c>
      <c r="B2039" s="41" t="str">
        <f>VLOOKUP(A2039,英雄!A:B,2,FALSE)</f>
        <v>绿发游侠5星</v>
      </c>
    </row>
    <row r="2040" spans="1:2">
      <c r="A2040" s="41">
        <v>55220</v>
      </c>
      <c r="B2040" s="41" t="str">
        <f>VLOOKUP(A2040,英雄!A:B,2,FALSE)</f>
        <v>黄发游侠5星</v>
      </c>
    </row>
    <row r="2041" spans="1:2">
      <c r="A2041" s="41">
        <v>55221</v>
      </c>
      <c r="B2041" s="41" t="str">
        <f>VLOOKUP(A2041,英雄!A:B,2,FALSE)</f>
        <v>黑皮少女5星</v>
      </c>
    </row>
    <row r="2042" spans="1:2">
      <c r="A2042" s="41">
        <v>55222</v>
      </c>
      <c r="B2042" s="41" t="str">
        <f>VLOOKUP(A2042,英雄!A:B,2,FALSE)</f>
        <v>黑皮少年5星</v>
      </c>
    </row>
    <row r="2043" spans="1:2">
      <c r="A2043" s="41">
        <v>55223</v>
      </c>
      <c r="B2043" s="41" t="str">
        <f>VLOOKUP(A2043,英雄!A:B,2,FALSE)</f>
        <v>汪汪5星</v>
      </c>
    </row>
    <row r="2044" spans="1:2">
      <c r="A2044" s="41">
        <v>55224</v>
      </c>
      <c r="B2044" s="41" t="str">
        <f>VLOOKUP(A2044,英雄!A:B,2,FALSE)</f>
        <v>喵喵5星</v>
      </c>
    </row>
    <row r="2045" spans="1:2">
      <c r="A2045" s="41">
        <v>55225</v>
      </c>
      <c r="B2045" s="41" t="str">
        <f>VLOOKUP(A2045,英雄!A:B,2,FALSE)</f>
        <v>武道家5星</v>
      </c>
    </row>
    <row r="2046" spans="1:2">
      <c r="A2046" s="41">
        <v>55226</v>
      </c>
      <c r="B2046" s="41" t="str">
        <f>VLOOKUP(A2046,英雄!A:B,2,FALSE)</f>
        <v>女武道家5星</v>
      </c>
    </row>
    <row r="2047" spans="1:2">
      <c r="A2047" s="41">
        <v>55227</v>
      </c>
      <c r="B2047" s="41" t="str">
        <f>VLOOKUP(A2047,英雄!A:B,2,FALSE)</f>
        <v>头盔人5星</v>
      </c>
    </row>
    <row r="2048" spans="1:2">
      <c r="A2048" s="41">
        <v>55228</v>
      </c>
      <c r="B2048" s="41" t="str">
        <f>VLOOKUP(A2048,英雄!A:B,2,FALSE)</f>
        <v>钢盔人5星</v>
      </c>
    </row>
    <row r="2049" spans="1:2">
      <c r="A2049" s="41">
        <v>55229</v>
      </c>
      <c r="B2049" s="41" t="str">
        <f>VLOOKUP(A2049,英雄!A:B,2,FALSE)</f>
        <v>哥布林5星</v>
      </c>
    </row>
    <row r="2050" spans="1:2">
      <c r="A2050" s="41">
        <v>55230</v>
      </c>
      <c r="B2050" s="41" t="str">
        <f>VLOOKUP(A2050,英雄!A:B,2,FALSE)</f>
        <v>牛头怪5星</v>
      </c>
    </row>
    <row r="2051" spans="1:2">
      <c r="A2051" s="41">
        <v>55231</v>
      </c>
      <c r="B2051" s="41" t="str">
        <f>VLOOKUP(A2051,英雄!A:B,2,FALSE)</f>
        <v>方块勇士5星</v>
      </c>
    </row>
    <row r="2052" spans="1:2">
      <c r="A2052" s="41">
        <v>55232</v>
      </c>
      <c r="B2052" s="41" t="str">
        <f>VLOOKUP(A2052,英雄!A:B,2,FALSE)</f>
        <v>大福勇士5星</v>
      </c>
    </row>
    <row r="2053" spans="1:2">
      <c r="A2053" s="41">
        <v>55233</v>
      </c>
      <c r="B2053" s="41" t="str">
        <f>VLOOKUP(A2053,英雄!A:B,2,FALSE)</f>
        <v>塑料构造体5星</v>
      </c>
    </row>
    <row r="2054" spans="1:2">
      <c r="A2054" s="41">
        <v>55234</v>
      </c>
      <c r="B2054" s="41" t="str">
        <f>VLOOKUP(A2054,英雄!A:B,2,FALSE)</f>
        <v>实习程序员5星</v>
      </c>
    </row>
    <row r="2055" spans="1:2">
      <c r="A2055" s="41">
        <v>55235</v>
      </c>
      <c r="B2055" s="41" t="str">
        <f>VLOOKUP(A2055,英雄!A:B,2,FALSE)</f>
        <v>矮人矿工5星</v>
      </c>
    </row>
    <row r="2056" spans="1:2">
      <c r="A2056" s="41">
        <v>55236</v>
      </c>
      <c r="B2056" s="41" t="str">
        <f>VLOOKUP(A2056,英雄!A:B,2,FALSE)</f>
        <v>地精海贼5星</v>
      </c>
    </row>
    <row r="2057" spans="1:2">
      <c r="A2057" s="41">
        <v>55237</v>
      </c>
      <c r="B2057" s="41" t="str">
        <f>VLOOKUP(A2057,英雄!A:B,2,FALSE)</f>
        <v>隐匿者5星</v>
      </c>
    </row>
    <row r="2058" spans="1:2">
      <c r="A2058" s="41">
        <v>55238</v>
      </c>
      <c r="B2058" s="41" t="str">
        <f>VLOOKUP(A2058,英雄!A:B,2,FALSE)</f>
        <v>亚马逊杀手5星</v>
      </c>
    </row>
    <row r="2059" spans="1:2">
      <c r="A2059" s="41">
        <v>55239</v>
      </c>
      <c r="B2059" s="41" t="str">
        <f>VLOOKUP(A2059,英雄!A:B,2,FALSE)</f>
        <v>黑衣人5星</v>
      </c>
    </row>
    <row r="2060" spans="1:2">
      <c r="A2060" s="41">
        <v>55240</v>
      </c>
      <c r="B2060" s="41" t="str">
        <f>VLOOKUP(A2060,英雄!A:B,2,FALSE)</f>
        <v>外星人5星</v>
      </c>
    </row>
    <row r="2061" spans="1:2">
      <c r="A2061" s="41">
        <v>55241</v>
      </c>
      <c r="B2061" s="41" t="str">
        <f>VLOOKUP(A2061,英雄!A:B,2,FALSE)</f>
        <v>小混混5星</v>
      </c>
    </row>
    <row r="2062" spans="1:2">
      <c r="A2062" s="41">
        <v>55242</v>
      </c>
      <c r="B2062" s="41" t="str">
        <f>VLOOKUP(A2062,英雄!A:B,2,FALSE)</f>
        <v>恐龙妹5星</v>
      </c>
    </row>
    <row r="2063" spans="1:2">
      <c r="A2063" s="41">
        <v>56001</v>
      </c>
      <c r="B2063" s="41" t="str">
        <f>VLOOKUP(A2063,英雄!A:B,2,FALSE)</f>
        <v>亚伯6星</v>
      </c>
    </row>
    <row r="2064" spans="1:2">
      <c r="A2064" s="41">
        <v>56002</v>
      </c>
      <c r="B2064" s="41" t="str">
        <f>VLOOKUP(A2064,英雄!A:B,2,FALSE)</f>
        <v>该隐6星</v>
      </c>
    </row>
    <row r="2065" spans="1:2">
      <c r="A2065" s="41">
        <v>56003</v>
      </c>
      <c r="B2065" s="41" t="str">
        <f>VLOOKUP(A2065,英雄!A:B,2,FALSE)</f>
        <v>美杜莎6星</v>
      </c>
    </row>
    <row r="2066" spans="1:2">
      <c r="A2066" s="41">
        <v>56004</v>
      </c>
      <c r="B2066" s="41" t="str">
        <f>VLOOKUP(A2066,英雄!A:B,2,FALSE)</f>
        <v>达摩6星</v>
      </c>
    </row>
    <row r="2067" spans="1:2">
      <c r="A2067" s="41">
        <v>56005</v>
      </c>
      <c r="B2067" s="41" t="str">
        <f>VLOOKUP(A2067,英雄!A:B,2,FALSE)</f>
        <v>塔纳托斯6星</v>
      </c>
    </row>
    <row r="2068" spans="1:2">
      <c r="A2068" s="41">
        <v>56006</v>
      </c>
      <c r="B2068" s="41" t="str">
        <f>VLOOKUP(A2068,英雄!A:B,2,FALSE)</f>
        <v>阿尔忒弥斯6星</v>
      </c>
    </row>
    <row r="2069" spans="1:2">
      <c r="A2069" s="41">
        <v>56007</v>
      </c>
      <c r="B2069" s="41" t="str">
        <f>VLOOKUP(A2069,英雄!A:B,2,FALSE)</f>
        <v>开膛手杰克6星</v>
      </c>
    </row>
    <row r="2070" spans="1:2">
      <c r="A2070" s="41">
        <v>56008</v>
      </c>
      <c r="B2070" s="41" t="str">
        <f>VLOOKUP(A2070,英雄!A:B,2,FALSE)</f>
        <v>叶卡捷琳娜二世6星</v>
      </c>
    </row>
    <row r="2071" spans="1:2">
      <c r="A2071" s="41">
        <v>56009</v>
      </c>
      <c r="B2071" s="41" t="str">
        <f>VLOOKUP(A2071,英雄!A:B,2,FALSE)</f>
        <v>盖瑞6星</v>
      </c>
    </row>
    <row r="2072" spans="1:2">
      <c r="A2072" s="41">
        <v>56010</v>
      </c>
      <c r="B2072" s="41" t="str">
        <f>VLOOKUP(A2072,英雄!A:B,2,FALSE)</f>
        <v>孙悟空6星</v>
      </c>
    </row>
    <row r="2073" spans="1:2">
      <c r="A2073" s="41">
        <v>56011</v>
      </c>
      <c r="B2073" s="41" t="str">
        <f>VLOOKUP(A2073,英雄!A:B,2,FALSE)</f>
        <v>范海辛6星</v>
      </c>
    </row>
    <row r="2074" spans="1:2">
      <c r="A2074" s="41">
        <v>56012</v>
      </c>
      <c r="B2074" s="41" t="str">
        <f>VLOOKUP(A2074,英雄!A:B,2,FALSE)</f>
        <v>凯撒大帝6星</v>
      </c>
    </row>
    <row r="2075" spans="1:2">
      <c r="A2075" s="41">
        <v>56013</v>
      </c>
      <c r="B2075" s="41" t="str">
        <f>VLOOKUP(A2075,英雄!A:B,2,FALSE)</f>
        <v>圣女贞德6星</v>
      </c>
    </row>
    <row r="2076" spans="1:2">
      <c r="A2076" s="41">
        <v>56014</v>
      </c>
      <c r="B2076" s="41" t="str">
        <f>VLOOKUP(A2076,英雄!A:B,2,FALSE)</f>
        <v>湿婆6星</v>
      </c>
    </row>
    <row r="2077" spans="1:2">
      <c r="A2077" s="41">
        <v>56015</v>
      </c>
      <c r="B2077" s="41" t="str">
        <f>VLOOKUP(A2077,英雄!A:B,2,FALSE)</f>
        <v>织田信长6星</v>
      </c>
    </row>
    <row r="2078" spans="1:2">
      <c r="A2078" s="41">
        <v>56016</v>
      </c>
      <c r="B2078" s="41" t="str">
        <f>VLOOKUP(A2078,英雄!A:B,2,FALSE)</f>
        <v>许褚6星</v>
      </c>
    </row>
    <row r="2079" spans="1:2">
      <c r="A2079" s="41">
        <v>56017</v>
      </c>
      <c r="B2079" s="41" t="str">
        <f>VLOOKUP(A2079,英雄!A:B,2,FALSE)</f>
        <v>典韦6星</v>
      </c>
    </row>
    <row r="2080" spans="1:2">
      <c r="A2080" s="41">
        <v>56018</v>
      </c>
      <c r="B2080" s="41" t="str">
        <f>VLOOKUP(A2080,英雄!A:B,2,FALSE)</f>
        <v>爱迪生6星</v>
      </c>
    </row>
    <row r="2081" spans="1:2">
      <c r="A2081" s="41">
        <v>56019</v>
      </c>
      <c r="B2081" s="41" t="str">
        <f>VLOOKUP(A2081,英雄!A:B,2,FALSE)</f>
        <v>聂隐娘6星</v>
      </c>
    </row>
    <row r="2082" spans="1:2">
      <c r="A2082" s="41">
        <v>56020</v>
      </c>
      <c r="B2082" s="41" t="str">
        <f>VLOOKUP(A2082,英雄!A:B,2,FALSE)</f>
        <v>阿瑞斯6星</v>
      </c>
    </row>
    <row r="2083" spans="1:2">
      <c r="A2083" s="41">
        <v>56021</v>
      </c>
      <c r="B2083" s="41" t="str">
        <f>VLOOKUP(A2083,英雄!A:B,2,FALSE)</f>
        <v>卡戎6星</v>
      </c>
    </row>
    <row r="2084" spans="1:2">
      <c r="A2084" s="41">
        <v>56022</v>
      </c>
      <c r="B2084" s="41" t="str">
        <f>VLOOKUP(A2084,英雄!A:B,2,FALSE)</f>
        <v>马可·波罗6星</v>
      </c>
    </row>
    <row r="2085" spans="1:2">
      <c r="A2085" s="41">
        <v>56023</v>
      </c>
      <c r="B2085" s="41" t="str">
        <f>VLOOKUP(A2085,英雄!A:B,2,FALSE)</f>
        <v>狄俄尼索斯6星</v>
      </c>
    </row>
    <row r="2086" spans="1:2">
      <c r="A2086" s="41">
        <v>56024</v>
      </c>
      <c r="B2086" s="41" t="str">
        <f>VLOOKUP(A2086,英雄!A:B,2,FALSE)</f>
        <v>土方岁三6星</v>
      </c>
    </row>
    <row r="2087" spans="1:2">
      <c r="A2087" s="41">
        <v>56025</v>
      </c>
      <c r="B2087" s="41" t="str">
        <f>VLOOKUP(A2087,英雄!A:B,2,FALSE)</f>
        <v>赫菲斯托斯6星</v>
      </c>
    </row>
    <row r="2088" spans="1:2">
      <c r="A2088" s="41">
        <v>56026</v>
      </c>
      <c r="B2088" s="41" t="str">
        <f>VLOOKUP(A2088,英雄!A:B,2,FALSE)</f>
        <v>阿芙洛狄忒6星</v>
      </c>
    </row>
    <row r="2089" spans="1:2">
      <c r="A2089" s="41">
        <v>56027</v>
      </c>
      <c r="B2089" s="41" t="str">
        <f>VLOOKUP(A2089,英雄!A:B,2,FALSE)</f>
        <v>麦哲伦6星</v>
      </c>
    </row>
    <row r="2090" spans="1:2">
      <c r="A2090" s="41">
        <v>56028</v>
      </c>
      <c r="B2090" s="41" t="str">
        <f>VLOOKUP(A2090,英雄!A:B,2,FALSE)</f>
        <v>乌尔班二世6星</v>
      </c>
    </row>
    <row r="2091" spans="1:2">
      <c r="A2091" s="41">
        <v>56029</v>
      </c>
      <c r="B2091" s="41" t="str">
        <f>VLOOKUP(A2091,英雄!A:B,2,FALSE)</f>
        <v>风魔小太郎6星</v>
      </c>
    </row>
    <row r="2092" spans="1:2">
      <c r="A2092" s="41">
        <v>56030</v>
      </c>
      <c r="B2092" s="41" t="str">
        <f>VLOOKUP(A2092,英雄!A:B,2,FALSE)</f>
        <v>服部半藏6星</v>
      </c>
    </row>
    <row r="2093" spans="1:2">
      <c r="A2093" s="41">
        <v>56031</v>
      </c>
      <c r="B2093" s="41" t="str">
        <f>VLOOKUP(A2093,英雄!A:B,2,FALSE)</f>
        <v>猿飞佐助6星</v>
      </c>
    </row>
    <row r="2094" spans="1:2">
      <c r="A2094" s="41">
        <v>56032</v>
      </c>
      <c r="B2094" s="41" t="str">
        <f>VLOOKUP(A2094,英雄!A:B,2,FALSE)</f>
        <v>丰臣秀吉6星</v>
      </c>
    </row>
    <row r="2095" spans="1:2">
      <c r="A2095" s="41">
        <v>56033</v>
      </c>
      <c r="B2095" s="41" t="str">
        <f>VLOOKUP(A2095,英雄!A:B,2,FALSE)</f>
        <v>秦琼6星</v>
      </c>
    </row>
    <row r="2096" spans="1:2">
      <c r="A2096" s="41">
        <v>56034</v>
      </c>
      <c r="B2096" s="41" t="str">
        <f>VLOOKUP(A2096,英雄!A:B,2,FALSE)</f>
        <v>李逵6星</v>
      </c>
    </row>
    <row r="2097" spans="1:2">
      <c r="A2097" s="41">
        <v>56035</v>
      </c>
      <c r="B2097" s="41" t="str">
        <f>VLOOKUP(A2097,英雄!A:B,2,FALSE)</f>
        <v>阿喀琉斯6星</v>
      </c>
    </row>
    <row r="2098" spans="1:2">
      <c r="A2098" s="41">
        <v>56036</v>
      </c>
      <c r="B2098" s="41" t="str">
        <f>VLOOKUP(A2098,英雄!A:B,2,FALSE)</f>
        <v>宙斯6星</v>
      </c>
    </row>
    <row r="2099" spans="1:2">
      <c r="A2099" s="41">
        <v>56037</v>
      </c>
      <c r="B2099" s="41" t="str">
        <f>VLOOKUP(A2099,英雄!A:B,2,FALSE)</f>
        <v>天照大神6星</v>
      </c>
    </row>
    <row r="2100" spans="1:2">
      <c r="A2100" s="41">
        <v>56038</v>
      </c>
      <c r="B2100" s="41" t="str">
        <f>VLOOKUP(A2100,英雄!A:B,2,FALSE)</f>
        <v>小丑皇6星</v>
      </c>
    </row>
    <row r="2101" spans="1:2">
      <c r="A2101" s="41">
        <v>56039</v>
      </c>
      <c r="B2101" s="41" t="str">
        <f>VLOOKUP(A2101,英雄!A:B,2,FALSE)</f>
        <v>普罗米修斯6星</v>
      </c>
    </row>
    <row r="2102" spans="1:2">
      <c r="A2102" s="41">
        <v>56040</v>
      </c>
      <c r="B2102" s="41" t="str">
        <f>VLOOKUP(A2102,英雄!A:B,2,FALSE)</f>
        <v>兰斯洛特6星</v>
      </c>
    </row>
    <row r="2103" spans="1:2">
      <c r="A2103" s="41">
        <v>56041</v>
      </c>
      <c r="B2103" s="41" t="str">
        <f>VLOOKUP(A2103,英雄!A:B,2,FALSE)</f>
        <v>亚瑟6星</v>
      </c>
    </row>
    <row r="2104" spans="1:2">
      <c r="A2104" s="41">
        <v>56042</v>
      </c>
      <c r="B2104" s="41" t="str">
        <f>VLOOKUP(A2104,英雄!A:B,2,FALSE)</f>
        <v>霍去病6星</v>
      </c>
    </row>
    <row r="2105" spans="1:2">
      <c r="A2105" s="41">
        <v>56043</v>
      </c>
      <c r="B2105" s="41" t="str">
        <f>VLOOKUP(A2105,英雄!A:B,2,FALSE)</f>
        <v>姜子牙6星</v>
      </c>
    </row>
    <row r="2106" spans="1:2">
      <c r="A2106" s="41">
        <v>56044</v>
      </c>
      <c r="B2106" s="41" t="str">
        <f>VLOOKUP(A2106,英雄!A:B,2,FALSE)</f>
        <v>释尊6星</v>
      </c>
    </row>
    <row r="2107" spans="1:2">
      <c r="A2107" s="41">
        <v>56045</v>
      </c>
      <c r="B2107" s="41" t="str">
        <f>VLOOKUP(A2107,英雄!A:B,2,FALSE)</f>
        <v>爱德华蒂奇6星</v>
      </c>
    </row>
    <row r="2108" spans="1:2">
      <c r="A2108" s="41">
        <v>56046</v>
      </c>
      <c r="B2108" s="41" t="str">
        <f>VLOOKUP(A2108,英雄!A:B,2,FALSE)</f>
        <v>雅典娜6星</v>
      </c>
    </row>
    <row r="2109" spans="1:2">
      <c r="A2109" s="41">
        <v>56047</v>
      </c>
      <c r="B2109" s="41" t="str">
        <f>VLOOKUP(A2109,英雄!A:B,2,FALSE)</f>
        <v>奥丁6星</v>
      </c>
    </row>
    <row r="2110" spans="1:2">
      <c r="A2110" s="41">
        <v>56048</v>
      </c>
      <c r="B2110" s="41" t="str">
        <f>VLOOKUP(A2110,英雄!A:B,2,FALSE)</f>
        <v>洛基6星</v>
      </c>
    </row>
    <row r="2111" spans="1:2">
      <c r="A2111" s="41">
        <v>56049</v>
      </c>
      <c r="B2111" s="41" t="str">
        <f>VLOOKUP(A2111,英雄!A:B,2,FALSE)</f>
        <v>索尔6星</v>
      </c>
    </row>
    <row r="2112" spans="1:2">
      <c r="A2112" s="41">
        <v>56050</v>
      </c>
      <c r="B2112" s="41" t="str">
        <f>VLOOKUP(A2112,英雄!A:B,2,FALSE)</f>
        <v>所罗门6星</v>
      </c>
    </row>
    <row r="2113" spans="1:2">
      <c r="A2113" s="41">
        <v>56051</v>
      </c>
      <c r="B2113" s="41" t="str">
        <f>VLOOKUP(A2113,英雄!A:B,2,FALSE)</f>
        <v>路西法6星</v>
      </c>
    </row>
    <row r="2114" spans="1:2">
      <c r="A2114" s="41">
        <v>56052</v>
      </c>
      <c r="B2114" s="41" t="str">
        <f>VLOOKUP(A2114,英雄!A:B,2,FALSE)</f>
        <v>加百列6星</v>
      </c>
    </row>
    <row r="2115" spans="1:2">
      <c r="A2115" s="41">
        <v>56053</v>
      </c>
      <c r="B2115" s="41" t="str">
        <f>VLOOKUP(A2115,英雄!A:B,2,FALSE)</f>
        <v>米迦勒6星</v>
      </c>
    </row>
    <row r="2116" spans="1:2">
      <c r="A2116" s="41">
        <v>56054</v>
      </c>
      <c r="B2116" s="41" t="str">
        <f>VLOOKUP(A2116,英雄!A:B,2,FALSE)</f>
        <v>关羽6星</v>
      </c>
    </row>
    <row r="2117" spans="1:2">
      <c r="A2117" s="41">
        <v>56055</v>
      </c>
      <c r="B2117" s="41" t="str">
        <f>VLOOKUP(A2117,英雄!A:B,2,FALSE)</f>
        <v>吕布6星</v>
      </c>
    </row>
    <row r="2118" spans="1:2">
      <c r="A2118" s="41">
        <v>56056</v>
      </c>
      <c r="B2118" s="41" t="str">
        <f>VLOOKUP(A2118,英雄!A:B,2,FALSE)</f>
        <v>专诸6星</v>
      </c>
    </row>
    <row r="2119" spans="1:2">
      <c r="A2119" s="41">
        <v>56057</v>
      </c>
      <c r="B2119" s="41" t="str">
        <f>VLOOKUP(A2119,英雄!A:B,2,FALSE)</f>
        <v>佐罗6星</v>
      </c>
    </row>
    <row r="2120" spans="1:2">
      <c r="A2120" s="41">
        <v>56058</v>
      </c>
      <c r="B2120" s="41" t="str">
        <f>VLOOKUP(A2120,英雄!A:B,2,FALSE)</f>
        <v>金刚夜叉明王6星</v>
      </c>
    </row>
    <row r="2121" spans="1:2">
      <c r="A2121" s="41">
        <v>56059</v>
      </c>
      <c r="B2121" s="41" t="str">
        <f>VLOOKUP(A2121,英雄!A:B,2,FALSE)</f>
        <v>张飞6星</v>
      </c>
    </row>
    <row r="2122" spans="1:2">
      <c r="A2122" s="41">
        <v>56060</v>
      </c>
      <c r="B2122" s="41" t="str">
        <f>VLOOKUP(A2122,英雄!A:B,2,FALSE)</f>
        <v>波塞冬6星</v>
      </c>
    </row>
    <row r="2123" spans="1:2">
      <c r="A2123" s="41">
        <v>56061</v>
      </c>
      <c r="B2123" s="41" t="str">
        <f>VLOOKUP(A2123,英雄!A:B,2,FALSE)</f>
        <v>暗夜骑士6星</v>
      </c>
    </row>
    <row r="2124" spans="1:2">
      <c r="A2124" s="41">
        <v>56062</v>
      </c>
      <c r="B2124" s="41" t="str">
        <f>VLOOKUP(A2124,英雄!A:B,2,FALSE)</f>
        <v>弗兰肯斯坦6星</v>
      </c>
    </row>
    <row r="2125" spans="1:2">
      <c r="A2125" s="41">
        <v>56063</v>
      </c>
      <c r="B2125" s="41" t="str">
        <f>VLOOKUP(A2125,英雄!A:B,2,FALSE)</f>
        <v>阿努比斯6星</v>
      </c>
    </row>
    <row r="2126" spans="1:2">
      <c r="A2126" s="41">
        <v>56064</v>
      </c>
      <c r="B2126" s="41" t="str">
        <f>VLOOKUP(A2126,英雄!A:B,2,FALSE)</f>
        <v>哈迪斯6星</v>
      </c>
    </row>
    <row r="2127" spans="1:2">
      <c r="A2127" s="41">
        <v>56065</v>
      </c>
      <c r="B2127" s="41" t="str">
        <f>VLOOKUP(A2127,英雄!A:B,2,FALSE)</f>
        <v>诸葛孔明6星</v>
      </c>
    </row>
    <row r="2128" spans="1:2">
      <c r="A2128" s="41">
        <v>56066</v>
      </c>
      <c r="B2128" s="41" t="str">
        <f>VLOOKUP(A2128,英雄!A:B,2,FALSE)</f>
        <v>神关羽6星</v>
      </c>
    </row>
    <row r="2129" spans="1:2">
      <c r="A2129" s="41">
        <v>56067</v>
      </c>
      <c r="B2129" s="41" t="str">
        <f>VLOOKUP(A2129,英雄!A:B,2,FALSE)</f>
        <v>尤瑞艾莉6星</v>
      </c>
    </row>
    <row r="2130" spans="1:2">
      <c r="A2130" s="41">
        <v>56068</v>
      </c>
      <c r="B2130" s="41" t="str">
        <f>VLOOKUP(A2130,英雄!A:B,2,FALSE)</f>
        <v>理查一世6星</v>
      </c>
    </row>
    <row r="2131" spans="1:2">
      <c r="A2131" s="41">
        <v>56201</v>
      </c>
      <c r="B2131" s="41" t="str">
        <f>VLOOKUP(A2131,英雄!A:B,2,FALSE)</f>
        <v>最强男军人6星</v>
      </c>
    </row>
    <row r="2132" spans="1:2">
      <c r="A2132" s="41">
        <v>56202</v>
      </c>
      <c r="B2132" s="41" t="str">
        <f>VLOOKUP(A2132,英雄!A:B,2,FALSE)</f>
        <v>最强女军人6星</v>
      </c>
    </row>
    <row r="2133" spans="1:2">
      <c r="A2133" s="41">
        <v>56203</v>
      </c>
      <c r="B2133" s="41" t="str">
        <f>VLOOKUP(A2133,英雄!A:B,2,FALSE)</f>
        <v>男警察6星</v>
      </c>
    </row>
    <row r="2134" spans="1:2">
      <c r="A2134" s="41">
        <v>56204</v>
      </c>
      <c r="B2134" s="41" t="str">
        <f>VLOOKUP(A2134,英雄!A:B,2,FALSE)</f>
        <v>女警察6星</v>
      </c>
    </row>
    <row r="2135" spans="1:2">
      <c r="A2135" s="41">
        <v>56205</v>
      </c>
      <c r="B2135" s="41" t="str">
        <f>VLOOKUP(A2135,英雄!A:B,2,FALSE)</f>
        <v>男战士6星</v>
      </c>
    </row>
    <row r="2136" spans="1:2">
      <c r="A2136" s="41">
        <v>56206</v>
      </c>
      <c r="B2136" s="41" t="str">
        <f>VLOOKUP(A2136,英雄!A:B,2,FALSE)</f>
        <v>女战士6星</v>
      </c>
    </row>
    <row r="2137" spans="1:2">
      <c r="A2137" s="41">
        <v>56207</v>
      </c>
      <c r="B2137" s="41" t="str">
        <f>VLOOKUP(A2137,英雄!A:B,2,FALSE)</f>
        <v>皇后6星</v>
      </c>
    </row>
    <row r="2138" spans="1:2">
      <c r="A2138" s="41">
        <v>56208</v>
      </c>
      <c r="B2138" s="41" t="str">
        <f>VLOOKUP(A2138,英雄!A:B,2,FALSE)</f>
        <v>国王6星</v>
      </c>
    </row>
    <row r="2139" spans="1:2">
      <c r="A2139" s="41">
        <v>56209</v>
      </c>
      <c r="B2139" s="41" t="str">
        <f>VLOOKUP(A2139,英雄!A:B,2,FALSE)</f>
        <v>黄精灵6星</v>
      </c>
    </row>
    <row r="2140" spans="1:2">
      <c r="A2140" s="41">
        <v>56210</v>
      </c>
      <c r="B2140" s="41" t="str">
        <f>VLOOKUP(A2140,英雄!A:B,2,FALSE)</f>
        <v>红精灵6星</v>
      </c>
    </row>
    <row r="2141" spans="1:2">
      <c r="A2141" s="41">
        <v>56211</v>
      </c>
      <c r="B2141" s="41" t="str">
        <f>VLOOKUP(A2141,英雄!A:B,2,FALSE)</f>
        <v>吱吱6星</v>
      </c>
    </row>
    <row r="2142" spans="1:2">
      <c r="A2142" s="41">
        <v>56212</v>
      </c>
      <c r="B2142" s="41" t="str">
        <f>VLOOKUP(A2142,英雄!A:B,2,FALSE)</f>
        <v>咩咩6星</v>
      </c>
    </row>
    <row r="2143" spans="1:2">
      <c r="A2143" s="41">
        <v>56213</v>
      </c>
      <c r="B2143" s="41" t="str">
        <f>VLOOKUP(A2143,英雄!A:B,2,FALSE)</f>
        <v>火法6星</v>
      </c>
    </row>
    <row r="2144" spans="1:2">
      <c r="A2144" s="41">
        <v>56214</v>
      </c>
      <c r="B2144" s="41" t="str">
        <f>VLOOKUP(A2144,英雄!A:B,2,FALSE)</f>
        <v>奥法6星</v>
      </c>
    </row>
    <row r="2145" spans="1:2">
      <c r="A2145" s="41">
        <v>56215</v>
      </c>
      <c r="B2145" s="41" t="str">
        <f>VLOOKUP(A2145,英雄!A:B,2,FALSE)</f>
        <v>魔化老太婆6星</v>
      </c>
    </row>
    <row r="2146" spans="1:2">
      <c r="A2146" s="41">
        <v>56216</v>
      </c>
      <c r="B2146" s="41" t="str">
        <f>VLOOKUP(A2146,英雄!A:B,2,FALSE)</f>
        <v>阿拉伯6星</v>
      </c>
    </row>
    <row r="2147" spans="1:2">
      <c r="A2147" s="41">
        <v>56217</v>
      </c>
      <c r="B2147" s="41" t="str">
        <f>VLOOKUP(A2147,英雄!A:B,2,FALSE)</f>
        <v>老太婆6星</v>
      </c>
    </row>
    <row r="2148" spans="1:2">
      <c r="A2148" s="41">
        <v>56218</v>
      </c>
      <c r="B2148" s="41" t="str">
        <f>VLOOKUP(A2148,英雄!A:B,2,FALSE)</f>
        <v>老头子6星</v>
      </c>
    </row>
    <row r="2149" spans="1:2">
      <c r="A2149" s="41">
        <v>56219</v>
      </c>
      <c r="B2149" s="41" t="str">
        <f>VLOOKUP(A2149,英雄!A:B,2,FALSE)</f>
        <v>绿发游侠6星</v>
      </c>
    </row>
    <row r="2150" spans="1:2">
      <c r="A2150" s="41">
        <v>56220</v>
      </c>
      <c r="B2150" s="41" t="str">
        <f>VLOOKUP(A2150,英雄!A:B,2,FALSE)</f>
        <v>黄发游侠6星</v>
      </c>
    </row>
    <row r="2151" spans="1:2">
      <c r="A2151" s="41">
        <v>56221</v>
      </c>
      <c r="B2151" s="41" t="str">
        <f>VLOOKUP(A2151,英雄!A:B,2,FALSE)</f>
        <v>黑皮少女6星</v>
      </c>
    </row>
    <row r="2152" spans="1:2">
      <c r="A2152" s="41">
        <v>56222</v>
      </c>
      <c r="B2152" s="41" t="str">
        <f>VLOOKUP(A2152,英雄!A:B,2,FALSE)</f>
        <v>黑皮少年6星</v>
      </c>
    </row>
    <row r="2153" spans="1:2">
      <c r="A2153" s="41">
        <v>56223</v>
      </c>
      <c r="B2153" s="41" t="str">
        <f>VLOOKUP(A2153,英雄!A:B,2,FALSE)</f>
        <v>汪汪6星</v>
      </c>
    </row>
    <row r="2154" spans="1:2">
      <c r="A2154" s="41">
        <v>56224</v>
      </c>
      <c r="B2154" s="41" t="str">
        <f>VLOOKUP(A2154,英雄!A:B,2,FALSE)</f>
        <v>喵喵6星</v>
      </c>
    </row>
    <row r="2155" spans="1:2">
      <c r="A2155" s="41">
        <v>56225</v>
      </c>
      <c r="B2155" s="41" t="str">
        <f>VLOOKUP(A2155,英雄!A:B,2,FALSE)</f>
        <v>武道家6星</v>
      </c>
    </row>
    <row r="2156" spans="1:2">
      <c r="A2156" s="41">
        <v>56226</v>
      </c>
      <c r="B2156" s="41" t="str">
        <f>VLOOKUP(A2156,英雄!A:B,2,FALSE)</f>
        <v>女武道家6星</v>
      </c>
    </row>
    <row r="2157" spans="1:2">
      <c r="A2157" s="41">
        <v>56227</v>
      </c>
      <c r="B2157" s="41" t="str">
        <f>VLOOKUP(A2157,英雄!A:B,2,FALSE)</f>
        <v>头盔人6星</v>
      </c>
    </row>
    <row r="2158" spans="1:2">
      <c r="A2158" s="41">
        <v>56228</v>
      </c>
      <c r="B2158" s="41" t="str">
        <f>VLOOKUP(A2158,英雄!A:B,2,FALSE)</f>
        <v>钢盔人6星</v>
      </c>
    </row>
    <row r="2159" spans="1:2">
      <c r="A2159" s="41">
        <v>56229</v>
      </c>
      <c r="B2159" s="41" t="str">
        <f>VLOOKUP(A2159,英雄!A:B,2,FALSE)</f>
        <v>哥布林6星</v>
      </c>
    </row>
    <row r="2160" spans="1:2">
      <c r="A2160" s="41">
        <v>56230</v>
      </c>
      <c r="B2160" s="41" t="str">
        <f>VLOOKUP(A2160,英雄!A:B,2,FALSE)</f>
        <v>牛头怪6星</v>
      </c>
    </row>
    <row r="2161" spans="1:2">
      <c r="A2161" s="41">
        <v>56231</v>
      </c>
      <c r="B2161" s="41" t="str">
        <f>VLOOKUP(A2161,英雄!A:B,2,FALSE)</f>
        <v>方块勇士6星</v>
      </c>
    </row>
    <row r="2162" spans="1:2">
      <c r="A2162" s="41">
        <v>56232</v>
      </c>
      <c r="B2162" s="41" t="str">
        <f>VLOOKUP(A2162,英雄!A:B,2,FALSE)</f>
        <v>大福勇士6星</v>
      </c>
    </row>
    <row r="2163" spans="1:2">
      <c r="A2163" s="41">
        <v>56233</v>
      </c>
      <c r="B2163" s="41" t="str">
        <f>VLOOKUP(A2163,英雄!A:B,2,FALSE)</f>
        <v>塑料构造体6星</v>
      </c>
    </row>
    <row r="2164" spans="1:2">
      <c r="A2164" s="41">
        <v>56234</v>
      </c>
      <c r="B2164" s="41" t="str">
        <f>VLOOKUP(A2164,英雄!A:B,2,FALSE)</f>
        <v>实习程序员6星</v>
      </c>
    </row>
    <row r="2165" spans="1:2">
      <c r="A2165" s="41">
        <v>56235</v>
      </c>
      <c r="B2165" s="41" t="str">
        <f>VLOOKUP(A2165,英雄!A:B,2,FALSE)</f>
        <v>矮人矿工6星</v>
      </c>
    </row>
    <row r="2166" spans="1:2">
      <c r="A2166" s="41">
        <v>56236</v>
      </c>
      <c r="B2166" s="41" t="str">
        <f>VLOOKUP(A2166,英雄!A:B,2,FALSE)</f>
        <v>地精海贼6星</v>
      </c>
    </row>
    <row r="2167" spans="1:2">
      <c r="A2167" s="41">
        <v>56237</v>
      </c>
      <c r="B2167" s="41" t="str">
        <f>VLOOKUP(A2167,英雄!A:B,2,FALSE)</f>
        <v>隐匿者6星</v>
      </c>
    </row>
    <row r="2168" spans="1:2">
      <c r="A2168" s="41">
        <v>56238</v>
      </c>
      <c r="B2168" s="41" t="str">
        <f>VLOOKUP(A2168,英雄!A:B,2,FALSE)</f>
        <v>亚马逊杀手6星</v>
      </c>
    </row>
    <row r="2169" spans="1:2">
      <c r="A2169" s="41">
        <v>56239</v>
      </c>
      <c r="B2169" s="41" t="str">
        <f>VLOOKUP(A2169,英雄!A:B,2,FALSE)</f>
        <v>黑衣人6星</v>
      </c>
    </row>
    <row r="2170" spans="1:2">
      <c r="A2170" s="41">
        <v>56240</v>
      </c>
      <c r="B2170" s="41" t="str">
        <f>VLOOKUP(A2170,英雄!A:B,2,FALSE)</f>
        <v>外星人6星</v>
      </c>
    </row>
    <row r="2171" spans="1:2">
      <c r="A2171" s="41">
        <v>56241</v>
      </c>
      <c r="B2171" s="41" t="str">
        <f>VLOOKUP(A2171,英雄!A:B,2,FALSE)</f>
        <v>小混混6星</v>
      </c>
    </row>
    <row r="2172" spans="1:2">
      <c r="A2172" s="41">
        <v>56242</v>
      </c>
      <c r="B2172" s="41" t="str">
        <f>VLOOKUP(A2172,英雄!A:B,2,FALSE)</f>
        <v>恐龙妹6星</v>
      </c>
    </row>
    <row r="2173" spans="1:2">
      <c r="A2173" s="41">
        <v>57001</v>
      </c>
      <c r="B2173" s="41" t="str">
        <f>VLOOKUP(A2173,英雄!A:B,2,FALSE)</f>
        <v>亚伯7星</v>
      </c>
    </row>
    <row r="2174" spans="1:2">
      <c r="A2174" s="41">
        <v>57002</v>
      </c>
      <c r="B2174" s="41" t="str">
        <f>VLOOKUP(A2174,英雄!A:B,2,FALSE)</f>
        <v>该隐7星</v>
      </c>
    </row>
    <row r="2175" spans="1:2">
      <c r="A2175" s="41">
        <v>57003</v>
      </c>
      <c r="B2175" s="41" t="str">
        <f>VLOOKUP(A2175,英雄!A:B,2,FALSE)</f>
        <v>美杜莎7星</v>
      </c>
    </row>
    <row r="2176" spans="1:2">
      <c r="A2176" s="41">
        <v>57004</v>
      </c>
      <c r="B2176" s="41" t="str">
        <f>VLOOKUP(A2176,英雄!A:B,2,FALSE)</f>
        <v>达摩7星</v>
      </c>
    </row>
    <row r="2177" spans="1:2">
      <c r="A2177" s="41">
        <v>57005</v>
      </c>
      <c r="B2177" s="41" t="str">
        <f>VLOOKUP(A2177,英雄!A:B,2,FALSE)</f>
        <v>塔纳托斯7星</v>
      </c>
    </row>
    <row r="2178" spans="1:2">
      <c r="A2178" s="41">
        <v>57006</v>
      </c>
      <c r="B2178" s="41" t="str">
        <f>VLOOKUP(A2178,英雄!A:B,2,FALSE)</f>
        <v>阿尔忒弥斯7星</v>
      </c>
    </row>
    <row r="2179" spans="1:2">
      <c r="A2179" s="41">
        <v>57007</v>
      </c>
      <c r="B2179" s="41" t="str">
        <f>VLOOKUP(A2179,英雄!A:B,2,FALSE)</f>
        <v>开膛手杰克7星</v>
      </c>
    </row>
    <row r="2180" spans="1:2">
      <c r="A2180" s="41">
        <v>57008</v>
      </c>
      <c r="B2180" s="41" t="str">
        <f>VLOOKUP(A2180,英雄!A:B,2,FALSE)</f>
        <v>叶卡捷琳娜二世7星</v>
      </c>
    </row>
    <row r="2181" spans="1:2">
      <c r="A2181" s="41">
        <v>57009</v>
      </c>
      <c r="B2181" s="41" t="str">
        <f>VLOOKUP(A2181,英雄!A:B,2,FALSE)</f>
        <v>盖瑞7星</v>
      </c>
    </row>
    <row r="2182" spans="1:2">
      <c r="A2182" s="41">
        <v>57010</v>
      </c>
      <c r="B2182" s="41" t="str">
        <f>VLOOKUP(A2182,英雄!A:B,2,FALSE)</f>
        <v>孙悟空7星</v>
      </c>
    </row>
    <row r="2183" spans="1:2">
      <c r="A2183" s="41">
        <v>57011</v>
      </c>
      <c r="B2183" s="41" t="str">
        <f>VLOOKUP(A2183,英雄!A:B,2,FALSE)</f>
        <v>范海辛7星</v>
      </c>
    </row>
    <row r="2184" spans="1:2">
      <c r="A2184" s="41">
        <v>57012</v>
      </c>
      <c r="B2184" s="41" t="str">
        <f>VLOOKUP(A2184,英雄!A:B,2,FALSE)</f>
        <v>凯撒大帝7星</v>
      </c>
    </row>
    <row r="2185" spans="1:2">
      <c r="A2185" s="41">
        <v>57013</v>
      </c>
      <c r="B2185" s="41" t="str">
        <f>VLOOKUP(A2185,英雄!A:B,2,FALSE)</f>
        <v>圣女贞德7星</v>
      </c>
    </row>
    <row r="2186" spans="1:2">
      <c r="A2186" s="41">
        <v>57014</v>
      </c>
      <c r="B2186" s="41" t="str">
        <f>VLOOKUP(A2186,英雄!A:B,2,FALSE)</f>
        <v>湿婆7星</v>
      </c>
    </row>
    <row r="2187" spans="1:2">
      <c r="A2187" s="41">
        <v>57015</v>
      </c>
      <c r="B2187" s="41" t="str">
        <f>VLOOKUP(A2187,英雄!A:B,2,FALSE)</f>
        <v>织田信长7星</v>
      </c>
    </row>
    <row r="2188" spans="1:2">
      <c r="A2188" s="41">
        <v>57016</v>
      </c>
      <c r="B2188" s="41" t="str">
        <f>VLOOKUP(A2188,英雄!A:B,2,FALSE)</f>
        <v>许褚7星</v>
      </c>
    </row>
    <row r="2189" spans="1:2">
      <c r="A2189" s="41">
        <v>57017</v>
      </c>
      <c r="B2189" s="41" t="str">
        <f>VLOOKUP(A2189,英雄!A:B,2,FALSE)</f>
        <v>典韦7星</v>
      </c>
    </row>
    <row r="2190" spans="1:2">
      <c r="A2190" s="41">
        <v>57018</v>
      </c>
      <c r="B2190" s="41" t="str">
        <f>VLOOKUP(A2190,英雄!A:B,2,FALSE)</f>
        <v>爱迪生7星</v>
      </c>
    </row>
    <row r="2191" spans="1:2">
      <c r="A2191" s="41">
        <v>57019</v>
      </c>
      <c r="B2191" s="41" t="str">
        <f>VLOOKUP(A2191,英雄!A:B,2,FALSE)</f>
        <v>聂隐娘7星</v>
      </c>
    </row>
    <row r="2192" spans="1:2">
      <c r="A2192" s="41">
        <v>57020</v>
      </c>
      <c r="B2192" s="41" t="str">
        <f>VLOOKUP(A2192,英雄!A:B,2,FALSE)</f>
        <v>阿瑞斯7星</v>
      </c>
    </row>
    <row r="2193" spans="1:2">
      <c r="A2193" s="41">
        <v>57021</v>
      </c>
      <c r="B2193" s="41" t="str">
        <f>VLOOKUP(A2193,英雄!A:B,2,FALSE)</f>
        <v>卡戎7星</v>
      </c>
    </row>
    <row r="2194" spans="1:2">
      <c r="A2194" s="41">
        <v>57022</v>
      </c>
      <c r="B2194" s="41" t="str">
        <f>VLOOKUP(A2194,英雄!A:B,2,FALSE)</f>
        <v>马可·波罗7星</v>
      </c>
    </row>
    <row r="2195" spans="1:2">
      <c r="A2195" s="41">
        <v>57023</v>
      </c>
      <c r="B2195" s="41" t="str">
        <f>VLOOKUP(A2195,英雄!A:B,2,FALSE)</f>
        <v>狄俄尼索斯7星</v>
      </c>
    </row>
    <row r="2196" spans="1:2">
      <c r="A2196" s="41">
        <v>57024</v>
      </c>
      <c r="B2196" s="41" t="str">
        <f>VLOOKUP(A2196,英雄!A:B,2,FALSE)</f>
        <v>土方岁三7星</v>
      </c>
    </row>
    <row r="2197" spans="1:2">
      <c r="A2197" s="41">
        <v>57025</v>
      </c>
      <c r="B2197" s="41" t="str">
        <f>VLOOKUP(A2197,英雄!A:B,2,FALSE)</f>
        <v>赫菲斯托斯7星</v>
      </c>
    </row>
    <row r="2198" spans="1:2">
      <c r="A2198" s="41">
        <v>57026</v>
      </c>
      <c r="B2198" s="41" t="str">
        <f>VLOOKUP(A2198,英雄!A:B,2,FALSE)</f>
        <v>阿芙洛狄忒7星</v>
      </c>
    </row>
    <row r="2199" spans="1:2">
      <c r="A2199" s="41">
        <v>57027</v>
      </c>
      <c r="B2199" s="41" t="str">
        <f>VLOOKUP(A2199,英雄!A:B,2,FALSE)</f>
        <v>麦哲伦7星</v>
      </c>
    </row>
    <row r="2200" spans="1:2">
      <c r="A2200" s="41">
        <v>57028</v>
      </c>
      <c r="B2200" s="41" t="str">
        <f>VLOOKUP(A2200,英雄!A:B,2,FALSE)</f>
        <v>乌尔班二世7星</v>
      </c>
    </row>
    <row r="2201" spans="1:2">
      <c r="A2201" s="41">
        <v>57029</v>
      </c>
      <c r="B2201" s="41" t="str">
        <f>VLOOKUP(A2201,英雄!A:B,2,FALSE)</f>
        <v>风魔小太郎7星</v>
      </c>
    </row>
    <row r="2202" spans="1:2">
      <c r="A2202" s="41">
        <v>57030</v>
      </c>
      <c r="B2202" s="41" t="str">
        <f>VLOOKUP(A2202,英雄!A:B,2,FALSE)</f>
        <v>服部半藏7星</v>
      </c>
    </row>
    <row r="2203" spans="1:2">
      <c r="A2203" s="41">
        <v>57031</v>
      </c>
      <c r="B2203" s="41" t="str">
        <f>VLOOKUP(A2203,英雄!A:B,2,FALSE)</f>
        <v>猿飞佐助7星</v>
      </c>
    </row>
    <row r="2204" spans="1:2">
      <c r="A2204" s="41">
        <v>57032</v>
      </c>
      <c r="B2204" s="41" t="str">
        <f>VLOOKUP(A2204,英雄!A:B,2,FALSE)</f>
        <v>丰臣秀吉7星</v>
      </c>
    </row>
    <row r="2205" spans="1:2">
      <c r="A2205" s="41">
        <v>57033</v>
      </c>
      <c r="B2205" s="41" t="str">
        <f>VLOOKUP(A2205,英雄!A:B,2,FALSE)</f>
        <v>秦琼7星</v>
      </c>
    </row>
    <row r="2206" spans="1:2">
      <c r="A2206" s="41">
        <v>57034</v>
      </c>
      <c r="B2206" s="41" t="str">
        <f>VLOOKUP(A2206,英雄!A:B,2,FALSE)</f>
        <v>李逵7星</v>
      </c>
    </row>
    <row r="2207" spans="1:2">
      <c r="A2207" s="41">
        <v>57035</v>
      </c>
      <c r="B2207" s="41" t="str">
        <f>VLOOKUP(A2207,英雄!A:B,2,FALSE)</f>
        <v>阿喀琉斯7星</v>
      </c>
    </row>
    <row r="2208" spans="1:2">
      <c r="A2208" s="41">
        <v>57036</v>
      </c>
      <c r="B2208" s="41" t="str">
        <f>VLOOKUP(A2208,英雄!A:B,2,FALSE)</f>
        <v>宙斯7星</v>
      </c>
    </row>
    <row r="2209" spans="1:2">
      <c r="A2209" s="41">
        <v>57037</v>
      </c>
      <c r="B2209" s="41" t="str">
        <f>VLOOKUP(A2209,英雄!A:B,2,FALSE)</f>
        <v>天照大神7星</v>
      </c>
    </row>
    <row r="2210" spans="1:2">
      <c r="A2210" s="41">
        <v>57038</v>
      </c>
      <c r="B2210" s="41" t="str">
        <f>VLOOKUP(A2210,英雄!A:B,2,FALSE)</f>
        <v>小丑皇7星</v>
      </c>
    </row>
    <row r="2211" spans="1:2">
      <c r="A2211" s="41">
        <v>57039</v>
      </c>
      <c r="B2211" s="41" t="str">
        <f>VLOOKUP(A2211,英雄!A:B,2,FALSE)</f>
        <v>普罗米修斯7星</v>
      </c>
    </row>
    <row r="2212" spans="1:2">
      <c r="A2212" s="41">
        <v>57040</v>
      </c>
      <c r="B2212" s="41" t="str">
        <f>VLOOKUP(A2212,英雄!A:B,2,FALSE)</f>
        <v>兰斯洛特7星</v>
      </c>
    </row>
    <row r="2213" spans="1:2">
      <c r="A2213" s="41">
        <v>57041</v>
      </c>
      <c r="B2213" s="41" t="str">
        <f>VLOOKUP(A2213,英雄!A:B,2,FALSE)</f>
        <v>亚瑟7星</v>
      </c>
    </row>
    <row r="2214" spans="1:2">
      <c r="A2214" s="41">
        <v>57042</v>
      </c>
      <c r="B2214" s="41" t="str">
        <f>VLOOKUP(A2214,英雄!A:B,2,FALSE)</f>
        <v>霍去病7星</v>
      </c>
    </row>
    <row r="2215" spans="1:2">
      <c r="A2215" s="41">
        <v>57043</v>
      </c>
      <c r="B2215" s="41" t="str">
        <f>VLOOKUP(A2215,英雄!A:B,2,FALSE)</f>
        <v>姜子牙7星</v>
      </c>
    </row>
    <row r="2216" spans="1:2">
      <c r="A2216" s="41">
        <v>57044</v>
      </c>
      <c r="B2216" s="41" t="str">
        <f>VLOOKUP(A2216,英雄!A:B,2,FALSE)</f>
        <v>释尊7星</v>
      </c>
    </row>
    <row r="2217" spans="1:2">
      <c r="A2217" s="41">
        <v>57045</v>
      </c>
      <c r="B2217" s="41" t="str">
        <f>VLOOKUP(A2217,英雄!A:B,2,FALSE)</f>
        <v>爱德华蒂奇7星</v>
      </c>
    </row>
    <row r="2218" spans="1:2">
      <c r="A2218" s="41">
        <v>57046</v>
      </c>
      <c r="B2218" s="41" t="str">
        <f>VLOOKUP(A2218,英雄!A:B,2,FALSE)</f>
        <v>雅典娜7星</v>
      </c>
    </row>
    <row r="2219" spans="1:2">
      <c r="A2219" s="41">
        <v>57047</v>
      </c>
      <c r="B2219" s="41" t="str">
        <f>VLOOKUP(A2219,英雄!A:B,2,FALSE)</f>
        <v>奥丁7星</v>
      </c>
    </row>
    <row r="2220" spans="1:2">
      <c r="A2220" s="41">
        <v>57048</v>
      </c>
      <c r="B2220" s="41" t="str">
        <f>VLOOKUP(A2220,英雄!A:B,2,FALSE)</f>
        <v>洛基7星</v>
      </c>
    </row>
    <row r="2221" spans="1:2">
      <c r="A2221" s="41">
        <v>57049</v>
      </c>
      <c r="B2221" s="41" t="str">
        <f>VLOOKUP(A2221,英雄!A:B,2,FALSE)</f>
        <v>索尔7星</v>
      </c>
    </row>
    <row r="2222" spans="1:2">
      <c r="A2222" s="41">
        <v>57050</v>
      </c>
      <c r="B2222" s="41" t="str">
        <f>VLOOKUP(A2222,英雄!A:B,2,FALSE)</f>
        <v>所罗门7星</v>
      </c>
    </row>
    <row r="2223" spans="1:2">
      <c r="A2223" s="41">
        <v>57051</v>
      </c>
      <c r="B2223" s="41" t="str">
        <f>VLOOKUP(A2223,英雄!A:B,2,FALSE)</f>
        <v>路西法7星</v>
      </c>
    </row>
    <row r="2224" spans="1:2">
      <c r="A2224" s="41">
        <v>57052</v>
      </c>
      <c r="B2224" s="41" t="str">
        <f>VLOOKUP(A2224,英雄!A:B,2,FALSE)</f>
        <v>加百列7星</v>
      </c>
    </row>
    <row r="2225" spans="1:2">
      <c r="A2225" s="41">
        <v>57053</v>
      </c>
      <c r="B2225" s="41" t="str">
        <f>VLOOKUP(A2225,英雄!A:B,2,FALSE)</f>
        <v>米迦勒7星</v>
      </c>
    </row>
    <row r="2226" spans="1:2">
      <c r="A2226" s="41">
        <v>57054</v>
      </c>
      <c r="B2226" s="41" t="str">
        <f>VLOOKUP(A2226,英雄!A:B,2,FALSE)</f>
        <v>关羽7星</v>
      </c>
    </row>
    <row r="2227" spans="1:2">
      <c r="A2227" s="41">
        <v>57055</v>
      </c>
      <c r="B2227" s="41" t="str">
        <f>VLOOKUP(A2227,英雄!A:B,2,FALSE)</f>
        <v>吕布7星</v>
      </c>
    </row>
    <row r="2228" spans="1:2">
      <c r="A2228" s="41">
        <v>57056</v>
      </c>
      <c r="B2228" s="41" t="str">
        <f>VLOOKUP(A2228,英雄!A:B,2,FALSE)</f>
        <v>专诸7星</v>
      </c>
    </row>
    <row r="2229" spans="1:2">
      <c r="A2229" s="41">
        <v>57057</v>
      </c>
      <c r="B2229" s="41" t="str">
        <f>VLOOKUP(A2229,英雄!A:B,2,FALSE)</f>
        <v>佐罗7星</v>
      </c>
    </row>
    <row r="2230" spans="1:2">
      <c r="A2230" s="41">
        <v>57058</v>
      </c>
      <c r="B2230" s="41" t="str">
        <f>VLOOKUP(A2230,英雄!A:B,2,FALSE)</f>
        <v>金刚夜叉明王7星</v>
      </c>
    </row>
    <row r="2231" spans="1:2">
      <c r="A2231" s="41">
        <v>57059</v>
      </c>
      <c r="B2231" s="41" t="str">
        <f>VLOOKUP(A2231,英雄!A:B,2,FALSE)</f>
        <v>张飞7星</v>
      </c>
    </row>
    <row r="2232" spans="1:2">
      <c r="A2232" s="41">
        <v>57060</v>
      </c>
      <c r="B2232" s="41" t="str">
        <f>VLOOKUP(A2232,英雄!A:B,2,FALSE)</f>
        <v>波塞冬7星</v>
      </c>
    </row>
    <row r="2233" spans="1:2">
      <c r="A2233" s="41">
        <v>57061</v>
      </c>
      <c r="B2233" s="41" t="str">
        <f>VLOOKUP(A2233,英雄!A:B,2,FALSE)</f>
        <v>暗夜骑士7星</v>
      </c>
    </row>
    <row r="2234" spans="1:2">
      <c r="A2234" s="41">
        <v>57062</v>
      </c>
      <c r="B2234" s="41" t="str">
        <f>VLOOKUP(A2234,英雄!A:B,2,FALSE)</f>
        <v>弗兰肯斯坦7星</v>
      </c>
    </row>
    <row r="2235" spans="1:2">
      <c r="A2235" s="41">
        <v>57063</v>
      </c>
      <c r="B2235" s="41" t="str">
        <f>VLOOKUP(A2235,英雄!A:B,2,FALSE)</f>
        <v>阿努比斯7星</v>
      </c>
    </row>
    <row r="2236" spans="1:2">
      <c r="A2236" s="41">
        <v>57064</v>
      </c>
      <c r="B2236" s="41" t="str">
        <f>VLOOKUP(A2236,英雄!A:B,2,FALSE)</f>
        <v>哈迪斯7星</v>
      </c>
    </row>
    <row r="2237" spans="1:2">
      <c r="A2237" s="41">
        <v>57065</v>
      </c>
      <c r="B2237" s="41" t="str">
        <f>VLOOKUP(A2237,英雄!A:B,2,FALSE)</f>
        <v>诸葛孔明7星</v>
      </c>
    </row>
    <row r="2238" spans="1:2">
      <c r="A2238" s="41">
        <v>57066</v>
      </c>
      <c r="B2238" s="41" t="str">
        <f>VLOOKUP(A2238,英雄!A:B,2,FALSE)</f>
        <v>神关羽7星</v>
      </c>
    </row>
    <row r="2239" spans="1:2">
      <c r="A2239" s="41">
        <v>57067</v>
      </c>
      <c r="B2239" s="41" t="str">
        <f>VLOOKUP(A2239,英雄!A:B,2,FALSE)</f>
        <v>尤瑞艾莉7星</v>
      </c>
    </row>
    <row r="2240" spans="1:2">
      <c r="A2240" s="41">
        <v>57068</v>
      </c>
      <c r="B2240" s="41" t="str">
        <f>VLOOKUP(A2240,英雄!A:B,2,FALSE)</f>
        <v>理查一世7星</v>
      </c>
    </row>
    <row r="2241" spans="1:2">
      <c r="A2241" s="41">
        <v>57201</v>
      </c>
      <c r="B2241" s="41" t="str">
        <f>VLOOKUP(A2241,英雄!A:B,2,FALSE)</f>
        <v>最强男军人7星</v>
      </c>
    </row>
    <row r="2242" spans="1:2">
      <c r="A2242" s="41">
        <v>57202</v>
      </c>
      <c r="B2242" s="41" t="str">
        <f>VLOOKUP(A2242,英雄!A:B,2,FALSE)</f>
        <v>最强女军人7星</v>
      </c>
    </row>
    <row r="2243" spans="1:2">
      <c r="A2243" s="41">
        <v>57203</v>
      </c>
      <c r="B2243" s="41" t="str">
        <f>VLOOKUP(A2243,英雄!A:B,2,FALSE)</f>
        <v>男警察7星</v>
      </c>
    </row>
    <row r="2244" spans="1:2">
      <c r="A2244" s="41">
        <v>57204</v>
      </c>
      <c r="B2244" s="41" t="str">
        <f>VLOOKUP(A2244,英雄!A:B,2,FALSE)</f>
        <v>女警察7星</v>
      </c>
    </row>
    <row r="2245" spans="1:2">
      <c r="A2245" s="41">
        <v>57205</v>
      </c>
      <c r="B2245" s="41" t="str">
        <f>VLOOKUP(A2245,英雄!A:B,2,FALSE)</f>
        <v>男战士7星</v>
      </c>
    </row>
    <row r="2246" spans="1:2">
      <c r="A2246" s="41">
        <v>57206</v>
      </c>
      <c r="B2246" s="41" t="str">
        <f>VLOOKUP(A2246,英雄!A:B,2,FALSE)</f>
        <v>女战士7星</v>
      </c>
    </row>
    <row r="2247" spans="1:2">
      <c r="A2247" s="41">
        <v>57207</v>
      </c>
      <c r="B2247" s="41" t="str">
        <f>VLOOKUP(A2247,英雄!A:B,2,FALSE)</f>
        <v>皇后7星</v>
      </c>
    </row>
    <row r="2248" spans="1:2">
      <c r="A2248" s="41">
        <v>57208</v>
      </c>
      <c r="B2248" s="41" t="str">
        <f>VLOOKUP(A2248,英雄!A:B,2,FALSE)</f>
        <v>国王7星</v>
      </c>
    </row>
    <row r="2249" spans="1:2">
      <c r="A2249" s="41">
        <v>57209</v>
      </c>
      <c r="B2249" s="41" t="str">
        <f>VLOOKUP(A2249,英雄!A:B,2,FALSE)</f>
        <v>黄精灵7星</v>
      </c>
    </row>
    <row r="2250" spans="1:2">
      <c r="A2250" s="41">
        <v>57210</v>
      </c>
      <c r="B2250" s="41" t="str">
        <f>VLOOKUP(A2250,英雄!A:B,2,FALSE)</f>
        <v>红精灵7星</v>
      </c>
    </row>
    <row r="2251" spans="1:2">
      <c r="A2251" s="41">
        <v>57211</v>
      </c>
      <c r="B2251" s="41" t="str">
        <f>VLOOKUP(A2251,英雄!A:B,2,FALSE)</f>
        <v>吱吱7星</v>
      </c>
    </row>
    <row r="2252" spans="1:2">
      <c r="A2252" s="41">
        <v>57212</v>
      </c>
      <c r="B2252" s="41" t="str">
        <f>VLOOKUP(A2252,英雄!A:B,2,FALSE)</f>
        <v>咩咩7星</v>
      </c>
    </row>
    <row r="2253" spans="1:2">
      <c r="A2253" s="41">
        <v>57213</v>
      </c>
      <c r="B2253" s="41" t="str">
        <f>VLOOKUP(A2253,英雄!A:B,2,FALSE)</f>
        <v>火法7星</v>
      </c>
    </row>
    <row r="2254" spans="1:2">
      <c r="A2254" s="41">
        <v>57214</v>
      </c>
      <c r="B2254" s="41" t="str">
        <f>VLOOKUP(A2254,英雄!A:B,2,FALSE)</f>
        <v>奥法7星</v>
      </c>
    </row>
    <row r="2255" spans="1:2">
      <c r="A2255" s="41">
        <v>57215</v>
      </c>
      <c r="B2255" s="41" t="str">
        <f>VLOOKUP(A2255,英雄!A:B,2,FALSE)</f>
        <v>魔化老太婆7星</v>
      </c>
    </row>
    <row r="2256" spans="1:2">
      <c r="A2256" s="41">
        <v>57216</v>
      </c>
      <c r="B2256" s="41" t="str">
        <f>VLOOKUP(A2256,英雄!A:B,2,FALSE)</f>
        <v>阿拉伯7星</v>
      </c>
    </row>
    <row r="2257" spans="1:2">
      <c r="A2257" s="41">
        <v>57217</v>
      </c>
      <c r="B2257" s="41" t="str">
        <f>VLOOKUP(A2257,英雄!A:B,2,FALSE)</f>
        <v>老太婆7星</v>
      </c>
    </row>
    <row r="2258" spans="1:2">
      <c r="A2258" s="41">
        <v>57218</v>
      </c>
      <c r="B2258" s="41" t="str">
        <f>VLOOKUP(A2258,英雄!A:B,2,FALSE)</f>
        <v>老头子7星</v>
      </c>
    </row>
    <row r="2259" spans="1:2">
      <c r="A2259" s="41">
        <v>57219</v>
      </c>
      <c r="B2259" s="41" t="str">
        <f>VLOOKUP(A2259,英雄!A:B,2,FALSE)</f>
        <v>绿发游侠7星</v>
      </c>
    </row>
    <row r="2260" spans="1:2">
      <c r="A2260" s="41">
        <v>57220</v>
      </c>
      <c r="B2260" s="41" t="str">
        <f>VLOOKUP(A2260,英雄!A:B,2,FALSE)</f>
        <v>黄发游侠7星</v>
      </c>
    </row>
    <row r="2261" spans="1:2">
      <c r="A2261" s="41">
        <v>57221</v>
      </c>
      <c r="B2261" s="41" t="str">
        <f>VLOOKUP(A2261,英雄!A:B,2,FALSE)</f>
        <v>黑皮少女7星</v>
      </c>
    </row>
    <row r="2262" spans="1:2">
      <c r="A2262" s="41">
        <v>57222</v>
      </c>
      <c r="B2262" s="41" t="str">
        <f>VLOOKUP(A2262,英雄!A:B,2,FALSE)</f>
        <v>黑皮少年7星</v>
      </c>
    </row>
    <row r="2263" spans="1:2">
      <c r="A2263" s="41">
        <v>57223</v>
      </c>
      <c r="B2263" s="41" t="str">
        <f>VLOOKUP(A2263,英雄!A:B,2,FALSE)</f>
        <v>汪汪7星</v>
      </c>
    </row>
    <row r="2264" spans="1:2">
      <c r="A2264" s="41">
        <v>57224</v>
      </c>
      <c r="B2264" s="41" t="str">
        <f>VLOOKUP(A2264,英雄!A:B,2,FALSE)</f>
        <v>喵喵7星</v>
      </c>
    </row>
    <row r="2265" spans="1:2">
      <c r="A2265" s="41">
        <v>57225</v>
      </c>
      <c r="B2265" s="41" t="str">
        <f>VLOOKUP(A2265,英雄!A:B,2,FALSE)</f>
        <v>武道家7星</v>
      </c>
    </row>
    <row r="2266" spans="1:2">
      <c r="A2266" s="41">
        <v>57226</v>
      </c>
      <c r="B2266" s="41" t="str">
        <f>VLOOKUP(A2266,英雄!A:B,2,FALSE)</f>
        <v>女武道家7星</v>
      </c>
    </row>
    <row r="2267" spans="1:2">
      <c r="A2267" s="41">
        <v>57227</v>
      </c>
      <c r="B2267" s="41" t="str">
        <f>VLOOKUP(A2267,英雄!A:B,2,FALSE)</f>
        <v>头盔人7星</v>
      </c>
    </row>
    <row r="2268" spans="1:2">
      <c r="A2268" s="41">
        <v>57228</v>
      </c>
      <c r="B2268" s="41" t="str">
        <f>VLOOKUP(A2268,英雄!A:B,2,FALSE)</f>
        <v>钢盔人7星</v>
      </c>
    </row>
    <row r="2269" spans="1:2">
      <c r="A2269" s="41">
        <v>57229</v>
      </c>
      <c r="B2269" s="41" t="str">
        <f>VLOOKUP(A2269,英雄!A:B,2,FALSE)</f>
        <v>哥布林7星</v>
      </c>
    </row>
    <row r="2270" spans="1:2">
      <c r="A2270" s="41">
        <v>57230</v>
      </c>
      <c r="B2270" s="41" t="str">
        <f>VLOOKUP(A2270,英雄!A:B,2,FALSE)</f>
        <v>牛头怪7星</v>
      </c>
    </row>
    <row r="2271" spans="1:2">
      <c r="A2271" s="41">
        <v>57231</v>
      </c>
      <c r="B2271" s="41" t="str">
        <f>VLOOKUP(A2271,英雄!A:B,2,FALSE)</f>
        <v>方块勇士7星</v>
      </c>
    </row>
    <row r="2272" spans="1:2">
      <c r="A2272" s="41">
        <v>57232</v>
      </c>
      <c r="B2272" s="41" t="str">
        <f>VLOOKUP(A2272,英雄!A:B,2,FALSE)</f>
        <v>大福勇士7星</v>
      </c>
    </row>
    <row r="2273" spans="1:2">
      <c r="A2273" s="41">
        <v>57233</v>
      </c>
      <c r="B2273" s="41" t="str">
        <f>VLOOKUP(A2273,英雄!A:B,2,FALSE)</f>
        <v>塑料构造体7星</v>
      </c>
    </row>
    <row r="2274" spans="1:2">
      <c r="A2274" s="41">
        <v>57234</v>
      </c>
      <c r="B2274" s="41" t="str">
        <f>VLOOKUP(A2274,英雄!A:B,2,FALSE)</f>
        <v>实习程序员7星</v>
      </c>
    </row>
    <row r="2275" spans="1:2">
      <c r="A2275" s="41">
        <v>57235</v>
      </c>
      <c r="B2275" s="41" t="str">
        <f>VLOOKUP(A2275,英雄!A:B,2,FALSE)</f>
        <v>矮人矿工7星</v>
      </c>
    </row>
    <row r="2276" spans="1:2">
      <c r="A2276" s="41">
        <v>57236</v>
      </c>
      <c r="B2276" s="41" t="str">
        <f>VLOOKUP(A2276,英雄!A:B,2,FALSE)</f>
        <v>地精海贼7星</v>
      </c>
    </row>
    <row r="2277" spans="1:2">
      <c r="A2277" s="41">
        <v>57237</v>
      </c>
      <c r="B2277" s="41" t="str">
        <f>VLOOKUP(A2277,英雄!A:B,2,FALSE)</f>
        <v>隐匿者7星</v>
      </c>
    </row>
    <row r="2278" spans="1:2">
      <c r="A2278" s="41">
        <v>57238</v>
      </c>
      <c r="B2278" s="41" t="str">
        <f>VLOOKUP(A2278,英雄!A:B,2,FALSE)</f>
        <v>亚马逊杀手7星</v>
      </c>
    </row>
    <row r="2279" spans="1:2">
      <c r="A2279" s="41">
        <v>57239</v>
      </c>
      <c r="B2279" s="41" t="str">
        <f>VLOOKUP(A2279,英雄!A:B,2,FALSE)</f>
        <v>黑衣人7星</v>
      </c>
    </row>
    <row r="2280" spans="1:2">
      <c r="A2280" s="41">
        <v>57240</v>
      </c>
      <c r="B2280" s="41" t="str">
        <f>VLOOKUP(A2280,英雄!A:B,2,FALSE)</f>
        <v>外星人7星</v>
      </c>
    </row>
    <row r="2281" spans="1:2">
      <c r="A2281" s="41">
        <v>57241</v>
      </c>
      <c r="B2281" s="41" t="str">
        <f>VLOOKUP(A2281,英雄!A:B,2,FALSE)</f>
        <v>小混混7星</v>
      </c>
    </row>
    <row r="2282" spans="1:2">
      <c r="A2282" s="41">
        <v>57242</v>
      </c>
      <c r="B2282" s="41" t="str">
        <f>VLOOKUP(A2282,英雄!A:B,2,FALSE)</f>
        <v>恐龙妹7星</v>
      </c>
    </row>
    <row r="2284" spans="1:2">
      <c r="A2284">
        <v>62001</v>
      </c>
      <c r="B2284" t="s">
        <v>277</v>
      </c>
    </row>
    <row r="2285" spans="1:2">
      <c r="A2285">
        <v>62002</v>
      </c>
      <c r="B2285" t="s">
        <v>278</v>
      </c>
    </row>
    <row r="2286" spans="1:2">
      <c r="A2286">
        <v>62003</v>
      </c>
      <c r="B2286" t="s">
        <v>279</v>
      </c>
    </row>
    <row r="2287" spans="1:2">
      <c r="A2287">
        <v>62004</v>
      </c>
      <c r="B2287" t="s">
        <v>4428</v>
      </c>
    </row>
    <row r="2288" spans="1:2">
      <c r="A2288">
        <v>62005</v>
      </c>
      <c r="B2288" t="s">
        <v>280</v>
      </c>
    </row>
    <row r="2289" spans="1:2">
      <c r="A2289">
        <v>62006</v>
      </c>
      <c r="B2289" t="s">
        <v>281</v>
      </c>
    </row>
    <row r="2290" spans="1:2">
      <c r="A2290">
        <v>62007</v>
      </c>
      <c r="B2290" t="s">
        <v>282</v>
      </c>
    </row>
    <row r="2291" spans="1:2">
      <c r="A2291">
        <v>62008</v>
      </c>
      <c r="B2291" t="s">
        <v>4429</v>
      </c>
    </row>
    <row r="2292" spans="1:2">
      <c r="A2292">
        <v>62009</v>
      </c>
      <c r="B2292" t="s">
        <v>283</v>
      </c>
    </row>
    <row r="2293" spans="1:2">
      <c r="A2293">
        <v>62010</v>
      </c>
      <c r="B2293" t="s">
        <v>284</v>
      </c>
    </row>
    <row r="2294" spans="1:2">
      <c r="A2294">
        <v>62011</v>
      </c>
      <c r="B2294" t="s">
        <v>285</v>
      </c>
    </row>
    <row r="2295" spans="1:2">
      <c r="A2295">
        <v>62012</v>
      </c>
      <c r="B2295" t="s">
        <v>286</v>
      </c>
    </row>
    <row r="2296" spans="1:2">
      <c r="A2296">
        <v>62013</v>
      </c>
      <c r="B2296" t="s">
        <v>288</v>
      </c>
    </row>
    <row r="2297" spans="1:2">
      <c r="A2297"/>
      <c r="B2297"/>
    </row>
    <row r="2298" spans="1:2">
      <c r="A2298">
        <v>65001</v>
      </c>
      <c r="B2298" t="str">
        <f>VLOOKUP(A2298,头像框!A:C,3,FALSE)</f>
        <v>银质头像框</v>
      </c>
    </row>
    <row r="2299" spans="1:2">
      <c r="A2299">
        <v>65002</v>
      </c>
      <c r="B2299" t="str">
        <f>VLOOKUP(A2299,头像框!A:C,3,FALSE)</f>
        <v>s1银质头像框</v>
      </c>
    </row>
    <row r="2300" spans="1:2">
      <c r="A2300">
        <v>65003</v>
      </c>
      <c r="B2300" t="str">
        <f>VLOOKUP(A2300,头像框!A:C,3,FALSE)</f>
        <v>s2银质头像框</v>
      </c>
    </row>
    <row r="2301" spans="1:2">
      <c r="A2301">
        <v>65004</v>
      </c>
      <c r="B2301" t="str">
        <f>VLOOKUP(A2301,头像框!A:C,3,FALSE)</f>
        <v>s3银质头像框</v>
      </c>
    </row>
    <row r="2302" spans="1:2">
      <c r="A2302">
        <v>65005</v>
      </c>
      <c r="B2302" t="str">
        <f>VLOOKUP(A2302,头像框!A:C,3,FALSE)</f>
        <v>s4银质头像框</v>
      </c>
    </row>
    <row r="2303" spans="1:2">
      <c r="A2303">
        <v>65006</v>
      </c>
      <c r="B2303" t="str">
        <f>VLOOKUP(A2303,头像框!A:C,3,FALSE)</f>
        <v>s5银质头像框</v>
      </c>
    </row>
    <row r="2304" spans="1:2">
      <c r="A2304">
        <v>65007</v>
      </c>
      <c r="B2304" t="str">
        <f>VLOOKUP(A2304,头像框!A:C,3,FALSE)</f>
        <v>金质头像框</v>
      </c>
    </row>
    <row r="2305" spans="1:2">
      <c r="A2305">
        <v>65008</v>
      </c>
      <c r="B2305" t="str">
        <f>VLOOKUP(A2305,头像框!A:C,3,FALSE)</f>
        <v>s1金质头像框</v>
      </c>
    </row>
    <row r="2306" spans="1:2">
      <c r="A2306">
        <v>65009</v>
      </c>
      <c r="B2306" t="str">
        <f>VLOOKUP(A2306,头像框!A:C,3,FALSE)</f>
        <v>s2金质头像框</v>
      </c>
    </row>
    <row r="2307" spans="1:2">
      <c r="A2307">
        <v>65010</v>
      </c>
      <c r="B2307" t="str">
        <f>VLOOKUP(A2307,头像框!A:C,3,FALSE)</f>
        <v>s3金质头像框</v>
      </c>
    </row>
    <row r="2308" spans="1:2">
      <c r="A2308">
        <v>65011</v>
      </c>
      <c r="B2308" t="str">
        <f>VLOOKUP(A2308,头像框!A:C,3,FALSE)</f>
        <v>s4金质头像框</v>
      </c>
    </row>
    <row r="2309" spans="1:2">
      <c r="A2309">
        <v>65012</v>
      </c>
      <c r="B2309" t="str">
        <f>VLOOKUP(A2309,头像框!A:C,3,FALSE)</f>
        <v>s5金质头像框</v>
      </c>
    </row>
    <row r="2310" spans="1:2">
      <c r="A2310">
        <v>65013</v>
      </c>
      <c r="B2310" t="str">
        <f>VLOOKUP(A2310,头像框!A:C,3,FALSE)</f>
        <v>s6银质头像框</v>
      </c>
    </row>
    <row r="2311" spans="1:2">
      <c r="A2311">
        <v>65014</v>
      </c>
      <c r="B2311" t="str">
        <f>VLOOKUP(A2311,头像框!A:C,3,FALSE)</f>
        <v>s7银质头像框</v>
      </c>
    </row>
    <row r="2312" spans="1:2">
      <c r="A2312">
        <v>65015</v>
      </c>
      <c r="B2312" t="str">
        <f>VLOOKUP(A2312,头像框!A:C,3,FALSE)</f>
        <v>s6金质头像框</v>
      </c>
    </row>
    <row r="2313" spans="1:2">
      <c r="A2313">
        <v>65016</v>
      </c>
      <c r="B2313" t="str">
        <f>VLOOKUP(A2313,头像框!A:C,3,FALSE)</f>
        <v>s7金质头像框</v>
      </c>
    </row>
    <row r="2314" spans="1:2">
      <c r="A2314">
        <v>65017</v>
      </c>
      <c r="B2314" t="str">
        <f>VLOOKUP(A2314,头像框!A:C,3,FALSE)</f>
        <v>s8银质头像框</v>
      </c>
    </row>
    <row r="2315" spans="1:2">
      <c r="A2315">
        <v>65018</v>
      </c>
      <c r="B2315" t="str">
        <f>VLOOKUP(A2315,头像框!A:C,3,FALSE)</f>
        <v>s9银质头像框</v>
      </c>
    </row>
    <row r="2316" spans="1:2">
      <c r="A2316">
        <v>65019</v>
      </c>
      <c r="B2316" t="str">
        <f>VLOOKUP(A2316,头像框!A:C,3,FALSE)</f>
        <v>s8金质头像框</v>
      </c>
    </row>
    <row r="2317" spans="1:2">
      <c r="A2317">
        <v>65020</v>
      </c>
      <c r="B2317" t="str">
        <f>VLOOKUP(A2317,头像框!A:C,3,FALSE)</f>
        <v>s9金质头像框</v>
      </c>
    </row>
  </sheetData>
  <phoneticPr fontId="3" type="noConversion"/>
  <conditionalFormatting sqref="A68 A70 A72 A74">
    <cfRule type="containsText" dxfId="202" priority="4" operator="containsText" text="红水晶">
      <formula>NOT(ISERROR(SEARCH("红水晶",A68)))</formula>
    </cfRule>
  </conditionalFormatting>
  <conditionalFormatting sqref="A76:A95">
    <cfRule type="containsText" dxfId="201" priority="1" operator="containsText" text="红水晶">
      <formula>NOT(ISERROR(SEARCH("红水晶",A76)))</formula>
    </cfRule>
  </conditionalFormatting>
  <conditionalFormatting sqref="A68 A70 A72 A74">
    <cfRule type="duplicateValues" dxfId="200" priority="5"/>
  </conditionalFormatting>
  <conditionalFormatting sqref="A69 A71 A73 A75">
    <cfRule type="duplicateValues" dxfId="199" priority="3"/>
  </conditionalFormatting>
  <conditionalFormatting sqref="A69 A71 A73 A75">
    <cfRule type="containsText" dxfId="198" priority="2" operator="containsText" text="红水晶">
      <formula>NOT(ISERROR(SEARCH("红水晶",A69)))</formula>
    </cfRule>
  </conditionalFormatting>
  <conditionalFormatting sqref="A76:A95">
    <cfRule type="duplicateValues" dxfId="197" priority="89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A55"/>
  <sheetViews>
    <sheetView topLeftCell="A19" workbookViewId="0">
      <selection activeCell="I28" sqref="I28"/>
    </sheetView>
  </sheetViews>
  <sheetFormatPr defaultColWidth="8.875" defaultRowHeight="13.5"/>
  <cols>
    <col min="8" max="8" width="12.625" bestFit="1" customWidth="1"/>
    <col min="21" max="21" width="11.625" bestFit="1" customWidth="1"/>
  </cols>
  <sheetData>
    <row r="1" spans="1:27" ht="14.25">
      <c r="A1" s="23" t="s">
        <v>2750</v>
      </c>
      <c r="B1" s="23">
        <v>1</v>
      </c>
      <c r="C1" s="23">
        <v>1</v>
      </c>
      <c r="D1" s="23">
        <v>1</v>
      </c>
      <c r="E1" s="23"/>
      <c r="Q1" s="45">
        <v>17</v>
      </c>
      <c r="R1" s="45" t="s">
        <v>4362</v>
      </c>
      <c r="S1">
        <v>1</v>
      </c>
    </row>
    <row r="2" spans="1:27" ht="14.25">
      <c r="A2" s="23" t="s">
        <v>2751</v>
      </c>
      <c r="B2" s="23">
        <v>2</v>
      </c>
      <c r="C2" s="23">
        <v>1.2</v>
      </c>
      <c r="D2" s="23">
        <v>0.8</v>
      </c>
      <c r="Q2" s="45">
        <v>17</v>
      </c>
      <c r="R2" s="45" t="s">
        <v>4362</v>
      </c>
      <c r="S2">
        <v>1</v>
      </c>
    </row>
    <row r="3" spans="1:27" ht="14.25">
      <c r="A3" s="23" t="s">
        <v>2752</v>
      </c>
      <c r="B3" s="23">
        <v>3</v>
      </c>
      <c r="C3" s="23">
        <v>1.1000000000000001</v>
      </c>
      <c r="D3" s="23">
        <v>0.9</v>
      </c>
      <c r="Q3" s="45">
        <v>17</v>
      </c>
      <c r="R3" s="45" t="s">
        <v>4362</v>
      </c>
      <c r="S3">
        <v>1</v>
      </c>
    </row>
    <row r="4" spans="1:27" ht="14.25">
      <c r="A4" s="23" t="s">
        <v>2753</v>
      </c>
      <c r="B4" s="23">
        <v>4</v>
      </c>
      <c r="C4" s="23">
        <v>1</v>
      </c>
      <c r="D4" s="23">
        <v>1</v>
      </c>
      <c r="Q4" s="45">
        <v>18</v>
      </c>
      <c r="R4" s="45" t="s">
        <v>4363</v>
      </c>
      <c r="S4">
        <v>1</v>
      </c>
      <c r="U4" s="23" t="s">
        <v>4523</v>
      </c>
      <c r="V4" s="23" t="s">
        <v>2760</v>
      </c>
      <c r="W4" s="23" t="s">
        <v>2761</v>
      </c>
      <c r="X4" s="23" t="s">
        <v>2762</v>
      </c>
      <c r="Y4" s="23" t="s">
        <v>2763</v>
      </c>
      <c r="Z4" s="23" t="s">
        <v>2764</v>
      </c>
      <c r="AA4" s="23" t="s">
        <v>2765</v>
      </c>
    </row>
    <row r="5" spans="1:27" ht="14.25">
      <c r="A5" s="23" t="s">
        <v>2754</v>
      </c>
      <c r="B5" s="23">
        <v>5</v>
      </c>
      <c r="C5" s="23">
        <v>1</v>
      </c>
      <c r="D5" s="23">
        <v>1</v>
      </c>
      <c r="Q5" s="45">
        <v>18</v>
      </c>
      <c r="R5" s="45" t="s">
        <v>4363</v>
      </c>
      <c r="S5">
        <v>1</v>
      </c>
      <c r="U5" s="23"/>
      <c r="V5" s="23">
        <v>30</v>
      </c>
      <c r="W5" s="23">
        <v>60</v>
      </c>
      <c r="X5" s="23">
        <v>100</v>
      </c>
      <c r="Y5" s="23">
        <v>150</v>
      </c>
      <c r="Z5" s="23">
        <v>210</v>
      </c>
      <c r="AA5" s="23">
        <v>280</v>
      </c>
    </row>
    <row r="6" spans="1:27" ht="14.25">
      <c r="A6" s="23" t="s">
        <v>340</v>
      </c>
      <c r="B6" s="23">
        <v>6</v>
      </c>
      <c r="C6" s="23">
        <v>0.8</v>
      </c>
      <c r="D6" s="23">
        <v>1.2</v>
      </c>
      <c r="Q6" s="45">
        <v>18</v>
      </c>
      <c r="R6" s="45" t="s">
        <v>4363</v>
      </c>
      <c r="S6">
        <v>1</v>
      </c>
      <c r="U6" s="23"/>
      <c r="V6" s="23">
        <v>80</v>
      </c>
      <c r="W6" s="23">
        <v>110</v>
      </c>
      <c r="X6" s="23">
        <v>150</v>
      </c>
      <c r="Y6" s="23">
        <v>240</v>
      </c>
      <c r="Z6" s="23">
        <v>310</v>
      </c>
      <c r="AA6" s="23">
        <v>390</v>
      </c>
    </row>
    <row r="7" spans="1:27" ht="14.25">
      <c r="A7" s="23" t="s">
        <v>339</v>
      </c>
      <c r="B7" s="23">
        <v>7</v>
      </c>
      <c r="C7" s="23">
        <v>0.9</v>
      </c>
      <c r="D7" s="23">
        <v>1.1000000000000001</v>
      </c>
      <c r="Q7" s="45">
        <v>19</v>
      </c>
      <c r="R7" s="45" t="s">
        <v>4355</v>
      </c>
      <c r="S7">
        <v>1</v>
      </c>
      <c r="U7" s="23"/>
      <c r="V7" s="23">
        <v>150</v>
      </c>
      <c r="W7" s="23">
        <v>180</v>
      </c>
      <c r="X7" s="23">
        <v>220</v>
      </c>
      <c r="Y7" s="23">
        <v>350</v>
      </c>
      <c r="Z7" s="23">
        <v>430</v>
      </c>
      <c r="AA7" s="23">
        <v>520</v>
      </c>
    </row>
    <row r="8" spans="1:27" ht="14.25">
      <c r="A8" s="23" t="s">
        <v>2755</v>
      </c>
      <c r="B8" s="23">
        <v>8</v>
      </c>
      <c r="C8" s="23">
        <v>0.9</v>
      </c>
      <c r="D8" s="23">
        <v>0.6</v>
      </c>
      <c r="Q8" s="45">
        <v>19</v>
      </c>
      <c r="R8" s="45" t="s">
        <v>4355</v>
      </c>
      <c r="S8">
        <v>1</v>
      </c>
      <c r="U8" s="23"/>
      <c r="V8" s="23">
        <v>240</v>
      </c>
      <c r="W8" s="23">
        <v>270</v>
      </c>
      <c r="X8" s="23">
        <v>310</v>
      </c>
      <c r="Y8" s="23">
        <v>480</v>
      </c>
      <c r="Z8" s="23">
        <v>570</v>
      </c>
      <c r="AA8" s="23">
        <v>670</v>
      </c>
    </row>
    <row r="9" spans="1:27" ht="14.25">
      <c r="A9" s="23" t="s">
        <v>2756</v>
      </c>
      <c r="B9" s="23">
        <v>9</v>
      </c>
      <c r="C9" s="23">
        <v>0.6</v>
      </c>
      <c r="D9" s="23">
        <v>0.9</v>
      </c>
      <c r="Q9" s="45">
        <v>19</v>
      </c>
      <c r="R9" s="45" t="s">
        <v>4355</v>
      </c>
      <c r="S9">
        <v>1</v>
      </c>
      <c r="U9" s="23"/>
      <c r="V9" s="23">
        <v>350</v>
      </c>
      <c r="W9" s="23">
        <v>380</v>
      </c>
      <c r="X9" s="23">
        <v>420</v>
      </c>
      <c r="Y9" s="23">
        <v>630</v>
      </c>
      <c r="Z9" s="23">
        <v>730</v>
      </c>
      <c r="AA9" s="23">
        <v>840</v>
      </c>
    </row>
    <row r="10" spans="1:27" ht="14.25">
      <c r="A10" s="23" t="s">
        <v>2757</v>
      </c>
      <c r="B10" s="23">
        <v>10</v>
      </c>
      <c r="C10" s="23">
        <v>0.7</v>
      </c>
      <c r="D10" s="23">
        <v>0.7</v>
      </c>
      <c r="Q10" s="45">
        <v>20</v>
      </c>
      <c r="R10" s="45" t="s">
        <v>4356</v>
      </c>
      <c r="S10">
        <v>0.66</v>
      </c>
      <c r="U10" s="23"/>
      <c r="V10" s="23">
        <v>480</v>
      </c>
      <c r="W10" s="23">
        <v>510</v>
      </c>
      <c r="X10" s="23">
        <v>550</v>
      </c>
      <c r="Y10" s="23">
        <v>800</v>
      </c>
      <c r="Z10" s="23">
        <v>910</v>
      </c>
      <c r="AA10" s="23">
        <v>1030</v>
      </c>
    </row>
    <row r="11" spans="1:27" ht="14.25">
      <c r="A11" s="25" t="s">
        <v>344</v>
      </c>
      <c r="B11" s="23">
        <v>11</v>
      </c>
      <c r="C11" s="23">
        <v>1</v>
      </c>
      <c r="D11" s="23">
        <v>0.5</v>
      </c>
      <c r="E11" s="23">
        <v>0</v>
      </c>
      <c r="F11" s="23">
        <v>0</v>
      </c>
      <c r="Q11" s="45">
        <v>20</v>
      </c>
      <c r="R11" s="45" t="s">
        <v>4356</v>
      </c>
      <c r="S11">
        <v>0.66</v>
      </c>
      <c r="U11" s="23">
        <v>10</v>
      </c>
      <c r="V11">
        <f>V5/2</f>
        <v>15</v>
      </c>
      <c r="W11">
        <f t="shared" ref="W11:AA11" si="0">W5/2</f>
        <v>30</v>
      </c>
      <c r="X11">
        <f t="shared" si="0"/>
        <v>50</v>
      </c>
      <c r="Y11">
        <f t="shared" si="0"/>
        <v>75</v>
      </c>
      <c r="Z11">
        <f t="shared" si="0"/>
        <v>105</v>
      </c>
      <c r="AA11">
        <f t="shared" si="0"/>
        <v>140</v>
      </c>
    </row>
    <row r="12" spans="1:27" ht="14.25">
      <c r="A12" s="25" t="s">
        <v>345</v>
      </c>
      <c r="B12" s="23">
        <v>12</v>
      </c>
      <c r="C12" s="23">
        <v>1</v>
      </c>
      <c r="D12" s="23">
        <v>0.5</v>
      </c>
      <c r="E12" s="23">
        <v>0</v>
      </c>
      <c r="F12" s="23">
        <v>0</v>
      </c>
      <c r="Q12" s="45">
        <v>20</v>
      </c>
      <c r="R12" s="45" t="s">
        <v>4356</v>
      </c>
      <c r="S12">
        <v>0.66</v>
      </c>
      <c r="U12" s="23">
        <v>20</v>
      </c>
      <c r="V12">
        <f t="shared" ref="V12:AA12" si="1">V6/2</f>
        <v>40</v>
      </c>
      <c r="W12">
        <f t="shared" si="1"/>
        <v>55</v>
      </c>
      <c r="X12">
        <f t="shared" si="1"/>
        <v>75</v>
      </c>
      <c r="Y12">
        <f t="shared" si="1"/>
        <v>120</v>
      </c>
      <c r="Z12">
        <f t="shared" si="1"/>
        <v>155</v>
      </c>
      <c r="AA12">
        <f t="shared" si="1"/>
        <v>195</v>
      </c>
    </row>
    <row r="13" spans="1:27" ht="14.25">
      <c r="A13" s="25" t="s">
        <v>346</v>
      </c>
      <c r="B13" s="23">
        <v>13</v>
      </c>
      <c r="C13" s="23">
        <v>1</v>
      </c>
      <c r="D13" s="23">
        <v>0.5</v>
      </c>
      <c r="E13" s="23">
        <v>0</v>
      </c>
      <c r="F13" s="23">
        <v>0</v>
      </c>
      <c r="Q13" s="45">
        <v>21</v>
      </c>
      <c r="R13" s="45" t="s">
        <v>4359</v>
      </c>
      <c r="S13">
        <v>1</v>
      </c>
      <c r="U13" s="23">
        <v>30</v>
      </c>
      <c r="V13">
        <f t="shared" ref="V13:AA13" si="2">V7/2</f>
        <v>75</v>
      </c>
      <c r="W13">
        <f t="shared" si="2"/>
        <v>90</v>
      </c>
      <c r="X13">
        <f t="shared" si="2"/>
        <v>110</v>
      </c>
      <c r="Y13">
        <f t="shared" si="2"/>
        <v>175</v>
      </c>
      <c r="Z13">
        <f t="shared" si="2"/>
        <v>215</v>
      </c>
      <c r="AA13">
        <f t="shared" si="2"/>
        <v>260</v>
      </c>
    </row>
    <row r="14" spans="1:27" ht="14.25">
      <c r="A14" s="25" t="s">
        <v>347</v>
      </c>
      <c r="B14" s="23">
        <v>14</v>
      </c>
      <c r="C14" s="23">
        <v>0.5</v>
      </c>
      <c r="D14" s="23">
        <v>1</v>
      </c>
      <c r="E14" s="23">
        <v>0</v>
      </c>
      <c r="F14" s="23">
        <v>0</v>
      </c>
      <c r="Q14" s="45">
        <v>21</v>
      </c>
      <c r="R14" s="45" t="s">
        <v>4359</v>
      </c>
      <c r="S14">
        <v>1</v>
      </c>
      <c r="U14" s="23">
        <v>40</v>
      </c>
      <c r="V14">
        <f t="shared" ref="V14:AA14" si="3">V8/2</f>
        <v>120</v>
      </c>
      <c r="W14">
        <f t="shared" si="3"/>
        <v>135</v>
      </c>
      <c r="X14">
        <f t="shared" si="3"/>
        <v>155</v>
      </c>
      <c r="Y14">
        <f t="shared" si="3"/>
        <v>240</v>
      </c>
      <c r="Z14">
        <f t="shared" si="3"/>
        <v>285</v>
      </c>
      <c r="AA14">
        <f t="shared" si="3"/>
        <v>335</v>
      </c>
    </row>
    <row r="15" spans="1:27" ht="14.25">
      <c r="A15" s="25" t="s">
        <v>348</v>
      </c>
      <c r="B15" s="23">
        <v>15</v>
      </c>
      <c r="C15" s="23">
        <v>0.5</v>
      </c>
      <c r="D15" s="23">
        <v>1</v>
      </c>
      <c r="E15" s="23">
        <v>0</v>
      </c>
      <c r="F15" s="23">
        <v>0</v>
      </c>
      <c r="Q15" s="45">
        <v>21</v>
      </c>
      <c r="R15" s="45" t="s">
        <v>4359</v>
      </c>
      <c r="S15">
        <v>1</v>
      </c>
      <c r="U15" s="23">
        <v>50</v>
      </c>
      <c r="V15">
        <f t="shared" ref="V15:AA15" si="4">V9/2</f>
        <v>175</v>
      </c>
      <c r="W15">
        <f t="shared" si="4"/>
        <v>190</v>
      </c>
      <c r="X15">
        <f t="shared" si="4"/>
        <v>210</v>
      </c>
      <c r="Y15">
        <f t="shared" si="4"/>
        <v>315</v>
      </c>
      <c r="Z15">
        <f t="shared" si="4"/>
        <v>365</v>
      </c>
      <c r="AA15">
        <f t="shared" si="4"/>
        <v>420</v>
      </c>
    </row>
    <row r="16" spans="1:27" ht="14.25">
      <c r="A16" s="25" t="s">
        <v>349</v>
      </c>
      <c r="B16" s="23">
        <v>16</v>
      </c>
      <c r="C16" s="23">
        <v>0.5</v>
      </c>
      <c r="D16" s="23">
        <v>1</v>
      </c>
      <c r="E16" s="23">
        <v>0</v>
      </c>
      <c r="F16" s="23">
        <v>0</v>
      </c>
      <c r="Q16" s="45">
        <v>23</v>
      </c>
      <c r="R16" s="45" t="s">
        <v>4360</v>
      </c>
      <c r="S16">
        <v>1</v>
      </c>
      <c r="U16" s="23">
        <v>60</v>
      </c>
      <c r="V16">
        <f t="shared" ref="V16:AA16" si="5">V10/2</f>
        <v>240</v>
      </c>
      <c r="W16">
        <f t="shared" si="5"/>
        <v>255</v>
      </c>
      <c r="X16">
        <f t="shared" si="5"/>
        <v>275</v>
      </c>
      <c r="Y16">
        <f t="shared" si="5"/>
        <v>400</v>
      </c>
      <c r="Z16">
        <f t="shared" si="5"/>
        <v>455</v>
      </c>
      <c r="AA16">
        <f t="shared" si="5"/>
        <v>515</v>
      </c>
    </row>
    <row r="17" spans="1:19" ht="14.25">
      <c r="A17" s="25" t="s">
        <v>350</v>
      </c>
      <c r="B17" s="23">
        <v>17</v>
      </c>
      <c r="C17" s="23">
        <v>0</v>
      </c>
      <c r="D17" s="23">
        <v>0</v>
      </c>
      <c r="E17" s="66">
        <v>0.16669999999999999</v>
      </c>
      <c r="F17" s="66">
        <v>0.16669999999999999</v>
      </c>
      <c r="Q17" s="45">
        <v>23</v>
      </c>
      <c r="R17" s="45" t="s">
        <v>4360</v>
      </c>
      <c r="S17">
        <v>1</v>
      </c>
    </row>
    <row r="18" spans="1:19" ht="14.25">
      <c r="A18" s="25" t="s">
        <v>351</v>
      </c>
      <c r="B18" s="23">
        <v>18</v>
      </c>
      <c r="C18" s="23">
        <v>0</v>
      </c>
      <c r="D18" s="23">
        <v>0</v>
      </c>
      <c r="E18" s="66">
        <v>0.16669999999999999</v>
      </c>
      <c r="F18" s="66">
        <v>0.16669999999999999</v>
      </c>
      <c r="Q18" s="45">
        <v>23</v>
      </c>
      <c r="R18" s="45" t="s">
        <v>4360</v>
      </c>
      <c r="S18">
        <v>1</v>
      </c>
    </row>
    <row r="19" spans="1:19" ht="14.25">
      <c r="A19" s="25" t="s">
        <v>1195</v>
      </c>
      <c r="B19" s="23">
        <v>19</v>
      </c>
      <c r="C19" s="23">
        <v>0</v>
      </c>
      <c r="D19" s="23">
        <v>0</v>
      </c>
      <c r="E19" s="66">
        <v>0.16669999999999999</v>
      </c>
      <c r="F19" s="66">
        <v>0.16669999999999999</v>
      </c>
      <c r="Q19" s="45">
        <v>24</v>
      </c>
      <c r="R19" s="45" t="s">
        <v>4357</v>
      </c>
      <c r="S19">
        <v>1</v>
      </c>
    </row>
    <row r="20" spans="1:19">
      <c r="Q20" s="45">
        <v>24</v>
      </c>
      <c r="R20" s="45" t="s">
        <v>4357</v>
      </c>
      <c r="S20">
        <v>1</v>
      </c>
    </row>
    <row r="21" spans="1:19" ht="14.25">
      <c r="A21" s="23" t="s">
        <v>2758</v>
      </c>
      <c r="B21" s="23" t="s">
        <v>2760</v>
      </c>
      <c r="C21" s="23" t="s">
        <v>2761</v>
      </c>
      <c r="D21" s="23" t="s">
        <v>2762</v>
      </c>
      <c r="E21" s="23" t="s">
        <v>2763</v>
      </c>
      <c r="F21" s="23" t="s">
        <v>2764</v>
      </c>
      <c r="G21" s="23" t="s">
        <v>2765</v>
      </c>
      <c r="I21" s="23" t="s">
        <v>2759</v>
      </c>
      <c r="J21" s="23" t="s">
        <v>2760</v>
      </c>
      <c r="K21" s="23" t="s">
        <v>2761</v>
      </c>
      <c r="L21" s="23" t="s">
        <v>2762</v>
      </c>
      <c r="M21" s="23" t="s">
        <v>2763</v>
      </c>
      <c r="N21" s="23" t="s">
        <v>2764</v>
      </c>
      <c r="O21" s="23" t="s">
        <v>2765</v>
      </c>
      <c r="Q21" s="45">
        <v>24</v>
      </c>
      <c r="R21" s="45" t="s">
        <v>4357</v>
      </c>
      <c r="S21">
        <v>1</v>
      </c>
    </row>
    <row r="22" spans="1:19" ht="14.25">
      <c r="A22" s="23">
        <v>10</v>
      </c>
      <c r="B22" s="23">
        <v>172</v>
      </c>
      <c r="C22" s="23">
        <v>200</v>
      </c>
      <c r="D22" s="23">
        <v>213</v>
      </c>
      <c r="E22" s="23">
        <v>227</v>
      </c>
      <c r="F22" s="23">
        <v>242</v>
      </c>
      <c r="G22" s="23">
        <v>258</v>
      </c>
      <c r="I22" s="23">
        <v>10</v>
      </c>
      <c r="J22" s="23">
        <v>130</v>
      </c>
      <c r="K22" s="23">
        <v>162</v>
      </c>
      <c r="L22" s="23">
        <v>174</v>
      </c>
      <c r="M22" s="23">
        <v>185</v>
      </c>
      <c r="N22" s="23">
        <v>198</v>
      </c>
      <c r="O22" s="23">
        <v>212</v>
      </c>
      <c r="Q22" s="45">
        <v>25</v>
      </c>
      <c r="R22" s="45" t="s">
        <v>4358</v>
      </c>
      <c r="S22">
        <v>2</v>
      </c>
    </row>
    <row r="23" spans="1:19" ht="14.25">
      <c r="A23" s="23">
        <v>20</v>
      </c>
      <c r="B23" s="23">
        <v>275</v>
      </c>
      <c r="C23" s="84">
        <v>320</v>
      </c>
      <c r="D23" s="23">
        <v>341</v>
      </c>
      <c r="E23" s="83">
        <v>364</v>
      </c>
      <c r="F23" s="23">
        <v>388</v>
      </c>
      <c r="G23" s="23">
        <v>414</v>
      </c>
      <c r="I23" s="23">
        <v>20</v>
      </c>
      <c r="J23" s="23">
        <v>182</v>
      </c>
      <c r="K23" s="83">
        <v>228</v>
      </c>
      <c r="L23" s="23">
        <v>244</v>
      </c>
      <c r="M23" s="84">
        <v>260</v>
      </c>
      <c r="N23" s="23">
        <v>278</v>
      </c>
      <c r="O23" s="23">
        <v>297</v>
      </c>
      <c r="Q23" s="45">
        <v>25</v>
      </c>
      <c r="R23" s="45" t="s">
        <v>4358</v>
      </c>
      <c r="S23">
        <v>2</v>
      </c>
    </row>
    <row r="24" spans="1:19" ht="14.25">
      <c r="A24" s="23">
        <v>30</v>
      </c>
      <c r="B24" s="23">
        <v>438</v>
      </c>
      <c r="C24" s="23">
        <v>510</v>
      </c>
      <c r="D24" s="84">
        <v>544</v>
      </c>
      <c r="E24" s="23">
        <v>580</v>
      </c>
      <c r="F24" s="23">
        <v>619</v>
      </c>
      <c r="G24" s="23">
        <v>661</v>
      </c>
      <c r="I24" s="23">
        <v>30</v>
      </c>
      <c r="J24" s="23">
        <v>256</v>
      </c>
      <c r="K24" s="23">
        <v>320</v>
      </c>
      <c r="L24" s="83">
        <v>342</v>
      </c>
      <c r="M24" s="23">
        <v>365</v>
      </c>
      <c r="N24" s="85">
        <v>390</v>
      </c>
      <c r="O24" s="23">
        <v>417</v>
      </c>
      <c r="Q24" s="45">
        <v>25</v>
      </c>
      <c r="R24" s="45" t="s">
        <v>4358</v>
      </c>
      <c r="S24">
        <v>2</v>
      </c>
    </row>
    <row r="25" spans="1:19" ht="14.25">
      <c r="A25" s="23">
        <v>40</v>
      </c>
      <c r="B25" s="23">
        <v>688</v>
      </c>
      <c r="C25" s="23">
        <v>800</v>
      </c>
      <c r="D25" s="23">
        <v>854</v>
      </c>
      <c r="E25" s="84">
        <v>912</v>
      </c>
      <c r="F25" s="23">
        <v>974</v>
      </c>
      <c r="G25" s="23">
        <v>1040</v>
      </c>
      <c r="I25" s="23">
        <v>40</v>
      </c>
      <c r="J25" s="23">
        <v>400</v>
      </c>
      <c r="K25" s="23">
        <v>500</v>
      </c>
      <c r="L25" s="23">
        <v>535</v>
      </c>
      <c r="M25" s="83">
        <v>572</v>
      </c>
      <c r="N25" s="23">
        <v>612</v>
      </c>
      <c r="O25" s="23">
        <v>654</v>
      </c>
      <c r="Q25" s="45">
        <v>30</v>
      </c>
      <c r="R25" s="45" t="s">
        <v>4364</v>
      </c>
      <c r="S25">
        <v>30</v>
      </c>
    </row>
    <row r="26" spans="1:19" ht="14.25">
      <c r="A26" s="23">
        <v>50</v>
      </c>
      <c r="B26" s="23">
        <v>1075</v>
      </c>
      <c r="C26" s="23">
        <v>1250</v>
      </c>
      <c r="D26" s="23">
        <v>1335</v>
      </c>
      <c r="E26" s="23">
        <v>1425</v>
      </c>
      <c r="F26" s="84">
        <v>1521</v>
      </c>
      <c r="G26" s="23">
        <v>1624</v>
      </c>
      <c r="I26" s="23">
        <v>50</v>
      </c>
      <c r="J26" s="23">
        <v>640</v>
      </c>
      <c r="K26" s="23">
        <v>800</v>
      </c>
      <c r="L26" s="23">
        <v>856</v>
      </c>
      <c r="M26" s="23">
        <v>915</v>
      </c>
      <c r="N26" s="83">
        <v>979</v>
      </c>
      <c r="O26" s="23">
        <v>1047</v>
      </c>
      <c r="Q26" s="45">
        <v>30</v>
      </c>
      <c r="R26" s="45" t="s">
        <v>4364</v>
      </c>
      <c r="S26">
        <v>30</v>
      </c>
    </row>
    <row r="27" spans="1:19" ht="14.25">
      <c r="A27" s="23">
        <v>60</v>
      </c>
      <c r="B27" s="23">
        <v>1548</v>
      </c>
      <c r="C27" s="23">
        <v>1800</v>
      </c>
      <c r="D27" s="23">
        <v>1922</v>
      </c>
      <c r="E27" s="23">
        <v>2052</v>
      </c>
      <c r="F27" s="84">
        <v>2191</v>
      </c>
      <c r="G27" s="23">
        <v>2339</v>
      </c>
      <c r="I27" s="23">
        <v>60</v>
      </c>
      <c r="J27" s="23">
        <v>840</v>
      </c>
      <c r="K27" s="23">
        <v>1050</v>
      </c>
      <c r="L27" s="23">
        <v>1123</v>
      </c>
      <c r="M27" s="23">
        <v>1201</v>
      </c>
      <c r="N27" s="83">
        <v>1285</v>
      </c>
      <c r="O27" s="85">
        <v>1374</v>
      </c>
      <c r="Q27" s="45">
        <v>30</v>
      </c>
      <c r="R27" s="45" t="s">
        <v>4364</v>
      </c>
      <c r="S27">
        <v>30</v>
      </c>
    </row>
    <row r="28" spans="1:19" ht="15" thickBot="1">
      <c r="A28" s="23"/>
      <c r="B28" s="23"/>
      <c r="C28" s="23"/>
      <c r="D28" s="23"/>
      <c r="E28" s="23"/>
      <c r="F28" s="84"/>
      <c r="G28" s="23"/>
      <c r="I28" s="23"/>
      <c r="J28" s="23"/>
      <c r="K28" s="23"/>
      <c r="L28" s="23"/>
      <c r="M28" s="23"/>
      <c r="N28" s="83"/>
      <c r="O28" s="85"/>
      <c r="Q28" s="45"/>
      <c r="R28" s="45"/>
    </row>
    <row r="29" spans="1:19" ht="14.25">
      <c r="A29" s="23"/>
      <c r="B29" s="104" t="s">
        <v>5771</v>
      </c>
      <c r="C29" s="105" t="s">
        <v>5772</v>
      </c>
      <c r="D29" s="105" t="s">
        <v>5773</v>
      </c>
      <c r="E29" s="105" t="s">
        <v>5774</v>
      </c>
      <c r="F29" s="105" t="s">
        <v>5775</v>
      </c>
      <c r="G29" s="105" t="s">
        <v>2764</v>
      </c>
      <c r="H29" s="106" t="s">
        <v>2765</v>
      </c>
      <c r="Q29" s="45">
        <v>35</v>
      </c>
      <c r="R29" s="45" t="s">
        <v>4365</v>
      </c>
      <c r="S29">
        <v>30</v>
      </c>
    </row>
    <row r="30" spans="1:19" ht="14.25">
      <c r="B30" s="107">
        <v>10</v>
      </c>
      <c r="C30" s="108"/>
      <c r="D30" s="108">
        <v>0.01</v>
      </c>
      <c r="E30" s="108">
        <v>0.02</v>
      </c>
      <c r="F30" s="108">
        <v>0.03</v>
      </c>
      <c r="G30" s="108">
        <v>0.04</v>
      </c>
      <c r="H30" s="109">
        <v>0.06</v>
      </c>
      <c r="Q30" s="45">
        <v>35</v>
      </c>
      <c r="R30" s="45" t="s">
        <v>4365</v>
      </c>
      <c r="S30">
        <v>30</v>
      </c>
    </row>
    <row r="31" spans="1:19" ht="14.25">
      <c r="B31" s="107">
        <v>20</v>
      </c>
      <c r="C31" s="108"/>
      <c r="D31" s="108">
        <v>0.01</v>
      </c>
      <c r="E31" s="108">
        <v>0.02</v>
      </c>
      <c r="F31" s="108">
        <v>0.03</v>
      </c>
      <c r="G31" s="108">
        <v>0.04</v>
      </c>
      <c r="H31" s="109">
        <v>0.06</v>
      </c>
      <c r="Q31" s="45">
        <v>35</v>
      </c>
      <c r="R31" s="45" t="s">
        <v>4365</v>
      </c>
      <c r="S31">
        <v>30</v>
      </c>
    </row>
    <row r="32" spans="1:19" ht="14.25">
      <c r="B32" s="107">
        <v>30</v>
      </c>
      <c r="C32" s="108"/>
      <c r="D32" s="108">
        <v>0.01</v>
      </c>
      <c r="E32" s="108">
        <v>0.03</v>
      </c>
      <c r="F32" s="108">
        <v>0.04</v>
      </c>
      <c r="G32" s="114">
        <v>0.06</v>
      </c>
      <c r="H32" s="109">
        <v>0.08</v>
      </c>
      <c r="Q32" s="45">
        <v>54</v>
      </c>
      <c r="R32" s="45" t="s">
        <v>4361</v>
      </c>
      <c r="S32">
        <v>3</v>
      </c>
    </row>
    <row r="33" spans="2:19" ht="14.25">
      <c r="B33" s="107">
        <v>40</v>
      </c>
      <c r="C33" s="108"/>
      <c r="D33" s="108">
        <v>0.02</v>
      </c>
      <c r="E33" s="108">
        <v>0.03</v>
      </c>
      <c r="F33" s="108">
        <v>0.04</v>
      </c>
      <c r="G33" s="108">
        <v>0.06</v>
      </c>
      <c r="H33" s="109">
        <v>0.08</v>
      </c>
      <c r="Q33" s="45">
        <v>54</v>
      </c>
      <c r="R33" s="45" t="s">
        <v>4361</v>
      </c>
      <c r="S33">
        <v>3</v>
      </c>
    </row>
    <row r="34" spans="2:19" ht="14.25">
      <c r="B34" s="107">
        <v>50</v>
      </c>
      <c r="C34" s="108"/>
      <c r="D34" s="108">
        <v>0.02</v>
      </c>
      <c r="E34" s="108">
        <v>0.04</v>
      </c>
      <c r="F34" s="108">
        <v>0.06</v>
      </c>
      <c r="G34" s="108">
        <v>0.08</v>
      </c>
      <c r="H34" s="109">
        <v>0.1</v>
      </c>
      <c r="Q34" s="45">
        <v>54</v>
      </c>
      <c r="R34" s="45" t="s">
        <v>4361</v>
      </c>
      <c r="S34">
        <v>3</v>
      </c>
    </row>
    <row r="35" spans="2:19" ht="14.25">
      <c r="B35" s="107">
        <v>60</v>
      </c>
      <c r="C35" s="108"/>
      <c r="D35" s="108">
        <v>0.02</v>
      </c>
      <c r="E35" s="108">
        <v>0.04</v>
      </c>
      <c r="F35" s="108">
        <v>0.06</v>
      </c>
      <c r="G35" s="108">
        <v>0.08</v>
      </c>
      <c r="H35" s="115">
        <v>0.1</v>
      </c>
      <c r="Q35" s="45">
        <v>54</v>
      </c>
      <c r="R35" s="45" t="s">
        <v>4361</v>
      </c>
      <c r="S35">
        <v>3</v>
      </c>
    </row>
    <row r="36" spans="2:19" ht="14.25">
      <c r="B36" s="107"/>
      <c r="C36" s="24"/>
      <c r="D36" s="24"/>
      <c r="E36" s="24"/>
      <c r="F36" s="24"/>
      <c r="G36" s="24" t="s">
        <v>5776</v>
      </c>
      <c r="H36" s="110" t="s">
        <v>5777</v>
      </c>
      <c r="Q36" s="45">
        <v>54</v>
      </c>
      <c r="R36" s="45" t="s">
        <v>4361</v>
      </c>
      <c r="S36">
        <v>3</v>
      </c>
    </row>
    <row r="37" spans="2:19" ht="14.25">
      <c r="B37" s="107"/>
      <c r="C37" s="24"/>
      <c r="D37" s="24"/>
      <c r="E37" s="24"/>
      <c r="F37" s="24"/>
      <c r="G37" s="24"/>
      <c r="H37" s="110"/>
      <c r="Q37" s="45">
        <v>54</v>
      </c>
      <c r="R37" s="45" t="s">
        <v>4361</v>
      </c>
      <c r="S37">
        <v>3</v>
      </c>
    </row>
    <row r="38" spans="2:19" ht="14.25">
      <c r="B38" s="107" t="s">
        <v>5769</v>
      </c>
      <c r="C38" s="24"/>
      <c r="D38" s="24"/>
      <c r="E38" s="24"/>
      <c r="F38" s="24"/>
      <c r="G38" s="24"/>
      <c r="H38" s="110"/>
      <c r="Q38" s="45">
        <v>54</v>
      </c>
      <c r="R38" s="45" t="s">
        <v>4361</v>
      </c>
      <c r="S38">
        <v>3</v>
      </c>
    </row>
    <row r="39" spans="2:19" ht="14.25">
      <c r="B39" s="107">
        <v>10</v>
      </c>
      <c r="C39" s="24"/>
      <c r="D39" s="108">
        <v>0.05</v>
      </c>
      <c r="E39" s="108">
        <v>0.08</v>
      </c>
      <c r="F39" s="108">
        <v>0.12</v>
      </c>
      <c r="G39" s="114">
        <v>0.15</v>
      </c>
      <c r="H39" s="115">
        <v>0.18</v>
      </c>
      <c r="Q39" s="45">
        <v>54</v>
      </c>
      <c r="R39" s="45" t="s">
        <v>4361</v>
      </c>
      <c r="S39">
        <v>3</v>
      </c>
    </row>
    <row r="40" spans="2:19" ht="14.25">
      <c r="B40" s="107">
        <v>20</v>
      </c>
      <c r="C40" s="24"/>
      <c r="D40" s="108">
        <v>0.05</v>
      </c>
      <c r="E40" s="108">
        <v>0.08</v>
      </c>
      <c r="F40" s="139">
        <v>0.12</v>
      </c>
      <c r="G40" s="114">
        <v>0.15</v>
      </c>
      <c r="H40" s="115">
        <v>0.18</v>
      </c>
      <c r="Q40" s="45">
        <v>54</v>
      </c>
      <c r="R40" s="45" t="s">
        <v>4361</v>
      </c>
      <c r="S40">
        <v>3</v>
      </c>
    </row>
    <row r="41" spans="2:19" ht="14.25">
      <c r="B41" s="107">
        <v>30</v>
      </c>
      <c r="C41" s="24"/>
      <c r="D41" s="108">
        <v>0.05</v>
      </c>
      <c r="E41" s="108">
        <v>0.12</v>
      </c>
      <c r="F41" s="108">
        <v>0.15</v>
      </c>
      <c r="G41" s="114">
        <v>0.18</v>
      </c>
      <c r="H41" s="115">
        <v>0.22</v>
      </c>
      <c r="Q41" s="45">
        <v>58</v>
      </c>
      <c r="R41" s="45" t="s">
        <v>4354</v>
      </c>
      <c r="S41">
        <v>5</v>
      </c>
    </row>
    <row r="42" spans="2:19" ht="14.25">
      <c r="B42" s="107">
        <v>40</v>
      </c>
      <c r="C42" s="24"/>
      <c r="D42" s="108">
        <v>0.08</v>
      </c>
      <c r="E42" s="108">
        <v>0.12</v>
      </c>
      <c r="F42" s="139">
        <v>0.15</v>
      </c>
      <c r="G42" s="114">
        <v>0.18</v>
      </c>
      <c r="H42" s="115">
        <v>0.22</v>
      </c>
      <c r="Q42" s="45">
        <v>58</v>
      </c>
      <c r="R42" s="45" t="s">
        <v>4354</v>
      </c>
      <c r="S42">
        <v>5</v>
      </c>
    </row>
    <row r="43" spans="2:19" ht="14.25">
      <c r="B43" s="107">
        <v>50</v>
      </c>
      <c r="C43" s="24"/>
      <c r="D43" s="108">
        <v>0.08</v>
      </c>
      <c r="E43" s="108">
        <v>0.15</v>
      </c>
      <c r="F43" s="108">
        <v>0.18</v>
      </c>
      <c r="G43" s="114">
        <v>0.2</v>
      </c>
      <c r="H43" s="115">
        <v>0.25</v>
      </c>
      <c r="Q43" s="45">
        <v>58</v>
      </c>
      <c r="R43" s="45" t="s">
        <v>4354</v>
      </c>
      <c r="S43">
        <v>5</v>
      </c>
    </row>
    <row r="44" spans="2:19" ht="14.25">
      <c r="B44" s="107">
        <v>60</v>
      </c>
      <c r="C44" s="24"/>
      <c r="D44" s="108">
        <v>0.08</v>
      </c>
      <c r="E44" s="108">
        <v>0.15</v>
      </c>
      <c r="F44" s="108">
        <v>0.18</v>
      </c>
      <c r="G44" s="139">
        <v>0.2</v>
      </c>
      <c r="H44" s="115">
        <v>0.25</v>
      </c>
      <c r="Q44" s="45">
        <v>58</v>
      </c>
      <c r="R44" s="45" t="s">
        <v>4354</v>
      </c>
      <c r="S44">
        <v>5</v>
      </c>
    </row>
    <row r="45" spans="2:19" ht="15" thickBot="1">
      <c r="B45" s="111"/>
      <c r="C45" s="112"/>
      <c r="D45" s="112"/>
      <c r="E45" s="112"/>
      <c r="F45" s="112"/>
      <c r="G45" s="112" t="s">
        <v>5770</v>
      </c>
      <c r="H45" s="113" t="s">
        <v>5770</v>
      </c>
      <c r="Q45" s="45">
        <v>58</v>
      </c>
      <c r="R45" s="45" t="s">
        <v>4354</v>
      </c>
      <c r="S45">
        <v>5</v>
      </c>
    </row>
    <row r="46" spans="2:19">
      <c r="Q46" s="45">
        <v>58</v>
      </c>
      <c r="R46" s="45" t="s">
        <v>4354</v>
      </c>
      <c r="S46">
        <v>5</v>
      </c>
    </row>
    <row r="47" spans="2:19">
      <c r="Q47" s="45">
        <v>58</v>
      </c>
      <c r="R47" s="45" t="s">
        <v>4354</v>
      </c>
      <c r="S47">
        <v>5</v>
      </c>
    </row>
    <row r="48" spans="2:19">
      <c r="Q48" s="45">
        <v>58</v>
      </c>
      <c r="R48" s="45" t="s">
        <v>4354</v>
      </c>
      <c r="S48">
        <v>5</v>
      </c>
    </row>
    <row r="49" spans="17:19">
      <c r="Q49" s="45">
        <v>58</v>
      </c>
      <c r="R49" s="45" t="s">
        <v>4354</v>
      </c>
      <c r="S49">
        <v>5</v>
      </c>
    </row>
    <row r="50" spans="17:19">
      <c r="Q50" s="45">
        <v>65</v>
      </c>
      <c r="R50" s="45" t="s">
        <v>4366</v>
      </c>
      <c r="S50">
        <v>3</v>
      </c>
    </row>
    <row r="51" spans="17:19">
      <c r="Q51" s="45">
        <v>65</v>
      </c>
      <c r="R51" s="45" t="s">
        <v>4366</v>
      </c>
      <c r="S51">
        <v>3</v>
      </c>
    </row>
    <row r="52" spans="17:19">
      <c r="Q52" s="45">
        <v>65</v>
      </c>
      <c r="R52" s="45" t="s">
        <v>4366</v>
      </c>
      <c r="S52">
        <v>3</v>
      </c>
    </row>
    <row r="53" spans="17:19">
      <c r="Q53" s="45">
        <v>67</v>
      </c>
      <c r="R53" s="45" t="s">
        <v>4367</v>
      </c>
      <c r="S53">
        <v>3</v>
      </c>
    </row>
    <row r="54" spans="17:19">
      <c r="Q54" s="45">
        <v>67</v>
      </c>
      <c r="R54" s="45" t="s">
        <v>4367</v>
      </c>
      <c r="S54">
        <v>3</v>
      </c>
    </row>
    <row r="55" spans="17:19">
      <c r="Q55" s="45">
        <v>67</v>
      </c>
      <c r="R55" s="45" t="s">
        <v>4367</v>
      </c>
      <c r="S55">
        <v>3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E718"/>
  <sheetViews>
    <sheetView workbookViewId="0">
      <pane xSplit="11" ySplit="2" topLeftCell="L188" activePane="bottomRight" state="frozen"/>
      <selection pane="topRight" activeCell="C1" sqref="C1"/>
      <selection pane="bottomLeft" activeCell="A4" sqref="A4"/>
      <selection pane="bottomRight" activeCell="L213" sqref="L213"/>
    </sheetView>
  </sheetViews>
  <sheetFormatPr defaultColWidth="8.875" defaultRowHeight="13.5"/>
  <cols>
    <col min="1" max="1" width="14.375" style="41" bestFit="1" customWidth="1"/>
    <col min="2" max="3" width="5.125" style="13" customWidth="1"/>
    <col min="4" max="5" width="6" style="13" customWidth="1"/>
    <col min="6" max="6" width="5.125" style="13" customWidth="1"/>
    <col min="7" max="7" width="12.875" style="13" customWidth="1"/>
    <col min="8" max="10" width="5.125" style="13" customWidth="1"/>
    <col min="11" max="11" width="21.375" style="41" bestFit="1" customWidth="1"/>
    <col min="12" max="12" width="53.125" style="13" customWidth="1"/>
    <col min="13" max="13" width="22.125" style="13" customWidth="1"/>
    <col min="14" max="14" width="28.125" style="13" customWidth="1"/>
    <col min="15" max="15" width="9.5" style="13" bestFit="1" customWidth="1"/>
    <col min="16" max="16" width="6.375" style="13" bestFit="1" customWidth="1"/>
    <col min="17" max="17" width="11.625" style="57" bestFit="1" customWidth="1"/>
    <col min="18" max="18" width="7.125" style="13" bestFit="1" customWidth="1"/>
    <col min="19" max="19" width="9.5" style="13" bestFit="1" customWidth="1"/>
    <col min="20" max="20" width="12.125" style="13" customWidth="1"/>
    <col min="21" max="21" width="10.375" style="13" customWidth="1"/>
    <col min="22" max="22" width="9.125" style="13" customWidth="1"/>
    <col min="23" max="23" width="52" style="13" customWidth="1"/>
    <col min="24" max="24" width="7.125" style="13" customWidth="1"/>
    <col min="25" max="25" width="9" style="13" customWidth="1"/>
    <col min="26" max="26" width="8.5" style="13" customWidth="1"/>
    <col min="27" max="27" width="10.5" style="13" customWidth="1"/>
    <col min="28" max="28" width="10.625" style="13" customWidth="1"/>
    <col min="29" max="29" width="6.625" style="13" customWidth="1"/>
    <col min="30" max="30" width="6.5" style="13" customWidth="1"/>
    <col min="31" max="31" width="8.875" style="13" customWidth="1"/>
    <col min="32" max="16384" width="8.875" style="13"/>
  </cols>
  <sheetData>
    <row r="1" spans="1:31" customFormat="1">
      <c r="A1" s="71" t="s">
        <v>1437</v>
      </c>
      <c r="B1" s="13" t="s">
        <v>1669</v>
      </c>
      <c r="C1" s="13" t="s">
        <v>1670</v>
      </c>
      <c r="D1" s="13" t="s">
        <v>1671</v>
      </c>
      <c r="E1" s="13"/>
      <c r="F1" s="42"/>
      <c r="G1" s="42"/>
      <c r="H1" s="42" t="s">
        <v>1442</v>
      </c>
      <c r="I1" s="42"/>
      <c r="J1" s="42"/>
      <c r="K1" s="71" t="s">
        <v>1438</v>
      </c>
      <c r="L1" s="42" t="s">
        <v>6</v>
      </c>
      <c r="M1" s="48" t="s">
        <v>1448</v>
      </c>
      <c r="N1" s="42" t="s">
        <v>1439</v>
      </c>
      <c r="O1" s="42" t="s">
        <v>1455</v>
      </c>
      <c r="P1" s="58" t="s">
        <v>1758</v>
      </c>
      <c r="Q1" s="55" t="s">
        <v>1441</v>
      </c>
      <c r="R1" s="42" t="s">
        <v>1692</v>
      </c>
      <c r="S1" s="42" t="s">
        <v>1696</v>
      </c>
      <c r="T1" s="42"/>
      <c r="U1" s="42"/>
      <c r="V1" s="42"/>
      <c r="W1" s="42" t="s">
        <v>1764</v>
      </c>
      <c r="X1" s="52" t="s">
        <v>1443</v>
      </c>
      <c r="Y1" s="52" t="s">
        <v>1444</v>
      </c>
      <c r="Z1" s="47"/>
      <c r="AA1" s="47" t="s">
        <v>1672</v>
      </c>
      <c r="AB1" s="47"/>
      <c r="AC1" s="47" t="s">
        <v>1673</v>
      </c>
      <c r="AD1" s="47" t="s">
        <v>1673</v>
      </c>
      <c r="AE1" s="42"/>
    </row>
    <row r="2" spans="1:31" customFormat="1">
      <c r="A2" s="72" t="s">
        <v>1447</v>
      </c>
      <c r="B2" s="48" t="s">
        <v>1406</v>
      </c>
      <c r="C2" s="48" t="s">
        <v>1685</v>
      </c>
      <c r="D2" s="48" t="s">
        <v>1683</v>
      </c>
      <c r="E2" s="48" t="s">
        <v>5829</v>
      </c>
      <c r="F2" s="48" t="s">
        <v>1675</v>
      </c>
      <c r="G2" s="48" t="s">
        <v>4371</v>
      </c>
      <c r="H2" s="48" t="s">
        <v>1449</v>
      </c>
      <c r="I2" s="42"/>
      <c r="J2" s="48" t="s">
        <v>1676</v>
      </c>
      <c r="K2" s="72" t="s">
        <v>24</v>
      </c>
      <c r="L2" s="48" t="s">
        <v>242</v>
      </c>
      <c r="M2" s="13"/>
      <c r="N2" s="42"/>
      <c r="O2" s="48" t="s">
        <v>1413</v>
      </c>
      <c r="P2" s="59"/>
      <c r="Q2" s="56" t="s">
        <v>1407</v>
      </c>
      <c r="R2" s="48" t="s">
        <v>8</v>
      </c>
      <c r="S2" s="48" t="s">
        <v>4524</v>
      </c>
      <c r="T2" s="48" t="s">
        <v>7</v>
      </c>
      <c r="U2" s="48" t="s">
        <v>1678</v>
      </c>
      <c r="V2" s="48" t="s">
        <v>1681</v>
      </c>
      <c r="W2" s="42"/>
      <c r="X2" s="54" t="s">
        <v>1695</v>
      </c>
      <c r="Y2" s="54" t="s">
        <v>326</v>
      </c>
      <c r="Z2" s="47" t="s">
        <v>1679</v>
      </c>
      <c r="AA2" s="47" t="s">
        <v>1677</v>
      </c>
      <c r="AB2" s="47"/>
      <c r="AC2" s="47" t="s">
        <v>3758</v>
      </c>
      <c r="AD2" s="47" t="s">
        <v>1524</v>
      </c>
      <c r="AE2" s="42"/>
    </row>
    <row r="3" spans="1:31">
      <c r="A3" s="41">
        <v>10001</v>
      </c>
      <c r="B3" s="13">
        <v>10</v>
      </c>
      <c r="C3" s="13">
        <v>1</v>
      </c>
      <c r="D3" s="13">
        <v>0</v>
      </c>
      <c r="H3" s="13">
        <v>10</v>
      </c>
      <c r="I3" s="13" t="str">
        <f>IF(H3="","",VLOOKUP(H3,装备类型!A:B,2,FALSE))</f>
        <v>短剑</v>
      </c>
      <c r="J3" s="13">
        <v>1</v>
      </c>
      <c r="K3" s="41" t="s">
        <v>423</v>
      </c>
      <c r="L3" s="13" t="s">
        <v>5577</v>
      </c>
      <c r="M3" s="13" t="s">
        <v>1208</v>
      </c>
      <c r="N3" s="42" t="s">
        <v>1272</v>
      </c>
      <c r="O3" s="13">
        <f t="shared" ref="O3:O36" si="0">IF(K3="","",1)</f>
        <v>1</v>
      </c>
      <c r="P3" s="13">
        <v>10</v>
      </c>
      <c r="Q3" s="57">
        <f t="shared" ref="Q3:Q73" si="1">IF(R3="","",IF(R3=1,P3,R3*2-3+P3))</f>
        <v>10</v>
      </c>
      <c r="R3" s="13">
        <v>1</v>
      </c>
      <c r="S3" s="13">
        <f>IF(P3="","",VLOOKUP(P3,属性值!U:AA,R3+1,FALSE))</f>
        <v>15</v>
      </c>
      <c r="T3" s="13" t="s">
        <v>3558</v>
      </c>
      <c r="X3" s="13">
        <f>IF(P3="","",INT(VLOOKUP(P3,属性值!A:G,R3+1,FALSE)*VLOOKUP(I3,属性值!A:D,3,FALSE)))</f>
        <v>120</v>
      </c>
      <c r="Y3" s="13">
        <f>IF(P3="","",INT(VLOOKUP(P3,属性值!A:G,R3+1,FALSE)*VLOOKUP(I3,属性值!A:D,4,FALSE)))</f>
        <v>120</v>
      </c>
      <c r="AA3" s="13" t="str">
        <f>IF(Z3="","",VLOOKUP(Z3,状态名词!A:C,2,FALSE))</f>
        <v/>
      </c>
      <c r="AB3" s="13" t="str">
        <f>IF(Z3="","",VLOOKUP(Z3,状态名词!A:C,3,FALSE))</f>
        <v/>
      </c>
    </row>
    <row r="4" spans="1:31">
      <c r="I4" s="13" t="str">
        <f>IF(H4="",I3,VLOOKUP(H4,装备类型!A:B,2,FALSE))</f>
        <v>短剑</v>
      </c>
      <c r="J4" s="13">
        <v>2</v>
      </c>
      <c r="K4" s="41" t="s">
        <v>1756</v>
      </c>
      <c r="L4" s="13" t="s">
        <v>1757</v>
      </c>
      <c r="N4" s="13" t="s">
        <v>1759</v>
      </c>
      <c r="O4" s="13">
        <f t="shared" si="0"/>
        <v>1</v>
      </c>
      <c r="P4" s="13">
        <v>30</v>
      </c>
      <c r="Q4" s="57">
        <f t="shared" si="1"/>
        <v>30</v>
      </c>
      <c r="R4" s="13">
        <v>1</v>
      </c>
      <c r="S4" s="13">
        <f>IF(P4="","",VLOOKUP(P4,属性值!U:AA,R4+1,FALSE))</f>
        <v>75</v>
      </c>
      <c r="T4" s="13" t="s">
        <v>3558</v>
      </c>
      <c r="X4" s="13">
        <f>IF(P4="","",INT(VLOOKUP(P4,属性值!A:G,R4+1,FALSE)*VLOOKUP(I4,属性值!A:D,3,FALSE)))</f>
        <v>306</v>
      </c>
      <c r="Y4" s="13">
        <f>IF(P4="","",INT(VLOOKUP(P4,属性值!A:G,R4+1,FALSE)*VLOOKUP(I4,属性值!A:D,4,FALSE)))</f>
        <v>306</v>
      </c>
    </row>
    <row r="5" spans="1:31">
      <c r="I5" s="13" t="str">
        <f>IF(H5="",I4,VLOOKUP(H5,装备类型!A:B,2,FALSE))</f>
        <v>短剑</v>
      </c>
      <c r="J5" s="13">
        <v>3</v>
      </c>
      <c r="K5" s="41" t="s">
        <v>1760</v>
      </c>
      <c r="L5" s="13" t="s">
        <v>1761</v>
      </c>
      <c r="N5" s="13" t="s">
        <v>1762</v>
      </c>
      <c r="O5" s="13">
        <f t="shared" si="0"/>
        <v>1</v>
      </c>
      <c r="P5" s="13">
        <v>50</v>
      </c>
      <c r="Q5" s="57">
        <f t="shared" si="1"/>
        <v>50</v>
      </c>
      <c r="R5" s="13">
        <v>1</v>
      </c>
      <c r="S5" s="13">
        <f>IF(P5="","",VLOOKUP(P5,属性值!U:AA,R5+1,FALSE))</f>
        <v>175</v>
      </c>
      <c r="T5" s="13" t="s">
        <v>3559</v>
      </c>
      <c r="X5" s="13">
        <f>IF(P5="","",INT(VLOOKUP(P5,属性值!A:G,R5+1,FALSE)*VLOOKUP(I5,属性值!A:D,3,FALSE)))</f>
        <v>752</v>
      </c>
      <c r="Y5" s="13">
        <f>IF(P5="","",INT(VLOOKUP(P5,属性值!A:G,R5+1,FALSE)*VLOOKUP(I5,属性值!A:D,4,FALSE)))</f>
        <v>752</v>
      </c>
    </row>
    <row r="6" spans="1:31">
      <c r="I6" s="13" t="str">
        <f>IF(H6="",I5,VLOOKUP(H6,装备类型!A:B,2,FALSE))</f>
        <v>短剑</v>
      </c>
      <c r="J6" s="13">
        <v>4</v>
      </c>
      <c r="K6" s="60" t="s">
        <v>1771</v>
      </c>
      <c r="L6" s="13" t="s">
        <v>1763</v>
      </c>
      <c r="N6" s="13" t="s">
        <v>1767</v>
      </c>
      <c r="O6" s="13">
        <f t="shared" si="0"/>
        <v>1</v>
      </c>
      <c r="P6" s="13">
        <v>60</v>
      </c>
      <c r="Q6" s="57">
        <f t="shared" si="1"/>
        <v>63</v>
      </c>
      <c r="R6" s="13">
        <v>3</v>
      </c>
      <c r="S6" s="13">
        <f>IF(P6="","",VLOOKUP(P6,属性值!U:AA,R6+1,FALSE))</f>
        <v>275</v>
      </c>
      <c r="T6" s="13" t="s">
        <v>3560</v>
      </c>
      <c r="U6" s="13">
        <v>30018</v>
      </c>
      <c r="W6" s="13" t="s">
        <v>3123</v>
      </c>
      <c r="X6" s="13">
        <f>IF(P6="","",INT(VLOOKUP(P6,属性值!A:G,R6+1,FALSE)*VLOOKUP(I6,属性值!A:D,3,FALSE)))</f>
        <v>1345</v>
      </c>
      <c r="Y6" s="13">
        <f>IF(P6="","",INT(VLOOKUP(P6,属性值!A:G,R6+1,FALSE)*VLOOKUP(I6,属性值!A:D,4,FALSE)))</f>
        <v>1345</v>
      </c>
    </row>
    <row r="7" spans="1:31">
      <c r="A7" s="41">
        <v>10002</v>
      </c>
      <c r="B7" s="13">
        <v>10</v>
      </c>
      <c r="C7" s="13">
        <v>1</v>
      </c>
      <c r="D7" s="13">
        <v>10</v>
      </c>
      <c r="H7" s="13">
        <v>8</v>
      </c>
      <c r="I7" s="13" t="str">
        <f>IF(H7="",I6,VLOOKUP(H7,装备类型!A:B,2,FALSE))</f>
        <v>剑</v>
      </c>
      <c r="J7" s="13">
        <v>1</v>
      </c>
      <c r="K7" s="41" t="s">
        <v>424</v>
      </c>
      <c r="L7" s="13" t="s">
        <v>5578</v>
      </c>
      <c r="M7" s="13" t="s">
        <v>1209</v>
      </c>
      <c r="N7" s="13" t="s">
        <v>425</v>
      </c>
      <c r="O7" s="13">
        <f t="shared" si="0"/>
        <v>1</v>
      </c>
      <c r="P7" s="13">
        <v>10</v>
      </c>
      <c r="Q7" s="57">
        <f t="shared" si="1"/>
        <v>10</v>
      </c>
      <c r="R7" s="13">
        <v>1</v>
      </c>
      <c r="S7" s="13">
        <f>IF(P7="","",VLOOKUP(P7,属性值!U:AA,R7+1,FALSE))</f>
        <v>15</v>
      </c>
      <c r="T7" s="13" t="s">
        <v>3561</v>
      </c>
      <c r="X7" s="13">
        <f>IF(P7="","",INT(VLOOKUP(P7,属性值!A:G,R7+1,FALSE)*VLOOKUP(I7,属性值!A:D,3,FALSE)))</f>
        <v>154</v>
      </c>
      <c r="Y7" s="13">
        <f>IF(P7="","",INT(VLOOKUP(P7,属性值!A:G,R7+1,FALSE)*VLOOKUP(I7,属性值!A:D,4,FALSE)))</f>
        <v>103</v>
      </c>
      <c r="Z7" s="13">
        <v>19</v>
      </c>
      <c r="AA7" s="13" t="str">
        <f>IF(Z7="","",VLOOKUP(Z7,状态名词!A:C,2,FALSE))</f>
        <v>rating</v>
      </c>
      <c r="AB7" s="13" t="str">
        <f>IF(Z7="","",VLOOKUP(Z7,状态名词!A:C,3,FALSE))</f>
        <v>暴击+</v>
      </c>
      <c r="AC7" s="13">
        <v>50</v>
      </c>
    </row>
    <row r="8" spans="1:31">
      <c r="I8" s="13" t="str">
        <f>IF(H8="",I7,VLOOKUP(H8,装备类型!A:B,2,FALSE))</f>
        <v>剑</v>
      </c>
      <c r="J8" s="13">
        <v>2</v>
      </c>
      <c r="K8" s="60" t="s">
        <v>1772</v>
      </c>
      <c r="L8" s="13" t="s">
        <v>1775</v>
      </c>
      <c r="M8" s="13" t="s">
        <v>1231</v>
      </c>
      <c r="N8" s="13" t="s">
        <v>432</v>
      </c>
      <c r="O8" s="13">
        <f t="shared" si="0"/>
        <v>1</v>
      </c>
      <c r="P8" s="13">
        <v>20</v>
      </c>
      <c r="Q8" s="57">
        <f t="shared" si="1"/>
        <v>23</v>
      </c>
      <c r="R8" s="13">
        <v>3</v>
      </c>
      <c r="S8" s="13">
        <f>IF(P8="","",VLOOKUP(P8,属性值!U:AA,R8+1,FALSE))</f>
        <v>75</v>
      </c>
      <c r="T8" s="13" t="s">
        <v>3562</v>
      </c>
      <c r="U8" s="13">
        <v>30004</v>
      </c>
      <c r="W8" s="13" t="s">
        <v>1768</v>
      </c>
      <c r="X8" s="13">
        <f>IF(P8="","",INT(VLOOKUP(P8,属性值!A:G,R8+1,FALSE)*VLOOKUP(I8,属性值!A:D,3,FALSE)))</f>
        <v>306</v>
      </c>
      <c r="Y8" s="13">
        <f>IF(P8="","",INT(VLOOKUP(P8,属性值!A:G,R8+1,FALSE)*VLOOKUP(I8,属性值!A:D,4,FALSE)))</f>
        <v>204</v>
      </c>
      <c r="Z8" s="13">
        <v>19</v>
      </c>
      <c r="AA8" s="13" t="str">
        <f>IF(Z8="","",VLOOKUP(Z8,状态名词!A:C,2,FALSE))</f>
        <v>rating</v>
      </c>
      <c r="AB8" s="13" t="str">
        <f>IF(Z8="","",VLOOKUP(Z8,状态名词!A:C,3,FALSE))</f>
        <v>暴击+</v>
      </c>
      <c r="AC8" s="13">
        <v>50</v>
      </c>
    </row>
    <row r="9" spans="1:31">
      <c r="I9" s="13" t="str">
        <f>IF(H9="",I8,VLOOKUP(H9,装备类型!A:B,2,FALSE))</f>
        <v>剑</v>
      </c>
      <c r="K9" s="19"/>
      <c r="O9" s="13" t="str">
        <f t="shared" si="0"/>
        <v/>
      </c>
      <c r="Q9" s="57" t="str">
        <f t="shared" si="1"/>
        <v/>
      </c>
      <c r="S9" s="13" t="str">
        <f>IF(P9="","",VLOOKUP(P9,属性值!U:AA,R9+1,FALSE))</f>
        <v/>
      </c>
      <c r="T9" s="13" t="s">
        <v>225</v>
      </c>
      <c r="X9" s="13" t="str">
        <f>IF(P9="","",INT(VLOOKUP(P9,属性值!A:G,R9+1,FALSE)*VLOOKUP(I9,属性值!A:D,3,FALSE)))</f>
        <v/>
      </c>
      <c r="Y9" s="13" t="str">
        <f>IF(P9="","",INT(VLOOKUP(P9,属性值!A:G,R9+1,FALSE)*VLOOKUP(I9,属性值!A:D,4,FALSE)))</f>
        <v/>
      </c>
      <c r="Z9" s="13">
        <v>21</v>
      </c>
      <c r="AA9" s="13" t="str">
        <f>IF(Z9="","",VLOOKUP(Z9,状态名词!A:C,2,FALSE))</f>
        <v>speed</v>
      </c>
      <c r="AB9" s="13" t="str">
        <f>IF(Z9="","",VLOOKUP(Z9,状态名词!A:C,3,FALSE))</f>
        <v>速度+</v>
      </c>
      <c r="AC9" s="13">
        <v>50</v>
      </c>
    </row>
    <row r="10" spans="1:31">
      <c r="I10" s="13" t="str">
        <f>IF(H10="",I9,VLOOKUP(H10,装备类型!A:B,2,FALSE))</f>
        <v>剑</v>
      </c>
      <c r="J10" s="13">
        <v>3</v>
      </c>
      <c r="K10" s="20" t="s">
        <v>1766</v>
      </c>
      <c r="L10" s="13" t="s">
        <v>1765</v>
      </c>
      <c r="M10" s="13" t="s">
        <v>1770</v>
      </c>
      <c r="O10" s="13">
        <f t="shared" si="0"/>
        <v>1</v>
      </c>
      <c r="P10" s="13">
        <v>50</v>
      </c>
      <c r="Q10" s="57">
        <f t="shared" si="1"/>
        <v>55</v>
      </c>
      <c r="R10" s="13">
        <v>4</v>
      </c>
      <c r="S10" s="13">
        <f>IF(P10="","",VLOOKUP(P10,属性值!U:AA,R10+1,FALSE))</f>
        <v>315</v>
      </c>
      <c r="T10" s="13" t="s">
        <v>3563</v>
      </c>
      <c r="U10" s="13">
        <v>30019</v>
      </c>
      <c r="W10" s="13" t="s">
        <v>1769</v>
      </c>
      <c r="X10" s="13">
        <f>IF(P10="","",INT(VLOOKUP(P10,属性值!A:G,R10+1,FALSE)*VLOOKUP(I10,属性值!A:D,3,FALSE)))</f>
        <v>1282</v>
      </c>
      <c r="Y10" s="13">
        <f>IF(P10="","",INT(VLOOKUP(P10,属性值!A:G,R10+1,FALSE)*VLOOKUP(I10,属性值!A:D,4,FALSE)))</f>
        <v>855</v>
      </c>
      <c r="Z10" s="13">
        <v>19</v>
      </c>
      <c r="AA10" s="13" t="str">
        <f>IF(Z10="","",VLOOKUP(Z10,状态名词!A:C,2,FALSE))</f>
        <v>rating</v>
      </c>
      <c r="AB10" s="13" t="str">
        <f>IF(Z10="","",VLOOKUP(Z10,状态名词!A:C,3,FALSE))</f>
        <v>暴击+</v>
      </c>
      <c r="AC10" s="13">
        <v>100</v>
      </c>
    </row>
    <row r="11" spans="1:31" ht="13.5" customHeight="1">
      <c r="I11" s="13" t="str">
        <f>IF(H11="",I10,VLOOKUP(H11,装备类型!A:B,2,FALSE))</f>
        <v>剑</v>
      </c>
      <c r="K11" s="20"/>
      <c r="O11" s="13" t="str">
        <f t="shared" si="0"/>
        <v/>
      </c>
      <c r="Q11" s="57" t="str">
        <f t="shared" si="1"/>
        <v/>
      </c>
      <c r="S11" s="13" t="str">
        <f>IF(P11="","",VLOOKUP(P11,属性值!U:AA,R11+1,FALSE))</f>
        <v/>
      </c>
      <c r="X11" s="13" t="str">
        <f>IF(P11="","",INT(VLOOKUP(P11,属性值!A:G,R11+1,FALSE)*VLOOKUP(I11,属性值!A:D,3,FALSE)))</f>
        <v/>
      </c>
      <c r="Y11" s="13" t="str">
        <f>IF(P11="","",INT(VLOOKUP(P11,属性值!A:G,R11+1,FALSE)*VLOOKUP(I11,属性值!A:D,4,FALSE)))</f>
        <v/>
      </c>
      <c r="Z11" s="13">
        <v>21</v>
      </c>
      <c r="AA11" s="13" t="str">
        <f>IF(Z11="","",VLOOKUP(Z11,状态名词!A:C,2,FALSE))</f>
        <v>speed</v>
      </c>
      <c r="AB11" s="13" t="str">
        <f>IF(Z11="","",VLOOKUP(Z11,状态名词!A:C,3,FALSE))</f>
        <v>速度+</v>
      </c>
      <c r="AC11" s="13">
        <v>100</v>
      </c>
    </row>
    <row r="12" spans="1:31">
      <c r="A12" s="41">
        <v>10003</v>
      </c>
      <c r="B12" s="13">
        <v>10</v>
      </c>
      <c r="C12" s="13">
        <v>1</v>
      </c>
      <c r="D12" s="13">
        <v>10</v>
      </c>
      <c r="H12" s="13">
        <v>9</v>
      </c>
      <c r="I12" s="13" t="str">
        <f>IF(H12="",I11,VLOOKUP(H12,装备类型!A:B,2,FALSE))</f>
        <v>魔杖</v>
      </c>
      <c r="J12" s="13">
        <v>1</v>
      </c>
      <c r="K12" s="91" t="s">
        <v>4489</v>
      </c>
      <c r="L12" s="13" t="s">
        <v>5579</v>
      </c>
      <c r="M12" s="13" t="s">
        <v>1210</v>
      </c>
      <c r="N12" s="13" t="s">
        <v>426</v>
      </c>
      <c r="O12" s="13">
        <f t="shared" si="0"/>
        <v>1</v>
      </c>
      <c r="P12" s="13">
        <v>10</v>
      </c>
      <c r="Q12" s="57">
        <f t="shared" si="1"/>
        <v>10</v>
      </c>
      <c r="R12" s="13">
        <v>1</v>
      </c>
      <c r="S12" s="13">
        <f>IF(P12="","",VLOOKUP(P12,属性值!U:AA,R12+1,FALSE))</f>
        <v>15</v>
      </c>
      <c r="T12" s="13" t="s">
        <v>3564</v>
      </c>
      <c r="X12" s="13">
        <f>IF(P12="","",INT(VLOOKUP(P12,属性值!A:G,R12+1,FALSE)*VLOOKUP(I12,属性值!A:D,3,FALSE)))</f>
        <v>103</v>
      </c>
      <c r="Y12" s="13">
        <f>IF(P12="","",INT(VLOOKUP(P12,属性值!A:G,R12+1,FALSE)*VLOOKUP(I12,属性值!A:D,4,FALSE)))</f>
        <v>154</v>
      </c>
      <c r="Z12" s="13">
        <v>18</v>
      </c>
      <c r="AA12" s="13" t="str">
        <f>IF(Z12="","",VLOOKUP(Z12,状态名词!A:C,2,FALSE))</f>
        <v>api</v>
      </c>
      <c r="AB12" s="13" t="str">
        <f>IF(Z12="","",VLOOKUP(Z12,状态名词!A:C,3,FALSE))</f>
        <v>法穿</v>
      </c>
      <c r="AC12" s="13">
        <v>20</v>
      </c>
    </row>
    <row r="13" spans="1:31">
      <c r="I13" s="13" t="str">
        <f>IF(H13="",I12,VLOOKUP(H13,装备类型!A:B,2,FALSE))</f>
        <v>魔杖</v>
      </c>
      <c r="J13" s="13">
        <v>2</v>
      </c>
      <c r="K13" s="60" t="s">
        <v>1773</v>
      </c>
      <c r="L13" s="13" t="s">
        <v>1776</v>
      </c>
      <c r="O13" s="13">
        <f t="shared" si="0"/>
        <v>1</v>
      </c>
      <c r="P13" s="13">
        <v>30</v>
      </c>
      <c r="Q13" s="57">
        <f t="shared" si="1"/>
        <v>33</v>
      </c>
      <c r="R13" s="13">
        <v>3</v>
      </c>
      <c r="S13" s="13">
        <f>IF(P13="","",VLOOKUP(P13,属性值!U:AA,R13+1,FALSE))</f>
        <v>110</v>
      </c>
      <c r="T13" s="13" t="s">
        <v>3565</v>
      </c>
      <c r="X13" s="13">
        <f>IF(P13="","",INT(VLOOKUP(P13,属性值!A:G,R13+1,FALSE)*VLOOKUP(I13,属性值!A:D,3,FALSE)))</f>
        <v>326</v>
      </c>
      <c r="Y13" s="13">
        <f>IF(P13="","",INT(VLOOKUP(P13,属性值!A:G,R13+1,FALSE)*VLOOKUP(I13,属性值!A:D,4,FALSE)))</f>
        <v>489</v>
      </c>
      <c r="AA13" s="13" t="str">
        <f>IF(Z13="","",VLOOKUP(Z13,状态名词!A:C,2,FALSE))</f>
        <v/>
      </c>
      <c r="AB13" s="13" t="str">
        <f>IF(Z13="","",VLOOKUP(Z13,状态名词!A:C,3,FALSE))</f>
        <v/>
      </c>
    </row>
    <row r="14" spans="1:31">
      <c r="I14" s="13" t="str">
        <f>IF(H14="",I13,VLOOKUP(H14,装备类型!A:B,2,FALSE))</f>
        <v>魔杖</v>
      </c>
      <c r="J14" s="13">
        <v>3</v>
      </c>
      <c r="K14" s="20" t="s">
        <v>1774</v>
      </c>
      <c r="L14" s="13" t="s">
        <v>1777</v>
      </c>
      <c r="O14" s="13">
        <f t="shared" si="0"/>
        <v>1</v>
      </c>
      <c r="P14" s="13">
        <v>50</v>
      </c>
      <c r="Q14" s="57">
        <f t="shared" si="1"/>
        <v>55</v>
      </c>
      <c r="R14" s="13">
        <v>4</v>
      </c>
      <c r="S14" s="13">
        <f>IF(P14="","",VLOOKUP(P14,属性值!U:AA,R14+1,FALSE))</f>
        <v>315</v>
      </c>
      <c r="T14" s="13" t="s">
        <v>3566</v>
      </c>
      <c r="X14" s="13">
        <f>IF(P14="","",INT(VLOOKUP(P14,属性值!A:G,R14+1,FALSE)*VLOOKUP(I14,属性值!A:D,3,FALSE)))</f>
        <v>855</v>
      </c>
      <c r="Y14" s="13">
        <f>IF(P14="","",INT(VLOOKUP(P14,属性值!A:G,R14+1,FALSE)*VLOOKUP(I14,属性值!A:D,4,FALSE)))</f>
        <v>1282</v>
      </c>
      <c r="AA14" s="13" t="str">
        <f>IF(Z14="","",VLOOKUP(Z14,状态名词!A:C,2,FALSE))</f>
        <v/>
      </c>
      <c r="AB14" s="13" t="str">
        <f>IF(Z14="","",VLOOKUP(Z14,状态名词!A:C,3,FALSE))</f>
        <v/>
      </c>
    </row>
    <row r="15" spans="1:31">
      <c r="I15" s="13" t="str">
        <f>IF(H15="",I14,VLOOKUP(H15,装备类型!A:B,2,FALSE))</f>
        <v>魔杖</v>
      </c>
      <c r="J15" s="13">
        <v>4</v>
      </c>
      <c r="K15" s="21" t="s">
        <v>1778</v>
      </c>
      <c r="L15" s="13" t="s">
        <v>1779</v>
      </c>
      <c r="O15" s="13">
        <f t="shared" si="0"/>
        <v>1</v>
      </c>
      <c r="P15" s="13">
        <v>60</v>
      </c>
      <c r="Q15" s="57">
        <f t="shared" si="1"/>
        <v>67</v>
      </c>
      <c r="R15" s="13">
        <v>5</v>
      </c>
      <c r="S15" s="13">
        <f>IF(P15="","",VLOOKUP(P15,属性值!U:AA,R15+1,FALSE))</f>
        <v>455</v>
      </c>
      <c r="T15" s="13" t="s">
        <v>3567</v>
      </c>
      <c r="X15" s="13">
        <f>IF(P15="","",INT(VLOOKUP(P15,属性值!A:G,R15+1,FALSE)*VLOOKUP(I15,属性值!A:D,3,FALSE)))</f>
        <v>1314</v>
      </c>
      <c r="Y15" s="13">
        <f>IF(P15="","",INT(VLOOKUP(P15,属性值!A:G,R15+1,FALSE)*VLOOKUP(I15,属性值!A:D,4,FALSE)))</f>
        <v>1971</v>
      </c>
      <c r="AA15" s="13" t="str">
        <f>IF(Z15="","",VLOOKUP(Z15,状态名词!A:C,2,FALSE))</f>
        <v/>
      </c>
      <c r="AB15" s="13" t="str">
        <f>IF(Z15="","",VLOOKUP(Z15,状态名词!A:C,3,FALSE))</f>
        <v/>
      </c>
    </row>
    <row r="16" spans="1:31">
      <c r="A16" s="41">
        <v>10004</v>
      </c>
      <c r="B16" s="13">
        <v>30</v>
      </c>
      <c r="C16" s="13">
        <v>3</v>
      </c>
      <c r="D16" s="13">
        <v>0</v>
      </c>
      <c r="H16" s="13">
        <v>10</v>
      </c>
      <c r="I16" s="13" t="str">
        <f>IF(H16="",I15,VLOOKUP(H16,装备类型!A:B,2,FALSE))</f>
        <v>短剑</v>
      </c>
      <c r="J16" s="13">
        <v>1</v>
      </c>
      <c r="K16" s="20" t="s">
        <v>3081</v>
      </c>
      <c r="L16" s="13" t="s">
        <v>5580</v>
      </c>
      <c r="M16" s="13" t="s">
        <v>3082</v>
      </c>
      <c r="N16" s="13" t="s">
        <v>3083</v>
      </c>
      <c r="O16" s="13">
        <f t="shared" si="0"/>
        <v>1</v>
      </c>
      <c r="P16" s="13">
        <v>30</v>
      </c>
      <c r="Q16" s="57">
        <f t="shared" si="1"/>
        <v>35</v>
      </c>
      <c r="R16" s="13">
        <v>4</v>
      </c>
      <c r="S16" s="13">
        <f>IF(P16="","",VLOOKUP(P16,属性值!U:AA,R16+1,FALSE))</f>
        <v>175</v>
      </c>
      <c r="T16" s="13" t="s">
        <v>1698</v>
      </c>
      <c r="U16" s="13">
        <v>30020</v>
      </c>
      <c r="W16" s="13" t="s">
        <v>3084</v>
      </c>
      <c r="X16" s="13">
        <f>IF(P16="","",INT(VLOOKUP(P16,属性值!A:G,R16+1,FALSE)*VLOOKUP(I16,属性值!A:D,3,FALSE)))</f>
        <v>406</v>
      </c>
      <c r="Y16" s="13">
        <f>IF(P16="","",INT(VLOOKUP(P16,属性值!A:G,R16+1,FALSE)*VLOOKUP(I16,属性值!A:D,4,FALSE)))</f>
        <v>406</v>
      </c>
      <c r="Z16" s="13">
        <v>19</v>
      </c>
      <c r="AA16" s="13" t="str">
        <f>IF(Z16="","",VLOOKUP(Z16,状态名词!A:C,2,FALSE))</f>
        <v>rating</v>
      </c>
      <c r="AB16" s="13" t="str">
        <f>IF(Z16="","",VLOOKUP(Z16,状态名词!A:C,3,FALSE))</f>
        <v>暴击+</v>
      </c>
      <c r="AC16" s="13">
        <v>100</v>
      </c>
    </row>
    <row r="17" spans="1:29">
      <c r="I17" s="13" t="str">
        <f>IF(H17="",I16,VLOOKUP(H17,装备类型!A:B,2,FALSE))</f>
        <v>短剑</v>
      </c>
      <c r="K17" s="19"/>
      <c r="O17" s="13" t="str">
        <f t="shared" si="0"/>
        <v/>
      </c>
      <c r="Q17" s="57" t="str">
        <f t="shared" si="1"/>
        <v/>
      </c>
      <c r="S17" s="13" t="str">
        <f>IF(P17="","",VLOOKUP(P17,属性值!U:AA,R17+1,FALSE))</f>
        <v/>
      </c>
      <c r="T17" s="13" t="s">
        <v>225</v>
      </c>
      <c r="X17" s="13" t="str">
        <f>IF(P17="","",INT(VLOOKUP(P17,属性值!A:G,R17+1,FALSE)*VLOOKUP(I17,属性值!A:D,3,FALSE)))</f>
        <v/>
      </c>
      <c r="Y17" s="13" t="str">
        <f>IF(P17="","",INT(VLOOKUP(P17,属性值!A:G,R17+1,FALSE)*VLOOKUP(I17,属性值!A:D,4,FALSE)))</f>
        <v/>
      </c>
      <c r="Z17" s="13">
        <v>28</v>
      </c>
      <c r="AA17" s="13" t="str">
        <f>IF(Z17="","",VLOOKUP(Z17,状态名词!A:C,2,FALSE))</f>
        <v>lightup</v>
      </c>
      <c r="AB17" s="13" t="str">
        <f>IF(Z17="","",VLOOKUP(Z17,状态名词!A:C,3,FALSE))</f>
        <v>光属性强化</v>
      </c>
      <c r="AC17" s="13">
        <v>3</v>
      </c>
    </row>
    <row r="18" spans="1:29">
      <c r="I18" s="13" t="str">
        <f>IF(H18="",I17,VLOOKUP(H18,装备类型!A:B,2,FALSE))</f>
        <v>短剑</v>
      </c>
      <c r="J18" s="13">
        <v>2</v>
      </c>
      <c r="K18" s="20" t="s">
        <v>3085</v>
      </c>
      <c r="L18" s="13" t="s">
        <v>3086</v>
      </c>
      <c r="M18" s="13" t="s">
        <v>3087</v>
      </c>
      <c r="O18" s="13">
        <f t="shared" si="0"/>
        <v>1</v>
      </c>
      <c r="P18" s="13">
        <v>40</v>
      </c>
      <c r="Q18" s="57">
        <f t="shared" si="1"/>
        <v>45</v>
      </c>
      <c r="R18" s="13">
        <v>4</v>
      </c>
      <c r="S18" s="13">
        <f>IF(P18="","",VLOOKUP(P18,属性值!U:AA,R18+1,FALSE))</f>
        <v>240</v>
      </c>
      <c r="T18" s="13" t="s">
        <v>3568</v>
      </c>
      <c r="U18" s="13">
        <v>30020</v>
      </c>
      <c r="W18" s="13" t="s">
        <v>3088</v>
      </c>
      <c r="X18" s="13">
        <f>IF(P18="","",INT(VLOOKUP(P18,属性值!A:G,R18+1,FALSE)*VLOOKUP(I18,属性值!A:D,3,FALSE)))</f>
        <v>638</v>
      </c>
      <c r="Y18" s="13">
        <f>IF(P18="","",INT(VLOOKUP(P18,属性值!A:G,R18+1,FALSE)*VLOOKUP(I18,属性值!A:D,4,FALSE)))</f>
        <v>638</v>
      </c>
      <c r="Z18" s="13">
        <v>19</v>
      </c>
      <c r="AA18" s="13" t="str">
        <f>IF(Z18="","",VLOOKUP(Z18,状态名词!A:C,2,FALSE))</f>
        <v>rating</v>
      </c>
      <c r="AB18" s="13" t="str">
        <f>IF(Z18="","",VLOOKUP(Z18,状态名词!A:C,3,FALSE))</f>
        <v>暴击+</v>
      </c>
      <c r="AC18" s="13">
        <v>200</v>
      </c>
    </row>
    <row r="19" spans="1:29">
      <c r="I19" s="13" t="str">
        <f>IF(H19="",I18,VLOOKUP(H19,装备类型!A:B,2,FALSE))</f>
        <v>短剑</v>
      </c>
      <c r="K19" s="20"/>
      <c r="Q19" s="57" t="str">
        <f t="shared" si="1"/>
        <v/>
      </c>
      <c r="S19" s="13" t="str">
        <f>IF(P19="","",VLOOKUP(P19,属性值!U:AA,R19+1,FALSE))</f>
        <v/>
      </c>
      <c r="X19" s="13" t="str">
        <f>IF(P19="","",INT(VLOOKUP(P19,属性值!A:G,R19+1,FALSE)*VLOOKUP(I19,属性值!A:D,3,FALSE)))</f>
        <v/>
      </c>
      <c r="Y19" s="13" t="str">
        <f>IF(P19="","",INT(VLOOKUP(P19,属性值!A:G,R19+1,FALSE)*VLOOKUP(I19,属性值!A:D,4,FALSE)))</f>
        <v/>
      </c>
      <c r="Z19" s="13">
        <v>28</v>
      </c>
      <c r="AA19" s="13" t="str">
        <f>IF(Z19="","",VLOOKUP(Z19,状态名词!A:C,2,FALSE))</f>
        <v>lightup</v>
      </c>
      <c r="AB19" s="13" t="str">
        <f>IF(Z19="","",VLOOKUP(Z19,状态名词!A:C,3,FALSE))</f>
        <v>光属性强化</v>
      </c>
      <c r="AC19" s="13">
        <v>6</v>
      </c>
    </row>
    <row r="20" spans="1:29">
      <c r="I20" s="13" t="str">
        <f>IF(H20="",I19,VLOOKUP(H20,装备类型!A:B,2,FALSE))</f>
        <v>短剑</v>
      </c>
      <c r="J20" s="13">
        <v>3</v>
      </c>
      <c r="K20" s="20" t="s">
        <v>3089</v>
      </c>
      <c r="L20" s="13" t="s">
        <v>3090</v>
      </c>
      <c r="M20" s="13" t="s">
        <v>3087</v>
      </c>
      <c r="O20" s="13">
        <f t="shared" si="0"/>
        <v>1</v>
      </c>
      <c r="P20" s="13">
        <v>60</v>
      </c>
      <c r="Q20" s="57">
        <f t="shared" si="1"/>
        <v>65</v>
      </c>
      <c r="R20" s="13">
        <v>4</v>
      </c>
      <c r="S20" s="13">
        <f>IF(P20="","",VLOOKUP(P20,属性值!U:AA,R20+1,FALSE))</f>
        <v>400</v>
      </c>
      <c r="T20" s="13" t="s">
        <v>3569</v>
      </c>
      <c r="U20" s="13">
        <v>30021</v>
      </c>
      <c r="W20" s="13" t="s">
        <v>3091</v>
      </c>
      <c r="X20" s="13">
        <f>IF(P20="","",INT(VLOOKUP(P20,属性值!A:G,R20+1,FALSE)*VLOOKUP(I20,属性值!A:D,3,FALSE)))</f>
        <v>1436</v>
      </c>
      <c r="Y20" s="13">
        <f>IF(P20="","",INT(VLOOKUP(P20,属性值!A:G,R20+1,FALSE)*VLOOKUP(I20,属性值!A:D,4,FALSE)))</f>
        <v>1436</v>
      </c>
      <c r="Z20" s="13">
        <v>19</v>
      </c>
      <c r="AA20" s="13" t="str">
        <f>IF(Z20="","",VLOOKUP(Z20,状态名词!A:C,2,FALSE))</f>
        <v>rating</v>
      </c>
      <c r="AB20" s="13" t="str">
        <f>IF(Z20="","",VLOOKUP(Z20,状态名词!A:C,3,FALSE))</f>
        <v>暴击+</v>
      </c>
      <c r="AC20" s="13">
        <v>300</v>
      </c>
    </row>
    <row r="21" spans="1:29">
      <c r="I21" s="13" t="str">
        <f>IF(H21="",I20,VLOOKUP(H21,装备类型!A:B,2,FALSE))</f>
        <v>短剑</v>
      </c>
      <c r="K21" s="20"/>
      <c r="Q21" s="57" t="str">
        <f t="shared" si="1"/>
        <v/>
      </c>
      <c r="S21" s="13" t="str">
        <f>IF(P21="","",VLOOKUP(P21,属性值!U:AA,R21+1,FALSE))</f>
        <v/>
      </c>
      <c r="X21" s="13" t="str">
        <f>IF(P21="","",INT(VLOOKUP(P21,属性值!A:G,R21+1,FALSE)*VLOOKUP(I21,属性值!A:D,3,FALSE)))</f>
        <v/>
      </c>
      <c r="Y21" s="13" t="str">
        <f>IF(P21="","",INT(VLOOKUP(P21,属性值!A:G,R21+1,FALSE)*VLOOKUP(I21,属性值!A:D,4,FALSE)))</f>
        <v/>
      </c>
      <c r="Z21" s="13">
        <v>28</v>
      </c>
      <c r="AA21" s="13" t="str">
        <f>IF(Z21="","",VLOOKUP(Z21,状态名词!A:C,2,FALSE))</f>
        <v>lightup</v>
      </c>
      <c r="AB21" s="13" t="str">
        <f>IF(Z21="","",VLOOKUP(Z21,状态名词!A:C,3,FALSE))</f>
        <v>光属性强化</v>
      </c>
      <c r="AC21" s="13">
        <v>10</v>
      </c>
    </row>
    <row r="22" spans="1:29">
      <c r="A22" s="41">
        <v>10005</v>
      </c>
      <c r="B22" s="13">
        <v>30</v>
      </c>
      <c r="C22" s="13">
        <v>2</v>
      </c>
      <c r="D22" s="13">
        <v>20</v>
      </c>
      <c r="H22" s="13">
        <v>1</v>
      </c>
      <c r="I22" s="13" t="str">
        <f>IF(H22="",I21,VLOOKUP(H22,装备类型!A:B,2,FALSE))</f>
        <v>枪</v>
      </c>
      <c r="J22" s="13">
        <v>1</v>
      </c>
      <c r="K22" s="41" t="s">
        <v>427</v>
      </c>
      <c r="L22" s="13" t="s">
        <v>5581</v>
      </c>
      <c r="M22" s="13" t="s">
        <v>1211</v>
      </c>
      <c r="N22" s="13" t="s">
        <v>1781</v>
      </c>
      <c r="O22" s="13">
        <f t="shared" si="0"/>
        <v>1</v>
      </c>
      <c r="P22" s="13">
        <v>20</v>
      </c>
      <c r="Q22" s="57">
        <f t="shared" si="1"/>
        <v>20</v>
      </c>
      <c r="R22" s="13">
        <v>1</v>
      </c>
      <c r="S22" s="13">
        <f>IF(P22="","",VLOOKUP(P22,属性值!U:AA,R22+1,FALSE))</f>
        <v>40</v>
      </c>
      <c r="T22" s="13" t="s">
        <v>1699</v>
      </c>
      <c r="X22" s="13">
        <f>IF(P22="","",INT(VLOOKUP(P22,属性值!A:G,R22+1,FALSE)*VLOOKUP(I22,属性值!A:D,3,FALSE)))</f>
        <v>275</v>
      </c>
      <c r="Y22" s="13">
        <f>IF(P22="","",INT(VLOOKUP(P22,属性值!A:G,R22+1,FALSE)*VLOOKUP(I22,属性值!A:D,4,FALSE)))</f>
        <v>275</v>
      </c>
      <c r="Z22" s="13">
        <v>24</v>
      </c>
      <c r="AA22" s="13" t="str">
        <f>IF(Z22="","",VLOOKUP(Z22,状态名词!A:C,2,FALSE))</f>
        <v>heal</v>
      </c>
      <c r="AB22" s="13" t="str">
        <f>IF(Z22="","",VLOOKUP(Z22,状态名词!A:C,3,FALSE))</f>
        <v>治疗效果+</v>
      </c>
      <c r="AC22" s="13">
        <v>30</v>
      </c>
    </row>
    <row r="23" spans="1:29">
      <c r="I23" s="13" t="str">
        <f>IF(H23="",I22,VLOOKUP(H23,装备类型!A:B,2,FALSE))</f>
        <v>枪</v>
      </c>
      <c r="J23" s="13">
        <v>2</v>
      </c>
      <c r="K23" s="60" t="s">
        <v>1782</v>
      </c>
      <c r="L23" s="13" t="s">
        <v>1780</v>
      </c>
      <c r="O23" s="13">
        <f t="shared" si="0"/>
        <v>1</v>
      </c>
      <c r="P23" s="13">
        <v>40</v>
      </c>
      <c r="Q23" s="57">
        <f t="shared" si="1"/>
        <v>43</v>
      </c>
      <c r="R23" s="13">
        <v>3</v>
      </c>
      <c r="S23" s="13">
        <f>IF(P23="","",VLOOKUP(P23,属性值!U:AA,R23+1,FALSE))</f>
        <v>155</v>
      </c>
      <c r="T23" s="13" t="s">
        <v>1699</v>
      </c>
      <c r="X23" s="13">
        <f>IF(P23="","",INT(VLOOKUP(P23,属性值!A:G,R23+1,FALSE)*VLOOKUP(I23,属性值!A:D,3,FALSE)))</f>
        <v>854</v>
      </c>
      <c r="Y23" s="13">
        <f>IF(P23="","",INT(VLOOKUP(P23,属性值!A:G,R23+1,FALSE)*VLOOKUP(I23,属性值!A:D,4,FALSE)))</f>
        <v>854</v>
      </c>
      <c r="Z23" s="13">
        <v>24</v>
      </c>
      <c r="AA23" s="13" t="str">
        <f>IF(Z23="","",VLOOKUP(Z23,状态名词!A:C,2,FALSE))</f>
        <v>heal</v>
      </c>
      <c r="AB23" s="13" t="str">
        <f>IF(Z23="","",VLOOKUP(Z23,状态名词!A:C,3,FALSE))</f>
        <v>治疗效果+</v>
      </c>
      <c r="AC23" s="13">
        <v>300</v>
      </c>
    </row>
    <row r="24" spans="1:29">
      <c r="I24" s="13" t="str">
        <f>IF(H24="",I23,VLOOKUP(H24,装备类型!A:B,2,FALSE))</f>
        <v>枪</v>
      </c>
      <c r="J24" s="13">
        <v>3</v>
      </c>
      <c r="K24" s="20" t="s">
        <v>427</v>
      </c>
      <c r="L24" s="13" t="s">
        <v>1780</v>
      </c>
      <c r="O24" s="13">
        <f t="shared" si="0"/>
        <v>1</v>
      </c>
      <c r="P24" s="13">
        <v>60</v>
      </c>
      <c r="Q24" s="57">
        <f t="shared" si="1"/>
        <v>65</v>
      </c>
      <c r="R24" s="13">
        <v>4</v>
      </c>
      <c r="S24" s="13">
        <f>IF(P24="","",VLOOKUP(P24,属性值!U:AA,R24+1,FALSE))</f>
        <v>400</v>
      </c>
      <c r="T24" s="13" t="s">
        <v>1699</v>
      </c>
      <c r="X24" s="13">
        <f>IF(P24="","",INT(VLOOKUP(P24,属性值!A:G,R24+1,FALSE)*VLOOKUP(I24,属性值!A:D,3,FALSE)))</f>
        <v>2052</v>
      </c>
      <c r="Y24" s="13">
        <f>IF(P24="","",INT(VLOOKUP(P24,属性值!A:G,R24+1,FALSE)*VLOOKUP(I24,属性值!A:D,4,FALSE)))</f>
        <v>2052</v>
      </c>
      <c r="Z24" s="13">
        <v>24</v>
      </c>
      <c r="AA24" s="13" t="str">
        <f>IF(Z24="","",VLOOKUP(Z24,状态名词!A:C,2,FALSE))</f>
        <v>heal</v>
      </c>
      <c r="AB24" s="13" t="str">
        <f>IF(Z24="","",VLOOKUP(Z24,状态名词!A:C,3,FALSE))</f>
        <v>治疗效果+</v>
      </c>
      <c r="AC24" s="13">
        <v>500</v>
      </c>
    </row>
    <row r="25" spans="1:29">
      <c r="A25" s="41">
        <v>10006</v>
      </c>
      <c r="B25" s="13">
        <v>30</v>
      </c>
      <c r="C25" s="13">
        <v>2</v>
      </c>
      <c r="D25" s="13">
        <v>20</v>
      </c>
      <c r="H25" s="13">
        <v>4</v>
      </c>
      <c r="I25" s="13" t="str">
        <f>IF(H25="",I24,VLOOKUP(H25,装备类型!A:B,2,FALSE))</f>
        <v>盾</v>
      </c>
      <c r="J25" s="13">
        <v>1</v>
      </c>
      <c r="K25" s="91" t="s">
        <v>4490</v>
      </c>
      <c r="L25" s="13" t="s">
        <v>5582</v>
      </c>
      <c r="M25" s="13" t="s">
        <v>1213</v>
      </c>
      <c r="N25" s="13" t="s">
        <v>428</v>
      </c>
      <c r="O25" s="13">
        <f t="shared" si="0"/>
        <v>1</v>
      </c>
      <c r="P25" s="13">
        <v>20</v>
      </c>
      <c r="Q25" s="57">
        <f t="shared" si="1"/>
        <v>20</v>
      </c>
      <c r="R25" s="13">
        <v>1</v>
      </c>
      <c r="S25" s="13">
        <f>IF(P25="","",VLOOKUP(P25,属性值!U:AA,R25+1,FALSE))</f>
        <v>40</v>
      </c>
      <c r="T25" s="13" t="s">
        <v>3749</v>
      </c>
      <c r="X25" s="13">
        <f>IF(P25="","",INT(VLOOKUP(P25,属性值!A:G,R25+1,FALSE)*VLOOKUP(I25,属性值!A:D,3,FALSE)))</f>
        <v>275</v>
      </c>
      <c r="Y25" s="13">
        <f>IF(P25="","",INT(VLOOKUP(P25,属性值!A:G,R25+1,FALSE)*VLOOKUP(I25,属性值!A:D,4,FALSE)))</f>
        <v>275</v>
      </c>
      <c r="Z25" s="13">
        <v>24</v>
      </c>
      <c r="AA25" s="13" t="str">
        <f>IF(Z25="","",VLOOKUP(Z25,状态名词!A:C,2,FALSE))</f>
        <v>heal</v>
      </c>
      <c r="AB25" s="13" t="str">
        <f>IF(Z25="","",VLOOKUP(Z25,状态名词!A:C,3,FALSE))</f>
        <v>治疗效果+</v>
      </c>
      <c r="AC25" s="13">
        <v>30</v>
      </c>
    </row>
    <row r="26" spans="1:29">
      <c r="I26" s="13" t="str">
        <f>IF(H26="",I25,VLOOKUP(H26,装备类型!A:B,2,FALSE))</f>
        <v>盾</v>
      </c>
      <c r="J26" s="13">
        <v>2</v>
      </c>
      <c r="K26" s="60" t="s">
        <v>1783</v>
      </c>
      <c r="L26" s="13" t="s">
        <v>4418</v>
      </c>
      <c r="O26" s="13">
        <f t="shared" si="0"/>
        <v>1</v>
      </c>
      <c r="P26" s="13">
        <v>40</v>
      </c>
      <c r="Q26" s="57">
        <f t="shared" si="1"/>
        <v>43</v>
      </c>
      <c r="R26" s="13">
        <v>3</v>
      </c>
      <c r="S26" s="13">
        <f>IF(P26="","",VLOOKUP(P26,属性值!U:AA,R26+1,FALSE))</f>
        <v>155</v>
      </c>
      <c r="T26" s="13" t="s">
        <v>3748</v>
      </c>
      <c r="X26" s="13">
        <f>IF(P26="","",INT(VLOOKUP(P26,属性值!A:G,R26+1,FALSE)*VLOOKUP(I26,属性值!A:D,3,FALSE)))</f>
        <v>854</v>
      </c>
      <c r="Y26" s="13">
        <f>IF(P26="","",INT(VLOOKUP(P26,属性值!A:G,R26+1,FALSE)*VLOOKUP(I26,属性值!A:D,4,FALSE)))</f>
        <v>854</v>
      </c>
      <c r="Z26" s="13">
        <v>24</v>
      </c>
      <c r="AA26" s="13" t="str">
        <f>IF(Z26="","",VLOOKUP(Z26,状态名词!A:C,2,FALSE))</f>
        <v>heal</v>
      </c>
      <c r="AB26" s="13" t="str">
        <f>IF(Z26="","",VLOOKUP(Z26,状态名词!A:C,3,FALSE))</f>
        <v>治疗效果+</v>
      </c>
      <c r="AC26" s="13">
        <v>300</v>
      </c>
    </row>
    <row r="27" spans="1:29">
      <c r="I27" s="13" t="str">
        <f>IF(H27="",I26,VLOOKUP(H27,装备类型!A:B,2,FALSE))</f>
        <v>盾</v>
      </c>
      <c r="J27" s="13">
        <v>3</v>
      </c>
      <c r="K27" s="20" t="s">
        <v>1783</v>
      </c>
      <c r="L27" s="13" t="s">
        <v>4418</v>
      </c>
      <c r="O27" s="13">
        <f t="shared" si="0"/>
        <v>1</v>
      </c>
      <c r="P27" s="13">
        <v>60</v>
      </c>
      <c r="Q27" s="57">
        <f t="shared" si="1"/>
        <v>65</v>
      </c>
      <c r="R27" s="13">
        <v>4</v>
      </c>
      <c r="S27" s="13">
        <f>IF(P27="","",VLOOKUP(P27,属性值!U:AA,R27+1,FALSE))</f>
        <v>400</v>
      </c>
      <c r="T27" s="13" t="s">
        <v>3748</v>
      </c>
      <c r="X27" s="13">
        <f>IF(P27="","",INT(VLOOKUP(P27,属性值!A:G,R27+1,FALSE)*VLOOKUP(I27,属性值!A:D,3,FALSE)))</f>
        <v>2052</v>
      </c>
      <c r="Y27" s="13">
        <f>IF(P27="","",INT(VLOOKUP(P27,属性值!A:G,R27+1,FALSE)*VLOOKUP(I27,属性值!A:D,4,FALSE)))</f>
        <v>2052</v>
      </c>
      <c r="Z27" s="13">
        <v>24</v>
      </c>
      <c r="AA27" s="13" t="str">
        <f>IF(Z27="","",VLOOKUP(Z27,状态名词!A:C,2,FALSE))</f>
        <v>heal</v>
      </c>
      <c r="AB27" s="13" t="str">
        <f>IF(Z27="","",VLOOKUP(Z27,状态名词!A:C,3,FALSE))</f>
        <v>治疗效果+</v>
      </c>
      <c r="AC27" s="13">
        <v>500</v>
      </c>
    </row>
    <row r="28" spans="1:29">
      <c r="A28" s="41">
        <v>10007</v>
      </c>
      <c r="B28" s="13">
        <v>30</v>
      </c>
      <c r="C28" s="13">
        <v>2</v>
      </c>
      <c r="D28" s="13">
        <v>20</v>
      </c>
      <c r="H28" s="13">
        <v>7</v>
      </c>
      <c r="I28" s="13" t="str">
        <f>IF(H28="",I27,VLOOKUP(H28,装备类型!A:B,2,FALSE))</f>
        <v>书</v>
      </c>
      <c r="J28" s="13">
        <v>1</v>
      </c>
      <c r="K28" s="91" t="s">
        <v>4491</v>
      </c>
      <c r="L28" s="13" t="s">
        <v>5583</v>
      </c>
      <c r="M28" s="13" t="s">
        <v>1212</v>
      </c>
      <c r="N28" s="13" t="s">
        <v>428</v>
      </c>
      <c r="O28" s="13">
        <f t="shared" si="0"/>
        <v>1</v>
      </c>
      <c r="P28" s="13">
        <v>20</v>
      </c>
      <c r="Q28" s="57">
        <f t="shared" si="1"/>
        <v>20</v>
      </c>
      <c r="R28" s="13">
        <v>1</v>
      </c>
      <c r="S28" s="13">
        <f>IF(P28="","",VLOOKUP(P28,属性值!U:AA,R28+1,FALSE))</f>
        <v>40</v>
      </c>
      <c r="T28" s="13" t="s">
        <v>1700</v>
      </c>
      <c r="X28" s="13">
        <f>IF(P28="","",INT(VLOOKUP(P28,属性值!A:G,R28+1,FALSE)*VLOOKUP(I28,属性值!A:D,3,FALSE)))</f>
        <v>247</v>
      </c>
      <c r="Y28" s="13">
        <f>IF(P28="","",INT(VLOOKUP(P28,属性值!A:G,R28+1,FALSE)*VLOOKUP(I28,属性值!A:D,4,FALSE)))</f>
        <v>302</v>
      </c>
      <c r="Z28" s="13">
        <v>24</v>
      </c>
      <c r="AA28" s="13" t="str">
        <f>IF(Z28="","",VLOOKUP(Z28,状态名词!A:C,2,FALSE))</f>
        <v>heal</v>
      </c>
      <c r="AB28" s="13" t="str">
        <f>IF(Z28="","",VLOOKUP(Z28,状态名词!A:C,3,FALSE))</f>
        <v>治疗效果+</v>
      </c>
      <c r="AC28" s="13">
        <v>30</v>
      </c>
    </row>
    <row r="29" spans="1:29">
      <c r="I29" s="13" t="str">
        <f>IF(H29="",I28,VLOOKUP(H29,装备类型!A:B,2,FALSE))</f>
        <v>书</v>
      </c>
      <c r="J29" s="13">
        <v>2</v>
      </c>
      <c r="K29" s="60" t="s">
        <v>429</v>
      </c>
      <c r="L29" s="13" t="s">
        <v>4419</v>
      </c>
      <c r="O29" s="13">
        <f t="shared" si="0"/>
        <v>1</v>
      </c>
      <c r="P29" s="13">
        <v>40</v>
      </c>
      <c r="Q29" s="57">
        <f t="shared" si="1"/>
        <v>43</v>
      </c>
      <c r="R29" s="13">
        <v>3</v>
      </c>
      <c r="S29" s="13">
        <f>IF(P29="","",VLOOKUP(P29,属性值!U:AA,R29+1,FALSE))</f>
        <v>155</v>
      </c>
      <c r="T29" s="13" t="s">
        <v>1700</v>
      </c>
      <c r="X29" s="13">
        <f>IF(P29="","",INT(VLOOKUP(P29,属性值!A:G,R29+1,FALSE)*VLOOKUP(I29,属性值!A:D,3,FALSE)))</f>
        <v>768</v>
      </c>
      <c r="Y29" s="13">
        <f>IF(P29="","",INT(VLOOKUP(P29,属性值!A:G,R29+1,FALSE)*VLOOKUP(I29,属性值!A:D,4,FALSE)))</f>
        <v>939</v>
      </c>
      <c r="Z29" s="13">
        <v>24</v>
      </c>
      <c r="AA29" s="13" t="str">
        <f>IF(Z29="","",VLOOKUP(Z29,状态名词!A:C,2,FALSE))</f>
        <v>heal</v>
      </c>
      <c r="AB29" s="13" t="str">
        <f>IF(Z29="","",VLOOKUP(Z29,状态名词!A:C,3,FALSE))</f>
        <v>治疗效果+</v>
      </c>
      <c r="AC29" s="13">
        <v>300</v>
      </c>
    </row>
    <row r="30" spans="1:29">
      <c r="I30" s="13" t="str">
        <f>IF(H30="",I29,VLOOKUP(H30,装备类型!A:B,2,FALSE))</f>
        <v>书</v>
      </c>
      <c r="J30" s="13">
        <v>3</v>
      </c>
      <c r="K30" s="20" t="s">
        <v>429</v>
      </c>
      <c r="L30" s="13" t="s">
        <v>4419</v>
      </c>
      <c r="O30" s="13">
        <f t="shared" si="0"/>
        <v>1</v>
      </c>
      <c r="P30" s="13">
        <v>60</v>
      </c>
      <c r="Q30" s="57">
        <f t="shared" si="1"/>
        <v>65</v>
      </c>
      <c r="R30" s="13">
        <v>4</v>
      </c>
      <c r="S30" s="13">
        <f>IF(P30="","",VLOOKUP(P30,属性值!U:AA,R30+1,FALSE))</f>
        <v>400</v>
      </c>
      <c r="T30" s="13" t="s">
        <v>1700</v>
      </c>
      <c r="X30" s="13">
        <f>IF(P30="","",INT(VLOOKUP(P30,属性值!A:G,R30+1,FALSE)*VLOOKUP(I30,属性值!A:D,3,FALSE)))</f>
        <v>1846</v>
      </c>
      <c r="Y30" s="13">
        <f>IF(P30="","",INT(VLOOKUP(P30,属性值!A:G,R30+1,FALSE)*VLOOKUP(I30,属性值!A:D,4,FALSE)))</f>
        <v>2257</v>
      </c>
      <c r="Z30" s="13">
        <v>24</v>
      </c>
      <c r="AA30" s="13" t="str">
        <f>IF(Z30="","",VLOOKUP(Z30,状态名词!A:C,2,FALSE))</f>
        <v>heal</v>
      </c>
      <c r="AB30" s="13" t="str">
        <f>IF(Z30="","",VLOOKUP(Z30,状态名词!A:C,3,FALSE))</f>
        <v>治疗效果+</v>
      </c>
      <c r="AC30" s="13">
        <v>500</v>
      </c>
    </row>
    <row r="31" spans="1:29">
      <c r="A31" s="41">
        <v>10008</v>
      </c>
      <c r="B31" s="13">
        <v>30</v>
      </c>
      <c r="C31" s="13">
        <v>2</v>
      </c>
      <c r="D31" s="13">
        <v>20</v>
      </c>
      <c r="H31" s="13">
        <v>2</v>
      </c>
      <c r="I31" s="13" t="str">
        <f>IF(H31="",I30,VLOOKUP(H31,装备类型!A:B,2,FALSE))</f>
        <v>刀</v>
      </c>
      <c r="J31" s="13">
        <v>1</v>
      </c>
      <c r="K31" s="91" t="s">
        <v>4492</v>
      </c>
      <c r="L31" s="13" t="s">
        <v>5584</v>
      </c>
      <c r="M31" s="13" t="s">
        <v>1224</v>
      </c>
      <c r="N31" s="13" t="s">
        <v>1788</v>
      </c>
      <c r="O31" s="13">
        <f t="shared" si="0"/>
        <v>1</v>
      </c>
      <c r="P31" s="13">
        <v>20</v>
      </c>
      <c r="Q31" s="57">
        <f t="shared" si="1"/>
        <v>20</v>
      </c>
      <c r="R31" s="13">
        <v>1</v>
      </c>
      <c r="S31" s="13">
        <f>IF(P31="","",VLOOKUP(P31,属性值!U:AA,R31+1,FALSE))</f>
        <v>40</v>
      </c>
      <c r="T31" s="13" t="s">
        <v>3570</v>
      </c>
      <c r="X31" s="13">
        <f>IF(P31="","",INT(VLOOKUP(P31,属性值!A:G,R31+1,FALSE)*VLOOKUP(I31,属性值!A:D,3,FALSE)))</f>
        <v>330</v>
      </c>
      <c r="Y31" s="13">
        <f>IF(P31="","",INT(VLOOKUP(P31,属性值!A:G,R31+1,FALSE)*VLOOKUP(I31,属性值!A:D,4,FALSE)))</f>
        <v>220</v>
      </c>
      <c r="Z31" s="13">
        <v>29</v>
      </c>
      <c r="AA31" s="13" t="str">
        <f>IF(Z31="","",VLOOKUP(Z31,状态名词!A:C,2,FALSE))</f>
        <v>darkup</v>
      </c>
      <c r="AB31" s="13" t="str">
        <f>IF(Z31="","",VLOOKUP(Z31,状态名词!A:C,3,FALSE))</f>
        <v>暗属性强化</v>
      </c>
      <c r="AC31" s="13">
        <v>3</v>
      </c>
    </row>
    <row r="32" spans="1:29">
      <c r="I32" s="13" t="str">
        <f>IF(H32="",I31,VLOOKUP(H32,装备类型!A:B,2,FALSE))</f>
        <v>刀</v>
      </c>
      <c r="J32" s="13">
        <v>2</v>
      </c>
      <c r="K32" s="20" t="s">
        <v>1787</v>
      </c>
      <c r="L32" s="13" t="s">
        <v>430</v>
      </c>
      <c r="O32" s="13">
        <f t="shared" si="0"/>
        <v>1</v>
      </c>
      <c r="P32" s="13">
        <v>30</v>
      </c>
      <c r="Q32" s="57">
        <f t="shared" si="1"/>
        <v>35</v>
      </c>
      <c r="R32" s="13">
        <v>4</v>
      </c>
      <c r="S32" s="13">
        <f>IF(P32="","",VLOOKUP(P32,属性值!U:AA,R32+1,FALSE))</f>
        <v>175</v>
      </c>
      <c r="T32" s="13" t="s">
        <v>3570</v>
      </c>
      <c r="X32" s="13">
        <f>IF(P32="","",INT(VLOOKUP(P32,属性值!A:G,R32+1,FALSE)*VLOOKUP(I32,属性值!A:D,3,FALSE)))</f>
        <v>696</v>
      </c>
      <c r="Y32" s="13">
        <f>IF(P32="","",INT(VLOOKUP(P32,属性值!A:G,R32+1,FALSE)*VLOOKUP(I32,属性值!A:D,4,FALSE)))</f>
        <v>464</v>
      </c>
      <c r="Z32" s="13">
        <v>29</v>
      </c>
      <c r="AA32" s="13" t="str">
        <f>IF(Z32="","",VLOOKUP(Z32,状态名词!A:C,2,FALSE))</f>
        <v>darkup</v>
      </c>
      <c r="AB32" s="13" t="str">
        <f>IF(Z32="","",VLOOKUP(Z32,状态名词!A:C,3,FALSE))</f>
        <v>暗属性强化</v>
      </c>
      <c r="AC32" s="13">
        <v>8</v>
      </c>
    </row>
    <row r="33" spans="1:29">
      <c r="I33" s="13" t="str">
        <f>IF(H33="",I32,VLOOKUP(H33,装备类型!A:B,2,FALSE))</f>
        <v>刀</v>
      </c>
      <c r="J33" s="13">
        <v>3</v>
      </c>
      <c r="K33" s="21" t="s">
        <v>1786</v>
      </c>
      <c r="L33" s="13" t="s">
        <v>454</v>
      </c>
      <c r="M33" s="13" t="s">
        <v>1226</v>
      </c>
      <c r="N33" s="13" t="s">
        <v>431</v>
      </c>
      <c r="O33" s="13">
        <f t="shared" si="0"/>
        <v>1</v>
      </c>
      <c r="P33" s="13">
        <v>50</v>
      </c>
      <c r="Q33" s="57">
        <f t="shared" si="1"/>
        <v>57</v>
      </c>
      <c r="R33" s="13">
        <v>5</v>
      </c>
      <c r="S33" s="13">
        <f>IF(P33="","",VLOOKUP(P33,属性值!U:AA,R33+1,FALSE))</f>
        <v>365</v>
      </c>
      <c r="T33" s="13" t="s">
        <v>3571</v>
      </c>
      <c r="X33" s="13">
        <f>IF(P33="","",INT(VLOOKUP(P33,属性值!A:G,R33+1,FALSE)*VLOOKUP(I33,属性值!A:D,3,FALSE)))</f>
        <v>1825</v>
      </c>
      <c r="Y33" s="13">
        <f>IF(P33="","",INT(VLOOKUP(P33,属性值!A:G,R33+1,FALSE)*VLOOKUP(I33,属性值!A:D,4,FALSE)))</f>
        <v>1216</v>
      </c>
      <c r="Z33" s="13">
        <v>23</v>
      </c>
      <c r="AA33" s="13" t="str">
        <f>IF(Z33="","",VLOOKUP(Z33,状态名词!A:C,2,FALSE))</f>
        <v>steal</v>
      </c>
      <c r="AB33" s="13" t="str">
        <f>IF(Z33="","",VLOOKUP(Z33,状态名词!A:C,3,FALSE))</f>
        <v>生命偷取</v>
      </c>
      <c r="AC33" s="13">
        <v>100</v>
      </c>
    </row>
    <row r="34" spans="1:29">
      <c r="I34" s="13" t="str">
        <f>IF(H34="",I33,VLOOKUP(H34,装备类型!A:B,2,FALSE))</f>
        <v>刀</v>
      </c>
      <c r="K34" s="18"/>
      <c r="O34" s="13" t="str">
        <f t="shared" si="0"/>
        <v/>
      </c>
      <c r="Q34" s="57" t="str">
        <f t="shared" si="1"/>
        <v/>
      </c>
      <c r="S34" s="13" t="str">
        <f>IF(P34="","",VLOOKUP(P34,属性值!U:AA,R34+1,FALSE))</f>
        <v/>
      </c>
      <c r="T34" s="13" t="s">
        <v>225</v>
      </c>
      <c r="X34" s="13" t="str">
        <f>IF(P34="","",INT(VLOOKUP(P34,属性值!A:G,R34+1,FALSE)*VLOOKUP(I34,属性值!A:D,3,FALSE)))</f>
        <v/>
      </c>
      <c r="Y34" s="13" t="str">
        <f>IF(P34="","",INT(VLOOKUP(P34,属性值!A:G,R34+1,FALSE)*VLOOKUP(I34,属性值!A:D,4,FALSE)))</f>
        <v/>
      </c>
      <c r="Z34" s="13">
        <v>29</v>
      </c>
      <c r="AA34" s="13" t="str">
        <f>IF(Z34="","",VLOOKUP(Z34,状态名词!A:C,2,FALSE))</f>
        <v>darkup</v>
      </c>
      <c r="AB34" s="13" t="str">
        <f>IF(Z34="","",VLOOKUP(Z34,状态名词!A:C,3,FALSE))</f>
        <v>暗属性强化</v>
      </c>
      <c r="AC34" s="13">
        <v>8</v>
      </c>
    </row>
    <row r="35" spans="1:29">
      <c r="A35" s="41">
        <v>10010</v>
      </c>
      <c r="B35" s="13">
        <v>20</v>
      </c>
      <c r="C35" s="13">
        <v>3</v>
      </c>
      <c r="D35" s="13">
        <v>20</v>
      </c>
      <c r="H35" s="13">
        <v>6</v>
      </c>
      <c r="I35" s="13" t="str">
        <f>IF(H35="",I34,VLOOKUP(H35,装备类型!A:B,2,FALSE))</f>
        <v>杖</v>
      </c>
      <c r="J35" s="13">
        <v>1</v>
      </c>
      <c r="K35" s="92" t="s">
        <v>4493</v>
      </c>
      <c r="L35" s="13" t="s">
        <v>5585</v>
      </c>
      <c r="M35" s="13" t="s">
        <v>1225</v>
      </c>
      <c r="N35" s="13" t="s">
        <v>1789</v>
      </c>
      <c r="O35" s="13">
        <f t="shared" si="0"/>
        <v>1</v>
      </c>
      <c r="P35" s="13">
        <v>20</v>
      </c>
      <c r="Q35" s="57">
        <f t="shared" si="1"/>
        <v>21</v>
      </c>
      <c r="R35" s="13">
        <v>2</v>
      </c>
      <c r="S35" s="13">
        <f>IF(P35="","",VLOOKUP(P35,属性值!U:AA,R35+1,FALSE))</f>
        <v>55</v>
      </c>
      <c r="T35" s="13" t="s">
        <v>3572</v>
      </c>
      <c r="X35" s="13">
        <f>IF(P35="","",INT(VLOOKUP(P35,属性值!A:G,R35+1,FALSE)*VLOOKUP(I35,属性值!A:D,3,FALSE)))</f>
        <v>256</v>
      </c>
      <c r="Y35" s="13">
        <f>IF(P35="","",INT(VLOOKUP(P35,属性值!A:G,R35+1,FALSE)*VLOOKUP(I35,属性值!A:D,4,FALSE)))</f>
        <v>384</v>
      </c>
      <c r="Z35" s="13">
        <v>21</v>
      </c>
      <c r="AA35" s="13" t="str">
        <f>IF(Z35="","",VLOOKUP(Z35,状态名词!A:C,2,FALSE))</f>
        <v>speed</v>
      </c>
      <c r="AB35" s="13" t="str">
        <f>IF(Z35="","",VLOOKUP(Z35,状态名词!A:C,3,FALSE))</f>
        <v>速度+</v>
      </c>
      <c r="AC35" s="13">
        <v>100</v>
      </c>
    </row>
    <row r="36" spans="1:29">
      <c r="I36" s="13" t="str">
        <f>IF(H36="",I35,VLOOKUP(H36,装备类型!A:B,2,FALSE))</f>
        <v>杖</v>
      </c>
      <c r="K36" s="18"/>
      <c r="O36" s="13" t="str">
        <f t="shared" si="0"/>
        <v/>
      </c>
      <c r="Q36" s="57" t="str">
        <f t="shared" si="1"/>
        <v/>
      </c>
      <c r="S36" s="13" t="str">
        <f>IF(P36="","",VLOOKUP(P36,属性值!U:AA,R36+1,FALSE))</f>
        <v/>
      </c>
      <c r="T36" s="13" t="s">
        <v>225</v>
      </c>
      <c r="X36" s="13" t="str">
        <f>IF(P36="","",INT(VLOOKUP(P36,属性值!A:G,R36+1,FALSE)*VLOOKUP(I36,属性值!A:D,3,FALSE)))</f>
        <v/>
      </c>
      <c r="Y36" s="13" t="str">
        <f>IF(P36="","",INT(VLOOKUP(P36,属性值!A:G,R36+1,FALSE)*VLOOKUP(I36,属性值!A:D,4,FALSE)))</f>
        <v/>
      </c>
      <c r="Z36" s="13">
        <v>29</v>
      </c>
      <c r="AA36" s="13" t="str">
        <f>IF(Z36="","",VLOOKUP(Z36,状态名词!A:C,2,FALSE))</f>
        <v>darkup</v>
      </c>
      <c r="AB36" s="13" t="str">
        <f>IF(Z36="","",VLOOKUP(Z36,状态名词!A:C,3,FALSE))</f>
        <v>暗属性强化</v>
      </c>
      <c r="AC36" s="13">
        <v>3</v>
      </c>
    </row>
    <row r="37" spans="1:29">
      <c r="I37" s="13" t="str">
        <f>IF(H37="",I36,VLOOKUP(H37,装备类型!A:B,2,FALSE))</f>
        <v>杖</v>
      </c>
      <c r="J37" s="13">
        <v>2</v>
      </c>
      <c r="K37" s="20" t="s">
        <v>1785</v>
      </c>
      <c r="L37" s="13" t="s">
        <v>434</v>
      </c>
      <c r="M37" s="13" t="s">
        <v>1227</v>
      </c>
      <c r="N37" s="13" t="s">
        <v>433</v>
      </c>
      <c r="O37" s="13">
        <f t="shared" ref="O37:O73" si="2">IF(K37="","",1)</f>
        <v>1</v>
      </c>
      <c r="P37" s="13">
        <v>30</v>
      </c>
      <c r="Q37" s="57">
        <f t="shared" si="1"/>
        <v>35</v>
      </c>
      <c r="R37" s="13">
        <v>4</v>
      </c>
      <c r="S37" s="13">
        <f>IF(P37="","",VLOOKUP(P37,属性值!U:AA,R37+1,FALSE))</f>
        <v>175</v>
      </c>
      <c r="T37" s="13" t="s">
        <v>3573</v>
      </c>
      <c r="U37" s="13">
        <v>30001</v>
      </c>
      <c r="W37" s="13" t="s">
        <v>435</v>
      </c>
      <c r="X37" s="13">
        <f>IF(P37="","",INT(VLOOKUP(P37,属性值!A:G,R37+1,FALSE)*VLOOKUP(I37,属性值!A:D,3,FALSE)))</f>
        <v>464</v>
      </c>
      <c r="Y37" s="13">
        <f>IF(P37="","",INT(VLOOKUP(P37,属性值!A:G,R37+1,FALSE)*VLOOKUP(I37,属性值!A:D,4,FALSE)))</f>
        <v>696</v>
      </c>
      <c r="Z37" s="13">
        <v>29</v>
      </c>
      <c r="AA37" s="13" t="str">
        <f>IF(Z37="","",VLOOKUP(Z37,状态名词!A:C,2,FALSE))</f>
        <v>darkup</v>
      </c>
      <c r="AB37" s="13" t="str">
        <f>IF(Z37="","",VLOOKUP(Z37,状态名词!A:C,3,FALSE))</f>
        <v>暗属性强化</v>
      </c>
      <c r="AC37" s="13">
        <v>5</v>
      </c>
    </row>
    <row r="38" spans="1:29">
      <c r="I38" s="13" t="str">
        <f>IF(H38="",I37,VLOOKUP(H38,装备类型!A:B,2,FALSE))</f>
        <v>杖</v>
      </c>
      <c r="J38" s="13">
        <v>3</v>
      </c>
      <c r="K38" s="21" t="s">
        <v>1784</v>
      </c>
      <c r="L38" s="13" t="s">
        <v>434</v>
      </c>
      <c r="O38" s="13">
        <f t="shared" si="2"/>
        <v>1</v>
      </c>
      <c r="P38" s="13">
        <v>50</v>
      </c>
      <c r="Q38" s="57">
        <f t="shared" si="1"/>
        <v>57</v>
      </c>
      <c r="R38" s="13">
        <v>5</v>
      </c>
      <c r="S38" s="13">
        <f>IF(P38="","",VLOOKUP(P38,属性值!U:AA,R38+1,FALSE))</f>
        <v>365</v>
      </c>
      <c r="T38" s="13" t="s">
        <v>3574</v>
      </c>
      <c r="U38" s="13">
        <v>30001</v>
      </c>
      <c r="W38" s="13" t="s">
        <v>435</v>
      </c>
      <c r="X38" s="13">
        <f>IF(P38="","",INT(VLOOKUP(P38,属性值!A:G,R38+1,FALSE)*VLOOKUP(I38,属性值!A:D,3,FALSE)))</f>
        <v>1216</v>
      </c>
      <c r="Y38" s="13">
        <f>IF(P38="","",INT(VLOOKUP(P38,属性值!A:G,R38+1,FALSE)*VLOOKUP(I38,属性值!A:D,4,FALSE)))</f>
        <v>1825</v>
      </c>
      <c r="Z38" s="13">
        <v>29</v>
      </c>
      <c r="AA38" s="13" t="str">
        <f>IF(Z38="","",VLOOKUP(Z38,状态名词!A:C,2,FALSE))</f>
        <v>darkup</v>
      </c>
      <c r="AB38" s="13" t="str">
        <f>IF(Z38="","",VLOOKUP(Z38,状态名词!A:C,3,FALSE))</f>
        <v>暗属性强化</v>
      </c>
      <c r="AC38" s="13">
        <v>9</v>
      </c>
    </row>
    <row r="39" spans="1:29" s="11" customFormat="1">
      <c r="A39" s="133">
        <v>10013</v>
      </c>
      <c r="B39" s="11">
        <v>20</v>
      </c>
      <c r="C39" s="11">
        <v>4</v>
      </c>
      <c r="D39" s="11">
        <v>20</v>
      </c>
      <c r="H39" s="11">
        <v>1</v>
      </c>
      <c r="I39" s="13" t="str">
        <f>IF(H39="",I38,VLOOKUP(H39,装备类型!A:B,2,FALSE))</f>
        <v>枪</v>
      </c>
      <c r="J39" s="11">
        <v>1</v>
      </c>
      <c r="K39" s="134" t="s">
        <v>5911</v>
      </c>
      <c r="L39" s="11" t="s">
        <v>5586</v>
      </c>
      <c r="M39" s="11" t="s">
        <v>5912</v>
      </c>
      <c r="N39" s="11" t="s">
        <v>5913</v>
      </c>
      <c r="O39" s="11">
        <f t="shared" si="2"/>
        <v>1</v>
      </c>
      <c r="P39" s="11">
        <v>20</v>
      </c>
      <c r="Q39" s="57">
        <f t="shared" si="1"/>
        <v>25</v>
      </c>
      <c r="R39" s="11">
        <v>4</v>
      </c>
      <c r="S39" s="13">
        <f>IF(P39="","",VLOOKUP(P39,属性值!U:AA,R39+1,FALSE))</f>
        <v>120</v>
      </c>
      <c r="T39" s="11" t="s">
        <v>5914</v>
      </c>
      <c r="X39" s="13">
        <f>IF(P39="","",INT(VLOOKUP(P39,属性值!A:G,R39+1,FALSE)*VLOOKUP(I39,属性值!A:D,3,FALSE)))</f>
        <v>364</v>
      </c>
      <c r="Y39" s="13">
        <f>IF(P39="","",INT(VLOOKUP(P39,属性值!A:G,R39+1,FALSE)*VLOOKUP(I39,属性值!A:D,4,FALSE)))</f>
        <v>364</v>
      </c>
      <c r="Z39" s="11">
        <v>19</v>
      </c>
      <c r="AA39" s="13" t="str">
        <f>IF(Z39="","",VLOOKUP(Z39,状态名词!A:C,2,FALSE))</f>
        <v>rating</v>
      </c>
      <c r="AB39" s="13" t="str">
        <f>IF(Z39="","",VLOOKUP(Z39,状态名词!A:C,3,FALSE))</f>
        <v>暴击+</v>
      </c>
      <c r="AC39" s="11">
        <v>200</v>
      </c>
    </row>
    <row r="40" spans="1:29" s="11" customFormat="1">
      <c r="A40" s="133"/>
      <c r="I40" s="13" t="str">
        <f>IF(H40="",I39,VLOOKUP(H40,装备类型!A:B,2,FALSE))</f>
        <v>枪</v>
      </c>
      <c r="K40" s="135"/>
      <c r="O40" s="11" t="str">
        <f t="shared" si="2"/>
        <v/>
      </c>
      <c r="Q40" s="57" t="str">
        <f t="shared" si="1"/>
        <v/>
      </c>
      <c r="S40" s="13" t="str">
        <f>IF(P40="","",VLOOKUP(P40,属性值!U:AA,R40+1,FALSE))</f>
        <v/>
      </c>
      <c r="T40" s="11" t="s">
        <v>225</v>
      </c>
      <c r="X40" s="13" t="str">
        <f>IF(P40="","",INT(VLOOKUP(P40,属性值!A:G,R40+1,FALSE)*VLOOKUP(I40,属性值!A:D,3,FALSE)))</f>
        <v/>
      </c>
      <c r="Y40" s="13" t="str">
        <f>IF(P40="","",INT(VLOOKUP(P40,属性值!A:G,R40+1,FALSE)*VLOOKUP(I40,属性值!A:D,4,FALSE)))</f>
        <v/>
      </c>
      <c r="Z40" s="11">
        <v>26</v>
      </c>
      <c r="AA40" s="13" t="str">
        <f>IF(Z40="","",VLOOKUP(Z40,状态名词!A:C,2,FALSE))</f>
        <v>fireup</v>
      </c>
      <c r="AB40" s="13" t="str">
        <f>IF(Z40="","",VLOOKUP(Z40,状态名词!A:C,3,FALSE))</f>
        <v>火属性强化</v>
      </c>
      <c r="AC40" s="11">
        <v>2</v>
      </c>
    </row>
    <row r="41" spans="1:29" s="11" customFormat="1">
      <c r="A41" s="133"/>
      <c r="I41" s="13" t="str">
        <f>IF(H41="",I40,VLOOKUP(H41,装备类型!A:B,2,FALSE))</f>
        <v>枪</v>
      </c>
      <c r="J41" s="11">
        <v>2</v>
      </c>
      <c r="K41" s="134" t="s">
        <v>5915</v>
      </c>
      <c r="L41" s="11" t="s">
        <v>5916</v>
      </c>
      <c r="O41" s="11">
        <f t="shared" si="2"/>
        <v>1</v>
      </c>
      <c r="P41" s="11">
        <v>40</v>
      </c>
      <c r="Q41" s="57">
        <f t="shared" si="1"/>
        <v>45</v>
      </c>
      <c r="R41" s="11">
        <v>4</v>
      </c>
      <c r="S41" s="13">
        <f>IF(P41="","",VLOOKUP(P41,属性值!U:AA,R41+1,FALSE))</f>
        <v>240</v>
      </c>
      <c r="T41" s="11" t="s">
        <v>5917</v>
      </c>
      <c r="X41" s="13">
        <f>IF(P41="","",INT(VLOOKUP(P41,属性值!A:G,R41+1,FALSE)*VLOOKUP(I41,属性值!A:D,3,FALSE)))</f>
        <v>912</v>
      </c>
      <c r="Y41" s="13">
        <f>IF(P41="","",INT(VLOOKUP(P41,属性值!A:G,R41+1,FALSE)*VLOOKUP(I41,属性值!A:D,4,FALSE)))</f>
        <v>912</v>
      </c>
      <c r="Z41" s="11">
        <v>19</v>
      </c>
      <c r="AA41" s="13" t="str">
        <f>IF(Z41="","",VLOOKUP(Z41,状态名词!A:C,2,FALSE))</f>
        <v>rating</v>
      </c>
      <c r="AB41" s="13" t="str">
        <f>IF(Z41="","",VLOOKUP(Z41,状态名词!A:C,3,FALSE))</f>
        <v>暴击+</v>
      </c>
      <c r="AC41" s="11">
        <v>300</v>
      </c>
    </row>
    <row r="42" spans="1:29" s="11" customFormat="1">
      <c r="A42" s="133"/>
      <c r="I42" s="13" t="str">
        <f>IF(H42="",I41,VLOOKUP(H42,装备类型!A:B,2,FALSE))</f>
        <v>枪</v>
      </c>
      <c r="K42" s="134"/>
      <c r="O42" s="11" t="str">
        <f t="shared" si="2"/>
        <v/>
      </c>
      <c r="Q42" s="57" t="str">
        <f t="shared" si="1"/>
        <v/>
      </c>
      <c r="S42" s="13" t="str">
        <f>IF(P42="","",VLOOKUP(P42,属性值!U:AA,R42+1,FALSE))</f>
        <v/>
      </c>
      <c r="X42" s="13" t="str">
        <f>IF(P42="","",INT(VLOOKUP(P42,属性值!A:G,R42+1,FALSE)*VLOOKUP(I42,属性值!A:D,3,FALSE)))</f>
        <v/>
      </c>
      <c r="Y42" s="13" t="str">
        <f>IF(P42="","",INT(VLOOKUP(P42,属性值!A:G,R42+1,FALSE)*VLOOKUP(I42,属性值!A:D,4,FALSE)))</f>
        <v/>
      </c>
      <c r="Z42" s="11">
        <v>26</v>
      </c>
      <c r="AA42" s="13" t="str">
        <f>IF(Z42="","",VLOOKUP(Z42,状态名词!A:C,2,FALSE))</f>
        <v>fireup</v>
      </c>
      <c r="AB42" s="13" t="str">
        <f>IF(Z42="","",VLOOKUP(Z42,状态名词!A:C,3,FALSE))</f>
        <v>火属性强化</v>
      </c>
      <c r="AC42" s="11">
        <v>6</v>
      </c>
    </row>
    <row r="43" spans="1:29" s="11" customFormat="1">
      <c r="A43" s="133"/>
      <c r="I43" s="13" t="str">
        <f>IF(H43="",I42,VLOOKUP(H43,装备类型!A:B,2,FALSE))</f>
        <v>枪</v>
      </c>
      <c r="J43" s="11">
        <v>3</v>
      </c>
      <c r="K43" s="134" t="s">
        <v>6094</v>
      </c>
      <c r="L43" s="11" t="s">
        <v>6095</v>
      </c>
      <c r="O43" s="11">
        <v>1</v>
      </c>
      <c r="P43" s="11">
        <v>60</v>
      </c>
      <c r="Q43" s="57">
        <f t="shared" si="1"/>
        <v>65</v>
      </c>
      <c r="R43" s="11">
        <v>4</v>
      </c>
      <c r="S43" s="13">
        <f>IF(P43="","",VLOOKUP(P43,属性值!U:AA,R43+1,FALSE))</f>
        <v>400</v>
      </c>
      <c r="T43" s="11" t="s">
        <v>5917</v>
      </c>
      <c r="U43" s="11">
        <v>30048</v>
      </c>
      <c r="X43" s="13">
        <f>IF(P43="","",INT(VLOOKUP(P43,属性值!A:G,R43+1,FALSE)*VLOOKUP(I43,属性值!A:D,3,FALSE)))</f>
        <v>2052</v>
      </c>
      <c r="Y43" s="13">
        <f>IF(P43="","",INT(VLOOKUP(P43,属性值!A:G,R43+1,FALSE)*VLOOKUP(I43,属性值!A:D,4,FALSE)))</f>
        <v>2052</v>
      </c>
      <c r="Z43" s="11">
        <v>26</v>
      </c>
      <c r="AA43" s="13" t="str">
        <f>IF(Z43="","",VLOOKUP(Z43,状态名词!A:C,2,FALSE))</f>
        <v>fireup</v>
      </c>
      <c r="AB43" s="13" t="str">
        <f>IF(Z43="","",VLOOKUP(Z43,状态名词!A:C,3,FALSE))</f>
        <v>火属性强化</v>
      </c>
      <c r="AC43" s="11">
        <v>10</v>
      </c>
    </row>
    <row r="44" spans="1:29">
      <c r="A44" s="41">
        <v>10014</v>
      </c>
      <c r="B44" s="13">
        <v>30</v>
      </c>
      <c r="C44" s="13">
        <v>3</v>
      </c>
      <c r="D44" s="13">
        <v>20</v>
      </c>
      <c r="H44" s="13">
        <v>3</v>
      </c>
      <c r="I44" s="13" t="str">
        <f>IF(H44="",I43,VLOOKUP(H44,装备类型!A:B,2,FALSE))</f>
        <v>弓</v>
      </c>
      <c r="J44" s="13">
        <v>1</v>
      </c>
      <c r="K44" s="94" t="s">
        <v>4494</v>
      </c>
      <c r="L44" s="13" t="s">
        <v>5587</v>
      </c>
      <c r="M44" s="13" t="s">
        <v>1229</v>
      </c>
      <c r="N44" s="13" t="s">
        <v>1790</v>
      </c>
      <c r="O44" s="13">
        <f t="shared" si="2"/>
        <v>1</v>
      </c>
      <c r="P44" s="13">
        <v>20</v>
      </c>
      <c r="Q44" s="57">
        <f t="shared" si="1"/>
        <v>23</v>
      </c>
      <c r="R44" s="13">
        <v>3</v>
      </c>
      <c r="S44" s="13">
        <f>IF(P44="","",VLOOKUP(P44,属性值!U:AA,R44+1,FALSE))</f>
        <v>75</v>
      </c>
      <c r="T44" s="13" t="s">
        <v>3575</v>
      </c>
      <c r="U44" s="13">
        <v>30002</v>
      </c>
      <c r="W44" s="13" t="s">
        <v>436</v>
      </c>
      <c r="X44" s="13">
        <f>IF(P44="","",INT(VLOOKUP(P44,属性值!A:G,R44+1,FALSE)*VLOOKUP(I44,属性值!A:D,3,FALSE)))</f>
        <v>375</v>
      </c>
      <c r="Y44" s="13">
        <f>IF(P44="","",INT(VLOOKUP(P44,属性值!A:G,R44+1,FALSE)*VLOOKUP(I44,属性值!A:D,4,FALSE)))</f>
        <v>306</v>
      </c>
      <c r="AA44" s="13" t="str">
        <f>IF(Z44="","",VLOOKUP(Z44,状态名词!A:C,2,FALSE))</f>
        <v/>
      </c>
      <c r="AB44" s="13" t="str">
        <f>IF(Z44="","",VLOOKUP(Z44,状态名词!A:C,3,FALSE))</f>
        <v/>
      </c>
    </row>
    <row r="45" spans="1:29">
      <c r="I45" s="13" t="str">
        <f>IF(H45="",I44,VLOOKUP(H45,装备类型!A:B,2,FALSE))</f>
        <v>弓</v>
      </c>
      <c r="J45" s="13">
        <v>2</v>
      </c>
      <c r="K45" s="20" t="s">
        <v>1791</v>
      </c>
      <c r="L45" s="13" t="s">
        <v>1798</v>
      </c>
      <c r="O45" s="13">
        <f t="shared" si="2"/>
        <v>1</v>
      </c>
      <c r="P45" s="13">
        <v>40</v>
      </c>
      <c r="Q45" s="57">
        <f t="shared" si="1"/>
        <v>45</v>
      </c>
      <c r="R45" s="13">
        <v>4</v>
      </c>
      <c r="S45" s="13">
        <f>IF(P45="","",VLOOKUP(P45,属性值!U:AA,R45+1,FALSE))</f>
        <v>240</v>
      </c>
      <c r="T45" s="13" t="s">
        <v>3575</v>
      </c>
      <c r="U45" s="13">
        <v>30002</v>
      </c>
      <c r="W45" s="13" t="s">
        <v>436</v>
      </c>
      <c r="X45" s="13">
        <f>IF(P45="","",INT(VLOOKUP(P45,属性值!A:G,R45+1,FALSE)*VLOOKUP(I45,属性值!A:D,3,FALSE)))</f>
        <v>1003</v>
      </c>
      <c r="Y45" s="13">
        <f>IF(P45="","",INT(VLOOKUP(P45,属性值!A:G,R45+1,FALSE)*VLOOKUP(I45,属性值!A:D,4,FALSE)))</f>
        <v>820</v>
      </c>
      <c r="Z45" s="13">
        <v>21</v>
      </c>
      <c r="AA45" s="13" t="str">
        <f>IF(Z45="","",VLOOKUP(Z45,状态名词!A:C,2,FALSE))</f>
        <v>speed</v>
      </c>
      <c r="AB45" s="13" t="str">
        <f>IF(Z45="","",VLOOKUP(Z45,状态名词!A:C,3,FALSE))</f>
        <v>速度+</v>
      </c>
      <c r="AC45" s="13">
        <v>200</v>
      </c>
    </row>
    <row r="46" spans="1:29">
      <c r="A46" s="41">
        <v>10015</v>
      </c>
      <c r="B46" s="13">
        <v>30</v>
      </c>
      <c r="C46" s="13">
        <v>3</v>
      </c>
      <c r="D46" s="13">
        <v>20</v>
      </c>
      <c r="H46" s="13">
        <v>6</v>
      </c>
      <c r="I46" s="13" t="str">
        <f>IF(H46="",I45,VLOOKUP(H46,装备类型!A:B,2,FALSE))</f>
        <v>杖</v>
      </c>
      <c r="J46" s="13">
        <v>1</v>
      </c>
      <c r="K46" s="94" t="s">
        <v>4495</v>
      </c>
      <c r="L46" s="13" t="s">
        <v>5588</v>
      </c>
      <c r="M46" s="13" t="s">
        <v>1228</v>
      </c>
      <c r="N46" s="13" t="s">
        <v>437</v>
      </c>
      <c r="O46" s="13">
        <f t="shared" si="2"/>
        <v>1</v>
      </c>
      <c r="P46" s="13">
        <v>20</v>
      </c>
      <c r="Q46" s="57">
        <f t="shared" si="1"/>
        <v>23</v>
      </c>
      <c r="R46" s="13">
        <v>3</v>
      </c>
      <c r="S46" s="13">
        <f>IF(P46="","",VLOOKUP(P46,属性值!U:AA,R46+1,FALSE))</f>
        <v>75</v>
      </c>
      <c r="T46" s="13" t="s">
        <v>3576</v>
      </c>
      <c r="U46" s="13">
        <v>30003</v>
      </c>
      <c r="W46" s="13" t="s">
        <v>438</v>
      </c>
      <c r="X46" s="13">
        <f>IF(P46="","",INT(VLOOKUP(P46,属性值!A:G,R46+1,FALSE)*VLOOKUP(I46,属性值!A:D,3,FALSE)))</f>
        <v>272</v>
      </c>
      <c r="Y46" s="13">
        <f>IF(P46="","",INT(VLOOKUP(P46,属性值!A:G,R46+1,FALSE)*VLOOKUP(I46,属性值!A:D,4,FALSE)))</f>
        <v>409</v>
      </c>
      <c r="AA46" s="13" t="str">
        <f>IF(Z46="","",VLOOKUP(Z46,状态名词!A:C,2,FALSE))</f>
        <v/>
      </c>
      <c r="AB46" s="13" t="str">
        <f>IF(Z46="","",VLOOKUP(Z46,状态名词!A:C,3,FALSE))</f>
        <v/>
      </c>
    </row>
    <row r="47" spans="1:29">
      <c r="I47" s="13" t="str">
        <f>IF(H47="",I46,VLOOKUP(H47,装备类型!A:B,2,FALSE))</f>
        <v>杖</v>
      </c>
      <c r="J47" s="13">
        <v>2</v>
      </c>
      <c r="K47" s="20" t="s">
        <v>1792</v>
      </c>
      <c r="L47" s="13" t="s">
        <v>1799</v>
      </c>
      <c r="O47" s="13">
        <f t="shared" si="2"/>
        <v>1</v>
      </c>
      <c r="P47" s="13">
        <v>40</v>
      </c>
      <c r="Q47" s="57">
        <f t="shared" si="1"/>
        <v>45</v>
      </c>
      <c r="R47" s="13">
        <v>4</v>
      </c>
      <c r="S47" s="13">
        <f>IF(P47="","",VLOOKUP(P47,属性值!U:AA,R47+1,FALSE))</f>
        <v>240</v>
      </c>
      <c r="T47" s="13" t="s">
        <v>3576</v>
      </c>
      <c r="U47" s="13">
        <v>30003</v>
      </c>
      <c r="W47" s="13" t="s">
        <v>438</v>
      </c>
      <c r="X47" s="13">
        <f>IF(P47="","",INT(VLOOKUP(P47,属性值!A:G,R47+1,FALSE)*VLOOKUP(I47,属性值!A:D,3,FALSE)))</f>
        <v>729</v>
      </c>
      <c r="Y47" s="13">
        <f>IF(P47="","",INT(VLOOKUP(P47,属性值!A:G,R47+1,FALSE)*VLOOKUP(I47,属性值!A:D,4,FALSE)))</f>
        <v>1094</v>
      </c>
      <c r="Z47" s="13">
        <v>58</v>
      </c>
      <c r="AA47" s="13" t="str">
        <f>IF(Z47="","",VLOOKUP(Z47,状态名词!A:C,2,FALSE))</f>
        <v>vit</v>
      </c>
      <c r="AB47" s="13" t="str">
        <f>IF(Z47="","",VLOOKUP(Z47,状态名词!A:C,3,FALSE))</f>
        <v>体力</v>
      </c>
      <c r="AC47" s="13">
        <v>80</v>
      </c>
    </row>
    <row r="48" spans="1:29">
      <c r="A48" s="41">
        <v>10016</v>
      </c>
      <c r="B48" s="13">
        <v>30</v>
      </c>
      <c r="C48" s="13">
        <v>4</v>
      </c>
      <c r="D48" s="13">
        <v>20</v>
      </c>
      <c r="H48" s="13">
        <v>4</v>
      </c>
      <c r="I48" s="13" t="str">
        <f>IF(H48="",I47,VLOOKUP(H48,装备类型!A:B,2,FALSE))</f>
        <v>盾</v>
      </c>
      <c r="J48" s="13">
        <v>1</v>
      </c>
      <c r="K48" s="93" t="s">
        <v>4499</v>
      </c>
      <c r="L48" s="13" t="s">
        <v>5589</v>
      </c>
      <c r="M48" s="13" t="s">
        <v>1793</v>
      </c>
      <c r="N48" s="13" t="s">
        <v>1794</v>
      </c>
      <c r="O48" s="13">
        <f t="shared" si="2"/>
        <v>1</v>
      </c>
      <c r="P48" s="13">
        <v>20</v>
      </c>
      <c r="Q48" s="57">
        <f t="shared" si="1"/>
        <v>25</v>
      </c>
      <c r="R48" s="13">
        <v>4</v>
      </c>
      <c r="S48" s="13">
        <f>IF(P48="","",VLOOKUP(P48,属性值!U:AA,R48+1,FALSE))</f>
        <v>120</v>
      </c>
      <c r="T48" s="13" t="s">
        <v>3577</v>
      </c>
      <c r="U48" s="13">
        <v>30004</v>
      </c>
      <c r="W48" s="13" t="s">
        <v>439</v>
      </c>
      <c r="X48" s="13">
        <f>IF(P48="","",INT(VLOOKUP(P48,属性值!A:G,R48+1,FALSE)*VLOOKUP(I48,属性值!A:D,3,FALSE)))</f>
        <v>364</v>
      </c>
      <c r="Y48" s="13">
        <f>IF(P48="","",INT(VLOOKUP(P48,属性值!A:G,R48+1,FALSE)*VLOOKUP(I48,属性值!A:D,4,FALSE)))</f>
        <v>364</v>
      </c>
      <c r="Z48" s="13">
        <v>13</v>
      </c>
      <c r="AA48" s="13" t="str">
        <f>IF(Z48="","",VLOOKUP(Z48,状态名词!A:C,2,FALSE))</f>
        <v>arm</v>
      </c>
      <c r="AB48" s="13" t="str">
        <f>IF(Z48="","",VLOOKUP(Z48,状态名词!A:C,3,FALSE))</f>
        <v>ARM+</v>
      </c>
      <c r="AC48" s="13">
        <v>75</v>
      </c>
    </row>
    <row r="49" spans="1:29">
      <c r="I49" s="13" t="str">
        <f>IF(H49="",I48,VLOOKUP(H49,装备类型!A:B,2,FALSE))</f>
        <v>盾</v>
      </c>
      <c r="K49" s="20"/>
      <c r="O49" s="13" t="str">
        <f t="shared" si="2"/>
        <v/>
      </c>
      <c r="Q49" s="57" t="str">
        <f t="shared" si="1"/>
        <v/>
      </c>
      <c r="S49" s="13" t="str">
        <f>IF(P49="","",VLOOKUP(P49,属性值!U:AA,R49+1,FALSE))</f>
        <v/>
      </c>
      <c r="T49" s="13" t="s">
        <v>225</v>
      </c>
      <c r="X49" s="13" t="str">
        <f>IF(P49="","",INT(VLOOKUP(P49,属性值!A:G,R49+1,FALSE)*VLOOKUP(I49,属性值!A:D,3,FALSE)))</f>
        <v/>
      </c>
      <c r="Y49" s="13" t="str">
        <f>IF(P49="","",INT(VLOOKUP(P49,属性值!A:G,R49+1,FALSE)*VLOOKUP(I49,属性值!A:D,4,FALSE)))</f>
        <v/>
      </c>
      <c r="Z49" s="13">
        <v>15</v>
      </c>
      <c r="AA49" s="13" t="str">
        <f>IF(Z49="","",VLOOKUP(Z49,状态名词!A:C,2,FALSE))</f>
        <v>mr</v>
      </c>
      <c r="AB49" s="13" t="str">
        <f>IF(Z49="","",VLOOKUP(Z49,状态名词!A:C,3,FALSE))</f>
        <v>MR+</v>
      </c>
      <c r="AC49" s="13">
        <v>75</v>
      </c>
    </row>
    <row r="50" spans="1:29">
      <c r="I50" s="13" t="str">
        <f>IF(H50="",I49,VLOOKUP(H50,装备类型!A:B,2,FALSE))</f>
        <v>盾</v>
      </c>
      <c r="J50" s="13">
        <v>2</v>
      </c>
      <c r="K50" s="21" t="s">
        <v>1795</v>
      </c>
      <c r="L50" s="13" t="s">
        <v>1797</v>
      </c>
      <c r="M50" s="13" t="s">
        <v>1800</v>
      </c>
      <c r="O50" s="13">
        <f t="shared" si="2"/>
        <v>1</v>
      </c>
      <c r="P50" s="13">
        <v>40</v>
      </c>
      <c r="Q50" s="57">
        <f t="shared" si="1"/>
        <v>47</v>
      </c>
      <c r="R50" s="13">
        <v>5</v>
      </c>
      <c r="S50" s="13">
        <f>IF(P50="","",VLOOKUP(P50,属性值!U:AA,R50+1,FALSE))</f>
        <v>285</v>
      </c>
      <c r="T50" s="13" t="s">
        <v>3578</v>
      </c>
      <c r="U50" s="13">
        <v>30019</v>
      </c>
      <c r="W50" s="13" t="s">
        <v>1796</v>
      </c>
      <c r="X50" s="13">
        <f>IF(P50="","",INT(VLOOKUP(P50,属性值!A:G,R50+1,FALSE)*VLOOKUP(I50,属性值!A:D,3,FALSE)))</f>
        <v>974</v>
      </c>
      <c r="Y50" s="13">
        <f>IF(P50="","",INT(VLOOKUP(P50,属性值!A:G,R50+1,FALSE)*VLOOKUP(I50,属性值!A:D,4,FALSE)))</f>
        <v>974</v>
      </c>
      <c r="Z50" s="13">
        <v>13</v>
      </c>
      <c r="AA50" s="13" t="str">
        <f>IF(Z50="","",VLOOKUP(Z50,状态名词!A:C,2,FALSE))</f>
        <v>arm</v>
      </c>
      <c r="AB50" s="13" t="str">
        <f>IF(Z50="","",VLOOKUP(Z50,状态名词!A:C,3,FALSE))</f>
        <v>ARM+</v>
      </c>
      <c r="AC50" s="13">
        <v>100</v>
      </c>
    </row>
    <row r="51" spans="1:29">
      <c r="I51" s="13" t="str">
        <f>IF(H51="",I50,VLOOKUP(H51,装备类型!A:B,2,FALSE))</f>
        <v>盾</v>
      </c>
      <c r="K51" s="20"/>
      <c r="O51" s="13" t="str">
        <f t="shared" si="2"/>
        <v/>
      </c>
      <c r="Q51" s="57" t="str">
        <f t="shared" si="1"/>
        <v/>
      </c>
      <c r="S51" s="13" t="str">
        <f>IF(P51="","",VLOOKUP(P51,属性值!U:AA,R51+1,FALSE))</f>
        <v/>
      </c>
      <c r="X51" s="13" t="str">
        <f>IF(P51="","",INT(VLOOKUP(P51,属性值!A:G,R51+1,FALSE)*VLOOKUP(I51,属性值!A:D,3,FALSE)))</f>
        <v/>
      </c>
      <c r="Y51" s="13" t="str">
        <f>IF(P51="","",INT(VLOOKUP(P51,属性值!A:G,R51+1,FALSE)*VLOOKUP(I51,属性值!A:D,4,FALSE)))</f>
        <v/>
      </c>
      <c r="Z51" s="13">
        <v>15</v>
      </c>
      <c r="AA51" s="13" t="str">
        <f>IF(Z51="","",VLOOKUP(Z51,状态名词!A:C,2,FALSE))</f>
        <v>mr</v>
      </c>
      <c r="AB51" s="13" t="str">
        <f>IF(Z51="","",VLOOKUP(Z51,状态名词!A:C,3,FALSE))</f>
        <v>MR+</v>
      </c>
      <c r="AC51" s="13">
        <v>100</v>
      </c>
    </row>
    <row r="52" spans="1:29">
      <c r="I52" s="13" t="str">
        <f>IF(H52="",I51,VLOOKUP(H52,装备类型!A:B,2,FALSE))</f>
        <v>盾</v>
      </c>
      <c r="K52" s="20"/>
      <c r="O52" s="13" t="str">
        <f t="shared" si="2"/>
        <v/>
      </c>
      <c r="Q52" s="57" t="str">
        <f t="shared" si="1"/>
        <v/>
      </c>
      <c r="S52" s="13" t="str">
        <f>IF(P52="","",VLOOKUP(P52,属性值!U:AA,R52+1,FALSE))</f>
        <v/>
      </c>
      <c r="X52" s="13" t="str">
        <f>IF(P52="","",INT(VLOOKUP(P52,属性值!A:G,R52+1,FALSE)*VLOOKUP(I52,属性值!A:D,3,FALSE)))</f>
        <v/>
      </c>
      <c r="Y52" s="13" t="str">
        <f>IF(P52="","",INT(VLOOKUP(P52,属性值!A:G,R52+1,FALSE)*VLOOKUP(I52,属性值!A:D,4,FALSE)))</f>
        <v/>
      </c>
      <c r="Z52" s="13">
        <v>54</v>
      </c>
      <c r="AA52" s="13" t="str">
        <f>IF(Z52="","",VLOOKUP(Z52,状态名词!A:C,2,FALSE))</f>
        <v>spi</v>
      </c>
      <c r="AB52" s="13" t="str">
        <f>IF(Z52="","",VLOOKUP(Z52,状态名词!A:C,3,FALSE))</f>
        <v>精神</v>
      </c>
      <c r="AC52" s="13">
        <v>45</v>
      </c>
    </row>
    <row r="53" spans="1:29" s="11" customFormat="1">
      <c r="A53" s="133"/>
      <c r="I53" s="13" t="str">
        <f>IF(H53="",I52,VLOOKUP(H53,装备类型!A:B,2,FALSE))</f>
        <v>盾</v>
      </c>
      <c r="J53" s="11">
        <v>3</v>
      </c>
      <c r="K53" s="136" t="s">
        <v>6093</v>
      </c>
      <c r="L53" s="11" t="s">
        <v>5918</v>
      </c>
      <c r="O53" s="11">
        <v>1</v>
      </c>
      <c r="P53" s="11">
        <v>60</v>
      </c>
      <c r="Q53" s="57">
        <f t="shared" si="1"/>
        <v>67</v>
      </c>
      <c r="R53" s="11">
        <v>5</v>
      </c>
      <c r="S53" s="13">
        <f>IF(P53="","",VLOOKUP(P53,属性值!U:AA,R53+1,FALSE))</f>
        <v>455</v>
      </c>
      <c r="T53" s="11" t="s">
        <v>3578</v>
      </c>
      <c r="U53" s="11">
        <v>30046</v>
      </c>
      <c r="W53" s="11" t="s">
        <v>6092</v>
      </c>
      <c r="X53" s="13">
        <f>IF(P53="","",INT(VLOOKUP(P53,属性值!A:G,R53+1,FALSE)*VLOOKUP(I53,属性值!A:D,3,FALSE)))</f>
        <v>2191</v>
      </c>
      <c r="Y53" s="13">
        <f>IF(P53="","",INT(VLOOKUP(P53,属性值!A:G,R53+1,FALSE)*VLOOKUP(I53,属性值!A:D,4,FALSE)))</f>
        <v>2191</v>
      </c>
      <c r="Z53" s="11">
        <v>13</v>
      </c>
      <c r="AA53" s="13" t="str">
        <f>IF(Z53="","",VLOOKUP(Z53,状态名词!A:C,2,FALSE))</f>
        <v>arm</v>
      </c>
      <c r="AB53" s="13" t="str">
        <f>IF(Z53="","",VLOOKUP(Z53,状态名词!A:C,3,FALSE))</f>
        <v>ARM+</v>
      </c>
      <c r="AC53" s="11">
        <v>150</v>
      </c>
    </row>
    <row r="54" spans="1:29" s="11" customFormat="1">
      <c r="A54" s="133"/>
      <c r="I54" s="13" t="str">
        <f>IF(H54="",I53,VLOOKUP(H54,装备类型!A:B,2,FALSE))</f>
        <v>盾</v>
      </c>
      <c r="K54" s="134"/>
      <c r="Q54" s="57" t="str">
        <f t="shared" si="1"/>
        <v/>
      </c>
      <c r="S54" s="13" t="str">
        <f>IF(P54="","",VLOOKUP(P54,属性值!U:AA,R54+1,FALSE))</f>
        <v/>
      </c>
      <c r="X54" s="13" t="str">
        <f>IF(P54="","",INT(VLOOKUP(P54,属性值!A:G,R54+1,FALSE)*VLOOKUP(I54,属性值!A:D,3,FALSE)))</f>
        <v/>
      </c>
      <c r="Y54" s="13" t="str">
        <f>IF(P54="","",INT(VLOOKUP(P54,属性值!A:G,R54+1,FALSE)*VLOOKUP(I54,属性值!A:D,4,FALSE)))</f>
        <v/>
      </c>
      <c r="Z54" s="11">
        <v>15</v>
      </c>
      <c r="AA54" s="13" t="str">
        <f>IF(Z54="","",VLOOKUP(Z54,状态名词!A:C,2,FALSE))</f>
        <v>mr</v>
      </c>
      <c r="AB54" s="13" t="str">
        <f>IF(Z54="","",VLOOKUP(Z54,状态名词!A:C,3,FALSE))</f>
        <v>MR+</v>
      </c>
      <c r="AC54" s="11">
        <v>150</v>
      </c>
    </row>
    <row r="55" spans="1:29" s="11" customFormat="1">
      <c r="A55" s="133"/>
      <c r="I55" s="13" t="str">
        <f>IF(H55="",I54,VLOOKUP(H55,装备类型!A:B,2,FALSE))</f>
        <v>盾</v>
      </c>
      <c r="K55" s="137"/>
      <c r="Q55" s="57" t="str">
        <f t="shared" si="1"/>
        <v/>
      </c>
      <c r="S55" s="13" t="str">
        <f>IF(P55="","",VLOOKUP(P55,属性值!U:AA,R55+1,FALSE))</f>
        <v/>
      </c>
      <c r="X55" s="13" t="str">
        <f>IF(P55="","",INT(VLOOKUP(P55,属性值!A:G,R55+1,FALSE)*VLOOKUP(I55,属性值!A:D,3,FALSE)))</f>
        <v/>
      </c>
      <c r="Y55" s="13" t="str">
        <f>IF(P55="","",INT(VLOOKUP(P55,属性值!A:G,R55+1,FALSE)*VLOOKUP(I55,属性值!A:D,4,FALSE)))</f>
        <v/>
      </c>
      <c r="Z55" s="11">
        <v>54</v>
      </c>
      <c r="AA55" s="13" t="str">
        <f>IF(Z55="","",VLOOKUP(Z55,状态名词!A:C,2,FALSE))</f>
        <v>spi</v>
      </c>
      <c r="AB55" s="13" t="str">
        <f>IF(Z55="","",VLOOKUP(Z55,状态名词!A:C,3,FALSE))</f>
        <v>精神</v>
      </c>
      <c r="AC55" s="11">
        <v>85</v>
      </c>
    </row>
    <row r="56" spans="1:29" s="11" customFormat="1">
      <c r="A56" s="133"/>
      <c r="I56" s="13" t="str">
        <f>IF(H56="",I55,VLOOKUP(H56,装备类型!A:B,2,FALSE))</f>
        <v>盾</v>
      </c>
      <c r="K56" s="137"/>
      <c r="Q56" s="57" t="str">
        <f t="shared" si="1"/>
        <v/>
      </c>
      <c r="S56" s="13" t="str">
        <f>IF(P56="","",VLOOKUP(P56,属性值!U:AA,R56+1,FALSE))</f>
        <v/>
      </c>
      <c r="X56" s="13" t="str">
        <f>IF(P56="","",INT(VLOOKUP(P56,属性值!A:G,R56+1,FALSE)*VLOOKUP(I56,属性值!A:D,3,FALSE)))</f>
        <v/>
      </c>
      <c r="Y56" s="13" t="str">
        <f>IF(P56="","",INT(VLOOKUP(P56,属性值!A:G,R56+1,FALSE)*VLOOKUP(I56,属性值!A:D,4,FALSE)))</f>
        <v/>
      </c>
      <c r="Z56" s="11">
        <v>58</v>
      </c>
      <c r="AA56" s="13" t="str">
        <f>IF(Z56="","",VLOOKUP(Z56,状态名词!A:C,2,FALSE))</f>
        <v>vit</v>
      </c>
      <c r="AB56" s="13" t="str">
        <f>IF(Z56="","",VLOOKUP(Z56,状态名词!A:C,3,FALSE))</f>
        <v>体力</v>
      </c>
      <c r="AC56" s="11">
        <v>140</v>
      </c>
    </row>
    <row r="57" spans="1:29">
      <c r="A57" s="41">
        <v>10017</v>
      </c>
      <c r="B57" s="13">
        <v>40</v>
      </c>
      <c r="C57" s="13">
        <v>3</v>
      </c>
      <c r="D57" s="13">
        <v>30</v>
      </c>
      <c r="H57" s="13">
        <v>5</v>
      </c>
      <c r="I57" s="13" t="str">
        <f>IF(H57="",I56,VLOOKUP(H57,装备类型!A:B,2,FALSE))</f>
        <v>匕首</v>
      </c>
      <c r="J57" s="13">
        <v>1</v>
      </c>
      <c r="K57" s="19" t="s">
        <v>1801</v>
      </c>
      <c r="L57" s="13" t="s">
        <v>5590</v>
      </c>
      <c r="M57" s="13" t="s">
        <v>1230</v>
      </c>
      <c r="N57" s="13" t="s">
        <v>440</v>
      </c>
      <c r="O57" s="13">
        <f t="shared" si="2"/>
        <v>1</v>
      </c>
      <c r="P57" s="13">
        <v>30</v>
      </c>
      <c r="Q57" s="57">
        <f t="shared" si="1"/>
        <v>33</v>
      </c>
      <c r="R57" s="13">
        <v>3</v>
      </c>
      <c r="S57" s="13">
        <f>IF(P57="","",VLOOKUP(P57,属性值!U:AA,R57+1,FALSE))</f>
        <v>110</v>
      </c>
      <c r="T57" s="13" t="s">
        <v>3579</v>
      </c>
      <c r="X57" s="13">
        <f>IF(P57="","",INT(VLOOKUP(P57,属性值!A:G,R57+1,FALSE)*VLOOKUP(I57,属性值!A:D,3,FALSE)))</f>
        <v>544</v>
      </c>
      <c r="Y57" s="13">
        <f>IF(P57="","",INT(VLOOKUP(P57,属性值!A:G,R57+1,FALSE)*VLOOKUP(I57,属性值!A:D,4,FALSE)))</f>
        <v>544</v>
      </c>
      <c r="Z57" s="13">
        <v>17</v>
      </c>
      <c r="AA57" s="13" t="str">
        <f>IF(Z57="","",VLOOKUP(Z57,状态名词!A:C,2,FALSE))</f>
        <v>adi</v>
      </c>
      <c r="AB57" s="13" t="str">
        <f>IF(Z57="","",VLOOKUP(Z57,状态名词!A:C,3,FALSE))</f>
        <v>物穿</v>
      </c>
      <c r="AC57" s="13">
        <v>100</v>
      </c>
    </row>
    <row r="58" spans="1:29">
      <c r="I58" s="13" t="str">
        <f>IF(H58="",I57,VLOOKUP(H58,装备类型!A:B,2,FALSE))</f>
        <v>匕首</v>
      </c>
      <c r="O58" s="13" t="str">
        <f t="shared" si="2"/>
        <v/>
      </c>
      <c r="Q58" s="57" t="str">
        <f t="shared" si="1"/>
        <v/>
      </c>
      <c r="S58" s="13" t="str">
        <f>IF(P58="","",VLOOKUP(P58,属性值!U:AA,R58+1,FALSE))</f>
        <v/>
      </c>
      <c r="T58" s="13" t="s">
        <v>225</v>
      </c>
      <c r="X58" s="13" t="str">
        <f>IF(P58="","",INT(VLOOKUP(P58,属性值!A:G,R58+1,FALSE)*VLOOKUP(I58,属性值!A:D,3,FALSE)))</f>
        <v/>
      </c>
      <c r="Y58" s="13" t="str">
        <f>IF(P58="","",INT(VLOOKUP(P58,属性值!A:G,R58+1,FALSE)*VLOOKUP(I58,属性值!A:D,4,FALSE)))</f>
        <v/>
      </c>
      <c r="Z58" s="13">
        <v>18</v>
      </c>
      <c r="AA58" s="13" t="str">
        <f>IF(Z58="","",VLOOKUP(Z58,状态名词!A:C,2,FALSE))</f>
        <v>api</v>
      </c>
      <c r="AB58" s="13" t="str">
        <f>IF(Z58="","",VLOOKUP(Z58,状态名词!A:C,3,FALSE))</f>
        <v>法穿</v>
      </c>
      <c r="AC58" s="13">
        <v>100</v>
      </c>
    </row>
    <row r="59" spans="1:29">
      <c r="I59" s="13" t="str">
        <f>IF(H59="",I58,VLOOKUP(H59,装备类型!A:B,2,FALSE))</f>
        <v>匕首</v>
      </c>
      <c r="J59" s="13">
        <v>2</v>
      </c>
      <c r="K59" s="20" t="s">
        <v>1802</v>
      </c>
      <c r="L59" s="13" t="s">
        <v>1806</v>
      </c>
      <c r="O59" s="13">
        <f t="shared" si="2"/>
        <v>1</v>
      </c>
      <c r="P59" s="13">
        <v>40</v>
      </c>
      <c r="Q59" s="57">
        <f t="shared" si="1"/>
        <v>45</v>
      </c>
      <c r="R59" s="13">
        <v>4</v>
      </c>
      <c r="S59" s="13">
        <f>IF(P59="","",VLOOKUP(P59,属性值!U:AA,R59+1,FALSE))</f>
        <v>240</v>
      </c>
      <c r="T59" s="13" t="s">
        <v>3580</v>
      </c>
      <c r="X59" s="13">
        <f>IF(P59="","",INT(VLOOKUP(P59,属性值!A:G,R59+1,FALSE)*VLOOKUP(I59,属性值!A:D,3,FALSE)))</f>
        <v>912</v>
      </c>
      <c r="Y59" s="13">
        <f>IF(P59="","",INT(VLOOKUP(P59,属性值!A:G,R59+1,FALSE)*VLOOKUP(I59,属性值!A:D,4,FALSE)))</f>
        <v>912</v>
      </c>
      <c r="Z59" s="13">
        <v>17</v>
      </c>
      <c r="AA59" s="13" t="str">
        <f>IF(Z59="","",VLOOKUP(Z59,状态名词!A:C,2,FALSE))</f>
        <v>adi</v>
      </c>
      <c r="AB59" s="13" t="str">
        <f>IF(Z59="","",VLOOKUP(Z59,状态名词!A:C,3,FALSE))</f>
        <v>物穿</v>
      </c>
      <c r="AC59" s="13">
        <v>200</v>
      </c>
    </row>
    <row r="60" spans="1:29">
      <c r="I60" s="13" t="str">
        <f>IF(H60="",I59,VLOOKUP(H60,装备类型!A:B,2,FALSE))</f>
        <v>匕首</v>
      </c>
      <c r="O60" s="13" t="str">
        <f t="shared" si="2"/>
        <v/>
      </c>
      <c r="Q60" s="57" t="str">
        <f t="shared" si="1"/>
        <v/>
      </c>
      <c r="S60" s="13" t="str">
        <f>IF(P60="","",VLOOKUP(P60,属性值!U:AA,R60+1,FALSE))</f>
        <v/>
      </c>
      <c r="X60" s="13" t="str">
        <f>IF(P60="","",INT(VLOOKUP(P60,属性值!A:G,R60+1,FALSE)*VLOOKUP(I60,属性值!A:D,3,FALSE)))</f>
        <v/>
      </c>
      <c r="Y60" s="13" t="str">
        <f>IF(P60="","",INT(VLOOKUP(P60,属性值!A:G,R60+1,FALSE)*VLOOKUP(I60,属性值!A:D,4,FALSE)))</f>
        <v/>
      </c>
      <c r="Z60" s="13">
        <v>18</v>
      </c>
      <c r="AA60" s="13" t="str">
        <f>IF(Z60="","",VLOOKUP(Z60,状态名词!A:C,2,FALSE))</f>
        <v>api</v>
      </c>
      <c r="AB60" s="13" t="str">
        <f>IF(Z60="","",VLOOKUP(Z60,状态名词!A:C,3,FALSE))</f>
        <v>法穿</v>
      </c>
      <c r="AC60" s="13">
        <v>200</v>
      </c>
    </row>
    <row r="61" spans="1:29">
      <c r="I61" s="13" t="str">
        <f>IF(H61="",I60,VLOOKUP(H61,装备类型!A:B,2,FALSE))</f>
        <v>匕首</v>
      </c>
      <c r="J61" s="13">
        <v>3</v>
      </c>
      <c r="K61" s="21" t="s">
        <v>1803</v>
      </c>
      <c r="L61" s="13" t="s">
        <v>1807</v>
      </c>
      <c r="O61" s="13">
        <f t="shared" si="2"/>
        <v>1</v>
      </c>
      <c r="P61" s="13">
        <v>60</v>
      </c>
      <c r="Q61" s="57">
        <f t="shared" si="1"/>
        <v>67</v>
      </c>
      <c r="R61" s="13">
        <v>5</v>
      </c>
      <c r="S61" s="13">
        <f>IF(P61="","",VLOOKUP(P61,属性值!U:AA,R61+1,FALSE))</f>
        <v>455</v>
      </c>
      <c r="T61" s="13" t="s">
        <v>3580</v>
      </c>
      <c r="X61" s="13">
        <f>IF(P61="","",INT(VLOOKUP(P61,属性值!A:G,R61+1,FALSE)*VLOOKUP(I61,属性值!A:D,3,FALSE)))</f>
        <v>2191</v>
      </c>
      <c r="Y61" s="13">
        <f>IF(P61="","",INT(VLOOKUP(P61,属性值!A:G,R61+1,FALSE)*VLOOKUP(I61,属性值!A:D,4,FALSE)))</f>
        <v>2191</v>
      </c>
      <c r="Z61" s="13">
        <v>17</v>
      </c>
      <c r="AA61" s="13" t="str">
        <f>IF(Z61="","",VLOOKUP(Z61,状态名词!A:C,2,FALSE))</f>
        <v>adi</v>
      </c>
      <c r="AB61" s="13" t="str">
        <f>IF(Z61="","",VLOOKUP(Z61,状态名词!A:C,3,FALSE))</f>
        <v>物穿</v>
      </c>
      <c r="AC61" s="13">
        <v>320</v>
      </c>
    </row>
    <row r="62" spans="1:29">
      <c r="I62" s="13" t="str">
        <f>IF(H62="",I61,VLOOKUP(H62,装备类型!A:B,2,FALSE))</f>
        <v>匕首</v>
      </c>
      <c r="K62" s="19"/>
      <c r="O62" s="13" t="str">
        <f t="shared" si="2"/>
        <v/>
      </c>
      <c r="Q62" s="57" t="str">
        <f t="shared" si="1"/>
        <v/>
      </c>
      <c r="S62" s="13" t="str">
        <f>IF(P62="","",VLOOKUP(P62,属性值!U:AA,R62+1,FALSE))</f>
        <v/>
      </c>
      <c r="X62" s="13" t="str">
        <f>IF(P62="","",INT(VLOOKUP(P62,属性值!A:G,R62+1,FALSE)*VLOOKUP(I62,属性值!A:D,3,FALSE)))</f>
        <v/>
      </c>
      <c r="Y62" s="13" t="str">
        <f>IF(P62="","",INT(VLOOKUP(P62,属性值!A:G,R62+1,FALSE)*VLOOKUP(I62,属性值!A:D,4,FALSE)))</f>
        <v/>
      </c>
      <c r="Z62" s="13">
        <v>18</v>
      </c>
      <c r="AA62" s="13" t="str">
        <f>IF(Z62="","",VLOOKUP(Z62,状态名词!A:C,2,FALSE))</f>
        <v>api</v>
      </c>
      <c r="AB62" s="13" t="str">
        <f>IF(Z62="","",VLOOKUP(Z62,状态名词!A:C,3,FALSE))</f>
        <v>法穿</v>
      </c>
      <c r="AC62" s="13">
        <v>320</v>
      </c>
    </row>
    <row r="63" spans="1:29">
      <c r="A63" s="41">
        <v>10018</v>
      </c>
      <c r="B63" s="13">
        <v>30</v>
      </c>
      <c r="C63" s="13">
        <v>5</v>
      </c>
      <c r="D63" s="13">
        <v>30</v>
      </c>
      <c r="H63" s="13">
        <v>8</v>
      </c>
      <c r="I63" s="13" t="str">
        <f>IF(H63="",I62,VLOOKUP(H63,装备类型!A:B,2,FALSE))</f>
        <v>剑</v>
      </c>
      <c r="J63" s="13">
        <v>1</v>
      </c>
      <c r="K63" s="93" t="s">
        <v>4496</v>
      </c>
      <c r="L63" s="13" t="s">
        <v>5591</v>
      </c>
      <c r="M63" s="13" t="s">
        <v>1248</v>
      </c>
      <c r="N63" s="13" t="s">
        <v>441</v>
      </c>
      <c r="O63" s="13">
        <f t="shared" si="2"/>
        <v>1</v>
      </c>
      <c r="P63" s="13">
        <v>30</v>
      </c>
      <c r="Q63" s="57">
        <f t="shared" si="1"/>
        <v>35</v>
      </c>
      <c r="R63" s="13">
        <v>4</v>
      </c>
      <c r="S63" s="13">
        <f>IF(P63="","",VLOOKUP(P63,属性值!U:AA,R63+1,FALSE))</f>
        <v>175</v>
      </c>
      <c r="T63" s="13" t="s">
        <v>3581</v>
      </c>
      <c r="X63" s="13">
        <f>IF(P63="","",INT(VLOOKUP(P63,属性值!A:G,R63+1,FALSE)*VLOOKUP(I63,属性值!A:D,3,FALSE)))</f>
        <v>522</v>
      </c>
      <c r="Y63" s="13">
        <f>IF(P63="","",INT(VLOOKUP(P63,属性值!A:G,R63+1,FALSE)*VLOOKUP(I63,属性值!A:D,4,FALSE)))</f>
        <v>348</v>
      </c>
      <c r="Z63" s="13">
        <v>30</v>
      </c>
      <c r="AA63" s="13" t="str">
        <f>IF(Z63="","",VLOOKUP(Z63,状态名词!A:C,2,FALSE))</f>
        <v>elementup</v>
      </c>
      <c r="AB63" s="13" t="str">
        <f>IF(Z63="","",VLOOKUP(Z63,状态名词!A:C,3,FALSE))</f>
        <v>全属性强化</v>
      </c>
      <c r="AC63" s="13">
        <v>6</v>
      </c>
    </row>
    <row r="64" spans="1:29">
      <c r="I64" s="13" t="str">
        <f>IF(H64="",I63,VLOOKUP(H64,装备类型!A:B,2,FALSE))</f>
        <v>剑</v>
      </c>
      <c r="J64" s="13">
        <v>2</v>
      </c>
      <c r="K64" s="21" t="s">
        <v>1804</v>
      </c>
      <c r="L64" s="13" t="s">
        <v>1808</v>
      </c>
      <c r="O64" s="13">
        <f t="shared" si="2"/>
        <v>1</v>
      </c>
      <c r="P64" s="13">
        <v>60</v>
      </c>
      <c r="Q64" s="57">
        <f t="shared" si="1"/>
        <v>67</v>
      </c>
      <c r="R64" s="13">
        <v>5</v>
      </c>
      <c r="S64" s="13">
        <f>IF(P64="","",VLOOKUP(P64,属性值!U:AA,R64+1,FALSE))</f>
        <v>455</v>
      </c>
      <c r="T64" s="13" t="s">
        <v>3581</v>
      </c>
      <c r="X64" s="13">
        <f>IF(P64="","",INT(VLOOKUP(P64,属性值!A:G,R64+1,FALSE)*VLOOKUP(I64,属性值!A:D,3,FALSE)))</f>
        <v>1971</v>
      </c>
      <c r="Y64" s="13">
        <f>IF(P64="","",INT(VLOOKUP(P64,属性值!A:G,R64+1,FALSE)*VLOOKUP(I64,属性值!A:D,4,FALSE)))</f>
        <v>1314</v>
      </c>
      <c r="Z64" s="13">
        <v>30</v>
      </c>
      <c r="AA64" s="13" t="str">
        <f>IF(Z64="","",VLOOKUP(Z64,状态名词!A:C,2,FALSE))</f>
        <v>elementup</v>
      </c>
      <c r="AB64" s="13" t="str">
        <f>IF(Z64="","",VLOOKUP(Z64,状态名词!A:C,3,FALSE))</f>
        <v>全属性强化</v>
      </c>
      <c r="AC64" s="13">
        <v>11</v>
      </c>
    </row>
    <row r="65" spans="1:29">
      <c r="A65" s="41">
        <v>10019</v>
      </c>
      <c r="B65" s="13">
        <v>30</v>
      </c>
      <c r="C65" s="13">
        <v>5</v>
      </c>
      <c r="D65" s="13">
        <v>30</v>
      </c>
      <c r="H65" s="13">
        <v>9</v>
      </c>
      <c r="I65" s="13" t="str">
        <f>IF(H65="",I64,VLOOKUP(H65,装备类型!A:B,2,FALSE))</f>
        <v>魔杖</v>
      </c>
      <c r="J65" s="13">
        <v>1</v>
      </c>
      <c r="K65" s="93" t="s">
        <v>4497</v>
      </c>
      <c r="L65" s="13" t="s">
        <v>5592</v>
      </c>
      <c r="M65" s="13" t="s">
        <v>1248</v>
      </c>
      <c r="N65" s="13" t="s">
        <v>442</v>
      </c>
      <c r="O65" s="13">
        <f t="shared" si="2"/>
        <v>1</v>
      </c>
      <c r="P65" s="13">
        <v>30</v>
      </c>
      <c r="Q65" s="57">
        <f t="shared" si="1"/>
        <v>35</v>
      </c>
      <c r="R65" s="13">
        <v>4</v>
      </c>
      <c r="S65" s="13">
        <f>IF(P65="","",VLOOKUP(P65,属性值!U:AA,R65+1,FALSE))</f>
        <v>175</v>
      </c>
      <c r="T65" s="13" t="s">
        <v>3582</v>
      </c>
      <c r="X65" s="13">
        <f>IF(P65="","",INT(VLOOKUP(P65,属性值!A:G,R65+1,FALSE)*VLOOKUP(I65,属性值!A:D,3,FALSE)))</f>
        <v>348</v>
      </c>
      <c r="Y65" s="13">
        <f>IF(P65="","",INT(VLOOKUP(P65,属性值!A:G,R65+1,FALSE)*VLOOKUP(I65,属性值!A:D,4,FALSE)))</f>
        <v>522</v>
      </c>
      <c r="Z65" s="13">
        <v>30</v>
      </c>
      <c r="AA65" s="13" t="str">
        <f>IF(Z65="","",VLOOKUP(Z65,状态名词!A:C,2,FALSE))</f>
        <v>elementup</v>
      </c>
      <c r="AB65" s="13" t="str">
        <f>IF(Z65="","",VLOOKUP(Z65,状态名词!A:C,3,FALSE))</f>
        <v>全属性强化</v>
      </c>
      <c r="AC65" s="13">
        <v>6</v>
      </c>
    </row>
    <row r="66" spans="1:29">
      <c r="I66" s="13" t="str">
        <f>IF(H66="",I65,VLOOKUP(H66,装备类型!A:B,2,FALSE))</f>
        <v>魔杖</v>
      </c>
      <c r="J66" s="13">
        <v>2</v>
      </c>
      <c r="K66" s="21" t="s">
        <v>1805</v>
      </c>
      <c r="L66" s="13" t="s">
        <v>1825</v>
      </c>
      <c r="O66" s="13">
        <f t="shared" si="2"/>
        <v>1</v>
      </c>
      <c r="P66" s="13">
        <v>60</v>
      </c>
      <c r="Q66" s="57">
        <f t="shared" si="1"/>
        <v>67</v>
      </c>
      <c r="R66" s="13">
        <v>5</v>
      </c>
      <c r="S66" s="13">
        <f>IF(P66="","",VLOOKUP(P66,属性值!U:AA,R66+1,FALSE))</f>
        <v>455</v>
      </c>
      <c r="T66" s="13" t="s">
        <v>3582</v>
      </c>
      <c r="X66" s="13">
        <f>IF(P66="","",INT(VLOOKUP(P66,属性值!A:G,R66+1,FALSE)*VLOOKUP(I66,属性值!A:D,3,FALSE)))</f>
        <v>1314</v>
      </c>
      <c r="Y66" s="13">
        <f>IF(P66="","",INT(VLOOKUP(P66,属性值!A:G,R66+1,FALSE)*VLOOKUP(I66,属性值!A:D,4,FALSE)))</f>
        <v>1971</v>
      </c>
      <c r="Z66" s="13">
        <v>30</v>
      </c>
      <c r="AA66" s="13" t="str">
        <f>IF(Z66="","",VLOOKUP(Z66,状态名词!A:C,2,FALSE))</f>
        <v>elementup</v>
      </c>
      <c r="AB66" s="13" t="str">
        <f>IF(Z66="","",VLOOKUP(Z66,状态名词!A:C,3,FALSE))</f>
        <v>全属性强化</v>
      </c>
      <c r="AC66" s="13">
        <v>11</v>
      </c>
    </row>
    <row r="67" spans="1:29">
      <c r="A67" s="41">
        <v>10020</v>
      </c>
      <c r="B67" s="13">
        <v>30</v>
      </c>
      <c r="C67" s="13">
        <v>4</v>
      </c>
      <c r="D67" s="13">
        <v>30</v>
      </c>
      <c r="H67" s="13">
        <v>1</v>
      </c>
      <c r="I67" s="13" t="str">
        <f>IF(H67="",I66,VLOOKUP(H67,装备类型!A:B,2,FALSE))</f>
        <v>枪</v>
      </c>
      <c r="J67" s="13">
        <v>1</v>
      </c>
      <c r="K67" s="20" t="s">
        <v>4498</v>
      </c>
      <c r="L67" s="13" t="s">
        <v>5593</v>
      </c>
      <c r="M67" s="13" t="s">
        <v>1232</v>
      </c>
      <c r="N67" s="13" t="s">
        <v>443</v>
      </c>
      <c r="O67" s="13">
        <f t="shared" si="2"/>
        <v>1</v>
      </c>
      <c r="P67" s="13">
        <v>30</v>
      </c>
      <c r="Q67" s="57">
        <f t="shared" si="1"/>
        <v>35</v>
      </c>
      <c r="R67" s="13">
        <v>4</v>
      </c>
      <c r="S67" s="13">
        <f>IF(P67="","",VLOOKUP(P67,属性值!U:AA,R67+1,FALSE))</f>
        <v>175</v>
      </c>
      <c r="T67" s="13" t="s">
        <v>3583</v>
      </c>
      <c r="U67" s="13">
        <v>30022</v>
      </c>
      <c r="W67" s="13" t="s">
        <v>1811</v>
      </c>
      <c r="X67" s="13">
        <f>IF(P67="","",INT(VLOOKUP(P67,属性值!A:G,R67+1,FALSE)*VLOOKUP(I67,属性值!A:D,3,FALSE)))</f>
        <v>580</v>
      </c>
      <c r="Y67" s="13">
        <f>IF(P67="","",INT(VLOOKUP(P67,属性值!A:G,R67+1,FALSE)*VLOOKUP(I67,属性值!A:D,4,FALSE)))</f>
        <v>580</v>
      </c>
      <c r="Z67" s="13">
        <v>21</v>
      </c>
      <c r="AA67" s="13" t="str">
        <f>IF(Z67="","",VLOOKUP(Z67,状态名词!A:C,2,FALSE))</f>
        <v>speed</v>
      </c>
      <c r="AB67" s="13" t="str">
        <f>IF(Z67="","",VLOOKUP(Z67,状态名词!A:C,3,FALSE))</f>
        <v>速度+</v>
      </c>
      <c r="AC67" s="13">
        <v>50</v>
      </c>
    </row>
    <row r="68" spans="1:29">
      <c r="I68" s="13" t="str">
        <f>IF(H68="",I67,VLOOKUP(H68,装备类型!A:B,2,FALSE))</f>
        <v>枪</v>
      </c>
      <c r="J68" s="13">
        <v>2</v>
      </c>
      <c r="K68" s="21" t="s">
        <v>1810</v>
      </c>
      <c r="L68" s="13" t="s">
        <v>1824</v>
      </c>
      <c r="O68" s="13">
        <f t="shared" si="2"/>
        <v>1</v>
      </c>
      <c r="P68" s="13">
        <v>50</v>
      </c>
      <c r="Q68" s="57">
        <f t="shared" si="1"/>
        <v>57</v>
      </c>
      <c r="R68" s="13">
        <v>5</v>
      </c>
      <c r="S68" s="13">
        <f>IF(P68="","",VLOOKUP(P68,属性值!U:AA,R68+1,FALSE))</f>
        <v>365</v>
      </c>
      <c r="T68" s="13" t="s">
        <v>3583</v>
      </c>
      <c r="U68" s="13">
        <v>30022</v>
      </c>
      <c r="W68" s="13" t="s">
        <v>1809</v>
      </c>
      <c r="X68" s="13">
        <f>IF(P68="","",INT(VLOOKUP(P68,属性值!A:G,R68+1,FALSE)*VLOOKUP(I68,属性值!A:D,3,FALSE)))</f>
        <v>1521</v>
      </c>
      <c r="Y68" s="13">
        <f>IF(P68="","",INT(VLOOKUP(P68,属性值!A:G,R68+1,FALSE)*VLOOKUP(I68,属性值!A:D,4,FALSE)))</f>
        <v>1521</v>
      </c>
      <c r="Z68" s="13">
        <v>21</v>
      </c>
      <c r="AA68" s="13" t="str">
        <f>IF(Z68="","",VLOOKUP(Z68,状态名词!A:C,2,FALSE))</f>
        <v>speed</v>
      </c>
      <c r="AB68" s="13" t="str">
        <f>IF(Z68="","",VLOOKUP(Z68,状态名词!A:C,3,FALSE))</f>
        <v>速度+</v>
      </c>
      <c r="AC68" s="13">
        <v>200</v>
      </c>
    </row>
    <row r="69" spans="1:29">
      <c r="A69" s="41">
        <v>10021</v>
      </c>
      <c r="B69" s="13">
        <v>30</v>
      </c>
      <c r="C69" s="13">
        <v>3</v>
      </c>
      <c r="D69" s="13">
        <v>30</v>
      </c>
      <c r="H69" s="13">
        <v>7</v>
      </c>
      <c r="I69" s="13" t="str">
        <f>IF(H69="",I68,VLOOKUP(H69,装备类型!A:B,2,FALSE))</f>
        <v>书</v>
      </c>
      <c r="J69" s="13">
        <v>1</v>
      </c>
      <c r="K69" s="94" t="s">
        <v>4500</v>
      </c>
      <c r="L69" s="13" t="s">
        <v>5594</v>
      </c>
      <c r="M69" s="13" t="s">
        <v>1248</v>
      </c>
      <c r="N69" s="13" t="s">
        <v>444</v>
      </c>
      <c r="O69" s="13">
        <f t="shared" si="2"/>
        <v>1</v>
      </c>
      <c r="P69" s="13">
        <v>20</v>
      </c>
      <c r="Q69" s="57">
        <f t="shared" si="1"/>
        <v>23</v>
      </c>
      <c r="R69" s="13">
        <v>3</v>
      </c>
      <c r="S69" s="13">
        <f>IF(P69="","",VLOOKUP(P69,属性值!U:AA,R69+1,FALSE))</f>
        <v>75</v>
      </c>
      <c r="T69" s="13" t="s">
        <v>4442</v>
      </c>
      <c r="X69" s="13">
        <f>IF(P69="","",INT(VLOOKUP(P69,属性值!A:G,R69+1,FALSE)*VLOOKUP(I69,属性值!A:D,3,FALSE)))</f>
        <v>306</v>
      </c>
      <c r="Y69" s="13">
        <f>IF(P69="","",INT(VLOOKUP(P69,属性值!A:G,R69+1,FALSE)*VLOOKUP(I69,属性值!A:D,4,FALSE)))</f>
        <v>375</v>
      </c>
      <c r="Z69" s="13">
        <v>24</v>
      </c>
      <c r="AA69" s="13" t="str">
        <f>IF(Z69="","",VLOOKUP(Z69,状态名词!A:C,2,FALSE))</f>
        <v>heal</v>
      </c>
      <c r="AB69" s="13" t="str">
        <f>IF(Z69="","",VLOOKUP(Z69,状态名词!A:C,3,FALSE))</f>
        <v>治疗效果+</v>
      </c>
      <c r="AC69" s="13">
        <v>100</v>
      </c>
    </row>
    <row r="70" spans="1:29">
      <c r="I70" s="13" t="str">
        <f>IF(H70="",I69,VLOOKUP(H70,装备类型!A:B,2,FALSE))</f>
        <v>书</v>
      </c>
      <c r="K70" s="19"/>
      <c r="O70" s="13" t="str">
        <f t="shared" si="2"/>
        <v/>
      </c>
      <c r="Q70" s="57" t="str">
        <f t="shared" si="1"/>
        <v/>
      </c>
      <c r="S70" s="13" t="str">
        <f>IF(P70="","",VLOOKUP(P70,属性值!U:AA,R70+1,FALSE))</f>
        <v/>
      </c>
      <c r="X70" s="13" t="str">
        <f>IF(P70="","",INT(VLOOKUP(P70,属性值!A:G,R70+1,FALSE)*VLOOKUP(I70,属性值!A:D,3,FALSE)))</f>
        <v/>
      </c>
      <c r="Y70" s="13" t="str">
        <f>IF(P70="","",INT(VLOOKUP(P70,属性值!A:G,R70+1,FALSE)*VLOOKUP(I70,属性值!A:D,4,FALSE)))</f>
        <v/>
      </c>
      <c r="Z70" s="13">
        <v>35</v>
      </c>
      <c r="AA70" s="13" t="str">
        <f>IF(Z70="","",VLOOKUP(Z70,状态名词!A:C,2,FALSE))</f>
        <v>reelement</v>
      </c>
      <c r="AB70" s="13" t="str">
        <f>IF(Z70="","",VLOOKUP(Z70,状态名词!A:C,3,FALSE))</f>
        <v>全抗性强化</v>
      </c>
      <c r="AC70" s="13">
        <v>5</v>
      </c>
    </row>
    <row r="71" spans="1:29">
      <c r="I71" s="13" t="str">
        <f>IF(H71="",I70,VLOOKUP(H71,装备类型!A:B,2,FALSE))</f>
        <v>书</v>
      </c>
      <c r="J71" s="13">
        <v>2</v>
      </c>
      <c r="K71" s="20" t="s">
        <v>1828</v>
      </c>
      <c r="L71" s="13" t="s">
        <v>1827</v>
      </c>
      <c r="O71" s="13">
        <f t="shared" si="2"/>
        <v>1</v>
      </c>
      <c r="P71" s="13">
        <v>60</v>
      </c>
      <c r="Q71" s="57">
        <f t="shared" si="1"/>
        <v>65</v>
      </c>
      <c r="R71" s="13">
        <v>4</v>
      </c>
      <c r="S71" s="13">
        <f>IF(P71="","",VLOOKUP(P71,属性值!U:AA,R71+1,FALSE))</f>
        <v>400</v>
      </c>
      <c r="T71" s="13" t="s">
        <v>4442</v>
      </c>
      <c r="X71" s="13">
        <f>IF(P71="","",INT(VLOOKUP(P71,属性值!A:G,R71+1,FALSE)*VLOOKUP(I71,属性值!A:D,3,FALSE)))</f>
        <v>1846</v>
      </c>
      <c r="Y71" s="13">
        <f>IF(P71="","",INT(VLOOKUP(P71,属性值!A:G,R71+1,FALSE)*VLOOKUP(I71,属性值!A:D,4,FALSE)))</f>
        <v>2257</v>
      </c>
      <c r="Z71" s="13">
        <v>24</v>
      </c>
      <c r="AA71" s="13" t="str">
        <f>IF(Z71="","",VLOOKUP(Z71,状态名词!A:C,2,FALSE))</f>
        <v>heal</v>
      </c>
      <c r="AB71" s="13" t="str">
        <f>IF(Z71="","",VLOOKUP(Z71,状态名词!A:C,3,FALSE))</f>
        <v>治疗效果+</v>
      </c>
      <c r="AC71" s="13">
        <v>150</v>
      </c>
    </row>
    <row r="72" spans="1:29">
      <c r="I72" s="13" t="str">
        <f>IF(H72="",I71,VLOOKUP(H72,装备类型!A:B,2,FALSE))</f>
        <v>书</v>
      </c>
      <c r="K72" s="19"/>
      <c r="O72" s="13" t="str">
        <f t="shared" si="2"/>
        <v/>
      </c>
      <c r="Q72" s="57" t="str">
        <f t="shared" si="1"/>
        <v/>
      </c>
      <c r="S72" s="13" t="str">
        <f>IF(P72="","",VLOOKUP(P72,属性值!U:AA,R72+1,FALSE))</f>
        <v/>
      </c>
      <c r="X72" s="13" t="str">
        <f>IF(P72="","",INT(VLOOKUP(P72,属性值!A:G,R72+1,FALSE)*VLOOKUP(I72,属性值!A:D,3,FALSE)))</f>
        <v/>
      </c>
      <c r="Y72" s="13" t="str">
        <f>IF(P72="","",INT(VLOOKUP(P72,属性值!A:G,R72+1,FALSE)*VLOOKUP(I72,属性值!A:D,4,FALSE)))</f>
        <v/>
      </c>
      <c r="Z72" s="13">
        <v>35</v>
      </c>
      <c r="AA72" s="13" t="str">
        <f>IF(Z72="","",VLOOKUP(Z72,状态名词!A:C,2,FALSE))</f>
        <v>reelement</v>
      </c>
      <c r="AB72" s="13" t="str">
        <f>IF(Z72="","",VLOOKUP(Z72,状态名词!A:C,3,FALSE))</f>
        <v>全抗性强化</v>
      </c>
      <c r="AC72" s="13">
        <v>10</v>
      </c>
    </row>
    <row r="73" spans="1:29">
      <c r="A73" s="41">
        <v>10022</v>
      </c>
      <c r="B73" s="13">
        <v>30</v>
      </c>
      <c r="C73" s="13">
        <v>3</v>
      </c>
      <c r="D73" s="13">
        <v>30</v>
      </c>
      <c r="H73" s="13">
        <v>3</v>
      </c>
      <c r="I73" s="13" t="str">
        <f>IF(H73="",I72,VLOOKUP(H73,装备类型!A:B,2,FALSE))</f>
        <v>弓</v>
      </c>
      <c r="J73" s="13">
        <v>1</v>
      </c>
      <c r="K73" s="94" t="s">
        <v>4501</v>
      </c>
      <c r="L73" s="13" t="s">
        <v>5595</v>
      </c>
      <c r="M73" s="13" t="s">
        <v>1234</v>
      </c>
      <c r="N73" s="13" t="s">
        <v>445</v>
      </c>
      <c r="O73" s="13">
        <f t="shared" si="2"/>
        <v>1</v>
      </c>
      <c r="P73" s="13">
        <v>20</v>
      </c>
      <c r="Q73" s="57">
        <f t="shared" si="1"/>
        <v>23</v>
      </c>
      <c r="R73" s="13">
        <v>3</v>
      </c>
      <c r="S73" s="13">
        <f>IF(P73="","",VLOOKUP(P73,属性值!U:AA,R73+1,FALSE))</f>
        <v>75</v>
      </c>
      <c r="T73" s="13" t="s">
        <v>1701</v>
      </c>
      <c r="X73" s="13">
        <f>IF(P73="","",INT(VLOOKUP(P73,属性值!A:G,R73+1,FALSE)*VLOOKUP(I73,属性值!A:D,3,FALSE)))</f>
        <v>375</v>
      </c>
      <c r="Y73" s="13">
        <f>IF(P73="","",INT(VLOOKUP(P73,属性值!A:G,R73+1,FALSE)*VLOOKUP(I73,属性值!A:D,4,FALSE)))</f>
        <v>306</v>
      </c>
      <c r="Z73" s="13">
        <v>27</v>
      </c>
      <c r="AA73" s="13" t="str">
        <f>IF(Z73="","",VLOOKUP(Z73,状态名词!A:C,2,FALSE))</f>
        <v>iceup</v>
      </c>
      <c r="AB73" s="13" t="str">
        <f>IF(Z73="","",VLOOKUP(Z73,状态名词!A:C,3,FALSE))</f>
        <v>冰属性强化</v>
      </c>
      <c r="AC73" s="13">
        <v>6</v>
      </c>
    </row>
    <row r="74" spans="1:29">
      <c r="A74" s="41">
        <v>10023</v>
      </c>
      <c r="B74" s="13">
        <v>30</v>
      </c>
      <c r="C74" s="13">
        <v>3</v>
      </c>
      <c r="D74" s="13">
        <v>30</v>
      </c>
      <c r="H74" s="13">
        <v>5</v>
      </c>
      <c r="I74" s="13" t="str">
        <f>IF(H74="",I73,VLOOKUP(H74,装备类型!A:B,2,FALSE))</f>
        <v>匕首</v>
      </c>
      <c r="J74" s="13">
        <v>1</v>
      </c>
      <c r="K74" s="94" t="s">
        <v>4502</v>
      </c>
      <c r="L74" s="13" t="s">
        <v>5596</v>
      </c>
      <c r="M74" s="13" t="s">
        <v>1234</v>
      </c>
      <c r="N74" s="13" t="s">
        <v>446</v>
      </c>
      <c r="O74" s="13">
        <f t="shared" ref="O74:O89" si="3">IF(K74="","",1)</f>
        <v>1</v>
      </c>
      <c r="P74" s="13">
        <v>20</v>
      </c>
      <c r="Q74" s="57">
        <f t="shared" ref="Q74:Q137" si="4">IF(R74="","",IF(R74=1,P74,R74*2-3+P74))</f>
        <v>23</v>
      </c>
      <c r="R74" s="13">
        <v>3</v>
      </c>
      <c r="S74" s="13">
        <f>IF(P74="","",VLOOKUP(P74,属性值!U:AA,R74+1,FALSE))</f>
        <v>75</v>
      </c>
      <c r="T74" s="13" t="s">
        <v>1702</v>
      </c>
      <c r="X74" s="13">
        <f>IF(P74="","",INT(VLOOKUP(P74,属性值!A:G,R74+1,FALSE)*VLOOKUP(I74,属性值!A:D,3,FALSE)))</f>
        <v>341</v>
      </c>
      <c r="Y74" s="13">
        <f>IF(P74="","",INT(VLOOKUP(P74,属性值!A:G,R74+1,FALSE)*VLOOKUP(I74,属性值!A:D,4,FALSE)))</f>
        <v>341</v>
      </c>
      <c r="Z74" s="13">
        <v>26</v>
      </c>
      <c r="AA74" s="13" t="str">
        <f>IF(Z74="","",VLOOKUP(Z74,状态名词!A:C,2,FALSE))</f>
        <v>fireup</v>
      </c>
      <c r="AB74" s="13" t="str">
        <f>IF(Z74="","",VLOOKUP(Z74,状态名词!A:C,3,FALSE))</f>
        <v>火属性强化</v>
      </c>
      <c r="AC74" s="13">
        <v>6</v>
      </c>
    </row>
    <row r="75" spans="1:29">
      <c r="A75" s="41">
        <v>10024</v>
      </c>
      <c r="B75" s="13">
        <v>30</v>
      </c>
      <c r="C75" s="13">
        <v>3</v>
      </c>
      <c r="D75" s="13">
        <v>30</v>
      </c>
      <c r="F75" s="13">
        <v>37</v>
      </c>
      <c r="H75" s="13">
        <v>6</v>
      </c>
      <c r="I75" s="13" t="str">
        <f>IF(H75="",I74,VLOOKUP(H75,装备类型!A:B,2,FALSE))</f>
        <v>杖</v>
      </c>
      <c r="J75" s="13">
        <v>1</v>
      </c>
      <c r="K75" s="19" t="s">
        <v>447</v>
      </c>
      <c r="L75" s="13" t="s">
        <v>6080</v>
      </c>
      <c r="M75" s="13" t="s">
        <v>1215</v>
      </c>
      <c r="O75" s="13">
        <f t="shared" si="3"/>
        <v>1</v>
      </c>
      <c r="P75" s="13">
        <v>20</v>
      </c>
      <c r="Q75" s="57">
        <f t="shared" si="4"/>
        <v>23</v>
      </c>
      <c r="R75" s="13">
        <v>3</v>
      </c>
      <c r="S75" s="13">
        <f>IF(P75="","",VLOOKUP(P75,属性值!U:AA,R75+1,FALSE))</f>
        <v>75</v>
      </c>
      <c r="T75" s="13" t="s">
        <v>1703</v>
      </c>
      <c r="U75" s="13">
        <v>30005</v>
      </c>
      <c r="W75" s="13" t="s">
        <v>1812</v>
      </c>
      <c r="X75" s="13">
        <f>IF(P75="","",INT(VLOOKUP(P75,属性值!A:G,R75+1,FALSE)*VLOOKUP(I75,属性值!A:D,3,FALSE)))</f>
        <v>272</v>
      </c>
      <c r="Y75" s="13">
        <f>IF(P75="","",INT(VLOOKUP(P75,属性值!A:G,R75+1,FALSE)*VLOOKUP(I75,属性值!A:D,4,FALSE)))</f>
        <v>409</v>
      </c>
      <c r="Z75" s="13">
        <v>18</v>
      </c>
      <c r="AA75" s="13" t="str">
        <f>IF(Z75="","",VLOOKUP(Z75,状态名词!A:C,2,FALSE))</f>
        <v>api</v>
      </c>
      <c r="AB75" s="13" t="str">
        <f>IF(Z75="","",VLOOKUP(Z75,状态名词!A:C,3,FALSE))</f>
        <v>法穿</v>
      </c>
      <c r="AC75" s="13">
        <v>100</v>
      </c>
    </row>
    <row r="76" spans="1:29">
      <c r="I76" s="13" t="str">
        <f>IF(H76="",I75,VLOOKUP(H76,装备类型!A:B,2,FALSE))</f>
        <v>杖</v>
      </c>
      <c r="J76" s="13">
        <v>2</v>
      </c>
      <c r="K76" s="21" t="s">
        <v>448</v>
      </c>
      <c r="L76" s="13" t="s">
        <v>1826</v>
      </c>
      <c r="M76" s="13" t="s">
        <v>1215</v>
      </c>
      <c r="N76" s="13" t="s">
        <v>449</v>
      </c>
      <c r="O76" s="13">
        <f t="shared" si="3"/>
        <v>1</v>
      </c>
      <c r="P76" s="13">
        <v>30</v>
      </c>
      <c r="Q76" s="57">
        <f t="shared" si="4"/>
        <v>37</v>
      </c>
      <c r="R76" s="13">
        <v>5</v>
      </c>
      <c r="S76" s="13">
        <f>IF(P76="","",VLOOKUP(P76,属性值!U:AA,R76+1,FALSE))</f>
        <v>215</v>
      </c>
      <c r="T76" s="13" t="s">
        <v>1704</v>
      </c>
      <c r="U76" s="13">
        <v>30006</v>
      </c>
      <c r="W76" s="13" t="s">
        <v>1813</v>
      </c>
      <c r="X76" s="13">
        <f>IF(P76="","",INT(VLOOKUP(P76,属性值!A:G,R76+1,FALSE)*VLOOKUP(I76,属性值!A:D,3,FALSE)))</f>
        <v>495</v>
      </c>
      <c r="Y76" s="13">
        <f>IF(P76="","",INT(VLOOKUP(P76,属性值!A:G,R76+1,FALSE)*VLOOKUP(I76,属性值!A:D,4,FALSE)))</f>
        <v>742</v>
      </c>
      <c r="Z76" s="13">
        <v>18</v>
      </c>
      <c r="AA76" s="13" t="str">
        <f>IF(Z76="","",VLOOKUP(Z76,状态名词!A:C,2,FALSE))</f>
        <v>api</v>
      </c>
      <c r="AB76" s="13" t="str">
        <f>IF(Z76="","",VLOOKUP(Z76,状态名词!A:C,3,FALSE))</f>
        <v>法穿</v>
      </c>
      <c r="AC76" s="13">
        <v>200</v>
      </c>
    </row>
    <row r="77" spans="1:29">
      <c r="A77" s="41">
        <v>10026</v>
      </c>
      <c r="B77" s="13">
        <v>30</v>
      </c>
      <c r="C77" s="13">
        <v>3</v>
      </c>
      <c r="D77" s="13">
        <v>30</v>
      </c>
      <c r="H77" s="13">
        <v>2</v>
      </c>
      <c r="I77" s="13" t="str">
        <f>IF(H77="",I76,VLOOKUP(H77,装备类型!A:B,2,FALSE))</f>
        <v>刀</v>
      </c>
      <c r="J77" s="13">
        <v>1</v>
      </c>
      <c r="K77" s="94" t="s">
        <v>4503</v>
      </c>
      <c r="L77" s="13" t="s">
        <v>5597</v>
      </c>
      <c r="M77" s="13" t="s">
        <v>1233</v>
      </c>
      <c r="N77" s="13" t="s">
        <v>450</v>
      </c>
      <c r="O77" s="13">
        <f t="shared" si="3"/>
        <v>1</v>
      </c>
      <c r="P77" s="13">
        <v>20</v>
      </c>
      <c r="Q77" s="57">
        <f t="shared" si="4"/>
        <v>23</v>
      </c>
      <c r="R77" s="13">
        <v>3</v>
      </c>
      <c r="S77" s="13">
        <f>IF(P77="","",VLOOKUP(P77,属性值!U:AA,R77+1,FALSE))</f>
        <v>75</v>
      </c>
      <c r="T77" s="13" t="s">
        <v>1705</v>
      </c>
      <c r="X77" s="13">
        <f>IF(P77="","",INT(VLOOKUP(P77,属性值!A:G,R77+1,FALSE)*VLOOKUP(I77,属性值!A:D,3,FALSE)))</f>
        <v>409</v>
      </c>
      <c r="Y77" s="13">
        <f>IF(P77="","",INT(VLOOKUP(P77,属性值!A:G,R77+1,FALSE)*VLOOKUP(I77,属性值!A:D,4,FALSE)))</f>
        <v>272</v>
      </c>
      <c r="Z77" s="13">
        <v>26</v>
      </c>
      <c r="AA77" s="13" t="str">
        <f>IF(Z77="","",VLOOKUP(Z77,状态名词!A:C,2,FALSE))</f>
        <v>fireup</v>
      </c>
      <c r="AB77" s="13" t="str">
        <f>IF(Z77="","",VLOOKUP(Z77,状态名词!A:C,3,FALSE))</f>
        <v>火属性强化</v>
      </c>
      <c r="AC77" s="13">
        <v>5</v>
      </c>
    </row>
    <row r="78" spans="1:29">
      <c r="I78" s="13" t="str">
        <f>IF(H78="",I77,VLOOKUP(H78,装备类型!A:B,2,FALSE))</f>
        <v>刀</v>
      </c>
      <c r="K78" s="19"/>
      <c r="O78" s="13" t="str">
        <f t="shared" si="3"/>
        <v/>
      </c>
      <c r="Q78" s="57" t="str">
        <f t="shared" si="4"/>
        <v/>
      </c>
      <c r="S78" s="13" t="str">
        <f>IF(P78="","",VLOOKUP(P78,属性值!U:AA,R78+1,FALSE))</f>
        <v/>
      </c>
      <c r="T78" s="13" t="s">
        <v>225</v>
      </c>
      <c r="X78" s="13" t="str">
        <f>IF(P78="","",INT(VLOOKUP(P78,属性值!A:G,R78+1,FALSE)*VLOOKUP(I78,属性值!A:D,3,FALSE)))</f>
        <v/>
      </c>
      <c r="Y78" s="13" t="str">
        <f>IF(P78="","",INT(VLOOKUP(P78,属性值!A:G,R78+1,FALSE)*VLOOKUP(I78,属性值!A:D,4,FALSE)))</f>
        <v/>
      </c>
      <c r="Z78" s="13">
        <v>17</v>
      </c>
      <c r="AA78" s="13" t="str">
        <f>IF(Z78="","",VLOOKUP(Z78,状态名词!A:C,2,FALSE))</f>
        <v>adi</v>
      </c>
      <c r="AB78" s="13" t="str">
        <f>IF(Z78="","",VLOOKUP(Z78,状态名词!A:C,3,FALSE))</f>
        <v>物穿</v>
      </c>
      <c r="AC78" s="13">
        <v>60</v>
      </c>
    </row>
    <row r="79" spans="1:29">
      <c r="I79" s="13" t="str">
        <f>IF(H79="",I78,VLOOKUP(H79,装备类型!A:B,2,FALSE))</f>
        <v>刀</v>
      </c>
      <c r="J79" s="13">
        <v>2</v>
      </c>
      <c r="K79" s="20" t="s">
        <v>1819</v>
      </c>
      <c r="L79" s="13" t="s">
        <v>1820</v>
      </c>
      <c r="O79" s="13">
        <f t="shared" si="3"/>
        <v>1</v>
      </c>
      <c r="P79" s="13">
        <v>40</v>
      </c>
      <c r="Q79" s="57">
        <f t="shared" si="4"/>
        <v>45</v>
      </c>
      <c r="R79" s="13">
        <v>4</v>
      </c>
      <c r="S79" s="13">
        <f>IF(P79="","",VLOOKUP(P79,属性值!U:AA,R79+1,FALSE))</f>
        <v>240</v>
      </c>
      <c r="T79" s="13" t="s">
        <v>1705</v>
      </c>
      <c r="X79" s="13">
        <f>IF(P79="","",INT(VLOOKUP(P79,属性值!A:G,R79+1,FALSE)*VLOOKUP(I79,属性值!A:D,3,FALSE)))</f>
        <v>1094</v>
      </c>
      <c r="Y79" s="13">
        <f>IF(P79="","",INT(VLOOKUP(P79,属性值!A:G,R79+1,FALSE)*VLOOKUP(I79,属性值!A:D,4,FALSE)))</f>
        <v>729</v>
      </c>
      <c r="Z79" s="13">
        <v>26</v>
      </c>
      <c r="AA79" s="13" t="str">
        <f>IF(Z79="","",VLOOKUP(Z79,状态名词!A:C,2,FALSE))</f>
        <v>fireup</v>
      </c>
      <c r="AB79" s="13" t="str">
        <f>IF(Z79="","",VLOOKUP(Z79,状态名词!A:C,3,FALSE))</f>
        <v>火属性强化</v>
      </c>
      <c r="AC79" s="13">
        <v>7</v>
      </c>
    </row>
    <row r="80" spans="1:29">
      <c r="I80" s="13" t="str">
        <f>IF(H80="",I79,VLOOKUP(H80,装备类型!A:B,2,FALSE))</f>
        <v>刀</v>
      </c>
      <c r="K80" s="20"/>
      <c r="O80" s="13" t="str">
        <f t="shared" si="3"/>
        <v/>
      </c>
      <c r="Q80" s="57" t="str">
        <f t="shared" si="4"/>
        <v/>
      </c>
      <c r="S80" s="13" t="str">
        <f>IF(P80="","",VLOOKUP(P80,属性值!U:AA,R80+1,FALSE))</f>
        <v/>
      </c>
      <c r="X80" s="13" t="str">
        <f>IF(P80="","",INT(VLOOKUP(P80,属性值!A:G,R80+1,FALSE)*VLOOKUP(I80,属性值!A:D,3,FALSE)))</f>
        <v/>
      </c>
      <c r="Y80" s="13" t="str">
        <f>IF(P80="","",INT(VLOOKUP(P80,属性值!A:G,R80+1,FALSE)*VLOOKUP(I80,属性值!A:D,4,FALSE)))</f>
        <v/>
      </c>
      <c r="Z80" s="13">
        <v>17</v>
      </c>
      <c r="AA80" s="13" t="str">
        <f>IF(Z80="","",VLOOKUP(Z80,状态名词!A:C,2,FALSE))</f>
        <v>adi</v>
      </c>
      <c r="AB80" s="13" t="str">
        <f>IF(Z80="","",VLOOKUP(Z80,状态名词!A:C,3,FALSE))</f>
        <v>物穿</v>
      </c>
      <c r="AC80" s="13">
        <v>120</v>
      </c>
    </row>
    <row r="81" spans="1:29">
      <c r="A81" s="41">
        <v>10027</v>
      </c>
      <c r="B81" s="13">
        <v>30</v>
      </c>
      <c r="C81" s="13">
        <v>3</v>
      </c>
      <c r="D81" s="13">
        <v>30</v>
      </c>
      <c r="H81" s="13">
        <v>5</v>
      </c>
      <c r="I81" s="13" t="str">
        <f>IF(H81="",I80,VLOOKUP(H81,装备类型!A:B,2,FALSE))</f>
        <v>匕首</v>
      </c>
      <c r="J81" s="13">
        <v>1</v>
      </c>
      <c r="K81" s="94" t="s">
        <v>4504</v>
      </c>
      <c r="L81" s="13" t="s">
        <v>5598</v>
      </c>
      <c r="M81" s="13" t="s">
        <v>1235</v>
      </c>
      <c r="N81" s="13" t="s">
        <v>1814</v>
      </c>
      <c r="O81" s="13">
        <f t="shared" si="3"/>
        <v>1</v>
      </c>
      <c r="P81" s="13">
        <v>30</v>
      </c>
      <c r="Q81" s="57">
        <f t="shared" si="4"/>
        <v>33</v>
      </c>
      <c r="R81" s="13">
        <v>3</v>
      </c>
      <c r="S81" s="13">
        <f>IF(P81="","",VLOOKUP(P81,属性值!U:AA,R81+1,FALSE))</f>
        <v>110</v>
      </c>
      <c r="T81" s="13" t="s">
        <v>3584</v>
      </c>
      <c r="U81" s="13">
        <v>30024</v>
      </c>
      <c r="W81" s="13" t="s">
        <v>1815</v>
      </c>
      <c r="X81" s="13">
        <f>IF(P81="","",INT(VLOOKUP(P81,属性值!A:G,R81+1,FALSE)*VLOOKUP(I81,属性值!A:D,3,FALSE)))</f>
        <v>544</v>
      </c>
      <c r="Y81" s="13">
        <f>IF(P81="","",INT(VLOOKUP(P81,属性值!A:G,R81+1,FALSE)*VLOOKUP(I81,属性值!A:D,4,FALSE)))</f>
        <v>544</v>
      </c>
      <c r="Z81" s="13">
        <v>21</v>
      </c>
      <c r="AA81" s="13" t="str">
        <f>IF(Z81="","",VLOOKUP(Z81,状态名词!A:C,2,FALSE))</f>
        <v>speed</v>
      </c>
      <c r="AB81" s="13" t="str">
        <f>IF(Z81="","",VLOOKUP(Z81,状态名词!A:C,3,FALSE))</f>
        <v>速度+</v>
      </c>
      <c r="AC81" s="13">
        <v>-1000</v>
      </c>
    </row>
    <row r="82" spans="1:29">
      <c r="I82" s="13" t="str">
        <f>IF(H82="",I81,VLOOKUP(H82,装备类型!A:B,2,FALSE))</f>
        <v>匕首</v>
      </c>
      <c r="J82" s="13">
        <v>2</v>
      </c>
      <c r="K82" s="19" t="s">
        <v>1816</v>
      </c>
      <c r="L82" s="13" t="s">
        <v>1821</v>
      </c>
      <c r="N82" s="13" t="s">
        <v>1814</v>
      </c>
      <c r="O82" s="13">
        <f t="shared" si="3"/>
        <v>1</v>
      </c>
      <c r="P82" s="13">
        <v>40</v>
      </c>
      <c r="Q82" s="57">
        <f t="shared" si="4"/>
        <v>43</v>
      </c>
      <c r="R82" s="13">
        <v>3</v>
      </c>
      <c r="S82" s="13">
        <f>IF(P82="","",VLOOKUP(P82,属性值!U:AA,R82+1,FALSE))</f>
        <v>155</v>
      </c>
      <c r="T82" s="13" t="s">
        <v>3584</v>
      </c>
      <c r="U82" s="13">
        <v>30024</v>
      </c>
      <c r="W82" s="13" t="s">
        <v>1815</v>
      </c>
      <c r="X82" s="13">
        <f>IF(P82="","",INT(VLOOKUP(P82,属性值!A:G,R82+1,FALSE)*VLOOKUP(I82,属性值!A:D,3,FALSE)))</f>
        <v>854</v>
      </c>
      <c r="Y82" s="13">
        <f>IF(P82="","",INT(VLOOKUP(P82,属性值!A:G,R82+1,FALSE)*VLOOKUP(I82,属性值!A:D,4,FALSE)))</f>
        <v>854</v>
      </c>
      <c r="Z82" s="13">
        <v>21</v>
      </c>
      <c r="AA82" s="13" t="str">
        <f>IF(Z82="","",VLOOKUP(Z82,状态名词!A:C,2,FALSE))</f>
        <v>speed</v>
      </c>
      <c r="AB82" s="13" t="str">
        <f>IF(Z82="","",VLOOKUP(Z82,状态名词!A:C,3,FALSE))</f>
        <v>速度+</v>
      </c>
      <c r="AC82" s="13">
        <v>-500</v>
      </c>
    </row>
    <row r="83" spans="1:29">
      <c r="I83" s="13" t="str">
        <f>IF(H83="",I82,VLOOKUP(H83,装备类型!A:B,2,FALSE))</f>
        <v>匕首</v>
      </c>
      <c r="J83" s="13">
        <v>3</v>
      </c>
      <c r="K83" s="20" t="s">
        <v>1817</v>
      </c>
      <c r="L83" s="13" t="s">
        <v>1822</v>
      </c>
      <c r="O83" s="13">
        <f t="shared" si="3"/>
        <v>1</v>
      </c>
      <c r="P83" s="13">
        <v>50</v>
      </c>
      <c r="Q83" s="57">
        <f t="shared" si="4"/>
        <v>55</v>
      </c>
      <c r="R83" s="13">
        <v>4</v>
      </c>
      <c r="S83" s="13">
        <f>IF(P83="","",VLOOKUP(P83,属性值!U:AA,R83+1,FALSE))</f>
        <v>315</v>
      </c>
      <c r="T83" s="13" t="s">
        <v>3585</v>
      </c>
      <c r="U83" s="13">
        <v>30024</v>
      </c>
      <c r="W83" s="13" t="s">
        <v>1815</v>
      </c>
      <c r="X83" s="13">
        <f>IF(P83="","",INT(VLOOKUP(P83,属性值!A:G,R83+1,FALSE)*VLOOKUP(I83,属性值!A:D,3,FALSE)))</f>
        <v>1425</v>
      </c>
      <c r="Y83" s="13">
        <f>IF(P83="","",INT(VLOOKUP(P83,属性值!A:G,R83+1,FALSE)*VLOOKUP(I83,属性值!A:D,4,FALSE)))</f>
        <v>1425</v>
      </c>
      <c r="AA83" s="13" t="str">
        <f>IF(Z83="","",VLOOKUP(Z83,状态名词!A:C,2,FALSE))</f>
        <v/>
      </c>
      <c r="AB83" s="13" t="str">
        <f>IF(Z83="","",VLOOKUP(Z83,状态名词!A:C,3,FALSE))</f>
        <v/>
      </c>
    </row>
    <row r="84" spans="1:29">
      <c r="I84" s="13" t="str">
        <f>IF(H84="",I83,VLOOKUP(H84,装备类型!A:B,2,FALSE))</f>
        <v>匕首</v>
      </c>
      <c r="J84" s="13">
        <v>4</v>
      </c>
      <c r="K84" s="22" t="s">
        <v>4509</v>
      </c>
      <c r="L84" s="13" t="s">
        <v>1823</v>
      </c>
      <c r="N84" s="13" t="s">
        <v>1818</v>
      </c>
      <c r="O84" s="13">
        <f t="shared" si="3"/>
        <v>1</v>
      </c>
      <c r="P84" s="13">
        <v>60</v>
      </c>
      <c r="Q84" s="57">
        <f t="shared" si="4"/>
        <v>69</v>
      </c>
      <c r="R84" s="13">
        <v>6</v>
      </c>
      <c r="S84" s="13">
        <f>IF(P84="","",VLOOKUP(P84,属性值!U:AA,R84+1,FALSE))</f>
        <v>515</v>
      </c>
      <c r="T84" s="13" t="s">
        <v>3586</v>
      </c>
      <c r="U84" s="13">
        <v>30024</v>
      </c>
      <c r="W84" s="13" t="s">
        <v>1815</v>
      </c>
      <c r="X84" s="13">
        <f>IF(P84="","",INT(VLOOKUP(P84,属性值!A:G,R84+1,FALSE)*VLOOKUP(I84,属性值!A:D,3,FALSE)))</f>
        <v>2339</v>
      </c>
      <c r="Y84" s="13">
        <f>IF(P84="","",INT(VLOOKUP(P84,属性值!A:G,R84+1,FALSE)*VLOOKUP(I84,属性值!A:D,4,FALSE)))</f>
        <v>2339</v>
      </c>
      <c r="Z84" s="13">
        <v>20</v>
      </c>
      <c r="AA84" s="13" t="str">
        <f>IF(Z84="","",VLOOKUP(Z84,状态名词!A:C,2,FALSE))</f>
        <v>ratingdamage</v>
      </c>
      <c r="AB84" s="13" t="str">
        <f>IF(Z84="","",VLOOKUP(Z84,状态名词!A:C,3,FALSE))</f>
        <v>暴伤+</v>
      </c>
      <c r="AC84" s="13">
        <v>500</v>
      </c>
    </row>
    <row r="85" spans="1:29">
      <c r="A85" s="41">
        <v>10028</v>
      </c>
      <c r="B85" s="13">
        <v>30</v>
      </c>
      <c r="C85" s="13">
        <v>3</v>
      </c>
      <c r="D85" s="13">
        <v>30</v>
      </c>
      <c r="H85" s="13">
        <v>4</v>
      </c>
      <c r="I85" s="13" t="str">
        <f>IF(H85="",I84,VLOOKUP(H85,装备类型!A:B,2,FALSE))</f>
        <v>盾</v>
      </c>
      <c r="J85" s="13">
        <v>1</v>
      </c>
      <c r="K85" s="94" t="s">
        <v>4505</v>
      </c>
      <c r="L85" s="13" t="s">
        <v>5599</v>
      </c>
      <c r="M85" s="13" t="s">
        <v>1235</v>
      </c>
      <c r="N85" s="13" t="s">
        <v>451</v>
      </c>
      <c r="O85" s="13">
        <f t="shared" si="3"/>
        <v>1</v>
      </c>
      <c r="P85" s="13">
        <v>30</v>
      </c>
      <c r="Q85" s="57">
        <f t="shared" si="4"/>
        <v>33</v>
      </c>
      <c r="R85" s="13">
        <v>3</v>
      </c>
      <c r="S85" s="13">
        <f>IF(P85="","",VLOOKUP(P85,属性值!U:AA,R85+1,FALSE))</f>
        <v>110</v>
      </c>
      <c r="T85" s="13" t="s">
        <v>1706</v>
      </c>
      <c r="X85" s="13">
        <f>IF(P85="","",INT(VLOOKUP(P85,属性值!A:G,R85+1,FALSE)*VLOOKUP(I85,属性值!A:D,3,FALSE)))</f>
        <v>544</v>
      </c>
      <c r="Y85" s="13">
        <f>IF(P85="","",INT(VLOOKUP(P85,属性值!A:G,R85+1,FALSE)*VLOOKUP(I85,属性值!A:D,4,FALSE)))</f>
        <v>544</v>
      </c>
      <c r="Z85" s="13">
        <v>15</v>
      </c>
      <c r="AA85" s="13" t="str">
        <f>IF(Z85="","",VLOOKUP(Z85,状态名词!A:C,2,FALSE))</f>
        <v>mr</v>
      </c>
      <c r="AB85" s="13" t="str">
        <f>IF(Z85="","",VLOOKUP(Z85,状态名词!A:C,3,FALSE))</f>
        <v>MR+</v>
      </c>
      <c r="AC85" s="13">
        <v>180</v>
      </c>
    </row>
    <row r="86" spans="1:29">
      <c r="A86" s="41">
        <v>10029</v>
      </c>
      <c r="B86" s="13">
        <v>30</v>
      </c>
      <c r="C86" s="13">
        <v>3</v>
      </c>
      <c r="D86" s="13">
        <v>30</v>
      </c>
      <c r="H86" s="13">
        <v>7</v>
      </c>
      <c r="I86" s="13" t="str">
        <f>IF(H86="",I85,VLOOKUP(H86,装备类型!A:B,2,FALSE))</f>
        <v>书</v>
      </c>
      <c r="J86" s="13">
        <v>1</v>
      </c>
      <c r="K86" s="94" t="s">
        <v>4506</v>
      </c>
      <c r="L86" s="13" t="s">
        <v>5600</v>
      </c>
      <c r="M86" s="13" t="s">
        <v>1235</v>
      </c>
      <c r="N86" s="13" t="s">
        <v>452</v>
      </c>
      <c r="O86" s="13">
        <f t="shared" si="3"/>
        <v>1</v>
      </c>
      <c r="P86" s="13">
        <v>30</v>
      </c>
      <c r="Q86" s="57">
        <f t="shared" si="4"/>
        <v>33</v>
      </c>
      <c r="R86" s="13">
        <v>3</v>
      </c>
      <c r="S86" s="13">
        <f>IF(P86="","",VLOOKUP(P86,属性值!U:AA,R86+1,FALSE))</f>
        <v>110</v>
      </c>
      <c r="T86" s="13" t="s">
        <v>1707</v>
      </c>
      <c r="U86" s="13">
        <v>30007</v>
      </c>
      <c r="W86" s="13" t="s">
        <v>453</v>
      </c>
      <c r="X86" s="13">
        <f>IF(P86="","",INT(VLOOKUP(P86,属性值!A:G,R86+1,FALSE)*VLOOKUP(I86,属性值!A:D,3,FALSE)))</f>
        <v>489</v>
      </c>
      <c r="Y86" s="13">
        <f>IF(P86="","",INT(VLOOKUP(P86,属性值!A:G,R86+1,FALSE)*VLOOKUP(I86,属性值!A:D,4,FALSE)))</f>
        <v>598</v>
      </c>
      <c r="AA86" s="13" t="str">
        <f>IF(Z86="","",VLOOKUP(Z86,状态名词!A:C,2,FALSE))</f>
        <v/>
      </c>
      <c r="AB86" s="13" t="str">
        <f>IF(Z86="","",VLOOKUP(Z86,状态名词!A:C,3,FALSE))</f>
        <v/>
      </c>
    </row>
    <row r="87" spans="1:29">
      <c r="A87" s="41">
        <v>10030</v>
      </c>
      <c r="B87" s="13">
        <v>30</v>
      </c>
      <c r="C87" s="13">
        <v>5</v>
      </c>
      <c r="D87" s="13">
        <v>30</v>
      </c>
      <c r="E87" s="13">
        <v>1</v>
      </c>
      <c r="H87" s="13">
        <v>1</v>
      </c>
      <c r="I87" s="13" t="str">
        <f>IF(H87="",I86,VLOOKUP(H87,装备类型!A:B,2,FALSE))</f>
        <v>枪</v>
      </c>
      <c r="J87" s="13">
        <v>1</v>
      </c>
      <c r="K87" s="21" t="s">
        <v>3108</v>
      </c>
      <c r="L87" s="13" t="s">
        <v>5601</v>
      </c>
      <c r="M87" s="13" t="s">
        <v>1325</v>
      </c>
      <c r="N87" s="13" t="s">
        <v>1326</v>
      </c>
      <c r="O87" s="13">
        <f t="shared" si="3"/>
        <v>1</v>
      </c>
      <c r="P87" s="13">
        <v>30</v>
      </c>
      <c r="Q87" s="57">
        <f t="shared" si="4"/>
        <v>37</v>
      </c>
      <c r="R87" s="13">
        <v>5</v>
      </c>
      <c r="S87" s="13">
        <f>IF(P87="","",VLOOKUP(P87,属性值!U:AA,R87+1,FALSE))</f>
        <v>215</v>
      </c>
      <c r="T87" s="13" t="s">
        <v>3587</v>
      </c>
      <c r="X87" s="13">
        <f>IF(P87="","",INT(VLOOKUP(P87,属性值!A:G,R87+1,FALSE)*VLOOKUP(I87,属性值!A:D,3,FALSE)))</f>
        <v>619</v>
      </c>
      <c r="Y87" s="13">
        <f>IF(P87="","",INT(VLOOKUP(P87,属性值!A:G,R87+1,FALSE)*VLOOKUP(I87,属性值!A:D,4,FALSE)))</f>
        <v>619</v>
      </c>
      <c r="Z87" s="13">
        <v>13</v>
      </c>
      <c r="AA87" s="13" t="str">
        <f>IF(Z87="","",VLOOKUP(Z87,状态名词!A:C,2,FALSE))</f>
        <v>arm</v>
      </c>
      <c r="AB87" s="13" t="str">
        <f>IF(Z87="","",VLOOKUP(Z87,状态名词!A:C,3,FALSE))</f>
        <v>ARM+</v>
      </c>
      <c r="AC87" s="13">
        <v>200</v>
      </c>
    </row>
    <row r="88" spans="1:29">
      <c r="I88" s="13" t="str">
        <f>IF(H88="",I87,VLOOKUP(H88,装备类型!A:B,2,FALSE))</f>
        <v>枪</v>
      </c>
      <c r="K88" s="21"/>
      <c r="O88" s="13" t="str">
        <f t="shared" si="3"/>
        <v/>
      </c>
      <c r="Q88" s="57" t="str">
        <f t="shared" si="4"/>
        <v/>
      </c>
      <c r="S88" s="13" t="str">
        <f>IF(P88="","",VLOOKUP(P88,属性值!U:AA,R88+1,FALSE))</f>
        <v/>
      </c>
      <c r="T88" s="13" t="s">
        <v>225</v>
      </c>
      <c r="X88" s="13" t="str">
        <f>IF(P88="","",INT(VLOOKUP(P88,属性值!A:G,R88+1,FALSE)*VLOOKUP(I88,属性值!A:D,3,FALSE)))</f>
        <v/>
      </c>
      <c r="Y88" s="13" t="str">
        <f>IF(P88="","",INT(VLOOKUP(P88,属性值!A:G,R88+1,FALSE)*VLOOKUP(I88,属性值!A:D,4,FALSE)))</f>
        <v/>
      </c>
      <c r="Z88" s="13">
        <v>15</v>
      </c>
      <c r="AA88" s="13" t="str">
        <f>IF(Z88="","",VLOOKUP(Z88,状态名词!A:C,2,FALSE))</f>
        <v>mr</v>
      </c>
      <c r="AB88" s="13" t="str">
        <f>IF(Z88="","",VLOOKUP(Z88,状态名词!A:C,3,FALSE))</f>
        <v>MR+</v>
      </c>
      <c r="AC88" s="13">
        <v>200</v>
      </c>
    </row>
    <row r="89" spans="1:29">
      <c r="I89" s="13" t="str">
        <f>IF(H89="",I88,VLOOKUP(H89,装备类型!A:B,2,FALSE))</f>
        <v>枪</v>
      </c>
      <c r="J89" s="13">
        <v>2</v>
      </c>
      <c r="K89" s="22" t="s">
        <v>3109</v>
      </c>
      <c r="L89" s="13" t="s">
        <v>1327</v>
      </c>
      <c r="O89" s="13">
        <f t="shared" si="3"/>
        <v>1</v>
      </c>
      <c r="P89" s="13">
        <v>60</v>
      </c>
      <c r="Q89" s="57">
        <f t="shared" si="4"/>
        <v>69</v>
      </c>
      <c r="R89" s="13">
        <v>6</v>
      </c>
      <c r="S89" s="13">
        <f>IF(P89="","",VLOOKUP(P89,属性值!U:AA,R89+1,FALSE))</f>
        <v>515</v>
      </c>
      <c r="T89" s="13" t="s">
        <v>3588</v>
      </c>
      <c r="X89" s="13">
        <f>IF(P89="","",INT(VLOOKUP(P89,属性值!A:G,R89+1,FALSE)*VLOOKUP(I89,属性值!A:D,3,FALSE)))</f>
        <v>2339</v>
      </c>
      <c r="Y89" s="13">
        <f>IF(P89="","",INT(VLOOKUP(P89,属性值!A:G,R89+1,FALSE)*VLOOKUP(I89,属性值!A:D,4,FALSE)))</f>
        <v>2339</v>
      </c>
      <c r="Z89" s="13">
        <v>13</v>
      </c>
      <c r="AA89" s="13" t="str">
        <f>IF(Z89="","",VLOOKUP(Z89,状态名词!A:C,2,FALSE))</f>
        <v>arm</v>
      </c>
      <c r="AB89" s="13" t="str">
        <f>IF(Z89="","",VLOOKUP(Z89,状态名词!A:C,3,FALSE))</f>
        <v>ARM+</v>
      </c>
      <c r="AC89" s="13">
        <v>250</v>
      </c>
    </row>
    <row r="90" spans="1:29">
      <c r="I90" s="13" t="str">
        <f>IF(H90="",I89,VLOOKUP(H90,装备类型!A:B,2,FALSE))</f>
        <v>枪</v>
      </c>
      <c r="K90" s="22"/>
      <c r="Q90" s="57" t="str">
        <f t="shared" si="4"/>
        <v/>
      </c>
      <c r="S90" s="13" t="str">
        <f>IF(P90="","",VLOOKUP(P90,属性值!U:AA,R90+1,FALSE))</f>
        <v/>
      </c>
      <c r="X90" s="13" t="str">
        <f>IF(P90="","",INT(VLOOKUP(P90,属性值!A:G,R90+1,FALSE)*VLOOKUP(I90,属性值!A:D,3,FALSE)))</f>
        <v/>
      </c>
      <c r="Y90" s="13" t="str">
        <f>IF(P90="","",INT(VLOOKUP(P90,属性值!A:G,R90+1,FALSE)*VLOOKUP(I90,属性值!A:D,4,FALSE)))</f>
        <v/>
      </c>
      <c r="Z90" s="13">
        <v>15</v>
      </c>
      <c r="AA90" s="13" t="str">
        <f>IF(Z90="","",VLOOKUP(Z90,状态名词!A:C,2,FALSE))</f>
        <v>mr</v>
      </c>
      <c r="AB90" s="13" t="str">
        <f>IF(Z90="","",VLOOKUP(Z90,状态名词!A:C,3,FALSE))</f>
        <v>MR+</v>
      </c>
      <c r="AC90" s="13">
        <v>250</v>
      </c>
    </row>
    <row r="91" spans="1:29">
      <c r="I91" s="13" t="str">
        <f>IF(H91="",I90,VLOOKUP(H91,装备类型!A:B,2,FALSE))</f>
        <v>枪</v>
      </c>
      <c r="K91" s="22"/>
      <c r="Q91" s="57" t="str">
        <f t="shared" si="4"/>
        <v/>
      </c>
      <c r="S91" s="13" t="str">
        <f>IF(P91="","",VLOOKUP(P91,属性值!U:AA,R91+1,FALSE))</f>
        <v/>
      </c>
      <c r="X91" s="13" t="str">
        <f>IF(P91="","",INT(VLOOKUP(P91,属性值!A:G,R91+1,FALSE)*VLOOKUP(I91,属性值!A:D,3,FALSE)))</f>
        <v/>
      </c>
      <c r="Y91" s="13" t="str">
        <f>IF(P91="","",INT(VLOOKUP(P91,属性值!A:G,R91+1,FALSE)*VLOOKUP(I91,属性值!A:D,4,FALSE)))</f>
        <v/>
      </c>
      <c r="Z91" s="13">
        <v>65</v>
      </c>
      <c r="AA91" s="13" t="str">
        <f>IF(Z91="","",VLOOKUP(Z91,状态名词!A:C,2,FALSE))</f>
        <v>str</v>
      </c>
      <c r="AB91" s="13" t="str">
        <f>IF(Z91="","",VLOOKUP(Z91,状态名词!A:C,3,FALSE))</f>
        <v>力量</v>
      </c>
      <c r="AC91" s="13">
        <v>75</v>
      </c>
    </row>
    <row r="92" spans="1:29">
      <c r="I92" s="13" t="str">
        <f>IF(H92="",I91,VLOOKUP(H92,装备类型!A:B,2,FALSE))</f>
        <v>枪</v>
      </c>
      <c r="K92" s="22"/>
      <c r="Q92" s="57" t="str">
        <f t="shared" si="4"/>
        <v/>
      </c>
      <c r="S92" s="13" t="str">
        <f>IF(P92="","",VLOOKUP(P92,属性值!U:AA,R92+1,FALSE))</f>
        <v/>
      </c>
      <c r="X92" s="13" t="str">
        <f>IF(P92="","",INT(VLOOKUP(P92,属性值!A:G,R92+1,FALSE)*VLOOKUP(I92,属性值!A:D,3,FALSE)))</f>
        <v/>
      </c>
      <c r="Y92" s="13" t="str">
        <f>IF(P92="","",INT(VLOOKUP(P92,属性值!A:G,R92+1,FALSE)*VLOOKUP(I92,属性值!A:D,4,FALSE)))</f>
        <v/>
      </c>
      <c r="Z92" s="13">
        <v>67</v>
      </c>
      <c r="AA92" s="13" t="str">
        <f>IF(Z92="","",VLOOKUP(Z92,状态名词!A:C,2,FALSE))</f>
        <v>inte</v>
      </c>
      <c r="AB92" s="13" t="str">
        <f>IF(Z92="","",VLOOKUP(Z92,状态名词!A:C,3,FALSE))</f>
        <v>智力</v>
      </c>
      <c r="AC92" s="13">
        <v>75</v>
      </c>
    </row>
    <row r="93" spans="1:29">
      <c r="A93" s="41">
        <v>10031</v>
      </c>
      <c r="B93" s="13">
        <v>30</v>
      </c>
      <c r="C93" s="13">
        <v>5</v>
      </c>
      <c r="D93" s="13">
        <v>30</v>
      </c>
      <c r="E93" s="13">
        <v>1</v>
      </c>
      <c r="H93" s="13">
        <v>2</v>
      </c>
      <c r="I93" s="13" t="str">
        <f>IF(H93="",I92,VLOOKUP(H93,装备类型!A:B,2,FALSE))</f>
        <v>刀</v>
      </c>
      <c r="J93" s="13">
        <v>1</v>
      </c>
      <c r="K93" s="75" t="s">
        <v>3110</v>
      </c>
      <c r="L93" s="13" t="s">
        <v>5602</v>
      </c>
      <c r="M93" s="13" t="s">
        <v>1325</v>
      </c>
      <c r="N93" s="13" t="s">
        <v>1326</v>
      </c>
      <c r="O93" s="13">
        <f>IF(K93="","",1)</f>
        <v>1</v>
      </c>
      <c r="P93" s="13">
        <v>30</v>
      </c>
      <c r="Q93" s="57">
        <f t="shared" si="4"/>
        <v>37</v>
      </c>
      <c r="R93" s="13">
        <v>5</v>
      </c>
      <c r="S93" s="13">
        <f>IF(P93="","",VLOOKUP(P93,属性值!U:AA,R93+1,FALSE))</f>
        <v>215</v>
      </c>
      <c r="T93" s="13" t="s">
        <v>3589</v>
      </c>
      <c r="U93" s="13">
        <v>30008</v>
      </c>
      <c r="W93" s="13" t="s">
        <v>1137</v>
      </c>
      <c r="X93" s="13">
        <f>IF(P93="","",INT(VLOOKUP(P93,属性值!A:G,R93+1,FALSE)*VLOOKUP(I93,属性值!A:D,3,FALSE)))</f>
        <v>742</v>
      </c>
      <c r="Y93" s="13">
        <f>IF(P93="","",INT(VLOOKUP(P93,属性值!A:G,R93+1,FALSE)*VLOOKUP(I93,属性值!A:D,4,FALSE)))</f>
        <v>495</v>
      </c>
      <c r="Z93" s="13">
        <v>17</v>
      </c>
      <c r="AA93" s="13" t="str">
        <f>IF(Z93="","",VLOOKUP(Z93,状态名词!A:C,2,FALSE))</f>
        <v>adi</v>
      </c>
      <c r="AB93" s="13" t="str">
        <f>IF(Z93="","",VLOOKUP(Z93,状态名词!A:C,3,FALSE))</f>
        <v>物穿</v>
      </c>
      <c r="AC93" s="13">
        <v>300</v>
      </c>
    </row>
    <row r="94" spans="1:29">
      <c r="I94" s="13" t="str">
        <f>IF(H94="",I93,VLOOKUP(H94,装备类型!A:B,2,FALSE))</f>
        <v>刀</v>
      </c>
      <c r="K94" s="74"/>
      <c r="O94" s="13" t="str">
        <f>IF(K94="","",1)</f>
        <v/>
      </c>
      <c r="Q94" s="57" t="str">
        <f t="shared" si="4"/>
        <v/>
      </c>
      <c r="S94" s="13" t="str">
        <f>IF(P94="","",VLOOKUP(P94,属性值!U:AA,R94+1,FALSE))</f>
        <v/>
      </c>
      <c r="T94" s="13" t="s">
        <v>225</v>
      </c>
      <c r="X94" s="13" t="str">
        <f>IF(P94="","",INT(VLOOKUP(P94,属性值!A:G,R94+1,FALSE)*VLOOKUP(I94,属性值!A:D,3,FALSE)))</f>
        <v/>
      </c>
      <c r="Y94" s="13" t="str">
        <f>IF(P94="","",INT(VLOOKUP(P94,属性值!A:G,R94+1,FALSE)*VLOOKUP(I94,属性值!A:D,4,FALSE)))</f>
        <v/>
      </c>
      <c r="Z94" s="13">
        <v>26</v>
      </c>
      <c r="AA94" s="13" t="str">
        <f>IF(Z94="","",VLOOKUP(Z94,状态名词!A:C,2,FALSE))</f>
        <v>fireup</v>
      </c>
      <c r="AB94" s="13" t="str">
        <f>IF(Z94="","",VLOOKUP(Z94,状态名词!A:C,3,FALSE))</f>
        <v>火属性强化</v>
      </c>
      <c r="AC94" s="13">
        <v>5</v>
      </c>
    </row>
    <row r="95" spans="1:29">
      <c r="I95" s="13" t="str">
        <f>IF(H95="",I94,VLOOKUP(H95,装备类型!A:B,2,FALSE))</f>
        <v>刀</v>
      </c>
      <c r="J95" s="13">
        <v>2</v>
      </c>
      <c r="K95" s="22" t="s">
        <v>1829</v>
      </c>
      <c r="L95" s="13" t="s">
        <v>1328</v>
      </c>
      <c r="O95" s="13">
        <f>IF(K95="","",1)</f>
        <v>1</v>
      </c>
      <c r="P95" s="13">
        <v>60</v>
      </c>
      <c r="Q95" s="57">
        <f t="shared" si="4"/>
        <v>69</v>
      </c>
      <c r="R95" s="13">
        <v>6</v>
      </c>
      <c r="S95" s="13">
        <f>IF(P95="","",VLOOKUP(P95,属性值!U:AA,R95+1,FALSE))</f>
        <v>515</v>
      </c>
      <c r="T95" s="13" t="s">
        <v>3590</v>
      </c>
      <c r="U95" s="13">
        <v>30008</v>
      </c>
      <c r="X95" s="13">
        <f>IF(P95="","",INT(VLOOKUP(P95,属性值!A:G,R95+1,FALSE)*VLOOKUP(I95,属性值!A:D,3,FALSE)))</f>
        <v>2806</v>
      </c>
      <c r="Y95" s="13">
        <f>IF(P95="","",INT(VLOOKUP(P95,属性值!A:G,R95+1,FALSE)*VLOOKUP(I95,属性值!A:D,4,FALSE)))</f>
        <v>1871</v>
      </c>
      <c r="Z95" s="13">
        <v>17</v>
      </c>
      <c r="AA95" s="13" t="str">
        <f>IF(Z95="","",VLOOKUP(Z95,状态名词!A:C,2,FALSE))</f>
        <v>adi</v>
      </c>
      <c r="AB95" s="13" t="str">
        <f>IF(Z95="","",VLOOKUP(Z95,状态名词!A:C,3,FALSE))</f>
        <v>物穿</v>
      </c>
      <c r="AC95" s="13">
        <v>500</v>
      </c>
    </row>
    <row r="96" spans="1:29">
      <c r="I96" s="13" t="str">
        <f>IF(H96="",I95,VLOOKUP(H96,装备类型!A:B,2,FALSE))</f>
        <v>刀</v>
      </c>
      <c r="K96" s="22"/>
      <c r="Q96" s="57" t="str">
        <f t="shared" si="4"/>
        <v/>
      </c>
      <c r="S96" s="13" t="str">
        <f>IF(P96="","",VLOOKUP(P96,属性值!U:AA,R96+1,FALSE))</f>
        <v/>
      </c>
      <c r="X96" s="13" t="str">
        <f>IF(P96="","",INT(VLOOKUP(P96,属性值!A:G,R96+1,FALSE)*VLOOKUP(I96,属性值!A:D,3,FALSE)))</f>
        <v/>
      </c>
      <c r="Y96" s="13" t="str">
        <f>IF(P96="","",INT(VLOOKUP(P96,属性值!A:G,R96+1,FALSE)*VLOOKUP(I96,属性值!A:D,4,FALSE)))</f>
        <v/>
      </c>
      <c r="Z96" s="13">
        <v>26</v>
      </c>
      <c r="AA96" s="13" t="str">
        <f>IF(Z96="","",VLOOKUP(Z96,状态名词!A:C,2,FALSE))</f>
        <v>fireup</v>
      </c>
      <c r="AB96" s="13" t="str">
        <f>IF(Z96="","",VLOOKUP(Z96,状态名词!A:C,3,FALSE))</f>
        <v>火属性强化</v>
      </c>
      <c r="AC96" s="13">
        <v>20</v>
      </c>
    </row>
    <row r="97" spans="1:29">
      <c r="I97" s="13" t="str">
        <f>IF(H97="",I96,VLOOKUP(H97,装备类型!A:B,2,FALSE))</f>
        <v>刀</v>
      </c>
      <c r="K97" s="22"/>
      <c r="Q97" s="57" t="str">
        <f t="shared" si="4"/>
        <v/>
      </c>
      <c r="S97" s="13" t="str">
        <f>IF(P97="","",VLOOKUP(P97,属性值!U:AA,R97+1,FALSE))</f>
        <v/>
      </c>
      <c r="X97" s="13" t="str">
        <f>IF(P97="","",INT(VLOOKUP(P97,属性值!A:G,R97+1,FALSE)*VLOOKUP(I97,属性值!A:D,3,FALSE)))</f>
        <v/>
      </c>
      <c r="Y97" s="13" t="str">
        <f>IF(P97="","",INT(VLOOKUP(P97,属性值!A:G,R97+1,FALSE)*VLOOKUP(I97,属性值!A:D,4,FALSE)))</f>
        <v/>
      </c>
      <c r="Z97" s="13">
        <v>19</v>
      </c>
      <c r="AA97" s="13" t="str">
        <f>IF(Z97="","",VLOOKUP(Z97,状态名词!A:C,2,FALSE))</f>
        <v>rating</v>
      </c>
      <c r="AB97" s="13" t="str">
        <f>IF(Z97="","",VLOOKUP(Z97,状态名词!A:C,3,FALSE))</f>
        <v>暴击+</v>
      </c>
      <c r="AC97" s="13">
        <v>500</v>
      </c>
    </row>
    <row r="98" spans="1:29">
      <c r="A98" s="41">
        <v>10032</v>
      </c>
      <c r="B98" s="13">
        <v>30</v>
      </c>
      <c r="C98" s="13">
        <v>5</v>
      </c>
      <c r="D98" s="13">
        <v>30</v>
      </c>
      <c r="E98" s="13">
        <v>1</v>
      </c>
      <c r="H98" s="13">
        <v>3</v>
      </c>
      <c r="I98" s="13" t="str">
        <f>IF(H98="",I97,VLOOKUP(H98,装备类型!A:B,2,FALSE))</f>
        <v>弓</v>
      </c>
      <c r="J98" s="13">
        <v>1</v>
      </c>
      <c r="K98" s="75" t="s">
        <v>3111</v>
      </c>
      <c r="L98" s="13" t="s">
        <v>5603</v>
      </c>
      <c r="M98" s="13" t="s">
        <v>1325</v>
      </c>
      <c r="N98" s="13" t="s">
        <v>1326</v>
      </c>
      <c r="O98" s="13">
        <f>IF(K98="","",1)</f>
        <v>1</v>
      </c>
      <c r="P98" s="13">
        <v>30</v>
      </c>
      <c r="Q98" s="57">
        <f t="shared" si="4"/>
        <v>37</v>
      </c>
      <c r="R98" s="13">
        <v>5</v>
      </c>
      <c r="S98" s="13">
        <f>IF(P98="","",VLOOKUP(P98,属性值!U:AA,R98+1,FALSE))</f>
        <v>215</v>
      </c>
      <c r="T98" s="13" t="s">
        <v>3591</v>
      </c>
      <c r="U98" s="13">
        <v>30009</v>
      </c>
      <c r="W98" s="13" t="s">
        <v>1138</v>
      </c>
      <c r="X98" s="13">
        <f>IF(P98="","",INT(VLOOKUP(P98,属性值!A:G,R98+1,FALSE)*VLOOKUP(I98,属性值!A:D,3,FALSE)))</f>
        <v>680</v>
      </c>
      <c r="Y98" s="13">
        <f>IF(P98="","",INT(VLOOKUP(P98,属性值!A:G,R98+1,FALSE)*VLOOKUP(I98,属性值!A:D,4,FALSE)))</f>
        <v>557</v>
      </c>
      <c r="Z98" s="13">
        <v>17</v>
      </c>
      <c r="AA98" s="13" t="str">
        <f>IF(Z98="","",VLOOKUP(Z98,状态名词!A:C,2,FALSE))</f>
        <v>adi</v>
      </c>
      <c r="AB98" s="13" t="str">
        <f>IF(Z98="","",VLOOKUP(Z98,状态名词!A:C,3,FALSE))</f>
        <v>物穿</v>
      </c>
      <c r="AC98" s="13">
        <v>300</v>
      </c>
    </row>
    <row r="99" spans="1:29">
      <c r="I99" s="13" t="str">
        <f>IF(H99="",I98,VLOOKUP(H99,装备类型!A:B,2,FALSE))</f>
        <v>弓</v>
      </c>
      <c r="K99" s="74"/>
      <c r="O99" s="13" t="str">
        <f>IF(K99="","",1)</f>
        <v/>
      </c>
      <c r="Q99" s="57" t="str">
        <f t="shared" si="4"/>
        <v/>
      </c>
      <c r="S99" s="13" t="str">
        <f>IF(P99="","",VLOOKUP(P99,属性值!U:AA,R99+1,FALSE))</f>
        <v/>
      </c>
      <c r="T99" s="13" t="s">
        <v>225</v>
      </c>
      <c r="X99" s="13" t="str">
        <f>IF(P99="","",INT(VLOOKUP(P99,属性值!A:G,R99+1,FALSE)*VLOOKUP(I99,属性值!A:D,3,FALSE)))</f>
        <v/>
      </c>
      <c r="Y99" s="13" t="str">
        <f>IF(P99="","",INT(VLOOKUP(P99,属性值!A:G,R99+1,FALSE)*VLOOKUP(I99,属性值!A:D,4,FALSE)))</f>
        <v/>
      </c>
      <c r="Z99" s="13">
        <v>27</v>
      </c>
      <c r="AA99" s="13" t="str">
        <f>IF(Z99="","",VLOOKUP(Z99,状态名词!A:C,2,FALSE))</f>
        <v>iceup</v>
      </c>
      <c r="AB99" s="13" t="str">
        <f>IF(Z99="","",VLOOKUP(Z99,状态名词!A:C,3,FALSE))</f>
        <v>冰属性强化</v>
      </c>
      <c r="AC99" s="13">
        <v>5</v>
      </c>
    </row>
    <row r="100" spans="1:29">
      <c r="I100" s="13" t="str">
        <f>IF(H100="",I99,VLOOKUP(H100,装备类型!A:B,2,FALSE))</f>
        <v>弓</v>
      </c>
      <c r="J100" s="13">
        <v>2</v>
      </c>
      <c r="K100" s="22" t="s">
        <v>1830</v>
      </c>
      <c r="L100" s="13" t="s">
        <v>1329</v>
      </c>
      <c r="O100" s="13">
        <f>IF(K100="","",1)</f>
        <v>1</v>
      </c>
      <c r="P100" s="13">
        <v>60</v>
      </c>
      <c r="Q100" s="57">
        <f t="shared" si="4"/>
        <v>69</v>
      </c>
      <c r="R100" s="13">
        <v>6</v>
      </c>
      <c r="S100" s="13">
        <f>IF(P100="","",VLOOKUP(P100,属性值!U:AA,R100+1,FALSE))</f>
        <v>515</v>
      </c>
      <c r="T100" s="13" t="s">
        <v>3591</v>
      </c>
      <c r="U100" s="13">
        <v>30009</v>
      </c>
      <c r="X100" s="13">
        <f>IF(P100="","",INT(VLOOKUP(P100,属性值!A:G,R100+1,FALSE)*VLOOKUP(I100,属性值!A:D,3,FALSE)))</f>
        <v>2572</v>
      </c>
      <c r="Y100" s="13">
        <f>IF(P100="","",INT(VLOOKUP(P100,属性值!A:G,R100+1,FALSE)*VLOOKUP(I100,属性值!A:D,4,FALSE)))</f>
        <v>2105</v>
      </c>
      <c r="Z100" s="13">
        <v>17</v>
      </c>
      <c r="AA100" s="13" t="str">
        <f>IF(Z100="","",VLOOKUP(Z100,状态名词!A:C,2,FALSE))</f>
        <v>adi</v>
      </c>
      <c r="AB100" s="13" t="str">
        <f>IF(Z100="","",VLOOKUP(Z100,状态名词!A:C,3,FALSE))</f>
        <v>物穿</v>
      </c>
      <c r="AC100" s="13">
        <v>500</v>
      </c>
    </row>
    <row r="101" spans="1:29">
      <c r="I101" s="13" t="str">
        <f>IF(H101="",I100,VLOOKUP(H101,装备类型!A:B,2,FALSE))</f>
        <v>弓</v>
      </c>
      <c r="K101" s="22"/>
      <c r="Q101" s="57" t="str">
        <f t="shared" si="4"/>
        <v/>
      </c>
      <c r="S101" s="13" t="str">
        <f>IF(P101="","",VLOOKUP(P101,属性值!U:AA,R101+1,FALSE))</f>
        <v/>
      </c>
      <c r="X101" s="13" t="str">
        <f>IF(P101="","",INT(VLOOKUP(P101,属性值!A:G,R101+1,FALSE)*VLOOKUP(I101,属性值!A:D,3,FALSE)))</f>
        <v/>
      </c>
      <c r="Y101" s="13" t="str">
        <f>IF(P101="","",INT(VLOOKUP(P101,属性值!A:G,R101+1,FALSE)*VLOOKUP(I101,属性值!A:D,4,FALSE)))</f>
        <v/>
      </c>
      <c r="Z101" s="13">
        <v>27</v>
      </c>
      <c r="AA101" s="13" t="str">
        <f>IF(Z101="","",VLOOKUP(Z101,状态名词!A:C,2,FALSE))</f>
        <v>iceup</v>
      </c>
      <c r="AB101" s="13" t="str">
        <f>IF(Z101="","",VLOOKUP(Z101,状态名词!A:C,3,FALSE))</f>
        <v>冰属性强化</v>
      </c>
      <c r="AC101" s="13">
        <v>15</v>
      </c>
    </row>
    <row r="102" spans="1:29">
      <c r="I102" s="13" t="str">
        <f>IF(H102="",I101,VLOOKUP(H102,装备类型!A:B,2,FALSE))</f>
        <v>弓</v>
      </c>
      <c r="K102" s="22"/>
      <c r="Q102" s="57" t="str">
        <f t="shared" si="4"/>
        <v/>
      </c>
      <c r="S102" s="13" t="str">
        <f>IF(P102="","",VLOOKUP(P102,属性值!U:AA,R102+1,FALSE))</f>
        <v/>
      </c>
      <c r="X102" s="13" t="str">
        <f>IF(P102="","",INT(VLOOKUP(P102,属性值!A:G,R102+1,FALSE)*VLOOKUP(I102,属性值!A:D,3,FALSE)))</f>
        <v/>
      </c>
      <c r="Y102" s="13" t="str">
        <f>IF(P102="","",INT(VLOOKUP(P102,属性值!A:G,R102+1,FALSE)*VLOOKUP(I102,属性值!A:D,4,FALSE)))</f>
        <v/>
      </c>
      <c r="Z102" s="13">
        <v>21</v>
      </c>
      <c r="AA102" s="13" t="str">
        <f>IF(Z102="","",VLOOKUP(Z102,状态名词!A:C,2,FALSE))</f>
        <v>speed</v>
      </c>
      <c r="AB102" s="13" t="str">
        <f>IF(Z102="","",VLOOKUP(Z102,状态名词!A:C,3,FALSE))</f>
        <v>速度+</v>
      </c>
      <c r="AC102" s="13">
        <v>400</v>
      </c>
    </row>
    <row r="103" spans="1:29">
      <c r="A103" s="41">
        <v>10033</v>
      </c>
      <c r="B103" s="13">
        <v>30</v>
      </c>
      <c r="C103" s="13">
        <v>5</v>
      </c>
      <c r="D103" s="13">
        <v>30</v>
      </c>
      <c r="E103" s="13">
        <v>1</v>
      </c>
      <c r="H103" s="13">
        <v>4</v>
      </c>
      <c r="I103" s="13" t="str">
        <f>IF(H103="",I102,VLOOKUP(H103,装备类型!A:B,2,FALSE))</f>
        <v>盾</v>
      </c>
      <c r="J103" s="13">
        <v>1</v>
      </c>
      <c r="K103" s="75" t="s">
        <v>3112</v>
      </c>
      <c r="L103" s="13" t="s">
        <v>5604</v>
      </c>
      <c r="M103" s="13" t="s">
        <v>1325</v>
      </c>
      <c r="N103" s="13" t="s">
        <v>1326</v>
      </c>
      <c r="O103" s="13">
        <f>IF(K103="","",1)</f>
        <v>1</v>
      </c>
      <c r="P103" s="13">
        <v>30</v>
      </c>
      <c r="Q103" s="57">
        <f t="shared" si="4"/>
        <v>37</v>
      </c>
      <c r="R103" s="13">
        <v>5</v>
      </c>
      <c r="S103" s="13">
        <f>IF(P103="","",VLOOKUP(P103,属性值!U:AA,R103+1,FALSE))</f>
        <v>215</v>
      </c>
      <c r="T103" s="13" t="s">
        <v>3592</v>
      </c>
      <c r="X103" s="13">
        <f>IF(P103="","",INT(VLOOKUP(P103,属性值!A:G,R103+1,FALSE)*VLOOKUP(I103,属性值!A:D,3,FALSE)))</f>
        <v>619</v>
      </c>
      <c r="Y103" s="13">
        <f>IF(P103="","",INT(VLOOKUP(P103,属性值!A:G,R103+1,FALSE)*VLOOKUP(I103,属性值!A:D,4,FALSE)))</f>
        <v>619</v>
      </c>
      <c r="Z103" s="13">
        <v>13</v>
      </c>
      <c r="AA103" s="13" t="str">
        <f>IF(Z103="","",VLOOKUP(Z103,状态名词!A:C,2,FALSE))</f>
        <v>arm</v>
      </c>
      <c r="AB103" s="13" t="str">
        <f>IF(Z103="","",VLOOKUP(Z103,状态名词!A:C,3,FALSE))</f>
        <v>ARM+</v>
      </c>
      <c r="AC103" s="13">
        <v>200</v>
      </c>
    </row>
    <row r="104" spans="1:29">
      <c r="I104" s="13" t="str">
        <f>IF(H104="",I103,VLOOKUP(H104,装备类型!A:B,2,FALSE))</f>
        <v>盾</v>
      </c>
      <c r="K104" s="74"/>
      <c r="O104" s="13" t="str">
        <f>IF(K104="","",1)</f>
        <v/>
      </c>
      <c r="Q104" s="57" t="str">
        <f t="shared" si="4"/>
        <v/>
      </c>
      <c r="S104" s="13" t="str">
        <f>IF(P104="","",VLOOKUP(P104,属性值!U:AA,R104+1,FALSE))</f>
        <v/>
      </c>
      <c r="T104" s="13" t="s">
        <v>225</v>
      </c>
      <c r="X104" s="13" t="str">
        <f>IF(P104="","",INT(VLOOKUP(P104,属性值!A:G,R104+1,FALSE)*VLOOKUP(I104,属性值!A:D,3,FALSE)))</f>
        <v/>
      </c>
      <c r="Y104" s="13" t="str">
        <f>IF(P104="","",INT(VLOOKUP(P104,属性值!A:G,R104+1,FALSE)*VLOOKUP(I104,属性值!A:D,4,FALSE)))</f>
        <v/>
      </c>
      <c r="Z104" s="13">
        <v>15</v>
      </c>
      <c r="AA104" s="13" t="str">
        <f>IF(Z104="","",VLOOKUP(Z104,状态名词!A:C,2,FALSE))</f>
        <v>mr</v>
      </c>
      <c r="AB104" s="13" t="str">
        <f>IF(Z104="","",VLOOKUP(Z104,状态名词!A:C,3,FALSE))</f>
        <v>MR+</v>
      </c>
      <c r="AC104" s="13">
        <v>200</v>
      </c>
    </row>
    <row r="105" spans="1:29">
      <c r="I105" s="13" t="str">
        <f>IF(H105="",I104,VLOOKUP(H105,装备类型!A:B,2,FALSE))</f>
        <v>盾</v>
      </c>
      <c r="K105" s="74"/>
      <c r="O105" s="13" t="str">
        <f>IF(K105="","",1)</f>
        <v/>
      </c>
      <c r="Q105" s="57" t="str">
        <f t="shared" si="4"/>
        <v/>
      </c>
      <c r="S105" s="13" t="str">
        <f>IF(P105="","",VLOOKUP(P105,属性值!U:AA,R105+1,FALSE))</f>
        <v/>
      </c>
      <c r="T105" s="13" t="s">
        <v>225</v>
      </c>
      <c r="X105" s="13" t="str">
        <f>IF(P105="","",INT(VLOOKUP(P105,属性值!A:G,R105+1,FALSE)*VLOOKUP(I105,属性值!A:D,3,FALSE)))</f>
        <v/>
      </c>
      <c r="Y105" s="13" t="str">
        <f>IF(P105="","",INT(VLOOKUP(P105,属性值!A:G,R105+1,FALSE)*VLOOKUP(I105,属性值!A:D,4,FALSE)))</f>
        <v/>
      </c>
      <c r="Z105" s="13">
        <v>54</v>
      </c>
      <c r="AA105" s="13" t="str">
        <f>IF(Z105="","",VLOOKUP(Z105,状态名词!A:C,2,FALSE))</f>
        <v>spi</v>
      </c>
      <c r="AB105" s="13" t="str">
        <f>IF(Z105="","",VLOOKUP(Z105,状态名词!A:C,3,FALSE))</f>
        <v>精神</v>
      </c>
      <c r="AC105" s="13">
        <v>45</v>
      </c>
    </row>
    <row r="106" spans="1:29">
      <c r="I106" s="13" t="str">
        <f>IF(H106="",I105,VLOOKUP(H106,装备类型!A:B,2,FALSE))</f>
        <v>盾</v>
      </c>
      <c r="J106" s="13">
        <v>2</v>
      </c>
      <c r="K106" s="22" t="s">
        <v>3113</v>
      </c>
      <c r="L106" s="13" t="s">
        <v>1330</v>
      </c>
      <c r="O106" s="13">
        <f>IF(K106="","",1)</f>
        <v>1</v>
      </c>
      <c r="P106" s="13">
        <v>60</v>
      </c>
      <c r="Q106" s="57">
        <f t="shared" si="4"/>
        <v>69</v>
      </c>
      <c r="R106" s="13">
        <v>6</v>
      </c>
      <c r="S106" s="13">
        <f>IF(P106="","",VLOOKUP(P106,属性值!U:AA,R106+1,FALSE))</f>
        <v>515</v>
      </c>
      <c r="T106" s="13" t="s">
        <v>1708</v>
      </c>
      <c r="X106" s="13">
        <f>IF(P106="","",INT(VLOOKUP(P106,属性值!A:G,R106+1,FALSE)*VLOOKUP(I106,属性值!A:D,3,FALSE)))</f>
        <v>2339</v>
      </c>
      <c r="Y106" s="13">
        <f>IF(P106="","",INT(VLOOKUP(P106,属性值!A:G,R106+1,FALSE)*VLOOKUP(I106,属性值!A:D,4,FALSE)))</f>
        <v>2339</v>
      </c>
      <c r="Z106" s="13">
        <v>13</v>
      </c>
      <c r="AA106" s="13" t="str">
        <f>IF(Z106="","",VLOOKUP(Z106,状态名词!A:C,2,FALSE))</f>
        <v>arm</v>
      </c>
      <c r="AB106" s="13" t="str">
        <f>IF(Z106="","",VLOOKUP(Z106,状态名词!A:C,3,FALSE))</f>
        <v>ARM+</v>
      </c>
      <c r="AC106" s="13">
        <v>400</v>
      </c>
    </row>
    <row r="107" spans="1:29">
      <c r="I107" s="13" t="str">
        <f>IF(H107="",I106,VLOOKUP(H107,装备类型!A:B,2,FALSE))</f>
        <v>盾</v>
      </c>
      <c r="K107" s="22"/>
      <c r="Q107" s="57" t="str">
        <f t="shared" si="4"/>
        <v/>
      </c>
      <c r="S107" s="13" t="str">
        <f>IF(P107="","",VLOOKUP(P107,属性值!U:AA,R107+1,FALSE))</f>
        <v/>
      </c>
      <c r="X107" s="13" t="str">
        <f>IF(P107="","",INT(VLOOKUP(P107,属性值!A:G,R107+1,FALSE)*VLOOKUP(I107,属性值!A:D,3,FALSE)))</f>
        <v/>
      </c>
      <c r="Y107" s="13" t="str">
        <f>IF(P107="","",INT(VLOOKUP(P107,属性值!A:G,R107+1,FALSE)*VLOOKUP(I107,属性值!A:D,4,FALSE)))</f>
        <v/>
      </c>
      <c r="Z107" s="13">
        <v>15</v>
      </c>
      <c r="AA107" s="13" t="str">
        <f>IF(Z107="","",VLOOKUP(Z107,状态名词!A:C,2,FALSE))</f>
        <v>mr</v>
      </c>
      <c r="AB107" s="13" t="str">
        <f>IF(Z107="","",VLOOKUP(Z107,状态名词!A:C,3,FALSE))</f>
        <v>MR+</v>
      </c>
      <c r="AC107" s="13">
        <v>400</v>
      </c>
    </row>
    <row r="108" spans="1:29">
      <c r="I108" s="13" t="str">
        <f>IF(H108="",I107,VLOOKUP(H108,装备类型!A:B,2,FALSE))</f>
        <v>盾</v>
      </c>
      <c r="K108" s="22"/>
      <c r="Q108" s="57" t="str">
        <f t="shared" si="4"/>
        <v/>
      </c>
      <c r="S108" s="13" t="str">
        <f>IF(P108="","",VLOOKUP(P108,属性值!U:AA,R108+1,FALSE))</f>
        <v/>
      </c>
      <c r="X108" s="13" t="str">
        <f>IF(P108="","",INT(VLOOKUP(P108,属性值!A:G,R108+1,FALSE)*VLOOKUP(I108,属性值!A:D,3,FALSE)))</f>
        <v/>
      </c>
      <c r="Y108" s="13" t="str">
        <f>IF(P108="","",INT(VLOOKUP(P108,属性值!A:G,R108+1,FALSE)*VLOOKUP(I108,属性值!A:D,4,FALSE)))</f>
        <v/>
      </c>
      <c r="Z108" s="13">
        <v>54</v>
      </c>
      <c r="AA108" s="13" t="str">
        <f>IF(Z108="","",VLOOKUP(Z108,状态名词!A:C,2,FALSE))</f>
        <v>spi</v>
      </c>
      <c r="AB108" s="13" t="str">
        <f>IF(Z108="","",VLOOKUP(Z108,状态名词!A:C,3,FALSE))</f>
        <v>精神</v>
      </c>
      <c r="AC108" s="13">
        <v>50</v>
      </c>
    </row>
    <row r="109" spans="1:29">
      <c r="I109" s="13" t="str">
        <f>IF(H109="",I108,VLOOKUP(H109,装备类型!A:B,2,FALSE))</f>
        <v>盾</v>
      </c>
      <c r="K109" s="22"/>
      <c r="Q109" s="57" t="str">
        <f t="shared" si="4"/>
        <v/>
      </c>
      <c r="S109" s="13" t="str">
        <f>IF(P109="","",VLOOKUP(P109,属性值!U:AA,R109+1,FALSE))</f>
        <v/>
      </c>
      <c r="X109" s="13" t="str">
        <f>IF(P109="","",INT(VLOOKUP(P109,属性值!A:G,R109+1,FALSE)*VLOOKUP(I109,属性值!A:D,3,FALSE)))</f>
        <v/>
      </c>
      <c r="Y109" s="13" t="str">
        <f>IF(P109="","",INT(VLOOKUP(P109,属性值!A:G,R109+1,FALSE)*VLOOKUP(I109,属性值!A:D,4,FALSE)))</f>
        <v/>
      </c>
      <c r="Z109" s="13">
        <v>58</v>
      </c>
      <c r="AA109" s="13" t="str">
        <f>IF(Z109="","",VLOOKUP(Z109,状态名词!A:C,2,FALSE))</f>
        <v>vit</v>
      </c>
      <c r="AB109" s="13" t="str">
        <f>IF(Z109="","",VLOOKUP(Z109,状态名词!A:C,3,FALSE))</f>
        <v>体力</v>
      </c>
      <c r="AC109" s="13">
        <v>50</v>
      </c>
    </row>
    <row r="110" spans="1:29">
      <c r="A110" s="41">
        <v>10034</v>
      </c>
      <c r="B110" s="13">
        <v>30</v>
      </c>
      <c r="C110" s="13">
        <v>5</v>
      </c>
      <c r="D110" s="13">
        <v>30</v>
      </c>
      <c r="E110" s="13">
        <v>1</v>
      </c>
      <c r="H110" s="13">
        <v>5</v>
      </c>
      <c r="I110" s="13" t="str">
        <f>IF(H110="",I109,VLOOKUP(H110,装备类型!A:B,2,FALSE))</f>
        <v>匕首</v>
      </c>
      <c r="J110" s="13">
        <v>1</v>
      </c>
      <c r="K110" s="75" t="s">
        <v>3114</v>
      </c>
      <c r="L110" s="13" t="s">
        <v>5605</v>
      </c>
      <c r="M110" s="13" t="s">
        <v>1325</v>
      </c>
      <c r="N110" s="13" t="s">
        <v>1326</v>
      </c>
      <c r="O110" s="13">
        <f>IF(K110="","",1)</f>
        <v>1</v>
      </c>
      <c r="P110" s="13">
        <v>30</v>
      </c>
      <c r="Q110" s="57">
        <f t="shared" si="4"/>
        <v>37</v>
      </c>
      <c r="R110" s="13">
        <v>5</v>
      </c>
      <c r="S110" s="13">
        <f>IF(P110="","",VLOOKUP(P110,属性值!U:AA,R110+1,FALSE))</f>
        <v>215</v>
      </c>
      <c r="T110" s="13" t="s">
        <v>3593</v>
      </c>
      <c r="U110" s="13">
        <v>30010</v>
      </c>
      <c r="W110" s="13" t="s">
        <v>1139</v>
      </c>
      <c r="X110" s="13">
        <f>IF(P110="","",INT(VLOOKUP(P110,属性值!A:G,R110+1,FALSE)*VLOOKUP(I110,属性值!A:D,3,FALSE)))</f>
        <v>619</v>
      </c>
      <c r="Y110" s="13">
        <f>IF(P110="","",INT(VLOOKUP(P110,属性值!A:G,R110+1,FALSE)*VLOOKUP(I110,属性值!A:D,4,FALSE)))</f>
        <v>619</v>
      </c>
      <c r="Z110" s="13">
        <v>17</v>
      </c>
      <c r="AA110" s="13" t="str">
        <f>IF(Z110="","",VLOOKUP(Z110,状态名词!A:C,2,FALSE))</f>
        <v>adi</v>
      </c>
      <c r="AB110" s="13" t="str">
        <f>IF(Z110="","",VLOOKUP(Z110,状态名词!A:C,3,FALSE))</f>
        <v>物穿</v>
      </c>
      <c r="AC110" s="13">
        <v>180</v>
      </c>
    </row>
    <row r="111" spans="1:29">
      <c r="I111" s="13" t="str">
        <f>IF(H111="",I110,VLOOKUP(H111,装备类型!A:B,2,FALSE))</f>
        <v>匕首</v>
      </c>
      <c r="K111" s="74"/>
      <c r="O111" s="13" t="str">
        <f>IF(K111="","",1)</f>
        <v/>
      </c>
      <c r="Q111" s="57" t="str">
        <f t="shared" si="4"/>
        <v/>
      </c>
      <c r="S111" s="13" t="str">
        <f>IF(P111="","",VLOOKUP(P111,属性值!U:AA,R111+1,FALSE))</f>
        <v/>
      </c>
      <c r="T111" s="13" t="s">
        <v>225</v>
      </c>
      <c r="X111" s="13" t="str">
        <f>IF(P111="","",INT(VLOOKUP(P111,属性值!A:G,R111+1,FALSE)*VLOOKUP(I111,属性值!A:D,3,FALSE)))</f>
        <v/>
      </c>
      <c r="Y111" s="13" t="str">
        <f>IF(P111="","",INT(VLOOKUP(P111,属性值!A:G,R111+1,FALSE)*VLOOKUP(I111,属性值!A:D,4,FALSE)))</f>
        <v/>
      </c>
      <c r="Z111" s="13">
        <v>18</v>
      </c>
      <c r="AA111" s="13" t="str">
        <f>IF(Z111="","",VLOOKUP(Z111,状态名词!A:C,2,FALSE))</f>
        <v>api</v>
      </c>
      <c r="AB111" s="13" t="str">
        <f>IF(Z111="","",VLOOKUP(Z111,状态名词!A:C,3,FALSE))</f>
        <v>法穿</v>
      </c>
      <c r="AC111" s="13">
        <v>180</v>
      </c>
    </row>
    <row r="112" spans="1:29">
      <c r="I112" s="13" t="str">
        <f>IF(H112="",I111,VLOOKUP(H112,装备类型!A:B,2,FALSE))</f>
        <v>匕首</v>
      </c>
      <c r="J112" s="13">
        <v>2</v>
      </c>
      <c r="K112" s="22" t="s">
        <v>3115</v>
      </c>
      <c r="L112" s="13" t="s">
        <v>1331</v>
      </c>
      <c r="O112" s="13">
        <f>IF(K112="","",1)</f>
        <v>1</v>
      </c>
      <c r="P112" s="13">
        <v>60</v>
      </c>
      <c r="Q112" s="57">
        <f t="shared" si="4"/>
        <v>69</v>
      </c>
      <c r="R112" s="13">
        <v>6</v>
      </c>
      <c r="S112" s="13">
        <f>IF(P112="","",VLOOKUP(P112,属性值!U:AA,R112+1,FALSE))</f>
        <v>515</v>
      </c>
      <c r="T112" s="13" t="s">
        <v>3594</v>
      </c>
      <c r="U112" s="13">
        <v>30010</v>
      </c>
      <c r="X112" s="13">
        <f>IF(P112="","",INT(VLOOKUP(P112,属性值!A:G,R112+1,FALSE)*VLOOKUP(I112,属性值!A:D,3,FALSE)))</f>
        <v>2339</v>
      </c>
      <c r="Y112" s="13">
        <f>IF(P112="","",INT(VLOOKUP(P112,属性值!A:G,R112+1,FALSE)*VLOOKUP(I112,属性值!A:D,4,FALSE)))</f>
        <v>2339</v>
      </c>
      <c r="Z112" s="13">
        <v>17</v>
      </c>
      <c r="AA112" s="13" t="str">
        <f>IF(Z112="","",VLOOKUP(Z112,状态名词!A:C,2,FALSE))</f>
        <v>adi</v>
      </c>
      <c r="AB112" s="13" t="str">
        <f>IF(Z112="","",VLOOKUP(Z112,状态名词!A:C,3,FALSE))</f>
        <v>物穿</v>
      </c>
      <c r="AC112" s="13">
        <v>350</v>
      </c>
    </row>
    <row r="113" spans="1:29">
      <c r="I113" s="13" t="str">
        <f>IF(H113="",I112,VLOOKUP(H113,装备类型!A:B,2,FALSE))</f>
        <v>匕首</v>
      </c>
      <c r="K113" s="22"/>
      <c r="Q113" s="57" t="str">
        <f t="shared" si="4"/>
        <v/>
      </c>
      <c r="S113" s="13" t="str">
        <f>IF(P113="","",VLOOKUP(P113,属性值!U:AA,R113+1,FALSE))</f>
        <v/>
      </c>
      <c r="X113" s="13" t="str">
        <f>IF(P113="","",INT(VLOOKUP(P113,属性值!A:G,R113+1,FALSE)*VLOOKUP(I113,属性值!A:D,3,FALSE)))</f>
        <v/>
      </c>
      <c r="Y113" s="13" t="str">
        <f>IF(P113="","",INT(VLOOKUP(P113,属性值!A:G,R113+1,FALSE)*VLOOKUP(I113,属性值!A:D,4,FALSE)))</f>
        <v/>
      </c>
      <c r="Z113" s="13">
        <v>18</v>
      </c>
      <c r="AA113" s="13" t="str">
        <f>IF(Z113="","",VLOOKUP(Z113,状态名词!A:C,2,FALSE))</f>
        <v>api</v>
      </c>
      <c r="AB113" s="13" t="str">
        <f>IF(Z113="","",VLOOKUP(Z113,状态名词!A:C,3,FALSE))</f>
        <v>法穿</v>
      </c>
      <c r="AC113" s="13">
        <v>350</v>
      </c>
    </row>
    <row r="114" spans="1:29">
      <c r="I114" s="13" t="str">
        <f>IF(H114="",I113,VLOOKUP(H114,装备类型!A:B,2,FALSE))</f>
        <v>匕首</v>
      </c>
      <c r="K114" s="22"/>
      <c r="Q114" s="57" t="str">
        <f t="shared" si="4"/>
        <v/>
      </c>
      <c r="S114" s="13" t="str">
        <f>IF(P114="","",VLOOKUP(P114,属性值!U:AA,R114+1,FALSE))</f>
        <v/>
      </c>
      <c r="X114" s="13" t="str">
        <f>IF(P114="","",INT(VLOOKUP(P114,属性值!A:G,R114+1,FALSE)*VLOOKUP(I114,属性值!A:D,3,FALSE)))</f>
        <v/>
      </c>
      <c r="Y114" s="13" t="str">
        <f>IF(P114="","",INT(VLOOKUP(P114,属性值!A:G,R114+1,FALSE)*VLOOKUP(I114,属性值!A:D,4,FALSE)))</f>
        <v/>
      </c>
      <c r="Z114" s="13">
        <v>20</v>
      </c>
      <c r="AA114" s="13" t="str">
        <f>IF(Z114="","",VLOOKUP(Z114,状态名词!A:C,2,FALSE))</f>
        <v>ratingdamage</v>
      </c>
      <c r="AB114" s="13" t="str">
        <f>IF(Z114="","",VLOOKUP(Z114,状态名词!A:C,3,FALSE))</f>
        <v>暴伤+</v>
      </c>
      <c r="AC114" s="13">
        <v>600</v>
      </c>
    </row>
    <row r="115" spans="1:29">
      <c r="A115" s="41">
        <v>10035</v>
      </c>
      <c r="B115" s="13">
        <v>30</v>
      </c>
      <c r="C115" s="13">
        <v>5</v>
      </c>
      <c r="D115" s="13">
        <v>30</v>
      </c>
      <c r="E115" s="13">
        <v>1</v>
      </c>
      <c r="H115" s="13">
        <v>7</v>
      </c>
      <c r="I115" s="13" t="str">
        <f>IF(H115="",I114,VLOOKUP(H115,装备类型!A:B,2,FALSE))</f>
        <v>书</v>
      </c>
      <c r="J115" s="13">
        <v>1</v>
      </c>
      <c r="K115" s="75" t="s">
        <v>1831</v>
      </c>
      <c r="L115" s="13" t="s">
        <v>5606</v>
      </c>
      <c r="M115" s="13" t="s">
        <v>1325</v>
      </c>
      <c r="N115" s="13" t="s">
        <v>1326</v>
      </c>
      <c r="O115" s="13">
        <f>IF(K115="","",1)</f>
        <v>1</v>
      </c>
      <c r="P115" s="13">
        <v>30</v>
      </c>
      <c r="Q115" s="57">
        <f t="shared" si="4"/>
        <v>37</v>
      </c>
      <c r="R115" s="13">
        <v>5</v>
      </c>
      <c r="S115" s="13">
        <f>IF(P115="","",VLOOKUP(P115,属性值!U:AA,R115+1,FALSE))</f>
        <v>215</v>
      </c>
      <c r="T115" s="13" t="s">
        <v>3595</v>
      </c>
      <c r="X115" s="13">
        <f>IF(P115="","",INT(VLOOKUP(P115,属性值!A:G,R115+1,FALSE)*VLOOKUP(I115,属性值!A:D,3,FALSE)))</f>
        <v>557</v>
      </c>
      <c r="Y115" s="13">
        <f>IF(P115="","",INT(VLOOKUP(P115,属性值!A:G,R115+1,FALSE)*VLOOKUP(I115,属性值!A:D,4,FALSE)))</f>
        <v>680</v>
      </c>
      <c r="Z115" s="13">
        <v>24</v>
      </c>
      <c r="AA115" s="13" t="str">
        <f>IF(Z115="","",VLOOKUP(Z115,状态名词!A:C,2,FALSE))</f>
        <v>heal</v>
      </c>
      <c r="AB115" s="13" t="str">
        <f>IF(Z115="","",VLOOKUP(Z115,状态名词!A:C,3,FALSE))</f>
        <v>治疗效果+</v>
      </c>
      <c r="AC115" s="13">
        <v>450</v>
      </c>
    </row>
    <row r="116" spans="1:29">
      <c r="I116" s="13" t="str">
        <f>IF(H116="",I115,VLOOKUP(H116,装备类型!A:B,2,FALSE))</f>
        <v>书</v>
      </c>
      <c r="K116" s="74"/>
      <c r="O116" s="13" t="str">
        <f>IF(K116="","",1)</f>
        <v/>
      </c>
      <c r="Q116" s="57" t="str">
        <f t="shared" si="4"/>
        <v/>
      </c>
      <c r="S116" s="13" t="str">
        <f>IF(P116="","",VLOOKUP(P116,属性值!U:AA,R116+1,FALSE))</f>
        <v/>
      </c>
      <c r="T116" s="13" t="s">
        <v>225</v>
      </c>
      <c r="X116" s="13" t="str">
        <f>IF(P116="","",INT(VLOOKUP(P116,属性值!A:G,R116+1,FALSE)*VLOOKUP(I116,属性值!A:D,3,FALSE)))</f>
        <v/>
      </c>
      <c r="Y116" s="13" t="str">
        <f>IF(P116="","",INT(VLOOKUP(P116,属性值!A:G,R116+1,FALSE)*VLOOKUP(I116,属性值!A:D,4,FALSE)))</f>
        <v/>
      </c>
      <c r="Z116" s="13">
        <v>54</v>
      </c>
      <c r="AA116" s="13" t="str">
        <f>IF(Z116="","",VLOOKUP(Z116,状态名词!A:C,2,FALSE))</f>
        <v>spi</v>
      </c>
      <c r="AB116" s="13" t="str">
        <f>IF(Z116="","",VLOOKUP(Z116,状态名词!A:C,3,FALSE))</f>
        <v>精神</v>
      </c>
      <c r="AC116" s="13">
        <v>35</v>
      </c>
    </row>
    <row r="117" spans="1:29">
      <c r="I117" s="13" t="str">
        <f>IF(H117="",I116,VLOOKUP(H117,装备类型!A:B,2,FALSE))</f>
        <v>书</v>
      </c>
      <c r="J117" s="13">
        <v>2</v>
      </c>
      <c r="K117" s="22" t="s">
        <v>3116</v>
      </c>
      <c r="L117" s="13" t="s">
        <v>4420</v>
      </c>
      <c r="O117" s="13">
        <f>IF(K117="","",1)</f>
        <v>1</v>
      </c>
      <c r="P117" s="13">
        <v>60</v>
      </c>
      <c r="Q117" s="57">
        <f t="shared" si="4"/>
        <v>69</v>
      </c>
      <c r="R117" s="13">
        <v>6</v>
      </c>
      <c r="S117" s="13">
        <f>IF(P117="","",VLOOKUP(P117,属性值!U:AA,R117+1,FALSE))</f>
        <v>515</v>
      </c>
      <c r="T117" s="13" t="s">
        <v>3596</v>
      </c>
      <c r="X117" s="13">
        <f>IF(P117="","",INT(VLOOKUP(P117,属性值!A:G,R117+1,FALSE)*VLOOKUP(I117,属性值!A:D,3,FALSE)))</f>
        <v>2105</v>
      </c>
      <c r="Y117" s="13">
        <f>IF(P117="","",INT(VLOOKUP(P117,属性值!A:G,R117+1,FALSE)*VLOOKUP(I117,属性值!A:D,4,FALSE)))</f>
        <v>2572</v>
      </c>
      <c r="Z117" s="13">
        <v>24</v>
      </c>
      <c r="AA117" s="13" t="str">
        <f>IF(Z117="","",VLOOKUP(Z117,状态名词!A:C,2,FALSE))</f>
        <v>heal</v>
      </c>
      <c r="AB117" s="13" t="str">
        <f>IF(Z117="","",VLOOKUP(Z117,状态名词!A:C,3,FALSE))</f>
        <v>治疗效果+</v>
      </c>
      <c r="AC117" s="13">
        <v>800</v>
      </c>
    </row>
    <row r="118" spans="1:29">
      <c r="I118" s="13" t="str">
        <f>IF(H118="",I117,VLOOKUP(H118,装备类型!A:B,2,FALSE))</f>
        <v>书</v>
      </c>
      <c r="K118" s="22"/>
      <c r="Q118" s="57" t="str">
        <f t="shared" si="4"/>
        <v/>
      </c>
      <c r="S118" s="13" t="str">
        <f>IF(P118="","",VLOOKUP(P118,属性值!U:AA,R118+1,FALSE))</f>
        <v/>
      </c>
      <c r="X118" s="13" t="str">
        <f>IF(P118="","",INT(VLOOKUP(P118,属性值!A:G,R118+1,FALSE)*VLOOKUP(I118,属性值!A:D,3,FALSE)))</f>
        <v/>
      </c>
      <c r="Y118" s="13" t="str">
        <f>IF(P118="","",INT(VLOOKUP(P118,属性值!A:G,R118+1,FALSE)*VLOOKUP(I118,属性值!A:D,4,FALSE)))</f>
        <v/>
      </c>
      <c r="Z118" s="13">
        <v>54</v>
      </c>
      <c r="AA118" s="13" t="str">
        <f>IF(Z118="","",VLOOKUP(Z118,状态名词!A:C,2,FALSE))</f>
        <v>spi</v>
      </c>
      <c r="AB118" s="13" t="str">
        <f>IF(Z118="","",VLOOKUP(Z118,状态名词!A:C,3,FALSE))</f>
        <v>精神</v>
      </c>
      <c r="AC118" s="13">
        <v>70</v>
      </c>
    </row>
    <row r="119" spans="1:29">
      <c r="I119" s="13" t="str">
        <f>IF(H119="",I118,VLOOKUP(H119,装备类型!A:B,2,FALSE))</f>
        <v>书</v>
      </c>
      <c r="K119" s="22"/>
      <c r="Q119" s="57" t="str">
        <f t="shared" si="4"/>
        <v/>
      </c>
      <c r="S119" s="13" t="str">
        <f>IF(P119="","",VLOOKUP(P119,属性值!U:AA,R119+1,FALSE))</f>
        <v/>
      </c>
      <c r="X119" s="13" t="str">
        <f>IF(P119="","",INT(VLOOKUP(P119,属性值!A:G,R119+1,FALSE)*VLOOKUP(I119,属性值!A:D,3,FALSE)))</f>
        <v/>
      </c>
      <c r="Y119" s="13" t="str">
        <f>IF(P119="","",INT(VLOOKUP(P119,属性值!A:G,R119+1,FALSE)*VLOOKUP(I119,属性值!A:D,4,FALSE)))</f>
        <v/>
      </c>
      <c r="Z119" s="13">
        <v>58</v>
      </c>
      <c r="AA119" s="13" t="str">
        <f>IF(Z119="","",VLOOKUP(Z119,状态名词!A:C,2,FALSE))</f>
        <v>vit</v>
      </c>
      <c r="AB119" s="13" t="str">
        <f>IF(Z119="","",VLOOKUP(Z119,状态名词!A:C,3,FALSE))</f>
        <v>体力</v>
      </c>
      <c r="AC119" s="13">
        <v>50</v>
      </c>
    </row>
    <row r="120" spans="1:29">
      <c r="A120" s="41">
        <v>10036</v>
      </c>
      <c r="B120" s="13">
        <v>30</v>
      </c>
      <c r="C120" s="13">
        <v>5</v>
      </c>
      <c r="D120" s="13">
        <v>30</v>
      </c>
      <c r="E120" s="13">
        <v>1</v>
      </c>
      <c r="H120" s="13">
        <v>6</v>
      </c>
      <c r="I120" s="13" t="str">
        <f>IF(H120="",I119,VLOOKUP(H120,装备类型!A:B,2,FALSE))</f>
        <v>杖</v>
      </c>
      <c r="J120" s="13">
        <v>1</v>
      </c>
      <c r="K120" s="75" t="s">
        <v>3117</v>
      </c>
      <c r="L120" s="13" t="s">
        <v>5607</v>
      </c>
      <c r="M120" s="13" t="s">
        <v>1325</v>
      </c>
      <c r="N120" s="13" t="s">
        <v>1332</v>
      </c>
      <c r="O120" s="13">
        <f>IF(K120="","",1)</f>
        <v>1</v>
      </c>
      <c r="P120" s="13">
        <v>30</v>
      </c>
      <c r="Q120" s="57">
        <f t="shared" si="4"/>
        <v>37</v>
      </c>
      <c r="R120" s="13">
        <v>5</v>
      </c>
      <c r="S120" s="13">
        <f>IF(P120="","",VLOOKUP(P120,属性值!U:AA,R120+1,FALSE))</f>
        <v>215</v>
      </c>
      <c r="T120" s="13" t="s">
        <v>3597</v>
      </c>
      <c r="X120" s="13">
        <f>IF(P120="","",INT(VLOOKUP(P120,属性值!A:G,R120+1,FALSE)*VLOOKUP(I120,属性值!A:D,3,FALSE)))</f>
        <v>495</v>
      </c>
      <c r="Y120" s="13">
        <f>IF(P120="","",INT(VLOOKUP(P120,属性值!A:G,R120+1,FALSE)*VLOOKUP(I120,属性值!A:D,4,FALSE)))</f>
        <v>742</v>
      </c>
      <c r="Z120" s="13">
        <v>30</v>
      </c>
      <c r="AA120" s="13" t="str">
        <f>IF(Z120="","",VLOOKUP(Z120,状态名词!A:C,2,FALSE))</f>
        <v>elementup</v>
      </c>
      <c r="AB120" s="13" t="str">
        <f>IF(Z120="","",VLOOKUP(Z120,状态名词!A:C,3,FALSE))</f>
        <v>全属性强化</v>
      </c>
      <c r="AC120" s="13">
        <v>7</v>
      </c>
    </row>
    <row r="121" spans="1:29">
      <c r="I121" s="13" t="str">
        <f>IF(H121="",I120,VLOOKUP(H121,装备类型!A:B,2,FALSE))</f>
        <v>杖</v>
      </c>
      <c r="K121" s="74"/>
      <c r="O121" s="13" t="str">
        <f>IF(K121="","",1)</f>
        <v/>
      </c>
      <c r="Q121" s="57" t="str">
        <f t="shared" si="4"/>
        <v/>
      </c>
      <c r="S121" s="13" t="str">
        <f>IF(P121="","",VLOOKUP(P121,属性值!U:AA,R121+1,FALSE))</f>
        <v/>
      </c>
      <c r="T121" s="13" t="s">
        <v>225</v>
      </c>
      <c r="X121" s="13" t="str">
        <f>IF(P121="","",INT(VLOOKUP(P121,属性值!A:G,R121+1,FALSE)*VLOOKUP(I121,属性值!A:D,3,FALSE)))</f>
        <v/>
      </c>
      <c r="Y121" s="13" t="str">
        <f>IF(P121="","",INT(VLOOKUP(P121,属性值!A:G,R121+1,FALSE)*VLOOKUP(I121,属性值!A:D,4,FALSE)))</f>
        <v/>
      </c>
      <c r="Z121" s="13">
        <v>18</v>
      </c>
      <c r="AA121" s="13" t="str">
        <f>IF(Z121="","",VLOOKUP(Z121,状态名词!A:C,2,FALSE))</f>
        <v>api</v>
      </c>
      <c r="AB121" s="13" t="str">
        <f>IF(Z121="","",VLOOKUP(Z121,状态名词!A:C,3,FALSE))</f>
        <v>法穿</v>
      </c>
      <c r="AC121" s="13">
        <v>60</v>
      </c>
    </row>
    <row r="122" spans="1:29">
      <c r="I122" s="13" t="str">
        <f>IF(H122="",I121,VLOOKUP(H122,装备类型!A:B,2,FALSE))</f>
        <v>杖</v>
      </c>
      <c r="J122" s="13">
        <v>2</v>
      </c>
      <c r="K122" s="22" t="s">
        <v>3118</v>
      </c>
      <c r="L122" s="13" t="s">
        <v>4421</v>
      </c>
      <c r="O122" s="13">
        <f>IF(K122="","",1)</f>
        <v>1</v>
      </c>
      <c r="P122" s="13">
        <v>60</v>
      </c>
      <c r="Q122" s="57">
        <f t="shared" si="4"/>
        <v>69</v>
      </c>
      <c r="R122" s="13">
        <v>6</v>
      </c>
      <c r="S122" s="13">
        <f>IF(P122="","",VLOOKUP(P122,属性值!U:AA,R122+1,FALSE))</f>
        <v>515</v>
      </c>
      <c r="T122" s="13" t="s">
        <v>1709</v>
      </c>
      <c r="X122" s="13">
        <f>IF(P122="","",INT(VLOOKUP(P122,属性值!A:G,R122+1,FALSE)*VLOOKUP(I122,属性值!A:D,3,FALSE)))</f>
        <v>1871</v>
      </c>
      <c r="Y122" s="13">
        <f>IF(P122="","",INT(VLOOKUP(P122,属性值!A:G,R122+1,FALSE)*VLOOKUP(I122,属性值!A:D,4,FALSE)))</f>
        <v>2806</v>
      </c>
      <c r="Z122" s="13">
        <v>30</v>
      </c>
      <c r="AA122" s="13" t="str">
        <f>IF(Z122="","",VLOOKUP(Z122,状态名词!A:C,2,FALSE))</f>
        <v>elementup</v>
      </c>
      <c r="AB122" s="13" t="str">
        <f>IF(Z122="","",VLOOKUP(Z122,状态名词!A:C,3,FALSE))</f>
        <v>全属性强化</v>
      </c>
      <c r="AC122" s="13">
        <v>15</v>
      </c>
    </row>
    <row r="123" spans="1:29">
      <c r="I123" s="13" t="str">
        <f>IF(H123="",I122,VLOOKUP(H123,装备类型!A:B,2,FALSE))</f>
        <v>杖</v>
      </c>
      <c r="K123" s="22"/>
      <c r="Q123" s="57" t="str">
        <f t="shared" si="4"/>
        <v/>
      </c>
      <c r="S123" s="13" t="str">
        <f>IF(P123="","",VLOOKUP(P123,属性值!U:AA,R123+1,FALSE))</f>
        <v/>
      </c>
      <c r="X123" s="13" t="str">
        <f>IF(P123="","",INT(VLOOKUP(P123,属性值!A:G,R123+1,FALSE)*VLOOKUP(I123,属性值!A:D,3,FALSE)))</f>
        <v/>
      </c>
      <c r="Y123" s="13" t="str">
        <f>IF(P123="","",INT(VLOOKUP(P123,属性值!A:G,R123+1,FALSE)*VLOOKUP(I123,属性值!A:D,4,FALSE)))</f>
        <v/>
      </c>
      <c r="Z123" s="13">
        <v>18</v>
      </c>
      <c r="AA123" s="13" t="str">
        <f>IF(Z123="","",VLOOKUP(Z123,状态名词!A:C,2,FALSE))</f>
        <v>api</v>
      </c>
      <c r="AB123" s="13" t="str">
        <f>IF(Z123="","",VLOOKUP(Z123,状态名词!A:C,3,FALSE))</f>
        <v>法穿</v>
      </c>
      <c r="AC123" s="13">
        <v>400</v>
      </c>
    </row>
    <row r="124" spans="1:29">
      <c r="I124" s="13" t="str">
        <f>IF(H124="",I123,VLOOKUP(H124,装备类型!A:B,2,FALSE))</f>
        <v>杖</v>
      </c>
      <c r="K124" s="22"/>
      <c r="Q124" s="57" t="str">
        <f t="shared" si="4"/>
        <v/>
      </c>
      <c r="S124" s="13" t="str">
        <f>IF(P124="","",VLOOKUP(P124,属性值!U:AA,R124+1,FALSE))</f>
        <v/>
      </c>
      <c r="X124" s="13" t="str">
        <f>IF(P124="","",INT(VLOOKUP(P124,属性值!A:G,R124+1,FALSE)*VLOOKUP(I124,属性值!A:D,3,FALSE)))</f>
        <v/>
      </c>
      <c r="Y124" s="13" t="str">
        <f>IF(P124="","",INT(VLOOKUP(P124,属性值!A:G,R124+1,FALSE)*VLOOKUP(I124,属性值!A:D,4,FALSE)))</f>
        <v/>
      </c>
      <c r="Z124" s="13">
        <v>35</v>
      </c>
      <c r="AA124" s="13" t="str">
        <f>IF(Z124="","",VLOOKUP(Z124,状态名词!A:C,2,FALSE))</f>
        <v>reelement</v>
      </c>
      <c r="AB124" s="13" t="str">
        <f>IF(Z124="","",VLOOKUP(Z124,状态名词!A:C,3,FALSE))</f>
        <v>全抗性强化</v>
      </c>
      <c r="AC124" s="13">
        <v>15</v>
      </c>
    </row>
    <row r="125" spans="1:29">
      <c r="A125" s="41">
        <v>10037</v>
      </c>
      <c r="B125" s="13">
        <v>30</v>
      </c>
      <c r="C125" s="13">
        <v>5</v>
      </c>
      <c r="D125" s="13">
        <v>30</v>
      </c>
      <c r="E125" s="13">
        <v>1</v>
      </c>
      <c r="H125" s="13">
        <v>10</v>
      </c>
      <c r="I125" s="13" t="str">
        <f>IF(H125="",I124,VLOOKUP(H125,装备类型!A:B,2,FALSE))</f>
        <v>短剑</v>
      </c>
      <c r="J125" s="13">
        <v>1</v>
      </c>
      <c r="K125" s="75" t="s">
        <v>3119</v>
      </c>
      <c r="L125" s="13" t="s">
        <v>5608</v>
      </c>
      <c r="M125" s="13" t="s">
        <v>1325</v>
      </c>
      <c r="N125" s="13" t="s">
        <v>1326</v>
      </c>
      <c r="O125" s="13">
        <f>IF(K125="","",1)</f>
        <v>1</v>
      </c>
      <c r="P125" s="13">
        <v>30</v>
      </c>
      <c r="Q125" s="57">
        <f t="shared" si="4"/>
        <v>37</v>
      </c>
      <c r="R125" s="13">
        <v>5</v>
      </c>
      <c r="S125" s="13">
        <f>IF(P125="","",VLOOKUP(P125,属性值!U:AA,R125+1,FALSE))</f>
        <v>215</v>
      </c>
      <c r="T125" s="13" t="s">
        <v>3598</v>
      </c>
      <c r="X125" s="13">
        <f>IF(P125="","",INT(VLOOKUP(P125,属性值!A:G,R125+1,FALSE)*VLOOKUP(I125,属性值!A:D,3,FALSE)))</f>
        <v>433</v>
      </c>
      <c r="Y125" s="13">
        <f>IF(P125="","",INT(VLOOKUP(P125,属性值!A:G,R125+1,FALSE)*VLOOKUP(I125,属性值!A:D,4,FALSE)))</f>
        <v>433</v>
      </c>
      <c r="Z125" s="13">
        <v>17</v>
      </c>
      <c r="AA125" s="13" t="str">
        <f>IF(Z125="","",VLOOKUP(Z125,状态名词!A:C,2,FALSE))</f>
        <v>adi</v>
      </c>
      <c r="AB125" s="13" t="str">
        <f>IF(Z125="","",VLOOKUP(Z125,状态名词!A:C,3,FALSE))</f>
        <v>物穿</v>
      </c>
      <c r="AC125" s="13">
        <v>120</v>
      </c>
    </row>
    <row r="126" spans="1:29">
      <c r="I126" s="13" t="str">
        <f>IF(H126="",I125,VLOOKUP(H126,装备类型!A:B,2,FALSE))</f>
        <v>短剑</v>
      </c>
      <c r="K126" s="73"/>
      <c r="O126" s="13" t="str">
        <f>IF(K126="","",1)</f>
        <v/>
      </c>
      <c r="Q126" s="57" t="str">
        <f t="shared" si="4"/>
        <v/>
      </c>
      <c r="S126" s="13" t="str">
        <f>IF(P126="","",VLOOKUP(P126,属性值!U:AA,R126+1,FALSE))</f>
        <v/>
      </c>
      <c r="T126" s="13" t="s">
        <v>225</v>
      </c>
      <c r="X126" s="13" t="str">
        <f>IF(P126="","",INT(VLOOKUP(P126,属性值!A:G,R126+1,FALSE)*VLOOKUP(I126,属性值!A:D,3,FALSE)))</f>
        <v/>
      </c>
      <c r="Y126" s="13" t="str">
        <f>IF(P126="","",INT(VLOOKUP(P126,属性值!A:G,R126+1,FALSE)*VLOOKUP(I126,属性值!A:D,4,FALSE)))</f>
        <v/>
      </c>
      <c r="Z126" s="13">
        <v>18</v>
      </c>
      <c r="AA126" s="13" t="str">
        <f>IF(Z126="","",VLOOKUP(Z126,状态名词!A:C,2,FALSE))</f>
        <v>api</v>
      </c>
      <c r="AB126" s="13" t="str">
        <f>IF(Z126="","",VLOOKUP(Z126,状态名词!A:C,3,FALSE))</f>
        <v>法穿</v>
      </c>
      <c r="AC126" s="13">
        <v>120</v>
      </c>
    </row>
    <row r="127" spans="1:29">
      <c r="I127" s="13" t="str">
        <f>IF(H127="",I126,VLOOKUP(H127,装备类型!A:B,2,FALSE))</f>
        <v>短剑</v>
      </c>
      <c r="K127" s="73"/>
      <c r="O127" s="13" t="str">
        <f>IF(K127="","",1)</f>
        <v/>
      </c>
      <c r="Q127" s="57" t="str">
        <f t="shared" si="4"/>
        <v/>
      </c>
      <c r="S127" s="13" t="str">
        <f>IF(P127="","",VLOOKUP(P127,属性值!U:AA,R127+1,FALSE))</f>
        <v/>
      </c>
      <c r="T127" s="13" t="s">
        <v>225</v>
      </c>
      <c r="X127" s="13" t="str">
        <f>IF(P127="","",INT(VLOOKUP(P127,属性值!A:G,R127+1,FALSE)*VLOOKUP(I127,属性值!A:D,3,FALSE)))</f>
        <v/>
      </c>
      <c r="Y127" s="13" t="str">
        <f>IF(P127="","",INT(VLOOKUP(P127,属性值!A:G,R127+1,FALSE)*VLOOKUP(I127,属性值!A:D,4,FALSE)))</f>
        <v/>
      </c>
      <c r="Z127" s="13">
        <v>54</v>
      </c>
      <c r="AA127" s="13" t="str">
        <f>IF(Z127="","",VLOOKUP(Z127,状态名词!A:C,2,FALSE))</f>
        <v>spi</v>
      </c>
      <c r="AB127" s="13" t="str">
        <f>IF(Z127="","",VLOOKUP(Z127,状态名词!A:C,3,FALSE))</f>
        <v>精神</v>
      </c>
      <c r="AC127" s="13">
        <v>25</v>
      </c>
    </row>
    <row r="128" spans="1:29">
      <c r="I128" s="13" t="str">
        <f>IF(H128="",I127,VLOOKUP(H128,装备类型!A:B,2,FALSE))</f>
        <v>短剑</v>
      </c>
      <c r="K128" s="73"/>
      <c r="O128" s="13" t="str">
        <f>IF(K128="","",1)</f>
        <v/>
      </c>
      <c r="Q128" s="57" t="str">
        <f t="shared" si="4"/>
        <v/>
      </c>
      <c r="S128" s="13" t="str">
        <f>IF(P128="","",VLOOKUP(P128,属性值!U:AA,R128+1,FALSE))</f>
        <v/>
      </c>
      <c r="T128" s="13" t="s">
        <v>225</v>
      </c>
      <c r="X128" s="13" t="str">
        <f>IF(P128="","",INT(VLOOKUP(P128,属性值!A:G,R128+1,FALSE)*VLOOKUP(I128,属性值!A:D,3,FALSE)))</f>
        <v/>
      </c>
      <c r="Y128" s="13" t="str">
        <f>IF(P128="","",INT(VLOOKUP(P128,属性值!A:G,R128+1,FALSE)*VLOOKUP(I128,属性值!A:D,4,FALSE)))</f>
        <v/>
      </c>
      <c r="Z128" s="13">
        <v>19</v>
      </c>
      <c r="AA128" s="13" t="str">
        <f>IF(Z128="","",VLOOKUP(Z128,状态名词!A:C,2,FALSE))</f>
        <v>rating</v>
      </c>
      <c r="AB128" s="13" t="str">
        <f>IF(Z128="","",VLOOKUP(Z128,状态名词!A:C,3,FALSE))</f>
        <v>暴击+</v>
      </c>
      <c r="AC128" s="13">
        <v>150</v>
      </c>
    </row>
    <row r="129" spans="1:29">
      <c r="I129" s="13" t="str">
        <f>IF(H129="",I128,VLOOKUP(H129,装备类型!A:B,2,FALSE))</f>
        <v>短剑</v>
      </c>
      <c r="J129" s="13">
        <v>2</v>
      </c>
      <c r="K129" s="22" t="s">
        <v>3120</v>
      </c>
      <c r="L129" s="13" t="s">
        <v>4422</v>
      </c>
      <c r="O129" s="13">
        <f>IF(K129="","",1)</f>
        <v>1</v>
      </c>
      <c r="P129" s="13">
        <v>60</v>
      </c>
      <c r="Q129" s="57">
        <f t="shared" si="4"/>
        <v>69</v>
      </c>
      <c r="R129" s="13">
        <v>6</v>
      </c>
      <c r="S129" s="13">
        <f>IF(P129="","",VLOOKUP(P129,属性值!U:AA,R129+1,FALSE))</f>
        <v>515</v>
      </c>
      <c r="T129" s="13" t="s">
        <v>3599</v>
      </c>
      <c r="X129" s="13">
        <f>IF(P129="","",INT(VLOOKUP(P129,属性值!A:G,R129+1,FALSE)*VLOOKUP(I129,属性值!A:D,3,FALSE)))</f>
        <v>1637</v>
      </c>
      <c r="Y129" s="13">
        <f>IF(P129="","",INT(VLOOKUP(P129,属性值!A:G,R129+1,FALSE)*VLOOKUP(I129,属性值!A:D,4,FALSE)))</f>
        <v>1637</v>
      </c>
      <c r="Z129" s="13">
        <v>17</v>
      </c>
      <c r="AA129" s="13" t="str">
        <f>IF(Z129="","",VLOOKUP(Z129,状态名词!A:C,2,FALSE))</f>
        <v>adi</v>
      </c>
      <c r="AB129" s="13" t="str">
        <f>IF(Z129="","",VLOOKUP(Z129,状态名词!A:C,3,FALSE))</f>
        <v>物穿</v>
      </c>
      <c r="AC129" s="13">
        <v>200</v>
      </c>
    </row>
    <row r="130" spans="1:29">
      <c r="I130" s="13" t="str">
        <f>IF(H130="",I129,VLOOKUP(H130,装备类型!A:B,2,FALSE))</f>
        <v>短剑</v>
      </c>
      <c r="K130" s="22"/>
      <c r="Q130" s="57" t="str">
        <f t="shared" si="4"/>
        <v/>
      </c>
      <c r="S130" s="13" t="str">
        <f>IF(P130="","",VLOOKUP(P130,属性值!U:AA,R130+1,FALSE))</f>
        <v/>
      </c>
      <c r="X130" s="13" t="str">
        <f>IF(P130="","",INT(VLOOKUP(P130,属性值!A:G,R130+1,FALSE)*VLOOKUP(I130,属性值!A:D,3,FALSE)))</f>
        <v/>
      </c>
      <c r="Y130" s="13" t="str">
        <f>IF(P130="","",INT(VLOOKUP(P130,属性值!A:G,R130+1,FALSE)*VLOOKUP(I130,属性值!A:D,4,FALSE)))</f>
        <v/>
      </c>
      <c r="Z130" s="13">
        <v>18</v>
      </c>
      <c r="AA130" s="13" t="str">
        <f>IF(Z130="","",VLOOKUP(Z130,状态名词!A:C,2,FALSE))</f>
        <v>api</v>
      </c>
      <c r="AB130" s="13" t="str">
        <f>IF(Z130="","",VLOOKUP(Z130,状态名词!A:C,3,FALSE))</f>
        <v>法穿</v>
      </c>
      <c r="AC130" s="13">
        <v>200</v>
      </c>
    </row>
    <row r="131" spans="1:29">
      <c r="I131" s="13" t="str">
        <f>IF(H131="",I130,VLOOKUP(H131,装备类型!A:B,2,FALSE))</f>
        <v>短剑</v>
      </c>
      <c r="K131" s="22"/>
      <c r="Q131" s="57" t="str">
        <f t="shared" si="4"/>
        <v/>
      </c>
      <c r="S131" s="13" t="str">
        <f>IF(P131="","",VLOOKUP(P131,属性值!U:AA,R131+1,FALSE))</f>
        <v/>
      </c>
      <c r="X131" s="13" t="str">
        <f>IF(P131="","",INT(VLOOKUP(P131,属性值!A:G,R131+1,FALSE)*VLOOKUP(I131,属性值!A:D,3,FALSE)))</f>
        <v/>
      </c>
      <c r="Y131" s="13" t="str">
        <f>IF(P131="","",INT(VLOOKUP(P131,属性值!A:G,R131+1,FALSE)*VLOOKUP(I131,属性值!A:D,4,FALSE)))</f>
        <v/>
      </c>
      <c r="Z131" s="13">
        <v>54</v>
      </c>
      <c r="AA131" s="13" t="str">
        <f>IF(Z131="","",VLOOKUP(Z131,状态名词!A:C,2,FALSE))</f>
        <v>spi</v>
      </c>
      <c r="AB131" s="13" t="str">
        <f>IF(Z131="","",VLOOKUP(Z131,状态名词!A:C,3,FALSE))</f>
        <v>精神</v>
      </c>
      <c r="AC131" s="13">
        <v>35</v>
      </c>
    </row>
    <row r="132" spans="1:29">
      <c r="I132" s="13" t="str">
        <f>IF(H132="",I131,VLOOKUP(H132,装备类型!A:B,2,FALSE))</f>
        <v>短剑</v>
      </c>
      <c r="K132" s="22"/>
      <c r="Q132" s="57" t="str">
        <f t="shared" si="4"/>
        <v/>
      </c>
      <c r="S132" s="13" t="str">
        <f>IF(P132="","",VLOOKUP(P132,属性值!U:AA,R132+1,FALSE))</f>
        <v/>
      </c>
      <c r="X132" s="13" t="str">
        <f>IF(P132="","",INT(VLOOKUP(P132,属性值!A:G,R132+1,FALSE)*VLOOKUP(I132,属性值!A:D,3,FALSE)))</f>
        <v/>
      </c>
      <c r="Y132" s="13" t="str">
        <f>IF(P132="","",INT(VLOOKUP(P132,属性值!A:G,R132+1,FALSE)*VLOOKUP(I132,属性值!A:D,4,FALSE)))</f>
        <v/>
      </c>
      <c r="Z132" s="13">
        <v>19</v>
      </c>
      <c r="AA132" s="13" t="str">
        <f>IF(Z132="","",VLOOKUP(Z132,状态名词!A:C,2,FALSE))</f>
        <v>rating</v>
      </c>
      <c r="AB132" s="13" t="str">
        <f>IF(Z132="","",VLOOKUP(Z132,状态名词!A:C,3,FALSE))</f>
        <v>暴击+</v>
      </c>
      <c r="AC132" s="13">
        <v>200</v>
      </c>
    </row>
    <row r="133" spans="1:29">
      <c r="A133" s="41">
        <v>10038</v>
      </c>
      <c r="B133" s="13">
        <v>30</v>
      </c>
      <c r="C133" s="13">
        <v>5</v>
      </c>
      <c r="D133" s="13">
        <v>30</v>
      </c>
      <c r="E133" s="13">
        <v>1</v>
      </c>
      <c r="F133" s="13">
        <v>6</v>
      </c>
      <c r="H133" s="13">
        <v>3</v>
      </c>
      <c r="I133" s="13" t="str">
        <f>IF(H133="",I132,VLOOKUP(H133,装备类型!A:B,2,FALSE))</f>
        <v>弓</v>
      </c>
      <c r="J133" s="13">
        <v>1</v>
      </c>
      <c r="K133" s="21" t="s">
        <v>1754</v>
      </c>
      <c r="L133" s="13" t="s">
        <v>5609</v>
      </c>
      <c r="M133" s="13" t="s">
        <v>1325</v>
      </c>
      <c r="N133" s="13" t="s">
        <v>1334</v>
      </c>
      <c r="O133" s="13">
        <f t="shared" ref="O133:O143" si="5">IF(K133="","",1)</f>
        <v>1</v>
      </c>
      <c r="P133" s="13">
        <v>30</v>
      </c>
      <c r="Q133" s="57">
        <f t="shared" si="4"/>
        <v>37</v>
      </c>
      <c r="R133" s="13">
        <v>5</v>
      </c>
      <c r="S133" s="13">
        <f>IF(P133="","",VLOOKUP(P133,属性值!U:AA,R133+1,FALSE))</f>
        <v>215</v>
      </c>
      <c r="T133" s="13" t="s">
        <v>3600</v>
      </c>
      <c r="U133" s="13">
        <v>30011</v>
      </c>
      <c r="W133" s="13" t="s">
        <v>1335</v>
      </c>
      <c r="X133" s="13">
        <f>IF(P133="","",INT(VLOOKUP(P133,属性值!A:G,R133+1,FALSE)*VLOOKUP(I133,属性值!A:D,3,FALSE)))</f>
        <v>680</v>
      </c>
      <c r="Y133" s="13">
        <f>IF(P133="","",INT(VLOOKUP(P133,属性值!A:G,R133+1,FALSE)*VLOOKUP(I133,属性值!A:D,4,FALSE)))</f>
        <v>557</v>
      </c>
      <c r="AA133" s="13" t="str">
        <f>IF(Z133="","",VLOOKUP(Z133,状态名词!A:C,2,FALSE))</f>
        <v/>
      </c>
      <c r="AB133" s="13" t="str">
        <f>IF(Z133="","",VLOOKUP(Z133,状态名词!A:C,3,FALSE))</f>
        <v/>
      </c>
    </row>
    <row r="134" spans="1:29">
      <c r="I134" s="13" t="str">
        <f>IF(H134="",I133,VLOOKUP(H134,装备类型!A:B,2,FALSE))</f>
        <v>弓</v>
      </c>
      <c r="J134" s="13">
        <v>2</v>
      </c>
      <c r="K134" s="22" t="s">
        <v>1333</v>
      </c>
      <c r="L134" s="13" t="s">
        <v>4424</v>
      </c>
      <c r="O134" s="13">
        <f t="shared" si="5"/>
        <v>1</v>
      </c>
      <c r="P134" s="13">
        <v>60</v>
      </c>
      <c r="Q134" s="57">
        <f t="shared" si="4"/>
        <v>69</v>
      </c>
      <c r="R134" s="13">
        <v>6</v>
      </c>
      <c r="S134" s="13">
        <f>IF(P134="","",VLOOKUP(P134,属性值!U:AA,R134+1,FALSE))</f>
        <v>515</v>
      </c>
      <c r="T134" s="13" t="s">
        <v>1710</v>
      </c>
      <c r="U134" s="13">
        <v>30011</v>
      </c>
      <c r="X134" s="13">
        <f>IF(P134="","",INT(VLOOKUP(P134,属性值!A:G,R134+1,FALSE)*VLOOKUP(I134,属性值!A:D,3,FALSE)))</f>
        <v>2572</v>
      </c>
      <c r="Y134" s="13">
        <f>IF(P134="","",INT(VLOOKUP(P134,属性值!A:G,R134+1,FALSE)*VLOOKUP(I134,属性值!A:D,4,FALSE)))</f>
        <v>2105</v>
      </c>
      <c r="AA134" s="13" t="str">
        <f>IF(Z134="","",VLOOKUP(Z134,状态名词!A:C,2,FALSE))</f>
        <v/>
      </c>
      <c r="AB134" s="13" t="str">
        <f>IF(Z134="","",VLOOKUP(Z134,状态名词!A:C,3,FALSE))</f>
        <v/>
      </c>
    </row>
    <row r="135" spans="1:29">
      <c r="A135" s="41">
        <v>10039</v>
      </c>
      <c r="B135" s="13">
        <v>30</v>
      </c>
      <c r="C135" s="13">
        <v>5</v>
      </c>
      <c r="D135" s="13">
        <v>30</v>
      </c>
      <c r="E135" s="13">
        <v>1</v>
      </c>
      <c r="F135" s="13">
        <v>11</v>
      </c>
      <c r="H135" s="13">
        <v>5</v>
      </c>
      <c r="I135" s="13" t="str">
        <f>IF(H135="",I134,VLOOKUP(H135,装备类型!A:B,2,FALSE))</f>
        <v>匕首</v>
      </c>
      <c r="J135" s="13">
        <v>1</v>
      </c>
      <c r="K135" s="43" t="s">
        <v>1336</v>
      </c>
      <c r="L135" s="13" t="s">
        <v>6370</v>
      </c>
      <c r="M135" s="13" t="s">
        <v>1325</v>
      </c>
      <c r="N135" s="13" t="s">
        <v>1337</v>
      </c>
      <c r="O135" s="13">
        <f t="shared" si="5"/>
        <v>1</v>
      </c>
      <c r="P135" s="13">
        <v>30</v>
      </c>
      <c r="Q135" s="57">
        <f t="shared" si="4"/>
        <v>37</v>
      </c>
      <c r="R135" s="13">
        <v>5</v>
      </c>
      <c r="S135" s="13">
        <f>IF(P135="","",VLOOKUP(P135,属性值!U:AA,R135+1,FALSE))</f>
        <v>215</v>
      </c>
      <c r="T135" s="13" t="s">
        <v>3601</v>
      </c>
      <c r="U135" s="13">
        <v>30012</v>
      </c>
      <c r="W135" s="13" t="s">
        <v>1338</v>
      </c>
      <c r="X135" s="13">
        <f>IF(P135="","",INT(VLOOKUP(P135,属性值!A:G,R135+1,FALSE)*VLOOKUP(I135,属性值!A:D,3,FALSE)))</f>
        <v>619</v>
      </c>
      <c r="Y135" s="13">
        <f>IF(P135="","",INT(VLOOKUP(P135,属性值!A:G,R135+1,FALSE)*VLOOKUP(I135,属性值!A:D,4,FALSE)))</f>
        <v>619</v>
      </c>
      <c r="AA135" s="13" t="str">
        <f>IF(Z135="","",VLOOKUP(Z135,状态名词!A:C,2,FALSE))</f>
        <v/>
      </c>
      <c r="AB135" s="13" t="str">
        <f>IF(Z135="","",VLOOKUP(Z135,状态名词!A:C,3,FALSE))</f>
        <v/>
      </c>
    </row>
    <row r="136" spans="1:29">
      <c r="I136" s="13" t="str">
        <f>IF(H136="",I135,VLOOKUP(H136,装备类型!A:B,2,FALSE))</f>
        <v>匕首</v>
      </c>
      <c r="J136" s="13">
        <v>2</v>
      </c>
      <c r="K136" s="61" t="s">
        <v>1832</v>
      </c>
      <c r="L136" s="13" t="s">
        <v>4423</v>
      </c>
      <c r="O136" s="13">
        <f t="shared" si="5"/>
        <v>1</v>
      </c>
      <c r="P136" s="13">
        <v>60</v>
      </c>
      <c r="Q136" s="57">
        <f t="shared" si="4"/>
        <v>69</v>
      </c>
      <c r="R136" s="13">
        <v>6</v>
      </c>
      <c r="S136" s="13">
        <f>IF(P136="","",VLOOKUP(P136,属性值!U:AA,R136+1,FALSE))</f>
        <v>515</v>
      </c>
      <c r="T136" s="13" t="s">
        <v>3601</v>
      </c>
      <c r="U136" s="13">
        <v>30012</v>
      </c>
      <c r="X136" s="13">
        <f>IF(P136="","",INT(VLOOKUP(P136,属性值!A:G,R136+1,FALSE)*VLOOKUP(I136,属性值!A:D,3,FALSE)))</f>
        <v>2339</v>
      </c>
      <c r="Y136" s="13">
        <f>IF(P136="","",INT(VLOOKUP(P136,属性值!A:G,R136+1,FALSE)*VLOOKUP(I136,属性值!A:D,4,FALSE)))</f>
        <v>2339</v>
      </c>
      <c r="AA136" s="13" t="str">
        <f>IF(Z136="","",VLOOKUP(Z136,状态名词!A:C,2,FALSE))</f>
        <v/>
      </c>
      <c r="AB136" s="13" t="str">
        <f>IF(Z136="","",VLOOKUP(Z136,状态名词!A:C,3,FALSE))</f>
        <v/>
      </c>
    </row>
    <row r="137" spans="1:29">
      <c r="A137" s="41">
        <v>10040</v>
      </c>
      <c r="B137" s="13">
        <v>30</v>
      </c>
      <c r="C137" s="13">
        <v>5</v>
      </c>
      <c r="D137" s="13">
        <v>30</v>
      </c>
      <c r="E137" s="13">
        <v>1</v>
      </c>
      <c r="F137" s="13">
        <v>15</v>
      </c>
      <c r="H137" s="13">
        <v>3</v>
      </c>
      <c r="I137" s="13" t="str">
        <f>IF(H137="",I136,VLOOKUP(H137,装备类型!A:B,2,FALSE))</f>
        <v>弓</v>
      </c>
      <c r="J137" s="13">
        <v>1</v>
      </c>
      <c r="K137" s="43" t="s">
        <v>1339</v>
      </c>
      <c r="L137" s="13" t="s">
        <v>5610</v>
      </c>
      <c r="M137" s="13" t="s">
        <v>1325</v>
      </c>
      <c r="N137" s="13" t="s">
        <v>1340</v>
      </c>
      <c r="O137" s="13">
        <f t="shared" si="5"/>
        <v>1</v>
      </c>
      <c r="P137" s="13">
        <v>30</v>
      </c>
      <c r="Q137" s="57">
        <f t="shared" si="4"/>
        <v>37</v>
      </c>
      <c r="R137" s="13">
        <v>5</v>
      </c>
      <c r="S137" s="13">
        <f>IF(P137="","",VLOOKUP(P137,属性值!U:AA,R137+1,FALSE))</f>
        <v>215</v>
      </c>
      <c r="T137" s="13" t="s">
        <v>3602</v>
      </c>
      <c r="U137" s="13">
        <v>30013</v>
      </c>
      <c r="W137" s="13" t="s">
        <v>1341</v>
      </c>
      <c r="X137" s="13">
        <f>IF(P137="","",INT(VLOOKUP(P137,属性值!A:G,R137+1,FALSE)*VLOOKUP(I137,属性值!A:D,3,FALSE)))</f>
        <v>680</v>
      </c>
      <c r="Y137" s="13">
        <f>IF(P137="","",INT(VLOOKUP(P137,属性值!A:G,R137+1,FALSE)*VLOOKUP(I137,属性值!A:D,4,FALSE)))</f>
        <v>557</v>
      </c>
      <c r="AA137" s="13" t="str">
        <f>IF(Z137="","",VLOOKUP(Z137,状态名词!A:C,2,FALSE))</f>
        <v/>
      </c>
      <c r="AB137" s="13" t="str">
        <f>IF(Z137="","",VLOOKUP(Z137,状态名词!A:C,3,FALSE))</f>
        <v/>
      </c>
    </row>
    <row r="138" spans="1:29">
      <c r="I138" s="13" t="str">
        <f>IF(H138="",I137,VLOOKUP(H138,装备类型!A:B,2,FALSE))</f>
        <v>弓</v>
      </c>
      <c r="J138" s="13">
        <v>2</v>
      </c>
      <c r="K138" s="61" t="s">
        <v>1339</v>
      </c>
      <c r="L138" s="13" t="s">
        <v>4425</v>
      </c>
      <c r="O138" s="13">
        <f t="shared" si="5"/>
        <v>1</v>
      </c>
      <c r="P138" s="13">
        <v>60</v>
      </c>
      <c r="Q138" s="57">
        <f t="shared" ref="Q138:Q201" si="6">IF(R138="","",IF(R138=1,P138,R138*2-3+P138))</f>
        <v>69</v>
      </c>
      <c r="R138" s="13">
        <v>6</v>
      </c>
      <c r="S138" s="13">
        <f>IF(P138="","",VLOOKUP(P138,属性值!U:AA,R138+1,FALSE))</f>
        <v>515</v>
      </c>
      <c r="T138" s="13" t="s">
        <v>3603</v>
      </c>
      <c r="U138" s="13">
        <v>30013</v>
      </c>
      <c r="X138" s="13">
        <f>IF(P138="","",INT(VLOOKUP(P138,属性值!A:G,R138+1,FALSE)*VLOOKUP(I138,属性值!A:D,3,FALSE)))</f>
        <v>2572</v>
      </c>
      <c r="Y138" s="13">
        <f>IF(P138="","",INT(VLOOKUP(P138,属性值!A:G,R138+1,FALSE)*VLOOKUP(I138,属性值!A:D,4,FALSE)))</f>
        <v>2105</v>
      </c>
      <c r="AA138" s="13" t="str">
        <f>IF(Z138="","",VLOOKUP(Z138,状态名词!A:C,2,FALSE))</f>
        <v/>
      </c>
      <c r="AB138" s="13" t="str">
        <f>IF(Z138="","",VLOOKUP(Z138,状态名词!A:C,3,FALSE))</f>
        <v/>
      </c>
    </row>
    <row r="139" spans="1:29">
      <c r="A139" s="41">
        <v>10041</v>
      </c>
      <c r="B139" s="13">
        <v>30</v>
      </c>
      <c r="C139" s="13">
        <v>5</v>
      </c>
      <c r="D139" s="13">
        <v>30</v>
      </c>
      <c r="E139" s="13">
        <v>1</v>
      </c>
      <c r="F139" s="13">
        <v>41</v>
      </c>
      <c r="H139" s="13">
        <v>8</v>
      </c>
      <c r="I139" s="13" t="str">
        <f>IF(H139="",I138,VLOOKUP(H139,装备类型!A:B,2,FALSE))</f>
        <v>剑</v>
      </c>
      <c r="J139" s="13">
        <v>1</v>
      </c>
      <c r="K139" s="43" t="s">
        <v>1342</v>
      </c>
      <c r="L139" s="13" t="s">
        <v>5611</v>
      </c>
      <c r="M139" s="13" t="s">
        <v>1325</v>
      </c>
      <c r="N139" s="13" t="s">
        <v>1343</v>
      </c>
      <c r="O139" s="13">
        <f t="shared" si="5"/>
        <v>1</v>
      </c>
      <c r="P139" s="13">
        <v>30</v>
      </c>
      <c r="Q139" s="57">
        <f t="shared" si="6"/>
        <v>37</v>
      </c>
      <c r="R139" s="13">
        <v>5</v>
      </c>
      <c r="S139" s="13">
        <f>IF(P139="","",VLOOKUP(P139,属性值!U:AA,R139+1,FALSE))</f>
        <v>215</v>
      </c>
      <c r="T139" s="13" t="s">
        <v>3604</v>
      </c>
      <c r="U139" s="13">
        <v>30014</v>
      </c>
      <c r="W139" s="13" t="s">
        <v>1345</v>
      </c>
      <c r="X139" s="13">
        <f>IF(P139="","",INT(VLOOKUP(P139,属性值!A:G,R139+1,FALSE)*VLOOKUP(I139,属性值!A:D,3,FALSE)))</f>
        <v>557</v>
      </c>
      <c r="Y139" s="13">
        <f>IF(P139="","",INT(VLOOKUP(P139,属性值!A:G,R139+1,FALSE)*VLOOKUP(I139,属性值!A:D,4,FALSE)))</f>
        <v>371</v>
      </c>
      <c r="AA139" s="13" t="str">
        <f>IF(Z139="","",VLOOKUP(Z139,状态名词!A:C,2,FALSE))</f>
        <v/>
      </c>
      <c r="AB139" s="13" t="str">
        <f>IF(Z139="","",VLOOKUP(Z139,状态名词!A:C,3,FALSE))</f>
        <v/>
      </c>
    </row>
    <row r="140" spans="1:29">
      <c r="I140" s="13" t="str">
        <f>IF(H140="",I139,VLOOKUP(H140,装备类型!A:B,2,FALSE))</f>
        <v>剑</v>
      </c>
      <c r="J140" s="13">
        <v>2</v>
      </c>
      <c r="K140" s="61" t="s">
        <v>1833</v>
      </c>
      <c r="L140" s="13" t="s">
        <v>1344</v>
      </c>
      <c r="O140" s="13">
        <f t="shared" si="5"/>
        <v>1</v>
      </c>
      <c r="P140" s="13">
        <v>60</v>
      </c>
      <c r="Q140" s="57">
        <f t="shared" si="6"/>
        <v>69</v>
      </c>
      <c r="R140" s="13">
        <v>6</v>
      </c>
      <c r="S140" s="13">
        <f>IF(P140="","",VLOOKUP(P140,属性值!U:AA,R140+1,FALSE))</f>
        <v>515</v>
      </c>
      <c r="T140" s="13" t="s">
        <v>3605</v>
      </c>
      <c r="U140" s="13">
        <v>30014</v>
      </c>
      <c r="X140" s="13">
        <f>IF(P140="","",INT(VLOOKUP(P140,属性值!A:G,R140+1,FALSE)*VLOOKUP(I140,属性值!A:D,3,FALSE)))</f>
        <v>2105</v>
      </c>
      <c r="Y140" s="13">
        <f>IF(P140="","",INT(VLOOKUP(P140,属性值!A:G,R140+1,FALSE)*VLOOKUP(I140,属性值!A:D,4,FALSE)))</f>
        <v>1403</v>
      </c>
      <c r="AA140" s="13" t="str">
        <f>IF(Z140="","",VLOOKUP(Z140,状态名词!A:C,2,FALSE))</f>
        <v/>
      </c>
      <c r="AB140" s="13" t="str">
        <f>IF(Z140="","",VLOOKUP(Z140,状态名词!A:C,3,FALSE))</f>
        <v/>
      </c>
    </row>
    <row r="141" spans="1:29">
      <c r="A141" s="41">
        <v>10042</v>
      </c>
      <c r="B141" s="13">
        <v>30</v>
      </c>
      <c r="C141" s="13">
        <v>5</v>
      </c>
      <c r="D141" s="13">
        <v>30</v>
      </c>
      <c r="E141" s="13">
        <v>1</v>
      </c>
      <c r="F141" s="13">
        <v>43</v>
      </c>
      <c r="H141" s="13">
        <v>7</v>
      </c>
      <c r="I141" s="13" t="str">
        <f>IF(H141="",I140,VLOOKUP(H141,装备类型!A:B,2,FALSE))</f>
        <v>书</v>
      </c>
      <c r="J141" s="13">
        <v>1</v>
      </c>
      <c r="K141" s="43" t="s">
        <v>1346</v>
      </c>
      <c r="L141" s="42" t="s">
        <v>5612</v>
      </c>
      <c r="M141" s="13" t="s">
        <v>1325</v>
      </c>
      <c r="N141" s="13" t="s">
        <v>1347</v>
      </c>
      <c r="O141" s="13">
        <f t="shared" si="5"/>
        <v>1</v>
      </c>
      <c r="P141" s="13">
        <v>30</v>
      </c>
      <c r="Q141" s="57">
        <f t="shared" si="6"/>
        <v>37</v>
      </c>
      <c r="R141" s="13">
        <v>5</v>
      </c>
      <c r="S141" s="13">
        <f>IF(P141="","",VLOOKUP(P141,属性值!U:AA,R141+1,FALSE))</f>
        <v>215</v>
      </c>
      <c r="T141" s="13" t="s">
        <v>4541</v>
      </c>
      <c r="U141" s="13">
        <v>30015</v>
      </c>
      <c r="W141" s="13" t="s">
        <v>1348</v>
      </c>
      <c r="X141" s="13">
        <f>IF(P141="","",INT(VLOOKUP(P141,属性值!A:G,R141+1,FALSE)*VLOOKUP(I141,属性值!A:D,3,FALSE)))</f>
        <v>557</v>
      </c>
      <c r="Y141" s="13">
        <f>IF(P141="","",INT(VLOOKUP(P141,属性值!A:G,R141+1,FALSE)*VLOOKUP(I141,属性值!A:D,4,FALSE)))</f>
        <v>680</v>
      </c>
      <c r="Z141" s="13">
        <v>54</v>
      </c>
      <c r="AA141" s="13" t="str">
        <f>IF(Z141="","",VLOOKUP(Z141,状态名词!A:C,2,FALSE))</f>
        <v>spi</v>
      </c>
      <c r="AB141" s="13" t="str">
        <f>IF(Z141="","",VLOOKUP(Z141,状态名词!A:C,3,FALSE))</f>
        <v>精神</v>
      </c>
      <c r="AC141" s="13">
        <v>65</v>
      </c>
    </row>
    <row r="142" spans="1:29">
      <c r="I142" s="13" t="str">
        <f>IF(H142="",I141,VLOOKUP(H142,装备类型!A:B,2,FALSE))</f>
        <v>书</v>
      </c>
      <c r="L142" s="87"/>
      <c r="O142" s="13" t="str">
        <f t="shared" si="5"/>
        <v/>
      </c>
      <c r="Q142" s="57" t="str">
        <f t="shared" si="6"/>
        <v/>
      </c>
      <c r="S142" s="13" t="str">
        <f>IF(P142="","",VLOOKUP(P142,属性值!U:AA,R142+1,FALSE))</f>
        <v/>
      </c>
      <c r="X142" s="13" t="str">
        <f>IF(P142="","",INT(VLOOKUP(P142,属性值!A:G,R142+1,FALSE)*VLOOKUP(I142,属性值!A:D,3,FALSE)))</f>
        <v/>
      </c>
      <c r="Y142" s="13" t="str">
        <f>IF(P142="","",INT(VLOOKUP(P142,属性值!A:G,R142+1,FALSE)*VLOOKUP(I142,属性值!A:D,4,FALSE)))</f>
        <v/>
      </c>
      <c r="Z142" s="13">
        <v>19</v>
      </c>
      <c r="AA142" s="13" t="str">
        <f>IF(Z142="","",VLOOKUP(Z142,状态名词!A:C,2,FALSE))</f>
        <v>rating</v>
      </c>
      <c r="AB142" s="13" t="str">
        <f>IF(Z142="","",VLOOKUP(Z142,状态名词!A:C,3,FALSE))</f>
        <v>暴击+</v>
      </c>
      <c r="AC142" s="13">
        <v>350</v>
      </c>
    </row>
    <row r="143" spans="1:29">
      <c r="I143" s="13" t="str">
        <f>IF(H143="",I142,VLOOKUP(H143,装备类型!A:B,2,FALSE))</f>
        <v>书</v>
      </c>
      <c r="K143" s="43"/>
      <c r="L143" s="87"/>
      <c r="O143" s="13" t="str">
        <f t="shared" si="5"/>
        <v/>
      </c>
      <c r="Q143" s="57" t="str">
        <f t="shared" si="6"/>
        <v/>
      </c>
      <c r="S143" s="13" t="str">
        <f>IF(P143="","",VLOOKUP(P143,属性值!U:AA,R143+1,FALSE))</f>
        <v/>
      </c>
      <c r="T143" s="13" t="s">
        <v>225</v>
      </c>
      <c r="X143" s="13" t="str">
        <f>IF(P143="","",INT(VLOOKUP(P143,属性值!A:G,R143+1,FALSE)*VLOOKUP(I143,属性值!A:D,3,FALSE)))</f>
        <v/>
      </c>
      <c r="Y143" s="13" t="str">
        <f>IF(P143="","",INT(VLOOKUP(P143,属性值!A:G,R143+1,FALSE)*VLOOKUP(I143,属性值!A:D,4,FALSE)))</f>
        <v/>
      </c>
      <c r="Z143" s="13">
        <v>20</v>
      </c>
      <c r="AA143" s="13" t="str">
        <f>IF(Z143="","",VLOOKUP(Z143,状态名词!A:C,2,FALSE))</f>
        <v>ratingdamage</v>
      </c>
      <c r="AB143" s="13" t="str">
        <f>IF(Z143="","",VLOOKUP(Z143,状态名词!A:C,3,FALSE))</f>
        <v>暴伤+</v>
      </c>
      <c r="AC143" s="13">
        <v>350</v>
      </c>
    </row>
    <row r="144" spans="1:29">
      <c r="I144" s="13" t="str">
        <f>IF(H144="",I143,VLOOKUP(H144,装备类型!A:B,2,FALSE))</f>
        <v>书</v>
      </c>
      <c r="J144" s="13">
        <v>2</v>
      </c>
      <c r="K144" s="61" t="s">
        <v>1834</v>
      </c>
      <c r="L144" s="87" t="s">
        <v>4426</v>
      </c>
      <c r="O144" s="13">
        <v>1</v>
      </c>
      <c r="P144" s="13">
        <v>60</v>
      </c>
      <c r="Q144" s="57">
        <f t="shared" si="6"/>
        <v>69</v>
      </c>
      <c r="R144" s="13">
        <v>6</v>
      </c>
      <c r="S144" s="13">
        <f>IF(P144="","",VLOOKUP(P144,属性值!U:AA,R144+1,FALSE))</f>
        <v>515</v>
      </c>
      <c r="T144" s="13" t="s">
        <v>4542</v>
      </c>
      <c r="U144" s="13">
        <v>30015</v>
      </c>
      <c r="X144" s="13">
        <f>IF(P144="","",INT(VLOOKUP(P144,属性值!A:G,R144+1,FALSE)*VLOOKUP(I144,属性值!A:D,3,FALSE)))</f>
        <v>2105</v>
      </c>
      <c r="Y144" s="13">
        <f>IF(P144="","",INT(VLOOKUP(P144,属性值!A:G,R144+1,FALSE)*VLOOKUP(I144,属性值!A:D,4,FALSE)))</f>
        <v>2572</v>
      </c>
      <c r="Z144" s="13">
        <v>54</v>
      </c>
      <c r="AA144" s="13" t="str">
        <f>IF(Z144="","",VLOOKUP(Z144,状态名词!A:C,2,FALSE))</f>
        <v>spi</v>
      </c>
      <c r="AB144" s="13" t="str">
        <f>IF(Z144="","",VLOOKUP(Z144,状态名词!A:C,3,FALSE))</f>
        <v>精神</v>
      </c>
      <c r="AC144" s="13">
        <v>100</v>
      </c>
    </row>
    <row r="145" spans="1:29">
      <c r="I145" s="13" t="str">
        <f>IF(H145="",I144,VLOOKUP(H145,装备类型!A:B,2,FALSE))</f>
        <v>书</v>
      </c>
      <c r="K145" s="61"/>
      <c r="L145" s="87"/>
      <c r="Q145" s="57" t="str">
        <f t="shared" si="6"/>
        <v/>
      </c>
      <c r="S145" s="13" t="str">
        <f>IF(P145="","",VLOOKUP(P145,属性值!U:AA,R145+1,FALSE))</f>
        <v/>
      </c>
      <c r="X145" s="13" t="str">
        <f>IF(P145="","",INT(VLOOKUP(P145,属性值!A:G,R145+1,FALSE)*VLOOKUP(I145,属性值!A:D,3,FALSE)))</f>
        <v/>
      </c>
      <c r="Y145" s="13" t="str">
        <f>IF(P145="","",INT(VLOOKUP(P145,属性值!A:G,R145+1,FALSE)*VLOOKUP(I145,属性值!A:D,4,FALSE)))</f>
        <v/>
      </c>
      <c r="Z145" s="13">
        <v>19</v>
      </c>
      <c r="AA145" s="13" t="str">
        <f>IF(Z145="","",VLOOKUP(Z145,状态名词!A:C,2,FALSE))</f>
        <v>rating</v>
      </c>
      <c r="AB145" s="13" t="str">
        <f>IF(Z145="","",VLOOKUP(Z145,状态名词!A:C,3,FALSE))</f>
        <v>暴击+</v>
      </c>
      <c r="AC145" s="13">
        <v>500</v>
      </c>
    </row>
    <row r="146" spans="1:29">
      <c r="I146" s="13" t="str">
        <f>IF(H146="",I145,VLOOKUP(H146,装备类型!A:B,2,FALSE))</f>
        <v>书</v>
      </c>
      <c r="K146" s="61"/>
      <c r="L146" s="87"/>
      <c r="Q146" s="57" t="str">
        <f t="shared" si="6"/>
        <v/>
      </c>
      <c r="S146" s="13" t="str">
        <f>IF(P146="","",VLOOKUP(P146,属性值!U:AA,R146+1,FALSE))</f>
        <v/>
      </c>
      <c r="X146" s="13" t="str">
        <f>IF(P146="","",INT(VLOOKUP(P146,属性值!A:G,R146+1,FALSE)*VLOOKUP(I146,属性值!A:D,3,FALSE)))</f>
        <v/>
      </c>
      <c r="Y146" s="13" t="str">
        <f>IF(P146="","",INT(VLOOKUP(P146,属性值!A:G,R146+1,FALSE)*VLOOKUP(I146,属性值!A:D,4,FALSE)))</f>
        <v/>
      </c>
      <c r="Z146" s="13">
        <v>20</v>
      </c>
      <c r="AA146" s="13" t="str">
        <f>IF(Z146="","",VLOOKUP(Z146,状态名词!A:C,2,FALSE))</f>
        <v>ratingdamage</v>
      </c>
      <c r="AB146" s="13" t="str">
        <f>IF(Z146="","",VLOOKUP(Z146,状态名词!A:C,3,FALSE))</f>
        <v>暴伤+</v>
      </c>
      <c r="AC146" s="13">
        <v>500</v>
      </c>
    </row>
    <row r="147" spans="1:29">
      <c r="A147" s="51">
        <v>10043</v>
      </c>
      <c r="B147" s="13">
        <v>30</v>
      </c>
      <c r="C147" s="13">
        <v>5</v>
      </c>
      <c r="D147" s="13">
        <v>30</v>
      </c>
      <c r="E147" s="13">
        <v>1</v>
      </c>
      <c r="G147" s="13" t="s">
        <v>6992</v>
      </c>
      <c r="H147" s="13">
        <v>3</v>
      </c>
      <c r="I147" s="13" t="str">
        <f>IF(H147="",I146,VLOOKUP(H147,装备类型!A:B,2,FALSE))</f>
        <v>弓</v>
      </c>
      <c r="J147" s="13">
        <v>1</v>
      </c>
      <c r="K147" s="73" t="s">
        <v>6988</v>
      </c>
      <c r="L147" s="13" t="s">
        <v>6989</v>
      </c>
      <c r="M147" s="13" t="s">
        <v>1325</v>
      </c>
      <c r="N147" s="13" t="s">
        <v>1326</v>
      </c>
      <c r="O147" s="13">
        <v>0</v>
      </c>
      <c r="P147" s="13">
        <v>30</v>
      </c>
      <c r="Q147" s="57">
        <f t="shared" si="6"/>
        <v>37</v>
      </c>
      <c r="R147" s="13">
        <v>5</v>
      </c>
      <c r="S147" s="13">
        <f>IF(P147="","",VLOOKUP(P147,属性值!U:AA,R147+1,FALSE))</f>
        <v>215</v>
      </c>
      <c r="T147" s="13" t="s">
        <v>6098</v>
      </c>
      <c r="U147" s="13">
        <v>30047</v>
      </c>
      <c r="W147" s="42" t="s">
        <v>6990</v>
      </c>
      <c r="X147" s="13">
        <f>IF(P147="","",INT(VLOOKUP(P147,属性值!A:G,R147+1,FALSE)*VLOOKUP(I147,属性值!A:D,3,FALSE)))</f>
        <v>680</v>
      </c>
      <c r="Y147" s="13">
        <f>IF(P147="","",INT(VLOOKUP(P147,属性值!A:G,R147+1,FALSE)*VLOOKUP(I147,属性值!A:D,4,FALSE)))</f>
        <v>557</v>
      </c>
      <c r="Z147" s="13">
        <v>17</v>
      </c>
      <c r="AA147" s="13" t="str">
        <f>IF(Z147="","",VLOOKUP(Z147,状态名词!A:C,2,FALSE))</f>
        <v>adi</v>
      </c>
      <c r="AB147" s="13" t="str">
        <f>IF(Z147="","",VLOOKUP(Z147,状态名词!A:C,3,FALSE))</f>
        <v>物穿</v>
      </c>
      <c r="AC147" s="13">
        <v>300</v>
      </c>
    </row>
    <row r="148" spans="1:29">
      <c r="A148" s="51"/>
      <c r="I148" s="13" t="str">
        <f>IF(H148="",I147,VLOOKUP(H148,装备类型!A:B,2,FALSE))</f>
        <v>弓</v>
      </c>
      <c r="K148" s="61"/>
      <c r="O148" s="13" t="str">
        <f>IF(K148="","",1)</f>
        <v/>
      </c>
      <c r="Q148" s="57" t="str">
        <f t="shared" si="6"/>
        <v/>
      </c>
      <c r="S148" s="13" t="str">
        <f>IF(P148="","",VLOOKUP(P148,属性值!U:AA,R148+1,FALSE))</f>
        <v/>
      </c>
      <c r="T148" s="13" t="s">
        <v>225</v>
      </c>
      <c r="X148" s="13" t="str">
        <f>IF(P148="","",INT(VLOOKUP(P148,属性值!A:G,R148+1,FALSE)*VLOOKUP(I148,属性值!A:D,3,FALSE)))</f>
        <v/>
      </c>
      <c r="Y148" s="13" t="str">
        <f>IF(P148="","",INT(VLOOKUP(P148,属性值!A:G,R148+1,FALSE)*VLOOKUP(I148,属性值!A:D,4,FALSE)))</f>
        <v/>
      </c>
      <c r="Z148" s="13">
        <v>28</v>
      </c>
      <c r="AA148" s="13" t="str">
        <f>IF(Z148="","",VLOOKUP(Z148,状态名词!A:C,2,FALSE))</f>
        <v>lightup</v>
      </c>
      <c r="AB148" s="13" t="str">
        <f>IF(Z148="","",VLOOKUP(Z148,状态名词!A:C,3,FALSE))</f>
        <v>光属性强化</v>
      </c>
      <c r="AC148" s="13">
        <v>5</v>
      </c>
    </row>
    <row r="149" spans="1:29">
      <c r="A149" s="51"/>
      <c r="I149" s="13" t="str">
        <f>IF(H149="",I148,VLOOKUP(H149,装备类型!A:B,2,FALSE))</f>
        <v>弓</v>
      </c>
      <c r="J149" s="13">
        <v>2</v>
      </c>
      <c r="K149" s="22" t="s">
        <v>6991</v>
      </c>
      <c r="L149" s="13" t="s">
        <v>6993</v>
      </c>
      <c r="O149" s="13">
        <v>0</v>
      </c>
      <c r="P149" s="13">
        <v>60</v>
      </c>
      <c r="Q149" s="57">
        <f t="shared" si="6"/>
        <v>69</v>
      </c>
      <c r="R149" s="13">
        <v>6</v>
      </c>
      <c r="S149" s="13">
        <f>IF(P149="","",VLOOKUP(P149,属性值!U:AA,R149+1,FALSE))</f>
        <v>515</v>
      </c>
      <c r="T149" s="13" t="s">
        <v>6098</v>
      </c>
      <c r="U149" s="13">
        <v>30047</v>
      </c>
      <c r="X149" s="13">
        <f>IF(P149="","",INT(VLOOKUP(P149,属性值!A:G,R149+1,FALSE)*VLOOKUP(I149,属性值!A:D,3,FALSE)))</f>
        <v>2572</v>
      </c>
      <c r="Y149" s="13">
        <f>IF(P149="","",INT(VLOOKUP(P149,属性值!A:G,R149+1,FALSE)*VLOOKUP(I149,属性值!A:D,4,FALSE)))</f>
        <v>2105</v>
      </c>
      <c r="Z149" s="13">
        <v>17</v>
      </c>
      <c r="AA149" s="13" t="str">
        <f>IF(Z149="","",VLOOKUP(Z149,状态名词!A:C,2,FALSE))</f>
        <v>adi</v>
      </c>
      <c r="AB149" s="13" t="str">
        <f>IF(Z149="","",VLOOKUP(Z149,状态名词!A:C,3,FALSE))</f>
        <v>物穿</v>
      </c>
      <c r="AC149" s="13">
        <v>500</v>
      </c>
    </row>
    <row r="150" spans="1:29">
      <c r="A150" s="51"/>
      <c r="I150" s="13" t="str">
        <f>IF(H150="",I149,VLOOKUP(H150,装备类型!A:B,2,FALSE))</f>
        <v>弓</v>
      </c>
      <c r="K150" s="22"/>
      <c r="Q150" s="57" t="str">
        <f t="shared" si="6"/>
        <v/>
      </c>
      <c r="S150" s="13" t="str">
        <f>IF(P150="","",VLOOKUP(P150,属性值!U:AA,R150+1,FALSE))</f>
        <v/>
      </c>
      <c r="X150" s="13" t="str">
        <f>IF(P150="","",INT(VLOOKUP(P150,属性值!A:G,R150+1,FALSE)*VLOOKUP(I150,属性值!A:D,3,FALSE)))</f>
        <v/>
      </c>
      <c r="Y150" s="13" t="str">
        <f>IF(P150="","",INT(VLOOKUP(P150,属性值!A:G,R150+1,FALSE)*VLOOKUP(I150,属性值!A:D,4,FALSE)))</f>
        <v/>
      </c>
      <c r="Z150" s="13">
        <v>28</v>
      </c>
      <c r="AA150" s="13" t="str">
        <f>IF(Z150="","",VLOOKUP(Z150,状态名词!A:C,2,FALSE))</f>
        <v>lightup</v>
      </c>
      <c r="AB150" s="13" t="str">
        <f>IF(Z150="","",VLOOKUP(Z150,状态名词!A:C,3,FALSE))</f>
        <v>光属性强化</v>
      </c>
      <c r="AC150" s="13">
        <v>15</v>
      </c>
    </row>
    <row r="151" spans="1:29">
      <c r="A151" s="51"/>
      <c r="I151" s="13" t="str">
        <f>IF(H151="",I150,VLOOKUP(H151,装备类型!A:B,2,FALSE))</f>
        <v>弓</v>
      </c>
      <c r="K151" s="22"/>
      <c r="Q151" s="57" t="str">
        <f t="shared" si="6"/>
        <v/>
      </c>
      <c r="S151" s="13" t="str">
        <f>IF(P151="","",VLOOKUP(P151,属性值!U:AA,R151+1,FALSE))</f>
        <v/>
      </c>
      <c r="X151" s="13" t="str">
        <f>IF(P151="","",INT(VLOOKUP(P151,属性值!A:G,R151+1,FALSE)*VLOOKUP(I151,属性值!A:D,3,FALSE)))</f>
        <v/>
      </c>
      <c r="Y151" s="13" t="str">
        <f>IF(P151="","",INT(VLOOKUP(P151,属性值!A:G,R151+1,FALSE)*VLOOKUP(I151,属性值!A:D,4,FALSE)))</f>
        <v/>
      </c>
      <c r="Z151" s="13">
        <v>21</v>
      </c>
      <c r="AA151" s="13" t="str">
        <f>IF(Z151="","",VLOOKUP(Z151,状态名词!A:C,2,FALSE))</f>
        <v>speed</v>
      </c>
      <c r="AB151" s="13" t="str">
        <f>IF(Z151="","",VLOOKUP(Z151,状态名词!A:C,3,FALSE))</f>
        <v>速度+</v>
      </c>
      <c r="AC151" s="13">
        <v>400</v>
      </c>
    </row>
    <row r="152" spans="1:29">
      <c r="A152" s="41">
        <v>10044</v>
      </c>
      <c r="B152" s="13">
        <v>30</v>
      </c>
      <c r="C152" s="13">
        <v>5</v>
      </c>
      <c r="D152" s="13">
        <v>30</v>
      </c>
      <c r="E152" s="13">
        <v>1</v>
      </c>
      <c r="F152" s="13">
        <v>55</v>
      </c>
      <c r="H152" s="13">
        <v>1</v>
      </c>
      <c r="I152" s="13" t="str">
        <f>IF(H152="",I151,VLOOKUP(H152,装备类型!A:B,2,FALSE))</f>
        <v>枪</v>
      </c>
      <c r="J152" s="13">
        <v>1</v>
      </c>
      <c r="K152" s="21" t="s">
        <v>6108</v>
      </c>
      <c r="L152" s="21" t="s">
        <v>6396</v>
      </c>
      <c r="O152" s="13">
        <v>1</v>
      </c>
      <c r="P152" s="13">
        <v>30</v>
      </c>
      <c r="Q152" s="57">
        <f t="shared" si="6"/>
        <v>37</v>
      </c>
      <c r="R152" s="13">
        <v>5</v>
      </c>
      <c r="S152" s="13">
        <f>IF(P152="","",VLOOKUP(P152,属性值!U:AA,R152+1,FALSE))</f>
        <v>215</v>
      </c>
      <c r="T152" s="13" t="s">
        <v>6242</v>
      </c>
      <c r="U152" s="13">
        <v>30049</v>
      </c>
      <c r="W152" s="42" t="s">
        <v>6442</v>
      </c>
      <c r="X152" s="13">
        <f>IF(P152="","",INT(VLOOKUP(P152,属性值!A:G,R152+1,FALSE)*VLOOKUP(I152,属性值!A:D,3,FALSE)))</f>
        <v>619</v>
      </c>
      <c r="Y152" s="13">
        <f>IF(P152="","",INT(VLOOKUP(P152,属性值!A:G,R152+1,FALSE)*VLOOKUP(I152,属性值!A:D,4,FALSE)))</f>
        <v>619</v>
      </c>
      <c r="AA152" s="13" t="str">
        <f>IF(Z152="","",VLOOKUP(Z152,状态名词!A:C,2,FALSE))</f>
        <v/>
      </c>
      <c r="AB152" s="13" t="str">
        <f>IF(Z152="","",VLOOKUP(Z152,状态名词!A:C,3,FALSE))</f>
        <v/>
      </c>
    </row>
    <row r="153" spans="1:29">
      <c r="I153" s="13" t="str">
        <f>IF(H153="",I152,VLOOKUP(H153,装备类型!A:B,2,FALSE))</f>
        <v>枪</v>
      </c>
      <c r="J153" s="13">
        <v>2</v>
      </c>
      <c r="K153" s="22" t="s">
        <v>6108</v>
      </c>
      <c r="L153" s="21" t="s">
        <v>6391</v>
      </c>
      <c r="O153" s="13">
        <v>1</v>
      </c>
      <c r="P153" s="13">
        <v>60</v>
      </c>
      <c r="Q153" s="57">
        <f t="shared" si="6"/>
        <v>69</v>
      </c>
      <c r="R153" s="13">
        <v>6</v>
      </c>
      <c r="S153" s="13">
        <f>IF(P153="","",VLOOKUP(P153,属性值!U:AA,R153+1,FALSE))</f>
        <v>515</v>
      </c>
      <c r="T153" s="13" t="s">
        <v>6242</v>
      </c>
      <c r="U153" s="13">
        <v>30049</v>
      </c>
      <c r="X153" s="13">
        <f>IF(P153="","",INT(VLOOKUP(P153,属性值!A:G,R153+1,FALSE)*VLOOKUP(I153,属性值!A:D,3,FALSE)))</f>
        <v>2339</v>
      </c>
      <c r="Y153" s="13">
        <f>IF(P153="","",INT(VLOOKUP(P153,属性值!A:G,R153+1,FALSE)*VLOOKUP(I153,属性值!A:D,4,FALSE)))</f>
        <v>2339</v>
      </c>
      <c r="AA153" s="13" t="str">
        <f>IF(Z153="","",VLOOKUP(Z153,状态名词!A:C,2,FALSE))</f>
        <v/>
      </c>
      <c r="AB153" s="13" t="str">
        <f>IF(Z153="","",VLOOKUP(Z153,状态名词!A:C,3,FALSE))</f>
        <v/>
      </c>
    </row>
    <row r="154" spans="1:29">
      <c r="A154" s="41">
        <v>10045</v>
      </c>
      <c r="B154" s="13">
        <v>30</v>
      </c>
      <c r="C154" s="13">
        <v>5</v>
      </c>
      <c r="D154" s="13">
        <v>30</v>
      </c>
      <c r="E154" s="13">
        <v>1</v>
      </c>
      <c r="F154" s="13">
        <v>32</v>
      </c>
      <c r="H154" s="13">
        <v>2</v>
      </c>
      <c r="I154" s="13" t="str">
        <f>IF(H154="",I153,VLOOKUP(H154,装备类型!A:B,2,FALSE))</f>
        <v>刀</v>
      </c>
      <c r="J154" s="13">
        <v>1</v>
      </c>
      <c r="K154" s="21" t="s">
        <v>6253</v>
      </c>
      <c r="L154" s="21" t="s">
        <v>6397</v>
      </c>
      <c r="O154" s="13">
        <v>1</v>
      </c>
      <c r="P154" s="13">
        <v>30</v>
      </c>
      <c r="Q154" s="57">
        <f t="shared" si="6"/>
        <v>37</v>
      </c>
      <c r="R154" s="13">
        <v>5</v>
      </c>
      <c r="S154" s="13">
        <f>IF(P154="","",VLOOKUP(P154,属性值!U:AA,R154+1,FALSE))</f>
        <v>215</v>
      </c>
      <c r="T154" s="13" t="s">
        <v>6249</v>
      </c>
      <c r="U154" s="13">
        <v>30050</v>
      </c>
      <c r="W154" s="42" t="s">
        <v>6444</v>
      </c>
      <c r="X154" s="13">
        <f>IF(P154="","",INT(VLOOKUP(P154,属性值!A:G,R154+1,FALSE)*VLOOKUP(I154,属性值!A:D,3,FALSE)))</f>
        <v>742</v>
      </c>
      <c r="Y154" s="13">
        <f>IF(P154="","",INT(VLOOKUP(P154,属性值!A:G,R154+1,FALSE)*VLOOKUP(I154,属性值!A:D,4,FALSE)))</f>
        <v>495</v>
      </c>
      <c r="AA154" s="13" t="str">
        <f>IF(Z154="","",VLOOKUP(Z154,状态名词!A:C,2,FALSE))</f>
        <v/>
      </c>
      <c r="AB154" s="13" t="str">
        <f>IF(Z154="","",VLOOKUP(Z154,状态名词!A:C,3,FALSE))</f>
        <v/>
      </c>
    </row>
    <row r="155" spans="1:29">
      <c r="I155" s="13" t="str">
        <f>IF(H155="",I154,VLOOKUP(H155,装备类型!A:B,2,FALSE))</f>
        <v>刀</v>
      </c>
      <c r="J155" s="13">
        <v>2</v>
      </c>
      <c r="K155" s="22" t="s">
        <v>6253</v>
      </c>
      <c r="L155" s="21" t="s">
        <v>6392</v>
      </c>
      <c r="O155" s="13">
        <v>1</v>
      </c>
      <c r="P155" s="13">
        <v>60</v>
      </c>
      <c r="Q155" s="57">
        <f t="shared" si="6"/>
        <v>69</v>
      </c>
      <c r="R155" s="13">
        <v>6</v>
      </c>
      <c r="S155" s="13">
        <f>IF(P155="","",VLOOKUP(P155,属性值!U:AA,R155+1,FALSE))</f>
        <v>515</v>
      </c>
      <c r="T155" s="13" t="s">
        <v>6249</v>
      </c>
      <c r="U155" s="13">
        <v>30050</v>
      </c>
      <c r="X155" s="13">
        <f>IF(P155="","",INT(VLOOKUP(P155,属性值!A:G,R155+1,FALSE)*VLOOKUP(I155,属性值!A:D,3,FALSE)))</f>
        <v>2806</v>
      </c>
      <c r="Y155" s="13">
        <f>IF(P155="","",INT(VLOOKUP(P155,属性值!A:G,R155+1,FALSE)*VLOOKUP(I155,属性值!A:D,4,FALSE)))</f>
        <v>1871</v>
      </c>
      <c r="AA155" s="13" t="str">
        <f>IF(Z155="","",VLOOKUP(Z155,状态名词!A:C,2,FALSE))</f>
        <v/>
      </c>
      <c r="AB155" s="13" t="str">
        <f>IF(Z155="","",VLOOKUP(Z155,状态名词!A:C,3,FALSE))</f>
        <v/>
      </c>
    </row>
    <row r="156" spans="1:29">
      <c r="A156" s="41">
        <v>10046</v>
      </c>
      <c r="B156" s="13">
        <v>30</v>
      </c>
      <c r="C156" s="13">
        <v>5</v>
      </c>
      <c r="D156" s="13">
        <v>30</v>
      </c>
      <c r="E156" s="13">
        <v>1</v>
      </c>
      <c r="F156" s="13">
        <v>12</v>
      </c>
      <c r="H156" s="13">
        <v>1</v>
      </c>
      <c r="I156" s="13" t="str">
        <f>IF(H156="",I155,VLOOKUP(H156,装备类型!A:B,2,FALSE))</f>
        <v>枪</v>
      </c>
      <c r="J156" s="13">
        <v>1</v>
      </c>
      <c r="K156" s="21" t="s">
        <v>6110</v>
      </c>
      <c r="L156" s="21" t="s">
        <v>6398</v>
      </c>
      <c r="O156" s="13">
        <v>1</v>
      </c>
      <c r="P156" s="13">
        <v>30</v>
      </c>
      <c r="Q156" s="57">
        <f t="shared" si="6"/>
        <v>37</v>
      </c>
      <c r="R156" s="13">
        <v>5</v>
      </c>
      <c r="S156" s="13">
        <f>IF(P156="","",VLOOKUP(P156,属性值!U:AA,R156+1,FALSE))</f>
        <v>215</v>
      </c>
      <c r="T156" s="13" t="s">
        <v>6247</v>
      </c>
      <c r="U156" s="13">
        <v>30051</v>
      </c>
      <c r="W156" s="42" t="s">
        <v>6443</v>
      </c>
      <c r="X156" s="13">
        <f>IF(P156="","",INT(VLOOKUP(P156,属性值!A:G,R156+1,FALSE)*VLOOKUP(I156,属性值!A:D,3,FALSE)))</f>
        <v>619</v>
      </c>
      <c r="Y156" s="13">
        <f>IF(P156="","",INT(VLOOKUP(P156,属性值!A:G,R156+1,FALSE)*VLOOKUP(I156,属性值!A:D,4,FALSE)))</f>
        <v>619</v>
      </c>
      <c r="AA156" s="13" t="str">
        <f>IF(Z156="","",VLOOKUP(Z156,状态名词!A:C,2,FALSE))</f>
        <v/>
      </c>
      <c r="AB156" s="13" t="str">
        <f>IF(Z156="","",VLOOKUP(Z156,状态名词!A:C,3,FALSE))</f>
        <v/>
      </c>
    </row>
    <row r="157" spans="1:29">
      <c r="I157" s="13" t="str">
        <f>IF(H157="",I156,VLOOKUP(H157,装备类型!A:B,2,FALSE))</f>
        <v>枪</v>
      </c>
      <c r="J157" s="13">
        <v>2</v>
      </c>
      <c r="K157" s="22" t="s">
        <v>6109</v>
      </c>
      <c r="L157" s="21" t="s">
        <v>6393</v>
      </c>
      <c r="O157" s="13">
        <v>1</v>
      </c>
      <c r="P157" s="13">
        <v>60</v>
      </c>
      <c r="Q157" s="57">
        <f t="shared" si="6"/>
        <v>69</v>
      </c>
      <c r="R157" s="13">
        <v>6</v>
      </c>
      <c r="S157" s="13">
        <f>IF(P157="","",VLOOKUP(P157,属性值!U:AA,R157+1,FALSE))</f>
        <v>515</v>
      </c>
      <c r="T157" s="13" t="s">
        <v>6248</v>
      </c>
      <c r="U157" s="13">
        <v>30051</v>
      </c>
      <c r="X157" s="13">
        <f>IF(P157="","",INT(VLOOKUP(P157,属性值!A:G,R157+1,FALSE)*VLOOKUP(I157,属性值!A:D,3,FALSE)))</f>
        <v>2339</v>
      </c>
      <c r="Y157" s="13">
        <f>IF(P157="","",INT(VLOOKUP(P157,属性值!A:G,R157+1,FALSE)*VLOOKUP(I157,属性值!A:D,4,FALSE)))</f>
        <v>2339</v>
      </c>
      <c r="AA157" s="13" t="str">
        <f>IF(Z157="","",VLOOKUP(Z157,状态名词!A:C,2,FALSE))</f>
        <v/>
      </c>
      <c r="AB157" s="13" t="str">
        <f>IF(Z157="","",VLOOKUP(Z157,状态名词!A:C,3,FALSE))</f>
        <v/>
      </c>
    </row>
    <row r="158" spans="1:29">
      <c r="A158" s="41">
        <v>10047</v>
      </c>
      <c r="B158" s="13">
        <v>30</v>
      </c>
      <c r="C158" s="13">
        <v>5</v>
      </c>
      <c r="D158" s="13">
        <v>30</v>
      </c>
      <c r="E158" s="13">
        <v>1</v>
      </c>
      <c r="F158" s="13">
        <v>37</v>
      </c>
      <c r="H158" s="13">
        <v>6</v>
      </c>
      <c r="I158" s="13" t="str">
        <f>IF(H158="",I157,VLOOKUP(H158,装备类型!A:B,2,FALSE))</f>
        <v>杖</v>
      </c>
      <c r="J158" s="13">
        <v>1</v>
      </c>
      <c r="K158" s="21" t="s">
        <v>6686</v>
      </c>
      <c r="L158" s="21" t="s">
        <v>6399</v>
      </c>
      <c r="O158" s="13">
        <v>1</v>
      </c>
      <c r="P158" s="13">
        <v>30</v>
      </c>
      <c r="Q158" s="57">
        <f t="shared" si="6"/>
        <v>37</v>
      </c>
      <c r="R158" s="13">
        <v>5</v>
      </c>
      <c r="S158" s="13">
        <f>IF(P158="","",VLOOKUP(P158,属性值!U:AA,R158+1,FALSE))</f>
        <v>215</v>
      </c>
      <c r="T158" s="13" t="s">
        <v>6243</v>
      </c>
      <c r="U158" s="13">
        <v>30052</v>
      </c>
      <c r="W158" s="42" t="s">
        <v>6445</v>
      </c>
      <c r="X158" s="13">
        <f>IF(P158="","",INT(VLOOKUP(P158,属性值!A:G,R158+1,FALSE)*VLOOKUP(I158,属性值!A:D,3,FALSE)))</f>
        <v>495</v>
      </c>
      <c r="Y158" s="13">
        <f>IF(P158="","",INT(VLOOKUP(P158,属性值!A:G,R158+1,FALSE)*VLOOKUP(I158,属性值!A:D,4,FALSE)))</f>
        <v>742</v>
      </c>
      <c r="AA158" s="13" t="str">
        <f>IF(Z158="","",VLOOKUP(Z158,状态名词!A:C,2,FALSE))</f>
        <v/>
      </c>
      <c r="AB158" s="13" t="str">
        <f>IF(Z158="","",VLOOKUP(Z158,状态名词!A:C,3,FALSE))</f>
        <v/>
      </c>
    </row>
    <row r="159" spans="1:29">
      <c r="I159" s="13" t="str">
        <f>IF(H159="",I158,VLOOKUP(H159,装备类型!A:B,2,FALSE))</f>
        <v>杖</v>
      </c>
      <c r="J159" s="13">
        <v>2</v>
      </c>
      <c r="K159" s="22" t="s">
        <v>6113</v>
      </c>
      <c r="L159" s="21" t="s">
        <v>6394</v>
      </c>
      <c r="O159" s="13">
        <v>1</v>
      </c>
      <c r="P159" s="13">
        <v>60</v>
      </c>
      <c r="Q159" s="57">
        <f t="shared" si="6"/>
        <v>69</v>
      </c>
      <c r="R159" s="13">
        <v>6</v>
      </c>
      <c r="S159" s="13">
        <f>IF(P159="","",VLOOKUP(P159,属性值!U:AA,R159+1,FALSE))</f>
        <v>515</v>
      </c>
      <c r="T159" s="13" t="s">
        <v>6243</v>
      </c>
      <c r="U159" s="13">
        <v>30052</v>
      </c>
      <c r="X159" s="13">
        <f>IF(P159="","",INT(VLOOKUP(P159,属性值!A:G,R159+1,FALSE)*VLOOKUP(I159,属性值!A:D,3,FALSE)))</f>
        <v>1871</v>
      </c>
      <c r="Y159" s="13">
        <f>IF(P159="","",INT(VLOOKUP(P159,属性值!A:G,R159+1,FALSE)*VLOOKUP(I159,属性值!A:D,4,FALSE)))</f>
        <v>2806</v>
      </c>
      <c r="AA159" s="13" t="str">
        <f>IF(Z159="","",VLOOKUP(Z159,状态名词!A:C,2,FALSE))</f>
        <v/>
      </c>
      <c r="AB159" s="13" t="str">
        <f>IF(Z159="","",VLOOKUP(Z159,状态名词!A:C,3,FALSE))</f>
        <v/>
      </c>
    </row>
    <row r="160" spans="1:29">
      <c r="A160" s="41">
        <v>10048</v>
      </c>
      <c r="B160" s="13">
        <v>30</v>
      </c>
      <c r="C160" s="13">
        <v>5</v>
      </c>
      <c r="D160" s="13">
        <v>30</v>
      </c>
      <c r="E160" s="13">
        <v>1</v>
      </c>
      <c r="H160" s="13">
        <v>6</v>
      </c>
      <c r="I160" s="13" t="str">
        <f>IF(H160="",I159,VLOOKUP(H160,装备类型!A:B,2,FALSE))</f>
        <v>杖</v>
      </c>
      <c r="J160" s="13">
        <v>1</v>
      </c>
      <c r="K160" s="22" t="s">
        <v>6111</v>
      </c>
      <c r="L160" s="22" t="s">
        <v>6400</v>
      </c>
      <c r="O160" s="13">
        <v>1</v>
      </c>
      <c r="P160" s="13">
        <v>30</v>
      </c>
      <c r="Q160" s="57">
        <f t="shared" si="6"/>
        <v>37</v>
      </c>
      <c r="R160" s="13">
        <v>5</v>
      </c>
      <c r="S160" s="13">
        <f>IF(P160="","",VLOOKUP(P160,属性值!U:AA,R160+1,FALSE))</f>
        <v>215</v>
      </c>
      <c r="T160" s="13" t="s">
        <v>6244</v>
      </c>
      <c r="U160" s="13">
        <v>30053</v>
      </c>
      <c r="W160" s="13" t="s">
        <v>6115</v>
      </c>
      <c r="X160" s="13">
        <f>IF(P160="","",INT(VLOOKUP(P160,属性值!A:G,R160+1,FALSE)*VLOOKUP(I160,属性值!A:D,3,FALSE)))</f>
        <v>495</v>
      </c>
      <c r="Y160" s="13">
        <f>IF(P160="","",INT(VLOOKUP(P160,属性值!A:G,R160+1,FALSE)*VLOOKUP(I160,属性值!A:D,4,FALSE)))</f>
        <v>742</v>
      </c>
      <c r="Z160" s="13">
        <v>18</v>
      </c>
      <c r="AA160" s="13" t="str">
        <f>IF(Z160="","",VLOOKUP(Z160,状态名词!A:C,2,FALSE))</f>
        <v>api</v>
      </c>
      <c r="AB160" s="13" t="str">
        <f>IF(Z160="","",VLOOKUP(Z160,状态名词!A:C,3,FALSE))</f>
        <v>法穿</v>
      </c>
      <c r="AC160" s="13">
        <v>300</v>
      </c>
    </row>
    <row r="161" spans="1:29">
      <c r="I161" s="13" t="str">
        <f>IF(H161="",I160,VLOOKUP(H161,装备类型!A:B,2,FALSE))</f>
        <v>杖</v>
      </c>
      <c r="K161" s="22"/>
      <c r="L161" s="22"/>
      <c r="Q161" s="57" t="str">
        <f t="shared" si="6"/>
        <v/>
      </c>
      <c r="S161" s="13" t="str">
        <f>IF(P161="","",VLOOKUP(P161,属性值!U:AA,R161+1,FALSE))</f>
        <v/>
      </c>
      <c r="X161" s="13" t="str">
        <f>IF(P161="","",INT(VLOOKUP(P161,属性值!A:G,R161+1,FALSE)*VLOOKUP(I161,属性值!A:D,3,FALSE)))</f>
        <v/>
      </c>
      <c r="Y161" s="13" t="str">
        <f>IF(P161="","",INT(VLOOKUP(P161,属性值!A:G,R161+1,FALSE)*VLOOKUP(I161,属性值!A:D,4,FALSE)))</f>
        <v/>
      </c>
      <c r="Z161" s="13">
        <v>28</v>
      </c>
      <c r="AA161" s="13" t="str">
        <f>IF(Z161="","",VLOOKUP(Z161,状态名词!A:C,2,FALSE))</f>
        <v>lightup</v>
      </c>
      <c r="AB161" s="13" t="str">
        <f>IF(Z161="","",VLOOKUP(Z161,状态名词!A:C,3,FALSE))</f>
        <v>光属性强化</v>
      </c>
      <c r="AC161" s="13">
        <v>5</v>
      </c>
    </row>
    <row r="162" spans="1:29">
      <c r="I162" s="13" t="str">
        <f>IF(H162="",I161,VLOOKUP(H162,装备类型!A:B,2,FALSE))</f>
        <v>杖</v>
      </c>
      <c r="J162" s="13">
        <v>2</v>
      </c>
      <c r="K162" s="22" t="s">
        <v>6112</v>
      </c>
      <c r="L162" s="22" t="s">
        <v>6395</v>
      </c>
      <c r="O162" s="13">
        <v>1</v>
      </c>
      <c r="P162" s="13">
        <v>60</v>
      </c>
      <c r="Q162" s="57">
        <f t="shared" si="6"/>
        <v>69</v>
      </c>
      <c r="R162" s="13">
        <v>6</v>
      </c>
      <c r="S162" s="13">
        <f>IF(P162="","",VLOOKUP(P162,属性值!U:AA,R162+1,FALSE))</f>
        <v>515</v>
      </c>
      <c r="T162" s="13" t="s">
        <v>6244</v>
      </c>
      <c r="U162" s="13">
        <v>30053</v>
      </c>
      <c r="X162" s="13">
        <f>IF(P162="","",INT(VLOOKUP(P162,属性值!A:G,R162+1,FALSE)*VLOOKUP(I162,属性值!A:D,3,FALSE)))</f>
        <v>1871</v>
      </c>
      <c r="Y162" s="13">
        <f>IF(P162="","",INT(VLOOKUP(P162,属性值!A:G,R162+1,FALSE)*VLOOKUP(I162,属性值!A:D,4,FALSE)))</f>
        <v>2806</v>
      </c>
      <c r="Z162" s="13">
        <v>18</v>
      </c>
      <c r="AA162" s="13" t="str">
        <f>IF(Z162="","",VLOOKUP(Z162,状态名词!A:C,2,FALSE))</f>
        <v>api</v>
      </c>
      <c r="AB162" s="13" t="str">
        <f>IF(Z162="","",VLOOKUP(Z162,状态名词!A:C,3,FALSE))</f>
        <v>法穿</v>
      </c>
      <c r="AC162" s="13">
        <v>500</v>
      </c>
    </row>
    <row r="163" spans="1:29">
      <c r="I163" s="13" t="str">
        <f>IF(H163="",I162,VLOOKUP(H163,装备类型!A:B,2,FALSE))</f>
        <v>杖</v>
      </c>
      <c r="K163" s="22"/>
      <c r="L163" s="22"/>
      <c r="Q163" s="57" t="str">
        <f t="shared" si="6"/>
        <v/>
      </c>
      <c r="S163" s="13" t="str">
        <f>IF(P163="","",VLOOKUP(P163,属性值!U:AA,R163+1,FALSE))</f>
        <v/>
      </c>
      <c r="X163" s="13" t="str">
        <f>IF(P163="","",INT(VLOOKUP(P163,属性值!A:G,R163+1,FALSE)*VLOOKUP(I163,属性值!A:D,3,FALSE)))</f>
        <v/>
      </c>
      <c r="Y163" s="13" t="str">
        <f>IF(P163="","",INT(VLOOKUP(P163,属性值!A:G,R163+1,FALSE)*VLOOKUP(I163,属性值!A:D,4,FALSE)))</f>
        <v/>
      </c>
      <c r="Z163" s="13">
        <v>28</v>
      </c>
      <c r="AA163" s="13" t="str">
        <f>IF(Z163="","",VLOOKUP(Z163,状态名词!A:C,2,FALSE))</f>
        <v>lightup</v>
      </c>
      <c r="AB163" s="13" t="str">
        <f>IF(Z163="","",VLOOKUP(Z163,状态名词!A:C,3,FALSE))</f>
        <v>光属性强化</v>
      </c>
      <c r="AC163" s="13">
        <v>15</v>
      </c>
    </row>
    <row r="164" spans="1:29">
      <c r="I164" s="13" t="str">
        <f>IF(H164="",I163,VLOOKUP(H164,装备类型!A:B,2,FALSE))</f>
        <v>杖</v>
      </c>
      <c r="K164" s="22"/>
      <c r="L164" s="22"/>
      <c r="Q164" s="57" t="str">
        <f t="shared" si="6"/>
        <v/>
      </c>
      <c r="S164" s="13" t="str">
        <f>IF(P164="","",VLOOKUP(P164,属性值!U:AA,R164+1,FALSE))</f>
        <v/>
      </c>
      <c r="X164" s="13" t="str">
        <f>IF(P164="","",INT(VLOOKUP(P164,属性值!A:G,R164+1,FALSE)*VLOOKUP(I164,属性值!A:D,3,FALSE)))</f>
        <v/>
      </c>
      <c r="Y164" s="13" t="str">
        <f>IF(P164="","",INT(VLOOKUP(P164,属性值!A:G,R164+1,FALSE)*VLOOKUP(I164,属性值!A:D,4,FALSE)))</f>
        <v/>
      </c>
      <c r="Z164" s="13">
        <v>25</v>
      </c>
      <c r="AA164" s="13" t="str">
        <f>IF(Z164="","",VLOOKUP(Z164,状态名词!A:C,2,FALSE))</f>
        <v>duochong</v>
      </c>
      <c r="AB164" s="13" t="str">
        <f>IF(Z164="","",VLOOKUP(Z164,状态名词!A:C,3,FALSE))</f>
        <v>多重施法</v>
      </c>
      <c r="AC164" s="13">
        <v>120</v>
      </c>
    </row>
    <row r="165" spans="1:29">
      <c r="A165" s="41">
        <v>10049</v>
      </c>
      <c r="B165" s="13">
        <v>30</v>
      </c>
      <c r="C165" s="13">
        <v>5</v>
      </c>
      <c r="D165" s="13">
        <v>30</v>
      </c>
      <c r="E165" s="13">
        <v>1</v>
      </c>
      <c r="H165" s="13">
        <v>5</v>
      </c>
      <c r="I165" s="13" t="str">
        <f>IF(H165="",I164,VLOOKUP(H165,装备类型!A:B,2,FALSE))</f>
        <v>匕首</v>
      </c>
      <c r="J165" s="13">
        <v>1</v>
      </c>
      <c r="K165" s="22" t="s">
        <v>6440</v>
      </c>
      <c r="L165" s="22" t="s">
        <v>6614</v>
      </c>
      <c r="O165" s="13">
        <v>1</v>
      </c>
      <c r="P165" s="13">
        <v>30</v>
      </c>
      <c r="Q165" s="57">
        <f t="shared" si="6"/>
        <v>37</v>
      </c>
      <c r="R165" s="13">
        <v>5</v>
      </c>
      <c r="S165" s="13">
        <f>IF(P165="","",VLOOKUP(P165,属性值!U:AA,R165+1,FALSE))</f>
        <v>215</v>
      </c>
      <c r="T165" s="13" t="s">
        <v>6245</v>
      </c>
      <c r="U165" s="13">
        <v>30054</v>
      </c>
      <c r="W165" s="13" t="s">
        <v>6116</v>
      </c>
      <c r="X165" s="13">
        <f>IF(P165="","",INT(VLOOKUP(P165,属性值!A:G,R165+1,FALSE)*VLOOKUP(I165,属性值!A:D,3,FALSE)))</f>
        <v>619</v>
      </c>
      <c r="Y165" s="13">
        <f>IF(P165="","",INT(VLOOKUP(P165,属性值!A:G,R165+1,FALSE)*VLOOKUP(I165,属性值!A:D,4,FALSE)))</f>
        <v>619</v>
      </c>
      <c r="Z165" s="13">
        <v>17</v>
      </c>
      <c r="AA165" s="13" t="str">
        <f>IF(Z165="","",VLOOKUP(Z165,状态名词!A:C,2,FALSE))</f>
        <v>adi</v>
      </c>
      <c r="AB165" s="13" t="str">
        <f>IF(Z165="","",VLOOKUP(Z165,状态名词!A:C,3,FALSE))</f>
        <v>物穿</v>
      </c>
      <c r="AC165" s="13">
        <v>300</v>
      </c>
    </row>
    <row r="166" spans="1:29">
      <c r="I166" s="13" t="str">
        <f>IF(H166="",I165,VLOOKUP(H166,装备类型!A:B,2,FALSE))</f>
        <v>匕首</v>
      </c>
      <c r="K166" s="22"/>
      <c r="L166" s="22"/>
      <c r="Q166" s="57" t="str">
        <f t="shared" si="6"/>
        <v/>
      </c>
      <c r="S166" s="13" t="str">
        <f>IF(P166="","",VLOOKUP(P166,属性值!U:AA,R166+1,FALSE))</f>
        <v/>
      </c>
      <c r="X166" s="13" t="str">
        <f>IF(P166="","",INT(VLOOKUP(P166,属性值!A:G,R166+1,FALSE)*VLOOKUP(I166,属性值!A:D,3,FALSE)))</f>
        <v/>
      </c>
      <c r="Y166" s="13" t="str">
        <f>IF(P166="","",INT(VLOOKUP(P166,属性值!A:G,R166+1,FALSE)*VLOOKUP(I166,属性值!A:D,4,FALSE)))</f>
        <v/>
      </c>
      <c r="Z166" s="13">
        <v>29</v>
      </c>
      <c r="AA166" s="13" t="str">
        <f>IF(Z166="","",VLOOKUP(Z166,状态名词!A:C,2,FALSE))</f>
        <v>darkup</v>
      </c>
      <c r="AB166" s="13" t="str">
        <f>IF(Z166="","",VLOOKUP(Z166,状态名词!A:C,3,FALSE))</f>
        <v>暗属性强化</v>
      </c>
      <c r="AC166" s="13">
        <v>5</v>
      </c>
    </row>
    <row r="167" spans="1:29">
      <c r="I167" s="13" t="str">
        <f>IF(H167="",I166,VLOOKUP(H167,装备类型!A:B,2,FALSE))</f>
        <v>匕首</v>
      </c>
      <c r="J167" s="13">
        <v>2</v>
      </c>
      <c r="K167" s="22" t="s">
        <v>6441</v>
      </c>
      <c r="L167" s="22" t="s">
        <v>6613</v>
      </c>
      <c r="O167" s="13">
        <v>1</v>
      </c>
      <c r="P167" s="13">
        <v>60</v>
      </c>
      <c r="Q167" s="57">
        <f t="shared" si="6"/>
        <v>69</v>
      </c>
      <c r="R167" s="13">
        <v>6</v>
      </c>
      <c r="S167" s="13">
        <f>IF(P167="","",VLOOKUP(P167,属性值!U:AA,R167+1,FALSE))</f>
        <v>515</v>
      </c>
      <c r="T167" s="13" t="s">
        <v>6245</v>
      </c>
      <c r="U167" s="13">
        <v>30054</v>
      </c>
      <c r="X167" s="13">
        <f>IF(P167="","",INT(VLOOKUP(P167,属性值!A:G,R167+1,FALSE)*VLOOKUP(I167,属性值!A:D,3,FALSE)))</f>
        <v>2339</v>
      </c>
      <c r="Y167" s="13">
        <f>IF(P167="","",INT(VLOOKUP(P167,属性值!A:G,R167+1,FALSE)*VLOOKUP(I167,属性值!A:D,4,FALSE)))</f>
        <v>2339</v>
      </c>
      <c r="Z167" s="13">
        <v>17</v>
      </c>
      <c r="AA167" s="13" t="str">
        <f>IF(Z167="","",VLOOKUP(Z167,状态名词!A:C,2,FALSE))</f>
        <v>adi</v>
      </c>
      <c r="AB167" s="13" t="str">
        <f>IF(Z167="","",VLOOKUP(Z167,状态名词!A:C,3,FALSE))</f>
        <v>物穿</v>
      </c>
      <c r="AC167" s="13">
        <v>500</v>
      </c>
    </row>
    <row r="168" spans="1:29">
      <c r="I168" s="13" t="str">
        <f>IF(H168="",I167,VLOOKUP(H168,装备类型!A:B,2,FALSE))</f>
        <v>匕首</v>
      </c>
      <c r="K168" s="22"/>
      <c r="L168" s="22"/>
      <c r="Q168" s="57" t="str">
        <f t="shared" si="6"/>
        <v/>
      </c>
      <c r="S168" s="13" t="str">
        <f>IF(P168="","",VLOOKUP(P168,属性值!U:AA,R168+1,FALSE))</f>
        <v/>
      </c>
      <c r="X168" s="13" t="str">
        <f>IF(P168="","",INT(VLOOKUP(P168,属性值!A:G,R168+1,FALSE)*VLOOKUP(I168,属性值!A:D,3,FALSE)))</f>
        <v/>
      </c>
      <c r="Y168" s="13" t="str">
        <f>IF(P168="","",INT(VLOOKUP(P168,属性值!A:G,R168+1,FALSE)*VLOOKUP(I168,属性值!A:D,4,FALSE)))</f>
        <v/>
      </c>
      <c r="Z168" s="13">
        <v>29</v>
      </c>
      <c r="AA168" s="13" t="str">
        <f>IF(Z168="","",VLOOKUP(Z168,状态名词!A:C,2,FALSE))</f>
        <v>darkup</v>
      </c>
      <c r="AB168" s="13" t="str">
        <f>IF(Z168="","",VLOOKUP(Z168,状态名词!A:C,3,FALSE))</f>
        <v>暗属性强化</v>
      </c>
      <c r="AC168" s="13">
        <v>15</v>
      </c>
    </row>
    <row r="169" spans="1:29">
      <c r="I169" s="13" t="str">
        <f>IF(H169="",I168,VLOOKUP(H169,装备类型!A:B,2,FALSE))</f>
        <v>匕首</v>
      </c>
      <c r="K169" s="22"/>
      <c r="L169" s="22"/>
      <c r="Q169" s="57" t="str">
        <f t="shared" si="6"/>
        <v/>
      </c>
      <c r="S169" s="13" t="str">
        <f>IF(P169="","",VLOOKUP(P169,属性值!U:AA,R169+1,FALSE))</f>
        <v/>
      </c>
      <c r="X169" s="13" t="str">
        <f>IF(P169="","",INT(VLOOKUP(P169,属性值!A:G,R169+1,FALSE)*VLOOKUP(I169,属性值!A:D,3,FALSE)))</f>
        <v/>
      </c>
      <c r="Y169" s="13" t="str">
        <f>IF(P169="","",INT(VLOOKUP(P169,属性值!A:G,R169+1,FALSE)*VLOOKUP(I169,属性值!A:D,4,FALSE)))</f>
        <v/>
      </c>
      <c r="Z169" s="13">
        <v>20</v>
      </c>
      <c r="AA169" s="13" t="str">
        <f>IF(Z169="","",VLOOKUP(Z169,状态名词!A:C,2,FALSE))</f>
        <v>ratingdamage</v>
      </c>
      <c r="AB169" s="13" t="str">
        <f>IF(Z169="","",VLOOKUP(Z169,状态名词!A:C,3,FALSE))</f>
        <v>暴伤+</v>
      </c>
      <c r="AC169" s="13">
        <v>600</v>
      </c>
    </row>
    <row r="170" spans="1:29">
      <c r="A170" s="51">
        <v>10050</v>
      </c>
      <c r="B170" s="13">
        <v>30</v>
      </c>
      <c r="C170" s="13">
        <v>5</v>
      </c>
      <c r="D170" s="13">
        <v>30</v>
      </c>
      <c r="E170" s="13">
        <v>1</v>
      </c>
      <c r="G170" s="13" t="s">
        <v>6119</v>
      </c>
      <c r="H170" s="13">
        <v>10</v>
      </c>
      <c r="I170" s="13" t="str">
        <f>IF(H170="",I169,VLOOKUP(H170,装备类型!A:B,2,FALSE))</f>
        <v>短剑</v>
      </c>
      <c r="J170" s="13">
        <v>1</v>
      </c>
      <c r="K170" s="21" t="s">
        <v>6114</v>
      </c>
      <c r="L170" s="21" t="s">
        <v>6371</v>
      </c>
      <c r="O170" s="13">
        <v>0</v>
      </c>
      <c r="P170" s="13">
        <v>30</v>
      </c>
      <c r="Q170" s="57">
        <f t="shared" si="6"/>
        <v>37</v>
      </c>
      <c r="R170" s="13">
        <v>5</v>
      </c>
      <c r="S170" s="13">
        <f>IF(P170="","",VLOOKUP(P170,属性值!U:AA,R170+1,FALSE))</f>
        <v>215</v>
      </c>
      <c r="T170" s="13" t="s">
        <v>6246</v>
      </c>
      <c r="U170" s="13">
        <v>30055</v>
      </c>
      <c r="X170" s="13">
        <f>IF(P170="","",INT(VLOOKUP(P170,属性值!A:G,R170+1,FALSE)*VLOOKUP(I170,属性值!A:D,3,FALSE)))</f>
        <v>433</v>
      </c>
      <c r="Y170" s="13">
        <f>IF(P170="","",INT(VLOOKUP(P170,属性值!A:G,R170+1,FALSE)*VLOOKUP(I170,属性值!A:D,4,FALSE)))</f>
        <v>433</v>
      </c>
      <c r="Z170" s="13">
        <v>58</v>
      </c>
      <c r="AA170" s="13" t="str">
        <f>IF(Z170="","",VLOOKUP(Z170,状态名词!A:C,2,FALSE))</f>
        <v>vit</v>
      </c>
      <c r="AB170" s="13" t="str">
        <f>IF(Z170="","",VLOOKUP(Z170,状态名词!A:C,3,FALSE))</f>
        <v>体力</v>
      </c>
      <c r="AC170" s="13">
        <v>40</v>
      </c>
    </row>
    <row r="171" spans="1:29">
      <c r="A171" s="51"/>
      <c r="I171" s="13" t="str">
        <f>IF(H171="",I170,VLOOKUP(H171,装备类型!A:B,2,FALSE))</f>
        <v>短剑</v>
      </c>
      <c r="K171" s="21"/>
      <c r="L171" s="21"/>
      <c r="Q171" s="57" t="str">
        <f t="shared" si="6"/>
        <v/>
      </c>
      <c r="S171" s="13" t="str">
        <f>IF(P171="","",VLOOKUP(P171,属性值!U:AA,R171+1,FALSE))</f>
        <v/>
      </c>
      <c r="X171" s="13" t="str">
        <f>IF(P171="","",INT(VLOOKUP(P171,属性值!A:G,R171+1,FALSE)*VLOOKUP(I171,属性值!A:D,3,FALSE)))</f>
        <v/>
      </c>
      <c r="Y171" s="13" t="str">
        <f>IF(P171="","",INT(VLOOKUP(P171,属性值!A:G,R171+1,FALSE)*VLOOKUP(I171,属性值!A:D,4,FALSE)))</f>
        <v/>
      </c>
      <c r="Z171" s="13">
        <v>54</v>
      </c>
      <c r="AA171" s="13" t="str">
        <f>IF(Z171="","",VLOOKUP(Z171,状态名词!A:C,2,FALSE))</f>
        <v>spi</v>
      </c>
      <c r="AB171" s="13" t="str">
        <f>IF(Z171="","",VLOOKUP(Z171,状态名词!A:C,3,FALSE))</f>
        <v>精神</v>
      </c>
      <c r="AC171" s="13">
        <v>40</v>
      </c>
    </row>
    <row r="172" spans="1:29">
      <c r="A172" s="51"/>
      <c r="I172" s="13" t="str">
        <f>IF(H172="",I171,VLOOKUP(H172,装备类型!A:B,2,FALSE))</f>
        <v>短剑</v>
      </c>
      <c r="K172" s="21"/>
      <c r="L172" s="21"/>
      <c r="Q172" s="57" t="str">
        <f t="shared" si="6"/>
        <v/>
      </c>
      <c r="S172" s="13" t="str">
        <f>IF(P172="","",VLOOKUP(P172,属性值!U:AA,R172+1,FALSE))</f>
        <v/>
      </c>
      <c r="X172" s="13" t="str">
        <f>IF(P172="","",INT(VLOOKUP(P172,属性值!A:G,R172+1,FALSE)*VLOOKUP(I172,属性值!A:D,3,FALSE)))</f>
        <v/>
      </c>
      <c r="Y172" s="13" t="str">
        <f>IF(P172="","",INT(VLOOKUP(P172,属性值!A:G,R172+1,FALSE)*VLOOKUP(I172,属性值!A:D,4,FALSE)))</f>
        <v/>
      </c>
      <c r="Z172" s="13">
        <v>69</v>
      </c>
      <c r="AA172" s="13" t="str">
        <f>IF(Z172="","",VLOOKUP(Z172,状态名词!A:C,2,FALSE))</f>
        <v>hit</v>
      </c>
      <c r="AB172" s="13" t="str">
        <f>IF(Z172="","",VLOOKUP(Z172,状态名词!A:C,3,FALSE))</f>
        <v>命中率</v>
      </c>
      <c r="AC172" s="13">
        <v>50</v>
      </c>
    </row>
    <row r="173" spans="1:29">
      <c r="A173" s="51"/>
      <c r="I173" s="13" t="str">
        <f>IF(H173="",I172,VLOOKUP(H173,装备类型!A:B,2,FALSE))</f>
        <v>短剑</v>
      </c>
      <c r="J173" s="13">
        <v>2</v>
      </c>
      <c r="K173" s="22" t="s">
        <v>6114</v>
      </c>
      <c r="L173" s="22" t="s">
        <v>6122</v>
      </c>
      <c r="O173" s="13">
        <v>0</v>
      </c>
      <c r="P173" s="13">
        <v>60</v>
      </c>
      <c r="Q173" s="57">
        <f t="shared" si="6"/>
        <v>69</v>
      </c>
      <c r="R173" s="13">
        <v>6</v>
      </c>
      <c r="S173" s="13">
        <f>IF(P173="","",VLOOKUP(P173,属性值!U:AA,R173+1,FALSE))</f>
        <v>515</v>
      </c>
      <c r="T173" s="13" t="s">
        <v>6246</v>
      </c>
      <c r="U173" s="13">
        <v>30055</v>
      </c>
      <c r="X173" s="13">
        <f>IF(P173="","",INT(VLOOKUP(P173,属性值!A:G,R173+1,FALSE)*VLOOKUP(I173,属性值!A:D,3,FALSE)))</f>
        <v>1637</v>
      </c>
      <c r="Y173" s="13">
        <f>IF(P173="","",INT(VLOOKUP(P173,属性值!A:G,R173+1,FALSE)*VLOOKUP(I173,属性值!A:D,4,FALSE)))</f>
        <v>1637</v>
      </c>
      <c r="Z173" s="13">
        <v>58</v>
      </c>
      <c r="AA173" s="13" t="str">
        <f>IF(Z173="","",VLOOKUP(Z173,状态名词!A:C,2,FALSE))</f>
        <v>vit</v>
      </c>
      <c r="AB173" s="13" t="str">
        <f>IF(Z173="","",VLOOKUP(Z173,状态名词!A:C,3,FALSE))</f>
        <v>体力</v>
      </c>
      <c r="AC173" s="13">
        <v>80</v>
      </c>
    </row>
    <row r="174" spans="1:29">
      <c r="A174" s="51"/>
      <c r="I174" s="13" t="str">
        <f>IF(H174="",I173,VLOOKUP(H174,装备类型!A:B,2,FALSE))</f>
        <v>短剑</v>
      </c>
      <c r="K174" s="22"/>
      <c r="L174" s="22"/>
      <c r="Q174" s="57" t="str">
        <f t="shared" si="6"/>
        <v/>
      </c>
      <c r="S174" s="13" t="str">
        <f>IF(P174="","",VLOOKUP(P174,属性值!U:AA,R174+1,FALSE))</f>
        <v/>
      </c>
      <c r="X174" s="13" t="str">
        <f>IF(P174="","",INT(VLOOKUP(P174,属性值!A:G,R174+1,FALSE)*VLOOKUP(I174,属性值!A:D,3,FALSE)))</f>
        <v/>
      </c>
      <c r="Y174" s="13" t="str">
        <f>IF(P174="","",INT(VLOOKUP(P174,属性值!A:G,R174+1,FALSE)*VLOOKUP(I174,属性值!A:D,4,FALSE)))</f>
        <v/>
      </c>
      <c r="Z174" s="13">
        <v>54</v>
      </c>
      <c r="AA174" s="13" t="str">
        <f>IF(Z174="","",VLOOKUP(Z174,状态名词!A:C,2,FALSE))</f>
        <v>spi</v>
      </c>
      <c r="AB174" s="13" t="str">
        <f>IF(Z174="","",VLOOKUP(Z174,状态名词!A:C,3,FALSE))</f>
        <v>精神</v>
      </c>
      <c r="AC174" s="13">
        <v>80</v>
      </c>
    </row>
    <row r="175" spans="1:29">
      <c r="A175" s="51"/>
      <c r="I175" s="13" t="str">
        <f>IF(H175="",I174,VLOOKUP(H175,装备类型!A:B,2,FALSE))</f>
        <v>短剑</v>
      </c>
      <c r="K175" s="22"/>
      <c r="L175" s="22"/>
      <c r="Q175" s="57" t="str">
        <f t="shared" si="6"/>
        <v/>
      </c>
      <c r="S175" s="13" t="str">
        <f>IF(P175="","",VLOOKUP(P175,属性值!U:AA,R175+1,FALSE))</f>
        <v/>
      </c>
      <c r="X175" s="13" t="str">
        <f>IF(P175="","",INT(VLOOKUP(P175,属性值!A:G,R175+1,FALSE)*VLOOKUP(I175,属性值!A:D,3,FALSE)))</f>
        <v/>
      </c>
      <c r="Y175" s="13" t="str">
        <f>IF(P175="","",INT(VLOOKUP(P175,属性值!A:G,R175+1,FALSE)*VLOOKUP(I175,属性值!A:D,4,FALSE)))</f>
        <v/>
      </c>
      <c r="Z175" s="13">
        <v>69</v>
      </c>
      <c r="AA175" s="13" t="str">
        <f>IF(Z175="","",VLOOKUP(Z175,状态名词!A:C,2,FALSE))</f>
        <v>hit</v>
      </c>
      <c r="AB175" s="13" t="str">
        <f>IF(Z175="","",VLOOKUP(Z175,状态名词!A:C,3,FALSE))</f>
        <v>命中率</v>
      </c>
      <c r="AC175" s="13">
        <v>100</v>
      </c>
    </row>
    <row r="176" spans="1:29" s="41" customFormat="1">
      <c r="A176" s="51">
        <v>10051</v>
      </c>
      <c r="B176" s="41">
        <v>30</v>
      </c>
      <c r="C176" s="41">
        <v>5</v>
      </c>
      <c r="D176" s="41">
        <v>30</v>
      </c>
      <c r="E176" s="41">
        <v>1</v>
      </c>
      <c r="G176" s="41" t="s">
        <v>6994</v>
      </c>
      <c r="H176" s="41">
        <v>3</v>
      </c>
      <c r="I176" s="13" t="str">
        <f>IF(H176="",I175,VLOOKUP(H176,装备类型!A:B,2,FALSE))</f>
        <v>弓</v>
      </c>
      <c r="J176" s="41">
        <v>1</v>
      </c>
      <c r="K176" s="22" t="s">
        <v>6995</v>
      </c>
      <c r="L176" s="22" t="s">
        <v>6996</v>
      </c>
      <c r="M176" s="41" t="s">
        <v>1325</v>
      </c>
      <c r="N176" s="41" t="s">
        <v>1326</v>
      </c>
      <c r="O176" s="41">
        <v>0</v>
      </c>
      <c r="P176" s="41">
        <v>30</v>
      </c>
      <c r="Q176" s="57">
        <f t="shared" si="6"/>
        <v>37</v>
      </c>
      <c r="R176" s="41">
        <v>5</v>
      </c>
      <c r="S176" s="13">
        <f>IF(P176="","",VLOOKUP(P176,属性值!U:AA,R176+1,FALSE))</f>
        <v>215</v>
      </c>
      <c r="T176" s="41" t="s">
        <v>6241</v>
      </c>
      <c r="X176" s="13">
        <f>IF(P176="","",INT(VLOOKUP(P176,属性值!A:G,R176+1,FALSE)*VLOOKUP(I176,属性值!A:D,3,FALSE)))</f>
        <v>680</v>
      </c>
      <c r="Y176" s="13">
        <f>IF(P176="","",INT(VLOOKUP(P176,属性值!A:G,R176+1,FALSE)*VLOOKUP(I176,属性值!A:D,4,FALSE)))</f>
        <v>557</v>
      </c>
      <c r="Z176" s="41">
        <v>19</v>
      </c>
      <c r="AA176" s="13" t="str">
        <f>IF(Z176="","",VLOOKUP(Z176,状态名词!A:C,2,FALSE))</f>
        <v>rating</v>
      </c>
      <c r="AB176" s="13" t="str">
        <f>IF(Z176="","",VLOOKUP(Z176,状态名词!A:C,3,FALSE))</f>
        <v>暴击+</v>
      </c>
      <c r="AC176" s="41">
        <v>200</v>
      </c>
    </row>
    <row r="177" spans="1:29" s="41" customFormat="1">
      <c r="A177" s="51"/>
      <c r="I177" s="13" t="str">
        <f>IF(H177="",I176,VLOOKUP(H177,装备类型!A:B,2,FALSE))</f>
        <v>弓</v>
      </c>
      <c r="K177" s="22"/>
      <c r="L177" s="22"/>
      <c r="O177" s="41" t="s">
        <v>225</v>
      </c>
      <c r="Q177" s="57" t="str">
        <f t="shared" si="6"/>
        <v/>
      </c>
      <c r="S177" s="13" t="str">
        <f>IF(P177="","",VLOOKUP(P177,属性值!U:AA,R177+1,FALSE))</f>
        <v/>
      </c>
      <c r="T177" s="41" t="s">
        <v>225</v>
      </c>
      <c r="X177" s="13" t="str">
        <f>IF(P177="","",INT(VLOOKUP(P177,属性值!A:G,R177+1,FALSE)*VLOOKUP(I177,属性值!A:D,3,FALSE)))</f>
        <v/>
      </c>
      <c r="Y177" s="13" t="str">
        <f>IF(P177="","",INT(VLOOKUP(P177,属性值!A:G,R177+1,FALSE)*VLOOKUP(I177,属性值!A:D,4,FALSE)))</f>
        <v/>
      </c>
      <c r="Z177" s="41">
        <v>25</v>
      </c>
      <c r="AA177" s="13" t="str">
        <f>IF(Z177="","",VLOOKUP(Z177,状态名词!A:C,2,FALSE))</f>
        <v>duochong</v>
      </c>
      <c r="AB177" s="13" t="str">
        <f>IF(Z177="","",VLOOKUP(Z177,状态名词!A:C,3,FALSE))</f>
        <v>多重施法</v>
      </c>
      <c r="AC177" s="41">
        <v>75</v>
      </c>
    </row>
    <row r="178" spans="1:29" s="41" customFormat="1">
      <c r="A178" s="51"/>
      <c r="I178" s="13" t="str">
        <f>IF(H178="",I177,VLOOKUP(H178,装备类型!A:B,2,FALSE))</f>
        <v>弓</v>
      </c>
      <c r="K178" s="22"/>
      <c r="L178" s="22"/>
      <c r="Q178" s="57" t="str">
        <f t="shared" si="6"/>
        <v/>
      </c>
      <c r="S178" s="13" t="str">
        <f>IF(P178="","",VLOOKUP(P178,属性值!U:AA,R178+1,FALSE))</f>
        <v/>
      </c>
      <c r="X178" s="13" t="str">
        <f>IF(P178="","",INT(VLOOKUP(P178,属性值!A:G,R178+1,FALSE)*VLOOKUP(I178,属性值!A:D,3,FALSE)))</f>
        <v/>
      </c>
      <c r="Y178" s="13" t="str">
        <f>IF(P178="","",INT(VLOOKUP(P178,属性值!A:G,R178+1,FALSE)*VLOOKUP(I178,属性值!A:D,4,FALSE)))</f>
        <v/>
      </c>
      <c r="Z178" s="41">
        <v>26</v>
      </c>
      <c r="AA178" s="13" t="str">
        <f>IF(Z178="","",VLOOKUP(Z178,状态名词!A:C,2,FALSE))</f>
        <v>fireup</v>
      </c>
      <c r="AB178" s="13" t="str">
        <f>IF(Z178="","",VLOOKUP(Z178,状态名词!A:C,3,FALSE))</f>
        <v>火属性强化</v>
      </c>
      <c r="AC178" s="41">
        <v>10</v>
      </c>
    </row>
    <row r="179" spans="1:29" s="41" customFormat="1">
      <c r="A179" s="51"/>
      <c r="I179" s="13" t="str">
        <f>IF(H179="",I178,VLOOKUP(H179,装备类型!A:B,2,FALSE))</f>
        <v>弓</v>
      </c>
      <c r="K179" s="22"/>
      <c r="L179" s="22"/>
      <c r="Q179" s="57" t="str">
        <f t="shared" si="6"/>
        <v/>
      </c>
      <c r="S179" s="13" t="str">
        <f>IF(P179="","",VLOOKUP(P179,属性值!U:AA,R179+1,FALSE))</f>
        <v/>
      </c>
      <c r="X179" s="13" t="str">
        <f>IF(P179="","",INT(VLOOKUP(P179,属性值!A:G,R179+1,FALSE)*VLOOKUP(I179,属性值!A:D,3,FALSE)))</f>
        <v/>
      </c>
      <c r="Y179" s="13" t="str">
        <f>IF(P179="","",INT(VLOOKUP(P179,属性值!A:G,R179+1,FALSE)*VLOOKUP(I179,属性值!A:D,4,FALSE)))</f>
        <v/>
      </c>
      <c r="Z179" s="41">
        <v>35</v>
      </c>
      <c r="AA179" s="13" t="str">
        <f>IF(Z179="","",VLOOKUP(Z179,状态名词!A:C,2,FALSE))</f>
        <v>reelement</v>
      </c>
      <c r="AB179" s="13" t="str">
        <f>IF(Z179="","",VLOOKUP(Z179,状态名词!A:C,3,FALSE))</f>
        <v>全抗性强化</v>
      </c>
      <c r="AC179" s="41">
        <v>3</v>
      </c>
    </row>
    <row r="180" spans="1:29" s="41" customFormat="1">
      <c r="A180" s="51"/>
      <c r="I180" s="13" t="str">
        <f>IF(H180="",I179,VLOOKUP(H180,装备类型!A:B,2,FALSE))</f>
        <v>弓</v>
      </c>
      <c r="J180" s="41">
        <v>2</v>
      </c>
      <c r="K180" s="22" t="s">
        <v>6997</v>
      </c>
      <c r="L180" s="22" t="s">
        <v>6998</v>
      </c>
      <c r="O180" s="41">
        <v>0</v>
      </c>
      <c r="P180" s="41">
        <v>60</v>
      </c>
      <c r="Q180" s="57">
        <f t="shared" si="6"/>
        <v>69</v>
      </c>
      <c r="R180" s="41">
        <v>6</v>
      </c>
      <c r="S180" s="13">
        <f>IF(P180="","",VLOOKUP(P180,属性值!U:AA,R180+1,FALSE))</f>
        <v>515</v>
      </c>
      <c r="T180" s="41" t="s">
        <v>6241</v>
      </c>
      <c r="X180" s="13">
        <f>IF(P180="","",INT(VLOOKUP(P180,属性值!A:G,R180+1,FALSE)*VLOOKUP(I180,属性值!A:D,3,FALSE)))</f>
        <v>2572</v>
      </c>
      <c r="Y180" s="13">
        <f>IF(P180="","",INT(VLOOKUP(P180,属性值!A:G,R180+1,FALSE)*VLOOKUP(I180,属性值!A:D,4,FALSE)))</f>
        <v>2105</v>
      </c>
      <c r="Z180" s="41">
        <v>19</v>
      </c>
      <c r="AA180" s="13" t="str">
        <f>IF(Z180="","",VLOOKUP(Z180,状态名词!A:C,2,FALSE))</f>
        <v>rating</v>
      </c>
      <c r="AB180" s="13" t="str">
        <f>IF(Z180="","",VLOOKUP(Z180,状态名词!A:C,3,FALSE))</f>
        <v>暴击+</v>
      </c>
      <c r="AC180" s="41">
        <v>350</v>
      </c>
    </row>
    <row r="181" spans="1:29" s="41" customFormat="1">
      <c r="A181" s="51"/>
      <c r="I181" s="13" t="str">
        <f>IF(H181="",I180,VLOOKUP(H181,装备类型!A:B,2,FALSE))</f>
        <v>弓</v>
      </c>
      <c r="K181" s="22"/>
      <c r="L181" s="22"/>
      <c r="Q181" s="57" t="str">
        <f t="shared" si="6"/>
        <v/>
      </c>
      <c r="S181" s="13" t="str">
        <f>IF(P181="","",VLOOKUP(P181,属性值!U:AA,R181+1,FALSE))</f>
        <v/>
      </c>
      <c r="X181" s="13" t="str">
        <f>IF(P181="","",INT(VLOOKUP(P181,属性值!A:G,R181+1,FALSE)*VLOOKUP(I181,属性值!A:D,3,FALSE)))</f>
        <v/>
      </c>
      <c r="Y181" s="13" t="str">
        <f>IF(P181="","",INT(VLOOKUP(P181,属性值!A:G,R181+1,FALSE)*VLOOKUP(I181,属性值!A:D,4,FALSE)))</f>
        <v/>
      </c>
      <c r="Z181" s="41">
        <v>25</v>
      </c>
      <c r="AA181" s="13" t="str">
        <f>IF(Z181="","",VLOOKUP(Z181,状态名词!A:C,2,FALSE))</f>
        <v>duochong</v>
      </c>
      <c r="AB181" s="13" t="str">
        <f>IF(Z181="","",VLOOKUP(Z181,状态名词!A:C,3,FALSE))</f>
        <v>多重施法</v>
      </c>
      <c r="AC181" s="41">
        <v>100</v>
      </c>
    </row>
    <row r="182" spans="1:29" s="41" customFormat="1">
      <c r="A182" s="51"/>
      <c r="I182" s="13" t="str">
        <f>IF(H182="",I181,VLOOKUP(H182,装备类型!A:B,2,FALSE))</f>
        <v>弓</v>
      </c>
      <c r="K182" s="22"/>
      <c r="L182" s="22"/>
      <c r="Q182" s="57" t="str">
        <f t="shared" si="6"/>
        <v/>
      </c>
      <c r="S182" s="13" t="str">
        <f>IF(P182="","",VLOOKUP(P182,属性值!U:AA,R182+1,FALSE))</f>
        <v/>
      </c>
      <c r="X182" s="13" t="str">
        <f>IF(P182="","",INT(VLOOKUP(P182,属性值!A:G,R182+1,FALSE)*VLOOKUP(I182,属性值!A:D,3,FALSE)))</f>
        <v/>
      </c>
      <c r="Y182" s="13" t="str">
        <f>IF(P182="","",INT(VLOOKUP(P182,属性值!A:G,R182+1,FALSE)*VLOOKUP(I182,属性值!A:D,4,FALSE)))</f>
        <v/>
      </c>
      <c r="Z182" s="41">
        <v>26</v>
      </c>
      <c r="AA182" s="13" t="str">
        <f>IF(Z182="","",VLOOKUP(Z182,状态名词!A:C,2,FALSE))</f>
        <v>fireup</v>
      </c>
      <c r="AB182" s="13" t="str">
        <f>IF(Z182="","",VLOOKUP(Z182,状态名词!A:C,3,FALSE))</f>
        <v>火属性强化</v>
      </c>
      <c r="AC182" s="41">
        <v>18</v>
      </c>
    </row>
    <row r="183" spans="1:29" s="41" customFormat="1">
      <c r="A183" s="51"/>
      <c r="I183" s="13" t="str">
        <f>IF(H183="",I182,VLOOKUP(H183,装备类型!A:B,2,FALSE))</f>
        <v>弓</v>
      </c>
      <c r="K183" s="22"/>
      <c r="L183" s="22"/>
      <c r="Q183" s="57" t="str">
        <f t="shared" si="6"/>
        <v/>
      </c>
      <c r="S183" s="13" t="str">
        <f>IF(P183="","",VLOOKUP(P183,属性值!U:AA,R183+1,FALSE))</f>
        <v/>
      </c>
      <c r="X183" s="13" t="str">
        <f>IF(P183="","",INT(VLOOKUP(P183,属性值!A:G,R183+1,FALSE)*VLOOKUP(I183,属性值!A:D,3,FALSE)))</f>
        <v/>
      </c>
      <c r="Y183" s="13" t="str">
        <f>IF(P183="","",INT(VLOOKUP(P183,属性值!A:G,R183+1,FALSE)*VLOOKUP(I183,属性值!A:D,4,FALSE)))</f>
        <v/>
      </c>
      <c r="Z183" s="41">
        <v>35</v>
      </c>
      <c r="AA183" s="13" t="str">
        <f>IF(Z183="","",VLOOKUP(Z183,状态名词!A:C,2,FALSE))</f>
        <v>reelement</v>
      </c>
      <c r="AB183" s="13" t="str">
        <f>IF(Z183="","",VLOOKUP(Z183,状态名词!A:C,3,FALSE))</f>
        <v>全抗性强化</v>
      </c>
      <c r="AC183" s="41">
        <v>6</v>
      </c>
    </row>
    <row r="184" spans="1:29" s="91" customFormat="1">
      <c r="A184" s="51">
        <v>10052</v>
      </c>
      <c r="B184" s="91">
        <v>30</v>
      </c>
      <c r="C184" s="91">
        <v>5</v>
      </c>
      <c r="D184" s="91">
        <v>30</v>
      </c>
      <c r="E184" s="91">
        <v>1</v>
      </c>
      <c r="G184" s="91" t="s">
        <v>6606</v>
      </c>
      <c r="H184" s="91">
        <v>4</v>
      </c>
      <c r="I184" s="13" t="str">
        <f>IF(H184="",I183,VLOOKUP(H184,装备类型!A:B,2,FALSE))</f>
        <v>盾</v>
      </c>
      <c r="J184" s="91">
        <v>1</v>
      </c>
      <c r="K184" s="203" t="s">
        <v>6607</v>
      </c>
      <c r="L184" s="202" t="s">
        <v>6615</v>
      </c>
      <c r="O184" s="91">
        <v>0</v>
      </c>
      <c r="P184" s="91">
        <v>30</v>
      </c>
      <c r="Q184" s="57">
        <f t="shared" si="6"/>
        <v>37</v>
      </c>
      <c r="R184" s="91">
        <v>5</v>
      </c>
      <c r="S184" s="13">
        <f>IF(P184="","",VLOOKUP(P184,属性值!U:AA,R184+1,FALSE))</f>
        <v>215</v>
      </c>
      <c r="T184" s="91" t="s">
        <v>6610</v>
      </c>
      <c r="X184" s="13">
        <f>IF(P184="","",INT(VLOOKUP(P184,属性值!A:G,R184+1,FALSE)*VLOOKUP(I184,属性值!A:D,3,FALSE)))</f>
        <v>619</v>
      </c>
      <c r="Y184" s="13">
        <f>IF(P184="","",INT(VLOOKUP(P184,属性值!A:G,R184+1,FALSE)*VLOOKUP(I184,属性值!A:D,4,FALSE)))</f>
        <v>619</v>
      </c>
      <c r="Z184" s="91">
        <v>58</v>
      </c>
      <c r="AA184" s="13" t="str">
        <f>IF(Z184="","",VLOOKUP(Z184,状态名词!A:C,2,FALSE))</f>
        <v>vit</v>
      </c>
      <c r="AB184" s="13" t="str">
        <f>IF(Z184="","",VLOOKUP(Z184,状态名词!A:C,3,FALSE))</f>
        <v>体力</v>
      </c>
      <c r="AC184" s="91">
        <v>60</v>
      </c>
    </row>
    <row r="185" spans="1:29" s="41" customFormat="1">
      <c r="A185" s="51"/>
      <c r="I185" s="13" t="str">
        <f>IF(H185="",I184,VLOOKUP(H185,装备类型!A:B,2,FALSE))</f>
        <v>盾</v>
      </c>
      <c r="K185" s="22"/>
      <c r="L185" s="22"/>
      <c r="Q185" s="57" t="str">
        <f t="shared" si="6"/>
        <v/>
      </c>
      <c r="S185" s="13" t="str">
        <f>IF(P185="","",VLOOKUP(P185,属性值!U:AA,R185+1,FALSE))</f>
        <v/>
      </c>
      <c r="X185" s="13" t="str">
        <f>IF(P185="","",INT(VLOOKUP(P185,属性值!A:G,R185+1,FALSE)*VLOOKUP(I185,属性值!A:D,3,FALSE)))</f>
        <v/>
      </c>
      <c r="Y185" s="13" t="str">
        <f>IF(P185="","",INT(VLOOKUP(P185,属性值!A:G,R185+1,FALSE)*VLOOKUP(I185,属性值!A:D,4,FALSE)))</f>
        <v/>
      </c>
      <c r="Z185" s="41">
        <v>35</v>
      </c>
      <c r="AA185" s="13" t="str">
        <f>IF(Z185="","",VLOOKUP(Z185,状态名词!A:C,2,FALSE))</f>
        <v>reelement</v>
      </c>
      <c r="AB185" s="13" t="str">
        <f>IF(Z185="","",VLOOKUP(Z185,状态名词!A:C,3,FALSE))</f>
        <v>全抗性强化</v>
      </c>
      <c r="AC185" s="41">
        <v>10</v>
      </c>
    </row>
    <row r="186" spans="1:29" s="41" customFormat="1">
      <c r="A186" s="51"/>
      <c r="I186" s="13" t="str">
        <f>IF(H186="",I185,VLOOKUP(H186,装备类型!A:B,2,FALSE))</f>
        <v>盾</v>
      </c>
      <c r="J186" s="41">
        <v>2</v>
      </c>
      <c r="K186" s="22" t="s">
        <v>6608</v>
      </c>
      <c r="L186" s="22" t="s">
        <v>6616</v>
      </c>
      <c r="O186" s="41">
        <v>0</v>
      </c>
      <c r="P186" s="41">
        <v>60</v>
      </c>
      <c r="Q186" s="57">
        <f t="shared" si="6"/>
        <v>69</v>
      </c>
      <c r="R186" s="41">
        <v>6</v>
      </c>
      <c r="S186" s="13">
        <f>IF(P186="","",VLOOKUP(P186,属性值!U:AA,R186+1,FALSE))</f>
        <v>515</v>
      </c>
      <c r="T186" s="41" t="s">
        <v>6611</v>
      </c>
      <c r="X186" s="13">
        <f>IF(P186="","",INT(VLOOKUP(P186,属性值!A:G,R186+1,FALSE)*VLOOKUP(I186,属性值!A:D,3,FALSE)))</f>
        <v>2339</v>
      </c>
      <c r="Y186" s="13">
        <f>IF(P186="","",INT(VLOOKUP(P186,属性值!A:G,R186+1,FALSE)*VLOOKUP(I186,属性值!A:D,4,FALSE)))</f>
        <v>2339</v>
      </c>
      <c r="Z186" s="41">
        <v>58</v>
      </c>
      <c r="AA186" s="13" t="str">
        <f>IF(Z186="","",VLOOKUP(Z186,状态名词!A:C,2,FALSE))</f>
        <v>vit</v>
      </c>
      <c r="AB186" s="13" t="str">
        <f>IF(Z186="","",VLOOKUP(Z186,状态名词!A:C,3,FALSE))</f>
        <v>体力</v>
      </c>
      <c r="AC186" s="41">
        <v>90</v>
      </c>
    </row>
    <row r="187" spans="1:29" s="41" customFormat="1">
      <c r="A187" s="51"/>
      <c r="I187" s="13" t="str">
        <f>IF(H187="",I186,VLOOKUP(H187,装备类型!A:B,2,FALSE))</f>
        <v>盾</v>
      </c>
      <c r="K187" s="22"/>
      <c r="L187" s="22"/>
      <c r="Q187" s="57" t="str">
        <f t="shared" si="6"/>
        <v/>
      </c>
      <c r="S187" s="13" t="str">
        <f>IF(P187="","",VLOOKUP(P187,属性值!U:AA,R187+1,FALSE))</f>
        <v/>
      </c>
      <c r="X187" s="13" t="str">
        <f>IF(P187="","",INT(VLOOKUP(P187,属性值!A:G,R187+1,FALSE)*VLOOKUP(I187,属性值!A:D,3,FALSE)))</f>
        <v/>
      </c>
      <c r="Y187" s="13" t="str">
        <f>IF(P187="","",INT(VLOOKUP(P187,属性值!A:G,R187+1,FALSE)*VLOOKUP(I187,属性值!A:D,4,FALSE)))</f>
        <v/>
      </c>
      <c r="Z187" s="41">
        <v>35</v>
      </c>
      <c r="AA187" s="13" t="str">
        <f>IF(Z187="","",VLOOKUP(Z187,状态名词!A:C,2,FALSE))</f>
        <v>reelement</v>
      </c>
      <c r="AB187" s="13" t="str">
        <f>IF(Z187="","",VLOOKUP(Z187,状态名词!A:C,3,FALSE))</f>
        <v>全抗性强化</v>
      </c>
      <c r="AC187" s="41">
        <v>20</v>
      </c>
    </row>
    <row r="188" spans="1:29" s="41" customFormat="1">
      <c r="A188" s="51">
        <v>10053</v>
      </c>
      <c r="B188" s="41">
        <v>30</v>
      </c>
      <c r="C188" s="41">
        <v>5</v>
      </c>
      <c r="D188" s="41">
        <v>30</v>
      </c>
      <c r="E188" s="41">
        <v>1</v>
      </c>
      <c r="G188" s="41" t="s">
        <v>6999</v>
      </c>
      <c r="H188" s="41">
        <v>8</v>
      </c>
      <c r="I188" s="13" t="str">
        <f>IF(H188="",I187,VLOOKUP(H188,装备类型!A:B,2,FALSE))</f>
        <v>剑</v>
      </c>
      <c r="J188" s="41">
        <v>1</v>
      </c>
      <c r="K188" s="21" t="s">
        <v>7000</v>
      </c>
      <c r="L188" s="22" t="s">
        <v>7001</v>
      </c>
      <c r="O188" s="41">
        <v>0</v>
      </c>
      <c r="P188" s="41">
        <v>30</v>
      </c>
      <c r="Q188" s="57">
        <f t="shared" si="6"/>
        <v>37</v>
      </c>
      <c r="R188" s="41">
        <v>5</v>
      </c>
      <c r="S188" s="13">
        <f>IF(P188="","",VLOOKUP(P188,属性值!U:AA,R188+1,FALSE))</f>
        <v>215</v>
      </c>
      <c r="T188" s="41" t="s">
        <v>6612</v>
      </c>
      <c r="U188" s="41">
        <v>30072</v>
      </c>
      <c r="X188" s="13">
        <f>IF(P188="","",INT(VLOOKUP(P188,属性值!A:G,R188+1,FALSE)*VLOOKUP(I188,属性值!A:D,3,FALSE)))</f>
        <v>557</v>
      </c>
      <c r="Y188" s="13">
        <f>IF(P188="","",INT(VLOOKUP(P188,属性值!A:G,R188+1,FALSE)*VLOOKUP(I188,属性值!A:D,4,FALSE)))</f>
        <v>371</v>
      </c>
      <c r="Z188" s="41">
        <v>65</v>
      </c>
      <c r="AA188" s="13" t="str">
        <f>IF(Z188="","",VLOOKUP(Z188,状态名词!A:C,2,FALSE))</f>
        <v>str</v>
      </c>
      <c r="AB188" s="13" t="str">
        <f>IF(Z188="","",VLOOKUP(Z188,状态名词!A:C,3,FALSE))</f>
        <v>力量</v>
      </c>
      <c r="AC188" s="41">
        <v>25</v>
      </c>
    </row>
    <row r="189" spans="1:29" s="41" customFormat="1">
      <c r="A189" s="51"/>
      <c r="I189" s="13" t="str">
        <f>IF(H189="",I188,VLOOKUP(H189,装备类型!A:B,2,FALSE))</f>
        <v>剑</v>
      </c>
      <c r="K189" s="22"/>
      <c r="L189" s="22"/>
      <c r="O189" s="41" t="s">
        <v>225</v>
      </c>
      <c r="Q189" s="57" t="str">
        <f t="shared" si="6"/>
        <v/>
      </c>
      <c r="S189" s="13" t="str">
        <f>IF(P189="","",VLOOKUP(P189,属性值!U:AA,R189+1,FALSE))</f>
        <v/>
      </c>
      <c r="T189" s="41" t="s">
        <v>225</v>
      </c>
      <c r="X189" s="13" t="str">
        <f>IF(P189="","",INT(VLOOKUP(P189,属性值!A:G,R189+1,FALSE)*VLOOKUP(I189,属性值!A:D,3,FALSE)))</f>
        <v/>
      </c>
      <c r="Y189" s="13" t="str">
        <f>IF(P189="","",INT(VLOOKUP(P189,属性值!A:G,R189+1,FALSE)*VLOOKUP(I189,属性值!A:D,4,FALSE)))</f>
        <v/>
      </c>
      <c r="Z189" s="41">
        <v>58</v>
      </c>
      <c r="AA189" s="13" t="str">
        <f>IF(Z189="","",VLOOKUP(Z189,状态名词!A:C,2,FALSE))</f>
        <v>vit</v>
      </c>
      <c r="AB189" s="13" t="str">
        <f>IF(Z189="","",VLOOKUP(Z189,状态名词!A:C,3,FALSE))</f>
        <v>体力</v>
      </c>
      <c r="AC189" s="41">
        <v>20</v>
      </c>
    </row>
    <row r="190" spans="1:29" s="41" customFormat="1">
      <c r="A190" s="51"/>
      <c r="I190" s="13" t="str">
        <f>IF(H190="",I189,VLOOKUP(H190,装备类型!A:B,2,FALSE))</f>
        <v>剑</v>
      </c>
      <c r="K190" s="22"/>
      <c r="L190" s="22"/>
      <c r="Q190" s="57" t="str">
        <f t="shared" si="6"/>
        <v/>
      </c>
      <c r="S190" s="13" t="str">
        <f>IF(P190="","",VLOOKUP(P190,属性值!U:AA,R190+1,FALSE))</f>
        <v/>
      </c>
      <c r="X190" s="13" t="str">
        <f>IF(P190="","",INT(VLOOKUP(P190,属性值!A:G,R190+1,FALSE)*VLOOKUP(I190,属性值!A:D,3,FALSE)))</f>
        <v/>
      </c>
      <c r="Y190" s="13" t="str">
        <f>IF(P190="","",INT(VLOOKUP(P190,属性值!A:G,R190+1,FALSE)*VLOOKUP(I190,属性值!A:D,4,FALSE)))</f>
        <v/>
      </c>
      <c r="Z190" s="41">
        <v>23</v>
      </c>
      <c r="AA190" s="13" t="str">
        <f>IF(Z190="","",VLOOKUP(Z190,状态名词!A:C,2,FALSE))</f>
        <v>steal</v>
      </c>
      <c r="AB190" s="13" t="str">
        <f>IF(Z190="","",VLOOKUP(Z190,状态名词!A:C,3,FALSE))</f>
        <v>生命偷取</v>
      </c>
      <c r="AC190" s="41">
        <v>100</v>
      </c>
    </row>
    <row r="191" spans="1:29" s="41" customFormat="1">
      <c r="A191" s="51"/>
      <c r="I191" s="13" t="str">
        <f>IF(H191="",I190,VLOOKUP(H191,装备类型!A:B,2,FALSE))</f>
        <v>剑</v>
      </c>
      <c r="K191" s="22"/>
      <c r="L191" s="22"/>
      <c r="Q191" s="57" t="str">
        <f t="shared" si="6"/>
        <v/>
      </c>
      <c r="S191" s="13" t="str">
        <f>IF(P191="","",VLOOKUP(P191,属性值!U:AA,R191+1,FALSE))</f>
        <v/>
      </c>
      <c r="X191" s="13" t="str">
        <f>IF(P191="","",INT(VLOOKUP(P191,属性值!A:G,R191+1,FALSE)*VLOOKUP(I191,属性值!A:D,3,FALSE)))</f>
        <v/>
      </c>
      <c r="Y191" s="13" t="str">
        <f>IF(P191="","",INT(VLOOKUP(P191,属性值!A:G,R191+1,FALSE)*VLOOKUP(I191,属性值!A:D,4,FALSE)))</f>
        <v/>
      </c>
      <c r="Z191" s="41">
        <v>29</v>
      </c>
      <c r="AA191" s="13" t="str">
        <f>IF(Z191="","",VLOOKUP(Z191,状态名词!A:C,2,FALSE))</f>
        <v>darkup</v>
      </c>
      <c r="AB191" s="13" t="str">
        <f>IF(Z191="","",VLOOKUP(Z191,状态名词!A:C,3,FALSE))</f>
        <v>暗属性强化</v>
      </c>
      <c r="AC191" s="41">
        <v>13</v>
      </c>
    </row>
    <row r="192" spans="1:29" s="41" customFormat="1">
      <c r="A192" s="51"/>
      <c r="I192" s="13" t="str">
        <f>IF(H192="",I191,VLOOKUP(H192,装备类型!A:B,2,FALSE))</f>
        <v>剑</v>
      </c>
      <c r="J192" s="41">
        <v>2</v>
      </c>
      <c r="K192" s="22" t="s">
        <v>7002</v>
      </c>
      <c r="L192" s="22" t="s">
        <v>7003</v>
      </c>
      <c r="O192" s="41">
        <v>0</v>
      </c>
      <c r="P192" s="41">
        <v>60</v>
      </c>
      <c r="Q192" s="57">
        <f t="shared" si="6"/>
        <v>69</v>
      </c>
      <c r="R192" s="41">
        <v>6</v>
      </c>
      <c r="S192" s="13">
        <f>IF(P192="","",VLOOKUP(P192,属性值!U:AA,R192+1,FALSE))</f>
        <v>515</v>
      </c>
      <c r="T192" s="41" t="s">
        <v>6612</v>
      </c>
      <c r="U192" s="41">
        <v>30073</v>
      </c>
      <c r="X192" s="13">
        <f>IF(P192="","",INT(VLOOKUP(P192,属性值!A:G,R192+1,FALSE)*VLOOKUP(I192,属性值!A:D,3,FALSE)))</f>
        <v>2105</v>
      </c>
      <c r="Y192" s="13">
        <f>IF(P192="","",INT(VLOOKUP(P192,属性值!A:G,R192+1,FALSE)*VLOOKUP(I192,属性值!A:D,4,FALSE)))</f>
        <v>1403</v>
      </c>
      <c r="Z192" s="41">
        <v>65</v>
      </c>
      <c r="AA192" s="13" t="str">
        <f>IF(Z192="","",VLOOKUP(Z192,状态名词!A:C,2,FALSE))</f>
        <v>str</v>
      </c>
      <c r="AB192" s="13" t="str">
        <f>IF(Z192="","",VLOOKUP(Z192,状态名词!A:C,3,FALSE))</f>
        <v>力量</v>
      </c>
      <c r="AC192" s="41">
        <v>25</v>
      </c>
    </row>
    <row r="193" spans="1:29" s="41" customFormat="1">
      <c r="A193" s="51"/>
      <c r="I193" s="13" t="str">
        <f>IF(H193="",I192,VLOOKUP(H193,装备类型!A:B,2,FALSE))</f>
        <v>剑</v>
      </c>
      <c r="K193" s="22"/>
      <c r="L193" s="22"/>
      <c r="Q193" s="57" t="str">
        <f t="shared" si="6"/>
        <v/>
      </c>
      <c r="S193" s="13" t="str">
        <f>IF(P193="","",VLOOKUP(P193,属性值!U:AA,R193+1,FALSE))</f>
        <v/>
      </c>
      <c r="X193" s="13" t="str">
        <f>IF(P193="","",INT(VLOOKUP(P193,属性值!A:G,R193+1,FALSE)*VLOOKUP(I193,属性值!A:D,3,FALSE)))</f>
        <v/>
      </c>
      <c r="Y193" s="13" t="str">
        <f>IF(P193="","",INT(VLOOKUP(P193,属性值!A:G,R193+1,FALSE)*VLOOKUP(I193,属性值!A:D,4,FALSE)))</f>
        <v/>
      </c>
      <c r="Z193" s="41">
        <v>58</v>
      </c>
      <c r="AA193" s="13" t="str">
        <f>IF(Z193="","",VLOOKUP(Z193,状态名词!A:C,2,FALSE))</f>
        <v>vit</v>
      </c>
      <c r="AB193" s="13" t="str">
        <f>IF(Z193="","",VLOOKUP(Z193,状态名词!A:C,3,FALSE))</f>
        <v>体力</v>
      </c>
      <c r="AC193" s="41">
        <v>25</v>
      </c>
    </row>
    <row r="194" spans="1:29" s="41" customFormat="1">
      <c r="A194" s="51"/>
      <c r="I194" s="13" t="str">
        <f>IF(H194="",I193,VLOOKUP(H194,装备类型!A:B,2,FALSE))</f>
        <v>剑</v>
      </c>
      <c r="K194" s="22"/>
      <c r="L194" s="22"/>
      <c r="Q194" s="57" t="str">
        <f t="shared" si="6"/>
        <v/>
      </c>
      <c r="S194" s="13" t="str">
        <f>IF(P194="","",VLOOKUP(P194,属性值!U:AA,R194+1,FALSE))</f>
        <v/>
      </c>
      <c r="X194" s="13" t="str">
        <f>IF(P194="","",INT(VLOOKUP(P194,属性值!A:G,R194+1,FALSE)*VLOOKUP(I194,属性值!A:D,3,FALSE)))</f>
        <v/>
      </c>
      <c r="Y194" s="13" t="str">
        <f>IF(P194="","",INT(VLOOKUP(P194,属性值!A:G,R194+1,FALSE)*VLOOKUP(I194,属性值!A:D,4,FALSE)))</f>
        <v/>
      </c>
      <c r="Z194" s="41">
        <v>23</v>
      </c>
      <c r="AA194" s="13" t="str">
        <f>IF(Z194="","",VLOOKUP(Z194,状态名词!A:C,2,FALSE))</f>
        <v>steal</v>
      </c>
      <c r="AB194" s="13" t="str">
        <f>IF(Z194="","",VLOOKUP(Z194,状态名词!A:C,3,FALSE))</f>
        <v>生命偷取</v>
      </c>
      <c r="AC194" s="41">
        <v>250</v>
      </c>
    </row>
    <row r="195" spans="1:29" s="41" customFormat="1">
      <c r="A195" s="51"/>
      <c r="I195" s="13" t="str">
        <f>IF(H195="",I194,VLOOKUP(H195,装备类型!A:B,2,FALSE))</f>
        <v>剑</v>
      </c>
      <c r="K195" s="22"/>
      <c r="L195" s="22"/>
      <c r="Q195" s="57" t="str">
        <f t="shared" si="6"/>
        <v/>
      </c>
      <c r="S195" s="13" t="str">
        <f>IF(P195="","",VLOOKUP(P195,属性值!U:AA,R195+1,FALSE))</f>
        <v/>
      </c>
      <c r="X195" s="13" t="str">
        <f>IF(P195="","",INT(VLOOKUP(P195,属性值!A:G,R195+1,FALSE)*VLOOKUP(I195,属性值!A:D,3,FALSE)))</f>
        <v/>
      </c>
      <c r="Y195" s="13" t="str">
        <f>IF(P195="","",INT(VLOOKUP(P195,属性值!A:G,R195+1,FALSE)*VLOOKUP(I195,属性值!A:D,4,FALSE)))</f>
        <v/>
      </c>
      <c r="Z195" s="41">
        <v>29</v>
      </c>
      <c r="AA195" s="13" t="str">
        <f>IF(Z195="","",VLOOKUP(Z195,状态名词!A:C,2,FALSE))</f>
        <v>darkup</v>
      </c>
      <c r="AB195" s="13" t="str">
        <f>IF(Z195="","",VLOOKUP(Z195,状态名词!A:C,3,FALSE))</f>
        <v>暗属性强化</v>
      </c>
      <c r="AC195" s="41">
        <v>17</v>
      </c>
    </row>
    <row r="196" spans="1:29" s="41" customFormat="1">
      <c r="A196" s="51"/>
      <c r="I196" s="13" t="str">
        <f>IF(H196="",I195,VLOOKUP(H196,装备类型!A:B,2,FALSE))</f>
        <v>剑</v>
      </c>
      <c r="K196" s="22"/>
      <c r="L196" s="22"/>
      <c r="Q196" s="57" t="str">
        <f t="shared" si="6"/>
        <v/>
      </c>
      <c r="S196" s="13" t="str">
        <f>IF(P196="","",VLOOKUP(P196,属性值!U:AA,R196+1,FALSE))</f>
        <v/>
      </c>
      <c r="X196" s="13" t="str">
        <f>IF(P196="","",INT(VLOOKUP(P196,属性值!A:G,R196+1,FALSE)*VLOOKUP(I196,属性值!A:D,3,FALSE)))</f>
        <v/>
      </c>
      <c r="Y196" s="13" t="str">
        <f>IF(P196="","",INT(VLOOKUP(P196,属性值!A:G,R196+1,FALSE)*VLOOKUP(I196,属性值!A:D,4,FALSE)))</f>
        <v/>
      </c>
      <c r="Z196" s="41">
        <v>19</v>
      </c>
      <c r="AA196" s="13" t="str">
        <f>IF(Z196="","",VLOOKUP(Z196,状态名词!A:C,2,FALSE))</f>
        <v>rating</v>
      </c>
      <c r="AB196" s="13" t="str">
        <f>IF(Z196="","",VLOOKUP(Z196,状态名词!A:C,3,FALSE))</f>
        <v>暴击+</v>
      </c>
      <c r="AC196" s="41">
        <v>-500</v>
      </c>
    </row>
    <row r="197" spans="1:29" s="41" customFormat="1">
      <c r="A197" s="51"/>
      <c r="I197" s="13" t="str">
        <f>IF(H197="",I196,VLOOKUP(H197,装备类型!A:B,2,FALSE))</f>
        <v>剑</v>
      </c>
      <c r="K197" s="22"/>
      <c r="L197" s="22"/>
      <c r="Q197" s="57" t="str">
        <f t="shared" si="6"/>
        <v/>
      </c>
      <c r="S197" s="13" t="str">
        <f>IF(P197="","",VLOOKUP(P197,属性值!U:AA,R197+1,FALSE))</f>
        <v/>
      </c>
      <c r="X197" s="13" t="str">
        <f>IF(P197="","",INT(VLOOKUP(P197,属性值!A:G,R197+1,FALSE)*VLOOKUP(I197,属性值!A:D,3,FALSE)))</f>
        <v/>
      </c>
      <c r="Y197" s="13" t="str">
        <f>IF(P197="","",INT(VLOOKUP(P197,属性值!A:G,R197+1,FALSE)*VLOOKUP(I197,属性值!A:D,4,FALSE)))</f>
        <v/>
      </c>
      <c r="Z197" s="41">
        <v>20</v>
      </c>
      <c r="AA197" s="13" t="str">
        <f>IF(Z197="","",VLOOKUP(Z197,状态名词!A:C,2,FALSE))</f>
        <v>ratingdamage</v>
      </c>
      <c r="AB197" s="13" t="str">
        <f>IF(Z197="","",VLOOKUP(Z197,状态名词!A:C,3,FALSE))</f>
        <v>暴伤+</v>
      </c>
      <c r="AC197" s="41">
        <v>300</v>
      </c>
    </row>
    <row r="198" spans="1:29" s="41" customFormat="1">
      <c r="A198" s="51"/>
      <c r="I198" s="13" t="str">
        <f>IF(H198="",I197,VLOOKUP(H198,装备类型!A:B,2,FALSE))</f>
        <v>剑</v>
      </c>
      <c r="K198" s="22"/>
      <c r="L198" s="22"/>
      <c r="Q198" s="57" t="str">
        <f t="shared" si="6"/>
        <v/>
      </c>
      <c r="S198" s="13" t="str">
        <f>IF(P198="","",VLOOKUP(P198,属性值!U:AA,R198+1,FALSE))</f>
        <v/>
      </c>
      <c r="X198" s="13" t="str">
        <f>IF(P198="","",INT(VLOOKUP(P198,属性值!A:G,R198+1,FALSE)*VLOOKUP(I198,属性值!A:D,3,FALSE)))</f>
        <v/>
      </c>
      <c r="Y198" s="13" t="str">
        <f>IF(P198="","",INT(VLOOKUP(P198,属性值!A:G,R198+1,FALSE)*VLOOKUP(I198,属性值!A:D,4,FALSE)))</f>
        <v/>
      </c>
      <c r="Z198" s="41">
        <v>24</v>
      </c>
      <c r="AA198" s="13" t="str">
        <f>IF(Z198="","",VLOOKUP(Z198,状态名词!A:C,2,FALSE))</f>
        <v>heal</v>
      </c>
      <c r="AB198" s="13" t="str">
        <f>IF(Z198="","",VLOOKUP(Z198,状态名词!A:C,3,FALSE))</f>
        <v>治疗效果+</v>
      </c>
      <c r="AC198" s="41">
        <v>-300</v>
      </c>
    </row>
    <row r="199" spans="1:29">
      <c r="A199" s="51">
        <v>10054</v>
      </c>
      <c r="B199" s="13">
        <v>30</v>
      </c>
      <c r="C199" s="13">
        <v>5</v>
      </c>
      <c r="D199" s="13">
        <v>30</v>
      </c>
      <c r="E199" s="13">
        <v>1</v>
      </c>
      <c r="G199" s="13" t="s">
        <v>7004</v>
      </c>
      <c r="H199" s="13">
        <v>4</v>
      </c>
      <c r="I199" s="13" t="str">
        <f>IF(H199="",I198,VLOOKUP(H199,装备类型!A:B,2,FALSE))</f>
        <v>盾</v>
      </c>
      <c r="J199" s="13">
        <v>1</v>
      </c>
      <c r="K199" s="21" t="s">
        <v>7005</v>
      </c>
      <c r="L199" s="13" t="s">
        <v>7006</v>
      </c>
      <c r="O199" s="13">
        <v>0</v>
      </c>
      <c r="P199" s="13">
        <v>30</v>
      </c>
      <c r="Q199" s="57">
        <f t="shared" si="6"/>
        <v>37</v>
      </c>
      <c r="R199" s="13">
        <v>5</v>
      </c>
      <c r="S199" s="13">
        <f>IF(P199="","",VLOOKUP(P199,属性值!U:AA,R199+1,FALSE))</f>
        <v>215</v>
      </c>
      <c r="T199" s="13" t="s">
        <v>7007</v>
      </c>
      <c r="U199" s="13">
        <v>30078</v>
      </c>
      <c r="X199" s="13">
        <f>IF(P199="","",INT(VLOOKUP(P199,属性值!A:G,R199+1,FALSE)*VLOOKUP(I199,属性值!A:D,3,FALSE)))</f>
        <v>619</v>
      </c>
      <c r="Y199" s="13">
        <f>IF(P199="","",INT(VLOOKUP(P199,属性值!A:G,R199+1,FALSE)*VLOOKUP(I199,属性值!A:D,4,FALSE)))</f>
        <v>619</v>
      </c>
      <c r="Z199" s="41">
        <v>35</v>
      </c>
      <c r="AA199" s="13" t="str">
        <f>IF(Z199="","",VLOOKUP(Z199,状态名词!A:C,2,FALSE))</f>
        <v>reelement</v>
      </c>
      <c r="AB199" s="13" t="str">
        <f>IF(Z199="","",VLOOKUP(Z199,状态名词!A:C,3,FALSE))</f>
        <v>全抗性强化</v>
      </c>
      <c r="AC199" s="41">
        <v>5</v>
      </c>
    </row>
    <row r="200" spans="1:29">
      <c r="A200" s="51"/>
      <c r="I200" s="13" t="str">
        <f>IF(H200="",I199,VLOOKUP(H200,装备类型!A:B,2,FALSE))</f>
        <v>盾</v>
      </c>
      <c r="J200" s="13">
        <v>2</v>
      </c>
      <c r="K200" s="219" t="s">
        <v>7008</v>
      </c>
      <c r="L200" s="13" t="s">
        <v>7009</v>
      </c>
      <c r="O200" s="13">
        <v>0</v>
      </c>
      <c r="P200" s="13">
        <v>60</v>
      </c>
      <c r="Q200" s="57">
        <f t="shared" si="6"/>
        <v>69</v>
      </c>
      <c r="R200" s="13">
        <v>6</v>
      </c>
      <c r="S200" s="13">
        <f>IF(P200="","",VLOOKUP(P200,属性值!U:AA,R200+1,FALSE))</f>
        <v>515</v>
      </c>
      <c r="T200" s="13" t="s">
        <v>6744</v>
      </c>
      <c r="U200" s="13">
        <v>30078</v>
      </c>
      <c r="X200" s="13">
        <f>IF(P200="","",INT(VLOOKUP(P200,属性值!A:G,R200+1,FALSE)*VLOOKUP(I200,属性值!A:D,3,FALSE)))</f>
        <v>2339</v>
      </c>
      <c r="Y200" s="13">
        <f>IF(P200="","",INT(VLOOKUP(P200,属性值!A:G,R200+1,FALSE)*VLOOKUP(I200,属性值!A:D,4,FALSE)))</f>
        <v>2339</v>
      </c>
      <c r="Z200" s="13">
        <v>58</v>
      </c>
      <c r="AA200" s="13" t="str">
        <f>IF(Z200="","",VLOOKUP(Z200,状态名词!A:C,2,FALSE))</f>
        <v>vit</v>
      </c>
      <c r="AB200" s="13" t="str">
        <f>IF(Z200="","",VLOOKUP(Z200,状态名词!A:C,3,FALSE))</f>
        <v>体力</v>
      </c>
      <c r="AC200" s="41">
        <v>45</v>
      </c>
    </row>
    <row r="201" spans="1:29">
      <c r="A201" s="51"/>
      <c r="I201" s="13" t="str">
        <f>IF(H201="",I200,VLOOKUP(H201,装备类型!A:B,2,FALSE))</f>
        <v>盾</v>
      </c>
      <c r="K201" s="21"/>
      <c r="Q201" s="57" t="str">
        <f t="shared" si="6"/>
        <v/>
      </c>
      <c r="S201" s="13" t="str">
        <f>IF(P201="","",VLOOKUP(P201,属性值!U:AA,R201+1,FALSE))</f>
        <v/>
      </c>
      <c r="X201" s="13" t="str">
        <f>IF(P201="","",INT(VLOOKUP(P201,属性值!A:G,R201+1,FALSE)*VLOOKUP(I201,属性值!A:D,3,FALSE)))</f>
        <v/>
      </c>
      <c r="Y201" s="13" t="str">
        <f>IF(P201="","",INT(VLOOKUP(P201,属性值!A:G,R201+1,FALSE)*VLOOKUP(I201,属性值!A:D,4,FALSE)))</f>
        <v/>
      </c>
      <c r="Z201" s="13">
        <v>35</v>
      </c>
      <c r="AA201" s="13" t="str">
        <f>IF(Z201="","",VLOOKUP(Z201,状态名词!A:C,2,FALSE))</f>
        <v>reelement</v>
      </c>
      <c r="AB201" s="13" t="str">
        <f>IF(Z201="","",VLOOKUP(Z201,状态名词!A:C,3,FALSE))</f>
        <v>全抗性强化</v>
      </c>
      <c r="AC201" s="13">
        <v>6</v>
      </c>
    </row>
    <row r="202" spans="1:29">
      <c r="A202" s="51">
        <v>10055</v>
      </c>
      <c r="B202" s="13">
        <v>30</v>
      </c>
      <c r="C202" s="13">
        <v>5</v>
      </c>
      <c r="D202" s="13">
        <v>30</v>
      </c>
      <c r="E202" s="13">
        <v>1</v>
      </c>
      <c r="G202" s="13" t="s">
        <v>7010</v>
      </c>
      <c r="H202" s="13">
        <v>6</v>
      </c>
      <c r="I202" s="13" t="str">
        <f>IF(H202="",I201,VLOOKUP(H202,装备类型!A:B,2,FALSE))</f>
        <v>杖</v>
      </c>
      <c r="J202" s="13">
        <v>1</v>
      </c>
      <c r="K202" s="21" t="s">
        <v>7011</v>
      </c>
      <c r="L202" s="13" t="s">
        <v>7012</v>
      </c>
      <c r="O202" s="13">
        <v>0</v>
      </c>
      <c r="P202" s="13">
        <v>30</v>
      </c>
      <c r="Q202" s="57">
        <f t="shared" ref="Q202:Q282" si="7">IF(R202="","",IF(R202=1,P202,R202*2-3+P202))</f>
        <v>37</v>
      </c>
      <c r="R202" s="13">
        <v>5</v>
      </c>
      <c r="S202" s="13">
        <f>IF(P202="","",VLOOKUP(P202,属性值!U:AA,R202+1,FALSE))</f>
        <v>215</v>
      </c>
      <c r="T202" s="13" t="s">
        <v>7013</v>
      </c>
      <c r="U202" s="13">
        <v>30088</v>
      </c>
      <c r="X202" s="13">
        <f>IF(P202="","",INT(VLOOKUP(P202,属性值!A:G,R202+1,FALSE)*VLOOKUP(I202,属性值!A:D,3,FALSE)))</f>
        <v>495</v>
      </c>
      <c r="Y202" s="13">
        <f>IF(P202="","",INT(VLOOKUP(P202,属性值!A:G,R202+1,FALSE)*VLOOKUP(I202,属性值!A:D,4,FALSE)))</f>
        <v>742</v>
      </c>
      <c r="Z202" s="13">
        <v>27</v>
      </c>
      <c r="AA202" s="13" t="str">
        <f>IF(Z202="","",VLOOKUP(Z202,状态名词!A:C,2,FALSE))</f>
        <v>iceup</v>
      </c>
      <c r="AB202" s="13" t="str">
        <f>IF(Z202="","",VLOOKUP(Z202,状态名词!A:C,3,FALSE))</f>
        <v>冰属性强化</v>
      </c>
      <c r="AC202" s="13">
        <v>4</v>
      </c>
    </row>
    <row r="203" spans="1:29">
      <c r="A203" s="51"/>
      <c r="I203" s="13" t="str">
        <f>IF(H203="",I202,VLOOKUP(H203,装备类型!A:B,2,FALSE))</f>
        <v>杖</v>
      </c>
      <c r="J203" s="13">
        <v>2</v>
      </c>
      <c r="K203" s="22" t="s">
        <v>7014</v>
      </c>
      <c r="L203" s="13" t="s">
        <v>7015</v>
      </c>
      <c r="O203" s="13">
        <v>0</v>
      </c>
      <c r="P203" s="13">
        <v>60</v>
      </c>
      <c r="Q203" s="57">
        <f t="shared" si="7"/>
        <v>69</v>
      </c>
      <c r="R203" s="13">
        <v>6</v>
      </c>
      <c r="S203" s="13">
        <f>IF(P203="","",VLOOKUP(P203,属性值!U:AA,R203+1,FALSE))</f>
        <v>515</v>
      </c>
      <c r="T203" s="13" t="s">
        <v>7013</v>
      </c>
      <c r="U203" s="13">
        <v>30089</v>
      </c>
      <c r="X203" s="13">
        <f>IF(P203="","",INT(VLOOKUP(P203,属性值!A:G,R203+1,FALSE)*VLOOKUP(I203,属性值!A:D,3,FALSE)))</f>
        <v>1871</v>
      </c>
      <c r="Y203" s="13">
        <f>IF(P203="","",INT(VLOOKUP(P203,属性值!A:G,R203+1,FALSE)*VLOOKUP(I203,属性值!A:D,4,FALSE)))</f>
        <v>2806</v>
      </c>
      <c r="Z203" s="13">
        <v>27</v>
      </c>
      <c r="AA203" s="13" t="str">
        <f>IF(Z203="","",VLOOKUP(Z203,状态名词!A:C,2,FALSE))</f>
        <v>iceup</v>
      </c>
      <c r="AB203" s="13" t="str">
        <f>IF(Z203="","",VLOOKUP(Z203,状态名词!A:C,3,FALSE))</f>
        <v>冰属性强化</v>
      </c>
      <c r="AC203" s="13">
        <v>7</v>
      </c>
    </row>
    <row r="204" spans="1:29">
      <c r="A204" s="41">
        <v>10056</v>
      </c>
      <c r="B204" s="13">
        <v>20</v>
      </c>
      <c r="C204" s="13">
        <v>4</v>
      </c>
      <c r="D204" s="13">
        <v>20</v>
      </c>
      <c r="H204" s="13">
        <v>10</v>
      </c>
      <c r="I204" s="13" t="str">
        <f>IF(H204="",I203,VLOOKUP(H204,装备类型!A:B,2,FALSE))</f>
        <v>短剑</v>
      </c>
      <c r="J204" s="13">
        <v>1</v>
      </c>
      <c r="K204" s="20" t="s">
        <v>6885</v>
      </c>
      <c r="L204" s="90" t="s">
        <v>6888</v>
      </c>
      <c r="O204" s="13">
        <v>1</v>
      </c>
      <c r="P204" s="13">
        <v>20</v>
      </c>
      <c r="Q204" s="57">
        <f t="shared" si="7"/>
        <v>23</v>
      </c>
      <c r="R204" s="13">
        <v>3</v>
      </c>
      <c r="S204" s="13">
        <f>IF(P204="","",VLOOKUP(P204,属性值!U:AA,R204+1,FALSE))</f>
        <v>75</v>
      </c>
      <c r="T204" s="13" t="s">
        <v>6966</v>
      </c>
      <c r="X204" s="13">
        <f>IF(P204="","",INT(VLOOKUP(P204,属性值!A:G,R204+1,FALSE)*VLOOKUP(I204,属性值!A:D,3,FALSE)))</f>
        <v>238</v>
      </c>
      <c r="Y204" s="13">
        <f>IF(P204="","",INT(VLOOKUP(P204,属性值!A:G,R204+1,FALSE)*VLOOKUP(I204,属性值!A:D,4,FALSE)))</f>
        <v>238</v>
      </c>
      <c r="Z204" s="13">
        <v>65</v>
      </c>
      <c r="AA204" s="13" t="str">
        <f>IF(Z204="","",VLOOKUP(Z204,状态名词!A:C,2,FALSE))</f>
        <v>str</v>
      </c>
      <c r="AB204" s="13" t="str">
        <f>IF(Z204="","",VLOOKUP(Z204,状态名词!A:C,3,FALSE))</f>
        <v>力量</v>
      </c>
      <c r="AC204" s="13">
        <v>20</v>
      </c>
    </row>
    <row r="205" spans="1:29">
      <c r="I205" s="13" t="str">
        <f>IF(H205="",I204,VLOOKUP(H205,装备类型!A:B,2,FALSE))</f>
        <v>短剑</v>
      </c>
      <c r="K205" s="20"/>
      <c r="L205" s="90"/>
      <c r="Q205" s="57" t="str">
        <f t="shared" si="7"/>
        <v/>
      </c>
      <c r="S205" s="13" t="str">
        <f>IF(P205="","",VLOOKUP(P205,属性值!U:AA,R205+1,FALSE))</f>
        <v/>
      </c>
      <c r="X205" s="13" t="str">
        <f>IF(P205="","",INT(VLOOKUP(P205,属性值!A:G,R205+1,FALSE)*VLOOKUP(I205,属性值!A:D,3,FALSE)))</f>
        <v/>
      </c>
      <c r="Y205" s="13" t="str">
        <f>IF(P205="","",INT(VLOOKUP(P205,属性值!A:G,R205+1,FALSE)*VLOOKUP(I205,属性值!A:D,4,FALSE)))</f>
        <v/>
      </c>
      <c r="Z205" s="13">
        <v>67</v>
      </c>
      <c r="AA205" s="13" t="str">
        <f>IF(Z205="","",VLOOKUP(Z205,状态名词!A:C,2,FALSE))</f>
        <v>inte</v>
      </c>
      <c r="AB205" s="13" t="str">
        <f>IF(Z205="","",VLOOKUP(Z205,状态名词!A:C,3,FALSE))</f>
        <v>智力</v>
      </c>
      <c r="AC205" s="13">
        <v>20</v>
      </c>
    </row>
    <row r="206" spans="1:29">
      <c r="I206" s="13" t="str">
        <f>IF(H206="",I205,VLOOKUP(H206,装备类型!A:B,2,FALSE))</f>
        <v>短剑</v>
      </c>
      <c r="K206" s="20"/>
      <c r="L206" s="90"/>
      <c r="Q206" s="57" t="str">
        <f t="shared" si="7"/>
        <v/>
      </c>
      <c r="S206" s="13" t="str">
        <f>IF(P206="","",VLOOKUP(P206,属性值!U:AA,R206+1,FALSE))</f>
        <v/>
      </c>
      <c r="X206" s="13" t="str">
        <f>IF(P206="","",INT(VLOOKUP(P206,属性值!A:G,R206+1,FALSE)*VLOOKUP(I206,属性值!A:D,3,FALSE)))</f>
        <v/>
      </c>
      <c r="Y206" s="13" t="str">
        <f>IF(P206="","",INT(VLOOKUP(P206,属性值!A:G,R206+1,FALSE)*VLOOKUP(I206,属性值!A:D,4,FALSE)))</f>
        <v/>
      </c>
      <c r="Z206" s="13">
        <v>20</v>
      </c>
      <c r="AA206" s="13" t="str">
        <f>IF(Z206="","",VLOOKUP(Z206,状态名词!A:C,2,FALSE))</f>
        <v>ratingdamage</v>
      </c>
      <c r="AB206" s="13" t="str">
        <f>IF(Z206="","",VLOOKUP(Z206,状态名词!A:C,3,FALSE))</f>
        <v>暴伤+</v>
      </c>
      <c r="AC206" s="13">
        <v>300</v>
      </c>
    </row>
    <row r="207" spans="1:29">
      <c r="I207" s="13" t="str">
        <f>IF(H207="",I206,VLOOKUP(H207,装备类型!A:B,2,FALSE))</f>
        <v>短剑</v>
      </c>
      <c r="J207" s="13">
        <v>2</v>
      </c>
      <c r="K207" s="20" t="s">
        <v>6886</v>
      </c>
      <c r="L207" s="90" t="s">
        <v>6889</v>
      </c>
      <c r="O207" s="13">
        <v>1</v>
      </c>
      <c r="P207" s="13">
        <v>20</v>
      </c>
      <c r="Q207" s="57">
        <f t="shared" si="7"/>
        <v>25</v>
      </c>
      <c r="R207" s="13">
        <v>4</v>
      </c>
      <c r="S207" s="13">
        <f>IF(P207="","",VLOOKUP(P207,属性值!U:AA,R207+1,FALSE))</f>
        <v>120</v>
      </c>
      <c r="T207" s="13" t="s">
        <v>6966</v>
      </c>
      <c r="X207" s="13">
        <f>IF(P207="","",INT(VLOOKUP(P207,属性值!A:G,R207+1,FALSE)*VLOOKUP(I207,属性值!A:D,3,FALSE)))</f>
        <v>254</v>
      </c>
      <c r="Y207" s="13">
        <f>IF(P207="","",INT(VLOOKUP(P207,属性值!A:G,R207+1,FALSE)*VLOOKUP(I207,属性值!A:D,4,FALSE)))</f>
        <v>254</v>
      </c>
      <c r="Z207" s="13">
        <v>65</v>
      </c>
      <c r="AA207" s="13" t="str">
        <f>IF(Z207="","",VLOOKUP(Z207,状态名词!A:C,2,FALSE))</f>
        <v>str</v>
      </c>
      <c r="AB207" s="13" t="str">
        <f>IF(Z207="","",VLOOKUP(Z207,状态名词!A:C,3,FALSE))</f>
        <v>力量</v>
      </c>
      <c r="AC207" s="13">
        <v>24</v>
      </c>
    </row>
    <row r="208" spans="1:29">
      <c r="I208" s="13" t="str">
        <f>IF(H208="",I207,VLOOKUP(H208,装备类型!A:B,2,FALSE))</f>
        <v>短剑</v>
      </c>
      <c r="K208" s="20"/>
      <c r="L208" s="90"/>
      <c r="Q208" s="57" t="str">
        <f t="shared" si="7"/>
        <v/>
      </c>
      <c r="S208" s="13" t="str">
        <f>IF(P208="","",VLOOKUP(P208,属性值!U:AA,R208+1,FALSE))</f>
        <v/>
      </c>
      <c r="X208" s="13" t="str">
        <f>IF(P208="","",INT(VLOOKUP(P208,属性值!A:G,R208+1,FALSE)*VLOOKUP(I208,属性值!A:D,3,FALSE)))</f>
        <v/>
      </c>
      <c r="Y208" s="13" t="str">
        <f>IF(P208="","",INT(VLOOKUP(P208,属性值!A:G,R208+1,FALSE)*VLOOKUP(I208,属性值!A:D,4,FALSE)))</f>
        <v/>
      </c>
      <c r="Z208" s="13">
        <v>67</v>
      </c>
      <c r="AA208" s="13" t="str">
        <f>IF(Z208="","",VLOOKUP(Z208,状态名词!A:C,2,FALSE))</f>
        <v>inte</v>
      </c>
      <c r="AB208" s="13" t="str">
        <f>IF(Z208="","",VLOOKUP(Z208,状态名词!A:C,3,FALSE))</f>
        <v>智力</v>
      </c>
      <c r="AC208" s="13">
        <v>24</v>
      </c>
    </row>
    <row r="209" spans="1:29">
      <c r="I209" s="13" t="str">
        <f>IF(H209="",I208,VLOOKUP(H209,装备类型!A:B,2,FALSE))</f>
        <v>短剑</v>
      </c>
      <c r="K209" s="20"/>
      <c r="L209" s="90"/>
      <c r="Q209" s="57" t="str">
        <f t="shared" si="7"/>
        <v/>
      </c>
      <c r="S209" s="13" t="str">
        <f>IF(P209="","",VLOOKUP(P209,属性值!U:AA,R209+1,FALSE))</f>
        <v/>
      </c>
      <c r="X209" s="13" t="str">
        <f>IF(P209="","",INT(VLOOKUP(P209,属性值!A:G,R209+1,FALSE)*VLOOKUP(I209,属性值!A:D,3,FALSE)))</f>
        <v/>
      </c>
      <c r="Y209" s="13" t="str">
        <f>IF(P209="","",INT(VLOOKUP(P209,属性值!A:G,R209+1,FALSE)*VLOOKUP(I209,属性值!A:D,4,FALSE)))</f>
        <v/>
      </c>
      <c r="Z209" s="13">
        <v>20</v>
      </c>
      <c r="AA209" s="13" t="str">
        <f>IF(Z209="","",VLOOKUP(Z209,状态名词!A:C,2,FALSE))</f>
        <v>ratingdamage</v>
      </c>
      <c r="AB209" s="13" t="str">
        <f>IF(Z209="","",VLOOKUP(Z209,状态名词!A:C,3,FALSE))</f>
        <v>暴伤+</v>
      </c>
      <c r="AC209" s="13">
        <v>360</v>
      </c>
    </row>
    <row r="210" spans="1:29">
      <c r="I210" s="13" t="str">
        <f>IF(H210="",I209,VLOOKUP(H210,装备类型!A:B,2,FALSE))</f>
        <v>短剑</v>
      </c>
      <c r="J210" s="13">
        <v>3</v>
      </c>
      <c r="K210" s="20" t="s">
        <v>6887</v>
      </c>
      <c r="L210" s="90" t="s">
        <v>6890</v>
      </c>
      <c r="O210" s="13">
        <v>1</v>
      </c>
      <c r="P210" s="13">
        <v>30</v>
      </c>
      <c r="Q210" s="57">
        <f t="shared" si="7"/>
        <v>35</v>
      </c>
      <c r="R210" s="13">
        <v>4</v>
      </c>
      <c r="S210" s="13">
        <f>IF(P210="","",VLOOKUP(P210,属性值!U:AA,R210+1,FALSE))</f>
        <v>175</v>
      </c>
      <c r="T210" s="13" t="s">
        <v>6966</v>
      </c>
      <c r="X210" s="13">
        <f>IF(P210="","",INT(VLOOKUP(P210,属性值!A:G,R210+1,FALSE)*VLOOKUP(I210,属性值!A:D,3,FALSE)))</f>
        <v>406</v>
      </c>
      <c r="Y210" s="13">
        <f>IF(P210="","",INT(VLOOKUP(P210,属性值!A:G,R210+1,FALSE)*VLOOKUP(I210,属性值!A:D,4,FALSE)))</f>
        <v>406</v>
      </c>
      <c r="Z210" s="13">
        <v>65</v>
      </c>
      <c r="AA210" s="13" t="str">
        <f>IF(Z210="","",VLOOKUP(Z210,状态名词!A:C,2,FALSE))</f>
        <v>str</v>
      </c>
      <c r="AB210" s="13" t="str">
        <f>IF(Z210="","",VLOOKUP(Z210,状态名词!A:C,3,FALSE))</f>
        <v>力量</v>
      </c>
      <c r="AC210" s="13">
        <v>40</v>
      </c>
    </row>
    <row r="211" spans="1:29">
      <c r="I211" s="13" t="str">
        <f>IF(H211="",I210,VLOOKUP(H211,装备类型!A:B,2,FALSE))</f>
        <v>短剑</v>
      </c>
      <c r="K211" s="20"/>
      <c r="Q211" s="57" t="str">
        <f t="shared" si="7"/>
        <v/>
      </c>
      <c r="S211" s="13" t="str">
        <f>IF(P211="","",VLOOKUP(P211,属性值!U:AA,R211+1,FALSE))</f>
        <v/>
      </c>
      <c r="X211" s="13" t="str">
        <f>IF(P211="","",INT(VLOOKUP(P211,属性值!A:G,R211+1,FALSE)*VLOOKUP(I211,属性值!A:D,3,FALSE)))</f>
        <v/>
      </c>
      <c r="Y211" s="13" t="str">
        <f>IF(P211="","",INT(VLOOKUP(P211,属性值!A:G,R211+1,FALSE)*VLOOKUP(I211,属性值!A:D,4,FALSE)))</f>
        <v/>
      </c>
      <c r="Z211" s="13">
        <v>67</v>
      </c>
      <c r="AA211" s="13" t="str">
        <f>IF(Z211="","",VLOOKUP(Z211,状态名词!A:C,2,FALSE))</f>
        <v>inte</v>
      </c>
      <c r="AB211" s="13" t="str">
        <f>IF(Z211="","",VLOOKUP(Z211,状态名词!A:C,3,FALSE))</f>
        <v>智力</v>
      </c>
      <c r="AC211" s="13">
        <v>40</v>
      </c>
    </row>
    <row r="212" spans="1:29">
      <c r="I212" s="13" t="str">
        <f>IF(H212="",I211,VLOOKUP(H212,装备类型!A:B,2,FALSE))</f>
        <v>短剑</v>
      </c>
      <c r="K212" s="20"/>
      <c r="Q212" s="57" t="str">
        <f t="shared" si="7"/>
        <v/>
      </c>
      <c r="S212" s="13" t="str">
        <f>IF(P212="","",VLOOKUP(P212,属性值!U:AA,R212+1,FALSE))</f>
        <v/>
      </c>
      <c r="X212" s="13" t="str">
        <f>IF(P212="","",INT(VLOOKUP(P212,属性值!A:G,R212+1,FALSE)*VLOOKUP(I212,属性值!A:D,3,FALSE)))</f>
        <v/>
      </c>
      <c r="Y212" s="13" t="str">
        <f>IF(P212="","",INT(VLOOKUP(P212,属性值!A:G,R212+1,FALSE)*VLOOKUP(I212,属性值!A:D,4,FALSE)))</f>
        <v/>
      </c>
      <c r="Z212" s="13">
        <v>20</v>
      </c>
      <c r="AA212" s="13" t="str">
        <f>IF(Z212="","",VLOOKUP(Z212,状态名词!A:C,2,FALSE))</f>
        <v>ratingdamage</v>
      </c>
      <c r="AB212" s="13" t="str">
        <f>IF(Z212="","",VLOOKUP(Z212,状态名词!A:C,3,FALSE))</f>
        <v>暴伤+</v>
      </c>
      <c r="AC212" s="13">
        <v>600</v>
      </c>
    </row>
    <row r="213" spans="1:29">
      <c r="A213" s="41">
        <v>10057</v>
      </c>
      <c r="B213" s="13">
        <v>60</v>
      </c>
      <c r="C213" s="13">
        <v>6</v>
      </c>
      <c r="D213" s="13">
        <v>60</v>
      </c>
      <c r="F213" s="13">
        <v>51</v>
      </c>
      <c r="H213" s="13">
        <v>6</v>
      </c>
      <c r="I213" s="13" t="str">
        <f>IF(H213="",I212,VLOOKUP(H213,装备类型!A:B,2,FALSE))</f>
        <v>杖</v>
      </c>
      <c r="J213" s="13">
        <v>1</v>
      </c>
      <c r="K213" s="22" t="s">
        <v>6914</v>
      </c>
      <c r="O213" s="13">
        <v>0</v>
      </c>
      <c r="P213" s="13">
        <v>60</v>
      </c>
      <c r="Q213" s="57">
        <f t="shared" si="7"/>
        <v>69</v>
      </c>
      <c r="R213" s="13">
        <v>6</v>
      </c>
      <c r="S213" s="13">
        <f>IF(P213="","",VLOOKUP(P213,属性值!U:AA,R213+1,FALSE))</f>
        <v>515</v>
      </c>
      <c r="T213" s="13" t="s">
        <v>6840</v>
      </c>
      <c r="X213" s="13">
        <f>IF(P213="","",INT(VLOOKUP(P213,属性值!A:G,R213+1,FALSE)*VLOOKUP(I213,属性值!A:D,3,FALSE)))</f>
        <v>1871</v>
      </c>
      <c r="Y213" s="13">
        <f>IF(P213="","",INT(VLOOKUP(P213,属性值!A:G,R213+1,FALSE)*VLOOKUP(I213,属性值!A:D,4,FALSE)))</f>
        <v>2806</v>
      </c>
      <c r="AA213" s="13" t="str">
        <f>IF(Z213="","",VLOOKUP(Z213,状态名词!A:C,2,FALSE))</f>
        <v/>
      </c>
      <c r="AB213" s="13" t="str">
        <f>IF(Z213="","",VLOOKUP(Z213,状态名词!A:C,3,FALSE))</f>
        <v/>
      </c>
    </row>
    <row r="214" spans="1:29">
      <c r="I214" s="13" t="str">
        <f>IF(H214="",I213,VLOOKUP(H214,装备类型!A:B,2,FALSE))</f>
        <v>杖</v>
      </c>
      <c r="Q214" s="57" t="str">
        <f t="shared" si="7"/>
        <v/>
      </c>
      <c r="S214" s="13" t="str">
        <f>IF(P214="","",VLOOKUP(P214,属性值!U:AA,R214+1,FALSE))</f>
        <v/>
      </c>
      <c r="X214" s="13" t="str">
        <f>IF(P214="","",INT(VLOOKUP(P214,属性值!A:G,R214+1,FALSE)*VLOOKUP(I214,属性值!A:D,3,FALSE)))</f>
        <v/>
      </c>
      <c r="Y214" s="13" t="str">
        <f>IF(P214="","",INT(VLOOKUP(P214,属性值!A:G,R214+1,FALSE)*VLOOKUP(I214,属性值!A:D,4,FALSE)))</f>
        <v/>
      </c>
      <c r="AA214" s="13" t="str">
        <f>IF(Z214="","",VLOOKUP(Z214,状态名词!A:C,2,FALSE))</f>
        <v/>
      </c>
      <c r="AB214" s="13" t="str">
        <f>IF(Z214="","",VLOOKUP(Z214,状态名词!A:C,3,FALSE))</f>
        <v/>
      </c>
    </row>
    <row r="215" spans="1:29">
      <c r="A215" s="41">
        <v>10058</v>
      </c>
      <c r="B215" s="13">
        <v>60</v>
      </c>
      <c r="C215" s="13">
        <v>6</v>
      </c>
      <c r="D215" s="13">
        <v>60</v>
      </c>
      <c r="F215" s="13">
        <v>52</v>
      </c>
      <c r="H215" s="13">
        <v>6</v>
      </c>
      <c r="I215" s="13" t="str">
        <f>IF(H215="",I214,VLOOKUP(H215,装备类型!A:B,2,FALSE))</f>
        <v>杖</v>
      </c>
      <c r="J215" s="13">
        <v>1</v>
      </c>
      <c r="K215" s="22" t="s">
        <v>6915</v>
      </c>
      <c r="O215" s="13">
        <v>0</v>
      </c>
      <c r="P215" s="13">
        <v>60</v>
      </c>
      <c r="Q215" s="57">
        <f t="shared" si="7"/>
        <v>69</v>
      </c>
      <c r="R215" s="13">
        <v>6</v>
      </c>
      <c r="S215" s="13">
        <f>IF(P215="","",VLOOKUP(P215,属性值!U:AA,R215+1,FALSE))</f>
        <v>515</v>
      </c>
      <c r="T215" s="13" t="s">
        <v>6841</v>
      </c>
      <c r="X215" s="13">
        <f>IF(P215="","",INT(VLOOKUP(P215,属性值!A:G,R215+1,FALSE)*VLOOKUP(I215,属性值!A:D,3,FALSE)))</f>
        <v>1871</v>
      </c>
      <c r="Y215" s="13">
        <f>IF(P215="","",INT(VLOOKUP(P215,属性值!A:G,R215+1,FALSE)*VLOOKUP(I215,属性值!A:D,4,FALSE)))</f>
        <v>2806</v>
      </c>
      <c r="AA215" s="13" t="str">
        <f>IF(Z215="","",VLOOKUP(Z215,状态名词!A:C,2,FALSE))</f>
        <v/>
      </c>
      <c r="AB215" s="13" t="str">
        <f>IF(Z215="","",VLOOKUP(Z215,状态名词!A:C,3,FALSE))</f>
        <v/>
      </c>
    </row>
    <row r="216" spans="1:29">
      <c r="I216" s="13" t="str">
        <f>IF(H216="",I215,VLOOKUP(H216,装备类型!A:B,2,FALSE))</f>
        <v>杖</v>
      </c>
      <c r="Q216" s="57" t="str">
        <f t="shared" si="7"/>
        <v/>
      </c>
      <c r="S216" s="13" t="str">
        <f>IF(P216="","",VLOOKUP(P216,属性值!U:AA,R216+1,FALSE))</f>
        <v/>
      </c>
      <c r="X216" s="13" t="str">
        <f>IF(P216="","",INT(VLOOKUP(P216,属性值!A:G,R216+1,FALSE)*VLOOKUP(I216,属性值!A:D,3,FALSE)))</f>
        <v/>
      </c>
      <c r="Y216" s="13" t="str">
        <f>IF(P216="","",INT(VLOOKUP(P216,属性值!A:G,R216+1,FALSE)*VLOOKUP(I216,属性值!A:D,4,FALSE)))</f>
        <v/>
      </c>
      <c r="AA216" s="13" t="str">
        <f>IF(Z216="","",VLOOKUP(Z216,状态名词!A:C,2,FALSE))</f>
        <v/>
      </c>
      <c r="AB216" s="13" t="str">
        <f>IF(Z216="","",VLOOKUP(Z216,状态名词!A:C,3,FALSE))</f>
        <v/>
      </c>
    </row>
    <row r="217" spans="1:29" ht="15" customHeight="1">
      <c r="A217" s="41">
        <v>10059</v>
      </c>
      <c r="B217" s="13">
        <v>60</v>
      </c>
      <c r="C217" s="13">
        <v>6</v>
      </c>
      <c r="D217" s="13">
        <v>30</v>
      </c>
      <c r="F217" s="13">
        <v>65</v>
      </c>
      <c r="H217" s="13">
        <v>7</v>
      </c>
      <c r="I217" s="13" t="str">
        <f>IF(H217="",I216,VLOOKUP(H217,装备类型!A:B,2,FALSE))</f>
        <v>书</v>
      </c>
      <c r="J217" s="13">
        <v>1</v>
      </c>
      <c r="K217" s="22" t="s">
        <v>7077</v>
      </c>
      <c r="O217" s="13">
        <v>1</v>
      </c>
      <c r="P217" s="13">
        <v>60</v>
      </c>
      <c r="Q217" s="57">
        <f t="shared" si="7"/>
        <v>69</v>
      </c>
      <c r="R217" s="13">
        <v>6</v>
      </c>
      <c r="S217" s="13">
        <f>IF(P217="","",VLOOKUP(P217,属性值!U:AA,R217+1,FALSE))</f>
        <v>515</v>
      </c>
      <c r="T217" s="13" t="s">
        <v>7123</v>
      </c>
      <c r="U217" s="13">
        <v>30098</v>
      </c>
      <c r="X217" s="13">
        <f>IF(P217="","",INT(VLOOKUP(P217,属性值!A:G,R217+1,FALSE)*VLOOKUP(I217,属性值!A:D,3,FALSE)))</f>
        <v>2105</v>
      </c>
      <c r="Y217" s="13">
        <f>IF(P217="","",INT(VLOOKUP(P217,属性值!A:G,R217+1,FALSE)*VLOOKUP(I217,属性值!A:D,4,FALSE)))</f>
        <v>2572</v>
      </c>
      <c r="Z217" s="13">
        <v>65</v>
      </c>
      <c r="AA217" s="13" t="str">
        <f>IF(Z217="","",VLOOKUP(Z217,状态名词!A:C,2,FALSE))</f>
        <v>str</v>
      </c>
      <c r="AB217" s="13" t="str">
        <f>IF(Z217="","",VLOOKUP(Z217,状态名词!A:C,3,FALSE))</f>
        <v>力量</v>
      </c>
      <c r="AC217" s="13">
        <v>120</v>
      </c>
    </row>
    <row r="218" spans="1:29" ht="15" customHeight="1">
      <c r="I218" s="13" t="str">
        <f>IF(H218="",I217,VLOOKUP(H218,装备类型!A:B,2,FALSE))</f>
        <v>书</v>
      </c>
      <c r="K218" s="22"/>
      <c r="X218" s="13" t="str">
        <f>IF(P218="","",INT(VLOOKUP(P218,属性值!A:G,R218+1,FALSE)*VLOOKUP(I218,属性值!A:D,3,FALSE)))</f>
        <v/>
      </c>
      <c r="Y218" s="13" t="str">
        <f>IF(P218="","",INT(VLOOKUP(P218,属性值!A:G,R218+1,FALSE)*VLOOKUP(I218,属性值!A:D,4,FALSE)))</f>
        <v/>
      </c>
      <c r="Z218" s="13">
        <v>67</v>
      </c>
      <c r="AA218" s="13" t="str">
        <f>IF(Z218="","",VLOOKUP(Z218,状态名词!A:C,2,FALSE))</f>
        <v>inte</v>
      </c>
      <c r="AB218" s="13" t="str">
        <f>IF(Z218="","",VLOOKUP(Z218,状态名词!A:C,3,FALSE))</f>
        <v>智力</v>
      </c>
      <c r="AC218" s="13">
        <v>120</v>
      </c>
    </row>
    <row r="219" spans="1:29" ht="15" customHeight="1">
      <c r="I219" s="13" t="str">
        <f>IF(H219="",I218,VLOOKUP(H219,装备类型!A:B,2,FALSE))</f>
        <v>书</v>
      </c>
      <c r="K219" s="22"/>
      <c r="X219" s="13" t="str">
        <f>IF(P219="","",INT(VLOOKUP(P219,属性值!A:G,R219+1,FALSE)*VLOOKUP(I219,属性值!A:D,3,FALSE)))</f>
        <v/>
      </c>
      <c r="Y219" s="13" t="str">
        <f>IF(P219="","",INT(VLOOKUP(P219,属性值!A:G,R219+1,FALSE)*VLOOKUP(I219,属性值!A:D,4,FALSE)))</f>
        <v/>
      </c>
      <c r="Z219" s="13">
        <v>21</v>
      </c>
      <c r="AA219" s="13" t="str">
        <f>IF(Z219="","",VLOOKUP(Z219,状态名词!A:C,2,FALSE))</f>
        <v>speed</v>
      </c>
      <c r="AB219" s="13" t="str">
        <f>IF(Z219="","",VLOOKUP(Z219,状态名词!A:C,3,FALSE))</f>
        <v>速度+</v>
      </c>
      <c r="AC219" s="13">
        <v>300</v>
      </c>
    </row>
    <row r="220" spans="1:29" ht="15" customHeight="1">
      <c r="A220" s="41">
        <v>10060</v>
      </c>
      <c r="B220" s="13">
        <v>60</v>
      </c>
      <c r="C220" s="13">
        <v>6</v>
      </c>
      <c r="D220" s="13">
        <v>30</v>
      </c>
      <c r="F220" s="13">
        <v>66</v>
      </c>
      <c r="H220" s="13">
        <v>2</v>
      </c>
      <c r="I220" s="13" t="str">
        <f>IF(H220="",I219,VLOOKUP(H220,装备类型!A:B,2,FALSE))</f>
        <v>刀</v>
      </c>
      <c r="J220" s="13">
        <v>1</v>
      </c>
      <c r="K220" s="22" t="s">
        <v>6969</v>
      </c>
      <c r="O220" s="13">
        <v>1</v>
      </c>
      <c r="P220" s="13">
        <v>60</v>
      </c>
      <c r="Q220" s="57">
        <f t="shared" si="7"/>
        <v>69</v>
      </c>
      <c r="R220" s="13">
        <v>6</v>
      </c>
      <c r="S220" s="13">
        <f>IF(P220="","",VLOOKUP(P220,属性值!U:AA,R220+1,FALSE))</f>
        <v>515</v>
      </c>
      <c r="T220" s="13" t="s">
        <v>6973</v>
      </c>
      <c r="U220" s="13">
        <v>30096</v>
      </c>
      <c r="X220" s="13">
        <f>IF(P220="","",INT(VLOOKUP(P220,属性值!A:G,R220+1,FALSE)*VLOOKUP(I220,属性值!A:D,3,FALSE)))</f>
        <v>2806</v>
      </c>
      <c r="Y220" s="13">
        <f>IF(P220="","",INT(VLOOKUP(P220,属性值!A:G,R220+1,FALSE)*VLOOKUP(I220,属性值!A:D,4,FALSE)))</f>
        <v>1871</v>
      </c>
      <c r="Z220" s="13">
        <v>65</v>
      </c>
      <c r="AA220" s="13" t="str">
        <f>IF(Z220="","",VLOOKUP(Z220,状态名词!A:C,2,FALSE))</f>
        <v>str</v>
      </c>
      <c r="AB220" s="13" t="str">
        <f>IF(Z220="","",VLOOKUP(Z220,状态名词!A:C,3,FALSE))</f>
        <v>力量</v>
      </c>
      <c r="AC220" s="13">
        <v>100</v>
      </c>
    </row>
    <row r="221" spans="1:29" ht="15" customHeight="1">
      <c r="I221" s="13" t="str">
        <f>IF(H221="",I220,VLOOKUP(H221,装备类型!A:B,2,FALSE))</f>
        <v>刀</v>
      </c>
      <c r="K221" s="22"/>
      <c r="X221" s="13" t="str">
        <f>IF(P221="","",INT(VLOOKUP(P221,属性值!A:G,R221+1,FALSE)*VLOOKUP(I221,属性值!A:D,3,FALSE)))</f>
        <v/>
      </c>
      <c r="Y221" s="13" t="str">
        <f>IF(P221="","",INT(VLOOKUP(P221,属性值!A:G,R221+1,FALSE)*VLOOKUP(I221,属性值!A:D,4,FALSE)))</f>
        <v/>
      </c>
      <c r="Z221" s="13">
        <v>21</v>
      </c>
      <c r="AA221" s="13" t="str">
        <f>IF(Z221="","",VLOOKUP(Z221,状态名词!A:C,2,FALSE))</f>
        <v>speed</v>
      </c>
      <c r="AB221" s="13" t="str">
        <f>IF(Z221="","",VLOOKUP(Z221,状态名词!A:C,3,FALSE))</f>
        <v>速度+</v>
      </c>
      <c r="AC221" s="13">
        <v>200</v>
      </c>
    </row>
    <row r="222" spans="1:29" ht="15" customHeight="1">
      <c r="I222" s="13" t="str">
        <f>IF(H222="",I221,VLOOKUP(H222,装备类型!A:B,2,FALSE))</f>
        <v>刀</v>
      </c>
      <c r="K222" s="22"/>
      <c r="X222" s="13" t="str">
        <f>IF(P222="","",INT(VLOOKUP(P222,属性值!A:G,R222+1,FALSE)*VLOOKUP(I222,属性值!A:D,3,FALSE)))</f>
        <v/>
      </c>
      <c r="Y222" s="13" t="str">
        <f>IF(P222="","",INT(VLOOKUP(P222,属性值!A:G,R222+1,FALSE)*VLOOKUP(I222,属性值!A:D,4,FALSE)))</f>
        <v/>
      </c>
      <c r="Z222" s="13">
        <v>20</v>
      </c>
      <c r="AA222" s="13" t="str">
        <f>IF(Z222="","",VLOOKUP(Z222,状态名词!A:C,2,FALSE))</f>
        <v>ratingdamage</v>
      </c>
      <c r="AB222" s="13" t="str">
        <f>IF(Z222="","",VLOOKUP(Z222,状态名词!A:C,3,FALSE))</f>
        <v>暴伤+</v>
      </c>
      <c r="AC222" s="13">
        <v>400</v>
      </c>
    </row>
    <row r="223" spans="1:29" ht="15" customHeight="1">
      <c r="A223" s="41">
        <v>10061</v>
      </c>
      <c r="B223" s="13">
        <v>60</v>
      </c>
      <c r="C223" s="13">
        <v>6</v>
      </c>
      <c r="D223" s="13">
        <v>30</v>
      </c>
      <c r="F223" s="13">
        <v>67</v>
      </c>
      <c r="H223" s="13">
        <v>6</v>
      </c>
      <c r="I223" s="13" t="str">
        <f>IF(H223="",I222,VLOOKUP(H223,装备类型!A:B,2,FALSE))</f>
        <v>杖</v>
      </c>
      <c r="J223" s="13">
        <v>1</v>
      </c>
      <c r="K223" s="22" t="s">
        <v>6971</v>
      </c>
      <c r="O223" s="13">
        <v>1</v>
      </c>
      <c r="P223" s="13">
        <v>60</v>
      </c>
      <c r="Q223" s="57">
        <f t="shared" si="7"/>
        <v>69</v>
      </c>
      <c r="R223" s="13">
        <v>6</v>
      </c>
      <c r="S223" s="13">
        <f>IF(P223="","",VLOOKUP(P223,属性值!U:AA,R223+1,FALSE))</f>
        <v>515</v>
      </c>
      <c r="T223" s="13" t="s">
        <v>6972</v>
      </c>
      <c r="U223" s="13">
        <v>30097</v>
      </c>
      <c r="X223" s="13">
        <f>IF(P223="","",INT(VLOOKUP(P223,属性值!A:G,R223+1,FALSE)*VLOOKUP(I223,属性值!A:D,3,FALSE)))</f>
        <v>1871</v>
      </c>
      <c r="Y223" s="13">
        <f>IF(P223="","",INT(VLOOKUP(P223,属性值!A:G,R223+1,FALSE)*VLOOKUP(I223,属性值!A:D,4,FALSE)))</f>
        <v>2806</v>
      </c>
      <c r="Z223" s="13">
        <v>58</v>
      </c>
      <c r="AA223" s="13" t="str">
        <f>IF(Z223="","",VLOOKUP(Z223,状态名词!A:C,2,FALSE))</f>
        <v>vit</v>
      </c>
      <c r="AB223" s="13" t="str">
        <f>IF(Z223="","",VLOOKUP(Z223,状态名词!A:C,3,FALSE))</f>
        <v>体力</v>
      </c>
      <c r="AC223" s="13">
        <v>100</v>
      </c>
    </row>
    <row r="224" spans="1:29" ht="15" customHeight="1">
      <c r="I224" s="13" t="str">
        <f>IF(H224="",I223,VLOOKUP(H224,装备类型!A:B,2,FALSE))</f>
        <v>杖</v>
      </c>
      <c r="K224" s="22"/>
      <c r="X224" s="13" t="str">
        <f>IF(P224="","",INT(VLOOKUP(P224,属性值!A:G,R224+1,FALSE)*VLOOKUP(I224,属性值!A:D,3,FALSE)))</f>
        <v/>
      </c>
      <c r="Y224" s="13" t="str">
        <f>IF(P224="","",INT(VLOOKUP(P224,属性值!A:G,R224+1,FALSE)*VLOOKUP(I224,属性值!A:D,4,FALSE)))</f>
        <v/>
      </c>
      <c r="Z224" s="13">
        <v>54</v>
      </c>
      <c r="AA224" s="13" t="str">
        <f>IF(Z224="","",VLOOKUP(Z224,状态名词!A:C,2,FALSE))</f>
        <v>spi</v>
      </c>
      <c r="AB224" s="13" t="str">
        <f>IF(Z224="","",VLOOKUP(Z224,状态名词!A:C,3,FALSE))</f>
        <v>精神</v>
      </c>
      <c r="AC224" s="13">
        <v>100</v>
      </c>
    </row>
    <row r="225" spans="1:29" ht="15" customHeight="1">
      <c r="I225" s="13" t="str">
        <f>IF(H225="",I224,VLOOKUP(H225,装备类型!A:B,2,FALSE))</f>
        <v>杖</v>
      </c>
      <c r="K225" s="22"/>
      <c r="X225" s="13" t="str">
        <f>IF(P225="","",INT(VLOOKUP(P225,属性值!A:G,R225+1,FALSE)*VLOOKUP(I225,属性值!A:D,3,FALSE)))</f>
        <v/>
      </c>
      <c r="Y225" s="13" t="str">
        <f>IF(P225="","",INT(VLOOKUP(P225,属性值!A:G,R225+1,FALSE)*VLOOKUP(I225,属性值!A:D,4,FALSE)))</f>
        <v/>
      </c>
      <c r="Z225" s="13">
        <v>67</v>
      </c>
      <c r="AA225" s="13" t="str">
        <f>IF(Z225="","",VLOOKUP(Z225,状态名词!A:C,2,FALSE))</f>
        <v>inte</v>
      </c>
      <c r="AB225" s="13" t="str">
        <f>IF(Z225="","",VLOOKUP(Z225,状态名词!A:C,3,FALSE))</f>
        <v>智力</v>
      </c>
      <c r="AC225" s="13">
        <v>100</v>
      </c>
    </row>
    <row r="226" spans="1:29" ht="15" customHeight="1">
      <c r="I226" s="13" t="str">
        <f>IF(H226="",I225,VLOOKUP(H226,装备类型!A:B,2,FALSE))</f>
        <v>杖</v>
      </c>
      <c r="K226" s="22"/>
      <c r="X226" s="13" t="str">
        <f>IF(P226="","",INT(VLOOKUP(P226,属性值!A:G,R226+1,FALSE)*VLOOKUP(I226,属性值!A:D,3,FALSE)))</f>
        <v/>
      </c>
      <c r="Y226" s="13" t="str">
        <f>IF(P226="","",INT(VLOOKUP(P226,属性值!A:G,R226+1,FALSE)*VLOOKUP(I226,属性值!A:D,4,FALSE)))</f>
        <v/>
      </c>
      <c r="Z226" s="13">
        <v>19</v>
      </c>
      <c r="AA226" s="13" t="str">
        <f>IF(Z226="","",VLOOKUP(Z226,状态名词!A:C,2,FALSE))</f>
        <v>rating</v>
      </c>
      <c r="AB226" s="13" t="str">
        <f>IF(Z226="","",VLOOKUP(Z226,状态名词!A:C,3,FALSE))</f>
        <v>暴击+</v>
      </c>
      <c r="AC226" s="13">
        <v>400</v>
      </c>
    </row>
    <row r="227" spans="1:29" ht="15" customHeight="1">
      <c r="A227" s="41">
        <v>10062</v>
      </c>
      <c r="B227" s="13">
        <v>60</v>
      </c>
      <c r="C227" s="13">
        <v>6</v>
      </c>
      <c r="D227" s="13">
        <v>30</v>
      </c>
      <c r="F227" s="13">
        <v>68</v>
      </c>
      <c r="H227" s="13">
        <v>8</v>
      </c>
      <c r="I227" s="13" t="str">
        <f>IF(H227="",I226,VLOOKUP(H227,装备类型!A:B,2,FALSE))</f>
        <v>剑</v>
      </c>
      <c r="J227" s="13">
        <v>1</v>
      </c>
      <c r="K227" s="22" t="s">
        <v>6970</v>
      </c>
      <c r="O227" s="13">
        <v>1</v>
      </c>
      <c r="P227" s="13">
        <v>60</v>
      </c>
      <c r="Q227" s="57">
        <f t="shared" si="7"/>
        <v>69</v>
      </c>
      <c r="R227" s="13">
        <v>6</v>
      </c>
      <c r="S227" s="13">
        <f>IF(P227="","",VLOOKUP(P227,属性值!U:AA,R227+1,FALSE))</f>
        <v>515</v>
      </c>
      <c r="T227" s="13" t="s">
        <v>6974</v>
      </c>
      <c r="U227" s="13">
        <v>30095</v>
      </c>
      <c r="X227" s="13">
        <f>IF(P227="","",INT(VLOOKUP(P227,属性值!A:G,R227+1,FALSE)*VLOOKUP(I227,属性值!A:D,3,FALSE)))</f>
        <v>2105</v>
      </c>
      <c r="Y227" s="13">
        <f>IF(P227="","",INT(VLOOKUP(P227,属性值!A:G,R227+1,FALSE)*VLOOKUP(I227,属性值!A:D,4,FALSE)))</f>
        <v>1403</v>
      </c>
      <c r="Z227" s="13">
        <v>17</v>
      </c>
      <c r="AA227" s="13" t="str">
        <f>IF(Z227="","",VLOOKUP(Z227,状态名词!A:C,2,FALSE))</f>
        <v>adi</v>
      </c>
      <c r="AB227" s="13" t="str">
        <f>IF(Z227="","",VLOOKUP(Z227,状态名词!A:C,3,FALSE))</f>
        <v>物穿</v>
      </c>
      <c r="AC227" s="13">
        <v>400</v>
      </c>
    </row>
    <row r="228" spans="1:29" ht="15" customHeight="1">
      <c r="I228" s="13" t="str">
        <f>IF(H228="",I227,VLOOKUP(H228,装备类型!A:B,2,FALSE))</f>
        <v>剑</v>
      </c>
      <c r="K228" s="22"/>
      <c r="X228" s="13" t="str">
        <f>IF(P228="","",INT(VLOOKUP(P228,属性值!A:G,R228+1,FALSE)*VLOOKUP(I228,属性值!A:D,3,FALSE)))</f>
        <v/>
      </c>
      <c r="Y228" s="13" t="str">
        <f>IF(P228="","",INT(VLOOKUP(P228,属性值!A:G,R228+1,FALSE)*VLOOKUP(I228,属性值!A:D,4,FALSE)))</f>
        <v/>
      </c>
      <c r="Z228" s="13">
        <v>21</v>
      </c>
      <c r="AA228" s="13" t="str">
        <f>IF(Z228="","",VLOOKUP(Z228,状态名词!A:C,2,FALSE))</f>
        <v>speed</v>
      </c>
      <c r="AB228" s="13" t="str">
        <f>IF(Z228="","",VLOOKUP(Z228,状态名词!A:C,3,FALSE))</f>
        <v>速度+</v>
      </c>
      <c r="AC228" s="13">
        <v>200</v>
      </c>
    </row>
    <row r="229" spans="1:29" ht="15" customHeight="1">
      <c r="I229" s="13" t="str">
        <f>IF(H229="",I228,VLOOKUP(H229,装备类型!A:B,2,FALSE))</f>
        <v>剑</v>
      </c>
      <c r="K229" s="22"/>
      <c r="X229" s="13" t="str">
        <f>IF(P229="","",INT(VLOOKUP(P229,属性值!A:G,R229+1,FALSE)*VLOOKUP(I229,属性值!A:D,3,FALSE)))</f>
        <v/>
      </c>
      <c r="Y229" s="13" t="str">
        <f>IF(P229="","",INT(VLOOKUP(P229,属性值!A:G,R229+1,FALSE)*VLOOKUP(I229,属性值!A:D,4,FALSE)))</f>
        <v/>
      </c>
      <c r="Z229" s="13">
        <v>23</v>
      </c>
      <c r="AA229" s="13" t="str">
        <f>IF(Z229="","",VLOOKUP(Z229,状态名词!A:C,2,FALSE))</f>
        <v>steal</v>
      </c>
      <c r="AB229" s="13" t="str">
        <f>IF(Z229="","",VLOOKUP(Z229,状态名词!A:C,3,FALSE))</f>
        <v>生命偷取</v>
      </c>
      <c r="AC229" s="13">
        <v>300</v>
      </c>
    </row>
    <row r="230" spans="1:29">
      <c r="A230" s="41">
        <v>10063</v>
      </c>
      <c r="B230" s="13">
        <v>30</v>
      </c>
      <c r="C230" s="13">
        <v>5</v>
      </c>
      <c r="D230" s="13">
        <v>0</v>
      </c>
      <c r="H230" s="13">
        <v>10</v>
      </c>
      <c r="I230" s="13" t="str">
        <f>IF(H230="",I229,VLOOKUP(H230,装备类型!A:B,2,FALSE))</f>
        <v>短剑</v>
      </c>
      <c r="J230" s="13">
        <v>1</v>
      </c>
      <c r="K230" s="21" t="s">
        <v>7125</v>
      </c>
      <c r="O230" s="13">
        <f t="shared" ref="O230:O235" si="8">IF(K230="","",1)</f>
        <v>1</v>
      </c>
      <c r="P230" s="13">
        <v>30</v>
      </c>
      <c r="Q230" s="57">
        <f t="shared" si="7"/>
        <v>37</v>
      </c>
      <c r="R230" s="13">
        <v>5</v>
      </c>
      <c r="S230" s="13">
        <f>IF(P230="","",VLOOKUP(P230,属性值!U:AA,R230+1,FALSE))</f>
        <v>215</v>
      </c>
      <c r="T230" s="13" t="s">
        <v>6975</v>
      </c>
      <c r="X230" s="13">
        <f>IF(P230="","",INT(VLOOKUP(P230,属性值!A:G,R230+1,FALSE)*VLOOKUP(I230,属性值!A:D,3,FALSE)))</f>
        <v>433</v>
      </c>
      <c r="Y230" s="13">
        <f>IF(P230="","",INT(VLOOKUP(P230,属性值!A:G,R230+1,FALSE)*VLOOKUP(I230,属性值!A:D,4,FALSE)))</f>
        <v>433</v>
      </c>
      <c r="Z230" s="13">
        <v>61</v>
      </c>
      <c r="AA230" s="13" t="str">
        <f>IF(Z230="","",VLOOKUP(Z230,状态名词!A:C,2,FALSE))</f>
        <v>team_ad</v>
      </c>
      <c r="AB230" s="13" t="str">
        <f>IF(Z230="","",VLOOKUP(Z230,状态名词!A:C,3,FALSE))</f>
        <v>队伍AD</v>
      </c>
      <c r="AC230" s="13">
        <v>50</v>
      </c>
    </row>
    <row r="231" spans="1:29">
      <c r="I231" s="13" t="str">
        <f>IF(H231="",I230,VLOOKUP(H231,装备类型!A:B,2,FALSE))</f>
        <v>短剑</v>
      </c>
      <c r="K231" s="21"/>
      <c r="X231" s="13" t="str">
        <f>IF(P231="","",INT(VLOOKUP(P231,属性值!A:G,R231+1,FALSE)*VLOOKUP(I231,属性值!A:D,3,FALSE)))</f>
        <v/>
      </c>
      <c r="Y231" s="13" t="str">
        <f>IF(P231="","",INT(VLOOKUP(P231,属性值!A:G,R231+1,FALSE)*VLOOKUP(I231,属性值!A:D,4,FALSE)))</f>
        <v/>
      </c>
      <c r="Z231" s="13">
        <v>62</v>
      </c>
      <c r="AA231" s="13" t="str">
        <f>IF(Z231="","",VLOOKUP(Z231,状态名词!A:C,2,FALSE))</f>
        <v>team_ap</v>
      </c>
      <c r="AB231" s="13" t="str">
        <f>IF(Z231="","",VLOOKUP(Z231,状态名词!A:C,3,FALSE))</f>
        <v>队伍AP</v>
      </c>
      <c r="AC231" s="13">
        <v>50</v>
      </c>
    </row>
    <row r="232" spans="1:29">
      <c r="I232" s="13" t="str">
        <f>IF(H232="",I231,VLOOKUP(H232,装备类型!A:B,2,FALSE))</f>
        <v>短剑</v>
      </c>
      <c r="K232" s="21"/>
      <c r="X232" s="13" t="str">
        <f>IF(P232="","",INT(VLOOKUP(P232,属性值!A:G,R232+1,FALSE)*VLOOKUP(I232,属性值!A:D,3,FALSE)))</f>
        <v/>
      </c>
      <c r="Y232" s="13" t="str">
        <f>IF(P232="","",INT(VLOOKUP(P232,属性值!A:G,R232+1,FALSE)*VLOOKUP(I232,属性值!A:D,4,FALSE)))</f>
        <v/>
      </c>
      <c r="Z232" s="13">
        <v>19</v>
      </c>
      <c r="AA232" s="13" t="str">
        <f>IF(Z232="","",VLOOKUP(Z232,状态名词!A:C,2,FALSE))</f>
        <v>rating</v>
      </c>
      <c r="AB232" s="13" t="str">
        <f>IF(Z232="","",VLOOKUP(Z232,状态名词!A:C,3,FALSE))</f>
        <v>暴击+</v>
      </c>
      <c r="AC232" s="13">
        <v>150</v>
      </c>
    </row>
    <row r="233" spans="1:29">
      <c r="I233" s="13" t="str">
        <f>IF(H233="",I232,VLOOKUP(H233,装备类型!A:B,2,FALSE))</f>
        <v>短剑</v>
      </c>
      <c r="K233" s="21"/>
      <c r="X233" s="13" t="str">
        <f>IF(P233="","",INT(VLOOKUP(P233,属性值!A:G,R233+1,FALSE)*VLOOKUP(I233,属性值!A:D,3,FALSE)))</f>
        <v/>
      </c>
      <c r="Y233" s="13" t="str">
        <f>IF(P233="","",INT(VLOOKUP(P233,属性值!A:G,R233+1,FALSE)*VLOOKUP(I233,属性值!A:D,4,FALSE)))</f>
        <v/>
      </c>
      <c r="Z233" s="13">
        <v>20</v>
      </c>
      <c r="AA233" s="13" t="str">
        <f>IF(Z233="","",VLOOKUP(Z233,状态名词!A:C,2,FALSE))</f>
        <v>ratingdamage</v>
      </c>
      <c r="AB233" s="13" t="str">
        <f>IF(Z233="","",VLOOKUP(Z233,状态名词!A:C,3,FALSE))</f>
        <v>暴伤+</v>
      </c>
      <c r="AC233" s="13">
        <v>150</v>
      </c>
    </row>
    <row r="234" spans="1:29">
      <c r="I234" s="13" t="str">
        <f>IF(H234="",I233,VLOOKUP(H234,装备类型!A:B,2,FALSE))</f>
        <v>短剑</v>
      </c>
      <c r="K234" s="21"/>
      <c r="X234" s="13" t="str">
        <f>IF(P234="","",INT(VLOOKUP(P234,属性值!A:G,R234+1,FALSE)*VLOOKUP(I234,属性值!A:D,3,FALSE)))</f>
        <v/>
      </c>
      <c r="Y234" s="13" t="str">
        <f>IF(P234="","",INT(VLOOKUP(P234,属性值!A:G,R234+1,FALSE)*VLOOKUP(I234,属性值!A:D,4,FALSE)))</f>
        <v/>
      </c>
      <c r="Z234" s="13">
        <v>21</v>
      </c>
      <c r="AA234" s="13" t="str">
        <f>IF(Z234="","",VLOOKUP(Z234,状态名词!A:C,2,FALSE))</f>
        <v>speed</v>
      </c>
      <c r="AB234" s="13" t="str">
        <f>IF(Z234="","",VLOOKUP(Z234,状态名词!A:C,3,FALSE))</f>
        <v>速度+</v>
      </c>
      <c r="AC234" s="13">
        <v>50</v>
      </c>
    </row>
    <row r="235" spans="1:29">
      <c r="A235" s="41">
        <v>10064</v>
      </c>
      <c r="B235" s="13">
        <v>30</v>
      </c>
      <c r="C235" s="13">
        <v>6</v>
      </c>
      <c r="D235" s="13">
        <v>0</v>
      </c>
      <c r="H235" s="13">
        <v>10</v>
      </c>
      <c r="I235" s="13" t="str">
        <f>IF(H235="",I234,VLOOKUP(H235,装备类型!A:B,2,FALSE))</f>
        <v>短剑</v>
      </c>
      <c r="J235" s="13">
        <v>1</v>
      </c>
      <c r="K235" s="22" t="s">
        <v>7124</v>
      </c>
      <c r="O235" s="13">
        <f t="shared" si="8"/>
        <v>1</v>
      </c>
      <c r="P235" s="13">
        <v>60</v>
      </c>
      <c r="Q235" s="57">
        <f t="shared" si="7"/>
        <v>69</v>
      </c>
      <c r="R235" s="13">
        <v>6</v>
      </c>
      <c r="S235" s="13">
        <f>IF(P235="","",VLOOKUP(P235,属性值!U:AA,R235+1,FALSE))</f>
        <v>515</v>
      </c>
      <c r="T235" s="13" t="s">
        <v>6976</v>
      </c>
      <c r="X235" s="13">
        <f>IF(P235="","",INT(VLOOKUP(P235,属性值!A:G,R235+1,FALSE)*VLOOKUP(I235,属性值!A:D,3,FALSE)))</f>
        <v>1637</v>
      </c>
      <c r="Y235" s="13">
        <f>IF(P235="","",INT(VLOOKUP(P235,属性值!A:G,R235+1,FALSE)*VLOOKUP(I235,属性值!A:D,4,FALSE)))</f>
        <v>1637</v>
      </c>
      <c r="Z235" s="13">
        <v>61</v>
      </c>
      <c r="AA235" s="13" t="str">
        <f>IF(Z235="","",VLOOKUP(Z235,状态名词!A:C,2,FALSE))</f>
        <v>team_ad</v>
      </c>
      <c r="AB235" s="13" t="str">
        <f>IF(Z235="","",VLOOKUP(Z235,状态名词!A:C,3,FALSE))</f>
        <v>队伍AD</v>
      </c>
      <c r="AC235" s="13">
        <v>390</v>
      </c>
    </row>
    <row r="236" spans="1:29">
      <c r="I236" s="13" t="str">
        <f>IF(H236="",I235,VLOOKUP(H236,装备类型!A:B,2,FALSE))</f>
        <v>短剑</v>
      </c>
      <c r="K236" s="21"/>
      <c r="X236" s="13" t="str">
        <f>IF(P236="","",INT(VLOOKUP(P236,属性值!A:G,R236+1,FALSE)*VLOOKUP(I236,属性值!A:D,3,FALSE)))</f>
        <v/>
      </c>
      <c r="Y236" s="13" t="str">
        <f>IF(P236="","",INT(VLOOKUP(P236,属性值!A:G,R236+1,FALSE)*VLOOKUP(I236,属性值!A:D,4,FALSE)))</f>
        <v/>
      </c>
      <c r="Z236" s="13">
        <v>62</v>
      </c>
      <c r="AA236" s="13" t="str">
        <f>IF(Z236="","",VLOOKUP(Z236,状态名词!A:C,2,FALSE))</f>
        <v>team_ap</v>
      </c>
      <c r="AB236" s="13" t="str">
        <f>IF(Z236="","",VLOOKUP(Z236,状态名词!A:C,3,FALSE))</f>
        <v>队伍AP</v>
      </c>
      <c r="AC236" s="13">
        <v>390</v>
      </c>
    </row>
    <row r="237" spans="1:29">
      <c r="I237" s="13" t="str">
        <f>IF(H237="",I236,VLOOKUP(H237,装备类型!A:B,2,FALSE))</f>
        <v>短剑</v>
      </c>
      <c r="K237" s="21"/>
      <c r="X237" s="13" t="str">
        <f>IF(P237="","",INT(VLOOKUP(P237,属性值!A:G,R237+1,FALSE)*VLOOKUP(I237,属性值!A:D,3,FALSE)))</f>
        <v/>
      </c>
      <c r="Y237" s="13" t="str">
        <f>IF(P237="","",INT(VLOOKUP(P237,属性值!A:G,R237+1,FALSE)*VLOOKUP(I237,属性值!A:D,4,FALSE)))</f>
        <v/>
      </c>
      <c r="Z237" s="13">
        <v>65</v>
      </c>
      <c r="AA237" s="13" t="str">
        <f>IF(Z237="","",VLOOKUP(Z237,状态名词!A:C,2,FALSE))</f>
        <v>str</v>
      </c>
      <c r="AB237" s="13" t="str">
        <f>IF(Z237="","",VLOOKUP(Z237,状态名词!A:C,3,FALSE))</f>
        <v>力量</v>
      </c>
      <c r="AC237" s="13">
        <v>120</v>
      </c>
    </row>
    <row r="238" spans="1:29">
      <c r="I238" s="13" t="str">
        <f>IF(H238="",I237,VLOOKUP(H238,装备类型!A:B,2,FALSE))</f>
        <v>短剑</v>
      </c>
      <c r="K238" s="21"/>
      <c r="X238" s="13" t="str">
        <f>IF(P238="","",INT(VLOOKUP(P238,属性值!A:G,R238+1,FALSE)*VLOOKUP(I238,属性值!A:D,3,FALSE)))</f>
        <v/>
      </c>
      <c r="Y238" s="13" t="str">
        <f>IF(P238="","",INT(VLOOKUP(P238,属性值!A:G,R238+1,FALSE)*VLOOKUP(I238,属性值!A:D,4,FALSE)))</f>
        <v/>
      </c>
      <c r="Z238" s="13">
        <v>67</v>
      </c>
      <c r="AA238" s="13" t="str">
        <f>IF(Z238="","",VLOOKUP(Z238,状态名词!A:C,2,FALSE))</f>
        <v>inte</v>
      </c>
      <c r="AB238" s="13" t="str">
        <f>IF(Z238="","",VLOOKUP(Z238,状态名词!A:C,3,FALSE))</f>
        <v>智力</v>
      </c>
      <c r="AC238" s="13">
        <v>120</v>
      </c>
    </row>
    <row r="239" spans="1:29">
      <c r="I239" s="13" t="str">
        <f>IF(H239="",I238,VLOOKUP(H239,装备类型!A:B,2,FALSE))</f>
        <v>短剑</v>
      </c>
      <c r="K239" s="21"/>
      <c r="X239" s="13" t="str">
        <f>IF(P239="","",INT(VLOOKUP(P239,属性值!A:G,R239+1,FALSE)*VLOOKUP(I239,属性值!A:D,3,FALSE)))</f>
        <v/>
      </c>
      <c r="Y239" s="13" t="str">
        <f>IF(P239="","",INT(VLOOKUP(P239,属性值!A:G,R239+1,FALSE)*VLOOKUP(I239,属性值!A:D,4,FALSE)))</f>
        <v/>
      </c>
      <c r="Z239" s="13">
        <v>19</v>
      </c>
      <c r="AA239" s="13" t="str">
        <f>IF(Z239="","",VLOOKUP(Z239,状态名词!A:C,2,FALSE))</f>
        <v>rating</v>
      </c>
      <c r="AB239" s="13" t="str">
        <f>IF(Z239="","",VLOOKUP(Z239,状态名词!A:C,3,FALSE))</f>
        <v>暴击+</v>
      </c>
      <c r="AC239" s="13">
        <v>300</v>
      </c>
    </row>
    <row r="240" spans="1:29">
      <c r="I240" s="13" t="str">
        <f>IF(H240="",I239,VLOOKUP(H240,装备类型!A:B,2,FALSE))</f>
        <v>短剑</v>
      </c>
      <c r="K240" s="21"/>
      <c r="X240" s="13" t="str">
        <f>IF(P240="","",INT(VLOOKUP(P240,属性值!A:G,R240+1,FALSE)*VLOOKUP(I240,属性值!A:D,3,FALSE)))</f>
        <v/>
      </c>
      <c r="Y240" s="13" t="str">
        <f>IF(P240="","",INT(VLOOKUP(P240,属性值!A:G,R240+1,FALSE)*VLOOKUP(I240,属性值!A:D,4,FALSE)))</f>
        <v/>
      </c>
      <c r="Z240" s="13">
        <v>20</v>
      </c>
      <c r="AA240" s="13" t="str">
        <f>IF(Z240="","",VLOOKUP(Z240,状态名词!A:C,2,FALSE))</f>
        <v>ratingdamage</v>
      </c>
      <c r="AB240" s="13" t="str">
        <f>IF(Z240="","",VLOOKUP(Z240,状态名词!A:C,3,FALSE))</f>
        <v>暴伤+</v>
      </c>
      <c r="AC240" s="13">
        <v>400</v>
      </c>
    </row>
    <row r="241" spans="1:29">
      <c r="I241" s="13" t="str">
        <f>IF(H241="",I240,VLOOKUP(H241,装备类型!A:B,2,FALSE))</f>
        <v>短剑</v>
      </c>
      <c r="K241" s="21"/>
      <c r="X241" s="13" t="str">
        <f>IF(P241="","",INT(VLOOKUP(P241,属性值!A:G,R241+1,FALSE)*VLOOKUP(I241,属性值!A:D,3,FALSE)))</f>
        <v/>
      </c>
      <c r="Y241" s="13" t="str">
        <f>IF(P241="","",INT(VLOOKUP(P241,属性值!A:G,R241+1,FALSE)*VLOOKUP(I241,属性值!A:D,4,FALSE)))</f>
        <v/>
      </c>
      <c r="Z241" s="13">
        <v>21</v>
      </c>
      <c r="AA241" s="13" t="str">
        <f>IF(Z241="","",VLOOKUP(Z241,状态名词!A:C,2,FALSE))</f>
        <v>speed</v>
      </c>
      <c r="AB241" s="13" t="str">
        <f>IF(Z241="","",VLOOKUP(Z241,状态名词!A:C,3,FALSE))</f>
        <v>速度+</v>
      </c>
      <c r="AC241" s="13">
        <v>150</v>
      </c>
    </row>
    <row r="242" spans="1:29">
      <c r="A242" s="41">
        <v>10081</v>
      </c>
      <c r="B242" s="13">
        <v>30</v>
      </c>
      <c r="C242" s="13">
        <v>5</v>
      </c>
      <c r="D242" s="13">
        <v>30</v>
      </c>
      <c r="E242" s="13">
        <v>1</v>
      </c>
      <c r="F242" s="13">
        <v>1</v>
      </c>
      <c r="H242" s="13">
        <v>1</v>
      </c>
      <c r="I242" s="13" t="str">
        <f>IF(H242="",I241,VLOOKUP(H242,装备类型!A:B,2,FALSE))</f>
        <v>枪</v>
      </c>
      <c r="J242" s="13">
        <v>1</v>
      </c>
      <c r="K242" s="21" t="s">
        <v>1288</v>
      </c>
      <c r="L242" s="13" t="s">
        <v>5613</v>
      </c>
      <c r="N242" s="13" t="s">
        <v>3101</v>
      </c>
      <c r="O242" s="13">
        <f t="shared" ref="O242:O283" si="9">IF(K242="","",1)</f>
        <v>1</v>
      </c>
      <c r="P242" s="13">
        <v>30</v>
      </c>
      <c r="Q242" s="57">
        <f t="shared" si="7"/>
        <v>37</v>
      </c>
      <c r="R242" s="13">
        <v>5</v>
      </c>
      <c r="S242" s="13">
        <f>IF(P242="","",VLOOKUP(P242,属性值!U:AA,R242+1,FALSE))</f>
        <v>215</v>
      </c>
      <c r="T242" s="13" t="s">
        <v>3606</v>
      </c>
      <c r="U242" s="13">
        <v>30025</v>
      </c>
      <c r="W242" s="13" t="s">
        <v>3102</v>
      </c>
      <c r="X242" s="13">
        <f>IF(P242="","",INT(VLOOKUP(P242,属性值!A:G,R242+1,FALSE)*VLOOKUP(I242,属性值!A:D,3,FALSE)))</f>
        <v>619</v>
      </c>
      <c r="Y242" s="13">
        <f>IF(P242="","",INT(VLOOKUP(P242,属性值!A:G,R242+1,FALSE)*VLOOKUP(I242,属性值!A:D,4,FALSE)))</f>
        <v>619</v>
      </c>
      <c r="AA242" s="13" t="str">
        <f>IF(Z242="","",VLOOKUP(Z242,状态名词!A:C,2,FALSE))</f>
        <v/>
      </c>
      <c r="AB242" s="13" t="str">
        <f>IF(Z242="","",VLOOKUP(Z242,状态名词!A:C,3,FALSE))</f>
        <v/>
      </c>
    </row>
    <row r="243" spans="1:29">
      <c r="I243" s="13" t="str">
        <f>IF(H243="",I242,VLOOKUP(H243,装备类型!A:B,2,FALSE))</f>
        <v>枪</v>
      </c>
      <c r="J243" s="13">
        <v>2</v>
      </c>
      <c r="K243" s="22" t="s">
        <v>3103</v>
      </c>
      <c r="L243" s="13" t="s">
        <v>4159</v>
      </c>
      <c r="O243" s="13">
        <f t="shared" si="9"/>
        <v>1</v>
      </c>
      <c r="P243" s="13">
        <v>60</v>
      </c>
      <c r="Q243" s="57">
        <f t="shared" si="7"/>
        <v>69</v>
      </c>
      <c r="R243" s="13">
        <v>6</v>
      </c>
      <c r="S243" s="13">
        <f>IF(P243="","",VLOOKUP(P243,属性值!U:AA,R243+1,FALSE))</f>
        <v>515</v>
      </c>
      <c r="T243" s="13" t="s">
        <v>3607</v>
      </c>
      <c r="U243" s="13">
        <v>30025</v>
      </c>
      <c r="X243" s="13">
        <f>IF(P243="","",INT(VLOOKUP(P243,属性值!A:G,R243+1,FALSE)*VLOOKUP(I243,属性值!A:D,3,FALSE)))</f>
        <v>2339</v>
      </c>
      <c r="Y243" s="13">
        <f>IF(P243="","",INT(VLOOKUP(P243,属性值!A:G,R243+1,FALSE)*VLOOKUP(I243,属性值!A:D,4,FALSE)))</f>
        <v>2339</v>
      </c>
      <c r="AA243" s="13" t="str">
        <f>IF(Z243="","",VLOOKUP(Z243,状态名词!A:C,2,FALSE))</f>
        <v/>
      </c>
      <c r="AB243" s="13" t="str">
        <f>IF(Z243="","",VLOOKUP(Z243,状态名词!A:C,3,FALSE))</f>
        <v/>
      </c>
    </row>
    <row r="244" spans="1:29">
      <c r="A244" s="41">
        <v>10082</v>
      </c>
      <c r="B244" s="13">
        <v>30</v>
      </c>
      <c r="C244" s="13">
        <v>5</v>
      </c>
      <c r="D244" s="13">
        <v>30</v>
      </c>
      <c r="E244" s="13">
        <v>1</v>
      </c>
      <c r="F244" s="13">
        <v>3</v>
      </c>
      <c r="H244" s="13">
        <v>5</v>
      </c>
      <c r="I244" s="13" t="str">
        <f>IF(H244="",I243,VLOOKUP(H244,装备类型!A:B,2,FALSE))</f>
        <v>匕首</v>
      </c>
      <c r="J244" s="13">
        <v>1</v>
      </c>
      <c r="K244" s="21" t="s">
        <v>1289</v>
      </c>
      <c r="L244" s="13" t="s">
        <v>5614</v>
      </c>
      <c r="N244" s="13" t="s">
        <v>3104</v>
      </c>
      <c r="O244" s="13">
        <f t="shared" si="9"/>
        <v>1</v>
      </c>
      <c r="P244" s="13">
        <v>30</v>
      </c>
      <c r="Q244" s="57">
        <f t="shared" si="7"/>
        <v>37</v>
      </c>
      <c r="R244" s="13">
        <v>5</v>
      </c>
      <c r="S244" s="13">
        <f>IF(P244="","",VLOOKUP(P244,属性值!U:AA,R244+1,FALSE))</f>
        <v>215</v>
      </c>
      <c r="T244" s="13" t="s">
        <v>3608</v>
      </c>
      <c r="U244" s="13">
        <v>30026</v>
      </c>
      <c r="W244" s="13" t="s">
        <v>3105</v>
      </c>
      <c r="X244" s="13">
        <f>IF(P244="","",INT(VLOOKUP(P244,属性值!A:G,R244+1,FALSE)*VLOOKUP(I244,属性值!A:D,3,FALSE)))</f>
        <v>619</v>
      </c>
      <c r="Y244" s="13">
        <f>IF(P244="","",INT(VLOOKUP(P244,属性值!A:G,R244+1,FALSE)*VLOOKUP(I244,属性值!A:D,4,FALSE)))</f>
        <v>619</v>
      </c>
      <c r="AA244" s="13" t="str">
        <f>IF(Z244="","",VLOOKUP(Z244,状态名词!A:C,2,FALSE))</f>
        <v/>
      </c>
      <c r="AB244" s="13" t="str">
        <f>IF(Z244="","",VLOOKUP(Z244,状态名词!A:C,3,FALSE))</f>
        <v/>
      </c>
    </row>
    <row r="245" spans="1:29">
      <c r="I245" s="13" t="str">
        <f>IF(H245="",I244,VLOOKUP(H245,装备类型!A:B,2,FALSE))</f>
        <v>匕首</v>
      </c>
      <c r="J245" s="13">
        <v>2</v>
      </c>
      <c r="K245" s="22" t="s">
        <v>3106</v>
      </c>
      <c r="L245" s="13" t="s">
        <v>4160</v>
      </c>
      <c r="O245" s="13">
        <f t="shared" si="9"/>
        <v>1</v>
      </c>
      <c r="P245" s="13">
        <v>60</v>
      </c>
      <c r="Q245" s="57">
        <f t="shared" si="7"/>
        <v>69</v>
      </c>
      <c r="R245" s="13">
        <v>6</v>
      </c>
      <c r="S245" s="13">
        <f>IF(P245="","",VLOOKUP(P245,属性值!U:AA,R245+1,FALSE))</f>
        <v>515</v>
      </c>
      <c r="T245" s="13" t="s">
        <v>3609</v>
      </c>
      <c r="U245" s="13">
        <v>30026</v>
      </c>
      <c r="X245" s="13">
        <f>IF(P245="","",INT(VLOOKUP(P245,属性值!A:G,R245+1,FALSE)*VLOOKUP(I245,属性值!A:D,3,FALSE)))</f>
        <v>2339</v>
      </c>
      <c r="Y245" s="13">
        <f>IF(P245="","",INT(VLOOKUP(P245,属性值!A:G,R245+1,FALSE)*VLOOKUP(I245,属性值!A:D,4,FALSE)))</f>
        <v>2339</v>
      </c>
      <c r="AA245" s="13" t="str">
        <f>IF(Z245="","",VLOOKUP(Z245,状态名词!A:C,2,FALSE))</f>
        <v/>
      </c>
      <c r="AB245" s="13" t="str">
        <f>IF(Z245="","",VLOOKUP(Z245,状态名词!A:C,3,FALSE))</f>
        <v/>
      </c>
    </row>
    <row r="246" spans="1:29">
      <c r="A246" s="41">
        <v>10083</v>
      </c>
      <c r="B246" s="13">
        <v>30</v>
      </c>
      <c r="C246" s="13">
        <v>5</v>
      </c>
      <c r="D246" s="13">
        <v>30</v>
      </c>
      <c r="E246" s="13">
        <v>1</v>
      </c>
      <c r="F246" s="13">
        <v>7</v>
      </c>
      <c r="H246" s="13">
        <v>3</v>
      </c>
      <c r="I246" s="13" t="str">
        <f>IF(H246="",I245,VLOOKUP(H246,装备类型!A:B,2,FALSE))</f>
        <v>弓</v>
      </c>
      <c r="J246" s="13">
        <v>1</v>
      </c>
      <c r="K246" s="21" t="s">
        <v>1290</v>
      </c>
      <c r="L246" s="13" t="s">
        <v>5615</v>
      </c>
      <c r="N246" s="13" t="s">
        <v>1291</v>
      </c>
      <c r="O246" s="13">
        <f t="shared" si="9"/>
        <v>1</v>
      </c>
      <c r="P246" s="13">
        <v>30</v>
      </c>
      <c r="Q246" s="57">
        <f t="shared" si="7"/>
        <v>37</v>
      </c>
      <c r="R246" s="13">
        <v>5</v>
      </c>
      <c r="S246" s="13">
        <f>IF(P246="","",VLOOKUP(P246,属性值!U:AA,R246+1,FALSE))</f>
        <v>215</v>
      </c>
      <c r="T246" s="13" t="s">
        <v>3610</v>
      </c>
      <c r="U246" s="13">
        <v>30027</v>
      </c>
      <c r="W246" s="13" t="s">
        <v>1291</v>
      </c>
      <c r="X246" s="13">
        <f>IF(P246="","",INT(VLOOKUP(P246,属性值!A:G,R246+1,FALSE)*VLOOKUP(I246,属性值!A:D,3,FALSE)))</f>
        <v>680</v>
      </c>
      <c r="Y246" s="13">
        <f>IF(P246="","",INT(VLOOKUP(P246,属性值!A:G,R246+1,FALSE)*VLOOKUP(I246,属性值!A:D,4,FALSE)))</f>
        <v>557</v>
      </c>
      <c r="AA246" s="13" t="str">
        <f>IF(Z246="","",VLOOKUP(Z246,状态名词!A:C,2,FALSE))</f>
        <v/>
      </c>
      <c r="AB246" s="13" t="str">
        <f>IF(Z246="","",VLOOKUP(Z246,状态名词!A:C,3,FALSE))</f>
        <v/>
      </c>
    </row>
    <row r="247" spans="1:29">
      <c r="I247" s="13" t="str">
        <f>IF(H247="",I246,VLOOKUP(H247,装备类型!A:B,2,FALSE))</f>
        <v>弓</v>
      </c>
      <c r="J247" s="13">
        <v>2</v>
      </c>
      <c r="K247" s="22" t="s">
        <v>3107</v>
      </c>
      <c r="L247" s="13" t="s">
        <v>4161</v>
      </c>
      <c r="O247" s="13">
        <f t="shared" si="9"/>
        <v>1</v>
      </c>
      <c r="P247" s="13">
        <v>60</v>
      </c>
      <c r="Q247" s="57">
        <f t="shared" si="7"/>
        <v>69</v>
      </c>
      <c r="R247" s="13">
        <v>6</v>
      </c>
      <c r="S247" s="13">
        <f>IF(P247="","",VLOOKUP(P247,属性值!U:AA,R247+1,FALSE))</f>
        <v>515</v>
      </c>
      <c r="T247" s="13" t="s">
        <v>3611</v>
      </c>
      <c r="U247" s="13">
        <v>30027</v>
      </c>
      <c r="X247" s="13">
        <f>IF(P247="","",INT(VLOOKUP(P247,属性值!A:G,R247+1,FALSE)*VLOOKUP(I247,属性值!A:D,3,FALSE)))</f>
        <v>2572</v>
      </c>
      <c r="Y247" s="13">
        <f>IF(P247="","",INT(VLOOKUP(P247,属性值!A:G,R247+1,FALSE)*VLOOKUP(I247,属性值!A:D,4,FALSE)))</f>
        <v>2105</v>
      </c>
      <c r="AA247" s="13" t="str">
        <f>IF(Z247="","",VLOOKUP(Z247,状态名词!A:C,2,FALSE))</f>
        <v/>
      </c>
      <c r="AB247" s="13" t="str">
        <f>IF(Z247="","",VLOOKUP(Z247,状态名词!A:C,3,FALSE))</f>
        <v/>
      </c>
    </row>
    <row r="248" spans="1:29">
      <c r="A248" s="41">
        <v>10084</v>
      </c>
      <c r="B248" s="13">
        <v>30</v>
      </c>
      <c r="C248" s="13">
        <v>5</v>
      </c>
      <c r="D248" s="13">
        <v>30</v>
      </c>
      <c r="E248" s="13">
        <v>1</v>
      </c>
      <c r="F248" s="13">
        <v>10</v>
      </c>
      <c r="H248" s="13">
        <v>1</v>
      </c>
      <c r="I248" s="13" t="str">
        <f>IF(H248="",I247,VLOOKUP(H248,装备类型!A:B,2,FALSE))</f>
        <v>枪</v>
      </c>
      <c r="J248" s="13">
        <v>1</v>
      </c>
      <c r="K248" s="21" t="s">
        <v>3670</v>
      </c>
      <c r="L248" s="13" t="s">
        <v>5616</v>
      </c>
      <c r="N248" s="13" t="s">
        <v>1292</v>
      </c>
      <c r="O248" s="13">
        <f t="shared" si="9"/>
        <v>1</v>
      </c>
      <c r="P248" s="13">
        <v>30</v>
      </c>
      <c r="Q248" s="57">
        <f t="shared" si="7"/>
        <v>37</v>
      </c>
      <c r="R248" s="13">
        <v>5</v>
      </c>
      <c r="S248" s="13">
        <f>IF(P248="","",VLOOKUP(P248,属性值!U:AA,R248+1,FALSE))</f>
        <v>215</v>
      </c>
      <c r="T248" s="13" t="s">
        <v>3612</v>
      </c>
      <c r="U248" s="13">
        <v>30028</v>
      </c>
      <c r="W248" s="13" t="s">
        <v>1292</v>
      </c>
      <c r="X248" s="13">
        <f>IF(P248="","",INT(VLOOKUP(P248,属性值!A:G,R248+1,FALSE)*VLOOKUP(I248,属性值!A:D,3,FALSE)))</f>
        <v>619</v>
      </c>
      <c r="Y248" s="13">
        <f>IF(P248="","",INT(VLOOKUP(P248,属性值!A:G,R248+1,FALSE)*VLOOKUP(I248,属性值!A:D,4,FALSE)))</f>
        <v>619</v>
      </c>
      <c r="AA248" s="13" t="str">
        <f>IF(Z248="","",VLOOKUP(Z248,状态名词!A:C,2,FALSE))</f>
        <v/>
      </c>
      <c r="AB248" s="13" t="str">
        <f>IF(Z248="","",VLOOKUP(Z248,状态名词!A:C,3,FALSE))</f>
        <v/>
      </c>
    </row>
    <row r="249" spans="1:29">
      <c r="I249" s="13" t="str">
        <f>IF(H249="",I248,VLOOKUP(H249,装备类型!A:B,2,FALSE))</f>
        <v>枪</v>
      </c>
      <c r="J249" s="13">
        <v>2</v>
      </c>
      <c r="K249" s="22" t="s">
        <v>3759</v>
      </c>
      <c r="L249" s="13" t="s">
        <v>4162</v>
      </c>
      <c r="O249" s="13">
        <f t="shared" si="9"/>
        <v>1</v>
      </c>
      <c r="P249" s="13">
        <v>60</v>
      </c>
      <c r="Q249" s="57">
        <f t="shared" si="7"/>
        <v>69</v>
      </c>
      <c r="R249" s="13">
        <v>6</v>
      </c>
      <c r="S249" s="13">
        <f>IF(P249="","",VLOOKUP(P249,属性值!U:AA,R249+1,FALSE))</f>
        <v>515</v>
      </c>
      <c r="T249" s="13" t="s">
        <v>3613</v>
      </c>
      <c r="U249" s="13">
        <v>30028</v>
      </c>
      <c r="X249" s="13">
        <f>IF(P249="","",INT(VLOOKUP(P249,属性值!A:G,R249+1,FALSE)*VLOOKUP(I249,属性值!A:D,3,FALSE)))</f>
        <v>2339</v>
      </c>
      <c r="Y249" s="13">
        <f>IF(P249="","",INT(VLOOKUP(P249,属性值!A:G,R249+1,FALSE)*VLOOKUP(I249,属性值!A:D,4,FALSE)))</f>
        <v>2339</v>
      </c>
      <c r="AA249" s="13" t="str">
        <f>IF(Z249="","",VLOOKUP(Z249,状态名词!A:C,2,FALSE))</f>
        <v/>
      </c>
      <c r="AB249" s="13" t="str">
        <f>IF(Z249="","",VLOOKUP(Z249,状态名词!A:C,3,FALSE))</f>
        <v/>
      </c>
    </row>
    <row r="250" spans="1:29">
      <c r="A250" s="41">
        <v>10085</v>
      </c>
      <c r="B250" s="13">
        <v>30</v>
      </c>
      <c r="C250" s="13">
        <v>5</v>
      </c>
      <c r="D250" s="13">
        <v>30</v>
      </c>
      <c r="E250" s="13">
        <v>1</v>
      </c>
      <c r="F250" s="13">
        <v>17</v>
      </c>
      <c r="H250" s="13">
        <v>1</v>
      </c>
      <c r="I250" s="13" t="str">
        <f>IF(H250="",I249,VLOOKUP(H250,装备类型!A:B,2,FALSE))</f>
        <v>枪</v>
      </c>
      <c r="J250" s="13">
        <v>1</v>
      </c>
      <c r="K250" s="21" t="s">
        <v>1293</v>
      </c>
      <c r="L250" s="13" t="s">
        <v>5617</v>
      </c>
      <c r="N250" s="13" t="s">
        <v>1294</v>
      </c>
      <c r="O250" s="13">
        <f t="shared" si="9"/>
        <v>1</v>
      </c>
      <c r="P250" s="13">
        <v>30</v>
      </c>
      <c r="Q250" s="57">
        <f t="shared" si="7"/>
        <v>37</v>
      </c>
      <c r="R250" s="13">
        <v>5</v>
      </c>
      <c r="S250" s="13">
        <f>IF(P250="","",VLOOKUP(P250,属性值!U:AA,R250+1,FALSE))</f>
        <v>215</v>
      </c>
      <c r="T250" s="13" t="s">
        <v>3614</v>
      </c>
      <c r="U250" s="13">
        <v>30029</v>
      </c>
      <c r="W250" s="13" t="s">
        <v>1294</v>
      </c>
      <c r="X250" s="13">
        <f>IF(P250="","",INT(VLOOKUP(P250,属性值!A:G,R250+1,FALSE)*VLOOKUP(I250,属性值!A:D,3,FALSE)))</f>
        <v>619</v>
      </c>
      <c r="Y250" s="13">
        <f>IF(P250="","",INT(VLOOKUP(P250,属性值!A:G,R250+1,FALSE)*VLOOKUP(I250,属性值!A:D,4,FALSE)))</f>
        <v>619</v>
      </c>
      <c r="AA250" s="13" t="str">
        <f>IF(Z250="","",VLOOKUP(Z250,状态名词!A:C,2,FALSE))</f>
        <v/>
      </c>
      <c r="AB250" s="13" t="str">
        <f>IF(Z250="","",VLOOKUP(Z250,状态名词!A:C,3,FALSE))</f>
        <v/>
      </c>
    </row>
    <row r="251" spans="1:29">
      <c r="I251" s="13" t="str">
        <f>IF(H251="",I250,VLOOKUP(H251,装备类型!A:B,2,FALSE))</f>
        <v>枪</v>
      </c>
      <c r="J251" s="13">
        <v>2</v>
      </c>
      <c r="K251" s="22" t="s">
        <v>3671</v>
      </c>
      <c r="L251" s="13" t="s">
        <v>4163</v>
      </c>
      <c r="O251" s="13">
        <f t="shared" si="9"/>
        <v>1</v>
      </c>
      <c r="P251" s="13">
        <v>60</v>
      </c>
      <c r="Q251" s="57">
        <f t="shared" si="7"/>
        <v>69</v>
      </c>
      <c r="R251" s="13">
        <v>6</v>
      </c>
      <c r="S251" s="13">
        <f>IF(P251="","",VLOOKUP(P251,属性值!U:AA,R251+1,FALSE))</f>
        <v>515</v>
      </c>
      <c r="T251" s="13" t="s">
        <v>3615</v>
      </c>
      <c r="U251" s="13">
        <v>30029</v>
      </c>
      <c r="X251" s="13">
        <f>IF(P251="","",INT(VLOOKUP(P251,属性值!A:G,R251+1,FALSE)*VLOOKUP(I251,属性值!A:D,3,FALSE)))</f>
        <v>2339</v>
      </c>
      <c r="Y251" s="13">
        <f>IF(P251="","",INT(VLOOKUP(P251,属性值!A:G,R251+1,FALSE)*VLOOKUP(I251,属性值!A:D,4,FALSE)))</f>
        <v>2339</v>
      </c>
      <c r="AA251" s="13" t="str">
        <f>IF(Z251="","",VLOOKUP(Z251,状态名词!A:C,2,FALSE))</f>
        <v/>
      </c>
      <c r="AB251" s="13" t="str">
        <f>IF(Z251="","",VLOOKUP(Z251,状态名词!A:C,3,FALSE))</f>
        <v/>
      </c>
    </row>
    <row r="252" spans="1:29">
      <c r="A252" s="41">
        <v>10086</v>
      </c>
      <c r="B252" s="13">
        <v>30</v>
      </c>
      <c r="C252" s="13">
        <v>5</v>
      </c>
      <c r="D252" s="13">
        <v>30</v>
      </c>
      <c r="E252" s="13">
        <v>1</v>
      </c>
      <c r="F252" s="13">
        <v>19</v>
      </c>
      <c r="H252" s="13">
        <v>6</v>
      </c>
      <c r="I252" s="13" t="str">
        <f>IF(H252="",I251,VLOOKUP(H252,装备类型!A:B,2,FALSE))</f>
        <v>杖</v>
      </c>
      <c r="J252" s="13">
        <v>1</v>
      </c>
      <c r="K252" s="21" t="s">
        <v>1295</v>
      </c>
      <c r="L252" s="13" t="s">
        <v>5618</v>
      </c>
      <c r="N252" s="13" t="s">
        <v>1296</v>
      </c>
      <c r="O252" s="13">
        <f t="shared" si="9"/>
        <v>1</v>
      </c>
      <c r="P252" s="13">
        <v>30</v>
      </c>
      <c r="Q252" s="57">
        <f t="shared" si="7"/>
        <v>37</v>
      </c>
      <c r="R252" s="13">
        <v>5</v>
      </c>
      <c r="S252" s="13">
        <f>IF(P252="","",VLOOKUP(P252,属性值!U:AA,R252+1,FALSE))</f>
        <v>215</v>
      </c>
      <c r="T252" s="13" t="s">
        <v>3616</v>
      </c>
      <c r="U252" s="13">
        <v>30030</v>
      </c>
      <c r="W252" s="13" t="s">
        <v>5390</v>
      </c>
      <c r="X252" s="13">
        <f>IF(P252="","",INT(VLOOKUP(P252,属性值!A:G,R252+1,FALSE)*VLOOKUP(I252,属性值!A:D,3,FALSE)))</f>
        <v>495</v>
      </c>
      <c r="Y252" s="13">
        <f>IF(P252="","",INT(VLOOKUP(P252,属性值!A:G,R252+1,FALSE)*VLOOKUP(I252,属性值!A:D,4,FALSE)))</f>
        <v>742</v>
      </c>
      <c r="AA252" s="13" t="str">
        <f>IF(Z252="","",VLOOKUP(Z252,状态名词!A:C,2,FALSE))</f>
        <v/>
      </c>
      <c r="AB252" s="13" t="str">
        <f>IF(Z252="","",VLOOKUP(Z252,状态名词!A:C,3,FALSE))</f>
        <v/>
      </c>
    </row>
    <row r="253" spans="1:29">
      <c r="I253" s="13" t="str">
        <f>IF(H253="",I252,VLOOKUP(H253,装备类型!A:B,2,FALSE))</f>
        <v>杖</v>
      </c>
      <c r="J253" s="13">
        <v>2</v>
      </c>
      <c r="K253" s="22" t="s">
        <v>3092</v>
      </c>
      <c r="L253" s="13" t="s">
        <v>4164</v>
      </c>
      <c r="O253" s="13">
        <f t="shared" si="9"/>
        <v>1</v>
      </c>
      <c r="P253" s="13">
        <v>60</v>
      </c>
      <c r="Q253" s="57">
        <f t="shared" si="7"/>
        <v>69</v>
      </c>
      <c r="R253" s="13">
        <v>6</v>
      </c>
      <c r="S253" s="13">
        <f>IF(P253="","",VLOOKUP(P253,属性值!U:AA,R253+1,FALSE))</f>
        <v>515</v>
      </c>
      <c r="T253" s="13" t="s">
        <v>3617</v>
      </c>
      <c r="U253" s="13">
        <v>30030</v>
      </c>
      <c r="X253" s="13">
        <f>IF(P253="","",INT(VLOOKUP(P253,属性值!A:G,R253+1,FALSE)*VLOOKUP(I253,属性值!A:D,3,FALSE)))</f>
        <v>1871</v>
      </c>
      <c r="Y253" s="13">
        <f>IF(P253="","",INT(VLOOKUP(P253,属性值!A:G,R253+1,FALSE)*VLOOKUP(I253,属性值!A:D,4,FALSE)))</f>
        <v>2806</v>
      </c>
      <c r="AA253" s="13" t="str">
        <f>IF(Z253="","",VLOOKUP(Z253,状态名词!A:C,2,FALSE))</f>
        <v/>
      </c>
      <c r="AB253" s="13" t="str">
        <f>IF(Z253="","",VLOOKUP(Z253,状态名词!A:C,3,FALSE))</f>
        <v/>
      </c>
    </row>
    <row r="254" spans="1:29">
      <c r="A254" s="41">
        <v>10087</v>
      </c>
      <c r="B254" s="13">
        <v>30</v>
      </c>
      <c r="C254" s="13">
        <v>5</v>
      </c>
      <c r="D254" s="13">
        <v>30</v>
      </c>
      <c r="E254" s="13">
        <v>1</v>
      </c>
      <c r="F254" s="13">
        <v>22</v>
      </c>
      <c r="H254" s="13">
        <v>3</v>
      </c>
      <c r="I254" s="13" t="str">
        <f>IF(H254="",I253,VLOOKUP(H254,装备类型!A:B,2,FALSE))</f>
        <v>弓</v>
      </c>
      <c r="J254" s="13">
        <v>1</v>
      </c>
      <c r="K254" s="21" t="s">
        <v>1297</v>
      </c>
      <c r="L254" s="13" t="s">
        <v>5619</v>
      </c>
      <c r="N254" s="13" t="s">
        <v>1298</v>
      </c>
      <c r="O254" s="13">
        <f t="shared" si="9"/>
        <v>1</v>
      </c>
      <c r="P254" s="13">
        <v>30</v>
      </c>
      <c r="Q254" s="57">
        <f t="shared" si="7"/>
        <v>37</v>
      </c>
      <c r="R254" s="13">
        <v>5</v>
      </c>
      <c r="S254" s="13">
        <f>IF(P254="","",VLOOKUP(P254,属性值!U:AA,R254+1,FALSE))</f>
        <v>215</v>
      </c>
      <c r="T254" s="13" t="s">
        <v>3618</v>
      </c>
      <c r="U254" s="13">
        <v>30031</v>
      </c>
      <c r="W254" s="13" t="s">
        <v>1298</v>
      </c>
      <c r="X254" s="13">
        <f>IF(P254="","",INT(VLOOKUP(P254,属性值!A:G,R254+1,FALSE)*VLOOKUP(I254,属性值!A:D,3,FALSE)))</f>
        <v>680</v>
      </c>
      <c r="Y254" s="13">
        <f>IF(P254="","",INT(VLOOKUP(P254,属性值!A:G,R254+1,FALSE)*VLOOKUP(I254,属性值!A:D,4,FALSE)))</f>
        <v>557</v>
      </c>
      <c r="AA254" s="13" t="str">
        <f>IF(Z254="","",VLOOKUP(Z254,状态名词!A:C,2,FALSE))</f>
        <v/>
      </c>
      <c r="AB254" s="13" t="str">
        <f>IF(Z254="","",VLOOKUP(Z254,状态名词!A:C,3,FALSE))</f>
        <v/>
      </c>
    </row>
    <row r="255" spans="1:29">
      <c r="I255" s="13" t="str">
        <f>IF(H255="",I254,VLOOKUP(H255,装备类型!A:B,2,FALSE))</f>
        <v>弓</v>
      </c>
      <c r="J255" s="13">
        <v>2</v>
      </c>
      <c r="K255" s="22" t="s">
        <v>3093</v>
      </c>
      <c r="L255" s="13" t="s">
        <v>4165</v>
      </c>
      <c r="O255" s="13">
        <f t="shared" si="9"/>
        <v>1</v>
      </c>
      <c r="P255" s="13">
        <v>60</v>
      </c>
      <c r="Q255" s="57">
        <f t="shared" si="7"/>
        <v>69</v>
      </c>
      <c r="R255" s="13">
        <v>6</v>
      </c>
      <c r="S255" s="13">
        <f>IF(P255="","",VLOOKUP(P255,属性值!U:AA,R255+1,FALSE))</f>
        <v>515</v>
      </c>
      <c r="T255" s="13" t="s">
        <v>3619</v>
      </c>
      <c r="U255" s="13">
        <v>30031</v>
      </c>
      <c r="X255" s="13">
        <f>IF(P255="","",INT(VLOOKUP(P255,属性值!A:G,R255+1,FALSE)*VLOOKUP(I255,属性值!A:D,3,FALSE)))</f>
        <v>2572</v>
      </c>
      <c r="Y255" s="13">
        <f>IF(P255="","",INT(VLOOKUP(P255,属性值!A:G,R255+1,FALSE)*VLOOKUP(I255,属性值!A:D,4,FALSE)))</f>
        <v>2105</v>
      </c>
      <c r="AA255" s="13" t="str">
        <f>IF(Z255="","",VLOOKUP(Z255,状态名词!A:C,2,FALSE))</f>
        <v/>
      </c>
      <c r="AB255" s="13" t="str">
        <f>IF(Z255="","",VLOOKUP(Z255,状态名词!A:C,3,FALSE))</f>
        <v/>
      </c>
    </row>
    <row r="256" spans="1:29">
      <c r="A256" s="41">
        <v>10088</v>
      </c>
      <c r="B256" s="13">
        <v>30</v>
      </c>
      <c r="C256" s="13">
        <v>5</v>
      </c>
      <c r="D256" s="13">
        <v>30</v>
      </c>
      <c r="E256" s="13">
        <v>1</v>
      </c>
      <c r="F256" s="13">
        <v>29</v>
      </c>
      <c r="H256" s="13">
        <v>7</v>
      </c>
      <c r="I256" s="13" t="str">
        <f>IF(H256="",I255,VLOOKUP(H256,装备类型!A:B,2,FALSE))</f>
        <v>书</v>
      </c>
      <c r="J256" s="13">
        <v>1</v>
      </c>
      <c r="K256" s="21" t="s">
        <v>1299</v>
      </c>
      <c r="L256" s="13" t="s">
        <v>5620</v>
      </c>
      <c r="N256" s="13" t="s">
        <v>1300</v>
      </c>
      <c r="O256" s="13">
        <f t="shared" si="9"/>
        <v>1</v>
      </c>
      <c r="P256" s="13">
        <v>30</v>
      </c>
      <c r="Q256" s="57">
        <f t="shared" si="7"/>
        <v>37</v>
      </c>
      <c r="R256" s="13">
        <v>5</v>
      </c>
      <c r="S256" s="13">
        <f>IF(P256="","",VLOOKUP(P256,属性值!U:AA,R256+1,FALSE))</f>
        <v>215</v>
      </c>
      <c r="T256" s="13" t="s">
        <v>3620</v>
      </c>
      <c r="U256" s="13">
        <v>30032</v>
      </c>
      <c r="V256" s="13">
        <v>20</v>
      </c>
      <c r="W256" s="13" t="s">
        <v>1300</v>
      </c>
      <c r="X256" s="13">
        <f>IF(P256="","",INT(VLOOKUP(P256,属性值!A:G,R256+1,FALSE)*VLOOKUP(I256,属性值!A:D,3,FALSE)))</f>
        <v>557</v>
      </c>
      <c r="Y256" s="13">
        <f>IF(P256="","",INT(VLOOKUP(P256,属性值!A:G,R256+1,FALSE)*VLOOKUP(I256,属性值!A:D,4,FALSE)))</f>
        <v>680</v>
      </c>
      <c r="AA256" s="13" t="str">
        <f>IF(Z256="","",VLOOKUP(Z256,状态名词!A:C,2,FALSE))</f>
        <v/>
      </c>
      <c r="AB256" s="13" t="str">
        <f>IF(Z256="","",VLOOKUP(Z256,状态名词!A:C,3,FALSE))</f>
        <v/>
      </c>
    </row>
    <row r="257" spans="1:29">
      <c r="I257" s="13" t="str">
        <f>IF(H257="",I256,VLOOKUP(H257,装备类型!A:B,2,FALSE))</f>
        <v>书</v>
      </c>
      <c r="J257" s="13">
        <v>2</v>
      </c>
      <c r="K257" s="22" t="s">
        <v>3094</v>
      </c>
      <c r="L257" s="13" t="s">
        <v>4166</v>
      </c>
      <c r="O257" s="13">
        <f t="shared" si="9"/>
        <v>1</v>
      </c>
      <c r="P257" s="13">
        <v>60</v>
      </c>
      <c r="Q257" s="57">
        <f t="shared" si="7"/>
        <v>69</v>
      </c>
      <c r="R257" s="13">
        <v>6</v>
      </c>
      <c r="S257" s="13">
        <f>IF(P257="","",VLOOKUP(P257,属性值!U:AA,R257+1,FALSE))</f>
        <v>515</v>
      </c>
      <c r="T257" s="13" t="s">
        <v>3621</v>
      </c>
      <c r="U257" s="13">
        <v>30032</v>
      </c>
      <c r="V257" s="13">
        <v>20</v>
      </c>
      <c r="X257" s="13">
        <f>IF(P257="","",INT(VLOOKUP(P257,属性值!A:G,R257+1,FALSE)*VLOOKUP(I257,属性值!A:D,3,FALSE)))</f>
        <v>2105</v>
      </c>
      <c r="Y257" s="13">
        <f>IF(P257="","",INT(VLOOKUP(P257,属性值!A:G,R257+1,FALSE)*VLOOKUP(I257,属性值!A:D,4,FALSE)))</f>
        <v>2572</v>
      </c>
      <c r="AA257" s="13" t="str">
        <f>IF(Z257="","",VLOOKUP(Z257,状态名词!A:C,2,FALSE))</f>
        <v/>
      </c>
      <c r="AB257" s="13" t="str">
        <f>IF(Z257="","",VLOOKUP(Z257,状态名词!A:C,3,FALSE))</f>
        <v/>
      </c>
    </row>
    <row r="258" spans="1:29">
      <c r="A258" s="41">
        <v>10089</v>
      </c>
      <c r="B258" s="13">
        <v>30</v>
      </c>
      <c r="C258" s="13">
        <v>5</v>
      </c>
      <c r="D258" s="13">
        <v>30</v>
      </c>
      <c r="E258" s="13">
        <v>1</v>
      </c>
      <c r="F258" s="13">
        <v>33</v>
      </c>
      <c r="H258" s="13">
        <v>1</v>
      </c>
      <c r="I258" s="13" t="str">
        <f>IF(H258="",I257,VLOOKUP(H258,装备类型!A:B,2,FALSE))</f>
        <v>枪</v>
      </c>
      <c r="J258" s="13">
        <v>1</v>
      </c>
      <c r="K258" s="21" t="s">
        <v>3672</v>
      </c>
      <c r="L258" s="13" t="s">
        <v>5621</v>
      </c>
      <c r="N258" s="13" t="s">
        <v>1301</v>
      </c>
      <c r="O258" s="13">
        <f t="shared" si="9"/>
        <v>1</v>
      </c>
      <c r="P258" s="13">
        <v>30</v>
      </c>
      <c r="Q258" s="57">
        <f t="shared" si="7"/>
        <v>37</v>
      </c>
      <c r="R258" s="13">
        <v>5</v>
      </c>
      <c r="S258" s="13">
        <f>IF(P258="","",VLOOKUP(P258,属性值!U:AA,R258+1,FALSE))</f>
        <v>215</v>
      </c>
      <c r="T258" s="13" t="s">
        <v>3622</v>
      </c>
      <c r="U258" s="13">
        <v>30033</v>
      </c>
      <c r="W258" s="13" t="s">
        <v>1301</v>
      </c>
      <c r="X258" s="13">
        <f>IF(P258="","",INT(VLOOKUP(P258,属性值!A:G,R258+1,FALSE)*VLOOKUP(I258,属性值!A:D,3,FALSE)))</f>
        <v>619</v>
      </c>
      <c r="Y258" s="13">
        <f>IF(P258="","",INT(VLOOKUP(P258,属性值!A:G,R258+1,FALSE)*VLOOKUP(I258,属性值!A:D,4,FALSE)))</f>
        <v>619</v>
      </c>
      <c r="AA258" s="13" t="str">
        <f>IF(Z258="","",VLOOKUP(Z258,状态名词!A:C,2,FALSE))</f>
        <v/>
      </c>
      <c r="AB258" s="13" t="str">
        <f>IF(Z258="","",VLOOKUP(Z258,状态名词!A:C,3,FALSE))</f>
        <v/>
      </c>
    </row>
    <row r="259" spans="1:29">
      <c r="I259" s="13" t="str">
        <f>IF(H259="",I258,VLOOKUP(H259,装备类型!A:B,2,FALSE))</f>
        <v>枪</v>
      </c>
      <c r="J259" s="13">
        <v>2</v>
      </c>
      <c r="K259" s="22" t="s">
        <v>3673</v>
      </c>
      <c r="L259" s="13" t="s">
        <v>4167</v>
      </c>
      <c r="O259" s="13">
        <f t="shared" si="9"/>
        <v>1</v>
      </c>
      <c r="P259" s="13">
        <v>60</v>
      </c>
      <c r="Q259" s="57">
        <f t="shared" si="7"/>
        <v>69</v>
      </c>
      <c r="R259" s="13">
        <v>6</v>
      </c>
      <c r="S259" s="13">
        <f>IF(P259="","",VLOOKUP(P259,属性值!U:AA,R259+1,FALSE))</f>
        <v>515</v>
      </c>
      <c r="T259" s="13" t="s">
        <v>3622</v>
      </c>
      <c r="U259" s="13">
        <v>30033</v>
      </c>
      <c r="X259" s="13">
        <f>IF(P259="","",INT(VLOOKUP(P259,属性值!A:G,R259+1,FALSE)*VLOOKUP(I259,属性值!A:D,3,FALSE)))</f>
        <v>2339</v>
      </c>
      <c r="Y259" s="13">
        <f>IF(P259="","",INT(VLOOKUP(P259,属性值!A:G,R259+1,FALSE)*VLOOKUP(I259,属性值!A:D,4,FALSE)))</f>
        <v>2339</v>
      </c>
      <c r="AA259" s="13" t="str">
        <f>IF(Z259="","",VLOOKUP(Z259,状态名词!A:C,2,FALSE))</f>
        <v/>
      </c>
      <c r="AB259" s="13" t="str">
        <f>IF(Z259="","",VLOOKUP(Z259,状态名词!A:C,3,FALSE))</f>
        <v/>
      </c>
    </row>
    <row r="260" spans="1:29">
      <c r="A260" s="41">
        <v>10090</v>
      </c>
      <c r="B260" s="13">
        <v>30</v>
      </c>
      <c r="C260" s="13">
        <v>5</v>
      </c>
      <c r="D260" s="13">
        <v>30</v>
      </c>
      <c r="E260" s="13">
        <v>1</v>
      </c>
      <c r="F260" s="13">
        <v>50</v>
      </c>
      <c r="H260" s="13">
        <v>6</v>
      </c>
      <c r="I260" s="13" t="str">
        <f>IF(H260="",I259,VLOOKUP(H260,装备类型!A:B,2,FALSE))</f>
        <v>杖</v>
      </c>
      <c r="J260" s="13">
        <v>1</v>
      </c>
      <c r="K260" s="21" t="s">
        <v>1302</v>
      </c>
      <c r="L260" s="13" t="s">
        <v>5622</v>
      </c>
      <c r="N260" s="13" t="s">
        <v>1303</v>
      </c>
      <c r="O260" s="13">
        <f t="shared" si="9"/>
        <v>1</v>
      </c>
      <c r="P260" s="13">
        <v>30</v>
      </c>
      <c r="Q260" s="57">
        <f t="shared" si="7"/>
        <v>37</v>
      </c>
      <c r="R260" s="13">
        <v>5</v>
      </c>
      <c r="S260" s="13">
        <f>IF(P260="","",VLOOKUP(P260,属性值!U:AA,R260+1,FALSE))</f>
        <v>215</v>
      </c>
      <c r="T260" s="13" t="s">
        <v>3623</v>
      </c>
      <c r="U260" s="13">
        <v>30034</v>
      </c>
      <c r="W260" s="13" t="s">
        <v>1303</v>
      </c>
      <c r="X260" s="13">
        <f>IF(P260="","",INT(VLOOKUP(P260,属性值!A:G,R260+1,FALSE)*VLOOKUP(I260,属性值!A:D,3,FALSE)))</f>
        <v>495</v>
      </c>
      <c r="Y260" s="13">
        <f>IF(P260="","",INT(VLOOKUP(P260,属性值!A:G,R260+1,FALSE)*VLOOKUP(I260,属性值!A:D,4,FALSE)))</f>
        <v>742</v>
      </c>
      <c r="Z260" s="13">
        <v>27</v>
      </c>
      <c r="AA260" s="13" t="str">
        <f>IF(Z260="","",VLOOKUP(Z260,状态名词!A:C,2,FALSE))</f>
        <v>iceup</v>
      </c>
      <c r="AB260" s="13" t="str">
        <f>IF(Z260="","",VLOOKUP(Z260,状态名词!A:C,3,FALSE))</f>
        <v>冰属性强化</v>
      </c>
      <c r="AC260" s="13">
        <v>4</v>
      </c>
    </row>
    <row r="261" spans="1:29">
      <c r="I261" s="13" t="str">
        <f>IF(H261="",I260,VLOOKUP(H261,装备类型!A:B,2,FALSE))</f>
        <v>杖</v>
      </c>
      <c r="K261" s="21"/>
      <c r="Q261" s="57" t="str">
        <f t="shared" si="7"/>
        <v/>
      </c>
      <c r="S261" s="13" t="str">
        <f>IF(P261="","",VLOOKUP(P261,属性值!U:AA,R261+1,FALSE))</f>
        <v/>
      </c>
      <c r="X261" s="13" t="str">
        <f>IF(P261="","",INT(VLOOKUP(P261,属性值!A:G,R261+1,FALSE)*VLOOKUP(I261,属性值!A:D,3,FALSE)))</f>
        <v/>
      </c>
      <c r="Y261" s="13" t="str">
        <f>IF(P261="","",INT(VLOOKUP(P261,属性值!A:G,R261+1,FALSE)*VLOOKUP(I261,属性值!A:D,4,FALSE)))</f>
        <v/>
      </c>
      <c r="Z261" s="13">
        <v>32</v>
      </c>
      <c r="AA261" s="13" t="str">
        <f>IF(Z261="","",VLOOKUP(Z261,状态名词!A:C,2,FALSE))</f>
        <v>reice</v>
      </c>
      <c r="AB261" s="13" t="str">
        <f>IF(Z261="","",VLOOKUP(Z261,状态名词!A:C,3,FALSE))</f>
        <v>冰抗性强化</v>
      </c>
      <c r="AC261" s="13">
        <v>8</v>
      </c>
    </row>
    <row r="262" spans="1:29">
      <c r="I262" s="13" t="str">
        <f>IF(H262="",I261,VLOOKUP(H262,装备类型!A:B,2,FALSE))</f>
        <v>杖</v>
      </c>
      <c r="J262" s="13">
        <v>2</v>
      </c>
      <c r="K262" s="22" t="s">
        <v>3095</v>
      </c>
      <c r="L262" s="13" t="s">
        <v>4168</v>
      </c>
      <c r="O262" s="13">
        <f t="shared" si="9"/>
        <v>1</v>
      </c>
      <c r="P262" s="13">
        <v>60</v>
      </c>
      <c r="Q262" s="57">
        <f t="shared" si="7"/>
        <v>69</v>
      </c>
      <c r="R262" s="13">
        <v>6</v>
      </c>
      <c r="S262" s="13">
        <f>IF(P262="","",VLOOKUP(P262,属性值!U:AA,R262+1,FALSE))</f>
        <v>515</v>
      </c>
      <c r="T262" s="13" t="s">
        <v>3624</v>
      </c>
      <c r="U262" s="13">
        <v>30034</v>
      </c>
      <c r="X262" s="13">
        <f>IF(P262="","",INT(VLOOKUP(P262,属性值!A:G,R262+1,FALSE)*VLOOKUP(I262,属性值!A:D,3,FALSE)))</f>
        <v>1871</v>
      </c>
      <c r="Y262" s="13">
        <f>IF(P262="","",INT(VLOOKUP(P262,属性值!A:G,R262+1,FALSE)*VLOOKUP(I262,属性值!A:D,4,FALSE)))</f>
        <v>2806</v>
      </c>
      <c r="Z262" s="13">
        <v>27</v>
      </c>
      <c r="AA262" s="13" t="str">
        <f>IF(Z262="","",VLOOKUP(Z262,状态名词!A:C,2,FALSE))</f>
        <v>iceup</v>
      </c>
      <c r="AB262" s="13" t="str">
        <f>IF(Z262="","",VLOOKUP(Z262,状态名词!A:C,3,FALSE))</f>
        <v>冰属性强化</v>
      </c>
      <c r="AC262" s="13">
        <v>8</v>
      </c>
    </row>
    <row r="263" spans="1:29">
      <c r="I263" s="13" t="str">
        <f>IF(H263="",I262,VLOOKUP(H263,装备类型!A:B,2,FALSE))</f>
        <v>杖</v>
      </c>
      <c r="K263" s="22"/>
      <c r="Q263" s="57" t="str">
        <f t="shared" si="7"/>
        <v/>
      </c>
      <c r="S263" s="13" t="str">
        <f>IF(P263="","",VLOOKUP(P263,属性值!U:AA,R263+1,FALSE))</f>
        <v/>
      </c>
      <c r="X263" s="13" t="str">
        <f>IF(P263="","",INT(VLOOKUP(P263,属性值!A:G,R263+1,FALSE)*VLOOKUP(I263,属性值!A:D,3,FALSE)))</f>
        <v/>
      </c>
      <c r="Y263" s="13" t="str">
        <f>IF(P263="","",INT(VLOOKUP(P263,属性值!A:G,R263+1,FALSE)*VLOOKUP(I263,属性值!A:D,4,FALSE)))</f>
        <v/>
      </c>
      <c r="Z263" s="13">
        <v>32</v>
      </c>
      <c r="AA263" s="13" t="str">
        <f>IF(Z263="","",VLOOKUP(Z263,状态名词!A:C,2,FALSE))</f>
        <v>reice</v>
      </c>
      <c r="AB263" s="13" t="str">
        <f>IF(Z263="","",VLOOKUP(Z263,状态名词!A:C,3,FALSE))</f>
        <v>冰抗性强化</v>
      </c>
      <c r="AC263" s="13">
        <v>22</v>
      </c>
    </row>
    <row r="264" spans="1:29">
      <c r="A264" s="41">
        <v>10091</v>
      </c>
      <c r="B264" s="13">
        <v>30</v>
      </c>
      <c r="C264" s="13">
        <v>5</v>
      </c>
      <c r="D264" s="13">
        <v>30</v>
      </c>
      <c r="E264" s="13">
        <v>1</v>
      </c>
      <c r="F264" s="13">
        <v>53</v>
      </c>
      <c r="H264" s="13">
        <v>6</v>
      </c>
      <c r="I264" s="13" t="str">
        <f>IF(H264="",I263,VLOOKUP(H264,装备类型!A:B,2,FALSE))</f>
        <v>杖</v>
      </c>
      <c r="J264" s="13">
        <v>1</v>
      </c>
      <c r="K264" s="21" t="s">
        <v>3674</v>
      </c>
      <c r="L264" s="13" t="s">
        <v>5623</v>
      </c>
      <c r="N264" s="13" t="s">
        <v>1304</v>
      </c>
      <c r="O264" s="13">
        <f t="shared" si="9"/>
        <v>1</v>
      </c>
      <c r="P264" s="13">
        <v>30</v>
      </c>
      <c r="Q264" s="57">
        <f t="shared" si="7"/>
        <v>37</v>
      </c>
      <c r="R264" s="13">
        <v>5</v>
      </c>
      <c r="S264" s="13">
        <f>IF(P264="","",VLOOKUP(P264,属性值!U:AA,R264+1,FALSE))</f>
        <v>215</v>
      </c>
      <c r="T264" s="13" t="s">
        <v>3625</v>
      </c>
      <c r="U264" s="13">
        <v>30035</v>
      </c>
      <c r="W264" s="13" t="s">
        <v>1304</v>
      </c>
      <c r="X264" s="13">
        <f>IF(P264="","",INT(VLOOKUP(P264,属性值!A:G,R264+1,FALSE)*VLOOKUP(I264,属性值!A:D,3,FALSE)))</f>
        <v>495</v>
      </c>
      <c r="Y264" s="13">
        <f>IF(P264="","",INT(VLOOKUP(P264,属性值!A:G,R264+1,FALSE)*VLOOKUP(I264,属性值!A:D,4,FALSE)))</f>
        <v>742</v>
      </c>
      <c r="AA264" s="13" t="str">
        <f>IF(Z264="","",VLOOKUP(Z264,状态名词!A:C,2,FALSE))</f>
        <v/>
      </c>
      <c r="AB264" s="13" t="str">
        <f>IF(Z264="","",VLOOKUP(Z264,状态名词!A:C,3,FALSE))</f>
        <v/>
      </c>
    </row>
    <row r="265" spans="1:29">
      <c r="I265" s="13" t="str">
        <f>IF(H265="",I264,VLOOKUP(H265,装备类型!A:B,2,FALSE))</f>
        <v>杖</v>
      </c>
      <c r="J265" s="13">
        <v>2</v>
      </c>
      <c r="K265" s="22" t="s">
        <v>3096</v>
      </c>
      <c r="L265" s="13" t="s">
        <v>4169</v>
      </c>
      <c r="O265" s="13">
        <f t="shared" si="9"/>
        <v>1</v>
      </c>
      <c r="P265" s="13">
        <v>60</v>
      </c>
      <c r="Q265" s="57">
        <f t="shared" si="7"/>
        <v>69</v>
      </c>
      <c r="R265" s="13">
        <v>6</v>
      </c>
      <c r="S265" s="13">
        <f>IF(P265="","",VLOOKUP(P265,属性值!U:AA,R265+1,FALSE))</f>
        <v>515</v>
      </c>
      <c r="T265" s="13" t="s">
        <v>3625</v>
      </c>
      <c r="U265" s="13">
        <v>30035</v>
      </c>
      <c r="X265" s="13">
        <f>IF(P265="","",INT(VLOOKUP(P265,属性值!A:G,R265+1,FALSE)*VLOOKUP(I265,属性值!A:D,3,FALSE)))</f>
        <v>1871</v>
      </c>
      <c r="Y265" s="13">
        <f>IF(P265="","",INT(VLOOKUP(P265,属性值!A:G,R265+1,FALSE)*VLOOKUP(I265,属性值!A:D,4,FALSE)))</f>
        <v>2806</v>
      </c>
      <c r="AA265" s="13" t="str">
        <f>IF(Z265="","",VLOOKUP(Z265,状态名词!A:C,2,FALSE))</f>
        <v/>
      </c>
      <c r="AB265" s="13" t="str">
        <f>IF(Z265="","",VLOOKUP(Z265,状态名词!A:C,3,FALSE))</f>
        <v/>
      </c>
    </row>
    <row r="266" spans="1:29">
      <c r="A266" s="41">
        <v>10092</v>
      </c>
      <c r="B266" s="13">
        <v>30</v>
      </c>
      <c r="C266" s="13">
        <v>5</v>
      </c>
      <c r="D266" s="13">
        <v>30</v>
      </c>
      <c r="E266" s="13">
        <v>1</v>
      </c>
      <c r="F266" s="13">
        <v>54</v>
      </c>
      <c r="H266" s="13">
        <v>2</v>
      </c>
      <c r="I266" s="13" t="str">
        <f>IF(H266="",I265,VLOOKUP(H266,装备类型!A:B,2,FALSE))</f>
        <v>刀</v>
      </c>
      <c r="J266" s="13">
        <v>1</v>
      </c>
      <c r="K266" s="21" t="s">
        <v>1305</v>
      </c>
      <c r="L266" s="13" t="s">
        <v>5624</v>
      </c>
      <c r="N266" s="13" t="s">
        <v>1306</v>
      </c>
      <c r="O266" s="13">
        <f t="shared" si="9"/>
        <v>1</v>
      </c>
      <c r="P266" s="13">
        <v>30</v>
      </c>
      <c r="Q266" s="57">
        <f t="shared" si="7"/>
        <v>37</v>
      </c>
      <c r="R266" s="13">
        <v>5</v>
      </c>
      <c r="S266" s="13">
        <f>IF(P266="","",VLOOKUP(P266,属性值!U:AA,R266+1,FALSE))</f>
        <v>215</v>
      </c>
      <c r="T266" s="13" t="s">
        <v>3626</v>
      </c>
      <c r="U266" s="13">
        <v>30036</v>
      </c>
      <c r="W266" s="13" t="s">
        <v>1306</v>
      </c>
      <c r="X266" s="13">
        <f>IF(P266="","",INT(VLOOKUP(P266,属性值!A:G,R266+1,FALSE)*VLOOKUP(I266,属性值!A:D,3,FALSE)))</f>
        <v>742</v>
      </c>
      <c r="Y266" s="13">
        <f>IF(P266="","",INT(VLOOKUP(P266,属性值!A:G,R266+1,FALSE)*VLOOKUP(I266,属性值!A:D,4,FALSE)))</f>
        <v>495</v>
      </c>
      <c r="AA266" s="13" t="str">
        <f>IF(Z266="","",VLOOKUP(Z266,状态名词!A:C,2,FALSE))</f>
        <v/>
      </c>
      <c r="AB266" s="13" t="str">
        <f>IF(Z266="","",VLOOKUP(Z266,状态名词!A:C,3,FALSE))</f>
        <v/>
      </c>
    </row>
    <row r="267" spans="1:29">
      <c r="I267" s="13" t="str">
        <f>IF(H267="",I266,VLOOKUP(H267,装备类型!A:B,2,FALSE))</f>
        <v>刀</v>
      </c>
      <c r="J267" s="13">
        <v>2</v>
      </c>
      <c r="K267" s="22" t="s">
        <v>3675</v>
      </c>
      <c r="L267" s="13" t="s">
        <v>4170</v>
      </c>
      <c r="O267" s="13">
        <f t="shared" si="9"/>
        <v>1</v>
      </c>
      <c r="P267" s="13">
        <v>60</v>
      </c>
      <c r="Q267" s="57">
        <f t="shared" si="7"/>
        <v>69</v>
      </c>
      <c r="R267" s="13">
        <v>6</v>
      </c>
      <c r="S267" s="13">
        <f>IF(P267="","",VLOOKUP(P267,属性值!U:AA,R267+1,FALSE))</f>
        <v>515</v>
      </c>
      <c r="T267" s="13" t="s">
        <v>3626</v>
      </c>
      <c r="U267" s="13">
        <v>30036</v>
      </c>
      <c r="X267" s="13">
        <f>IF(P267="","",INT(VLOOKUP(P267,属性值!A:G,R267+1,FALSE)*VLOOKUP(I267,属性值!A:D,3,FALSE)))</f>
        <v>2806</v>
      </c>
      <c r="Y267" s="13">
        <f>IF(P267="","",INT(VLOOKUP(P267,属性值!A:G,R267+1,FALSE)*VLOOKUP(I267,属性值!A:D,4,FALSE)))</f>
        <v>1871</v>
      </c>
      <c r="AA267" s="13" t="str">
        <f>IF(Z267="","",VLOOKUP(Z267,状态名词!A:C,2,FALSE))</f>
        <v/>
      </c>
      <c r="AB267" s="13" t="str">
        <f>IF(Z267="","",VLOOKUP(Z267,状态名词!A:C,3,FALSE))</f>
        <v/>
      </c>
    </row>
    <row r="268" spans="1:29">
      <c r="A268" s="41">
        <v>10093</v>
      </c>
      <c r="B268" s="13">
        <v>30</v>
      </c>
      <c r="C268" s="13">
        <v>5</v>
      </c>
      <c r="D268" s="13">
        <v>30</v>
      </c>
      <c r="E268" s="13">
        <v>1</v>
      </c>
      <c r="F268" s="13">
        <v>57</v>
      </c>
      <c r="H268" s="13">
        <v>3</v>
      </c>
      <c r="I268" s="13" t="str">
        <f>IF(H268="",I267,VLOOKUP(H268,装备类型!A:B,2,FALSE))</f>
        <v>弓</v>
      </c>
      <c r="J268" s="13">
        <v>1</v>
      </c>
      <c r="K268" s="21" t="s">
        <v>1307</v>
      </c>
      <c r="L268" s="13" t="s">
        <v>5625</v>
      </c>
      <c r="N268" s="13" t="s">
        <v>1308</v>
      </c>
      <c r="O268" s="13">
        <f t="shared" si="9"/>
        <v>1</v>
      </c>
      <c r="P268" s="13">
        <v>30</v>
      </c>
      <c r="Q268" s="57">
        <f t="shared" si="7"/>
        <v>37</v>
      </c>
      <c r="R268" s="13">
        <v>5</v>
      </c>
      <c r="S268" s="13">
        <f>IF(P268="","",VLOOKUP(P268,属性值!U:AA,R268+1,FALSE))</f>
        <v>215</v>
      </c>
      <c r="T268" s="13" t="s">
        <v>3627</v>
      </c>
      <c r="U268" s="13">
        <v>30037</v>
      </c>
      <c r="W268" s="13" t="s">
        <v>1308</v>
      </c>
      <c r="X268" s="13">
        <f>IF(P268="","",INT(VLOOKUP(P268,属性值!A:G,R268+1,FALSE)*VLOOKUP(I268,属性值!A:D,3,FALSE)))</f>
        <v>680</v>
      </c>
      <c r="Y268" s="13">
        <f>IF(P268="","",INT(VLOOKUP(P268,属性值!A:G,R268+1,FALSE)*VLOOKUP(I268,属性值!A:D,4,FALSE)))</f>
        <v>557</v>
      </c>
      <c r="AA268" s="13" t="str">
        <f>IF(Z268="","",VLOOKUP(Z268,状态名词!A:C,2,FALSE))</f>
        <v/>
      </c>
      <c r="AB268" s="13" t="str">
        <f>IF(Z268="","",VLOOKUP(Z268,状态名词!A:C,3,FALSE))</f>
        <v/>
      </c>
    </row>
    <row r="269" spans="1:29">
      <c r="I269" s="13" t="str">
        <f>IF(H269="",I268,VLOOKUP(H269,装备类型!A:B,2,FALSE))</f>
        <v>弓</v>
      </c>
      <c r="J269" s="13">
        <v>2</v>
      </c>
      <c r="K269" s="22" t="s">
        <v>3097</v>
      </c>
      <c r="L269" s="13" t="s">
        <v>4171</v>
      </c>
      <c r="O269" s="13">
        <f t="shared" si="9"/>
        <v>1</v>
      </c>
      <c r="P269" s="13">
        <v>60</v>
      </c>
      <c r="Q269" s="57">
        <f t="shared" si="7"/>
        <v>69</v>
      </c>
      <c r="R269" s="13">
        <v>6</v>
      </c>
      <c r="S269" s="13">
        <f>IF(P269="","",VLOOKUP(P269,属性值!U:AA,R269+1,FALSE))</f>
        <v>515</v>
      </c>
      <c r="T269" s="13" t="s">
        <v>3628</v>
      </c>
      <c r="U269" s="13">
        <v>30037</v>
      </c>
      <c r="X269" s="13">
        <f>IF(P269="","",INT(VLOOKUP(P269,属性值!A:G,R269+1,FALSE)*VLOOKUP(I269,属性值!A:D,3,FALSE)))</f>
        <v>2572</v>
      </c>
      <c r="Y269" s="13">
        <f>IF(P269="","",INT(VLOOKUP(P269,属性值!A:G,R269+1,FALSE)*VLOOKUP(I269,属性值!A:D,4,FALSE)))</f>
        <v>2105</v>
      </c>
      <c r="AA269" s="13" t="str">
        <f>IF(Z269="","",VLOOKUP(Z269,状态名词!A:C,2,FALSE))</f>
        <v/>
      </c>
      <c r="AB269" s="13" t="str">
        <f>IF(Z269="","",VLOOKUP(Z269,状态名词!A:C,3,FALSE))</f>
        <v/>
      </c>
    </row>
    <row r="270" spans="1:29">
      <c r="A270" s="41">
        <v>10094</v>
      </c>
      <c r="B270" s="13">
        <v>30</v>
      </c>
      <c r="C270" s="13">
        <v>5</v>
      </c>
      <c r="D270" s="13">
        <v>30</v>
      </c>
      <c r="E270" s="13">
        <v>1</v>
      </c>
      <c r="H270" s="13">
        <v>6</v>
      </c>
      <c r="I270" s="13" t="str">
        <f>IF(H270="",I269,VLOOKUP(H270,装备类型!A:B,2,FALSE))</f>
        <v>杖</v>
      </c>
      <c r="J270" s="13">
        <v>1</v>
      </c>
      <c r="K270" s="21" t="s">
        <v>1309</v>
      </c>
      <c r="L270" s="13" t="s">
        <v>5626</v>
      </c>
      <c r="N270" s="13" t="s">
        <v>1310</v>
      </c>
      <c r="O270" s="13">
        <f t="shared" si="9"/>
        <v>1</v>
      </c>
      <c r="P270" s="13">
        <v>30</v>
      </c>
      <c r="Q270" s="57">
        <f t="shared" si="7"/>
        <v>37</v>
      </c>
      <c r="R270" s="13">
        <v>5</v>
      </c>
      <c r="S270" s="13">
        <f>IF(P270="","",VLOOKUP(P270,属性值!U:AA,R270+1,FALSE))</f>
        <v>215</v>
      </c>
      <c r="T270" s="13" t="s">
        <v>3629</v>
      </c>
      <c r="U270" s="13">
        <v>30038</v>
      </c>
      <c r="W270" s="13" t="s">
        <v>1310</v>
      </c>
      <c r="X270" s="13">
        <f>IF(P270="","",INT(VLOOKUP(P270,属性值!A:G,R270+1,FALSE)*VLOOKUP(I270,属性值!A:D,3,FALSE)))</f>
        <v>495</v>
      </c>
      <c r="Y270" s="13">
        <f>IF(P270="","",INT(VLOOKUP(P270,属性值!A:G,R270+1,FALSE)*VLOOKUP(I270,属性值!A:D,4,FALSE)))</f>
        <v>742</v>
      </c>
      <c r="AA270" s="13" t="str">
        <f>IF(Z270="","",VLOOKUP(Z270,状态名词!A:C,2,FALSE))</f>
        <v/>
      </c>
      <c r="AB270" s="13" t="str">
        <f>IF(Z270="","",VLOOKUP(Z270,状态名词!A:C,3,FALSE))</f>
        <v/>
      </c>
    </row>
    <row r="271" spans="1:29">
      <c r="I271" s="13" t="str">
        <f>IF(H271="",I270,VLOOKUP(H271,装备类型!A:B,2,FALSE))</f>
        <v>杖</v>
      </c>
      <c r="J271" s="13">
        <v>2</v>
      </c>
      <c r="K271" s="22" t="s">
        <v>3098</v>
      </c>
      <c r="L271" s="13" t="s">
        <v>4172</v>
      </c>
      <c r="O271" s="13">
        <f t="shared" si="9"/>
        <v>1</v>
      </c>
      <c r="P271" s="13">
        <v>60</v>
      </c>
      <c r="Q271" s="57">
        <f t="shared" si="7"/>
        <v>69</v>
      </c>
      <c r="R271" s="13">
        <v>6</v>
      </c>
      <c r="S271" s="13">
        <f>IF(P271="","",VLOOKUP(P271,属性值!U:AA,R271+1,FALSE))</f>
        <v>515</v>
      </c>
      <c r="T271" s="13" t="s">
        <v>3630</v>
      </c>
      <c r="U271" s="13">
        <v>30038</v>
      </c>
      <c r="X271" s="13">
        <f>IF(P271="","",INT(VLOOKUP(P271,属性值!A:G,R271+1,FALSE)*VLOOKUP(I271,属性值!A:D,3,FALSE)))</f>
        <v>1871</v>
      </c>
      <c r="Y271" s="13">
        <f>IF(P271="","",INT(VLOOKUP(P271,属性值!A:G,R271+1,FALSE)*VLOOKUP(I271,属性值!A:D,4,FALSE)))</f>
        <v>2806</v>
      </c>
      <c r="AA271" s="13" t="str">
        <f>IF(Z271="","",VLOOKUP(Z271,状态名词!A:C,2,FALSE))</f>
        <v/>
      </c>
      <c r="AB271" s="13" t="str">
        <f>IF(Z271="","",VLOOKUP(Z271,状态名词!A:C,3,FALSE))</f>
        <v/>
      </c>
    </row>
    <row r="272" spans="1:29">
      <c r="A272" s="41">
        <v>10095</v>
      </c>
      <c r="B272" s="13">
        <v>30</v>
      </c>
      <c r="C272" s="13">
        <v>5</v>
      </c>
      <c r="D272" s="13">
        <v>30</v>
      </c>
      <c r="E272" s="13">
        <v>1</v>
      </c>
      <c r="H272" s="13">
        <v>4</v>
      </c>
      <c r="I272" s="13" t="str">
        <f>IF(H272="",I271,VLOOKUP(H272,装备类型!A:B,2,FALSE))</f>
        <v>盾</v>
      </c>
      <c r="J272" s="13">
        <v>1</v>
      </c>
      <c r="K272" s="21" t="s">
        <v>1311</v>
      </c>
      <c r="L272" s="13" t="s">
        <v>5627</v>
      </c>
      <c r="N272" s="13" t="s">
        <v>1312</v>
      </c>
      <c r="O272" s="13">
        <f t="shared" si="9"/>
        <v>1</v>
      </c>
      <c r="P272" s="13">
        <v>30</v>
      </c>
      <c r="Q272" s="57">
        <f t="shared" si="7"/>
        <v>37</v>
      </c>
      <c r="R272" s="13">
        <v>5</v>
      </c>
      <c r="S272" s="13">
        <f>IF(P272="","",VLOOKUP(P272,属性值!U:AA,R272+1,FALSE))</f>
        <v>215</v>
      </c>
      <c r="T272" s="13" t="s">
        <v>3631</v>
      </c>
      <c r="U272" s="13">
        <v>30039</v>
      </c>
      <c r="W272" s="13" t="s">
        <v>1312</v>
      </c>
      <c r="X272" s="13">
        <f>IF(P272="","",INT(VLOOKUP(P272,属性值!A:G,R272+1,FALSE)*VLOOKUP(I272,属性值!A:D,3,FALSE)))</f>
        <v>619</v>
      </c>
      <c r="Y272" s="13">
        <f>IF(P272="","",INT(VLOOKUP(P272,属性值!A:G,R272+1,FALSE)*VLOOKUP(I272,属性值!A:D,4,FALSE)))</f>
        <v>619</v>
      </c>
      <c r="AA272" s="13" t="str">
        <f>IF(Z272="","",VLOOKUP(Z272,状态名词!A:C,2,FALSE))</f>
        <v/>
      </c>
      <c r="AB272" s="13" t="str">
        <f>IF(Z272="","",VLOOKUP(Z272,状态名词!A:C,3,FALSE))</f>
        <v/>
      </c>
    </row>
    <row r="273" spans="1:29">
      <c r="I273" s="13" t="str">
        <f>IF(H273="",I272,VLOOKUP(H273,装备类型!A:B,2,FALSE))</f>
        <v>盾</v>
      </c>
      <c r="J273" s="13">
        <v>2</v>
      </c>
      <c r="K273" s="22" t="s">
        <v>3099</v>
      </c>
      <c r="L273" s="13" t="s">
        <v>4173</v>
      </c>
      <c r="O273" s="13">
        <f t="shared" si="9"/>
        <v>1</v>
      </c>
      <c r="P273" s="13">
        <v>60</v>
      </c>
      <c r="Q273" s="57">
        <f t="shared" si="7"/>
        <v>69</v>
      </c>
      <c r="R273" s="13">
        <v>6</v>
      </c>
      <c r="S273" s="13">
        <f>IF(P273="","",VLOOKUP(P273,属性值!U:AA,R273+1,FALSE))</f>
        <v>515</v>
      </c>
      <c r="T273" s="13" t="s">
        <v>3631</v>
      </c>
      <c r="U273" s="13">
        <v>30039</v>
      </c>
      <c r="X273" s="13">
        <f>IF(P273="","",INT(VLOOKUP(P273,属性值!A:G,R273+1,FALSE)*VLOOKUP(I273,属性值!A:D,3,FALSE)))</f>
        <v>2339</v>
      </c>
      <c r="Y273" s="13">
        <f>IF(P273="","",INT(VLOOKUP(P273,属性值!A:G,R273+1,FALSE)*VLOOKUP(I273,属性值!A:D,4,FALSE)))</f>
        <v>2339</v>
      </c>
      <c r="AA273" s="13" t="str">
        <f>IF(Z273="","",VLOOKUP(Z273,状态名词!A:C,2,FALSE))</f>
        <v/>
      </c>
      <c r="AB273" s="13" t="str">
        <f>IF(Z273="","",VLOOKUP(Z273,状态名词!A:C,3,FALSE))</f>
        <v/>
      </c>
    </row>
    <row r="274" spans="1:29" ht="15" customHeight="1">
      <c r="A274" s="41">
        <v>10096</v>
      </c>
      <c r="B274" s="13">
        <v>30</v>
      </c>
      <c r="C274" s="13">
        <v>5</v>
      </c>
      <c r="D274" s="13">
        <v>30</v>
      </c>
      <c r="E274" s="13">
        <v>1</v>
      </c>
      <c r="H274" s="13">
        <v>7</v>
      </c>
      <c r="I274" s="13" t="str">
        <f>IF(H274="",I273,VLOOKUP(H274,装备类型!A:B,2,FALSE))</f>
        <v>书</v>
      </c>
      <c r="J274" s="13">
        <v>1</v>
      </c>
      <c r="K274" s="21" t="s">
        <v>1313</v>
      </c>
      <c r="L274" s="13" t="s">
        <v>6425</v>
      </c>
      <c r="N274" s="13" t="s">
        <v>1314</v>
      </c>
      <c r="O274" s="13">
        <f t="shared" si="9"/>
        <v>1</v>
      </c>
      <c r="P274" s="13">
        <v>30</v>
      </c>
      <c r="Q274" s="57">
        <f t="shared" si="7"/>
        <v>37</v>
      </c>
      <c r="R274" s="13">
        <v>5</v>
      </c>
      <c r="S274" s="13">
        <f>IF(P274="","",VLOOKUP(P274,属性值!U:AA,R274+1,FALSE))</f>
        <v>215</v>
      </c>
      <c r="T274" s="13" t="s">
        <v>3632</v>
      </c>
      <c r="U274" s="13">
        <v>30040</v>
      </c>
      <c r="W274" s="13" t="s">
        <v>1314</v>
      </c>
      <c r="X274" s="13">
        <f>IF(P274="","",INT(VLOOKUP(P274,属性值!A:G,R274+1,FALSE)*VLOOKUP(I274,属性值!A:D,3,FALSE)))</f>
        <v>557</v>
      </c>
      <c r="Y274" s="13">
        <f>IF(P274="","",INT(VLOOKUP(P274,属性值!A:G,R274+1,FALSE)*VLOOKUP(I274,属性值!A:D,4,FALSE)))</f>
        <v>680</v>
      </c>
      <c r="AA274" s="13" t="str">
        <f>IF(Z274="","",VLOOKUP(Z274,状态名词!A:C,2,FALSE))</f>
        <v/>
      </c>
      <c r="AB274" s="13" t="str">
        <f>IF(Z274="","",VLOOKUP(Z274,状态名词!A:C,3,FALSE))</f>
        <v/>
      </c>
    </row>
    <row r="275" spans="1:29" ht="15" customHeight="1">
      <c r="I275" s="13" t="str">
        <f>IF(H275="",I274,VLOOKUP(H275,装备类型!A:B,2,FALSE))</f>
        <v>书</v>
      </c>
      <c r="J275" s="13">
        <v>2</v>
      </c>
      <c r="K275" s="22" t="s">
        <v>3100</v>
      </c>
      <c r="L275" s="13" t="s">
        <v>4174</v>
      </c>
      <c r="O275" s="13">
        <f t="shared" si="9"/>
        <v>1</v>
      </c>
      <c r="P275" s="13">
        <v>60</v>
      </c>
      <c r="Q275" s="57">
        <f t="shared" si="7"/>
        <v>69</v>
      </c>
      <c r="R275" s="13">
        <v>6</v>
      </c>
      <c r="S275" s="13">
        <f>IF(P275="","",VLOOKUP(P275,属性值!U:AA,R275+1,FALSE))</f>
        <v>515</v>
      </c>
      <c r="T275" s="13" t="s">
        <v>3632</v>
      </c>
      <c r="U275" s="13">
        <v>30040</v>
      </c>
      <c r="X275" s="13">
        <f>IF(P275="","",INT(VLOOKUP(P275,属性值!A:G,R275+1,FALSE)*VLOOKUP(I275,属性值!A:D,3,FALSE)))</f>
        <v>2105</v>
      </c>
      <c r="Y275" s="13">
        <f>IF(P275="","",INT(VLOOKUP(P275,属性值!A:G,R275+1,FALSE)*VLOOKUP(I275,属性值!A:D,4,FALSE)))</f>
        <v>2572</v>
      </c>
      <c r="AA275" s="13" t="str">
        <f>IF(Z275="","",VLOOKUP(Z275,状态名词!A:C,2,FALSE))</f>
        <v/>
      </c>
      <c r="AB275" s="13" t="str">
        <f>IF(Z275="","",VLOOKUP(Z275,状态名词!A:C,3,FALSE))</f>
        <v/>
      </c>
    </row>
    <row r="276" spans="1:29" ht="15" customHeight="1">
      <c r="A276" s="41">
        <v>10097</v>
      </c>
      <c r="B276" s="13">
        <v>30</v>
      </c>
      <c r="C276" s="13">
        <v>5</v>
      </c>
      <c r="D276" s="13">
        <v>30</v>
      </c>
      <c r="E276" s="13">
        <v>1</v>
      </c>
      <c r="F276" s="13">
        <v>30</v>
      </c>
      <c r="H276" s="13">
        <v>2</v>
      </c>
      <c r="I276" s="13" t="str">
        <f>IF(H276="",I275,VLOOKUP(H276,装备类型!A:B,2,FALSE))</f>
        <v>刀</v>
      </c>
      <c r="J276" s="13">
        <v>1</v>
      </c>
      <c r="K276" s="21" t="s">
        <v>5761</v>
      </c>
      <c r="L276" s="101" t="s">
        <v>6426</v>
      </c>
      <c r="O276" s="13">
        <f t="shared" si="9"/>
        <v>1</v>
      </c>
      <c r="P276" s="13">
        <v>30</v>
      </c>
      <c r="Q276" s="57">
        <f t="shared" si="7"/>
        <v>37</v>
      </c>
      <c r="R276" s="13">
        <v>5</v>
      </c>
      <c r="S276" s="13">
        <f>IF(P276="","",VLOOKUP(P276,属性值!U:AA,R276+1,FALSE))</f>
        <v>215</v>
      </c>
      <c r="T276" s="13" t="s">
        <v>5764</v>
      </c>
      <c r="U276" s="13">
        <v>30041</v>
      </c>
      <c r="X276" s="13">
        <f>IF(P276="","",INT(VLOOKUP(P276,属性值!A:G,R276+1,FALSE)*VLOOKUP(I276,属性值!A:D,3,FALSE)))</f>
        <v>742</v>
      </c>
      <c r="Y276" s="13">
        <f>IF(P276="","",INT(VLOOKUP(P276,属性值!A:G,R276+1,FALSE)*VLOOKUP(I276,属性值!A:D,4,FALSE)))</f>
        <v>495</v>
      </c>
      <c r="AA276" s="13" t="str">
        <f>IF(Z276="","",VLOOKUP(Z276,状态名词!A:C,2,FALSE))</f>
        <v/>
      </c>
      <c r="AB276" s="13" t="str">
        <f>IF(Z276="","",VLOOKUP(Z276,状态名词!A:C,3,FALSE))</f>
        <v/>
      </c>
    </row>
    <row r="277" spans="1:29" ht="15" customHeight="1">
      <c r="I277" s="13" t="str">
        <f>IF(H277="",I276,VLOOKUP(H277,装备类型!A:B,2,FALSE))</f>
        <v>刀</v>
      </c>
      <c r="J277" s="13">
        <v>2</v>
      </c>
      <c r="K277" s="22" t="s">
        <v>5761</v>
      </c>
      <c r="L277" s="101" t="s">
        <v>5763</v>
      </c>
      <c r="O277" s="13">
        <f t="shared" si="9"/>
        <v>1</v>
      </c>
      <c r="P277" s="13">
        <v>60</v>
      </c>
      <c r="Q277" s="57">
        <f t="shared" si="7"/>
        <v>69</v>
      </c>
      <c r="R277" s="13">
        <v>6</v>
      </c>
      <c r="S277" s="13">
        <f>IF(P277="","",VLOOKUP(P277,属性值!U:AA,R277+1,FALSE))</f>
        <v>515</v>
      </c>
      <c r="T277" s="13" t="s">
        <v>5765</v>
      </c>
      <c r="U277" s="13">
        <v>30041</v>
      </c>
      <c r="X277" s="13">
        <f>IF(P277="","",INT(VLOOKUP(P277,属性值!A:G,R277+1,FALSE)*VLOOKUP(I277,属性值!A:D,3,FALSE)))</f>
        <v>2806</v>
      </c>
      <c r="Y277" s="13">
        <f>IF(P277="","",INT(VLOOKUP(P277,属性值!A:G,R277+1,FALSE)*VLOOKUP(I277,属性值!A:D,4,FALSE)))</f>
        <v>1871</v>
      </c>
      <c r="AA277" s="13" t="str">
        <f>IF(Z277="","",VLOOKUP(Z277,状态名词!A:C,2,FALSE))</f>
        <v/>
      </c>
      <c r="AB277" s="13" t="str">
        <f>IF(Z277="","",VLOOKUP(Z277,状态名词!A:C,3,FALSE))</f>
        <v/>
      </c>
    </row>
    <row r="278" spans="1:29" ht="15" customHeight="1">
      <c r="A278" s="41">
        <v>10098</v>
      </c>
      <c r="B278" s="13">
        <v>30</v>
      </c>
      <c r="C278" s="13">
        <v>5</v>
      </c>
      <c r="D278" s="13">
        <v>30</v>
      </c>
      <c r="E278" s="13">
        <v>1</v>
      </c>
      <c r="F278" s="13">
        <v>5</v>
      </c>
      <c r="H278" s="13">
        <v>5</v>
      </c>
      <c r="I278" s="13" t="str">
        <f>IF(H278="",I277,VLOOKUP(H278,装备类型!A:B,2,FALSE))</f>
        <v>匕首</v>
      </c>
      <c r="J278" s="13">
        <v>1</v>
      </c>
      <c r="K278" s="103" t="s">
        <v>5762</v>
      </c>
      <c r="L278" s="13" t="s">
        <v>6427</v>
      </c>
      <c r="O278" s="13">
        <f t="shared" si="9"/>
        <v>1</v>
      </c>
      <c r="P278" s="13">
        <v>30</v>
      </c>
      <c r="Q278" s="57">
        <f t="shared" si="7"/>
        <v>37</v>
      </c>
      <c r="R278" s="13">
        <v>5</v>
      </c>
      <c r="S278" s="13">
        <f>IF(P278="","",VLOOKUP(P278,属性值!U:AA,R278+1,FALSE))</f>
        <v>215</v>
      </c>
      <c r="T278" s="13" t="s">
        <v>5799</v>
      </c>
      <c r="U278" s="13">
        <v>30042</v>
      </c>
      <c r="X278" s="13">
        <f>IF(P278="","",INT(VLOOKUP(P278,属性值!A:G,R278+1,FALSE)*VLOOKUP(I278,属性值!A:D,3,FALSE)))</f>
        <v>619</v>
      </c>
      <c r="Y278" s="13">
        <f>IF(P278="","",INT(VLOOKUP(P278,属性值!A:G,R278+1,FALSE)*VLOOKUP(I278,属性值!A:D,4,FALSE)))</f>
        <v>619</v>
      </c>
      <c r="Z278" s="13">
        <v>58</v>
      </c>
      <c r="AA278" s="13" t="str">
        <f>IF(Z278="","",VLOOKUP(Z278,状态名词!A:C,2,FALSE))</f>
        <v>vit</v>
      </c>
      <c r="AB278" s="13" t="str">
        <f>IF(Z278="","",VLOOKUP(Z278,状态名词!A:C,3,FALSE))</f>
        <v>体力</v>
      </c>
      <c r="AC278" s="13">
        <v>40</v>
      </c>
    </row>
    <row r="279" spans="1:29" ht="15" customHeight="1">
      <c r="I279" s="13" t="str">
        <f>IF(H279="",I278,VLOOKUP(H279,装备类型!A:B,2,FALSE))</f>
        <v>匕首</v>
      </c>
      <c r="K279" s="22"/>
      <c r="O279" s="13" t="str">
        <f t="shared" si="9"/>
        <v/>
      </c>
      <c r="Q279" s="57" t="str">
        <f t="shared" si="7"/>
        <v/>
      </c>
      <c r="S279" s="13" t="str">
        <f>IF(P279="","",VLOOKUP(P279,属性值!U:AA,R279+1,FALSE))</f>
        <v/>
      </c>
      <c r="X279" s="13" t="str">
        <f>IF(P279="","",INT(VLOOKUP(P279,属性值!A:G,R279+1,FALSE)*VLOOKUP(I279,属性值!A:D,3,FALSE)))</f>
        <v/>
      </c>
      <c r="Y279" s="13" t="str">
        <f>IF(P279="","",INT(VLOOKUP(P279,属性值!A:G,R279+1,FALSE)*VLOOKUP(I279,属性值!A:D,4,FALSE)))</f>
        <v/>
      </c>
      <c r="Z279" s="13">
        <v>21</v>
      </c>
      <c r="AA279" s="13" t="str">
        <f>IF(Z279="","",VLOOKUP(Z279,状态名词!A:C,2,FALSE))</f>
        <v>speed</v>
      </c>
      <c r="AB279" s="13" t="str">
        <f>IF(Z279="","",VLOOKUP(Z279,状态名词!A:C,3,FALSE))</f>
        <v>速度+</v>
      </c>
      <c r="AC279" s="13">
        <v>200</v>
      </c>
    </row>
    <row r="280" spans="1:29" ht="15" customHeight="1">
      <c r="I280" s="13" t="str">
        <f>IF(H280="",I279,VLOOKUP(H280,装备类型!A:B,2,FALSE))</f>
        <v>匕首</v>
      </c>
      <c r="K280" s="22"/>
      <c r="O280" s="13" t="str">
        <f t="shared" si="9"/>
        <v/>
      </c>
      <c r="Q280" s="57" t="str">
        <f t="shared" si="7"/>
        <v/>
      </c>
      <c r="S280" s="13" t="str">
        <f>IF(P280="","",VLOOKUP(P280,属性值!U:AA,R280+1,FALSE))</f>
        <v/>
      </c>
      <c r="X280" s="13" t="str">
        <f>IF(P280="","",INT(VLOOKUP(P280,属性值!A:G,R280+1,FALSE)*VLOOKUP(I280,属性值!A:D,3,FALSE)))</f>
        <v/>
      </c>
      <c r="Y280" s="13" t="str">
        <f>IF(P280="","",INT(VLOOKUP(P280,属性值!A:G,R280+1,FALSE)*VLOOKUP(I280,属性值!A:D,4,FALSE)))</f>
        <v/>
      </c>
      <c r="Z280" s="13">
        <v>23</v>
      </c>
      <c r="AA280" s="13" t="str">
        <f>IF(Z280="","",VLOOKUP(Z280,状态名词!A:C,2,FALSE))</f>
        <v>steal</v>
      </c>
      <c r="AB280" s="13" t="str">
        <f>IF(Z280="","",VLOOKUP(Z280,状态名词!A:C,3,FALSE))</f>
        <v>生命偷取</v>
      </c>
      <c r="AC280" s="13">
        <v>100</v>
      </c>
    </row>
    <row r="281" spans="1:29" ht="15" customHeight="1">
      <c r="I281" s="13" t="str">
        <f>IF(H281="",I280,VLOOKUP(H281,装备类型!A:B,2,FALSE))</f>
        <v>匕首</v>
      </c>
      <c r="J281" s="13">
        <v>2</v>
      </c>
      <c r="K281" s="102" t="s">
        <v>5762</v>
      </c>
      <c r="L281" s="13" t="s">
        <v>5768</v>
      </c>
      <c r="O281" s="13">
        <f t="shared" si="9"/>
        <v>1</v>
      </c>
      <c r="P281" s="13">
        <v>60</v>
      </c>
      <c r="Q281" s="57">
        <f t="shared" si="7"/>
        <v>69</v>
      </c>
      <c r="R281" s="13">
        <v>6</v>
      </c>
      <c r="S281" s="13">
        <f>IF(P281="","",VLOOKUP(P281,属性值!U:AA,R281+1,FALSE))</f>
        <v>515</v>
      </c>
      <c r="T281" s="13" t="s">
        <v>5767</v>
      </c>
      <c r="U281" s="13">
        <v>30042</v>
      </c>
      <c r="X281" s="13">
        <f>IF(P281="","",INT(VLOOKUP(P281,属性值!A:G,R281+1,FALSE)*VLOOKUP(I281,属性值!A:D,3,FALSE)))</f>
        <v>2339</v>
      </c>
      <c r="Y281" s="13">
        <f>IF(P281="","",INT(VLOOKUP(P281,属性值!A:G,R281+1,FALSE)*VLOOKUP(I281,属性值!A:D,4,FALSE)))</f>
        <v>2339</v>
      </c>
      <c r="Z281" s="13">
        <v>58</v>
      </c>
      <c r="AA281" s="13" t="str">
        <f>IF(Z281="","",VLOOKUP(Z281,状态名词!A:C,2,FALSE))</f>
        <v>vit</v>
      </c>
      <c r="AB281" s="13" t="str">
        <f>IF(Z281="","",VLOOKUP(Z281,状态名词!A:C,3,FALSE))</f>
        <v>体力</v>
      </c>
      <c r="AC281" s="13">
        <v>80</v>
      </c>
    </row>
    <row r="282" spans="1:29" ht="15" customHeight="1">
      <c r="I282" s="13" t="str">
        <f>IF(H282="",I281,VLOOKUP(H282,装备类型!A:B,2,FALSE))</f>
        <v>匕首</v>
      </c>
      <c r="K282" s="22"/>
      <c r="O282" s="13" t="str">
        <f t="shared" si="9"/>
        <v/>
      </c>
      <c r="Q282" s="57" t="str">
        <f t="shared" si="7"/>
        <v/>
      </c>
      <c r="S282" s="13" t="str">
        <f>IF(P282="","",VLOOKUP(P282,属性值!U:AA,R282+1,FALSE))</f>
        <v/>
      </c>
      <c r="X282" s="13" t="str">
        <f>IF(P282="","",INT(VLOOKUP(P282,属性值!A:G,R282+1,FALSE)*VLOOKUP(I282,属性值!A:D,3,FALSE)))</f>
        <v/>
      </c>
      <c r="Y282" s="13" t="str">
        <f>IF(P282="","",INT(VLOOKUP(P282,属性值!A:G,R282+1,FALSE)*VLOOKUP(I282,属性值!A:D,4,FALSE)))</f>
        <v/>
      </c>
      <c r="Z282" s="13">
        <v>21</v>
      </c>
      <c r="AA282" s="13" t="str">
        <f>IF(Z282="","",VLOOKUP(Z282,状态名词!A:C,2,FALSE))</f>
        <v>speed</v>
      </c>
      <c r="AB282" s="13" t="str">
        <f>IF(Z282="","",VLOOKUP(Z282,状态名词!A:C,3,FALSE))</f>
        <v>速度+</v>
      </c>
      <c r="AC282" s="13">
        <v>400</v>
      </c>
    </row>
    <row r="283" spans="1:29" ht="15" customHeight="1">
      <c r="I283" s="13" t="str">
        <f>IF(H283="",I282,VLOOKUP(H283,装备类型!A:B,2,FALSE))</f>
        <v>匕首</v>
      </c>
      <c r="K283" s="22"/>
      <c r="O283" s="13" t="str">
        <f t="shared" si="9"/>
        <v/>
      </c>
      <c r="Q283" s="57" t="str">
        <f t="shared" ref="Q283:Q346" si="10">IF(R283="","",IF(R283=1,P283,R283*2-3+P283))</f>
        <v/>
      </c>
      <c r="S283" s="13" t="str">
        <f>IF(P283="","",VLOOKUP(P283,属性值!U:AA,R283+1,FALSE))</f>
        <v/>
      </c>
      <c r="X283" s="13" t="str">
        <f>IF(P283="","",INT(VLOOKUP(P283,属性值!A:G,R283+1,FALSE)*VLOOKUP(I283,属性值!A:D,3,FALSE)))</f>
        <v/>
      </c>
      <c r="Y283" s="13" t="str">
        <f>IF(P283="","",INT(VLOOKUP(P283,属性值!A:G,R283+1,FALSE)*VLOOKUP(I283,属性值!A:D,4,FALSE)))</f>
        <v/>
      </c>
      <c r="Z283" s="13">
        <v>23</v>
      </c>
      <c r="AA283" s="13" t="str">
        <f>IF(Z283="","",VLOOKUP(Z283,状态名词!A:C,2,FALSE))</f>
        <v>steal</v>
      </c>
      <c r="AB283" s="13" t="str">
        <f>IF(Z283="","",VLOOKUP(Z283,状态名词!A:C,3,FALSE))</f>
        <v>生命偷取</v>
      </c>
      <c r="AC283" s="13">
        <v>200</v>
      </c>
    </row>
    <row r="284" spans="1:29" ht="15" customHeight="1">
      <c r="A284" s="41">
        <v>10099</v>
      </c>
      <c r="B284" s="13">
        <v>60</v>
      </c>
      <c r="C284" s="13">
        <v>6</v>
      </c>
      <c r="D284" s="13">
        <v>60</v>
      </c>
      <c r="F284" s="13">
        <v>63</v>
      </c>
      <c r="H284" s="13">
        <v>1</v>
      </c>
      <c r="I284" s="13" t="str">
        <f>IF(H284="",I283,VLOOKUP(H284,装备类型!A:B,2,FALSE))</f>
        <v>枪</v>
      </c>
      <c r="J284" s="13">
        <v>1</v>
      </c>
      <c r="K284" s="22" t="s">
        <v>5811</v>
      </c>
      <c r="L284" s="13" t="s">
        <v>6416</v>
      </c>
      <c r="O284" s="13">
        <v>1</v>
      </c>
      <c r="P284" s="13">
        <v>60</v>
      </c>
      <c r="Q284" s="57">
        <f t="shared" si="10"/>
        <v>69</v>
      </c>
      <c r="R284" s="13">
        <v>6</v>
      </c>
      <c r="S284" s="13">
        <f>IF(P284="","",VLOOKUP(P284,属性值!U:AA,R284+1,FALSE))</f>
        <v>515</v>
      </c>
      <c r="T284" s="13" t="s">
        <v>5825</v>
      </c>
      <c r="U284" s="13">
        <v>30044</v>
      </c>
      <c r="X284" s="13">
        <f>IF(P284="","",INT(VLOOKUP(P284,属性值!A:G,R284+1,FALSE)*VLOOKUP(I284,属性值!A:D,3,FALSE)))</f>
        <v>2339</v>
      </c>
      <c r="Y284" s="13">
        <f>IF(P284="","",INT(VLOOKUP(P284,属性值!A:G,R284+1,FALSE)*VLOOKUP(I284,属性值!A:D,4,FALSE)))</f>
        <v>2339</v>
      </c>
      <c r="Z284" s="13">
        <v>35</v>
      </c>
      <c r="AA284" s="13" t="str">
        <f>IF(Z284="","",VLOOKUP(Z284,状态名词!A:C,2,FALSE))</f>
        <v>reelement</v>
      </c>
      <c r="AB284" s="13" t="str">
        <f>IF(Z284="","",VLOOKUP(Z284,状态名词!A:C,3,FALSE))</f>
        <v>全抗性强化</v>
      </c>
      <c r="AC284" s="13">
        <v>7</v>
      </c>
    </row>
    <row r="285" spans="1:29" ht="15" customHeight="1">
      <c r="I285" s="13" t="str">
        <f>IF(H285="",I284,VLOOKUP(H285,装备类型!A:B,2,FALSE))</f>
        <v>枪</v>
      </c>
      <c r="K285" s="22"/>
      <c r="Q285" s="57" t="str">
        <f t="shared" si="10"/>
        <v/>
      </c>
      <c r="S285" s="13" t="str">
        <f>IF(P285="","",VLOOKUP(P285,属性值!U:AA,R285+1,FALSE))</f>
        <v/>
      </c>
      <c r="X285" s="13" t="str">
        <f>IF(P285="","",INT(VLOOKUP(P285,属性值!A:G,R285+1,FALSE)*VLOOKUP(I285,属性值!A:D,3,FALSE)))</f>
        <v/>
      </c>
      <c r="Y285" s="13" t="str">
        <f>IF(P285="","",INT(VLOOKUP(P285,属性值!A:G,R285+1,FALSE)*VLOOKUP(I285,属性值!A:D,4,FALSE)))</f>
        <v/>
      </c>
      <c r="Z285" s="13">
        <v>65</v>
      </c>
      <c r="AA285" s="13" t="str">
        <f>IF(Z285="","",VLOOKUP(Z285,状态名词!A:C,2,FALSE))</f>
        <v>str</v>
      </c>
      <c r="AB285" s="13" t="str">
        <f>IF(Z285="","",VLOOKUP(Z285,状态名词!A:C,3,FALSE))</f>
        <v>力量</v>
      </c>
      <c r="AC285" s="13">
        <v>100</v>
      </c>
    </row>
    <row r="286" spans="1:29" ht="15" customHeight="1">
      <c r="I286" s="13" t="str">
        <f>IF(H286="",I285,VLOOKUP(H286,装备类型!A:B,2,FALSE))</f>
        <v>枪</v>
      </c>
      <c r="K286" s="22"/>
      <c r="Q286" s="57" t="str">
        <f t="shared" si="10"/>
        <v/>
      </c>
      <c r="S286" s="13" t="str">
        <f>IF(P286="","",VLOOKUP(P286,属性值!U:AA,R286+1,FALSE))</f>
        <v/>
      </c>
      <c r="X286" s="13" t="str">
        <f>IF(P286="","",INT(VLOOKUP(P286,属性值!A:G,R286+1,FALSE)*VLOOKUP(I286,属性值!A:D,3,FALSE)))</f>
        <v/>
      </c>
      <c r="Y286" s="13" t="str">
        <f>IF(P286="","",INT(VLOOKUP(P286,属性值!A:G,R286+1,FALSE)*VLOOKUP(I286,属性值!A:D,4,FALSE)))</f>
        <v/>
      </c>
      <c r="Z286" s="13">
        <v>67</v>
      </c>
      <c r="AA286" s="13" t="str">
        <f>IF(Z286="","",VLOOKUP(Z286,状态名词!A:C,2,FALSE))</f>
        <v>inte</v>
      </c>
      <c r="AB286" s="13" t="str">
        <f>IF(Z286="","",VLOOKUP(Z286,状态名词!A:C,3,FALSE))</f>
        <v>智力</v>
      </c>
      <c r="AC286" s="13">
        <v>100</v>
      </c>
    </row>
    <row r="287" spans="1:29" ht="15" customHeight="1">
      <c r="I287" s="13" t="str">
        <f>IF(H287="",I286,VLOOKUP(H287,装备类型!A:B,2,FALSE))</f>
        <v>枪</v>
      </c>
      <c r="K287" s="22"/>
      <c r="Q287" s="57" t="str">
        <f t="shared" si="10"/>
        <v/>
      </c>
      <c r="S287" s="13" t="str">
        <f>IF(P287="","",VLOOKUP(P287,属性值!U:AA,R287+1,FALSE))</f>
        <v/>
      </c>
      <c r="X287" s="13" t="str">
        <f>IF(P287="","",INT(VLOOKUP(P287,属性值!A:G,R287+1,FALSE)*VLOOKUP(I287,属性值!A:D,3,FALSE)))</f>
        <v/>
      </c>
      <c r="Y287" s="13" t="str">
        <f>IF(P287="","",INT(VLOOKUP(P287,属性值!A:G,R287+1,FALSE)*VLOOKUP(I287,属性值!A:D,4,FALSE)))</f>
        <v/>
      </c>
      <c r="Z287" s="13">
        <v>58</v>
      </c>
      <c r="AA287" s="13" t="str">
        <f>IF(Z287="","",VLOOKUP(Z287,状态名词!A:C,2,FALSE))</f>
        <v>vit</v>
      </c>
      <c r="AB287" s="13" t="str">
        <f>IF(Z287="","",VLOOKUP(Z287,状态名词!A:C,3,FALSE))</f>
        <v>体力</v>
      </c>
      <c r="AC287" s="13">
        <v>100</v>
      </c>
    </row>
    <row r="288" spans="1:29" ht="15" customHeight="1">
      <c r="I288" s="13" t="str">
        <f>IF(H288="",I287,VLOOKUP(H288,装备类型!A:B,2,FALSE))</f>
        <v>枪</v>
      </c>
      <c r="K288" s="22"/>
      <c r="Q288" s="57" t="str">
        <f t="shared" si="10"/>
        <v/>
      </c>
      <c r="S288" s="13" t="str">
        <f>IF(P288="","",VLOOKUP(P288,属性值!U:AA,R288+1,FALSE))</f>
        <v/>
      </c>
      <c r="X288" s="13" t="str">
        <f>IF(P288="","",INT(VLOOKUP(P288,属性值!A:G,R288+1,FALSE)*VLOOKUP(I288,属性值!A:D,3,FALSE)))</f>
        <v/>
      </c>
      <c r="Y288" s="13" t="str">
        <f>IF(P288="","",INT(VLOOKUP(P288,属性值!A:G,R288+1,FALSE)*VLOOKUP(I288,属性值!A:D,4,FALSE)))</f>
        <v/>
      </c>
      <c r="Z288" s="13">
        <v>54</v>
      </c>
      <c r="AA288" s="13" t="str">
        <f>IF(Z288="","",VLOOKUP(Z288,状态名词!A:C,2,FALSE))</f>
        <v>spi</v>
      </c>
      <c r="AB288" s="13" t="str">
        <f>IF(Z288="","",VLOOKUP(Z288,状态名词!A:C,3,FALSE))</f>
        <v>精神</v>
      </c>
      <c r="AC288" s="13">
        <v>100</v>
      </c>
    </row>
    <row r="289" spans="1:29" ht="15" customHeight="1">
      <c r="A289" s="41">
        <v>10100</v>
      </c>
      <c r="B289" s="13">
        <v>60</v>
      </c>
      <c r="C289" s="13">
        <v>6</v>
      </c>
      <c r="D289" s="13">
        <v>60</v>
      </c>
      <c r="F289" s="13">
        <v>45</v>
      </c>
      <c r="H289" s="13">
        <v>5</v>
      </c>
      <c r="I289" s="13" t="str">
        <f>IF(H289="",I288,VLOOKUP(H289,装备类型!A:B,2,FALSE))</f>
        <v>匕首</v>
      </c>
      <c r="J289" s="13">
        <v>1</v>
      </c>
      <c r="K289" s="22" t="s">
        <v>6785</v>
      </c>
      <c r="L289" s="13" t="s">
        <v>6794</v>
      </c>
      <c r="O289" s="13">
        <v>1</v>
      </c>
      <c r="P289" s="13">
        <v>60</v>
      </c>
      <c r="Q289" s="57">
        <f t="shared" si="10"/>
        <v>69</v>
      </c>
      <c r="R289" s="13">
        <v>6</v>
      </c>
      <c r="S289" s="13">
        <f>IF(P289="","",VLOOKUP(P289,属性值!U:AA,R289+1,FALSE))</f>
        <v>515</v>
      </c>
      <c r="T289" s="13" t="s">
        <v>6786</v>
      </c>
      <c r="U289" s="13">
        <v>30082</v>
      </c>
      <c r="X289" s="13">
        <f>IF(P289="","",INT(VLOOKUP(P289,属性值!A:G,R289+1,FALSE)*VLOOKUP(I289,属性值!A:D,3,FALSE)))</f>
        <v>2339</v>
      </c>
      <c r="Y289" s="13">
        <f>IF(P289="","",INT(VLOOKUP(P289,属性值!A:G,R289+1,FALSE)*VLOOKUP(I289,属性值!A:D,4,FALSE)))</f>
        <v>2339</v>
      </c>
      <c r="Z289" s="13">
        <v>13</v>
      </c>
      <c r="AA289" s="13" t="str">
        <f>IF(Z289="","",VLOOKUP(Z289,状态名词!A:C,2,FALSE))</f>
        <v>arm</v>
      </c>
      <c r="AB289" s="13" t="str">
        <f>IF(Z289="","",VLOOKUP(Z289,状态名词!A:C,3,FALSE))</f>
        <v>ARM+</v>
      </c>
      <c r="AC289" s="13">
        <v>300</v>
      </c>
    </row>
    <row r="290" spans="1:29" ht="15" customHeight="1">
      <c r="I290" s="13" t="str">
        <f>IF(H290="",I289,VLOOKUP(H290,装备类型!A:B,2,FALSE))</f>
        <v>匕首</v>
      </c>
      <c r="K290" s="22"/>
      <c r="Q290" s="57" t="str">
        <f t="shared" si="10"/>
        <v/>
      </c>
      <c r="S290" s="13" t="str">
        <f>IF(P290="","",VLOOKUP(P290,属性值!U:AA,R290+1,FALSE))</f>
        <v/>
      </c>
      <c r="X290" s="13" t="str">
        <f>IF(P290="","",INT(VLOOKUP(P290,属性值!A:G,R290+1,FALSE)*VLOOKUP(I290,属性值!A:D,3,FALSE)))</f>
        <v/>
      </c>
      <c r="Y290" s="13" t="str">
        <f>IF(P290="","",INT(VLOOKUP(P290,属性值!A:G,R290+1,FALSE)*VLOOKUP(I290,属性值!A:D,4,FALSE)))</f>
        <v/>
      </c>
      <c r="Z290" s="13">
        <v>15</v>
      </c>
      <c r="AA290" s="13" t="str">
        <f>IF(Z290="","",VLOOKUP(Z290,状态名词!A:C,2,FALSE))</f>
        <v>mr</v>
      </c>
      <c r="AB290" s="13" t="str">
        <f>IF(Z290="","",VLOOKUP(Z290,状态名词!A:C,3,FALSE))</f>
        <v>MR+</v>
      </c>
      <c r="AC290" s="13">
        <v>300</v>
      </c>
    </row>
    <row r="291" spans="1:29" ht="15" customHeight="1">
      <c r="I291" s="13" t="str">
        <f>IF(H291="",I290,VLOOKUP(H291,装备类型!A:B,2,FALSE))</f>
        <v>匕首</v>
      </c>
      <c r="K291" s="22"/>
      <c r="Q291" s="57" t="str">
        <f t="shared" si="10"/>
        <v/>
      </c>
      <c r="S291" s="13" t="str">
        <f>IF(P291="","",VLOOKUP(P291,属性值!U:AA,R291+1,FALSE))</f>
        <v/>
      </c>
      <c r="X291" s="13" t="str">
        <f>IF(P291="","",INT(VLOOKUP(P291,属性值!A:G,R291+1,FALSE)*VLOOKUP(I291,属性值!A:D,3,FALSE)))</f>
        <v/>
      </c>
      <c r="Y291" s="13" t="str">
        <f>IF(P291="","",INT(VLOOKUP(P291,属性值!A:G,R291+1,FALSE)*VLOOKUP(I291,属性值!A:D,4,FALSE)))</f>
        <v/>
      </c>
      <c r="Z291" s="13">
        <v>58</v>
      </c>
      <c r="AA291" s="13" t="str">
        <f>IF(Z291="","",VLOOKUP(Z291,状态名词!A:C,2,FALSE))</f>
        <v>vit</v>
      </c>
      <c r="AB291" s="13" t="str">
        <f>IF(Z291="","",VLOOKUP(Z291,状态名词!A:C,3,FALSE))</f>
        <v>体力</v>
      </c>
      <c r="AC291" s="13">
        <v>100</v>
      </c>
    </row>
    <row r="292" spans="1:29" ht="15" customHeight="1">
      <c r="I292" s="13" t="str">
        <f>IF(H292="",I291,VLOOKUP(H292,装备类型!A:B,2,FALSE))</f>
        <v>匕首</v>
      </c>
      <c r="K292" s="22"/>
      <c r="Q292" s="57" t="str">
        <f t="shared" si="10"/>
        <v/>
      </c>
      <c r="S292" s="13" t="str">
        <f>IF(P292="","",VLOOKUP(P292,属性值!U:AA,R292+1,FALSE))</f>
        <v/>
      </c>
      <c r="X292" s="13" t="str">
        <f>IF(P292="","",INT(VLOOKUP(P292,属性值!A:G,R292+1,FALSE)*VLOOKUP(I292,属性值!A:D,3,FALSE)))</f>
        <v/>
      </c>
      <c r="Y292" s="13" t="str">
        <f>IF(P292="","",INT(VLOOKUP(P292,属性值!A:G,R292+1,FALSE)*VLOOKUP(I292,属性值!A:D,4,FALSE)))</f>
        <v/>
      </c>
      <c r="Z292" s="13">
        <v>54</v>
      </c>
      <c r="AA292" s="13" t="str">
        <f>IF(Z292="","",VLOOKUP(Z292,状态名词!A:C,2,FALSE))</f>
        <v>spi</v>
      </c>
      <c r="AB292" s="13" t="str">
        <f>IF(Z292="","",VLOOKUP(Z292,状态名词!A:C,3,FALSE))</f>
        <v>精神</v>
      </c>
      <c r="AC292" s="13">
        <v>100</v>
      </c>
    </row>
    <row r="293" spans="1:29">
      <c r="A293" s="41">
        <v>10101</v>
      </c>
      <c r="B293" s="13">
        <v>30</v>
      </c>
      <c r="C293" s="13">
        <v>4</v>
      </c>
      <c r="D293" s="13">
        <v>30</v>
      </c>
      <c r="H293" s="13">
        <v>3</v>
      </c>
      <c r="I293" s="13" t="str">
        <f>IF(H293="",I292,VLOOKUP(H293,装备类型!A:B,2,FALSE))</f>
        <v>弓</v>
      </c>
      <c r="J293" s="13">
        <v>1</v>
      </c>
      <c r="K293" s="41" t="s">
        <v>1315</v>
      </c>
      <c r="L293" s="13" t="s">
        <v>5647</v>
      </c>
      <c r="O293" s="13">
        <v>1</v>
      </c>
      <c r="P293" s="13">
        <v>30</v>
      </c>
      <c r="Q293" s="57">
        <f t="shared" si="10"/>
        <v>33</v>
      </c>
      <c r="R293" s="13">
        <v>3</v>
      </c>
      <c r="S293" s="13">
        <f>IF(P293="","",VLOOKUP(P293,属性值!U:AA,R293+1,FALSE))</f>
        <v>110</v>
      </c>
      <c r="T293" s="13" t="s">
        <v>3633</v>
      </c>
      <c r="U293" s="41">
        <v>30016</v>
      </c>
      <c r="V293" s="41"/>
      <c r="W293" s="13" t="s">
        <v>1316</v>
      </c>
      <c r="X293" s="13">
        <f>IF(P293="","",INT(VLOOKUP(P293,属性值!A:G,R293+1,FALSE)*VLOOKUP(I293,属性值!A:D,3,FALSE)))</f>
        <v>598</v>
      </c>
      <c r="Y293" s="13">
        <f>IF(P293="","",INT(VLOOKUP(P293,属性值!A:G,R293+1,FALSE)*VLOOKUP(I293,属性值!A:D,4,FALSE)))</f>
        <v>489</v>
      </c>
      <c r="Z293" s="13">
        <v>17</v>
      </c>
      <c r="AA293" s="13" t="str">
        <f>IF(Z293="","",VLOOKUP(Z293,状态名词!A:C,2,FALSE))</f>
        <v>adi</v>
      </c>
      <c r="AB293" s="13" t="str">
        <f>IF(Z293="","",VLOOKUP(Z293,状态名词!A:C,3,FALSE))</f>
        <v>物穿</v>
      </c>
      <c r="AC293" s="13">
        <v>10</v>
      </c>
    </row>
    <row r="294" spans="1:29">
      <c r="I294" s="13" t="str">
        <f>IF(H294="",I293,VLOOKUP(H294,装备类型!A:B,2,FALSE))</f>
        <v>弓</v>
      </c>
      <c r="J294" s="13">
        <v>2</v>
      </c>
      <c r="K294" s="41" t="s">
        <v>5281</v>
      </c>
      <c r="L294" s="13" t="s">
        <v>5646</v>
      </c>
      <c r="O294" s="13">
        <v>1</v>
      </c>
      <c r="P294" s="13">
        <v>60</v>
      </c>
      <c r="Q294" s="57">
        <f t="shared" si="10"/>
        <v>65</v>
      </c>
      <c r="R294" s="13">
        <v>4</v>
      </c>
      <c r="S294" s="13">
        <f>IF(P294="","",VLOOKUP(P294,属性值!U:AA,R294+1,FALSE))</f>
        <v>400</v>
      </c>
      <c r="T294" s="13" t="s">
        <v>4508</v>
      </c>
      <c r="U294" s="41">
        <v>30016</v>
      </c>
      <c r="V294" s="41"/>
      <c r="X294" s="13">
        <f>IF(P294="","",INT(VLOOKUP(P294,属性值!A:G,R294+1,FALSE)*VLOOKUP(I294,属性值!A:D,3,FALSE)))</f>
        <v>2257</v>
      </c>
      <c r="Y294" s="13">
        <f>IF(P294="","",INT(VLOOKUP(P294,属性值!A:G,R294+1,FALSE)*VLOOKUP(I294,属性值!A:D,4,FALSE)))</f>
        <v>1846</v>
      </c>
      <c r="Z294" s="13">
        <v>17</v>
      </c>
      <c r="AA294" s="13" t="str">
        <f>IF(Z294="","",VLOOKUP(Z294,状态名词!A:C,2,FALSE))</f>
        <v>adi</v>
      </c>
      <c r="AB294" s="13" t="str">
        <f>IF(Z294="","",VLOOKUP(Z294,状态名词!A:C,3,FALSE))</f>
        <v>物穿</v>
      </c>
      <c r="AC294" s="13">
        <v>500</v>
      </c>
    </row>
    <row r="295" spans="1:29">
      <c r="A295" s="41">
        <v>10102</v>
      </c>
      <c r="B295" s="13">
        <v>30</v>
      </c>
      <c r="C295" s="13">
        <v>4</v>
      </c>
      <c r="D295" s="13">
        <v>30</v>
      </c>
      <c r="H295" s="13">
        <v>1</v>
      </c>
      <c r="I295" s="13" t="str">
        <f>IF(H295="",I294,VLOOKUP(H295,装备类型!A:B,2,FALSE))</f>
        <v>枪</v>
      </c>
      <c r="J295" s="13">
        <v>1</v>
      </c>
      <c r="K295" s="41" t="s">
        <v>6604</v>
      </c>
      <c r="L295" s="13" t="s">
        <v>6740</v>
      </c>
      <c r="O295" s="41">
        <v>1</v>
      </c>
      <c r="P295" s="13">
        <v>30</v>
      </c>
      <c r="Q295" s="57">
        <f t="shared" si="10"/>
        <v>33</v>
      </c>
      <c r="R295" s="13">
        <v>3</v>
      </c>
      <c r="S295" s="13">
        <f>IF(P295="","",VLOOKUP(P295,属性值!U:AA,R295+1,FALSE))</f>
        <v>110</v>
      </c>
      <c r="T295" s="13" t="s">
        <v>6719</v>
      </c>
      <c r="U295" s="41">
        <v>30071</v>
      </c>
      <c r="V295" s="41"/>
      <c r="X295" s="13">
        <f>IF(P295="","",INT(VLOOKUP(P295,属性值!A:G,R295+1,FALSE)*VLOOKUP(I295,属性值!A:D,3,FALSE)))</f>
        <v>544</v>
      </c>
      <c r="Y295" s="13">
        <f>IF(P295="","",INT(VLOOKUP(P295,属性值!A:G,R295+1,FALSE)*VLOOKUP(I295,属性值!A:D,4,FALSE)))</f>
        <v>544</v>
      </c>
      <c r="Z295" s="13">
        <v>65</v>
      </c>
      <c r="AA295" s="13" t="str">
        <f>IF(Z295="","",VLOOKUP(Z295,状态名词!A:C,2,FALSE))</f>
        <v>str</v>
      </c>
      <c r="AB295" s="13" t="str">
        <f>IF(Z295="","",VLOOKUP(Z295,状态名词!A:C,3,FALSE))</f>
        <v>力量</v>
      </c>
      <c r="AC295" s="13">
        <v>10</v>
      </c>
    </row>
    <row r="296" spans="1:29">
      <c r="I296" s="13" t="str">
        <f>IF(H296="",I295,VLOOKUP(H296,装备类型!A:B,2,FALSE))</f>
        <v>枪</v>
      </c>
      <c r="O296" s="41"/>
      <c r="Q296" s="57" t="str">
        <f t="shared" si="10"/>
        <v/>
      </c>
      <c r="S296" s="13" t="str">
        <f>IF(P296="","",VLOOKUP(P296,属性值!U:AA,R296+1,FALSE))</f>
        <v/>
      </c>
      <c r="U296" s="41"/>
      <c r="V296" s="41"/>
      <c r="X296" s="13" t="str">
        <f>IF(P296="","",INT(VLOOKUP(P296,属性值!A:G,R296+1,FALSE)*VLOOKUP(I296,属性值!A:D,3,FALSE)))</f>
        <v/>
      </c>
      <c r="Y296" s="13" t="str">
        <f>IF(P296="","",INT(VLOOKUP(P296,属性值!A:G,R296+1,FALSE)*VLOOKUP(I296,属性值!A:D,4,FALSE)))</f>
        <v/>
      </c>
      <c r="Z296" s="13">
        <v>67</v>
      </c>
      <c r="AA296" s="13" t="str">
        <f>IF(Z296="","",VLOOKUP(Z296,状态名词!A:C,2,FALSE))</f>
        <v>inte</v>
      </c>
      <c r="AB296" s="13" t="str">
        <f>IF(Z296="","",VLOOKUP(Z296,状态名词!A:C,3,FALSE))</f>
        <v>智力</v>
      </c>
      <c r="AC296" s="13">
        <v>10</v>
      </c>
    </row>
    <row r="297" spans="1:29">
      <c r="I297" s="13" t="str">
        <f>IF(H297="",I296,VLOOKUP(H297,装备类型!A:B,2,FALSE))</f>
        <v>枪</v>
      </c>
      <c r="O297" s="41"/>
      <c r="Q297" s="57" t="str">
        <f t="shared" si="10"/>
        <v/>
      </c>
      <c r="S297" s="13" t="str">
        <f>IF(P297="","",VLOOKUP(P297,属性值!U:AA,R297+1,FALSE))</f>
        <v/>
      </c>
      <c r="U297" s="41"/>
      <c r="V297" s="41"/>
      <c r="X297" s="13" t="str">
        <f>IF(P297="","",INT(VLOOKUP(P297,属性值!A:G,R297+1,FALSE)*VLOOKUP(I297,属性值!A:D,3,FALSE)))</f>
        <v/>
      </c>
      <c r="Y297" s="13" t="str">
        <f>IF(P297="","",INT(VLOOKUP(P297,属性值!A:G,R297+1,FALSE)*VLOOKUP(I297,属性值!A:D,4,FALSE)))</f>
        <v/>
      </c>
      <c r="Z297" s="13">
        <v>23</v>
      </c>
      <c r="AA297" s="13" t="str">
        <f>IF(Z297="","",VLOOKUP(Z297,状态名词!A:C,2,FALSE))</f>
        <v>steal</v>
      </c>
      <c r="AB297" s="13" t="str">
        <f>IF(Z297="","",VLOOKUP(Z297,状态名词!A:C,3,FALSE))</f>
        <v>生命偷取</v>
      </c>
      <c r="AC297" s="13">
        <v>40</v>
      </c>
    </row>
    <row r="298" spans="1:29">
      <c r="I298" s="13" t="str">
        <f>IF(H298="",I297,VLOOKUP(H298,装备类型!A:B,2,FALSE))</f>
        <v>枪</v>
      </c>
      <c r="J298" s="13">
        <v>2</v>
      </c>
      <c r="K298" s="41" t="s">
        <v>6605</v>
      </c>
      <c r="L298" s="13" t="s">
        <v>6741</v>
      </c>
      <c r="O298" s="41">
        <v>1</v>
      </c>
      <c r="P298" s="13">
        <v>60</v>
      </c>
      <c r="Q298" s="57">
        <f t="shared" si="10"/>
        <v>65</v>
      </c>
      <c r="R298" s="13">
        <v>4</v>
      </c>
      <c r="S298" s="13">
        <f>IF(P298="","",VLOOKUP(P298,属性值!U:AA,R298+1,FALSE))</f>
        <v>400</v>
      </c>
      <c r="T298" s="13" t="s">
        <v>6719</v>
      </c>
      <c r="U298" s="41">
        <v>30071</v>
      </c>
      <c r="V298" s="41"/>
      <c r="X298" s="13">
        <f>IF(P298="","",INT(VLOOKUP(P298,属性值!A:G,R298+1,FALSE)*VLOOKUP(I298,属性值!A:D,3,FALSE)))</f>
        <v>2052</v>
      </c>
      <c r="Y298" s="13">
        <f>IF(P298="","",INT(VLOOKUP(P298,属性值!A:G,R298+1,FALSE)*VLOOKUP(I298,属性值!A:D,4,FALSE)))</f>
        <v>2052</v>
      </c>
      <c r="Z298" s="13">
        <v>65</v>
      </c>
      <c r="AA298" s="13" t="str">
        <f>IF(Z298="","",VLOOKUP(Z298,状态名词!A:C,2,FALSE))</f>
        <v>str</v>
      </c>
      <c r="AB298" s="13" t="str">
        <f>IF(Z298="","",VLOOKUP(Z298,状态名词!A:C,3,FALSE))</f>
        <v>力量</v>
      </c>
      <c r="AC298" s="13">
        <v>50</v>
      </c>
    </row>
    <row r="299" spans="1:29">
      <c r="I299" s="13" t="str">
        <f>IF(H299="",I298,VLOOKUP(H299,装备类型!A:B,2,FALSE))</f>
        <v>枪</v>
      </c>
      <c r="O299" s="41"/>
      <c r="Q299" s="57" t="str">
        <f t="shared" si="10"/>
        <v/>
      </c>
      <c r="S299" s="13" t="str">
        <f>IF(P299="","",VLOOKUP(P299,属性值!U:AA,R299+1,FALSE))</f>
        <v/>
      </c>
      <c r="U299" s="41"/>
      <c r="V299" s="41"/>
      <c r="X299" s="13" t="str">
        <f>IF(P299="","",INT(VLOOKUP(P299,属性值!A:G,R299+1,FALSE)*VLOOKUP(I299,属性值!A:D,3,FALSE)))</f>
        <v/>
      </c>
      <c r="Y299" s="13" t="str">
        <f>IF(P299="","",INT(VLOOKUP(P299,属性值!A:G,R299+1,FALSE)*VLOOKUP(I299,属性值!A:D,4,FALSE)))</f>
        <v/>
      </c>
      <c r="Z299" s="13">
        <v>67</v>
      </c>
      <c r="AA299" s="13" t="str">
        <f>IF(Z299="","",VLOOKUP(Z299,状态名词!A:C,2,FALSE))</f>
        <v>inte</v>
      </c>
      <c r="AB299" s="13" t="str">
        <f>IF(Z299="","",VLOOKUP(Z299,状态名词!A:C,3,FALSE))</f>
        <v>智力</v>
      </c>
      <c r="AC299" s="13">
        <v>50</v>
      </c>
    </row>
    <row r="300" spans="1:29">
      <c r="I300" s="13" t="str">
        <f>IF(H300="",I299,VLOOKUP(H300,装备类型!A:B,2,FALSE))</f>
        <v>枪</v>
      </c>
      <c r="O300" s="41"/>
      <c r="Q300" s="57" t="str">
        <f t="shared" si="10"/>
        <v/>
      </c>
      <c r="S300" s="13" t="str">
        <f>IF(P300="","",VLOOKUP(P300,属性值!U:AA,R300+1,FALSE))</f>
        <v/>
      </c>
      <c r="U300" s="41"/>
      <c r="V300" s="41"/>
      <c r="X300" s="13" t="str">
        <f>IF(P300="","",INT(VLOOKUP(P300,属性值!A:G,R300+1,FALSE)*VLOOKUP(I300,属性值!A:D,3,FALSE)))</f>
        <v/>
      </c>
      <c r="Y300" s="13" t="str">
        <f>IF(P300="","",INT(VLOOKUP(P300,属性值!A:G,R300+1,FALSE)*VLOOKUP(I300,属性值!A:D,4,FALSE)))</f>
        <v/>
      </c>
      <c r="Z300" s="13">
        <v>23</v>
      </c>
      <c r="AA300" s="13" t="str">
        <f>IF(Z300="","",VLOOKUP(Z300,状态名词!A:C,2,FALSE))</f>
        <v>steal</v>
      </c>
      <c r="AB300" s="13" t="str">
        <f>IF(Z300="","",VLOOKUP(Z300,状态名词!A:C,3,FALSE))</f>
        <v>生命偷取</v>
      </c>
      <c r="AC300" s="13">
        <v>200</v>
      </c>
    </row>
    <row r="301" spans="1:29" s="41" customFormat="1">
      <c r="A301" s="41">
        <v>10103</v>
      </c>
      <c r="B301" s="41">
        <v>30</v>
      </c>
      <c r="C301" s="41">
        <v>4</v>
      </c>
      <c r="D301" s="41">
        <v>30</v>
      </c>
      <c r="H301" s="41">
        <v>6</v>
      </c>
      <c r="I301" s="13" t="str">
        <f>IF(H301="",I300,VLOOKUP(H301,装备类型!A:B,2,FALSE))</f>
        <v>杖</v>
      </c>
      <c r="J301" s="41">
        <v>1</v>
      </c>
      <c r="K301" s="41" t="s">
        <v>6532</v>
      </c>
      <c r="L301" s="41" t="s">
        <v>6583</v>
      </c>
      <c r="O301" s="41">
        <v>1</v>
      </c>
      <c r="P301" s="41">
        <v>30</v>
      </c>
      <c r="Q301" s="57">
        <f t="shared" si="10"/>
        <v>33</v>
      </c>
      <c r="R301" s="41">
        <v>3</v>
      </c>
      <c r="S301" s="13">
        <f>IF(P301="","",VLOOKUP(P301,属性值!U:AA,R301+1,FALSE))</f>
        <v>110</v>
      </c>
      <c r="T301" s="41" t="s">
        <v>3644</v>
      </c>
      <c r="U301" s="41">
        <v>30064</v>
      </c>
      <c r="X301" s="13">
        <f>IF(P301="","",INT(VLOOKUP(P301,属性值!A:G,R301+1,FALSE)*VLOOKUP(I301,属性值!A:D,3,FALSE)))</f>
        <v>435</v>
      </c>
      <c r="Y301" s="13">
        <f>IF(P301="","",INT(VLOOKUP(P301,属性值!A:G,R301+1,FALSE)*VLOOKUP(I301,属性值!A:D,4,FALSE)))</f>
        <v>652</v>
      </c>
      <c r="Z301" s="41">
        <v>21</v>
      </c>
      <c r="AA301" s="13" t="str">
        <f>IF(Z301="","",VLOOKUP(Z301,状态名词!A:C,2,FALSE))</f>
        <v>speed</v>
      </c>
      <c r="AB301" s="13" t="str">
        <f>IF(Z301="","",VLOOKUP(Z301,状态名词!A:C,3,FALSE))</f>
        <v>速度+</v>
      </c>
      <c r="AC301" s="41">
        <v>10</v>
      </c>
    </row>
    <row r="302" spans="1:29" s="41" customFormat="1">
      <c r="I302" s="13" t="str">
        <f>IF(H302="",I301,VLOOKUP(H302,装备类型!A:B,2,FALSE))</f>
        <v>杖</v>
      </c>
      <c r="Q302" s="57" t="str">
        <f t="shared" si="10"/>
        <v/>
      </c>
      <c r="S302" s="13" t="str">
        <f>IF(P302="","",VLOOKUP(P302,属性值!U:AA,R302+1,FALSE))</f>
        <v/>
      </c>
      <c r="X302" s="13" t="str">
        <f>IF(P302="","",INT(VLOOKUP(P302,属性值!A:G,R302+1,FALSE)*VLOOKUP(I302,属性值!A:D,3,FALSE)))</f>
        <v/>
      </c>
      <c r="Y302" s="13" t="str">
        <f>IF(P302="","",INT(VLOOKUP(P302,属性值!A:G,R302+1,FALSE)*VLOOKUP(I302,属性值!A:D,4,FALSE)))</f>
        <v/>
      </c>
      <c r="Z302" s="41">
        <v>31</v>
      </c>
      <c r="AA302" s="13" t="str">
        <f>IF(Z302="","",VLOOKUP(Z302,状态名词!A:C,2,FALSE))</f>
        <v>refire</v>
      </c>
      <c r="AB302" s="13" t="str">
        <f>IF(Z302="","",VLOOKUP(Z302,状态名词!A:C,3,FALSE))</f>
        <v>火抗性强化</v>
      </c>
      <c r="AC302" s="41">
        <v>2</v>
      </c>
    </row>
    <row r="303" spans="1:29" s="41" customFormat="1">
      <c r="I303" s="13" t="str">
        <f>IF(H303="",I302,VLOOKUP(H303,装备类型!A:B,2,FALSE))</f>
        <v>杖</v>
      </c>
      <c r="Q303" s="57" t="str">
        <f t="shared" si="10"/>
        <v/>
      </c>
      <c r="S303" s="13" t="str">
        <f>IF(P303="","",VLOOKUP(P303,属性值!U:AA,R303+1,FALSE))</f>
        <v/>
      </c>
      <c r="X303" s="13" t="str">
        <f>IF(P303="","",INT(VLOOKUP(P303,属性值!A:G,R303+1,FALSE)*VLOOKUP(I303,属性值!A:D,3,FALSE)))</f>
        <v/>
      </c>
      <c r="Y303" s="13" t="str">
        <f>IF(P303="","",INT(VLOOKUP(P303,属性值!A:G,R303+1,FALSE)*VLOOKUP(I303,属性值!A:D,4,FALSE)))</f>
        <v/>
      </c>
      <c r="Z303" s="41">
        <v>33</v>
      </c>
      <c r="AA303" s="13" t="str">
        <f>IF(Z303="","",VLOOKUP(Z303,状态名词!A:C,2,FALSE))</f>
        <v>relight</v>
      </c>
      <c r="AB303" s="13" t="str">
        <f>IF(Z303="","",VLOOKUP(Z303,状态名词!A:C,3,FALSE))</f>
        <v>光抗性强化</v>
      </c>
      <c r="AC303" s="41">
        <v>2</v>
      </c>
    </row>
    <row r="304" spans="1:29" s="41" customFormat="1">
      <c r="I304" s="13" t="str">
        <f>IF(H304="",I303,VLOOKUP(H304,装备类型!A:B,2,FALSE))</f>
        <v>杖</v>
      </c>
      <c r="J304" s="41">
        <v>2</v>
      </c>
      <c r="K304" s="41" t="s">
        <v>6533</v>
      </c>
      <c r="L304" s="41" t="s">
        <v>6582</v>
      </c>
      <c r="O304" s="41">
        <v>1</v>
      </c>
      <c r="P304" s="41">
        <v>60</v>
      </c>
      <c r="Q304" s="57">
        <f t="shared" si="10"/>
        <v>65</v>
      </c>
      <c r="R304" s="41">
        <v>4</v>
      </c>
      <c r="S304" s="13">
        <f>IF(P304="","",VLOOKUP(P304,属性值!U:AA,R304+1,FALSE))</f>
        <v>400</v>
      </c>
      <c r="T304" s="41" t="s">
        <v>3644</v>
      </c>
      <c r="U304" s="41">
        <v>30064</v>
      </c>
      <c r="X304" s="13">
        <f>IF(P304="","",INT(VLOOKUP(P304,属性值!A:G,R304+1,FALSE)*VLOOKUP(I304,属性值!A:D,3,FALSE)))</f>
        <v>1641</v>
      </c>
      <c r="Y304" s="13">
        <f>IF(P304="","",INT(VLOOKUP(P304,属性值!A:G,R304+1,FALSE)*VLOOKUP(I304,属性值!A:D,4,FALSE)))</f>
        <v>2462</v>
      </c>
      <c r="Z304" s="41">
        <v>21</v>
      </c>
      <c r="AA304" s="13" t="str">
        <f>IF(Z304="","",VLOOKUP(Z304,状态名词!A:C,2,FALSE))</f>
        <v>speed</v>
      </c>
      <c r="AB304" s="13" t="str">
        <f>IF(Z304="","",VLOOKUP(Z304,状态名词!A:C,3,FALSE))</f>
        <v>速度+</v>
      </c>
      <c r="AC304" s="41">
        <v>150</v>
      </c>
    </row>
    <row r="305" spans="1:29" s="41" customFormat="1">
      <c r="I305" s="13" t="str">
        <f>IF(H305="",I304,VLOOKUP(H305,装备类型!A:B,2,FALSE))</f>
        <v>杖</v>
      </c>
      <c r="Q305" s="57" t="str">
        <f t="shared" si="10"/>
        <v/>
      </c>
      <c r="S305" s="13" t="str">
        <f>IF(P305="","",VLOOKUP(P305,属性值!U:AA,R305+1,FALSE))</f>
        <v/>
      </c>
      <c r="X305" s="13" t="str">
        <f>IF(P305="","",INT(VLOOKUP(P305,属性值!A:G,R305+1,FALSE)*VLOOKUP(I305,属性值!A:D,3,FALSE)))</f>
        <v/>
      </c>
      <c r="Y305" s="13" t="str">
        <f>IF(P305="","",INT(VLOOKUP(P305,属性值!A:G,R305+1,FALSE)*VLOOKUP(I305,属性值!A:D,4,FALSE)))</f>
        <v/>
      </c>
      <c r="Z305" s="41">
        <v>31</v>
      </c>
      <c r="AA305" s="13" t="str">
        <f>IF(Z305="","",VLOOKUP(Z305,状态名词!A:C,2,FALSE))</f>
        <v>refire</v>
      </c>
      <c r="AB305" s="13" t="str">
        <f>IF(Z305="","",VLOOKUP(Z305,状态名词!A:C,3,FALSE))</f>
        <v>火抗性强化</v>
      </c>
      <c r="AC305" s="41">
        <v>5</v>
      </c>
    </row>
    <row r="306" spans="1:29" s="41" customFormat="1">
      <c r="I306" s="13" t="str">
        <f>IF(H306="",I305,VLOOKUP(H306,装备类型!A:B,2,FALSE))</f>
        <v>杖</v>
      </c>
      <c r="Q306" s="57" t="str">
        <f t="shared" si="10"/>
        <v/>
      </c>
      <c r="S306" s="13" t="str">
        <f>IF(P306="","",VLOOKUP(P306,属性值!U:AA,R306+1,FALSE))</f>
        <v/>
      </c>
      <c r="X306" s="13" t="str">
        <f>IF(P306="","",INT(VLOOKUP(P306,属性值!A:G,R306+1,FALSE)*VLOOKUP(I306,属性值!A:D,3,FALSE)))</f>
        <v/>
      </c>
      <c r="Y306" s="13" t="str">
        <f>IF(P306="","",INT(VLOOKUP(P306,属性值!A:G,R306+1,FALSE)*VLOOKUP(I306,属性值!A:D,4,FALSE)))</f>
        <v/>
      </c>
      <c r="Z306" s="41">
        <v>33</v>
      </c>
      <c r="AA306" s="13" t="str">
        <f>IF(Z306="","",VLOOKUP(Z306,状态名词!A:C,2,FALSE))</f>
        <v>relight</v>
      </c>
      <c r="AB306" s="13" t="str">
        <f>IF(Z306="","",VLOOKUP(Z306,状态名词!A:C,3,FALSE))</f>
        <v>光抗性强化</v>
      </c>
      <c r="AC306" s="41">
        <v>5</v>
      </c>
    </row>
    <row r="307" spans="1:29">
      <c r="A307" s="41">
        <v>10104</v>
      </c>
      <c r="B307" s="13">
        <v>30</v>
      </c>
      <c r="C307" s="13">
        <v>4</v>
      </c>
      <c r="D307" s="13">
        <v>30</v>
      </c>
      <c r="H307" s="13">
        <v>4</v>
      </c>
      <c r="I307" s="13" t="str">
        <f>IF(H307="",I306,VLOOKUP(H307,装备类型!A:B,2,FALSE))</f>
        <v>盾</v>
      </c>
      <c r="J307" s="13">
        <v>1</v>
      </c>
      <c r="K307" s="41" t="s">
        <v>6580</v>
      </c>
      <c r="L307" s="13" t="s">
        <v>6584</v>
      </c>
      <c r="O307" s="82">
        <v>1</v>
      </c>
      <c r="P307" s="13">
        <v>30</v>
      </c>
      <c r="Q307" s="57">
        <f t="shared" si="10"/>
        <v>33</v>
      </c>
      <c r="R307" s="13">
        <v>3</v>
      </c>
      <c r="S307" s="13">
        <f>IF(P307="","",VLOOKUP(P307,属性值!U:AA,R307+1,FALSE))</f>
        <v>110</v>
      </c>
      <c r="T307" s="13" t="s">
        <v>6609</v>
      </c>
      <c r="U307" s="41">
        <v>30069</v>
      </c>
      <c r="V307" s="41"/>
      <c r="X307" s="13">
        <f>IF(P307="","",INT(VLOOKUP(P307,属性值!A:G,R307+1,FALSE)*VLOOKUP(I307,属性值!A:D,3,FALSE)))</f>
        <v>544</v>
      </c>
      <c r="Y307" s="13">
        <f>IF(P307="","",INT(VLOOKUP(P307,属性值!A:G,R307+1,FALSE)*VLOOKUP(I307,属性值!A:D,4,FALSE)))</f>
        <v>544</v>
      </c>
      <c r="Z307" s="13">
        <v>13</v>
      </c>
      <c r="AA307" s="13" t="str">
        <f>IF(Z307="","",VLOOKUP(Z307,状态名词!A:C,2,FALSE))</f>
        <v>arm</v>
      </c>
      <c r="AB307" s="13" t="str">
        <f>IF(Z307="","",VLOOKUP(Z307,状态名词!A:C,3,FALSE))</f>
        <v>ARM+</v>
      </c>
      <c r="AC307" s="13">
        <v>20</v>
      </c>
    </row>
    <row r="308" spans="1:29">
      <c r="I308" s="13" t="str">
        <f>IF(H308="",I307,VLOOKUP(H308,装备类型!A:B,2,FALSE))</f>
        <v>盾</v>
      </c>
      <c r="O308" s="82"/>
      <c r="Q308" s="57" t="str">
        <f t="shared" si="10"/>
        <v/>
      </c>
      <c r="S308" s="13" t="str">
        <f>IF(P308="","",VLOOKUP(P308,属性值!U:AA,R308+1,FALSE))</f>
        <v/>
      </c>
      <c r="U308" s="41"/>
      <c r="V308" s="41"/>
      <c r="X308" s="13" t="str">
        <f>IF(P308="","",INT(VLOOKUP(P308,属性值!A:G,R308+1,FALSE)*VLOOKUP(I308,属性值!A:D,3,FALSE)))</f>
        <v/>
      </c>
      <c r="Y308" s="13" t="str">
        <f>IF(P308="","",INT(VLOOKUP(P308,属性值!A:G,R308+1,FALSE)*VLOOKUP(I308,属性值!A:D,4,FALSE)))</f>
        <v/>
      </c>
      <c r="Z308" s="13">
        <v>15</v>
      </c>
      <c r="AA308" s="13" t="str">
        <f>IF(Z308="","",VLOOKUP(Z308,状态名词!A:C,2,FALSE))</f>
        <v>mr</v>
      </c>
      <c r="AB308" s="13" t="str">
        <f>IF(Z308="","",VLOOKUP(Z308,状态名词!A:C,3,FALSE))</f>
        <v>MR+</v>
      </c>
      <c r="AC308" s="13">
        <v>20</v>
      </c>
    </row>
    <row r="309" spans="1:29">
      <c r="I309" s="13" t="str">
        <f>IF(H309="",I308,VLOOKUP(H309,装备类型!A:B,2,FALSE))</f>
        <v>盾</v>
      </c>
      <c r="O309" s="82"/>
      <c r="Q309" s="57" t="str">
        <f t="shared" si="10"/>
        <v/>
      </c>
      <c r="S309" s="13" t="str">
        <f>IF(P309="","",VLOOKUP(P309,属性值!U:AA,R309+1,FALSE))</f>
        <v/>
      </c>
      <c r="U309" s="41"/>
      <c r="V309" s="41"/>
      <c r="X309" s="13" t="str">
        <f>IF(P309="","",INT(VLOOKUP(P309,属性值!A:G,R309+1,FALSE)*VLOOKUP(I309,属性值!A:D,3,FALSE)))</f>
        <v/>
      </c>
      <c r="Y309" s="13" t="str">
        <f>IF(P309="","",INT(VLOOKUP(P309,属性值!A:G,R309+1,FALSE)*VLOOKUP(I309,属性值!A:D,4,FALSE)))</f>
        <v/>
      </c>
      <c r="Z309" s="13">
        <v>35</v>
      </c>
      <c r="AA309" s="13" t="str">
        <f>IF(Z309="","",VLOOKUP(Z309,状态名词!A:C,2,FALSE))</f>
        <v>reelement</v>
      </c>
      <c r="AB309" s="13" t="str">
        <f>IF(Z309="","",VLOOKUP(Z309,状态名词!A:C,3,FALSE))</f>
        <v>全抗性强化</v>
      </c>
      <c r="AC309" s="13">
        <v>2</v>
      </c>
    </row>
    <row r="310" spans="1:29">
      <c r="I310" s="13" t="str">
        <f>IF(H310="",I309,VLOOKUP(H310,装备类型!A:B,2,FALSE))</f>
        <v>盾</v>
      </c>
      <c r="J310" s="13">
        <v>2</v>
      </c>
      <c r="K310" s="41" t="s">
        <v>6581</v>
      </c>
      <c r="L310" s="13" t="s">
        <v>6585</v>
      </c>
      <c r="O310" s="82">
        <v>1</v>
      </c>
      <c r="P310" s="13">
        <v>60</v>
      </c>
      <c r="Q310" s="57">
        <f t="shared" si="10"/>
        <v>65</v>
      </c>
      <c r="R310" s="13">
        <v>4</v>
      </c>
      <c r="S310" s="13">
        <f>IF(P310="","",VLOOKUP(P310,属性值!U:AA,R310+1,FALSE))</f>
        <v>400</v>
      </c>
      <c r="T310" s="13" t="s">
        <v>6609</v>
      </c>
      <c r="U310" s="41">
        <v>30069</v>
      </c>
      <c r="V310" s="41"/>
      <c r="X310" s="13">
        <f>IF(P310="","",INT(VLOOKUP(P310,属性值!A:G,R310+1,FALSE)*VLOOKUP(I310,属性值!A:D,3,FALSE)))</f>
        <v>2052</v>
      </c>
      <c r="Y310" s="13">
        <f>IF(P310="","",INT(VLOOKUP(P310,属性值!A:G,R310+1,FALSE)*VLOOKUP(I310,属性值!A:D,4,FALSE)))</f>
        <v>2052</v>
      </c>
      <c r="Z310" s="13">
        <v>13</v>
      </c>
      <c r="AA310" s="13" t="str">
        <f>IF(Z310="","",VLOOKUP(Z310,状态名词!A:C,2,FALSE))</f>
        <v>arm</v>
      </c>
      <c r="AB310" s="13" t="str">
        <f>IF(Z310="","",VLOOKUP(Z310,状态名词!A:C,3,FALSE))</f>
        <v>ARM+</v>
      </c>
      <c r="AC310" s="13">
        <v>100</v>
      </c>
    </row>
    <row r="311" spans="1:29">
      <c r="I311" s="13" t="str">
        <f>IF(H311="",I310,VLOOKUP(H311,装备类型!A:B,2,FALSE))</f>
        <v>盾</v>
      </c>
      <c r="O311" s="82"/>
      <c r="Q311" s="57" t="str">
        <f t="shared" si="10"/>
        <v/>
      </c>
      <c r="S311" s="13" t="str">
        <f>IF(P311="","",VLOOKUP(P311,属性值!U:AA,R311+1,FALSE))</f>
        <v/>
      </c>
      <c r="U311" s="41"/>
      <c r="V311" s="41"/>
      <c r="X311" s="13" t="str">
        <f>IF(P311="","",INT(VLOOKUP(P311,属性值!A:G,R311+1,FALSE)*VLOOKUP(I311,属性值!A:D,3,FALSE)))</f>
        <v/>
      </c>
      <c r="Y311" s="13" t="str">
        <f>IF(P311="","",INT(VLOOKUP(P311,属性值!A:G,R311+1,FALSE)*VLOOKUP(I311,属性值!A:D,4,FALSE)))</f>
        <v/>
      </c>
      <c r="Z311" s="13">
        <v>15</v>
      </c>
      <c r="AA311" s="13" t="str">
        <f>IF(Z311="","",VLOOKUP(Z311,状态名词!A:C,2,FALSE))</f>
        <v>mr</v>
      </c>
      <c r="AB311" s="13" t="str">
        <f>IF(Z311="","",VLOOKUP(Z311,状态名词!A:C,3,FALSE))</f>
        <v>MR+</v>
      </c>
      <c r="AC311" s="13">
        <v>100</v>
      </c>
    </row>
    <row r="312" spans="1:29">
      <c r="I312" s="13" t="str">
        <f>IF(H312="",I311,VLOOKUP(H312,装备类型!A:B,2,FALSE))</f>
        <v>盾</v>
      </c>
      <c r="O312" s="82"/>
      <c r="Q312" s="57" t="str">
        <f t="shared" si="10"/>
        <v/>
      </c>
      <c r="S312" s="13" t="str">
        <f>IF(P312="","",VLOOKUP(P312,属性值!U:AA,R312+1,FALSE))</f>
        <v/>
      </c>
      <c r="U312" s="41"/>
      <c r="V312" s="41"/>
      <c r="X312" s="13" t="str">
        <f>IF(P312="","",INT(VLOOKUP(P312,属性值!A:G,R312+1,FALSE)*VLOOKUP(I312,属性值!A:D,3,FALSE)))</f>
        <v/>
      </c>
      <c r="Y312" s="13" t="str">
        <f>IF(P312="","",INT(VLOOKUP(P312,属性值!A:G,R312+1,FALSE)*VLOOKUP(I312,属性值!A:D,4,FALSE)))</f>
        <v/>
      </c>
      <c r="Z312" s="13">
        <v>35</v>
      </c>
      <c r="AA312" s="13" t="str">
        <f>IF(Z312="","",VLOOKUP(Z312,状态名词!A:C,2,FALSE))</f>
        <v>reelement</v>
      </c>
      <c r="AB312" s="13" t="str">
        <f>IF(Z312="","",VLOOKUP(Z312,状态名词!A:C,3,FALSE))</f>
        <v>全抗性强化</v>
      </c>
      <c r="AC312" s="13">
        <v>10</v>
      </c>
    </row>
    <row r="313" spans="1:29">
      <c r="A313" s="41">
        <v>10105</v>
      </c>
      <c r="B313" s="13">
        <v>30</v>
      </c>
      <c r="C313" s="13">
        <v>4</v>
      </c>
      <c r="D313" s="13">
        <v>30</v>
      </c>
      <c r="H313" s="13">
        <v>5</v>
      </c>
      <c r="I313" s="13" t="str">
        <f>IF(H313="",I312,VLOOKUP(H313,装备类型!A:B,2,FALSE))</f>
        <v>匕首</v>
      </c>
      <c r="J313" s="13">
        <v>1</v>
      </c>
      <c r="K313" s="41" t="s">
        <v>6601</v>
      </c>
      <c r="L313" s="13" t="s">
        <v>6738</v>
      </c>
      <c r="O313" s="41">
        <v>1</v>
      </c>
      <c r="P313" s="13">
        <v>30</v>
      </c>
      <c r="Q313" s="57">
        <f t="shared" si="10"/>
        <v>33</v>
      </c>
      <c r="R313" s="13">
        <v>3</v>
      </c>
      <c r="S313" s="13">
        <f>IF(P313="","",VLOOKUP(P313,属性值!U:AA,R313+1,FALSE))</f>
        <v>110</v>
      </c>
      <c r="T313" s="13" t="s">
        <v>6720</v>
      </c>
      <c r="U313" s="41">
        <v>30070</v>
      </c>
      <c r="V313" s="41"/>
      <c r="X313" s="13">
        <f>IF(P313="","",INT(VLOOKUP(P313,属性值!A:G,R313+1,FALSE)*VLOOKUP(I313,属性值!A:D,3,FALSE)))</f>
        <v>544</v>
      </c>
      <c r="Y313" s="13">
        <f>IF(P313="","",INT(VLOOKUP(P313,属性值!A:G,R313+1,FALSE)*VLOOKUP(I313,属性值!A:D,4,FALSE)))</f>
        <v>544</v>
      </c>
      <c r="Z313" s="13">
        <v>21</v>
      </c>
      <c r="AA313" s="13" t="str">
        <f>IF(Z313="","",VLOOKUP(Z313,状态名词!A:C,2,FALSE))</f>
        <v>speed</v>
      </c>
      <c r="AB313" s="13" t="str">
        <f>IF(Z313="","",VLOOKUP(Z313,状态名词!A:C,3,FALSE))</f>
        <v>速度+</v>
      </c>
      <c r="AC313" s="13">
        <v>40</v>
      </c>
    </row>
    <row r="314" spans="1:29">
      <c r="I314" s="13" t="str">
        <f>IF(H314="",I313,VLOOKUP(H314,装备类型!A:B,2,FALSE))</f>
        <v>匕首</v>
      </c>
      <c r="O314" s="41"/>
      <c r="Q314" s="57" t="str">
        <f t="shared" si="10"/>
        <v/>
      </c>
      <c r="S314" s="13" t="str">
        <f>IF(P314="","",VLOOKUP(P314,属性值!U:AA,R314+1,FALSE))</f>
        <v/>
      </c>
      <c r="U314" s="41"/>
      <c r="V314" s="41"/>
      <c r="X314" s="13" t="str">
        <f>IF(P314="","",INT(VLOOKUP(P314,属性值!A:G,R314+1,FALSE)*VLOOKUP(I314,属性值!A:D,3,FALSE)))</f>
        <v/>
      </c>
      <c r="Y314" s="13" t="str">
        <f>IF(P314="","",INT(VLOOKUP(P314,属性值!A:G,R314+1,FALSE)*VLOOKUP(I314,属性值!A:D,4,FALSE)))</f>
        <v/>
      </c>
      <c r="Z314" s="13">
        <v>27</v>
      </c>
      <c r="AA314" s="13" t="str">
        <f>IF(Z314="","",VLOOKUP(Z314,状态名词!A:C,2,FALSE))</f>
        <v>iceup</v>
      </c>
      <c r="AB314" s="13" t="str">
        <f>IF(Z314="","",VLOOKUP(Z314,状态名词!A:C,3,FALSE))</f>
        <v>冰属性强化</v>
      </c>
      <c r="AC314" s="13">
        <v>2</v>
      </c>
    </row>
    <row r="315" spans="1:29">
      <c r="I315" s="13" t="str">
        <f>IF(H315="",I314,VLOOKUP(H315,装备类型!A:B,2,FALSE))</f>
        <v>匕首</v>
      </c>
      <c r="O315" s="41"/>
      <c r="Q315" s="57" t="str">
        <f t="shared" si="10"/>
        <v/>
      </c>
      <c r="S315" s="13" t="str">
        <f>IF(P315="","",VLOOKUP(P315,属性值!U:AA,R315+1,FALSE))</f>
        <v/>
      </c>
      <c r="U315" s="41"/>
      <c r="V315" s="41"/>
      <c r="X315" s="13" t="str">
        <f>IF(P315="","",INT(VLOOKUP(P315,属性值!A:G,R315+1,FALSE)*VLOOKUP(I315,属性值!A:D,3,FALSE)))</f>
        <v/>
      </c>
      <c r="Y315" s="13" t="str">
        <f>IF(P315="","",INT(VLOOKUP(P315,属性值!A:G,R315+1,FALSE)*VLOOKUP(I315,属性值!A:D,4,FALSE)))</f>
        <v/>
      </c>
      <c r="Z315" s="13">
        <v>33</v>
      </c>
      <c r="AA315" s="13" t="str">
        <f>IF(Z315="","",VLOOKUP(Z315,状态名词!A:C,2,FALSE))</f>
        <v>relight</v>
      </c>
      <c r="AB315" s="13" t="str">
        <f>IF(Z315="","",VLOOKUP(Z315,状态名词!A:C,3,FALSE))</f>
        <v>光抗性强化</v>
      </c>
      <c r="AC315" s="13">
        <v>2</v>
      </c>
    </row>
    <row r="316" spans="1:29">
      <c r="I316" s="13" t="str">
        <f>IF(H316="",I315,VLOOKUP(H316,装备类型!A:B,2,FALSE))</f>
        <v>匕首</v>
      </c>
      <c r="O316" s="41"/>
      <c r="Q316" s="57" t="str">
        <f t="shared" si="10"/>
        <v/>
      </c>
      <c r="S316" s="13" t="str">
        <f>IF(P316="","",VLOOKUP(P316,属性值!U:AA,R316+1,FALSE))</f>
        <v/>
      </c>
      <c r="U316" s="41"/>
      <c r="V316" s="41"/>
      <c r="X316" s="13" t="str">
        <f>IF(P316="","",INT(VLOOKUP(P316,属性值!A:G,R316+1,FALSE)*VLOOKUP(I316,属性值!A:D,3,FALSE)))</f>
        <v/>
      </c>
      <c r="Y316" s="13" t="str">
        <f>IF(P316="","",INT(VLOOKUP(P316,属性值!A:G,R316+1,FALSE)*VLOOKUP(I316,属性值!A:D,4,FALSE)))</f>
        <v/>
      </c>
      <c r="Z316" s="13">
        <v>31</v>
      </c>
      <c r="AA316" s="13" t="str">
        <f>IF(Z316="","",VLOOKUP(Z316,状态名词!A:C,2,FALSE))</f>
        <v>refire</v>
      </c>
      <c r="AB316" s="13" t="str">
        <f>IF(Z316="","",VLOOKUP(Z316,状态名词!A:C,3,FALSE))</f>
        <v>火抗性强化</v>
      </c>
      <c r="AC316" s="13">
        <v>2</v>
      </c>
    </row>
    <row r="317" spans="1:29">
      <c r="I317" s="13" t="str">
        <f>IF(H317="",I316,VLOOKUP(H317,装备类型!A:B,2,FALSE))</f>
        <v>匕首</v>
      </c>
      <c r="J317" s="13">
        <v>2</v>
      </c>
      <c r="K317" s="41" t="s">
        <v>6602</v>
      </c>
      <c r="L317" s="13" t="s">
        <v>6603</v>
      </c>
      <c r="O317" s="41">
        <v>1</v>
      </c>
      <c r="P317" s="13">
        <v>60</v>
      </c>
      <c r="Q317" s="57">
        <f t="shared" si="10"/>
        <v>65</v>
      </c>
      <c r="R317" s="13">
        <v>4</v>
      </c>
      <c r="S317" s="13">
        <f>IF(P317="","",VLOOKUP(P317,属性值!U:AA,R317+1,FALSE))</f>
        <v>400</v>
      </c>
      <c r="T317" s="13" t="s">
        <v>6720</v>
      </c>
      <c r="U317" s="41">
        <v>30070</v>
      </c>
      <c r="V317" s="41"/>
      <c r="X317" s="13">
        <f>IF(P317="","",INT(VLOOKUP(P317,属性值!A:G,R317+1,FALSE)*VLOOKUP(I317,属性值!A:D,3,FALSE)))</f>
        <v>2052</v>
      </c>
      <c r="Y317" s="13">
        <f>IF(P317="","",INT(VLOOKUP(P317,属性值!A:G,R317+1,FALSE)*VLOOKUP(I317,属性值!A:D,4,FALSE)))</f>
        <v>2052</v>
      </c>
      <c r="Z317" s="13">
        <v>21</v>
      </c>
      <c r="AA317" s="13" t="str">
        <f>IF(Z317="","",VLOOKUP(Z317,状态名词!A:C,2,FALSE))</f>
        <v>speed</v>
      </c>
      <c r="AB317" s="13" t="str">
        <f>IF(Z317="","",VLOOKUP(Z317,状态名词!A:C,3,FALSE))</f>
        <v>速度+</v>
      </c>
      <c r="AC317" s="13">
        <v>200</v>
      </c>
    </row>
    <row r="318" spans="1:29">
      <c r="I318" s="13" t="str">
        <f>IF(H318="",I317,VLOOKUP(H318,装备类型!A:B,2,FALSE))</f>
        <v>匕首</v>
      </c>
      <c r="O318" s="41"/>
      <c r="Q318" s="57" t="str">
        <f t="shared" si="10"/>
        <v/>
      </c>
      <c r="S318" s="13" t="str">
        <f>IF(P318="","",VLOOKUP(P318,属性值!U:AA,R318+1,FALSE))</f>
        <v/>
      </c>
      <c r="U318" s="41"/>
      <c r="V318" s="41"/>
      <c r="X318" s="13" t="str">
        <f>IF(P318="","",INT(VLOOKUP(P318,属性值!A:G,R318+1,FALSE)*VLOOKUP(I318,属性值!A:D,3,FALSE)))</f>
        <v/>
      </c>
      <c r="Y318" s="13" t="str">
        <f>IF(P318="","",INT(VLOOKUP(P318,属性值!A:G,R318+1,FALSE)*VLOOKUP(I318,属性值!A:D,4,FALSE)))</f>
        <v/>
      </c>
      <c r="Z318" s="13">
        <v>27</v>
      </c>
      <c r="AA318" s="13" t="str">
        <f>IF(Z318="","",VLOOKUP(Z318,状态名词!A:C,2,FALSE))</f>
        <v>iceup</v>
      </c>
      <c r="AB318" s="13" t="str">
        <f>IF(Z318="","",VLOOKUP(Z318,状态名词!A:C,3,FALSE))</f>
        <v>冰属性强化</v>
      </c>
      <c r="AC318" s="13">
        <v>10</v>
      </c>
    </row>
    <row r="319" spans="1:29">
      <c r="I319" s="13" t="str">
        <f>IF(H319="",I318,VLOOKUP(H319,装备类型!A:B,2,FALSE))</f>
        <v>匕首</v>
      </c>
      <c r="O319" s="41"/>
      <c r="Q319" s="57" t="str">
        <f t="shared" si="10"/>
        <v/>
      </c>
      <c r="S319" s="13" t="str">
        <f>IF(P319="","",VLOOKUP(P319,属性值!U:AA,R319+1,FALSE))</f>
        <v/>
      </c>
      <c r="U319" s="41"/>
      <c r="V319" s="41"/>
      <c r="X319" s="13" t="str">
        <f>IF(P319="","",INT(VLOOKUP(P319,属性值!A:G,R319+1,FALSE)*VLOOKUP(I319,属性值!A:D,3,FALSE)))</f>
        <v/>
      </c>
      <c r="Y319" s="13" t="str">
        <f>IF(P319="","",INT(VLOOKUP(P319,属性值!A:G,R319+1,FALSE)*VLOOKUP(I319,属性值!A:D,4,FALSE)))</f>
        <v/>
      </c>
      <c r="Z319" s="13">
        <v>33</v>
      </c>
      <c r="AA319" s="13" t="str">
        <f>IF(Z319="","",VLOOKUP(Z319,状态名词!A:C,2,FALSE))</f>
        <v>relight</v>
      </c>
      <c r="AB319" s="13" t="str">
        <f>IF(Z319="","",VLOOKUP(Z319,状态名词!A:C,3,FALSE))</f>
        <v>光抗性强化</v>
      </c>
      <c r="AC319" s="13">
        <v>10</v>
      </c>
    </row>
    <row r="320" spans="1:29">
      <c r="I320" s="13" t="str">
        <f>IF(H320="",I319,VLOOKUP(H320,装备类型!A:B,2,FALSE))</f>
        <v>匕首</v>
      </c>
      <c r="O320" s="41"/>
      <c r="Q320" s="57" t="str">
        <f t="shared" si="10"/>
        <v/>
      </c>
      <c r="S320" s="13" t="str">
        <f>IF(P320="","",VLOOKUP(P320,属性值!U:AA,R320+1,FALSE))</f>
        <v/>
      </c>
      <c r="U320" s="41"/>
      <c r="V320" s="41"/>
      <c r="X320" s="13" t="str">
        <f>IF(P320="","",INT(VLOOKUP(P320,属性值!A:G,R320+1,FALSE)*VLOOKUP(I320,属性值!A:D,3,FALSE)))</f>
        <v/>
      </c>
      <c r="Y320" s="13" t="str">
        <f>IF(P320="","",INT(VLOOKUP(P320,属性值!A:G,R320+1,FALSE)*VLOOKUP(I320,属性值!A:D,4,FALSE)))</f>
        <v/>
      </c>
      <c r="Z320" s="13">
        <v>31</v>
      </c>
      <c r="AA320" s="13" t="str">
        <f>IF(Z320="","",VLOOKUP(Z320,状态名词!A:C,2,FALSE))</f>
        <v>refire</v>
      </c>
      <c r="AB320" s="13" t="str">
        <f>IF(Z320="","",VLOOKUP(Z320,状态名词!A:C,3,FALSE))</f>
        <v>火抗性强化</v>
      </c>
      <c r="AC320" s="13">
        <v>10</v>
      </c>
    </row>
    <row r="321" spans="1:29">
      <c r="A321" s="41">
        <v>10106</v>
      </c>
      <c r="B321" s="13">
        <v>30</v>
      </c>
      <c r="C321" s="13">
        <v>4</v>
      </c>
      <c r="D321" s="13">
        <v>30</v>
      </c>
      <c r="G321" s="13" t="s">
        <v>7070</v>
      </c>
      <c r="H321" s="13">
        <v>2</v>
      </c>
      <c r="I321" s="13" t="str">
        <f>IF(H321="",I320,VLOOKUP(H321,装备类型!A:B,2,FALSE))</f>
        <v>刀</v>
      </c>
      <c r="J321" s="13">
        <v>1</v>
      </c>
      <c r="K321" s="41" t="s">
        <v>7069</v>
      </c>
      <c r="L321" s="13" t="s">
        <v>5628</v>
      </c>
      <c r="O321" s="41">
        <v>0</v>
      </c>
      <c r="P321" s="13">
        <v>30</v>
      </c>
      <c r="Q321" s="57">
        <f t="shared" si="10"/>
        <v>33</v>
      </c>
      <c r="R321" s="13">
        <v>3</v>
      </c>
      <c r="S321" s="13">
        <f>IF(P321="","",VLOOKUP(P321,属性值!U:AA,R321+1,FALSE))</f>
        <v>110</v>
      </c>
      <c r="T321" s="13" t="s">
        <v>5649</v>
      </c>
      <c r="U321" s="41">
        <v>30043</v>
      </c>
      <c r="X321" s="13">
        <f>IF(P321="","",INT(VLOOKUP(P321,属性值!A:G,R321+1,FALSE)*VLOOKUP(I321,属性值!A:D,3,FALSE)))</f>
        <v>652</v>
      </c>
      <c r="Y321" s="13">
        <f>IF(P321="","",INT(VLOOKUP(P321,属性值!A:G,R321+1,FALSE)*VLOOKUP(I321,属性值!A:D,4,FALSE)))</f>
        <v>435</v>
      </c>
      <c r="Z321" s="13">
        <v>65</v>
      </c>
      <c r="AA321" s="13" t="str">
        <f>IF(Z321="","",VLOOKUP(Z321,状态名词!A:C,2,FALSE))</f>
        <v>str</v>
      </c>
      <c r="AB321" s="13" t="str">
        <f>IF(Z321="","",VLOOKUP(Z321,状态名词!A:C,3,FALSE))</f>
        <v>力量</v>
      </c>
      <c r="AC321" s="13">
        <v>20</v>
      </c>
    </row>
    <row r="322" spans="1:29">
      <c r="I322" s="13" t="str">
        <f>IF(H322="",I321,VLOOKUP(H322,装备类型!A:B,2,FALSE))</f>
        <v>刀</v>
      </c>
      <c r="O322" s="41"/>
      <c r="Q322" s="57" t="str">
        <f t="shared" si="10"/>
        <v/>
      </c>
      <c r="S322" s="13" t="str">
        <f>IF(P322="","",VLOOKUP(P322,属性值!U:AA,R322+1,FALSE))</f>
        <v/>
      </c>
      <c r="U322" s="41"/>
      <c r="V322" s="41"/>
      <c r="X322" s="13" t="str">
        <f>IF(P322="","",INT(VLOOKUP(P322,属性值!A:G,R322+1,FALSE)*VLOOKUP(I322,属性值!A:D,3,FALSE)))</f>
        <v/>
      </c>
      <c r="Y322" s="13" t="str">
        <f>IF(P322="","",INT(VLOOKUP(P322,属性值!A:G,R322+1,FALSE)*VLOOKUP(I322,属性值!A:D,4,FALSE)))</f>
        <v/>
      </c>
      <c r="Z322" s="13">
        <v>54</v>
      </c>
      <c r="AA322" s="13" t="str">
        <f>IF(Z322="","",VLOOKUP(Z322,状态名词!A:C,2,FALSE))</f>
        <v>spi</v>
      </c>
      <c r="AB322" s="13" t="str">
        <f>IF(Z322="","",VLOOKUP(Z322,状态名词!A:C,3,FALSE))</f>
        <v>精神</v>
      </c>
      <c r="AC322" s="13">
        <v>5</v>
      </c>
    </row>
    <row r="323" spans="1:29">
      <c r="I323" s="13" t="str">
        <f>IF(H323="",I322,VLOOKUP(H323,装备类型!A:B,2,FALSE))</f>
        <v>刀</v>
      </c>
      <c r="J323" s="13">
        <v>2</v>
      </c>
      <c r="K323" s="41" t="s">
        <v>7068</v>
      </c>
      <c r="L323" s="13" t="s">
        <v>5391</v>
      </c>
      <c r="O323" s="41">
        <v>0</v>
      </c>
      <c r="P323" s="13">
        <v>60</v>
      </c>
      <c r="Q323" s="57">
        <f t="shared" si="10"/>
        <v>65</v>
      </c>
      <c r="R323" s="13">
        <v>4</v>
      </c>
      <c r="S323" s="13">
        <f>IF(P323="","",VLOOKUP(P323,属性值!U:AA,R323+1,FALSE))</f>
        <v>400</v>
      </c>
      <c r="T323" s="13" t="s">
        <v>5650</v>
      </c>
      <c r="U323" s="41">
        <v>30043</v>
      </c>
      <c r="W323" s="13" t="s">
        <v>5798</v>
      </c>
      <c r="X323" s="13">
        <f>IF(P323="","",INT(VLOOKUP(P323,属性值!A:G,R323+1,FALSE)*VLOOKUP(I323,属性值!A:D,3,FALSE)))</f>
        <v>2462</v>
      </c>
      <c r="Y323" s="13">
        <f>IF(P323="","",INT(VLOOKUP(P323,属性值!A:G,R323+1,FALSE)*VLOOKUP(I323,属性值!A:D,4,FALSE)))</f>
        <v>1641</v>
      </c>
      <c r="Z323" s="13">
        <v>65</v>
      </c>
      <c r="AA323" s="13" t="str">
        <f>IF(Z323="","",VLOOKUP(Z323,状态名词!A:C,2,FALSE))</f>
        <v>str</v>
      </c>
      <c r="AB323" s="13" t="str">
        <f>IF(Z323="","",VLOOKUP(Z323,状态名词!A:C,3,FALSE))</f>
        <v>力量</v>
      </c>
      <c r="AC323" s="13">
        <v>60</v>
      </c>
    </row>
    <row r="324" spans="1:29">
      <c r="I324" s="13" t="str">
        <f>IF(H324="",I323,VLOOKUP(H324,装备类型!A:B,2,FALSE))</f>
        <v>刀</v>
      </c>
      <c r="O324" s="41"/>
      <c r="Q324" s="57" t="str">
        <f t="shared" si="10"/>
        <v/>
      </c>
      <c r="S324" s="13" t="str">
        <f>IF(P324="","",VLOOKUP(P324,属性值!U:AA,R324+1,FALSE))</f>
        <v/>
      </c>
      <c r="U324" s="41"/>
      <c r="V324" s="41"/>
      <c r="X324" s="13" t="str">
        <f>IF(P324="","",INT(VLOOKUP(P324,属性值!A:G,R324+1,FALSE)*VLOOKUP(I324,属性值!A:D,3,FALSE)))</f>
        <v/>
      </c>
      <c r="Y324" s="13" t="str">
        <f>IF(P324="","",INT(VLOOKUP(P324,属性值!A:G,R324+1,FALSE)*VLOOKUP(I324,属性值!A:D,4,FALSE)))</f>
        <v/>
      </c>
      <c r="Z324" s="13">
        <v>67</v>
      </c>
      <c r="AA324" s="13" t="str">
        <f>IF(Z324="","",VLOOKUP(Z324,状态名词!A:C,2,FALSE))</f>
        <v>inte</v>
      </c>
      <c r="AB324" s="13" t="str">
        <f>IF(Z324="","",VLOOKUP(Z324,状态名词!A:C,3,FALSE))</f>
        <v>智力</v>
      </c>
      <c r="AC324" s="13">
        <v>1</v>
      </c>
    </row>
    <row r="325" spans="1:29">
      <c r="I325" s="13" t="str">
        <f>IF(H325="",I324,VLOOKUP(H325,装备类型!A:B,2,FALSE))</f>
        <v>刀</v>
      </c>
      <c r="O325" s="41"/>
      <c r="Q325" s="57" t="str">
        <f t="shared" si="10"/>
        <v/>
      </c>
      <c r="S325" s="13" t="str">
        <f>IF(P325="","",VLOOKUP(P325,属性值!U:AA,R325+1,FALSE))</f>
        <v/>
      </c>
      <c r="U325" s="41"/>
      <c r="V325" s="41"/>
      <c r="X325" s="13" t="str">
        <f>IF(P325="","",INT(VLOOKUP(P325,属性值!A:G,R325+1,FALSE)*VLOOKUP(I325,属性值!A:D,3,FALSE)))</f>
        <v/>
      </c>
      <c r="Y325" s="13" t="str">
        <f>IF(P325="","",INT(VLOOKUP(P325,属性值!A:G,R325+1,FALSE)*VLOOKUP(I325,属性值!A:D,4,FALSE)))</f>
        <v/>
      </c>
      <c r="Z325" s="13">
        <v>54</v>
      </c>
      <c r="AA325" s="13" t="str">
        <f>IF(Z325="","",VLOOKUP(Z325,状态名词!A:C,2,FALSE))</f>
        <v>spi</v>
      </c>
      <c r="AB325" s="13" t="str">
        <f>IF(Z325="","",VLOOKUP(Z325,状态名词!A:C,3,FALSE))</f>
        <v>精神</v>
      </c>
      <c r="AC325" s="13">
        <v>15</v>
      </c>
    </row>
    <row r="326" spans="1:29">
      <c r="A326" s="41">
        <v>10107</v>
      </c>
      <c r="B326" s="13">
        <v>30</v>
      </c>
      <c r="C326" s="13">
        <v>4</v>
      </c>
      <c r="D326" s="13">
        <v>30</v>
      </c>
      <c r="H326" s="13">
        <v>7</v>
      </c>
      <c r="I326" s="13" t="str">
        <f>IF(H326="",I325,VLOOKUP(H326,装备类型!A:B,2,FALSE))</f>
        <v>书</v>
      </c>
      <c r="J326" s="13">
        <v>1</v>
      </c>
      <c r="K326" s="41" t="s">
        <v>6735</v>
      </c>
      <c r="L326" s="13" t="s">
        <v>6739</v>
      </c>
      <c r="O326" s="41">
        <v>1</v>
      </c>
      <c r="P326" s="13">
        <v>30</v>
      </c>
      <c r="Q326" s="57">
        <f t="shared" si="10"/>
        <v>33</v>
      </c>
      <c r="R326" s="13">
        <v>3</v>
      </c>
      <c r="S326" s="13">
        <f>IF(P326="","",VLOOKUP(P326,属性值!U:AA,R326+1,FALSE))</f>
        <v>110</v>
      </c>
      <c r="T326" s="13" t="s">
        <v>3646</v>
      </c>
      <c r="U326" s="41">
        <v>30077</v>
      </c>
      <c r="V326" s="41"/>
      <c r="X326" s="13">
        <f>IF(P326="","",INT(VLOOKUP(P326,属性值!A:G,R326+1,FALSE)*VLOOKUP(I326,属性值!A:D,3,FALSE)))</f>
        <v>489</v>
      </c>
      <c r="Y326" s="13">
        <f>IF(P326="","",INT(VLOOKUP(P326,属性值!A:G,R326+1,FALSE)*VLOOKUP(I326,属性值!A:D,4,FALSE)))</f>
        <v>598</v>
      </c>
      <c r="Z326" s="13">
        <v>24</v>
      </c>
      <c r="AA326" s="13" t="str">
        <f>IF(Z326="","",VLOOKUP(Z326,状态名词!A:C,2,FALSE))</f>
        <v>heal</v>
      </c>
      <c r="AB326" s="13" t="str">
        <f>IF(Z326="","",VLOOKUP(Z326,状态名词!A:C,3,FALSE))</f>
        <v>治疗效果+</v>
      </c>
      <c r="AC326" s="13">
        <v>10</v>
      </c>
    </row>
    <row r="327" spans="1:29">
      <c r="I327" s="13" t="str">
        <f>IF(H327="",I326,VLOOKUP(H327,装备类型!A:B,2,FALSE))</f>
        <v>书</v>
      </c>
      <c r="O327" s="41"/>
      <c r="Q327" s="57" t="str">
        <f t="shared" si="10"/>
        <v/>
      </c>
      <c r="S327" s="13" t="str">
        <f>IF(P327="","",VLOOKUP(P327,属性值!U:AA,R327+1,FALSE))</f>
        <v/>
      </c>
      <c r="U327" s="41"/>
      <c r="V327" s="41"/>
      <c r="X327" s="13" t="str">
        <f>IF(P327="","",INT(VLOOKUP(P327,属性值!A:G,R327+1,FALSE)*VLOOKUP(I327,属性值!A:D,3,FALSE)))</f>
        <v/>
      </c>
      <c r="Y327" s="13" t="str">
        <f>IF(P327="","",INT(VLOOKUP(P327,属性值!A:G,R327+1,FALSE)*VLOOKUP(I327,属性值!A:D,4,FALSE)))</f>
        <v/>
      </c>
      <c r="AA327" s="13" t="str">
        <f>IF(Z327="","",VLOOKUP(Z327,状态名词!A:C,2,FALSE))</f>
        <v/>
      </c>
      <c r="AB327" s="13" t="str">
        <f>IF(Z327="","",VLOOKUP(Z327,状态名词!A:C,3,FALSE))</f>
        <v/>
      </c>
    </row>
    <row r="328" spans="1:29">
      <c r="I328" s="13" t="str">
        <f>IF(H328="",I327,VLOOKUP(H328,装备类型!A:B,2,FALSE))</f>
        <v>书</v>
      </c>
      <c r="J328" s="13">
        <v>2</v>
      </c>
      <c r="K328" s="41" t="s">
        <v>6736</v>
      </c>
      <c r="L328" s="13" t="s">
        <v>6737</v>
      </c>
      <c r="O328" s="41">
        <v>1</v>
      </c>
      <c r="P328" s="13">
        <v>60</v>
      </c>
      <c r="Q328" s="57">
        <f t="shared" si="10"/>
        <v>65</v>
      </c>
      <c r="R328" s="13">
        <v>4</v>
      </c>
      <c r="S328" s="13">
        <f>IF(P328="","",VLOOKUP(P328,属性值!U:AA,R328+1,FALSE))</f>
        <v>400</v>
      </c>
      <c r="T328" s="13" t="s">
        <v>3646</v>
      </c>
      <c r="U328" s="41">
        <v>30077</v>
      </c>
      <c r="V328" s="41"/>
      <c r="X328" s="13">
        <f>IF(P328="","",INT(VLOOKUP(P328,属性值!A:G,R328+1,FALSE)*VLOOKUP(I328,属性值!A:D,3,FALSE)))</f>
        <v>1846</v>
      </c>
      <c r="Y328" s="13">
        <f>IF(P328="","",INT(VLOOKUP(P328,属性值!A:G,R328+1,FALSE)*VLOOKUP(I328,属性值!A:D,4,FALSE)))</f>
        <v>2257</v>
      </c>
      <c r="Z328" s="13">
        <v>24</v>
      </c>
      <c r="AA328" s="13" t="str">
        <f>IF(Z328="","",VLOOKUP(Z328,状态名词!A:C,2,FALSE))</f>
        <v>heal</v>
      </c>
      <c r="AB328" s="13" t="str">
        <f>IF(Z328="","",VLOOKUP(Z328,状态名词!A:C,3,FALSE))</f>
        <v>治疗效果+</v>
      </c>
      <c r="AC328" s="13">
        <v>300</v>
      </c>
    </row>
    <row r="329" spans="1:29">
      <c r="I329" s="13" t="str">
        <f>IF(H329="",I328,VLOOKUP(H329,装备类型!A:B,2,FALSE))</f>
        <v>书</v>
      </c>
      <c r="O329" s="41"/>
      <c r="Q329" s="57" t="str">
        <f t="shared" si="10"/>
        <v/>
      </c>
      <c r="S329" s="13" t="str">
        <f>IF(P329="","",VLOOKUP(P329,属性值!U:AA,R329+1,FALSE))</f>
        <v/>
      </c>
      <c r="U329" s="41"/>
      <c r="V329" s="41"/>
      <c r="X329" s="13" t="str">
        <f>IF(P329="","",INT(VLOOKUP(P329,属性值!A:G,R329+1,FALSE)*VLOOKUP(I329,属性值!A:D,3,FALSE)))</f>
        <v/>
      </c>
      <c r="Y329" s="13" t="str">
        <f>IF(P329="","",INT(VLOOKUP(P329,属性值!A:G,R329+1,FALSE)*VLOOKUP(I329,属性值!A:D,4,FALSE)))</f>
        <v/>
      </c>
      <c r="AA329" s="13" t="str">
        <f>IF(Z329="","",VLOOKUP(Z329,状态名词!A:C,2,FALSE))</f>
        <v/>
      </c>
      <c r="AB329" s="13" t="str">
        <f>IF(Z329="","",VLOOKUP(Z329,状态名词!A:C,3,FALSE))</f>
        <v/>
      </c>
    </row>
    <row r="330" spans="1:29">
      <c r="A330" s="41">
        <v>10999</v>
      </c>
      <c r="B330" s="13">
        <v>50</v>
      </c>
      <c r="C330" s="13">
        <v>6</v>
      </c>
      <c r="D330" s="13">
        <v>30</v>
      </c>
      <c r="H330" s="13">
        <v>1</v>
      </c>
      <c r="I330" s="13" t="str">
        <f>IF(H330="",I329,VLOOKUP(H330,装备类型!A:B,2,FALSE))</f>
        <v>枪</v>
      </c>
      <c r="J330" s="13">
        <v>1</v>
      </c>
      <c r="K330" s="41" t="s">
        <v>1400</v>
      </c>
      <c r="L330" s="13" t="s">
        <v>5629</v>
      </c>
      <c r="N330" s="13" t="s">
        <v>1318</v>
      </c>
      <c r="O330" s="13">
        <v>1</v>
      </c>
      <c r="P330" s="13">
        <v>50</v>
      </c>
      <c r="Q330" s="57">
        <f t="shared" si="10"/>
        <v>59</v>
      </c>
      <c r="R330" s="13">
        <v>6</v>
      </c>
      <c r="S330" s="13">
        <f>IF(P330="","",VLOOKUP(P330,属性值!U:AA,R330+1,FALSE))</f>
        <v>420</v>
      </c>
      <c r="T330" s="13" t="s">
        <v>1711</v>
      </c>
      <c r="U330" s="41">
        <v>30017</v>
      </c>
      <c r="V330" s="41"/>
      <c r="W330" s="13" t="s">
        <v>1319</v>
      </c>
      <c r="X330" s="13">
        <f>IF(P330="","",INT(VLOOKUP(P330,属性值!A:G,R330+1,FALSE)*VLOOKUP(I330,属性值!A:D,3,FALSE)))</f>
        <v>1624</v>
      </c>
      <c r="Y330" s="13">
        <f>IF(P330="","",INT(VLOOKUP(P330,属性值!A:G,R330+1,FALSE)*VLOOKUP(I330,属性值!A:D,4,FALSE)))</f>
        <v>1624</v>
      </c>
      <c r="AA330" s="13" t="str">
        <f>IF(Z330="","",VLOOKUP(Z330,状态名词!A:C,2,FALSE))</f>
        <v/>
      </c>
      <c r="AB330" s="13" t="str">
        <f>IF(Z330="","",VLOOKUP(Z330,状态名词!A:C,3,FALSE))</f>
        <v/>
      </c>
    </row>
    <row r="331" spans="1:29">
      <c r="A331" s="41">
        <v>11000</v>
      </c>
      <c r="B331" s="13">
        <v>50</v>
      </c>
      <c r="C331" s="13">
        <v>6</v>
      </c>
      <c r="D331" s="13">
        <v>30</v>
      </c>
      <c r="H331" s="13">
        <v>5</v>
      </c>
      <c r="I331" s="13" t="str">
        <f>IF(H331="",I330,VLOOKUP(H331,装备类型!A:B,2,FALSE))</f>
        <v>匕首</v>
      </c>
      <c r="J331" s="13">
        <v>1</v>
      </c>
      <c r="K331" s="41" t="s">
        <v>1317</v>
      </c>
      <c r="L331" s="13" t="s">
        <v>5630</v>
      </c>
      <c r="N331" s="13" t="s">
        <v>1318</v>
      </c>
      <c r="O331" s="13">
        <v>1</v>
      </c>
      <c r="P331" s="13">
        <v>50</v>
      </c>
      <c r="Q331" s="57">
        <f t="shared" si="10"/>
        <v>59</v>
      </c>
      <c r="R331" s="13">
        <v>6</v>
      </c>
      <c r="S331" s="13">
        <f>IF(P331="","",VLOOKUP(P331,属性值!U:AA,R331+1,FALSE))</f>
        <v>420</v>
      </c>
      <c r="T331" s="13" t="s">
        <v>1712</v>
      </c>
      <c r="U331" s="41"/>
      <c r="V331" s="41"/>
      <c r="X331" s="13">
        <f>IF(P331="","",INT(VLOOKUP(P331,属性值!A:G,R331+1,FALSE)*VLOOKUP(I331,属性值!A:D,3,FALSE)))</f>
        <v>1624</v>
      </c>
      <c r="Y331" s="13">
        <f>IF(P331="","",INT(VLOOKUP(P331,属性值!A:G,R331+1,FALSE)*VLOOKUP(I331,属性值!A:D,4,FALSE)))</f>
        <v>1624</v>
      </c>
      <c r="AA331" s="13" t="str">
        <f>IF(Z331="","",VLOOKUP(Z331,状态名词!A:C,2,FALSE))</f>
        <v/>
      </c>
      <c r="AB331" s="13" t="str">
        <f>IF(Z331="","",VLOOKUP(Z331,状态名词!A:C,3,FALSE))</f>
        <v/>
      </c>
    </row>
    <row r="332" spans="1:29" ht="15" customHeight="1">
      <c r="A332" s="41">
        <v>11999</v>
      </c>
      <c r="B332" s="13">
        <v>40</v>
      </c>
      <c r="C332" s="13">
        <v>5</v>
      </c>
      <c r="D332" s="13">
        <v>40</v>
      </c>
      <c r="E332" s="13">
        <v>1</v>
      </c>
      <c r="G332" s="45" t="s">
        <v>4372</v>
      </c>
      <c r="H332" s="13">
        <v>8</v>
      </c>
      <c r="I332" s="13" t="str">
        <f>IF(H332="",I331,VLOOKUP(H332,装备类型!A:B,2,FALSE))</f>
        <v>剑</v>
      </c>
      <c r="J332" s="13">
        <v>1</v>
      </c>
      <c r="K332" s="21" t="s">
        <v>3124</v>
      </c>
      <c r="L332" s="13" t="s">
        <v>5631</v>
      </c>
      <c r="O332" s="13">
        <v>1</v>
      </c>
      <c r="P332" s="13">
        <v>40</v>
      </c>
      <c r="Q332" s="57">
        <f t="shared" si="10"/>
        <v>47</v>
      </c>
      <c r="R332" s="13">
        <v>5</v>
      </c>
      <c r="S332" s="13">
        <f>IF(P332="","",VLOOKUP(P332,属性值!U:AA,R332+1,FALSE))</f>
        <v>285</v>
      </c>
      <c r="T332" s="13" t="s">
        <v>3755</v>
      </c>
      <c r="U332" s="41">
        <v>30500</v>
      </c>
      <c r="X332" s="13">
        <f>IF(P332="","",INT(VLOOKUP(P332,属性值!A:G,R332+1,FALSE)*VLOOKUP(I332,属性值!A:D,3,FALSE)))</f>
        <v>876</v>
      </c>
      <c r="Y332" s="13">
        <f>IF(P332="","",INT(VLOOKUP(P332,属性值!A:G,R332+1,FALSE)*VLOOKUP(I332,属性值!A:D,4,FALSE)))</f>
        <v>584</v>
      </c>
      <c r="Z332" s="13">
        <v>65</v>
      </c>
      <c r="AA332" s="13" t="str">
        <f>IF(Z332="","",VLOOKUP(Z332,状态名词!A:C,2,FALSE))</f>
        <v>str</v>
      </c>
      <c r="AB332" s="13" t="str">
        <f>IF(Z332="","",VLOOKUP(Z332,状态名词!A:C,3,FALSE))</f>
        <v>力量</v>
      </c>
      <c r="AC332" s="13">
        <v>20</v>
      </c>
    </row>
    <row r="333" spans="1:29" ht="15" customHeight="1">
      <c r="I333" s="13" t="str">
        <f>IF(H333="",I332,VLOOKUP(H333,装备类型!A:B,2,FALSE))</f>
        <v>剑</v>
      </c>
      <c r="Q333" s="57" t="str">
        <f t="shared" si="10"/>
        <v/>
      </c>
      <c r="S333" s="13" t="str">
        <f>IF(P333="","",VLOOKUP(P333,属性值!U:AA,R333+1,FALSE))</f>
        <v/>
      </c>
      <c r="X333" s="13" t="str">
        <f>IF(P333="","",INT(VLOOKUP(P333,属性值!A:G,R333+1,FALSE)*VLOOKUP(I333,属性值!A:D,3,FALSE)))</f>
        <v/>
      </c>
      <c r="Y333" s="13" t="str">
        <f>IF(P333="","",INT(VLOOKUP(P333,属性值!A:G,R333+1,FALSE)*VLOOKUP(I333,属性值!A:D,4,FALSE)))</f>
        <v/>
      </c>
      <c r="Z333" s="13">
        <v>67</v>
      </c>
      <c r="AA333" s="13" t="str">
        <f>IF(Z333="","",VLOOKUP(Z333,状态名词!A:C,2,FALSE))</f>
        <v>inte</v>
      </c>
      <c r="AB333" s="13" t="str">
        <f>IF(Z333="","",VLOOKUP(Z333,状态名词!A:C,3,FALSE))</f>
        <v>智力</v>
      </c>
      <c r="AC333" s="13">
        <v>20</v>
      </c>
    </row>
    <row r="334" spans="1:29" ht="15" customHeight="1">
      <c r="I334" s="13" t="str">
        <f>IF(H334="",I333,VLOOKUP(H334,装备类型!A:B,2,FALSE))</f>
        <v>剑</v>
      </c>
      <c r="Q334" s="57" t="str">
        <f t="shared" si="10"/>
        <v/>
      </c>
      <c r="S334" s="13" t="str">
        <f>IF(P334="","",VLOOKUP(P334,属性值!U:AA,R334+1,FALSE))</f>
        <v/>
      </c>
      <c r="X334" s="13" t="str">
        <f>IF(P334="","",INT(VLOOKUP(P334,属性值!A:G,R334+1,FALSE)*VLOOKUP(I334,属性值!A:D,3,FALSE)))</f>
        <v/>
      </c>
      <c r="Y334" s="13" t="str">
        <f>IF(P334="","",INT(VLOOKUP(P334,属性值!A:G,R334+1,FALSE)*VLOOKUP(I334,属性值!A:D,4,FALSE)))</f>
        <v/>
      </c>
      <c r="Z334" s="13">
        <v>30</v>
      </c>
      <c r="AA334" s="13" t="str">
        <f>IF(Z334="","",VLOOKUP(Z334,状态名词!A:C,2,FALSE))</f>
        <v>elementup</v>
      </c>
      <c r="AB334" s="13" t="str">
        <f>IF(Z334="","",VLOOKUP(Z334,状态名词!A:C,3,FALSE))</f>
        <v>全属性强化</v>
      </c>
      <c r="AC334" s="13">
        <v>2</v>
      </c>
    </row>
    <row r="335" spans="1:29" ht="15" customHeight="1">
      <c r="I335" s="13" t="str">
        <f>IF(H335="",I334,VLOOKUP(H335,装备类型!A:B,2,FALSE))</f>
        <v>剑</v>
      </c>
      <c r="J335" s="13">
        <v>2</v>
      </c>
      <c r="K335" s="22" t="s">
        <v>3125</v>
      </c>
      <c r="L335" s="13" t="s">
        <v>4175</v>
      </c>
      <c r="O335" s="13">
        <v>1</v>
      </c>
      <c r="P335" s="13">
        <v>60</v>
      </c>
      <c r="Q335" s="57">
        <f t="shared" si="10"/>
        <v>69</v>
      </c>
      <c r="R335" s="13">
        <v>6</v>
      </c>
      <c r="S335" s="13">
        <f>IF(P335="","",VLOOKUP(P335,属性值!U:AA,R335+1,FALSE))</f>
        <v>515</v>
      </c>
      <c r="T335" s="13" t="s">
        <v>3756</v>
      </c>
      <c r="U335" s="13">
        <v>30500</v>
      </c>
      <c r="X335" s="13">
        <f>IF(P335="","",INT(VLOOKUP(P335,属性值!A:G,R335+1,FALSE)*VLOOKUP(I335,属性值!A:D,3,FALSE)))</f>
        <v>2105</v>
      </c>
      <c r="Y335" s="13">
        <f>IF(P335="","",INT(VLOOKUP(P335,属性值!A:G,R335+1,FALSE)*VLOOKUP(I335,属性值!A:D,4,FALSE)))</f>
        <v>1403</v>
      </c>
      <c r="Z335" s="13">
        <v>65</v>
      </c>
      <c r="AA335" s="13" t="str">
        <f>IF(Z335="","",VLOOKUP(Z335,状态名词!A:C,2,FALSE))</f>
        <v>str</v>
      </c>
      <c r="AB335" s="13" t="str">
        <f>IF(Z335="","",VLOOKUP(Z335,状态名词!A:C,3,FALSE))</f>
        <v>力量</v>
      </c>
      <c r="AC335" s="13">
        <v>60</v>
      </c>
    </row>
    <row r="336" spans="1:29" ht="15" customHeight="1">
      <c r="I336" s="13" t="str">
        <f>IF(H336="",I335,VLOOKUP(H336,装备类型!A:B,2,FALSE))</f>
        <v>剑</v>
      </c>
      <c r="Q336" s="57" t="str">
        <f t="shared" si="10"/>
        <v/>
      </c>
      <c r="S336" s="13" t="str">
        <f>IF(P336="","",VLOOKUP(P336,属性值!U:AA,R336+1,FALSE))</f>
        <v/>
      </c>
      <c r="X336" s="13" t="str">
        <f>IF(P336="","",INT(VLOOKUP(P336,属性值!A:G,R336+1,FALSE)*VLOOKUP(I336,属性值!A:D,3,FALSE)))</f>
        <v/>
      </c>
      <c r="Y336" s="13" t="str">
        <f>IF(P336="","",INT(VLOOKUP(P336,属性值!A:G,R336+1,FALSE)*VLOOKUP(I336,属性值!A:D,4,FALSE)))</f>
        <v/>
      </c>
      <c r="Z336" s="13">
        <v>67</v>
      </c>
      <c r="AA336" s="13" t="str">
        <f>IF(Z336="","",VLOOKUP(Z336,状态名词!A:C,2,FALSE))</f>
        <v>inte</v>
      </c>
      <c r="AB336" s="13" t="str">
        <f>IF(Z336="","",VLOOKUP(Z336,状态名词!A:C,3,FALSE))</f>
        <v>智力</v>
      </c>
      <c r="AC336" s="13">
        <v>60</v>
      </c>
    </row>
    <row r="337" spans="1:29" ht="15" customHeight="1">
      <c r="I337" s="13" t="str">
        <f>IF(H337="",I336,VLOOKUP(H337,装备类型!A:B,2,FALSE))</f>
        <v>剑</v>
      </c>
      <c r="Q337" s="57" t="str">
        <f t="shared" si="10"/>
        <v/>
      </c>
      <c r="S337" s="13" t="str">
        <f>IF(P337="","",VLOOKUP(P337,属性值!U:AA,R337+1,FALSE))</f>
        <v/>
      </c>
      <c r="X337" s="13" t="str">
        <f>IF(P337="","",INT(VLOOKUP(P337,属性值!A:G,R337+1,FALSE)*VLOOKUP(I337,属性值!A:D,3,FALSE)))</f>
        <v/>
      </c>
      <c r="Y337" s="13" t="str">
        <f>IF(P337="","",INT(VLOOKUP(P337,属性值!A:G,R337+1,FALSE)*VLOOKUP(I337,属性值!A:D,4,FALSE)))</f>
        <v/>
      </c>
      <c r="Z337" s="13">
        <v>30</v>
      </c>
      <c r="AA337" s="13" t="str">
        <f>IF(Z337="","",VLOOKUP(Z337,状态名词!A:C,2,FALSE))</f>
        <v>elementup</v>
      </c>
      <c r="AB337" s="13" t="str">
        <f>IF(Z337="","",VLOOKUP(Z337,状态名词!A:C,3,FALSE))</f>
        <v>全属性强化</v>
      </c>
      <c r="AC337" s="13">
        <v>6</v>
      </c>
    </row>
    <row r="338" spans="1:29">
      <c r="A338" s="41">
        <v>12001</v>
      </c>
      <c r="B338" s="13">
        <v>20</v>
      </c>
      <c r="C338" s="13">
        <v>4</v>
      </c>
      <c r="D338" s="13">
        <v>20</v>
      </c>
      <c r="E338" s="13">
        <v>4</v>
      </c>
      <c r="F338" s="13">
        <v>-6</v>
      </c>
      <c r="H338" s="13">
        <v>1</v>
      </c>
      <c r="I338" s="13" t="str">
        <f>IF(H338="",I337,VLOOKUP(H338,装备类型!A:B,2,FALSE))</f>
        <v>枪</v>
      </c>
      <c r="J338" s="13">
        <v>1</v>
      </c>
      <c r="K338" s="41" t="s">
        <v>1959</v>
      </c>
      <c r="L338" s="13" t="s">
        <v>5632</v>
      </c>
      <c r="O338" s="13">
        <v>1</v>
      </c>
      <c r="P338" s="13">
        <v>20</v>
      </c>
      <c r="Q338" s="57">
        <f t="shared" si="10"/>
        <v>25</v>
      </c>
      <c r="R338" s="13">
        <v>4</v>
      </c>
      <c r="S338" s="13">
        <f>IF(P338="","",VLOOKUP(P338,属性值!U:AA,R338+1,FALSE))</f>
        <v>120</v>
      </c>
      <c r="T338" s="13" t="s">
        <v>3634</v>
      </c>
      <c r="X338" s="13">
        <f>IF(P338="","",INT(VLOOKUP(P338,属性值!A:G,R338+1,FALSE)*VLOOKUP(I338,属性值!A:D,3,FALSE)))</f>
        <v>364</v>
      </c>
      <c r="Y338" s="13">
        <f>IF(P338="","",INT(VLOOKUP(P338,属性值!A:G,R338+1,FALSE)*VLOOKUP(I338,属性值!A:D,4,FALSE)))</f>
        <v>364</v>
      </c>
      <c r="Z338" s="13">
        <v>65</v>
      </c>
      <c r="AA338" s="13" t="str">
        <f>IF(Z338="","",VLOOKUP(Z338,状态名词!A:C,2,FALSE))</f>
        <v>str</v>
      </c>
      <c r="AB338" s="13" t="str">
        <f>IF(Z338="","",VLOOKUP(Z338,状态名词!A:C,3,FALSE))</f>
        <v>力量</v>
      </c>
      <c r="AC338" s="13">
        <v>50</v>
      </c>
    </row>
    <row r="339" spans="1:29">
      <c r="I339" s="13" t="str">
        <f>IF(H339="",I338,VLOOKUP(H339,装备类型!A:B,2,FALSE))</f>
        <v>枪</v>
      </c>
      <c r="Q339" s="57" t="str">
        <f t="shared" si="10"/>
        <v/>
      </c>
      <c r="S339" s="13" t="str">
        <f>IF(P339="","",VLOOKUP(P339,属性值!U:AA,R339+1,FALSE))</f>
        <v/>
      </c>
      <c r="X339" s="13" t="str">
        <f>IF(P339="","",INT(VLOOKUP(P339,属性值!A:G,R339+1,FALSE)*VLOOKUP(I339,属性值!A:D,3,FALSE)))</f>
        <v/>
      </c>
      <c r="Y339" s="13" t="str">
        <f>IF(P339="","",INT(VLOOKUP(P339,属性值!A:G,R339+1,FALSE)*VLOOKUP(I339,属性值!A:D,4,FALSE)))</f>
        <v/>
      </c>
      <c r="Z339" s="13">
        <v>58</v>
      </c>
      <c r="AA339" s="13" t="str">
        <f>IF(Z339="","",VLOOKUP(Z339,状态名词!A:C,2,FALSE))</f>
        <v>vit</v>
      </c>
      <c r="AB339" s="13" t="str">
        <f>IF(Z339="","",VLOOKUP(Z339,状态名词!A:C,3,FALSE))</f>
        <v>体力</v>
      </c>
      <c r="AC339" s="13">
        <v>40</v>
      </c>
    </row>
    <row r="340" spans="1:29">
      <c r="I340" s="13" t="str">
        <f>IF(H340="",I339,VLOOKUP(H340,装备类型!A:B,2,FALSE))</f>
        <v>枪</v>
      </c>
      <c r="Q340" s="57" t="str">
        <f t="shared" si="10"/>
        <v/>
      </c>
      <c r="S340" s="13" t="str">
        <f>IF(P340="","",VLOOKUP(P340,属性值!U:AA,R340+1,FALSE))</f>
        <v/>
      </c>
      <c r="X340" s="13" t="str">
        <f>IF(P340="","",INT(VLOOKUP(P340,属性值!A:G,R340+1,FALSE)*VLOOKUP(I340,属性值!A:D,3,FALSE)))</f>
        <v/>
      </c>
      <c r="Y340" s="13" t="str">
        <f>IF(P340="","",INT(VLOOKUP(P340,属性值!A:G,R340+1,FALSE)*VLOOKUP(I340,属性值!A:D,4,FALSE)))</f>
        <v/>
      </c>
      <c r="Z340" s="13">
        <v>54</v>
      </c>
      <c r="AA340" s="13" t="str">
        <f>IF(Z340="","",VLOOKUP(Z340,状态名词!A:C,2,FALSE))</f>
        <v>spi</v>
      </c>
      <c r="AB340" s="13" t="str">
        <f>IF(Z340="","",VLOOKUP(Z340,状态名词!A:C,3,FALSE))</f>
        <v>精神</v>
      </c>
      <c r="AC340" s="13">
        <v>40</v>
      </c>
    </row>
    <row r="341" spans="1:29">
      <c r="I341" s="13" t="str">
        <f>IF(H341="",I340,VLOOKUP(H341,装备类型!A:B,2,FALSE))</f>
        <v>枪</v>
      </c>
      <c r="J341" s="13">
        <v>2</v>
      </c>
      <c r="K341" s="41" t="s">
        <v>1961</v>
      </c>
      <c r="L341" s="13" t="s">
        <v>5308</v>
      </c>
      <c r="O341" s="13">
        <v>1</v>
      </c>
      <c r="P341" s="13">
        <v>40</v>
      </c>
      <c r="Q341" s="57">
        <f t="shared" si="10"/>
        <v>45</v>
      </c>
      <c r="R341" s="13">
        <v>4</v>
      </c>
      <c r="S341" s="13">
        <f>IF(P341="","",VLOOKUP(P341,属性值!U:AA,R341+1,FALSE))</f>
        <v>240</v>
      </c>
      <c r="T341" s="13" t="s">
        <v>3634</v>
      </c>
      <c r="X341" s="13">
        <f>IF(P341="","",INT(VLOOKUP(P341,属性值!A:G,R341+1,FALSE)*VLOOKUP(I341,属性值!A:D,3,FALSE)))</f>
        <v>912</v>
      </c>
      <c r="Y341" s="13">
        <f>IF(P341="","",INT(VLOOKUP(P341,属性值!A:G,R341+1,FALSE)*VLOOKUP(I341,属性值!A:D,4,FALSE)))</f>
        <v>912</v>
      </c>
      <c r="Z341" s="13">
        <v>65</v>
      </c>
      <c r="AA341" s="13" t="str">
        <f>IF(Z341="","",VLOOKUP(Z341,状态名词!A:C,2,FALSE))</f>
        <v>str</v>
      </c>
      <c r="AB341" s="13" t="str">
        <f>IF(Z341="","",VLOOKUP(Z341,状态名词!A:C,3,FALSE))</f>
        <v>力量</v>
      </c>
      <c r="AC341" s="13">
        <v>60</v>
      </c>
    </row>
    <row r="342" spans="1:29">
      <c r="I342" s="13" t="str">
        <f>IF(H342="",I341,VLOOKUP(H342,装备类型!A:B,2,FALSE))</f>
        <v>枪</v>
      </c>
      <c r="Q342" s="57" t="str">
        <f t="shared" si="10"/>
        <v/>
      </c>
      <c r="S342" s="13" t="str">
        <f>IF(P342="","",VLOOKUP(P342,属性值!U:AA,R342+1,FALSE))</f>
        <v/>
      </c>
      <c r="X342" s="13" t="str">
        <f>IF(P342="","",INT(VLOOKUP(P342,属性值!A:G,R342+1,FALSE)*VLOOKUP(I342,属性值!A:D,3,FALSE)))</f>
        <v/>
      </c>
      <c r="Y342" s="13" t="str">
        <f>IF(P342="","",INT(VLOOKUP(P342,属性值!A:G,R342+1,FALSE)*VLOOKUP(I342,属性值!A:D,4,FALSE)))</f>
        <v/>
      </c>
      <c r="Z342" s="13">
        <v>58</v>
      </c>
      <c r="AA342" s="13" t="str">
        <f>IF(Z342="","",VLOOKUP(Z342,状态名词!A:C,2,FALSE))</f>
        <v>vit</v>
      </c>
      <c r="AB342" s="13" t="str">
        <f>IF(Z342="","",VLOOKUP(Z342,状态名词!A:C,3,FALSE))</f>
        <v>体力</v>
      </c>
      <c r="AC342" s="13">
        <v>44</v>
      </c>
    </row>
    <row r="343" spans="1:29">
      <c r="I343" s="13" t="str">
        <f>IF(H343="",I342,VLOOKUP(H343,装备类型!A:B,2,FALSE))</f>
        <v>枪</v>
      </c>
      <c r="Q343" s="57" t="str">
        <f t="shared" si="10"/>
        <v/>
      </c>
      <c r="S343" s="13" t="str">
        <f>IF(P343="","",VLOOKUP(P343,属性值!U:AA,R343+1,FALSE))</f>
        <v/>
      </c>
      <c r="X343" s="13" t="str">
        <f>IF(P343="","",INT(VLOOKUP(P343,属性值!A:G,R343+1,FALSE)*VLOOKUP(I343,属性值!A:D,3,FALSE)))</f>
        <v/>
      </c>
      <c r="Y343" s="13" t="str">
        <f>IF(P343="","",INT(VLOOKUP(P343,属性值!A:G,R343+1,FALSE)*VLOOKUP(I343,属性值!A:D,4,FALSE)))</f>
        <v/>
      </c>
      <c r="Z343" s="13">
        <v>54</v>
      </c>
      <c r="AA343" s="13" t="str">
        <f>IF(Z343="","",VLOOKUP(Z343,状态名词!A:C,2,FALSE))</f>
        <v>spi</v>
      </c>
      <c r="AB343" s="13" t="str">
        <f>IF(Z343="","",VLOOKUP(Z343,状态名词!A:C,3,FALSE))</f>
        <v>精神</v>
      </c>
      <c r="AC343" s="13">
        <v>44</v>
      </c>
    </row>
    <row r="344" spans="1:29">
      <c r="I344" s="13" t="str">
        <f>IF(H344="",I343,VLOOKUP(H344,装备类型!A:B,2,FALSE))</f>
        <v>枪</v>
      </c>
      <c r="J344" s="13">
        <v>3</v>
      </c>
      <c r="K344" s="41" t="s">
        <v>1962</v>
      </c>
      <c r="L344" s="13" t="s">
        <v>1960</v>
      </c>
      <c r="O344" s="13">
        <v>1</v>
      </c>
      <c r="P344" s="13">
        <v>60</v>
      </c>
      <c r="Q344" s="57">
        <f t="shared" si="10"/>
        <v>67</v>
      </c>
      <c r="R344" s="13">
        <v>5</v>
      </c>
      <c r="S344" s="13">
        <f>IF(P344="","",VLOOKUP(P344,属性值!U:AA,R344+1,FALSE))</f>
        <v>455</v>
      </c>
      <c r="T344" s="13" t="s">
        <v>3634</v>
      </c>
      <c r="U344" s="13">
        <v>30501</v>
      </c>
      <c r="W344" s="13" t="s">
        <v>2372</v>
      </c>
      <c r="X344" s="13">
        <f>IF(P344="","",INT(VLOOKUP(P344,属性值!A:G,R344+1,FALSE)*VLOOKUP(I344,属性值!A:D,3,FALSE)))</f>
        <v>2191</v>
      </c>
      <c r="Y344" s="13">
        <f>IF(P344="","",INT(VLOOKUP(P344,属性值!A:G,R344+1,FALSE)*VLOOKUP(I344,属性值!A:D,4,FALSE)))</f>
        <v>2191</v>
      </c>
      <c r="Z344" s="13">
        <v>65</v>
      </c>
      <c r="AA344" s="13" t="str">
        <f>IF(Z344="","",VLOOKUP(Z344,状态名词!A:C,2,FALSE))</f>
        <v>str</v>
      </c>
      <c r="AB344" s="13" t="str">
        <f>IF(Z344="","",VLOOKUP(Z344,状态名词!A:C,3,FALSE))</f>
        <v>力量</v>
      </c>
      <c r="AC344" s="13">
        <v>120</v>
      </c>
    </row>
    <row r="345" spans="1:29">
      <c r="I345" s="13" t="str">
        <f>IF(H345="",I344,VLOOKUP(H345,装备类型!A:B,2,FALSE))</f>
        <v>枪</v>
      </c>
      <c r="Q345" s="57" t="str">
        <f t="shared" si="10"/>
        <v/>
      </c>
      <c r="S345" s="13" t="str">
        <f>IF(P345="","",VLOOKUP(P345,属性值!U:AA,R345+1,FALSE))</f>
        <v/>
      </c>
      <c r="X345" s="13" t="str">
        <f>IF(P345="","",INT(VLOOKUP(P345,属性值!A:G,R345+1,FALSE)*VLOOKUP(I345,属性值!A:D,3,FALSE)))</f>
        <v/>
      </c>
      <c r="Y345" s="13" t="str">
        <f>IF(P345="","",INT(VLOOKUP(P345,属性值!A:G,R345+1,FALSE)*VLOOKUP(I345,属性值!A:D,4,FALSE)))</f>
        <v/>
      </c>
      <c r="Z345" s="13">
        <v>58</v>
      </c>
      <c r="AA345" s="13" t="str">
        <f>IF(Z345="","",VLOOKUP(Z345,状态名词!A:C,2,FALSE))</f>
        <v>vit</v>
      </c>
      <c r="AB345" s="13" t="str">
        <f>IF(Z345="","",VLOOKUP(Z345,状态名词!A:C,3,FALSE))</f>
        <v>体力</v>
      </c>
      <c r="AC345" s="13">
        <v>90</v>
      </c>
    </row>
    <row r="346" spans="1:29">
      <c r="I346" s="13" t="str">
        <f>IF(H346="",I345,VLOOKUP(H346,装备类型!A:B,2,FALSE))</f>
        <v>枪</v>
      </c>
      <c r="Q346" s="57" t="str">
        <f t="shared" si="10"/>
        <v/>
      </c>
      <c r="S346" s="13" t="str">
        <f>IF(P346="","",VLOOKUP(P346,属性值!U:AA,R346+1,FALSE))</f>
        <v/>
      </c>
      <c r="X346" s="13" t="str">
        <f>IF(P346="","",INT(VLOOKUP(P346,属性值!A:G,R346+1,FALSE)*VLOOKUP(I346,属性值!A:D,3,FALSE)))</f>
        <v/>
      </c>
      <c r="Y346" s="13" t="str">
        <f>IF(P346="","",INT(VLOOKUP(P346,属性值!A:G,R346+1,FALSE)*VLOOKUP(I346,属性值!A:D,4,FALSE)))</f>
        <v/>
      </c>
      <c r="Z346" s="13">
        <v>54</v>
      </c>
      <c r="AA346" s="13" t="str">
        <f>IF(Z346="","",VLOOKUP(Z346,状态名词!A:C,2,FALSE))</f>
        <v>spi</v>
      </c>
      <c r="AB346" s="13" t="str">
        <f>IF(Z346="","",VLOOKUP(Z346,状态名词!A:C,3,FALSE))</f>
        <v>精神</v>
      </c>
      <c r="AC346" s="13">
        <v>90</v>
      </c>
    </row>
    <row r="347" spans="1:29">
      <c r="A347" s="41">
        <v>12002</v>
      </c>
      <c r="B347" s="13">
        <v>20</v>
      </c>
      <c r="C347" s="13">
        <v>4</v>
      </c>
      <c r="D347" s="13">
        <v>20</v>
      </c>
      <c r="E347" s="13">
        <v>4</v>
      </c>
      <c r="F347" s="13">
        <v>-6</v>
      </c>
      <c r="H347" s="13">
        <v>1</v>
      </c>
      <c r="I347" s="13" t="str">
        <f>IF(H347="",I346,VLOOKUP(H347,装备类型!A:B,2,FALSE))</f>
        <v>枪</v>
      </c>
      <c r="J347" s="13">
        <v>1</v>
      </c>
      <c r="K347" s="41" t="s">
        <v>1963</v>
      </c>
      <c r="L347" s="13" t="s">
        <v>5433</v>
      </c>
      <c r="O347" s="13">
        <v>1</v>
      </c>
      <c r="P347" s="13">
        <v>20</v>
      </c>
      <c r="Q347" s="57">
        <f t="shared" ref="Q347:Q410" si="11">IF(R347="","",IF(R347=1,P347,R347*2-3+P347))</f>
        <v>25</v>
      </c>
      <c r="R347" s="13">
        <v>4</v>
      </c>
      <c r="S347" s="13">
        <f>IF(P347="","",VLOOKUP(P347,属性值!U:AA,R347+1,FALSE))</f>
        <v>120</v>
      </c>
      <c r="T347" s="13" t="s">
        <v>1711</v>
      </c>
      <c r="X347" s="13">
        <f>IF(P347="","",INT(VLOOKUP(P347,属性值!A:G,R347+1,FALSE)*VLOOKUP(I347,属性值!A:D,3,FALSE)))</f>
        <v>364</v>
      </c>
      <c r="Y347" s="13">
        <f>IF(P347="","",INT(VLOOKUP(P347,属性值!A:G,R347+1,FALSE)*VLOOKUP(I347,属性值!A:D,4,FALSE)))</f>
        <v>364</v>
      </c>
      <c r="Z347" s="13">
        <v>65</v>
      </c>
      <c r="AA347" s="13" t="str">
        <f>IF(Z347="","",VLOOKUP(Z347,状态名词!A:C,2,FALSE))</f>
        <v>str</v>
      </c>
      <c r="AB347" s="13" t="str">
        <f>IF(Z347="","",VLOOKUP(Z347,状态名词!A:C,3,FALSE))</f>
        <v>力量</v>
      </c>
      <c r="AC347" s="13">
        <v>25</v>
      </c>
    </row>
    <row r="348" spans="1:29">
      <c r="I348" s="13" t="str">
        <f>IF(H348="",I347,VLOOKUP(H348,装备类型!A:B,2,FALSE))</f>
        <v>枪</v>
      </c>
      <c r="Q348" s="57" t="str">
        <f t="shared" si="11"/>
        <v/>
      </c>
      <c r="S348" s="13" t="str">
        <f>IF(P348="","",VLOOKUP(P348,属性值!U:AA,R348+1,FALSE))</f>
        <v/>
      </c>
      <c r="X348" s="13" t="str">
        <f>IF(P348="","",INT(VLOOKUP(P348,属性值!A:G,R348+1,FALSE)*VLOOKUP(I348,属性值!A:D,3,FALSE)))</f>
        <v/>
      </c>
      <c r="Y348" s="13" t="str">
        <f>IF(P348="","",INT(VLOOKUP(P348,属性值!A:G,R348+1,FALSE)*VLOOKUP(I348,属性值!A:D,4,FALSE)))</f>
        <v/>
      </c>
      <c r="Z348" s="13">
        <v>19</v>
      </c>
      <c r="AA348" s="13" t="str">
        <f>IF(Z348="","",VLOOKUP(Z348,状态名词!A:C,2,FALSE))</f>
        <v>rating</v>
      </c>
      <c r="AB348" s="13" t="str">
        <f>IF(Z348="","",VLOOKUP(Z348,状态名词!A:C,3,FALSE))</f>
        <v>暴击+</v>
      </c>
      <c r="AC348" s="13">
        <v>75</v>
      </c>
    </row>
    <row r="349" spans="1:29">
      <c r="I349" s="13" t="str">
        <f>IF(H349="",I348,VLOOKUP(H349,装备类型!A:B,2,FALSE))</f>
        <v>枪</v>
      </c>
      <c r="Q349" s="57" t="str">
        <f t="shared" si="11"/>
        <v/>
      </c>
      <c r="S349" s="13" t="str">
        <f>IF(P349="","",VLOOKUP(P349,属性值!U:AA,R349+1,FALSE))</f>
        <v/>
      </c>
      <c r="X349" s="13" t="str">
        <f>IF(P349="","",INT(VLOOKUP(P349,属性值!A:G,R349+1,FALSE)*VLOOKUP(I349,属性值!A:D,3,FALSE)))</f>
        <v/>
      </c>
      <c r="Y349" s="13" t="str">
        <f>IF(P349="","",INT(VLOOKUP(P349,属性值!A:G,R349+1,FALSE)*VLOOKUP(I349,属性值!A:D,4,FALSE)))</f>
        <v/>
      </c>
      <c r="Z349" s="13">
        <v>17</v>
      </c>
      <c r="AA349" s="13" t="str">
        <f>IF(Z349="","",VLOOKUP(Z349,状态名词!A:C,2,FALSE))</f>
        <v>adi</v>
      </c>
      <c r="AB349" s="13" t="str">
        <f>IF(Z349="","",VLOOKUP(Z349,状态名词!A:C,3,FALSE))</f>
        <v>物穿</v>
      </c>
      <c r="AC349" s="13">
        <v>75</v>
      </c>
    </row>
    <row r="350" spans="1:29">
      <c r="I350" s="13" t="str">
        <f>IF(H350="",I349,VLOOKUP(H350,装备类型!A:B,2,FALSE))</f>
        <v>枪</v>
      </c>
      <c r="J350" s="13">
        <v>2</v>
      </c>
      <c r="K350" s="41" t="s">
        <v>1965</v>
      </c>
      <c r="L350" s="13" t="s">
        <v>1964</v>
      </c>
      <c r="O350" s="13">
        <v>1</v>
      </c>
      <c r="P350" s="13">
        <v>40</v>
      </c>
      <c r="Q350" s="57">
        <f t="shared" si="11"/>
        <v>45</v>
      </c>
      <c r="R350" s="13">
        <v>4</v>
      </c>
      <c r="S350" s="13">
        <f>IF(P350="","",VLOOKUP(P350,属性值!U:AA,R350+1,FALSE))</f>
        <v>240</v>
      </c>
      <c r="T350" s="13" t="s">
        <v>1711</v>
      </c>
      <c r="X350" s="13">
        <f>IF(P350="","",INT(VLOOKUP(P350,属性值!A:G,R350+1,FALSE)*VLOOKUP(I350,属性值!A:D,3,FALSE)))</f>
        <v>912</v>
      </c>
      <c r="Y350" s="13">
        <f>IF(P350="","",INT(VLOOKUP(P350,属性值!A:G,R350+1,FALSE)*VLOOKUP(I350,属性值!A:D,4,FALSE)))</f>
        <v>912</v>
      </c>
      <c r="Z350" s="13">
        <v>65</v>
      </c>
      <c r="AA350" s="13" t="str">
        <f>IF(Z350="","",VLOOKUP(Z350,状态名词!A:C,2,FALSE))</f>
        <v>str</v>
      </c>
      <c r="AB350" s="13" t="str">
        <f>IF(Z350="","",VLOOKUP(Z350,状态名词!A:C,3,FALSE))</f>
        <v>力量</v>
      </c>
      <c r="AC350" s="13">
        <v>30</v>
      </c>
    </row>
    <row r="351" spans="1:29">
      <c r="I351" s="13" t="str">
        <f>IF(H351="",I350,VLOOKUP(H351,装备类型!A:B,2,FALSE))</f>
        <v>枪</v>
      </c>
      <c r="Q351" s="57" t="str">
        <f t="shared" si="11"/>
        <v/>
      </c>
      <c r="S351" s="13" t="str">
        <f>IF(P351="","",VLOOKUP(P351,属性值!U:AA,R351+1,FALSE))</f>
        <v/>
      </c>
      <c r="X351" s="13" t="str">
        <f>IF(P351="","",INT(VLOOKUP(P351,属性值!A:G,R351+1,FALSE)*VLOOKUP(I351,属性值!A:D,3,FALSE)))</f>
        <v/>
      </c>
      <c r="Y351" s="13" t="str">
        <f>IF(P351="","",INT(VLOOKUP(P351,属性值!A:G,R351+1,FALSE)*VLOOKUP(I351,属性值!A:D,4,FALSE)))</f>
        <v/>
      </c>
      <c r="Z351" s="13">
        <v>19</v>
      </c>
      <c r="AA351" s="13" t="str">
        <f>IF(Z351="","",VLOOKUP(Z351,状态名词!A:C,2,FALSE))</f>
        <v>rating</v>
      </c>
      <c r="AB351" s="13" t="str">
        <f>IF(Z351="","",VLOOKUP(Z351,状态名词!A:C,3,FALSE))</f>
        <v>暴击+</v>
      </c>
      <c r="AC351" s="13">
        <v>90</v>
      </c>
    </row>
    <row r="352" spans="1:29">
      <c r="I352" s="13" t="str">
        <f>IF(H352="",I351,VLOOKUP(H352,装备类型!A:B,2,FALSE))</f>
        <v>枪</v>
      </c>
      <c r="Q352" s="57" t="str">
        <f t="shared" si="11"/>
        <v/>
      </c>
      <c r="S352" s="13" t="str">
        <f>IF(P352="","",VLOOKUP(P352,属性值!U:AA,R352+1,FALSE))</f>
        <v/>
      </c>
      <c r="X352" s="13" t="str">
        <f>IF(P352="","",INT(VLOOKUP(P352,属性值!A:G,R352+1,FALSE)*VLOOKUP(I352,属性值!A:D,3,FALSE)))</f>
        <v/>
      </c>
      <c r="Y352" s="13" t="str">
        <f>IF(P352="","",INT(VLOOKUP(P352,属性值!A:G,R352+1,FALSE)*VLOOKUP(I352,属性值!A:D,4,FALSE)))</f>
        <v/>
      </c>
      <c r="Z352" s="13">
        <v>17</v>
      </c>
      <c r="AA352" s="13" t="str">
        <f>IF(Z352="","",VLOOKUP(Z352,状态名词!A:C,2,FALSE))</f>
        <v>adi</v>
      </c>
      <c r="AB352" s="13" t="str">
        <f>IF(Z352="","",VLOOKUP(Z352,状态名词!A:C,3,FALSE))</f>
        <v>物穿</v>
      </c>
      <c r="AC352" s="13">
        <v>90</v>
      </c>
    </row>
    <row r="353" spans="1:29">
      <c r="I353" s="13" t="str">
        <f>IF(H353="",I352,VLOOKUP(H353,装备类型!A:B,2,FALSE))</f>
        <v>枪</v>
      </c>
      <c r="J353" s="13">
        <v>3</v>
      </c>
      <c r="K353" s="41" t="s">
        <v>1966</v>
      </c>
      <c r="L353" s="13" t="s">
        <v>1964</v>
      </c>
      <c r="O353" s="13">
        <v>1</v>
      </c>
      <c r="P353" s="13">
        <v>60</v>
      </c>
      <c r="Q353" s="57">
        <f t="shared" si="11"/>
        <v>67</v>
      </c>
      <c r="R353" s="13">
        <v>5</v>
      </c>
      <c r="S353" s="13">
        <f>IF(P353="","",VLOOKUP(P353,属性值!U:AA,R353+1,FALSE))</f>
        <v>455</v>
      </c>
      <c r="T353" s="13" t="s">
        <v>1711</v>
      </c>
      <c r="U353" s="13">
        <v>30502</v>
      </c>
      <c r="W353" s="13" t="s">
        <v>2373</v>
      </c>
      <c r="X353" s="13">
        <f>IF(P353="","",INT(VLOOKUP(P353,属性值!A:G,R353+1,FALSE)*VLOOKUP(I353,属性值!A:D,3,FALSE)))</f>
        <v>2191</v>
      </c>
      <c r="Y353" s="13">
        <f>IF(P353="","",INT(VLOOKUP(P353,属性值!A:G,R353+1,FALSE)*VLOOKUP(I353,属性值!A:D,4,FALSE)))</f>
        <v>2191</v>
      </c>
      <c r="Z353" s="13">
        <v>65</v>
      </c>
      <c r="AA353" s="13" t="str">
        <f>IF(Z353="","",VLOOKUP(Z353,状态名词!A:C,2,FALSE))</f>
        <v>str</v>
      </c>
      <c r="AB353" s="13" t="str">
        <f>IF(Z353="","",VLOOKUP(Z353,状态名词!A:C,3,FALSE))</f>
        <v>力量</v>
      </c>
      <c r="AC353" s="13">
        <v>60</v>
      </c>
    </row>
    <row r="354" spans="1:29">
      <c r="I354" s="13" t="str">
        <f>IF(H354="",I353,VLOOKUP(H354,装备类型!A:B,2,FALSE))</f>
        <v>枪</v>
      </c>
      <c r="Q354" s="57" t="str">
        <f t="shared" si="11"/>
        <v/>
      </c>
      <c r="S354" s="13" t="str">
        <f>IF(P354="","",VLOOKUP(P354,属性值!U:AA,R354+1,FALSE))</f>
        <v/>
      </c>
      <c r="X354" s="13" t="str">
        <f>IF(P354="","",INT(VLOOKUP(P354,属性值!A:G,R354+1,FALSE)*VLOOKUP(I354,属性值!A:D,3,FALSE)))</f>
        <v/>
      </c>
      <c r="Y354" s="13" t="str">
        <f>IF(P354="","",INT(VLOOKUP(P354,属性值!A:G,R354+1,FALSE)*VLOOKUP(I354,属性值!A:D,4,FALSE)))</f>
        <v/>
      </c>
      <c r="Z354" s="13">
        <v>19</v>
      </c>
      <c r="AA354" s="13" t="str">
        <f>IF(Z354="","",VLOOKUP(Z354,状态名词!A:C,2,FALSE))</f>
        <v>rating</v>
      </c>
      <c r="AB354" s="13" t="str">
        <f>IF(Z354="","",VLOOKUP(Z354,状态名词!A:C,3,FALSE))</f>
        <v>暴击+</v>
      </c>
      <c r="AC354" s="13">
        <v>180</v>
      </c>
    </row>
    <row r="355" spans="1:29">
      <c r="I355" s="13" t="str">
        <f>IF(H355="",I354,VLOOKUP(H355,装备类型!A:B,2,FALSE))</f>
        <v>枪</v>
      </c>
      <c r="Q355" s="57" t="str">
        <f t="shared" si="11"/>
        <v/>
      </c>
      <c r="S355" s="13" t="str">
        <f>IF(P355="","",VLOOKUP(P355,属性值!U:AA,R355+1,FALSE))</f>
        <v/>
      </c>
      <c r="X355" s="13" t="str">
        <f>IF(P355="","",INT(VLOOKUP(P355,属性值!A:G,R355+1,FALSE)*VLOOKUP(I355,属性值!A:D,3,FALSE)))</f>
        <v/>
      </c>
      <c r="Y355" s="13" t="str">
        <f>IF(P355="","",INT(VLOOKUP(P355,属性值!A:G,R355+1,FALSE)*VLOOKUP(I355,属性值!A:D,4,FALSE)))</f>
        <v/>
      </c>
      <c r="Z355" s="13">
        <v>17</v>
      </c>
      <c r="AA355" s="13" t="str">
        <f>IF(Z355="","",VLOOKUP(Z355,状态名词!A:C,2,FALSE))</f>
        <v>adi</v>
      </c>
      <c r="AB355" s="13" t="str">
        <f>IF(Z355="","",VLOOKUP(Z355,状态名词!A:C,3,FALSE))</f>
        <v>物穿</v>
      </c>
      <c r="AC355" s="13">
        <v>180</v>
      </c>
    </row>
    <row r="356" spans="1:29">
      <c r="A356" s="41">
        <v>12003</v>
      </c>
      <c r="B356" s="13">
        <v>20</v>
      </c>
      <c r="C356" s="13">
        <v>4</v>
      </c>
      <c r="D356" s="13">
        <v>20</v>
      </c>
      <c r="E356" s="13">
        <v>4</v>
      </c>
      <c r="F356" s="13">
        <v>-6</v>
      </c>
      <c r="H356" s="13">
        <v>1</v>
      </c>
      <c r="I356" s="13" t="str">
        <f>IF(H356="",I355,VLOOKUP(H356,装备类型!A:B,2,FALSE))</f>
        <v>枪</v>
      </c>
      <c r="J356" s="13">
        <v>1</v>
      </c>
      <c r="K356" s="41" t="s">
        <v>1967</v>
      </c>
      <c r="L356" s="13" t="s">
        <v>5633</v>
      </c>
      <c r="O356" s="13">
        <v>1</v>
      </c>
      <c r="P356" s="13">
        <v>20</v>
      </c>
      <c r="Q356" s="57">
        <f t="shared" si="11"/>
        <v>25</v>
      </c>
      <c r="R356" s="13">
        <v>4</v>
      </c>
      <c r="S356" s="13">
        <f>IF(P356="","",VLOOKUP(P356,属性值!U:AA,R356+1,FALSE))</f>
        <v>120</v>
      </c>
      <c r="T356" s="13" t="s">
        <v>3635</v>
      </c>
      <c r="X356" s="13">
        <f>IF(P356="","",INT(VLOOKUP(P356,属性值!A:G,R356+1,FALSE)*VLOOKUP(I356,属性值!A:D,3,FALSE)))</f>
        <v>364</v>
      </c>
      <c r="Y356" s="13">
        <f>IF(P356="","",INT(VLOOKUP(P356,属性值!A:G,R356+1,FALSE)*VLOOKUP(I356,属性值!A:D,4,FALSE)))</f>
        <v>364</v>
      </c>
      <c r="Z356" s="13">
        <v>65</v>
      </c>
      <c r="AA356" s="13" t="str">
        <f>IF(Z356="","",VLOOKUP(Z356,状态名词!A:C,2,FALSE))</f>
        <v>str</v>
      </c>
      <c r="AB356" s="13" t="str">
        <f>IF(Z356="","",VLOOKUP(Z356,状态名词!A:C,3,FALSE))</f>
        <v>力量</v>
      </c>
      <c r="AC356" s="13">
        <v>80</v>
      </c>
    </row>
    <row r="357" spans="1:29">
      <c r="I357" s="13" t="str">
        <f>IF(H357="",I356,VLOOKUP(H357,装备类型!A:B,2,FALSE))</f>
        <v>枪</v>
      </c>
      <c r="Q357" s="57" t="str">
        <f t="shared" si="11"/>
        <v/>
      </c>
      <c r="S357" s="13" t="str">
        <f>IF(P357="","",VLOOKUP(P357,属性值!U:AA,R357+1,FALSE))</f>
        <v/>
      </c>
      <c r="X357" s="13" t="str">
        <f>IF(P357="","",INT(VLOOKUP(P357,属性值!A:G,R357+1,FALSE)*VLOOKUP(I357,属性值!A:D,3,FALSE)))</f>
        <v/>
      </c>
      <c r="Y357" s="13" t="str">
        <f>IF(P357="","",INT(VLOOKUP(P357,属性值!A:G,R357+1,FALSE)*VLOOKUP(I357,属性值!A:D,4,FALSE)))</f>
        <v/>
      </c>
      <c r="Z357" s="13">
        <v>61</v>
      </c>
      <c r="AA357" s="13" t="str">
        <f>IF(Z357="","",VLOOKUP(Z357,状态名词!A:C,2,FALSE))</f>
        <v>team_ad</v>
      </c>
      <c r="AB357" s="13" t="str">
        <f>IF(Z357="","",VLOOKUP(Z357,状态名词!A:C,3,FALSE))</f>
        <v>队伍AD</v>
      </c>
      <c r="AC357" s="13">
        <v>50</v>
      </c>
    </row>
    <row r="358" spans="1:29">
      <c r="I358" s="13" t="str">
        <f>IF(H358="",I357,VLOOKUP(H358,装备类型!A:B,2,FALSE))</f>
        <v>枪</v>
      </c>
      <c r="Q358" s="57" t="str">
        <f t="shared" si="11"/>
        <v/>
      </c>
      <c r="S358" s="13" t="str">
        <f>IF(P358="","",VLOOKUP(P358,属性值!U:AA,R358+1,FALSE))</f>
        <v/>
      </c>
      <c r="X358" s="13" t="str">
        <f>IF(P358="","",INT(VLOOKUP(P358,属性值!A:G,R358+1,FALSE)*VLOOKUP(I358,属性值!A:D,3,FALSE)))</f>
        <v/>
      </c>
      <c r="Y358" s="13" t="str">
        <f>IF(P358="","",INT(VLOOKUP(P358,属性值!A:G,R358+1,FALSE)*VLOOKUP(I358,属性值!A:D,4,FALSE)))</f>
        <v/>
      </c>
      <c r="Z358" s="13">
        <v>69</v>
      </c>
      <c r="AA358" s="13" t="str">
        <f>IF(Z358="","",VLOOKUP(Z358,状态名词!A:C,2,FALSE))</f>
        <v>hit</v>
      </c>
      <c r="AB358" s="13" t="str">
        <f>IF(Z358="","",VLOOKUP(Z358,状态名词!A:C,3,FALSE))</f>
        <v>命中率</v>
      </c>
      <c r="AC358" s="13">
        <v>125</v>
      </c>
    </row>
    <row r="359" spans="1:29">
      <c r="I359" s="13" t="str">
        <f>IF(H359="",I358,VLOOKUP(H359,装备类型!A:B,2,FALSE))</f>
        <v>枪</v>
      </c>
      <c r="J359" s="13">
        <v>2</v>
      </c>
      <c r="K359" s="41" t="s">
        <v>1969</v>
      </c>
      <c r="L359" s="13" t="s">
        <v>1968</v>
      </c>
      <c r="O359" s="13">
        <v>1</v>
      </c>
      <c r="P359" s="13">
        <v>40</v>
      </c>
      <c r="Q359" s="57">
        <f t="shared" si="11"/>
        <v>45</v>
      </c>
      <c r="R359" s="13">
        <v>4</v>
      </c>
      <c r="S359" s="13">
        <f>IF(P359="","",VLOOKUP(P359,属性值!U:AA,R359+1,FALSE))</f>
        <v>240</v>
      </c>
      <c r="T359" s="13" t="s">
        <v>3635</v>
      </c>
      <c r="X359" s="13">
        <f>IF(P359="","",INT(VLOOKUP(P359,属性值!A:G,R359+1,FALSE)*VLOOKUP(I359,属性值!A:D,3,FALSE)))</f>
        <v>912</v>
      </c>
      <c r="Y359" s="13">
        <f>IF(P359="","",INT(VLOOKUP(P359,属性值!A:G,R359+1,FALSE)*VLOOKUP(I359,属性值!A:D,4,FALSE)))</f>
        <v>912</v>
      </c>
      <c r="Z359" s="13">
        <v>65</v>
      </c>
      <c r="AA359" s="13" t="str">
        <f>IF(Z359="","",VLOOKUP(Z359,状态名词!A:C,2,FALSE))</f>
        <v>str</v>
      </c>
      <c r="AB359" s="13" t="str">
        <f>IF(Z359="","",VLOOKUP(Z359,状态名词!A:C,3,FALSE))</f>
        <v>力量</v>
      </c>
      <c r="AC359" s="13">
        <v>96</v>
      </c>
    </row>
    <row r="360" spans="1:29">
      <c r="I360" s="13" t="str">
        <f>IF(H360="",I359,VLOOKUP(H360,装备类型!A:B,2,FALSE))</f>
        <v>枪</v>
      </c>
      <c r="Q360" s="57" t="str">
        <f t="shared" si="11"/>
        <v/>
      </c>
      <c r="S360" s="13" t="str">
        <f>IF(P360="","",VLOOKUP(P360,属性值!U:AA,R360+1,FALSE))</f>
        <v/>
      </c>
      <c r="X360" s="13" t="str">
        <f>IF(P360="","",INT(VLOOKUP(P360,属性值!A:G,R360+1,FALSE)*VLOOKUP(I360,属性值!A:D,3,FALSE)))</f>
        <v/>
      </c>
      <c r="Y360" s="13" t="str">
        <f>IF(P360="","",INT(VLOOKUP(P360,属性值!A:G,R360+1,FALSE)*VLOOKUP(I360,属性值!A:D,4,FALSE)))</f>
        <v/>
      </c>
      <c r="Z360" s="13">
        <v>61</v>
      </c>
      <c r="AA360" s="13" t="str">
        <f>IF(Z360="","",VLOOKUP(Z360,状态名词!A:C,2,FALSE))</f>
        <v>team_ad</v>
      </c>
      <c r="AB360" s="13" t="str">
        <f>IF(Z360="","",VLOOKUP(Z360,状态名词!A:C,3,FALSE))</f>
        <v>队伍AD</v>
      </c>
      <c r="AC360" s="13">
        <v>56</v>
      </c>
    </row>
    <row r="361" spans="1:29">
      <c r="I361" s="13" t="str">
        <f>IF(H361="",I360,VLOOKUP(H361,装备类型!A:B,2,FALSE))</f>
        <v>枪</v>
      </c>
      <c r="Q361" s="57" t="str">
        <f t="shared" si="11"/>
        <v/>
      </c>
      <c r="S361" s="13" t="str">
        <f>IF(P361="","",VLOOKUP(P361,属性值!U:AA,R361+1,FALSE))</f>
        <v/>
      </c>
      <c r="X361" s="13" t="str">
        <f>IF(P361="","",INT(VLOOKUP(P361,属性值!A:G,R361+1,FALSE)*VLOOKUP(I361,属性值!A:D,3,FALSE)))</f>
        <v/>
      </c>
      <c r="Y361" s="13" t="str">
        <f>IF(P361="","",INT(VLOOKUP(P361,属性值!A:G,R361+1,FALSE)*VLOOKUP(I361,属性值!A:D,4,FALSE)))</f>
        <v/>
      </c>
      <c r="Z361" s="13">
        <v>69</v>
      </c>
      <c r="AA361" s="13" t="str">
        <f>IF(Z361="","",VLOOKUP(Z361,状态名词!A:C,2,FALSE))</f>
        <v>hit</v>
      </c>
      <c r="AB361" s="13" t="str">
        <f>IF(Z361="","",VLOOKUP(Z361,状态名词!A:C,3,FALSE))</f>
        <v>命中率</v>
      </c>
      <c r="AC361" s="13">
        <v>144</v>
      </c>
    </row>
    <row r="362" spans="1:29">
      <c r="I362" s="13" t="str">
        <f>IF(H362="",I361,VLOOKUP(H362,装备类型!A:B,2,FALSE))</f>
        <v>枪</v>
      </c>
      <c r="J362" s="13">
        <v>3</v>
      </c>
      <c r="K362" s="41" t="s">
        <v>1970</v>
      </c>
      <c r="L362" s="13" t="s">
        <v>1968</v>
      </c>
      <c r="O362" s="13">
        <v>1</v>
      </c>
      <c r="P362" s="13">
        <v>60</v>
      </c>
      <c r="Q362" s="57">
        <f t="shared" si="11"/>
        <v>67</v>
      </c>
      <c r="R362" s="13">
        <v>5</v>
      </c>
      <c r="S362" s="13">
        <f>IF(P362="","",VLOOKUP(P362,属性值!U:AA,R362+1,FALSE))</f>
        <v>455</v>
      </c>
      <c r="T362" s="13" t="s">
        <v>3635</v>
      </c>
      <c r="U362" s="13">
        <v>30503</v>
      </c>
      <c r="W362" s="13" t="s">
        <v>2374</v>
      </c>
      <c r="X362" s="13">
        <f>IF(P362="","",INT(VLOOKUP(P362,属性值!A:G,R362+1,FALSE)*VLOOKUP(I362,属性值!A:D,3,FALSE)))</f>
        <v>2191</v>
      </c>
      <c r="Y362" s="13">
        <f>IF(P362="","",INT(VLOOKUP(P362,属性值!A:G,R362+1,FALSE)*VLOOKUP(I362,属性值!A:D,4,FALSE)))</f>
        <v>2191</v>
      </c>
      <c r="Z362" s="13">
        <v>65</v>
      </c>
      <c r="AA362" s="13" t="str">
        <f>IF(Z362="","",VLOOKUP(Z362,状态名词!A:C,2,FALSE))</f>
        <v>str</v>
      </c>
      <c r="AB362" s="13" t="str">
        <f>IF(Z362="","",VLOOKUP(Z362,状态名词!A:C,3,FALSE))</f>
        <v>力量</v>
      </c>
      <c r="AC362" s="13">
        <v>200</v>
      </c>
    </row>
    <row r="363" spans="1:29">
      <c r="I363" s="13" t="str">
        <f>IF(H363="",I362,VLOOKUP(H363,装备类型!A:B,2,FALSE))</f>
        <v>枪</v>
      </c>
      <c r="Q363" s="57" t="str">
        <f t="shared" si="11"/>
        <v/>
      </c>
      <c r="S363" s="13" t="str">
        <f>IF(P363="","",VLOOKUP(P363,属性值!U:AA,R363+1,FALSE))</f>
        <v/>
      </c>
      <c r="X363" s="13" t="str">
        <f>IF(P363="","",INT(VLOOKUP(P363,属性值!A:G,R363+1,FALSE)*VLOOKUP(I363,属性值!A:D,3,FALSE)))</f>
        <v/>
      </c>
      <c r="Y363" s="13" t="str">
        <f>IF(P363="","",INT(VLOOKUP(P363,属性值!A:G,R363+1,FALSE)*VLOOKUP(I363,属性值!A:D,4,FALSE)))</f>
        <v/>
      </c>
      <c r="Z363" s="13">
        <v>61</v>
      </c>
      <c r="AA363" s="13" t="str">
        <f>IF(Z363="","",VLOOKUP(Z363,状态名词!A:C,2,FALSE))</f>
        <v>team_ad</v>
      </c>
      <c r="AB363" s="13" t="str">
        <f>IF(Z363="","",VLOOKUP(Z363,状态名词!A:C,3,FALSE))</f>
        <v>队伍AD</v>
      </c>
      <c r="AC363" s="13">
        <v>120</v>
      </c>
    </row>
    <row r="364" spans="1:29">
      <c r="I364" s="13" t="str">
        <f>IF(H364="",I363,VLOOKUP(H364,装备类型!A:B,2,FALSE))</f>
        <v>枪</v>
      </c>
      <c r="Q364" s="57" t="str">
        <f t="shared" si="11"/>
        <v/>
      </c>
      <c r="S364" s="13" t="str">
        <f>IF(P364="","",VLOOKUP(P364,属性值!U:AA,R364+1,FALSE))</f>
        <v/>
      </c>
      <c r="X364" s="13" t="str">
        <f>IF(P364="","",INT(VLOOKUP(P364,属性值!A:G,R364+1,FALSE)*VLOOKUP(I364,属性值!A:D,3,FALSE)))</f>
        <v/>
      </c>
      <c r="Y364" s="13" t="str">
        <f>IF(P364="","",INT(VLOOKUP(P364,属性值!A:G,R364+1,FALSE)*VLOOKUP(I364,属性值!A:D,4,FALSE)))</f>
        <v/>
      </c>
      <c r="Z364" s="13">
        <v>69</v>
      </c>
      <c r="AA364" s="13" t="str">
        <f>IF(Z364="","",VLOOKUP(Z364,状态名词!A:C,2,FALSE))</f>
        <v>hit</v>
      </c>
      <c r="AB364" s="13" t="str">
        <f>IF(Z364="","",VLOOKUP(Z364,状态名词!A:C,3,FALSE))</f>
        <v>命中率</v>
      </c>
      <c r="AC364" s="13">
        <v>300</v>
      </c>
    </row>
    <row r="365" spans="1:29">
      <c r="A365" s="41">
        <v>12004</v>
      </c>
      <c r="B365" s="13">
        <v>20</v>
      </c>
      <c r="C365" s="13">
        <v>4</v>
      </c>
      <c r="D365" s="13">
        <v>20</v>
      </c>
      <c r="E365" s="13">
        <v>4</v>
      </c>
      <c r="F365" s="13">
        <v>-1</v>
      </c>
      <c r="H365" s="13">
        <v>2</v>
      </c>
      <c r="I365" s="13" t="str">
        <f>IF(H365="",I364,VLOOKUP(H365,装备类型!A:B,2,FALSE))</f>
        <v>刀</v>
      </c>
      <c r="J365" s="13">
        <v>1</v>
      </c>
      <c r="K365" s="41" t="s">
        <v>1971</v>
      </c>
      <c r="L365" s="13" t="s">
        <v>5440</v>
      </c>
      <c r="O365" s="13">
        <v>1</v>
      </c>
      <c r="P365" s="13">
        <v>20</v>
      </c>
      <c r="Q365" s="57">
        <f t="shared" si="11"/>
        <v>25</v>
      </c>
      <c r="R365" s="13">
        <v>4</v>
      </c>
      <c r="S365" s="13">
        <f>IF(P365="","",VLOOKUP(P365,属性值!U:AA,R365+1,FALSE))</f>
        <v>120</v>
      </c>
      <c r="T365" s="13" t="s">
        <v>3636</v>
      </c>
      <c r="X365" s="13">
        <f>IF(P365="","",INT(VLOOKUP(P365,属性值!A:G,R365+1,FALSE)*VLOOKUP(I365,属性值!A:D,3,FALSE)))</f>
        <v>436</v>
      </c>
      <c r="Y365" s="13">
        <f>IF(P365="","",INT(VLOOKUP(P365,属性值!A:G,R365+1,FALSE)*VLOOKUP(I365,属性值!A:D,4,FALSE)))</f>
        <v>291</v>
      </c>
      <c r="Z365" s="13">
        <v>65</v>
      </c>
      <c r="AA365" s="13" t="str">
        <f>IF(Z365="","",VLOOKUP(Z365,状态名词!A:C,2,FALSE))</f>
        <v>str</v>
      </c>
      <c r="AB365" s="13" t="str">
        <f>IF(Z365="","",VLOOKUP(Z365,状态名词!A:C,3,FALSE))</f>
        <v>力量</v>
      </c>
      <c r="AC365" s="13">
        <v>60</v>
      </c>
    </row>
    <row r="366" spans="1:29">
      <c r="I366" s="13" t="str">
        <f>IF(H366="",I365,VLOOKUP(H366,装备类型!A:B,2,FALSE))</f>
        <v>刀</v>
      </c>
      <c r="Q366" s="57" t="str">
        <f t="shared" si="11"/>
        <v/>
      </c>
      <c r="S366" s="13" t="str">
        <f>IF(P366="","",VLOOKUP(P366,属性值!U:AA,R366+1,FALSE))</f>
        <v/>
      </c>
      <c r="X366" s="13" t="str">
        <f>IF(P366="","",INT(VLOOKUP(P366,属性值!A:G,R366+1,FALSE)*VLOOKUP(I366,属性值!A:D,3,FALSE)))</f>
        <v/>
      </c>
      <c r="Y366" s="13" t="str">
        <f>IF(P366="","",INT(VLOOKUP(P366,属性值!A:G,R366+1,FALSE)*VLOOKUP(I366,属性值!A:D,4,FALSE)))</f>
        <v/>
      </c>
      <c r="Z366" s="13">
        <v>23</v>
      </c>
      <c r="AA366" s="13" t="str">
        <f>IF(Z366="","",VLOOKUP(Z366,状态名词!A:C,2,FALSE))</f>
        <v>steal</v>
      </c>
      <c r="AB366" s="13" t="str">
        <f>IF(Z366="","",VLOOKUP(Z366,状态名词!A:C,3,FALSE))</f>
        <v>生命偷取</v>
      </c>
      <c r="AC366" s="13">
        <v>180</v>
      </c>
    </row>
    <row r="367" spans="1:29">
      <c r="I367" s="13" t="str">
        <f>IF(H367="",I366,VLOOKUP(H367,装备类型!A:B,2,FALSE))</f>
        <v>刀</v>
      </c>
      <c r="Q367" s="57" t="str">
        <f t="shared" si="11"/>
        <v/>
      </c>
      <c r="S367" s="13" t="str">
        <f>IF(P367="","",VLOOKUP(P367,属性值!U:AA,R367+1,FALSE))</f>
        <v/>
      </c>
      <c r="X367" s="13" t="str">
        <f>IF(P367="","",INT(VLOOKUP(P367,属性值!A:G,R367+1,FALSE)*VLOOKUP(I367,属性值!A:D,3,FALSE)))</f>
        <v/>
      </c>
      <c r="Y367" s="13" t="str">
        <f>IF(P367="","",INT(VLOOKUP(P367,属性值!A:G,R367+1,FALSE)*VLOOKUP(I367,属性值!A:D,4,FALSE)))</f>
        <v/>
      </c>
      <c r="Z367" s="13">
        <v>21</v>
      </c>
      <c r="AA367" s="13" t="str">
        <f>IF(Z367="","",VLOOKUP(Z367,状态名词!A:C,2,FALSE))</f>
        <v>speed</v>
      </c>
      <c r="AB367" s="13" t="str">
        <f>IF(Z367="","",VLOOKUP(Z367,状态名词!A:C,3,FALSE))</f>
        <v>速度+</v>
      </c>
      <c r="AC367" s="13">
        <v>180</v>
      </c>
    </row>
    <row r="368" spans="1:29">
      <c r="I368" s="13" t="str">
        <f>IF(H368="",I367,VLOOKUP(H368,装备类型!A:B,2,FALSE))</f>
        <v>刀</v>
      </c>
      <c r="J368" s="13">
        <v>2</v>
      </c>
      <c r="K368" s="41" t="s">
        <v>1973</v>
      </c>
      <c r="L368" s="13" t="s">
        <v>1972</v>
      </c>
      <c r="O368" s="13">
        <v>1</v>
      </c>
      <c r="P368" s="13">
        <v>40</v>
      </c>
      <c r="Q368" s="57">
        <f t="shared" si="11"/>
        <v>45</v>
      </c>
      <c r="R368" s="13">
        <v>4</v>
      </c>
      <c r="S368" s="13">
        <f>IF(P368="","",VLOOKUP(P368,属性值!U:AA,R368+1,FALSE))</f>
        <v>240</v>
      </c>
      <c r="T368" s="13" t="s">
        <v>3636</v>
      </c>
      <c r="X368" s="13">
        <f>IF(P368="","",INT(VLOOKUP(P368,属性值!A:G,R368+1,FALSE)*VLOOKUP(I368,属性值!A:D,3,FALSE)))</f>
        <v>1094</v>
      </c>
      <c r="Y368" s="13">
        <f>IF(P368="","",INT(VLOOKUP(P368,属性值!A:G,R368+1,FALSE)*VLOOKUP(I368,属性值!A:D,4,FALSE)))</f>
        <v>729</v>
      </c>
      <c r="Z368" s="13">
        <v>65</v>
      </c>
      <c r="AA368" s="13" t="str">
        <f>IF(Z368="","",VLOOKUP(Z368,状态名词!A:C,2,FALSE))</f>
        <v>str</v>
      </c>
      <c r="AB368" s="13" t="str">
        <f>IF(Z368="","",VLOOKUP(Z368,状态名词!A:C,3,FALSE))</f>
        <v>力量</v>
      </c>
      <c r="AC368" s="13">
        <v>72</v>
      </c>
    </row>
    <row r="369" spans="1:29">
      <c r="I369" s="13" t="str">
        <f>IF(H369="",I368,VLOOKUP(H369,装备类型!A:B,2,FALSE))</f>
        <v>刀</v>
      </c>
      <c r="Q369" s="57" t="str">
        <f t="shared" si="11"/>
        <v/>
      </c>
      <c r="S369" s="13" t="str">
        <f>IF(P369="","",VLOOKUP(P369,属性值!U:AA,R369+1,FALSE))</f>
        <v/>
      </c>
      <c r="X369" s="13" t="str">
        <f>IF(P369="","",INT(VLOOKUP(P369,属性值!A:G,R369+1,FALSE)*VLOOKUP(I369,属性值!A:D,3,FALSE)))</f>
        <v/>
      </c>
      <c r="Y369" s="13" t="str">
        <f>IF(P369="","",INT(VLOOKUP(P369,属性值!A:G,R369+1,FALSE)*VLOOKUP(I369,属性值!A:D,4,FALSE)))</f>
        <v/>
      </c>
      <c r="Z369" s="13">
        <v>23</v>
      </c>
      <c r="AA369" s="13" t="str">
        <f>IF(Z369="","",VLOOKUP(Z369,状态名词!A:C,2,FALSE))</f>
        <v>steal</v>
      </c>
      <c r="AB369" s="13" t="str">
        <f>IF(Z369="","",VLOOKUP(Z369,状态名词!A:C,3,FALSE))</f>
        <v>生命偷取</v>
      </c>
      <c r="AC369" s="13">
        <v>216</v>
      </c>
    </row>
    <row r="370" spans="1:29">
      <c r="I370" s="13" t="str">
        <f>IF(H370="",I369,VLOOKUP(H370,装备类型!A:B,2,FALSE))</f>
        <v>刀</v>
      </c>
      <c r="Q370" s="57" t="str">
        <f t="shared" si="11"/>
        <v/>
      </c>
      <c r="S370" s="13" t="str">
        <f>IF(P370="","",VLOOKUP(P370,属性值!U:AA,R370+1,FALSE))</f>
        <v/>
      </c>
      <c r="X370" s="13" t="str">
        <f>IF(P370="","",INT(VLOOKUP(P370,属性值!A:G,R370+1,FALSE)*VLOOKUP(I370,属性值!A:D,3,FALSE)))</f>
        <v/>
      </c>
      <c r="Y370" s="13" t="str">
        <f>IF(P370="","",INT(VLOOKUP(P370,属性值!A:G,R370+1,FALSE)*VLOOKUP(I370,属性值!A:D,4,FALSE)))</f>
        <v/>
      </c>
      <c r="Z370" s="13">
        <v>21</v>
      </c>
      <c r="AA370" s="13" t="str">
        <f>IF(Z370="","",VLOOKUP(Z370,状态名词!A:C,2,FALSE))</f>
        <v>speed</v>
      </c>
      <c r="AB370" s="13" t="str">
        <f>IF(Z370="","",VLOOKUP(Z370,状态名词!A:C,3,FALSE))</f>
        <v>速度+</v>
      </c>
      <c r="AC370" s="13">
        <v>216</v>
      </c>
    </row>
    <row r="371" spans="1:29">
      <c r="I371" s="13" t="str">
        <f>IF(H371="",I370,VLOOKUP(H371,装备类型!A:B,2,FALSE))</f>
        <v>刀</v>
      </c>
      <c r="J371" s="13">
        <v>3</v>
      </c>
      <c r="K371" s="41" t="s">
        <v>1974</v>
      </c>
      <c r="L371" s="13" t="s">
        <v>1972</v>
      </c>
      <c r="O371" s="13">
        <v>1</v>
      </c>
      <c r="P371" s="13">
        <v>60</v>
      </c>
      <c r="Q371" s="57">
        <f t="shared" si="11"/>
        <v>67</v>
      </c>
      <c r="R371" s="13">
        <v>5</v>
      </c>
      <c r="S371" s="13">
        <f>IF(P371="","",VLOOKUP(P371,属性值!U:AA,R371+1,FALSE))</f>
        <v>455</v>
      </c>
      <c r="T371" s="13" t="s">
        <v>3636</v>
      </c>
      <c r="U371" s="13">
        <v>30504</v>
      </c>
      <c r="W371" s="13" t="s">
        <v>2375</v>
      </c>
      <c r="X371" s="13">
        <f>IF(P371="","",INT(VLOOKUP(P371,属性值!A:G,R371+1,FALSE)*VLOOKUP(I371,属性值!A:D,3,FALSE)))</f>
        <v>2629</v>
      </c>
      <c r="Y371" s="13">
        <f>IF(P371="","",INT(VLOOKUP(P371,属性值!A:G,R371+1,FALSE)*VLOOKUP(I371,属性值!A:D,4,FALSE)))</f>
        <v>1752</v>
      </c>
      <c r="Z371" s="13">
        <v>65</v>
      </c>
      <c r="AA371" s="13" t="str">
        <f>IF(Z371="","",VLOOKUP(Z371,状态名词!A:C,2,FALSE))</f>
        <v>str</v>
      </c>
      <c r="AB371" s="13" t="str">
        <f>IF(Z371="","",VLOOKUP(Z371,状态名词!A:C,3,FALSE))</f>
        <v>力量</v>
      </c>
      <c r="AC371" s="13">
        <v>146</v>
      </c>
    </row>
    <row r="372" spans="1:29">
      <c r="I372" s="13" t="str">
        <f>IF(H372="",I371,VLOOKUP(H372,装备类型!A:B,2,FALSE))</f>
        <v>刀</v>
      </c>
      <c r="Q372" s="57" t="str">
        <f t="shared" si="11"/>
        <v/>
      </c>
      <c r="S372" s="13" t="str">
        <f>IF(P372="","",VLOOKUP(P372,属性值!U:AA,R372+1,FALSE))</f>
        <v/>
      </c>
      <c r="X372" s="13" t="str">
        <f>IF(P372="","",INT(VLOOKUP(P372,属性值!A:G,R372+1,FALSE)*VLOOKUP(I372,属性值!A:D,3,FALSE)))</f>
        <v/>
      </c>
      <c r="Y372" s="13" t="str">
        <f>IF(P372="","",INT(VLOOKUP(P372,属性值!A:G,R372+1,FALSE)*VLOOKUP(I372,属性值!A:D,4,FALSE)))</f>
        <v/>
      </c>
      <c r="Z372" s="13">
        <v>23</v>
      </c>
      <c r="AA372" s="13" t="str">
        <f>IF(Z372="","",VLOOKUP(Z372,状态名词!A:C,2,FALSE))</f>
        <v>steal</v>
      </c>
      <c r="AB372" s="13" t="str">
        <f>IF(Z372="","",VLOOKUP(Z372,状态名词!A:C,3,FALSE))</f>
        <v>生命偷取</v>
      </c>
      <c r="AC372" s="13">
        <v>440</v>
      </c>
    </row>
    <row r="373" spans="1:29">
      <c r="I373" s="13" t="str">
        <f>IF(H373="",I372,VLOOKUP(H373,装备类型!A:B,2,FALSE))</f>
        <v>刀</v>
      </c>
      <c r="Q373" s="57" t="str">
        <f t="shared" si="11"/>
        <v/>
      </c>
      <c r="S373" s="13" t="str">
        <f>IF(P373="","",VLOOKUP(P373,属性值!U:AA,R373+1,FALSE))</f>
        <v/>
      </c>
      <c r="X373" s="13" t="str">
        <f>IF(P373="","",INT(VLOOKUP(P373,属性值!A:G,R373+1,FALSE)*VLOOKUP(I373,属性值!A:D,3,FALSE)))</f>
        <v/>
      </c>
      <c r="Y373" s="13" t="str">
        <f>IF(P373="","",INT(VLOOKUP(P373,属性值!A:G,R373+1,FALSE)*VLOOKUP(I373,属性值!A:D,4,FALSE)))</f>
        <v/>
      </c>
      <c r="Z373" s="13">
        <v>21</v>
      </c>
      <c r="AA373" s="13" t="str">
        <f>IF(Z373="","",VLOOKUP(Z373,状态名词!A:C,2,FALSE))</f>
        <v>speed</v>
      </c>
      <c r="AB373" s="13" t="str">
        <f>IF(Z373="","",VLOOKUP(Z373,状态名词!A:C,3,FALSE))</f>
        <v>速度+</v>
      </c>
      <c r="AC373" s="13">
        <v>440</v>
      </c>
    </row>
    <row r="374" spans="1:29">
      <c r="A374" s="41">
        <v>12005</v>
      </c>
      <c r="B374" s="13">
        <v>20</v>
      </c>
      <c r="C374" s="13">
        <v>4</v>
      </c>
      <c r="D374" s="13">
        <v>20</v>
      </c>
      <c r="E374" s="13">
        <v>4</v>
      </c>
      <c r="F374" s="13">
        <v>-1</v>
      </c>
      <c r="H374" s="13">
        <v>2</v>
      </c>
      <c r="I374" s="13" t="str">
        <f>IF(H374="",I373,VLOOKUP(H374,装备类型!A:B,2,FALSE))</f>
        <v>刀</v>
      </c>
      <c r="J374" s="13">
        <v>1</v>
      </c>
      <c r="K374" s="41" t="s">
        <v>1975</v>
      </c>
      <c r="L374" s="13" t="s">
        <v>5441</v>
      </c>
      <c r="O374" s="13">
        <v>1</v>
      </c>
      <c r="P374" s="13">
        <v>20</v>
      </c>
      <c r="Q374" s="57">
        <f t="shared" si="11"/>
        <v>25</v>
      </c>
      <c r="R374" s="13">
        <v>4</v>
      </c>
      <c r="S374" s="13">
        <f>IF(P374="","",VLOOKUP(P374,属性值!U:AA,R374+1,FALSE))</f>
        <v>120</v>
      </c>
      <c r="T374" s="13" t="s">
        <v>3637</v>
      </c>
      <c r="X374" s="13">
        <f>IF(P374="","",INT(VLOOKUP(P374,属性值!A:G,R374+1,FALSE)*VLOOKUP(I374,属性值!A:D,3,FALSE)))</f>
        <v>436</v>
      </c>
      <c r="Y374" s="13">
        <f>IF(P374="","",INT(VLOOKUP(P374,属性值!A:G,R374+1,FALSE)*VLOOKUP(I374,属性值!A:D,4,FALSE)))</f>
        <v>291</v>
      </c>
      <c r="Z374" s="13">
        <v>65</v>
      </c>
      <c r="AA374" s="13" t="str">
        <f>IF(Z374="","",VLOOKUP(Z374,状态名词!A:C,2,FALSE))</f>
        <v>str</v>
      </c>
      <c r="AB374" s="13" t="str">
        <f>IF(Z374="","",VLOOKUP(Z374,状态名词!A:C,3,FALSE))</f>
        <v>力量</v>
      </c>
      <c r="AC374" s="13">
        <v>30</v>
      </c>
    </row>
    <row r="375" spans="1:29">
      <c r="I375" s="13" t="str">
        <f>IF(H375="",I374,VLOOKUP(H375,装备类型!A:B,2,FALSE))</f>
        <v>刀</v>
      </c>
      <c r="Q375" s="57" t="str">
        <f t="shared" si="11"/>
        <v/>
      </c>
      <c r="S375" s="13" t="str">
        <f>IF(P375="","",VLOOKUP(P375,属性值!U:AA,R375+1,FALSE))</f>
        <v/>
      </c>
      <c r="X375" s="13" t="str">
        <f>IF(P375="","",INT(VLOOKUP(P375,属性值!A:G,R375+1,FALSE)*VLOOKUP(I375,属性值!A:D,3,FALSE)))</f>
        <v/>
      </c>
      <c r="Y375" s="13" t="str">
        <f>IF(P375="","",INT(VLOOKUP(P375,属性值!A:G,R375+1,FALSE)*VLOOKUP(I375,属性值!A:D,4,FALSE)))</f>
        <v/>
      </c>
      <c r="Z375" s="13">
        <v>19</v>
      </c>
      <c r="AA375" s="13" t="str">
        <f>IF(Z375="","",VLOOKUP(Z375,状态名词!A:C,2,FALSE))</f>
        <v>rating</v>
      </c>
      <c r="AB375" s="13" t="str">
        <f>IF(Z375="","",VLOOKUP(Z375,状态名词!A:C,3,FALSE))</f>
        <v>暴击+</v>
      </c>
      <c r="AC375" s="13">
        <v>90</v>
      </c>
    </row>
    <row r="376" spans="1:29">
      <c r="I376" s="13" t="str">
        <f>IF(H376="",I375,VLOOKUP(H376,装备类型!A:B,2,FALSE))</f>
        <v>刀</v>
      </c>
      <c r="Q376" s="57" t="str">
        <f t="shared" si="11"/>
        <v/>
      </c>
      <c r="S376" s="13" t="str">
        <f>IF(P376="","",VLOOKUP(P376,属性值!U:AA,R376+1,FALSE))</f>
        <v/>
      </c>
      <c r="X376" s="13" t="str">
        <f>IF(P376="","",INT(VLOOKUP(P376,属性值!A:G,R376+1,FALSE)*VLOOKUP(I376,属性值!A:D,3,FALSE)))</f>
        <v/>
      </c>
      <c r="Y376" s="13" t="str">
        <f>IF(P376="","",INT(VLOOKUP(P376,属性值!A:G,R376+1,FALSE)*VLOOKUP(I376,属性值!A:D,4,FALSE)))</f>
        <v/>
      </c>
      <c r="Z376" s="13">
        <v>20</v>
      </c>
      <c r="AA376" s="13" t="str">
        <f>IF(Z376="","",VLOOKUP(Z376,状态名词!A:C,2,FALSE))</f>
        <v>ratingdamage</v>
      </c>
      <c r="AB376" s="13" t="str">
        <f>IF(Z376="","",VLOOKUP(Z376,状态名词!A:C,3,FALSE))</f>
        <v>暴伤+</v>
      </c>
      <c r="AC376" s="13">
        <v>135</v>
      </c>
    </row>
    <row r="377" spans="1:29">
      <c r="I377" s="13" t="str">
        <f>IF(H377="",I376,VLOOKUP(H377,装备类型!A:B,2,FALSE))</f>
        <v>刀</v>
      </c>
      <c r="J377" s="13">
        <v>2</v>
      </c>
      <c r="K377" s="41" t="s">
        <v>1977</v>
      </c>
      <c r="L377" s="13" t="s">
        <v>1976</v>
      </c>
      <c r="O377" s="13">
        <v>1</v>
      </c>
      <c r="P377" s="13">
        <v>40</v>
      </c>
      <c r="Q377" s="57">
        <f t="shared" si="11"/>
        <v>45</v>
      </c>
      <c r="R377" s="13">
        <v>4</v>
      </c>
      <c r="S377" s="13">
        <f>IF(P377="","",VLOOKUP(P377,属性值!U:AA,R377+1,FALSE))</f>
        <v>240</v>
      </c>
      <c r="T377" s="13" t="s">
        <v>3637</v>
      </c>
      <c r="X377" s="13">
        <f>IF(P377="","",INT(VLOOKUP(P377,属性值!A:G,R377+1,FALSE)*VLOOKUP(I377,属性值!A:D,3,FALSE)))</f>
        <v>1094</v>
      </c>
      <c r="Y377" s="13">
        <f>IF(P377="","",INT(VLOOKUP(P377,属性值!A:G,R377+1,FALSE)*VLOOKUP(I377,属性值!A:D,4,FALSE)))</f>
        <v>729</v>
      </c>
      <c r="Z377" s="13">
        <v>65</v>
      </c>
      <c r="AA377" s="13" t="str">
        <f>IF(Z377="","",VLOOKUP(Z377,状态名词!A:C,2,FALSE))</f>
        <v>str</v>
      </c>
      <c r="AB377" s="13" t="str">
        <f>IF(Z377="","",VLOOKUP(Z377,状态名词!A:C,3,FALSE))</f>
        <v>力量</v>
      </c>
      <c r="AC377" s="13">
        <v>36</v>
      </c>
    </row>
    <row r="378" spans="1:29">
      <c r="I378" s="13" t="str">
        <f>IF(H378="",I377,VLOOKUP(H378,装备类型!A:B,2,FALSE))</f>
        <v>刀</v>
      </c>
      <c r="Q378" s="57" t="str">
        <f t="shared" si="11"/>
        <v/>
      </c>
      <c r="S378" s="13" t="str">
        <f>IF(P378="","",VLOOKUP(P378,属性值!U:AA,R378+1,FALSE))</f>
        <v/>
      </c>
      <c r="X378" s="13" t="str">
        <f>IF(P378="","",INT(VLOOKUP(P378,属性值!A:G,R378+1,FALSE)*VLOOKUP(I378,属性值!A:D,3,FALSE)))</f>
        <v/>
      </c>
      <c r="Y378" s="13" t="str">
        <f>IF(P378="","",INT(VLOOKUP(P378,属性值!A:G,R378+1,FALSE)*VLOOKUP(I378,属性值!A:D,4,FALSE)))</f>
        <v/>
      </c>
      <c r="Z378" s="13">
        <v>19</v>
      </c>
      <c r="AA378" s="13" t="str">
        <f>IF(Z378="","",VLOOKUP(Z378,状态名词!A:C,2,FALSE))</f>
        <v>rating</v>
      </c>
      <c r="AB378" s="13" t="str">
        <f>IF(Z378="","",VLOOKUP(Z378,状态名词!A:C,3,FALSE))</f>
        <v>暴击+</v>
      </c>
      <c r="AC378" s="13">
        <v>108</v>
      </c>
    </row>
    <row r="379" spans="1:29">
      <c r="I379" s="13" t="str">
        <f>IF(H379="",I378,VLOOKUP(H379,装备类型!A:B,2,FALSE))</f>
        <v>刀</v>
      </c>
      <c r="Q379" s="57" t="str">
        <f t="shared" si="11"/>
        <v/>
      </c>
      <c r="S379" s="13" t="str">
        <f>IF(P379="","",VLOOKUP(P379,属性值!U:AA,R379+1,FALSE))</f>
        <v/>
      </c>
      <c r="X379" s="13" t="str">
        <f>IF(P379="","",INT(VLOOKUP(P379,属性值!A:G,R379+1,FALSE)*VLOOKUP(I379,属性值!A:D,3,FALSE)))</f>
        <v/>
      </c>
      <c r="Y379" s="13" t="str">
        <f>IF(P379="","",INT(VLOOKUP(P379,属性值!A:G,R379+1,FALSE)*VLOOKUP(I379,属性值!A:D,4,FALSE)))</f>
        <v/>
      </c>
      <c r="Z379" s="13">
        <v>20</v>
      </c>
      <c r="AA379" s="13" t="str">
        <f>IF(Z379="","",VLOOKUP(Z379,状态名词!A:C,2,FALSE))</f>
        <v>ratingdamage</v>
      </c>
      <c r="AB379" s="13" t="str">
        <f>IF(Z379="","",VLOOKUP(Z379,状态名词!A:C,3,FALSE))</f>
        <v>暴伤+</v>
      </c>
      <c r="AC379" s="13">
        <v>162</v>
      </c>
    </row>
    <row r="380" spans="1:29">
      <c r="I380" s="13" t="str">
        <f>IF(H380="",I379,VLOOKUP(H380,装备类型!A:B,2,FALSE))</f>
        <v>刀</v>
      </c>
      <c r="J380" s="13">
        <v>3</v>
      </c>
      <c r="K380" s="41" t="s">
        <v>1978</v>
      </c>
      <c r="L380" s="13" t="s">
        <v>1976</v>
      </c>
      <c r="O380" s="13">
        <v>1</v>
      </c>
      <c r="P380" s="13">
        <v>60</v>
      </c>
      <c r="Q380" s="57">
        <f t="shared" si="11"/>
        <v>67</v>
      </c>
      <c r="R380" s="13">
        <v>5</v>
      </c>
      <c r="S380" s="13">
        <f>IF(P380="","",VLOOKUP(P380,属性值!U:AA,R380+1,FALSE))</f>
        <v>455</v>
      </c>
      <c r="T380" s="13" t="s">
        <v>3637</v>
      </c>
      <c r="U380" s="13">
        <v>30505</v>
      </c>
      <c r="W380" s="13" t="s">
        <v>2376</v>
      </c>
      <c r="X380" s="13">
        <f>IF(P380="","",INT(VLOOKUP(P380,属性值!A:G,R380+1,FALSE)*VLOOKUP(I380,属性值!A:D,3,FALSE)))</f>
        <v>2629</v>
      </c>
      <c r="Y380" s="13">
        <f>IF(P380="","",INT(VLOOKUP(P380,属性值!A:G,R380+1,FALSE)*VLOOKUP(I380,属性值!A:D,4,FALSE)))</f>
        <v>1752</v>
      </c>
      <c r="Z380" s="13">
        <v>65</v>
      </c>
      <c r="AA380" s="13" t="str">
        <f>IF(Z380="","",VLOOKUP(Z380,状态名词!A:C,2,FALSE))</f>
        <v>str</v>
      </c>
      <c r="AB380" s="13" t="str">
        <f>IF(Z380="","",VLOOKUP(Z380,状态名词!A:C,3,FALSE))</f>
        <v>力量</v>
      </c>
      <c r="AC380" s="13">
        <v>73</v>
      </c>
    </row>
    <row r="381" spans="1:29">
      <c r="I381" s="13" t="str">
        <f>IF(H381="",I380,VLOOKUP(H381,装备类型!A:B,2,FALSE))</f>
        <v>刀</v>
      </c>
      <c r="Q381" s="57" t="str">
        <f t="shared" si="11"/>
        <v/>
      </c>
      <c r="S381" s="13" t="str">
        <f>IF(P381="","",VLOOKUP(P381,属性值!U:AA,R381+1,FALSE))</f>
        <v/>
      </c>
      <c r="X381" s="13" t="str">
        <f>IF(P381="","",INT(VLOOKUP(P381,属性值!A:G,R381+1,FALSE)*VLOOKUP(I381,属性值!A:D,3,FALSE)))</f>
        <v/>
      </c>
      <c r="Y381" s="13" t="str">
        <f>IF(P381="","",INT(VLOOKUP(P381,属性值!A:G,R381+1,FALSE)*VLOOKUP(I381,属性值!A:D,4,FALSE)))</f>
        <v/>
      </c>
      <c r="Z381" s="13">
        <v>19</v>
      </c>
      <c r="AA381" s="13" t="str">
        <f>IF(Z381="","",VLOOKUP(Z381,状态名词!A:C,2,FALSE))</f>
        <v>rating</v>
      </c>
      <c r="AB381" s="13" t="str">
        <f>IF(Z381="","",VLOOKUP(Z381,状态名词!A:C,3,FALSE))</f>
        <v>暴击+</v>
      </c>
      <c r="AC381" s="13">
        <v>220</v>
      </c>
    </row>
    <row r="382" spans="1:29">
      <c r="I382" s="13" t="str">
        <f>IF(H382="",I381,VLOOKUP(H382,装备类型!A:B,2,FALSE))</f>
        <v>刀</v>
      </c>
      <c r="Q382" s="57" t="str">
        <f t="shared" si="11"/>
        <v/>
      </c>
      <c r="S382" s="13" t="str">
        <f>IF(P382="","",VLOOKUP(P382,属性值!U:AA,R382+1,FALSE))</f>
        <v/>
      </c>
      <c r="X382" s="13" t="str">
        <f>IF(P382="","",INT(VLOOKUP(P382,属性值!A:G,R382+1,FALSE)*VLOOKUP(I382,属性值!A:D,3,FALSE)))</f>
        <v/>
      </c>
      <c r="Y382" s="13" t="str">
        <f>IF(P382="","",INT(VLOOKUP(P382,属性值!A:G,R382+1,FALSE)*VLOOKUP(I382,属性值!A:D,4,FALSE)))</f>
        <v/>
      </c>
      <c r="Z382" s="13">
        <v>20</v>
      </c>
      <c r="AA382" s="13" t="str">
        <f>IF(Z382="","",VLOOKUP(Z382,状态名词!A:C,2,FALSE))</f>
        <v>ratingdamage</v>
      </c>
      <c r="AB382" s="13" t="str">
        <f>IF(Z382="","",VLOOKUP(Z382,状态名词!A:C,3,FALSE))</f>
        <v>暴伤+</v>
      </c>
      <c r="AC382" s="13">
        <v>333</v>
      </c>
    </row>
    <row r="383" spans="1:29">
      <c r="A383" s="41">
        <v>12006</v>
      </c>
      <c r="B383" s="13">
        <v>20</v>
      </c>
      <c r="C383" s="13">
        <v>4</v>
      </c>
      <c r="D383" s="13">
        <v>20</v>
      </c>
      <c r="E383" s="13">
        <v>4</v>
      </c>
      <c r="F383" s="13">
        <v>-1</v>
      </c>
      <c r="H383" s="13">
        <v>2</v>
      </c>
      <c r="I383" s="13" t="str">
        <f>IF(H383="",I382,VLOOKUP(H383,装备类型!A:B,2,FALSE))</f>
        <v>刀</v>
      </c>
      <c r="J383" s="13">
        <v>1</v>
      </c>
      <c r="K383" s="38" t="s">
        <v>1979</v>
      </c>
      <c r="L383" t="s">
        <v>5634</v>
      </c>
      <c r="O383" s="13">
        <v>1</v>
      </c>
      <c r="P383" s="13">
        <v>20</v>
      </c>
      <c r="Q383" s="57">
        <f t="shared" si="11"/>
        <v>25</v>
      </c>
      <c r="R383" s="13">
        <v>4</v>
      </c>
      <c r="S383" s="13">
        <f>IF(P383="","",VLOOKUP(P383,属性值!U:AA,R383+1,FALSE))</f>
        <v>120</v>
      </c>
      <c r="T383" s="13" t="s">
        <v>3638</v>
      </c>
      <c r="X383" s="13">
        <f>IF(P383="","",INT(VLOOKUP(P383,属性值!A:G,R383+1,FALSE)*VLOOKUP(I383,属性值!A:D,3,FALSE)))</f>
        <v>436</v>
      </c>
      <c r="Y383" s="13">
        <f>IF(P383="","",INT(VLOOKUP(P383,属性值!A:G,R383+1,FALSE)*VLOOKUP(I383,属性值!A:D,4,FALSE)))</f>
        <v>291</v>
      </c>
      <c r="Z383" s="13">
        <v>65</v>
      </c>
      <c r="AA383" s="13" t="str">
        <f>IF(Z383="","",VLOOKUP(Z383,状态名词!A:C,2,FALSE))</f>
        <v>str</v>
      </c>
      <c r="AB383" s="13" t="str">
        <f>IF(Z383="","",VLOOKUP(Z383,状态名词!A:C,3,FALSE))</f>
        <v>力量</v>
      </c>
      <c r="AC383" s="13">
        <v>80</v>
      </c>
    </row>
    <row r="384" spans="1:29">
      <c r="I384" s="13" t="str">
        <f>IF(H384="",I383,VLOOKUP(H384,装备类型!A:B,2,FALSE))</f>
        <v>刀</v>
      </c>
      <c r="K384" s="38"/>
      <c r="L384"/>
      <c r="Q384" s="57" t="str">
        <f t="shared" si="11"/>
        <v/>
      </c>
      <c r="S384" s="13" t="str">
        <f>IF(P384="","",VLOOKUP(P384,属性值!U:AA,R384+1,FALSE))</f>
        <v/>
      </c>
      <c r="X384" s="13" t="str">
        <f>IF(P384="","",INT(VLOOKUP(P384,属性值!A:G,R384+1,FALSE)*VLOOKUP(I384,属性值!A:D,3,FALSE)))</f>
        <v/>
      </c>
      <c r="Y384" s="13" t="str">
        <f>IF(P384="","",INT(VLOOKUP(P384,属性值!A:G,R384+1,FALSE)*VLOOKUP(I384,属性值!A:D,4,FALSE)))</f>
        <v/>
      </c>
      <c r="Z384" s="13">
        <v>69</v>
      </c>
      <c r="AA384" s="13" t="str">
        <f>IF(Z384="","",VLOOKUP(Z384,状态名词!A:C,2,FALSE))</f>
        <v>hit</v>
      </c>
      <c r="AB384" s="13" t="str">
        <f>IF(Z384="","",VLOOKUP(Z384,状态名词!A:C,3,FALSE))</f>
        <v>命中率</v>
      </c>
      <c r="AC384" s="13">
        <v>125</v>
      </c>
    </row>
    <row r="385" spans="1:29">
      <c r="I385" s="13" t="str">
        <f>IF(H385="",I384,VLOOKUP(H385,装备类型!A:B,2,FALSE))</f>
        <v>刀</v>
      </c>
      <c r="K385" s="38"/>
      <c r="L385"/>
      <c r="Q385" s="57" t="str">
        <f t="shared" si="11"/>
        <v/>
      </c>
      <c r="S385" s="13" t="str">
        <f>IF(P385="","",VLOOKUP(P385,属性值!U:AA,R385+1,FALSE))</f>
        <v/>
      </c>
      <c r="X385" s="13" t="str">
        <f>IF(P385="","",INT(VLOOKUP(P385,属性值!A:G,R385+1,FALSE)*VLOOKUP(I385,属性值!A:D,3,FALSE)))</f>
        <v/>
      </c>
      <c r="Y385" s="13" t="str">
        <f>IF(P385="","",INT(VLOOKUP(P385,属性值!A:G,R385+1,FALSE)*VLOOKUP(I385,属性值!A:D,4,FALSE)))</f>
        <v/>
      </c>
      <c r="Z385" s="13">
        <v>29</v>
      </c>
      <c r="AA385" s="13" t="str">
        <f>IF(Z385="","",VLOOKUP(Z385,状态名词!A:C,2,FALSE))</f>
        <v>darkup</v>
      </c>
      <c r="AB385" s="13" t="str">
        <f>IF(Z385="","",VLOOKUP(Z385,状态名词!A:C,3,FALSE))</f>
        <v>暗属性强化</v>
      </c>
      <c r="AC385" s="13">
        <v>15</v>
      </c>
    </row>
    <row r="386" spans="1:29">
      <c r="I386" s="13" t="str">
        <f>IF(H386="",I385,VLOOKUP(H386,装备类型!A:B,2,FALSE))</f>
        <v>刀</v>
      </c>
      <c r="J386" s="13">
        <v>2</v>
      </c>
      <c r="K386" s="38" t="s">
        <v>1981</v>
      </c>
      <c r="L386" t="s">
        <v>1980</v>
      </c>
      <c r="O386" s="13">
        <v>1</v>
      </c>
      <c r="P386" s="13">
        <v>40</v>
      </c>
      <c r="Q386" s="57">
        <f t="shared" si="11"/>
        <v>45</v>
      </c>
      <c r="R386" s="13">
        <v>4</v>
      </c>
      <c r="S386" s="13">
        <f>IF(P386="","",VLOOKUP(P386,属性值!U:AA,R386+1,FALSE))</f>
        <v>240</v>
      </c>
      <c r="T386" s="13" t="s">
        <v>3638</v>
      </c>
      <c r="X386" s="13">
        <f>IF(P386="","",INT(VLOOKUP(P386,属性值!A:G,R386+1,FALSE)*VLOOKUP(I386,属性值!A:D,3,FALSE)))</f>
        <v>1094</v>
      </c>
      <c r="Y386" s="13">
        <f>IF(P386="","",INT(VLOOKUP(P386,属性值!A:G,R386+1,FALSE)*VLOOKUP(I386,属性值!A:D,4,FALSE)))</f>
        <v>729</v>
      </c>
      <c r="Z386" s="13">
        <v>65</v>
      </c>
      <c r="AA386" s="13" t="str">
        <f>IF(Z386="","",VLOOKUP(Z386,状态名词!A:C,2,FALSE))</f>
        <v>str</v>
      </c>
      <c r="AB386" s="13" t="str">
        <f>IF(Z386="","",VLOOKUP(Z386,状态名词!A:C,3,FALSE))</f>
        <v>力量</v>
      </c>
      <c r="AC386" s="13">
        <v>96</v>
      </c>
    </row>
    <row r="387" spans="1:29">
      <c r="I387" s="13" t="str">
        <f>IF(H387="",I386,VLOOKUP(H387,装备类型!A:B,2,FALSE))</f>
        <v>刀</v>
      </c>
      <c r="K387" s="38"/>
      <c r="L387"/>
      <c r="Q387" s="57" t="str">
        <f t="shared" si="11"/>
        <v/>
      </c>
      <c r="S387" s="13" t="str">
        <f>IF(P387="","",VLOOKUP(P387,属性值!U:AA,R387+1,FALSE))</f>
        <v/>
      </c>
      <c r="X387" s="13" t="str">
        <f>IF(P387="","",INT(VLOOKUP(P387,属性值!A:G,R387+1,FALSE)*VLOOKUP(I387,属性值!A:D,3,FALSE)))</f>
        <v/>
      </c>
      <c r="Y387" s="13" t="str">
        <f>IF(P387="","",INT(VLOOKUP(P387,属性值!A:G,R387+1,FALSE)*VLOOKUP(I387,属性值!A:D,4,FALSE)))</f>
        <v/>
      </c>
      <c r="Z387" s="13">
        <v>69</v>
      </c>
      <c r="AA387" s="13" t="str">
        <f>IF(Z387="","",VLOOKUP(Z387,状态名词!A:C,2,FALSE))</f>
        <v>hit</v>
      </c>
      <c r="AB387" s="13" t="str">
        <f>IF(Z387="","",VLOOKUP(Z387,状态名词!A:C,3,FALSE))</f>
        <v>命中率</v>
      </c>
      <c r="AC387" s="13">
        <v>144</v>
      </c>
    </row>
    <row r="388" spans="1:29">
      <c r="I388" s="13" t="str">
        <f>IF(H388="",I387,VLOOKUP(H388,装备类型!A:B,2,FALSE))</f>
        <v>刀</v>
      </c>
      <c r="K388" s="38"/>
      <c r="L388"/>
      <c r="Q388" s="57" t="str">
        <f t="shared" si="11"/>
        <v/>
      </c>
      <c r="S388" s="13" t="str">
        <f>IF(P388="","",VLOOKUP(P388,属性值!U:AA,R388+1,FALSE))</f>
        <v/>
      </c>
      <c r="X388" s="13" t="str">
        <f>IF(P388="","",INT(VLOOKUP(P388,属性值!A:G,R388+1,FALSE)*VLOOKUP(I388,属性值!A:D,3,FALSE)))</f>
        <v/>
      </c>
      <c r="Y388" s="13" t="str">
        <f>IF(P388="","",INT(VLOOKUP(P388,属性值!A:G,R388+1,FALSE)*VLOOKUP(I388,属性值!A:D,4,FALSE)))</f>
        <v/>
      </c>
      <c r="Z388" s="13">
        <v>29</v>
      </c>
      <c r="AA388" s="13" t="str">
        <f>IF(Z388="","",VLOOKUP(Z388,状态名词!A:C,2,FALSE))</f>
        <v>darkup</v>
      </c>
      <c r="AB388" s="13" t="str">
        <f>IF(Z388="","",VLOOKUP(Z388,状态名词!A:C,3,FALSE))</f>
        <v>暗属性强化</v>
      </c>
      <c r="AC388" s="13">
        <v>18</v>
      </c>
    </row>
    <row r="389" spans="1:29">
      <c r="I389" s="13" t="str">
        <f>IF(H389="",I388,VLOOKUP(H389,装备类型!A:B,2,FALSE))</f>
        <v>刀</v>
      </c>
      <c r="J389" s="13">
        <v>3</v>
      </c>
      <c r="K389" s="41" t="s">
        <v>1982</v>
      </c>
      <c r="L389" s="13" t="s">
        <v>1980</v>
      </c>
      <c r="O389" s="13">
        <v>1</v>
      </c>
      <c r="P389" s="13">
        <v>60</v>
      </c>
      <c r="Q389" s="57">
        <f t="shared" si="11"/>
        <v>67</v>
      </c>
      <c r="R389" s="13">
        <v>5</v>
      </c>
      <c r="S389" s="13">
        <f>IF(P389="","",VLOOKUP(P389,属性值!U:AA,R389+1,FALSE))</f>
        <v>455</v>
      </c>
      <c r="T389" s="13" t="s">
        <v>3638</v>
      </c>
      <c r="U389" s="13">
        <v>30506</v>
      </c>
      <c r="W389" s="13" t="s">
        <v>2377</v>
      </c>
      <c r="X389" s="13">
        <f>IF(P389="","",INT(VLOOKUP(P389,属性值!A:G,R389+1,FALSE)*VLOOKUP(I389,属性值!A:D,3,FALSE)))</f>
        <v>2629</v>
      </c>
      <c r="Y389" s="13">
        <f>IF(P389="","",INT(VLOOKUP(P389,属性值!A:G,R389+1,FALSE)*VLOOKUP(I389,属性值!A:D,4,FALSE)))</f>
        <v>1752</v>
      </c>
      <c r="Z389" s="13">
        <v>65</v>
      </c>
      <c r="AA389" s="13" t="str">
        <f>IF(Z389="","",VLOOKUP(Z389,状态名词!A:C,2,FALSE))</f>
        <v>str</v>
      </c>
      <c r="AB389" s="13" t="str">
        <f>IF(Z389="","",VLOOKUP(Z389,状态名词!A:C,3,FALSE))</f>
        <v>力量</v>
      </c>
      <c r="AC389" s="13">
        <v>200</v>
      </c>
    </row>
    <row r="390" spans="1:29">
      <c r="I390" s="13" t="str">
        <f>IF(H390="",I389,VLOOKUP(H390,装备类型!A:B,2,FALSE))</f>
        <v>刀</v>
      </c>
      <c r="Q390" s="57" t="str">
        <f t="shared" si="11"/>
        <v/>
      </c>
      <c r="S390" s="13" t="str">
        <f>IF(P390="","",VLOOKUP(P390,属性值!U:AA,R390+1,FALSE))</f>
        <v/>
      </c>
      <c r="X390" s="13" t="str">
        <f>IF(P390="","",INT(VLOOKUP(P390,属性值!A:G,R390+1,FALSE)*VLOOKUP(I390,属性值!A:D,3,FALSE)))</f>
        <v/>
      </c>
      <c r="Y390" s="13" t="str">
        <f>IF(P390="","",INT(VLOOKUP(P390,属性值!A:G,R390+1,FALSE)*VLOOKUP(I390,属性值!A:D,4,FALSE)))</f>
        <v/>
      </c>
      <c r="Z390" s="13">
        <v>69</v>
      </c>
      <c r="AA390" s="13" t="str">
        <f>IF(Z390="","",VLOOKUP(Z390,状态名词!A:C,2,FALSE))</f>
        <v>hit</v>
      </c>
      <c r="AB390" s="13" t="str">
        <f>IF(Z390="","",VLOOKUP(Z390,状态名词!A:C,3,FALSE))</f>
        <v>命中率</v>
      </c>
      <c r="AC390" s="13">
        <v>300</v>
      </c>
    </row>
    <row r="391" spans="1:29">
      <c r="I391" s="13" t="str">
        <f>IF(H391="",I390,VLOOKUP(H391,装备类型!A:B,2,FALSE))</f>
        <v>刀</v>
      </c>
      <c r="Q391" s="57" t="str">
        <f t="shared" si="11"/>
        <v/>
      </c>
      <c r="S391" s="13" t="str">
        <f>IF(P391="","",VLOOKUP(P391,属性值!U:AA,R391+1,FALSE))</f>
        <v/>
      </c>
      <c r="X391" s="13" t="str">
        <f>IF(P391="","",INT(VLOOKUP(P391,属性值!A:G,R391+1,FALSE)*VLOOKUP(I391,属性值!A:D,3,FALSE)))</f>
        <v/>
      </c>
      <c r="Y391" s="13" t="str">
        <f>IF(P391="","",INT(VLOOKUP(P391,属性值!A:G,R391+1,FALSE)*VLOOKUP(I391,属性值!A:D,4,FALSE)))</f>
        <v/>
      </c>
      <c r="Z391" s="13">
        <v>29</v>
      </c>
      <c r="AA391" s="13" t="str">
        <f>IF(Z391="","",VLOOKUP(Z391,状态名词!A:C,2,FALSE))</f>
        <v>darkup</v>
      </c>
      <c r="AB391" s="13" t="str">
        <f>IF(Z391="","",VLOOKUP(Z391,状态名词!A:C,3,FALSE))</f>
        <v>暗属性强化</v>
      </c>
      <c r="AC391" s="13">
        <v>40</v>
      </c>
    </row>
    <row r="392" spans="1:29">
      <c r="A392" s="41">
        <v>12007</v>
      </c>
      <c r="B392" s="13">
        <v>20</v>
      </c>
      <c r="C392" s="13">
        <v>4</v>
      </c>
      <c r="D392" s="13">
        <v>20</v>
      </c>
      <c r="E392" s="13">
        <v>4</v>
      </c>
      <c r="F392" s="13">
        <v>-2</v>
      </c>
      <c r="H392" s="13">
        <v>3</v>
      </c>
      <c r="I392" s="13" t="str">
        <f>IF(H392="",I391,VLOOKUP(H392,装备类型!A:B,2,FALSE))</f>
        <v>弓</v>
      </c>
      <c r="J392" s="13">
        <v>1</v>
      </c>
      <c r="K392" s="41" t="s">
        <v>1983</v>
      </c>
      <c r="L392" s="13" t="s">
        <v>5635</v>
      </c>
      <c r="O392" s="13">
        <v>1</v>
      </c>
      <c r="P392" s="13">
        <v>20</v>
      </c>
      <c r="Q392" s="57">
        <f t="shared" si="11"/>
        <v>25</v>
      </c>
      <c r="R392" s="13">
        <v>4</v>
      </c>
      <c r="S392" s="13">
        <f>IF(P392="","",VLOOKUP(P392,属性值!U:AA,R392+1,FALSE))</f>
        <v>120</v>
      </c>
      <c r="T392" s="13" t="s">
        <v>3639</v>
      </c>
      <c r="X392" s="13">
        <f>IF(P392="","",INT(VLOOKUP(P392,属性值!A:G,R392+1,FALSE)*VLOOKUP(I392,属性值!A:D,3,FALSE)))</f>
        <v>400</v>
      </c>
      <c r="Y392" s="13">
        <f>IF(P392="","",INT(VLOOKUP(P392,属性值!A:G,R392+1,FALSE)*VLOOKUP(I392,属性值!A:D,4,FALSE)))</f>
        <v>327</v>
      </c>
      <c r="Z392" s="13">
        <v>65</v>
      </c>
      <c r="AA392" s="13" t="str">
        <f>IF(Z392="","",VLOOKUP(Z392,状态名词!A:C,2,FALSE))</f>
        <v>str</v>
      </c>
      <c r="AB392" s="13" t="str">
        <f>IF(Z392="","",VLOOKUP(Z392,状态名词!A:C,3,FALSE))</f>
        <v>力量</v>
      </c>
      <c r="AC392" s="13">
        <v>60</v>
      </c>
    </row>
    <row r="393" spans="1:29">
      <c r="I393" s="13" t="str">
        <f>IF(H393="",I392,VLOOKUP(H393,装备类型!A:B,2,FALSE))</f>
        <v>弓</v>
      </c>
      <c r="Q393" s="57" t="str">
        <f t="shared" si="11"/>
        <v/>
      </c>
      <c r="S393" s="13" t="str">
        <f>IF(P393="","",VLOOKUP(P393,属性值!U:AA,R393+1,FALSE))</f>
        <v/>
      </c>
      <c r="X393" s="13" t="str">
        <f>IF(P393="","",INT(VLOOKUP(P393,属性值!A:G,R393+1,FALSE)*VLOOKUP(I393,属性值!A:D,3,FALSE)))</f>
        <v/>
      </c>
      <c r="Y393" s="13" t="str">
        <f>IF(P393="","",INT(VLOOKUP(P393,属性值!A:G,R393+1,FALSE)*VLOOKUP(I393,属性值!A:D,4,FALSE)))</f>
        <v/>
      </c>
      <c r="Z393" s="13">
        <v>61</v>
      </c>
      <c r="AA393" s="13" t="str">
        <f>IF(Z393="","",VLOOKUP(Z393,状态名词!A:C,2,FALSE))</f>
        <v>team_ad</v>
      </c>
      <c r="AB393" s="13" t="str">
        <f>IF(Z393="","",VLOOKUP(Z393,状态名词!A:C,3,FALSE))</f>
        <v>队伍AD</v>
      </c>
      <c r="AC393" s="13">
        <v>35</v>
      </c>
    </row>
    <row r="394" spans="1:29">
      <c r="I394" s="13" t="str">
        <f>IF(H394="",I393,VLOOKUP(H394,装备类型!A:B,2,FALSE))</f>
        <v>弓</v>
      </c>
      <c r="Q394" s="57" t="str">
        <f t="shared" si="11"/>
        <v/>
      </c>
      <c r="S394" s="13" t="str">
        <f>IF(P394="","",VLOOKUP(P394,属性值!U:AA,R394+1,FALSE))</f>
        <v/>
      </c>
      <c r="X394" s="13" t="str">
        <f>IF(P394="","",INT(VLOOKUP(P394,属性值!A:G,R394+1,FALSE)*VLOOKUP(I394,属性值!A:D,3,FALSE)))</f>
        <v/>
      </c>
      <c r="Y394" s="13" t="str">
        <f>IF(P394="","",INT(VLOOKUP(P394,属性值!A:G,R394+1,FALSE)*VLOOKUP(I394,属性值!A:D,4,FALSE)))</f>
        <v/>
      </c>
      <c r="Z394" s="13">
        <v>21</v>
      </c>
      <c r="AA394" s="13" t="str">
        <f>IF(Z394="","",VLOOKUP(Z394,状态名词!A:C,2,FALSE))</f>
        <v>speed</v>
      </c>
      <c r="AB394" s="13" t="str">
        <f>IF(Z394="","",VLOOKUP(Z394,状态名词!A:C,3,FALSE))</f>
        <v>速度+</v>
      </c>
      <c r="AC394" s="13">
        <v>180</v>
      </c>
    </row>
    <row r="395" spans="1:29">
      <c r="I395" s="13" t="str">
        <f>IF(H395="",I394,VLOOKUP(H395,装备类型!A:B,2,FALSE))</f>
        <v>弓</v>
      </c>
      <c r="J395" s="13">
        <v>2</v>
      </c>
      <c r="K395" s="41" t="s">
        <v>1985</v>
      </c>
      <c r="L395" s="13" t="s">
        <v>1984</v>
      </c>
      <c r="O395" s="13">
        <v>1</v>
      </c>
      <c r="P395" s="13">
        <v>40</v>
      </c>
      <c r="Q395" s="57">
        <f t="shared" si="11"/>
        <v>45</v>
      </c>
      <c r="R395" s="13">
        <v>4</v>
      </c>
      <c r="S395" s="13">
        <f>IF(P395="","",VLOOKUP(P395,属性值!U:AA,R395+1,FALSE))</f>
        <v>240</v>
      </c>
      <c r="T395" s="13" t="s">
        <v>3639</v>
      </c>
      <c r="X395" s="13">
        <f>IF(P395="","",INT(VLOOKUP(P395,属性值!A:G,R395+1,FALSE)*VLOOKUP(I395,属性值!A:D,3,FALSE)))</f>
        <v>1003</v>
      </c>
      <c r="Y395" s="13">
        <f>IF(P395="","",INT(VLOOKUP(P395,属性值!A:G,R395+1,FALSE)*VLOOKUP(I395,属性值!A:D,4,FALSE)))</f>
        <v>820</v>
      </c>
      <c r="Z395" s="13">
        <v>65</v>
      </c>
      <c r="AA395" s="13" t="str">
        <f>IF(Z395="","",VLOOKUP(Z395,状态名词!A:C,2,FALSE))</f>
        <v>str</v>
      </c>
      <c r="AB395" s="13" t="str">
        <f>IF(Z395="","",VLOOKUP(Z395,状态名词!A:C,3,FALSE))</f>
        <v>力量</v>
      </c>
      <c r="AC395" s="13">
        <v>72</v>
      </c>
    </row>
    <row r="396" spans="1:29">
      <c r="I396" s="13" t="str">
        <f>IF(H396="",I395,VLOOKUP(H396,装备类型!A:B,2,FALSE))</f>
        <v>弓</v>
      </c>
      <c r="Q396" s="57" t="str">
        <f t="shared" si="11"/>
        <v/>
      </c>
      <c r="S396" s="13" t="str">
        <f>IF(P396="","",VLOOKUP(P396,属性值!U:AA,R396+1,FALSE))</f>
        <v/>
      </c>
      <c r="X396" s="13" t="str">
        <f>IF(P396="","",INT(VLOOKUP(P396,属性值!A:G,R396+1,FALSE)*VLOOKUP(I396,属性值!A:D,3,FALSE)))</f>
        <v/>
      </c>
      <c r="Y396" s="13" t="str">
        <f>IF(P396="","",INT(VLOOKUP(P396,属性值!A:G,R396+1,FALSE)*VLOOKUP(I396,属性值!A:D,4,FALSE)))</f>
        <v/>
      </c>
      <c r="Z396" s="13">
        <v>61</v>
      </c>
      <c r="AA396" s="13" t="str">
        <f>IF(Z396="","",VLOOKUP(Z396,状态名词!A:C,2,FALSE))</f>
        <v>team_ad</v>
      </c>
      <c r="AB396" s="13" t="str">
        <f>IF(Z396="","",VLOOKUP(Z396,状态名词!A:C,3,FALSE))</f>
        <v>队伍AD</v>
      </c>
      <c r="AC396" s="13">
        <v>42</v>
      </c>
    </row>
    <row r="397" spans="1:29">
      <c r="I397" s="13" t="str">
        <f>IF(H397="",I396,VLOOKUP(H397,装备类型!A:B,2,FALSE))</f>
        <v>弓</v>
      </c>
      <c r="Q397" s="57" t="str">
        <f t="shared" si="11"/>
        <v/>
      </c>
      <c r="S397" s="13" t="str">
        <f>IF(P397="","",VLOOKUP(P397,属性值!U:AA,R397+1,FALSE))</f>
        <v/>
      </c>
      <c r="X397" s="13" t="str">
        <f>IF(P397="","",INT(VLOOKUP(P397,属性值!A:G,R397+1,FALSE)*VLOOKUP(I397,属性值!A:D,3,FALSE)))</f>
        <v/>
      </c>
      <c r="Y397" s="13" t="str">
        <f>IF(P397="","",INT(VLOOKUP(P397,属性值!A:G,R397+1,FALSE)*VLOOKUP(I397,属性值!A:D,4,FALSE)))</f>
        <v/>
      </c>
      <c r="Z397" s="13">
        <v>21</v>
      </c>
      <c r="AA397" s="13" t="str">
        <f>IF(Z397="","",VLOOKUP(Z397,状态名词!A:C,2,FALSE))</f>
        <v>speed</v>
      </c>
      <c r="AB397" s="13" t="str">
        <f>IF(Z397="","",VLOOKUP(Z397,状态名词!A:C,3,FALSE))</f>
        <v>速度+</v>
      </c>
      <c r="AC397" s="13">
        <v>216</v>
      </c>
    </row>
    <row r="398" spans="1:29">
      <c r="I398" s="13" t="str">
        <f>IF(H398="",I397,VLOOKUP(H398,装备类型!A:B,2,FALSE))</f>
        <v>弓</v>
      </c>
      <c r="J398" s="13">
        <v>3</v>
      </c>
      <c r="K398" s="41" t="s">
        <v>1986</v>
      </c>
      <c r="L398" s="13" t="s">
        <v>1984</v>
      </c>
      <c r="O398" s="13">
        <v>1</v>
      </c>
      <c r="P398" s="13">
        <v>60</v>
      </c>
      <c r="Q398" s="57">
        <f t="shared" si="11"/>
        <v>67</v>
      </c>
      <c r="R398" s="13">
        <v>5</v>
      </c>
      <c r="S398" s="13">
        <f>IF(P398="","",VLOOKUP(P398,属性值!U:AA,R398+1,FALSE))</f>
        <v>455</v>
      </c>
      <c r="T398" s="13" t="s">
        <v>3639</v>
      </c>
      <c r="U398" s="13">
        <v>30507</v>
      </c>
      <c r="W398" s="13" t="s">
        <v>2378</v>
      </c>
      <c r="X398" s="13">
        <f>IF(P398="","",INT(VLOOKUP(P398,属性值!A:G,R398+1,FALSE)*VLOOKUP(I398,属性值!A:D,3,FALSE)))</f>
        <v>2410</v>
      </c>
      <c r="Y398" s="13">
        <f>IF(P398="","",INT(VLOOKUP(P398,属性值!A:G,R398+1,FALSE)*VLOOKUP(I398,属性值!A:D,4,FALSE)))</f>
        <v>1971</v>
      </c>
      <c r="Z398" s="13">
        <v>65</v>
      </c>
      <c r="AA398" s="13" t="str">
        <f>IF(Z398="","",VLOOKUP(Z398,状态名词!A:C,2,FALSE))</f>
        <v>str</v>
      </c>
      <c r="AB398" s="13" t="str">
        <f>IF(Z398="","",VLOOKUP(Z398,状态名词!A:C,3,FALSE))</f>
        <v>力量</v>
      </c>
      <c r="AC398" s="13">
        <v>146</v>
      </c>
    </row>
    <row r="399" spans="1:29">
      <c r="I399" s="13" t="str">
        <f>IF(H399="",I398,VLOOKUP(H399,装备类型!A:B,2,FALSE))</f>
        <v>弓</v>
      </c>
      <c r="Q399" s="57" t="str">
        <f t="shared" si="11"/>
        <v/>
      </c>
      <c r="S399" s="13" t="str">
        <f>IF(P399="","",VLOOKUP(P399,属性值!U:AA,R399+1,FALSE))</f>
        <v/>
      </c>
      <c r="X399" s="13" t="str">
        <f>IF(P399="","",INT(VLOOKUP(P399,属性值!A:G,R399+1,FALSE)*VLOOKUP(I399,属性值!A:D,3,FALSE)))</f>
        <v/>
      </c>
      <c r="Y399" s="13" t="str">
        <f>IF(P399="","",INT(VLOOKUP(P399,属性值!A:G,R399+1,FALSE)*VLOOKUP(I399,属性值!A:D,4,FALSE)))</f>
        <v/>
      </c>
      <c r="Z399" s="13">
        <v>61</v>
      </c>
      <c r="AA399" s="13" t="str">
        <f>IF(Z399="","",VLOOKUP(Z399,状态名词!A:C,2,FALSE))</f>
        <v>team_ad</v>
      </c>
      <c r="AB399" s="13" t="str">
        <f>IF(Z399="","",VLOOKUP(Z399,状态名词!A:C,3,FALSE))</f>
        <v>队伍AD</v>
      </c>
      <c r="AC399" s="13">
        <v>88</v>
      </c>
    </row>
    <row r="400" spans="1:29">
      <c r="I400" s="13" t="str">
        <f>IF(H400="",I399,VLOOKUP(H400,装备类型!A:B,2,FALSE))</f>
        <v>弓</v>
      </c>
      <c r="Q400" s="57" t="str">
        <f t="shared" si="11"/>
        <v/>
      </c>
      <c r="S400" s="13" t="str">
        <f>IF(P400="","",VLOOKUP(P400,属性值!U:AA,R400+1,FALSE))</f>
        <v/>
      </c>
      <c r="X400" s="13" t="str">
        <f>IF(P400="","",INT(VLOOKUP(P400,属性值!A:G,R400+1,FALSE)*VLOOKUP(I400,属性值!A:D,3,FALSE)))</f>
        <v/>
      </c>
      <c r="Y400" s="13" t="str">
        <f>IF(P400="","",INT(VLOOKUP(P400,属性值!A:G,R400+1,FALSE)*VLOOKUP(I400,属性值!A:D,4,FALSE)))</f>
        <v/>
      </c>
      <c r="Z400" s="13">
        <v>21</v>
      </c>
      <c r="AA400" s="13" t="str">
        <f>IF(Z400="","",VLOOKUP(Z400,状态名词!A:C,2,FALSE))</f>
        <v>speed</v>
      </c>
      <c r="AB400" s="13" t="str">
        <f>IF(Z400="","",VLOOKUP(Z400,状态名词!A:C,3,FALSE))</f>
        <v>速度+</v>
      </c>
      <c r="AC400" s="13">
        <v>440</v>
      </c>
    </row>
    <row r="401" spans="1:29">
      <c r="A401" s="41">
        <v>12008</v>
      </c>
      <c r="B401" s="13">
        <v>20</v>
      </c>
      <c r="C401" s="13">
        <v>4</v>
      </c>
      <c r="D401" s="13">
        <v>20</v>
      </c>
      <c r="E401" s="13">
        <v>4</v>
      </c>
      <c r="F401" s="13">
        <v>-2</v>
      </c>
      <c r="H401" s="13">
        <v>3</v>
      </c>
      <c r="I401" s="13" t="str">
        <f>IF(H401="",I400,VLOOKUP(H401,装备类型!A:B,2,FALSE))</f>
        <v>弓</v>
      </c>
      <c r="J401" s="13">
        <v>1</v>
      </c>
      <c r="K401" s="41" t="s">
        <v>1987</v>
      </c>
      <c r="L401" s="13" t="s">
        <v>5454</v>
      </c>
      <c r="O401" s="13">
        <v>1</v>
      </c>
      <c r="P401" s="13">
        <v>20</v>
      </c>
      <c r="Q401" s="57">
        <f t="shared" si="11"/>
        <v>25</v>
      </c>
      <c r="R401" s="13">
        <v>4</v>
      </c>
      <c r="S401" s="13">
        <f>IF(P401="","",VLOOKUP(P401,属性值!U:AA,R401+1,FALSE))</f>
        <v>120</v>
      </c>
      <c r="T401" s="13" t="s">
        <v>3640</v>
      </c>
      <c r="X401" s="13">
        <f>IF(P401="","",INT(VLOOKUP(P401,属性值!A:G,R401+1,FALSE)*VLOOKUP(I401,属性值!A:D,3,FALSE)))</f>
        <v>400</v>
      </c>
      <c r="Y401" s="13">
        <f>IF(P401="","",INT(VLOOKUP(P401,属性值!A:G,R401+1,FALSE)*VLOOKUP(I401,属性值!A:D,4,FALSE)))</f>
        <v>327</v>
      </c>
      <c r="Z401" s="13">
        <v>65</v>
      </c>
      <c r="AA401" s="13" t="str">
        <f>IF(Z401="","",VLOOKUP(Z401,状态名词!A:C,2,FALSE))</f>
        <v>str</v>
      </c>
      <c r="AB401" s="13" t="str">
        <f>IF(Z401="","",VLOOKUP(Z401,状态名词!A:C,3,FALSE))</f>
        <v>力量</v>
      </c>
      <c r="AC401" s="13">
        <v>30</v>
      </c>
    </row>
    <row r="402" spans="1:29">
      <c r="I402" s="13" t="str">
        <f>IF(H402="",I401,VLOOKUP(H402,装备类型!A:B,2,FALSE))</f>
        <v>弓</v>
      </c>
      <c r="Q402" s="57" t="str">
        <f t="shared" si="11"/>
        <v/>
      </c>
      <c r="S402" s="13" t="str">
        <f>IF(P402="","",VLOOKUP(P402,属性值!U:AA,R402+1,FALSE))</f>
        <v/>
      </c>
      <c r="X402" s="13" t="str">
        <f>IF(P402="","",INT(VLOOKUP(P402,属性值!A:G,R402+1,FALSE)*VLOOKUP(I402,属性值!A:D,3,FALSE)))</f>
        <v/>
      </c>
      <c r="Y402" s="13" t="str">
        <f>IF(P402="","",INT(VLOOKUP(P402,属性值!A:G,R402+1,FALSE)*VLOOKUP(I402,属性值!A:D,4,FALSE)))</f>
        <v/>
      </c>
      <c r="Z402" s="13">
        <v>17</v>
      </c>
      <c r="AA402" s="13" t="str">
        <f>IF(Z402="","",VLOOKUP(Z402,状态名词!A:C,2,FALSE))</f>
        <v>adi</v>
      </c>
      <c r="AB402" s="13" t="str">
        <f>IF(Z402="","",VLOOKUP(Z402,状态名词!A:C,3,FALSE))</f>
        <v>物穿</v>
      </c>
      <c r="AC402" s="13">
        <v>90</v>
      </c>
    </row>
    <row r="403" spans="1:29">
      <c r="I403" s="13" t="str">
        <f>IF(H403="",I402,VLOOKUP(H403,装备类型!A:B,2,FALSE))</f>
        <v>弓</v>
      </c>
      <c r="Q403" s="57" t="str">
        <f t="shared" si="11"/>
        <v/>
      </c>
      <c r="S403" s="13" t="str">
        <f>IF(P403="","",VLOOKUP(P403,属性值!U:AA,R403+1,FALSE))</f>
        <v/>
      </c>
      <c r="X403" s="13" t="str">
        <f>IF(P403="","",INT(VLOOKUP(P403,属性值!A:G,R403+1,FALSE)*VLOOKUP(I403,属性值!A:D,3,FALSE)))</f>
        <v/>
      </c>
      <c r="Y403" s="13" t="str">
        <f>IF(P403="","",INT(VLOOKUP(P403,属性值!A:G,R403+1,FALSE)*VLOOKUP(I403,属性值!A:D,4,FALSE)))</f>
        <v/>
      </c>
      <c r="Z403" s="13">
        <v>25</v>
      </c>
      <c r="AA403" s="13" t="str">
        <f>IF(Z403="","",VLOOKUP(Z403,状态名词!A:C,2,FALSE))</f>
        <v>duochong</v>
      </c>
      <c r="AB403" s="13" t="str">
        <f>IF(Z403="","",VLOOKUP(Z403,状态名词!A:C,3,FALSE))</f>
        <v>多重施法</v>
      </c>
      <c r="AC403" s="13">
        <v>45</v>
      </c>
    </row>
    <row r="404" spans="1:29">
      <c r="I404" s="13" t="str">
        <f>IF(H404="",I403,VLOOKUP(H404,装备类型!A:B,2,FALSE))</f>
        <v>弓</v>
      </c>
      <c r="J404" s="13">
        <v>2</v>
      </c>
      <c r="K404" s="41" t="s">
        <v>1989</v>
      </c>
      <c r="L404" s="13" t="s">
        <v>1988</v>
      </c>
      <c r="O404" s="13">
        <v>1</v>
      </c>
      <c r="P404" s="13">
        <v>40</v>
      </c>
      <c r="Q404" s="57">
        <f t="shared" si="11"/>
        <v>45</v>
      </c>
      <c r="R404" s="13">
        <v>4</v>
      </c>
      <c r="S404" s="13">
        <f>IF(P404="","",VLOOKUP(P404,属性值!U:AA,R404+1,FALSE))</f>
        <v>240</v>
      </c>
      <c r="T404" s="13" t="s">
        <v>3640</v>
      </c>
      <c r="X404" s="13">
        <f>IF(P404="","",INT(VLOOKUP(P404,属性值!A:G,R404+1,FALSE)*VLOOKUP(I404,属性值!A:D,3,FALSE)))</f>
        <v>1003</v>
      </c>
      <c r="Y404" s="13">
        <f>IF(P404="","",INT(VLOOKUP(P404,属性值!A:G,R404+1,FALSE)*VLOOKUP(I404,属性值!A:D,4,FALSE)))</f>
        <v>820</v>
      </c>
      <c r="Z404" s="13">
        <v>65</v>
      </c>
      <c r="AA404" s="13" t="str">
        <f>IF(Z404="","",VLOOKUP(Z404,状态名词!A:C,2,FALSE))</f>
        <v>str</v>
      </c>
      <c r="AB404" s="13" t="str">
        <f>IF(Z404="","",VLOOKUP(Z404,状态名词!A:C,3,FALSE))</f>
        <v>力量</v>
      </c>
      <c r="AC404" s="13">
        <v>36</v>
      </c>
    </row>
    <row r="405" spans="1:29">
      <c r="I405" s="13" t="str">
        <f>IF(H405="",I404,VLOOKUP(H405,装备类型!A:B,2,FALSE))</f>
        <v>弓</v>
      </c>
      <c r="Q405" s="57" t="str">
        <f t="shared" si="11"/>
        <v/>
      </c>
      <c r="S405" s="13" t="str">
        <f>IF(P405="","",VLOOKUP(P405,属性值!U:AA,R405+1,FALSE))</f>
        <v/>
      </c>
      <c r="X405" s="13" t="str">
        <f>IF(P405="","",INT(VLOOKUP(P405,属性值!A:G,R405+1,FALSE)*VLOOKUP(I405,属性值!A:D,3,FALSE)))</f>
        <v/>
      </c>
      <c r="Y405" s="13" t="str">
        <f>IF(P405="","",INT(VLOOKUP(P405,属性值!A:G,R405+1,FALSE)*VLOOKUP(I405,属性值!A:D,4,FALSE)))</f>
        <v/>
      </c>
      <c r="Z405" s="13">
        <v>17</v>
      </c>
      <c r="AA405" s="13" t="str">
        <f>IF(Z405="","",VLOOKUP(Z405,状态名词!A:C,2,FALSE))</f>
        <v>adi</v>
      </c>
      <c r="AB405" s="13" t="str">
        <f>IF(Z405="","",VLOOKUP(Z405,状态名词!A:C,3,FALSE))</f>
        <v>物穿</v>
      </c>
      <c r="AC405" s="13">
        <v>108</v>
      </c>
    </row>
    <row r="406" spans="1:29">
      <c r="I406" s="13" t="str">
        <f>IF(H406="",I405,VLOOKUP(H406,装备类型!A:B,2,FALSE))</f>
        <v>弓</v>
      </c>
      <c r="Q406" s="57" t="str">
        <f t="shared" si="11"/>
        <v/>
      </c>
      <c r="S406" s="13" t="str">
        <f>IF(P406="","",VLOOKUP(P406,属性值!U:AA,R406+1,FALSE))</f>
        <v/>
      </c>
      <c r="X406" s="13" t="str">
        <f>IF(P406="","",INT(VLOOKUP(P406,属性值!A:G,R406+1,FALSE)*VLOOKUP(I406,属性值!A:D,3,FALSE)))</f>
        <v/>
      </c>
      <c r="Y406" s="13" t="str">
        <f>IF(P406="","",INT(VLOOKUP(P406,属性值!A:G,R406+1,FALSE)*VLOOKUP(I406,属性值!A:D,4,FALSE)))</f>
        <v/>
      </c>
      <c r="Z406" s="13">
        <v>25</v>
      </c>
      <c r="AA406" s="13" t="str">
        <f>IF(Z406="","",VLOOKUP(Z406,状态名词!A:C,2,FALSE))</f>
        <v>duochong</v>
      </c>
      <c r="AB406" s="13" t="str">
        <f>IF(Z406="","",VLOOKUP(Z406,状态名词!A:C,3,FALSE))</f>
        <v>多重施法</v>
      </c>
      <c r="AC406" s="13">
        <v>54</v>
      </c>
    </row>
    <row r="407" spans="1:29">
      <c r="I407" s="13" t="str">
        <f>IF(H407="",I406,VLOOKUP(H407,装备类型!A:B,2,FALSE))</f>
        <v>弓</v>
      </c>
      <c r="J407" s="13">
        <v>3</v>
      </c>
      <c r="K407" s="41" t="s">
        <v>1990</v>
      </c>
      <c r="L407" s="13" t="s">
        <v>1988</v>
      </c>
      <c r="O407" s="13">
        <v>1</v>
      </c>
      <c r="P407" s="13">
        <v>60</v>
      </c>
      <c r="Q407" s="57">
        <f t="shared" si="11"/>
        <v>67</v>
      </c>
      <c r="R407" s="13">
        <v>5</v>
      </c>
      <c r="S407" s="13">
        <f>IF(P407="","",VLOOKUP(P407,属性值!U:AA,R407+1,FALSE))</f>
        <v>455</v>
      </c>
      <c r="T407" s="13" t="s">
        <v>3640</v>
      </c>
      <c r="U407" s="13">
        <v>30508</v>
      </c>
      <c r="W407" s="13" t="s">
        <v>2379</v>
      </c>
      <c r="X407" s="13">
        <f>IF(P407="","",INT(VLOOKUP(P407,属性值!A:G,R407+1,FALSE)*VLOOKUP(I407,属性值!A:D,3,FALSE)))</f>
        <v>2410</v>
      </c>
      <c r="Y407" s="13">
        <f>IF(P407="","",INT(VLOOKUP(P407,属性值!A:G,R407+1,FALSE)*VLOOKUP(I407,属性值!A:D,4,FALSE)))</f>
        <v>1971</v>
      </c>
      <c r="Z407" s="13">
        <v>65</v>
      </c>
      <c r="AA407" s="13" t="str">
        <f>IF(Z407="","",VLOOKUP(Z407,状态名词!A:C,2,FALSE))</f>
        <v>str</v>
      </c>
      <c r="AB407" s="13" t="str">
        <f>IF(Z407="","",VLOOKUP(Z407,状态名词!A:C,3,FALSE))</f>
        <v>力量</v>
      </c>
      <c r="AC407" s="13">
        <v>73</v>
      </c>
    </row>
    <row r="408" spans="1:29">
      <c r="I408" s="13" t="str">
        <f>IF(H408="",I407,VLOOKUP(H408,装备类型!A:B,2,FALSE))</f>
        <v>弓</v>
      </c>
      <c r="Q408" s="57" t="str">
        <f t="shared" si="11"/>
        <v/>
      </c>
      <c r="S408" s="13" t="str">
        <f>IF(P408="","",VLOOKUP(P408,属性值!U:AA,R408+1,FALSE))</f>
        <v/>
      </c>
      <c r="X408" s="13" t="str">
        <f>IF(P408="","",INT(VLOOKUP(P408,属性值!A:G,R408+1,FALSE)*VLOOKUP(I408,属性值!A:D,3,FALSE)))</f>
        <v/>
      </c>
      <c r="Y408" s="13" t="str">
        <f>IF(P408="","",INT(VLOOKUP(P408,属性值!A:G,R408+1,FALSE)*VLOOKUP(I408,属性值!A:D,4,FALSE)))</f>
        <v/>
      </c>
      <c r="Z408" s="13">
        <v>17</v>
      </c>
      <c r="AA408" s="13" t="str">
        <f>IF(Z408="","",VLOOKUP(Z408,状态名词!A:C,2,FALSE))</f>
        <v>adi</v>
      </c>
      <c r="AB408" s="13" t="str">
        <f>IF(Z408="","",VLOOKUP(Z408,状态名词!A:C,3,FALSE))</f>
        <v>物穿</v>
      </c>
      <c r="AC408" s="13">
        <v>220</v>
      </c>
    </row>
    <row r="409" spans="1:29">
      <c r="I409" s="13" t="str">
        <f>IF(H409="",I408,VLOOKUP(H409,装备类型!A:B,2,FALSE))</f>
        <v>弓</v>
      </c>
      <c r="Q409" s="57" t="str">
        <f t="shared" si="11"/>
        <v/>
      </c>
      <c r="S409" s="13" t="str">
        <f>IF(P409="","",VLOOKUP(P409,属性值!U:AA,R409+1,FALSE))</f>
        <v/>
      </c>
      <c r="X409" s="13" t="str">
        <f>IF(P409="","",INT(VLOOKUP(P409,属性值!A:G,R409+1,FALSE)*VLOOKUP(I409,属性值!A:D,3,FALSE)))</f>
        <v/>
      </c>
      <c r="Y409" s="13" t="str">
        <f>IF(P409="","",INT(VLOOKUP(P409,属性值!A:G,R409+1,FALSE)*VLOOKUP(I409,属性值!A:D,4,FALSE)))</f>
        <v/>
      </c>
      <c r="Z409" s="13">
        <v>25</v>
      </c>
      <c r="AA409" s="13" t="str">
        <f>IF(Z409="","",VLOOKUP(Z409,状态名词!A:C,2,FALSE))</f>
        <v>duochong</v>
      </c>
      <c r="AB409" s="13" t="str">
        <f>IF(Z409="","",VLOOKUP(Z409,状态名词!A:C,3,FALSE))</f>
        <v>多重施法</v>
      </c>
      <c r="AC409" s="13">
        <v>110</v>
      </c>
    </row>
    <row r="410" spans="1:29">
      <c r="A410" s="41">
        <v>12009</v>
      </c>
      <c r="B410" s="13">
        <v>20</v>
      </c>
      <c r="C410" s="13">
        <v>4</v>
      </c>
      <c r="D410" s="13">
        <v>20</v>
      </c>
      <c r="E410" s="13">
        <v>4</v>
      </c>
      <c r="F410" s="13">
        <v>-2</v>
      </c>
      <c r="H410" s="13">
        <v>3</v>
      </c>
      <c r="I410" s="13" t="str">
        <f>IF(H410="",I409,VLOOKUP(H410,装备类型!A:B,2,FALSE))</f>
        <v>弓</v>
      </c>
      <c r="J410" s="13">
        <v>1</v>
      </c>
      <c r="K410" s="41" t="s">
        <v>1991</v>
      </c>
      <c r="L410" s="13" t="s">
        <v>5636</v>
      </c>
      <c r="O410" s="13">
        <v>1</v>
      </c>
      <c r="P410" s="13">
        <v>20</v>
      </c>
      <c r="Q410" s="57">
        <f t="shared" si="11"/>
        <v>25</v>
      </c>
      <c r="R410" s="13">
        <v>4</v>
      </c>
      <c r="S410" s="13">
        <f>IF(P410="","",VLOOKUP(P410,属性值!U:AA,R410+1,FALSE))</f>
        <v>120</v>
      </c>
      <c r="T410" s="13" t="s">
        <v>3641</v>
      </c>
      <c r="X410" s="13">
        <f>IF(P410="","",INT(VLOOKUP(P410,属性值!A:G,R410+1,FALSE)*VLOOKUP(I410,属性值!A:D,3,FALSE)))</f>
        <v>400</v>
      </c>
      <c r="Y410" s="13">
        <f>IF(P410="","",INT(VLOOKUP(P410,属性值!A:G,R410+1,FALSE)*VLOOKUP(I410,属性值!A:D,4,FALSE)))</f>
        <v>327</v>
      </c>
      <c r="Z410" s="13">
        <v>65</v>
      </c>
      <c r="AA410" s="13" t="str">
        <f>IF(Z410="","",VLOOKUP(Z410,状态名词!A:C,2,FALSE))</f>
        <v>str</v>
      </c>
      <c r="AB410" s="13" t="str">
        <f>IF(Z410="","",VLOOKUP(Z410,状态名词!A:C,3,FALSE))</f>
        <v>力量</v>
      </c>
      <c r="AC410" s="13">
        <v>80</v>
      </c>
    </row>
    <row r="411" spans="1:29">
      <c r="I411" s="13" t="str">
        <f>IF(H411="",I410,VLOOKUP(H411,装备类型!A:B,2,FALSE))</f>
        <v>弓</v>
      </c>
      <c r="Q411" s="57" t="str">
        <f t="shared" ref="Q411:Q474" si="12">IF(R411="","",IF(R411=1,P411,R411*2-3+P411))</f>
        <v/>
      </c>
      <c r="S411" s="13" t="str">
        <f>IF(P411="","",VLOOKUP(P411,属性值!U:AA,R411+1,FALSE))</f>
        <v/>
      </c>
      <c r="X411" s="13" t="str">
        <f>IF(P411="","",INT(VLOOKUP(P411,属性值!A:G,R411+1,FALSE)*VLOOKUP(I411,属性值!A:D,3,FALSE)))</f>
        <v/>
      </c>
      <c r="Y411" s="13" t="str">
        <f>IF(P411="","",INT(VLOOKUP(P411,属性值!A:G,R411+1,FALSE)*VLOOKUP(I411,属性值!A:D,4,FALSE)))</f>
        <v/>
      </c>
      <c r="Z411" s="13">
        <v>67</v>
      </c>
      <c r="AA411" s="13" t="str">
        <f>IF(Z411="","",VLOOKUP(Z411,状态名词!A:C,2,FALSE))</f>
        <v>inte</v>
      </c>
      <c r="AB411" s="13" t="str">
        <f>IF(Z411="","",VLOOKUP(Z411,状态名词!A:C,3,FALSE))</f>
        <v>智力</v>
      </c>
      <c r="AC411" s="13">
        <v>80</v>
      </c>
    </row>
    <row r="412" spans="1:29">
      <c r="I412" s="13" t="str">
        <f>IF(H412="",I411,VLOOKUP(H412,装备类型!A:B,2,FALSE))</f>
        <v>弓</v>
      </c>
      <c r="Q412" s="57" t="str">
        <f t="shared" si="12"/>
        <v/>
      </c>
      <c r="S412" s="13" t="str">
        <f>IF(P412="","",VLOOKUP(P412,属性值!U:AA,R412+1,FALSE))</f>
        <v/>
      </c>
      <c r="X412" s="13" t="str">
        <f>IF(P412="","",INT(VLOOKUP(P412,属性值!A:G,R412+1,FALSE)*VLOOKUP(I412,属性值!A:D,3,FALSE)))</f>
        <v/>
      </c>
      <c r="Y412" s="13" t="str">
        <f>IF(P412="","",INT(VLOOKUP(P412,属性值!A:G,R412+1,FALSE)*VLOOKUP(I412,属性值!A:D,4,FALSE)))</f>
        <v/>
      </c>
      <c r="Z412" s="13">
        <v>69</v>
      </c>
      <c r="AA412" s="13" t="str">
        <f>IF(Z412="","",VLOOKUP(Z412,状态名词!A:C,2,FALSE))</f>
        <v>hit</v>
      </c>
      <c r="AB412" s="13" t="str">
        <f>IF(Z412="","",VLOOKUP(Z412,状态名词!A:C,3,FALSE))</f>
        <v>命中率</v>
      </c>
      <c r="AC412" s="13">
        <v>125</v>
      </c>
    </row>
    <row r="413" spans="1:29">
      <c r="I413" s="13" t="str">
        <f>IF(H413="",I412,VLOOKUP(H413,装备类型!A:B,2,FALSE))</f>
        <v>弓</v>
      </c>
      <c r="J413" s="13">
        <v>2</v>
      </c>
      <c r="K413" s="41" t="s">
        <v>1993</v>
      </c>
      <c r="L413" s="13" t="s">
        <v>1992</v>
      </c>
      <c r="O413" s="13">
        <v>1</v>
      </c>
      <c r="P413" s="13">
        <v>40</v>
      </c>
      <c r="Q413" s="57">
        <f t="shared" si="12"/>
        <v>45</v>
      </c>
      <c r="R413" s="13">
        <v>4</v>
      </c>
      <c r="S413" s="13">
        <f>IF(P413="","",VLOOKUP(P413,属性值!U:AA,R413+1,FALSE))</f>
        <v>240</v>
      </c>
      <c r="T413" s="13" t="s">
        <v>3641</v>
      </c>
      <c r="X413" s="13">
        <f>IF(P413="","",INT(VLOOKUP(P413,属性值!A:G,R413+1,FALSE)*VLOOKUP(I413,属性值!A:D,3,FALSE)))</f>
        <v>1003</v>
      </c>
      <c r="Y413" s="13">
        <f>IF(P413="","",INT(VLOOKUP(P413,属性值!A:G,R413+1,FALSE)*VLOOKUP(I413,属性值!A:D,4,FALSE)))</f>
        <v>820</v>
      </c>
      <c r="Z413" s="13">
        <v>65</v>
      </c>
      <c r="AA413" s="13" t="str">
        <f>IF(Z413="","",VLOOKUP(Z413,状态名词!A:C,2,FALSE))</f>
        <v>str</v>
      </c>
      <c r="AB413" s="13" t="str">
        <f>IF(Z413="","",VLOOKUP(Z413,状态名词!A:C,3,FALSE))</f>
        <v>力量</v>
      </c>
      <c r="AC413" s="13">
        <v>96</v>
      </c>
    </row>
    <row r="414" spans="1:29">
      <c r="I414" s="13" t="str">
        <f>IF(H414="",I413,VLOOKUP(H414,装备类型!A:B,2,FALSE))</f>
        <v>弓</v>
      </c>
      <c r="Q414" s="57" t="str">
        <f t="shared" si="12"/>
        <v/>
      </c>
      <c r="S414" s="13" t="str">
        <f>IF(P414="","",VLOOKUP(P414,属性值!U:AA,R414+1,FALSE))</f>
        <v/>
      </c>
      <c r="X414" s="13" t="str">
        <f>IF(P414="","",INT(VLOOKUP(P414,属性值!A:G,R414+1,FALSE)*VLOOKUP(I414,属性值!A:D,3,FALSE)))</f>
        <v/>
      </c>
      <c r="Y414" s="13" t="str">
        <f>IF(P414="","",INT(VLOOKUP(P414,属性值!A:G,R414+1,FALSE)*VLOOKUP(I414,属性值!A:D,4,FALSE)))</f>
        <v/>
      </c>
      <c r="Z414" s="13">
        <v>67</v>
      </c>
      <c r="AA414" s="13" t="str">
        <f>IF(Z414="","",VLOOKUP(Z414,状态名词!A:C,2,FALSE))</f>
        <v>inte</v>
      </c>
      <c r="AB414" s="13" t="str">
        <f>IF(Z414="","",VLOOKUP(Z414,状态名词!A:C,3,FALSE))</f>
        <v>智力</v>
      </c>
      <c r="AC414" s="13">
        <v>96</v>
      </c>
    </row>
    <row r="415" spans="1:29">
      <c r="I415" s="13" t="str">
        <f>IF(H415="",I414,VLOOKUP(H415,装备类型!A:B,2,FALSE))</f>
        <v>弓</v>
      </c>
      <c r="Q415" s="57" t="str">
        <f t="shared" si="12"/>
        <v/>
      </c>
      <c r="S415" s="13" t="str">
        <f>IF(P415="","",VLOOKUP(P415,属性值!U:AA,R415+1,FALSE))</f>
        <v/>
      </c>
      <c r="X415" s="13" t="str">
        <f>IF(P415="","",INT(VLOOKUP(P415,属性值!A:G,R415+1,FALSE)*VLOOKUP(I415,属性值!A:D,3,FALSE)))</f>
        <v/>
      </c>
      <c r="Y415" s="13" t="str">
        <f>IF(P415="","",INT(VLOOKUP(P415,属性值!A:G,R415+1,FALSE)*VLOOKUP(I415,属性值!A:D,4,FALSE)))</f>
        <v/>
      </c>
      <c r="Z415" s="13">
        <v>69</v>
      </c>
      <c r="AA415" s="13" t="str">
        <f>IF(Z415="","",VLOOKUP(Z415,状态名词!A:C,2,FALSE))</f>
        <v>hit</v>
      </c>
      <c r="AB415" s="13" t="str">
        <f>IF(Z415="","",VLOOKUP(Z415,状态名词!A:C,3,FALSE))</f>
        <v>命中率</v>
      </c>
      <c r="AC415" s="13">
        <v>144</v>
      </c>
    </row>
    <row r="416" spans="1:29">
      <c r="I416" s="13" t="str">
        <f>IF(H416="",I415,VLOOKUP(H416,装备类型!A:B,2,FALSE))</f>
        <v>弓</v>
      </c>
      <c r="J416" s="13">
        <v>3</v>
      </c>
      <c r="K416" s="41" t="s">
        <v>1994</v>
      </c>
      <c r="L416" s="13" t="s">
        <v>1992</v>
      </c>
      <c r="O416" s="13">
        <v>1</v>
      </c>
      <c r="P416" s="13">
        <v>60</v>
      </c>
      <c r="Q416" s="57">
        <f t="shared" si="12"/>
        <v>67</v>
      </c>
      <c r="R416" s="13">
        <v>5</v>
      </c>
      <c r="S416" s="13">
        <f>IF(P416="","",VLOOKUP(P416,属性值!U:AA,R416+1,FALSE))</f>
        <v>455</v>
      </c>
      <c r="T416" s="13" t="s">
        <v>3641</v>
      </c>
      <c r="U416" s="13">
        <v>30509</v>
      </c>
      <c r="W416" s="13" t="s">
        <v>2371</v>
      </c>
      <c r="X416" s="13">
        <f>IF(P416="","",INT(VLOOKUP(P416,属性值!A:G,R416+1,FALSE)*VLOOKUP(I416,属性值!A:D,3,FALSE)))</f>
        <v>2410</v>
      </c>
      <c r="Y416" s="13">
        <f>IF(P416="","",INT(VLOOKUP(P416,属性值!A:G,R416+1,FALSE)*VLOOKUP(I416,属性值!A:D,4,FALSE)))</f>
        <v>1971</v>
      </c>
      <c r="Z416" s="13">
        <v>65</v>
      </c>
      <c r="AA416" s="13" t="str">
        <f>IF(Z416="","",VLOOKUP(Z416,状态名词!A:C,2,FALSE))</f>
        <v>str</v>
      </c>
      <c r="AB416" s="13" t="str">
        <f>IF(Z416="","",VLOOKUP(Z416,状态名词!A:C,3,FALSE))</f>
        <v>力量</v>
      </c>
      <c r="AC416" s="13">
        <v>200</v>
      </c>
    </row>
    <row r="417" spans="1:29">
      <c r="I417" s="13" t="str">
        <f>IF(H417="",I416,VLOOKUP(H417,装备类型!A:B,2,FALSE))</f>
        <v>弓</v>
      </c>
      <c r="Q417" s="57" t="str">
        <f t="shared" si="12"/>
        <v/>
      </c>
      <c r="S417" s="13" t="str">
        <f>IF(P417="","",VLOOKUP(P417,属性值!U:AA,R417+1,FALSE))</f>
        <v/>
      </c>
      <c r="X417" s="13" t="str">
        <f>IF(P417="","",INT(VLOOKUP(P417,属性值!A:G,R417+1,FALSE)*VLOOKUP(I417,属性值!A:D,3,FALSE)))</f>
        <v/>
      </c>
      <c r="Y417" s="13" t="str">
        <f>IF(P417="","",INT(VLOOKUP(P417,属性值!A:G,R417+1,FALSE)*VLOOKUP(I417,属性值!A:D,4,FALSE)))</f>
        <v/>
      </c>
      <c r="Z417" s="13">
        <v>67</v>
      </c>
      <c r="AA417" s="13" t="str">
        <f>IF(Z417="","",VLOOKUP(Z417,状态名词!A:C,2,FALSE))</f>
        <v>inte</v>
      </c>
      <c r="AB417" s="13" t="str">
        <f>IF(Z417="","",VLOOKUP(Z417,状态名词!A:C,3,FALSE))</f>
        <v>智力</v>
      </c>
      <c r="AC417" s="13">
        <v>200</v>
      </c>
    </row>
    <row r="418" spans="1:29">
      <c r="I418" s="13" t="str">
        <f>IF(H418="",I417,VLOOKUP(H418,装备类型!A:B,2,FALSE))</f>
        <v>弓</v>
      </c>
      <c r="Q418" s="57" t="str">
        <f t="shared" si="12"/>
        <v/>
      </c>
      <c r="S418" s="13" t="str">
        <f>IF(P418="","",VLOOKUP(P418,属性值!U:AA,R418+1,FALSE))</f>
        <v/>
      </c>
      <c r="X418" s="13" t="str">
        <f>IF(P418="","",INT(VLOOKUP(P418,属性值!A:G,R418+1,FALSE)*VLOOKUP(I418,属性值!A:D,3,FALSE)))</f>
        <v/>
      </c>
      <c r="Y418" s="13" t="str">
        <f>IF(P418="","",INT(VLOOKUP(P418,属性值!A:G,R418+1,FALSE)*VLOOKUP(I418,属性值!A:D,4,FALSE)))</f>
        <v/>
      </c>
      <c r="Z418" s="13">
        <v>69</v>
      </c>
      <c r="AA418" s="13" t="str">
        <f>IF(Z418="","",VLOOKUP(Z418,状态名词!A:C,2,FALSE))</f>
        <v>hit</v>
      </c>
      <c r="AB418" s="13" t="str">
        <f>IF(Z418="","",VLOOKUP(Z418,状态名词!A:C,3,FALSE))</f>
        <v>命中率</v>
      </c>
      <c r="AC418" s="13">
        <v>300</v>
      </c>
    </row>
    <row r="419" spans="1:29">
      <c r="A419" s="41">
        <v>12010</v>
      </c>
      <c r="B419" s="13">
        <v>20</v>
      </c>
      <c r="C419" s="13">
        <v>4</v>
      </c>
      <c r="D419" s="13">
        <v>20</v>
      </c>
      <c r="E419" s="13">
        <v>4</v>
      </c>
      <c r="F419" s="13">
        <v>-3</v>
      </c>
      <c r="H419" s="13">
        <v>6</v>
      </c>
      <c r="I419" s="13" t="str">
        <f>IF(H419="",I418,VLOOKUP(H419,装备类型!A:B,2,FALSE))</f>
        <v>杖</v>
      </c>
      <c r="J419" s="13">
        <v>1</v>
      </c>
      <c r="K419" s="41" t="s">
        <v>1995</v>
      </c>
      <c r="L419" s="13" t="s">
        <v>5637</v>
      </c>
      <c r="O419" s="13">
        <v>1</v>
      </c>
      <c r="P419" s="13">
        <v>20</v>
      </c>
      <c r="Q419" s="57">
        <f t="shared" si="12"/>
        <v>25</v>
      </c>
      <c r="R419" s="13">
        <v>4</v>
      </c>
      <c r="S419" s="13">
        <f>IF(P419="","",VLOOKUP(P419,属性值!U:AA,R419+1,FALSE))</f>
        <v>120</v>
      </c>
      <c r="T419" s="13" t="s">
        <v>3642</v>
      </c>
      <c r="X419" s="13">
        <f>IF(P419="","",INT(VLOOKUP(P419,属性值!A:G,R419+1,FALSE)*VLOOKUP(I419,属性值!A:D,3,FALSE)))</f>
        <v>291</v>
      </c>
      <c r="Y419" s="13">
        <f>IF(P419="","",INT(VLOOKUP(P419,属性值!A:G,R419+1,FALSE)*VLOOKUP(I419,属性值!A:D,4,FALSE)))</f>
        <v>436</v>
      </c>
      <c r="Z419" s="13">
        <v>67</v>
      </c>
      <c r="AA419" s="13" t="str">
        <f>IF(Z419="","",VLOOKUP(Z419,状态名词!A:C,2,FALSE))</f>
        <v>inte</v>
      </c>
      <c r="AB419" s="13" t="str">
        <f>IF(Z419="","",VLOOKUP(Z419,状态名词!A:C,3,FALSE))</f>
        <v>智力</v>
      </c>
      <c r="AC419" s="13">
        <v>60</v>
      </c>
    </row>
    <row r="420" spans="1:29">
      <c r="I420" s="13" t="str">
        <f>IF(H420="",I419,VLOOKUP(H420,装备类型!A:B,2,FALSE))</f>
        <v>杖</v>
      </c>
      <c r="Q420" s="57" t="str">
        <f t="shared" si="12"/>
        <v/>
      </c>
      <c r="S420" s="13" t="str">
        <f>IF(P420="","",VLOOKUP(P420,属性值!U:AA,R420+1,FALSE))</f>
        <v/>
      </c>
      <c r="X420" s="13" t="str">
        <f>IF(P420="","",INT(VLOOKUP(P420,属性值!A:G,R420+1,FALSE)*VLOOKUP(I420,属性值!A:D,3,FALSE)))</f>
        <v/>
      </c>
      <c r="Y420" s="13" t="str">
        <f>IF(P420="","",INT(VLOOKUP(P420,属性值!A:G,R420+1,FALSE)*VLOOKUP(I420,属性值!A:D,4,FALSE)))</f>
        <v/>
      </c>
      <c r="Z420" s="13">
        <v>30</v>
      </c>
      <c r="AA420" s="13" t="str">
        <f>IF(Z420="","",VLOOKUP(Z420,状态名词!A:C,2,FALSE))</f>
        <v>elementup</v>
      </c>
      <c r="AB420" s="13" t="str">
        <f>IF(Z420="","",VLOOKUP(Z420,状态名词!A:C,3,FALSE))</f>
        <v>全属性强化</v>
      </c>
      <c r="AC420" s="13">
        <v>5</v>
      </c>
    </row>
    <row r="421" spans="1:29">
      <c r="I421" s="13" t="str">
        <f>IF(H421="",I420,VLOOKUP(H421,装备类型!A:B,2,FALSE))</f>
        <v>杖</v>
      </c>
      <c r="Q421" s="57" t="str">
        <f t="shared" si="12"/>
        <v/>
      </c>
      <c r="S421" s="13" t="str">
        <f>IF(P421="","",VLOOKUP(P421,属性值!U:AA,R421+1,FALSE))</f>
        <v/>
      </c>
      <c r="X421" s="13" t="str">
        <f>IF(P421="","",INT(VLOOKUP(P421,属性值!A:G,R421+1,FALSE)*VLOOKUP(I421,属性值!A:D,3,FALSE)))</f>
        <v/>
      </c>
      <c r="Y421" s="13" t="str">
        <f>IF(P421="","",INT(VLOOKUP(P421,属性值!A:G,R421+1,FALSE)*VLOOKUP(I421,属性值!A:D,4,FALSE)))</f>
        <v/>
      </c>
      <c r="Z421" s="13">
        <v>35</v>
      </c>
      <c r="AA421" s="13" t="str">
        <f>IF(Z421="","",VLOOKUP(Z421,状态名词!A:C,2,FALSE))</f>
        <v>reelement</v>
      </c>
      <c r="AB421" s="13" t="str">
        <f>IF(Z421="","",VLOOKUP(Z421,状态名词!A:C,3,FALSE))</f>
        <v>全抗性强化</v>
      </c>
      <c r="AC421" s="13">
        <v>5</v>
      </c>
    </row>
    <row r="422" spans="1:29">
      <c r="I422" s="13" t="str">
        <f>IF(H422="",I421,VLOOKUP(H422,装备类型!A:B,2,FALSE))</f>
        <v>杖</v>
      </c>
      <c r="J422" s="13">
        <v>2</v>
      </c>
      <c r="K422" s="41" t="s">
        <v>1997</v>
      </c>
      <c r="L422" s="13" t="s">
        <v>1996</v>
      </c>
      <c r="O422" s="13">
        <v>1</v>
      </c>
      <c r="P422" s="13">
        <v>40</v>
      </c>
      <c r="Q422" s="57">
        <f t="shared" si="12"/>
        <v>45</v>
      </c>
      <c r="R422" s="13">
        <v>4</v>
      </c>
      <c r="S422" s="13">
        <f>IF(P422="","",VLOOKUP(P422,属性值!U:AA,R422+1,FALSE))</f>
        <v>240</v>
      </c>
      <c r="T422" s="13" t="s">
        <v>3642</v>
      </c>
      <c r="X422" s="13">
        <f>IF(P422="","",INT(VLOOKUP(P422,属性值!A:G,R422+1,FALSE)*VLOOKUP(I422,属性值!A:D,3,FALSE)))</f>
        <v>729</v>
      </c>
      <c r="Y422" s="13">
        <f>IF(P422="","",INT(VLOOKUP(P422,属性值!A:G,R422+1,FALSE)*VLOOKUP(I422,属性值!A:D,4,FALSE)))</f>
        <v>1094</v>
      </c>
      <c r="Z422" s="13">
        <v>67</v>
      </c>
      <c r="AA422" s="13" t="str">
        <f>IF(Z422="","",VLOOKUP(Z422,状态名词!A:C,2,FALSE))</f>
        <v>inte</v>
      </c>
      <c r="AB422" s="13" t="str">
        <f>IF(Z422="","",VLOOKUP(Z422,状态名词!A:C,3,FALSE))</f>
        <v>智力</v>
      </c>
      <c r="AC422" s="13">
        <v>72</v>
      </c>
    </row>
    <row r="423" spans="1:29">
      <c r="I423" s="13" t="str">
        <f>IF(H423="",I422,VLOOKUP(H423,装备类型!A:B,2,FALSE))</f>
        <v>杖</v>
      </c>
      <c r="Q423" s="57" t="str">
        <f t="shared" si="12"/>
        <v/>
      </c>
      <c r="S423" s="13" t="str">
        <f>IF(P423="","",VLOOKUP(P423,属性值!U:AA,R423+1,FALSE))</f>
        <v/>
      </c>
      <c r="X423" s="13" t="str">
        <f>IF(P423="","",INT(VLOOKUP(P423,属性值!A:G,R423+1,FALSE)*VLOOKUP(I423,属性值!A:D,3,FALSE)))</f>
        <v/>
      </c>
      <c r="Y423" s="13" t="str">
        <f>IF(P423="","",INT(VLOOKUP(P423,属性值!A:G,R423+1,FALSE)*VLOOKUP(I423,属性值!A:D,4,FALSE)))</f>
        <v/>
      </c>
      <c r="Z423" s="13">
        <v>30</v>
      </c>
      <c r="AA423" s="13" t="str">
        <f>IF(Z423="","",VLOOKUP(Z423,状态名词!A:C,2,FALSE))</f>
        <v>elementup</v>
      </c>
      <c r="AB423" s="13" t="str">
        <f>IF(Z423="","",VLOOKUP(Z423,状态名词!A:C,3,FALSE))</f>
        <v>全属性强化</v>
      </c>
      <c r="AC423" s="13">
        <v>6</v>
      </c>
    </row>
    <row r="424" spans="1:29">
      <c r="I424" s="13" t="str">
        <f>IF(H424="",I423,VLOOKUP(H424,装备类型!A:B,2,FALSE))</f>
        <v>杖</v>
      </c>
      <c r="Q424" s="57" t="str">
        <f t="shared" si="12"/>
        <v/>
      </c>
      <c r="S424" s="13" t="str">
        <f>IF(P424="","",VLOOKUP(P424,属性值!U:AA,R424+1,FALSE))</f>
        <v/>
      </c>
      <c r="X424" s="13" t="str">
        <f>IF(P424="","",INT(VLOOKUP(P424,属性值!A:G,R424+1,FALSE)*VLOOKUP(I424,属性值!A:D,3,FALSE)))</f>
        <v/>
      </c>
      <c r="Y424" s="13" t="str">
        <f>IF(P424="","",INT(VLOOKUP(P424,属性值!A:G,R424+1,FALSE)*VLOOKUP(I424,属性值!A:D,4,FALSE)))</f>
        <v/>
      </c>
      <c r="Z424" s="13">
        <v>35</v>
      </c>
      <c r="AA424" s="13" t="str">
        <f>IF(Z424="","",VLOOKUP(Z424,状态名词!A:C,2,FALSE))</f>
        <v>reelement</v>
      </c>
      <c r="AB424" s="13" t="str">
        <f>IF(Z424="","",VLOOKUP(Z424,状态名词!A:C,3,FALSE))</f>
        <v>全抗性强化</v>
      </c>
      <c r="AC424" s="13">
        <v>6</v>
      </c>
    </row>
    <row r="425" spans="1:29">
      <c r="I425" s="13" t="str">
        <f>IF(H425="",I424,VLOOKUP(H425,装备类型!A:B,2,FALSE))</f>
        <v>杖</v>
      </c>
      <c r="J425" s="13">
        <v>3</v>
      </c>
      <c r="K425" s="41" t="s">
        <v>1998</v>
      </c>
      <c r="L425" s="13" t="s">
        <v>1996</v>
      </c>
      <c r="O425" s="13">
        <v>1</v>
      </c>
      <c r="P425" s="13">
        <v>60</v>
      </c>
      <c r="Q425" s="57">
        <f t="shared" si="12"/>
        <v>67</v>
      </c>
      <c r="R425" s="13">
        <v>5</v>
      </c>
      <c r="S425" s="13">
        <f>IF(P425="","",VLOOKUP(P425,属性值!U:AA,R425+1,FALSE))</f>
        <v>455</v>
      </c>
      <c r="T425" s="13" t="s">
        <v>3642</v>
      </c>
      <c r="U425" s="13">
        <v>30510</v>
      </c>
      <c r="W425" s="13" t="s">
        <v>2380</v>
      </c>
      <c r="X425" s="13">
        <f>IF(P425="","",INT(VLOOKUP(P425,属性值!A:G,R425+1,FALSE)*VLOOKUP(I425,属性值!A:D,3,FALSE)))</f>
        <v>1752</v>
      </c>
      <c r="Y425" s="13">
        <f>IF(P425="","",INT(VLOOKUP(P425,属性值!A:G,R425+1,FALSE)*VLOOKUP(I425,属性值!A:D,4,FALSE)))</f>
        <v>2629</v>
      </c>
      <c r="Z425" s="13">
        <v>67</v>
      </c>
      <c r="AA425" s="13" t="str">
        <f>IF(Z425="","",VLOOKUP(Z425,状态名词!A:C,2,FALSE))</f>
        <v>inte</v>
      </c>
      <c r="AB425" s="13" t="str">
        <f>IF(Z425="","",VLOOKUP(Z425,状态名词!A:C,3,FALSE))</f>
        <v>智力</v>
      </c>
      <c r="AC425" s="13">
        <v>146</v>
      </c>
    </row>
    <row r="426" spans="1:29">
      <c r="I426" s="13" t="str">
        <f>IF(H426="",I425,VLOOKUP(H426,装备类型!A:B,2,FALSE))</f>
        <v>杖</v>
      </c>
      <c r="Q426" s="57" t="str">
        <f t="shared" si="12"/>
        <v/>
      </c>
      <c r="S426" s="13" t="str">
        <f>IF(P426="","",VLOOKUP(P426,属性值!U:AA,R426+1,FALSE))</f>
        <v/>
      </c>
      <c r="X426" s="13" t="str">
        <f>IF(P426="","",INT(VLOOKUP(P426,属性值!A:G,R426+1,FALSE)*VLOOKUP(I426,属性值!A:D,3,FALSE)))</f>
        <v/>
      </c>
      <c r="Y426" s="13" t="str">
        <f>IF(P426="","",INT(VLOOKUP(P426,属性值!A:G,R426+1,FALSE)*VLOOKUP(I426,属性值!A:D,4,FALSE)))</f>
        <v/>
      </c>
      <c r="Z426" s="13">
        <v>30</v>
      </c>
      <c r="AA426" s="13" t="str">
        <f>IF(Z426="","",VLOOKUP(Z426,状态名词!A:C,2,FALSE))</f>
        <v>elementup</v>
      </c>
      <c r="AB426" s="13" t="str">
        <f>IF(Z426="","",VLOOKUP(Z426,状态名词!A:C,3,FALSE))</f>
        <v>全属性强化</v>
      </c>
      <c r="AC426" s="13">
        <v>14</v>
      </c>
    </row>
    <row r="427" spans="1:29">
      <c r="I427" s="13" t="str">
        <f>IF(H427="",I426,VLOOKUP(H427,装备类型!A:B,2,FALSE))</f>
        <v>杖</v>
      </c>
      <c r="Q427" s="57" t="str">
        <f t="shared" si="12"/>
        <v/>
      </c>
      <c r="S427" s="13" t="str">
        <f>IF(P427="","",VLOOKUP(P427,属性值!U:AA,R427+1,FALSE))</f>
        <v/>
      </c>
      <c r="X427" s="13" t="str">
        <f>IF(P427="","",INT(VLOOKUP(P427,属性值!A:G,R427+1,FALSE)*VLOOKUP(I427,属性值!A:D,3,FALSE)))</f>
        <v/>
      </c>
      <c r="Y427" s="13" t="str">
        <f>IF(P427="","",INT(VLOOKUP(P427,属性值!A:G,R427+1,FALSE)*VLOOKUP(I427,属性值!A:D,4,FALSE)))</f>
        <v/>
      </c>
      <c r="Z427" s="13">
        <v>35</v>
      </c>
      <c r="AA427" s="13" t="str">
        <f>IF(Z427="","",VLOOKUP(Z427,状态名词!A:C,2,FALSE))</f>
        <v>reelement</v>
      </c>
      <c r="AB427" s="13" t="str">
        <f>IF(Z427="","",VLOOKUP(Z427,状态名词!A:C,3,FALSE))</f>
        <v>全抗性强化</v>
      </c>
      <c r="AC427" s="13">
        <v>14</v>
      </c>
    </row>
    <row r="428" spans="1:29">
      <c r="A428" s="41">
        <v>12011</v>
      </c>
      <c r="B428" s="13">
        <v>20</v>
      </c>
      <c r="C428" s="13">
        <v>4</v>
      </c>
      <c r="D428" s="13">
        <v>20</v>
      </c>
      <c r="E428" s="13">
        <v>4</v>
      </c>
      <c r="F428" s="13">
        <v>-3</v>
      </c>
      <c r="H428" s="13">
        <v>6</v>
      </c>
      <c r="I428" s="13" t="str">
        <f>IF(H428="",I427,VLOOKUP(H428,装备类型!A:B,2,FALSE))</f>
        <v>杖</v>
      </c>
      <c r="J428" s="13">
        <v>1</v>
      </c>
      <c r="K428" s="41" t="s">
        <v>1999</v>
      </c>
      <c r="L428" s="13" t="s">
        <v>5467</v>
      </c>
      <c r="O428" s="13">
        <v>1</v>
      </c>
      <c r="P428" s="13">
        <v>20</v>
      </c>
      <c r="Q428" s="57">
        <f t="shared" si="12"/>
        <v>25</v>
      </c>
      <c r="R428" s="13">
        <v>4</v>
      </c>
      <c r="S428" s="13">
        <f>IF(P428="","",VLOOKUP(P428,属性值!U:AA,R428+1,FALSE))</f>
        <v>120</v>
      </c>
      <c r="T428" s="13" t="s">
        <v>3643</v>
      </c>
      <c r="X428" s="13">
        <f>IF(P428="","",INT(VLOOKUP(P428,属性值!A:G,R428+1,FALSE)*VLOOKUP(I428,属性值!A:D,3,FALSE)))</f>
        <v>291</v>
      </c>
      <c r="Y428" s="13">
        <f>IF(P428="","",INT(VLOOKUP(P428,属性值!A:G,R428+1,FALSE)*VLOOKUP(I428,属性值!A:D,4,FALSE)))</f>
        <v>436</v>
      </c>
      <c r="Z428" s="13">
        <v>67</v>
      </c>
      <c r="AA428" s="13" t="str">
        <f>IF(Z428="","",VLOOKUP(Z428,状态名词!A:C,2,FALSE))</f>
        <v>inte</v>
      </c>
      <c r="AB428" s="13" t="str">
        <f>IF(Z428="","",VLOOKUP(Z428,状态名词!A:C,3,FALSE))</f>
        <v>智力</v>
      </c>
      <c r="AC428" s="13">
        <v>30</v>
      </c>
    </row>
    <row r="429" spans="1:29">
      <c r="I429" s="13" t="str">
        <f>IF(H429="",I428,VLOOKUP(H429,装备类型!A:B,2,FALSE))</f>
        <v>杖</v>
      </c>
      <c r="Q429" s="57" t="str">
        <f t="shared" si="12"/>
        <v/>
      </c>
      <c r="S429" s="13" t="str">
        <f>IF(P429="","",VLOOKUP(P429,属性值!U:AA,R429+1,FALSE))</f>
        <v/>
      </c>
      <c r="X429" s="13" t="str">
        <f>IF(P429="","",INT(VLOOKUP(P429,属性值!A:G,R429+1,FALSE)*VLOOKUP(I429,属性值!A:D,3,FALSE)))</f>
        <v/>
      </c>
      <c r="Y429" s="13" t="str">
        <f>IF(P429="","",INT(VLOOKUP(P429,属性值!A:G,R429+1,FALSE)*VLOOKUP(I429,属性值!A:D,4,FALSE)))</f>
        <v/>
      </c>
      <c r="Z429" s="13">
        <v>62</v>
      </c>
      <c r="AA429" s="13" t="str">
        <f>IF(Z429="","",VLOOKUP(Z429,状态名词!A:C,2,FALSE))</f>
        <v>team_ap</v>
      </c>
      <c r="AB429" s="13" t="str">
        <f>IF(Z429="","",VLOOKUP(Z429,状态名词!A:C,3,FALSE))</f>
        <v>队伍AP</v>
      </c>
      <c r="AC429" s="13">
        <v>15</v>
      </c>
    </row>
    <row r="430" spans="1:29">
      <c r="I430" s="13" t="str">
        <f>IF(H430="",I429,VLOOKUP(H430,装备类型!A:B,2,FALSE))</f>
        <v>杖</v>
      </c>
      <c r="Q430" s="57" t="str">
        <f t="shared" si="12"/>
        <v/>
      </c>
      <c r="S430" s="13" t="str">
        <f>IF(P430="","",VLOOKUP(P430,属性值!U:AA,R430+1,FALSE))</f>
        <v/>
      </c>
      <c r="X430" s="13" t="str">
        <f>IF(P430="","",INT(VLOOKUP(P430,属性值!A:G,R430+1,FALSE)*VLOOKUP(I430,属性值!A:D,3,FALSE)))</f>
        <v/>
      </c>
      <c r="Y430" s="13" t="str">
        <f>IF(P430="","",INT(VLOOKUP(P430,属性值!A:G,R430+1,FALSE)*VLOOKUP(I430,属性值!A:D,4,FALSE)))</f>
        <v/>
      </c>
      <c r="Z430" s="13">
        <v>18</v>
      </c>
      <c r="AA430" s="13" t="str">
        <f>IF(Z430="","",VLOOKUP(Z430,状态名词!A:C,2,FALSE))</f>
        <v>api</v>
      </c>
      <c r="AB430" s="13" t="str">
        <f>IF(Z430="","",VLOOKUP(Z430,状态名词!A:C,3,FALSE))</f>
        <v>法穿</v>
      </c>
      <c r="AC430" s="13">
        <v>90</v>
      </c>
    </row>
    <row r="431" spans="1:29">
      <c r="I431" s="13" t="str">
        <f>IF(H431="",I430,VLOOKUP(H431,装备类型!A:B,2,FALSE))</f>
        <v>杖</v>
      </c>
      <c r="J431" s="13">
        <v>2</v>
      </c>
      <c r="K431" s="41" t="s">
        <v>2001</v>
      </c>
      <c r="L431" s="13" t="s">
        <v>2000</v>
      </c>
      <c r="O431" s="13">
        <v>1</v>
      </c>
      <c r="P431" s="13">
        <v>40</v>
      </c>
      <c r="Q431" s="57">
        <f t="shared" si="12"/>
        <v>45</v>
      </c>
      <c r="R431" s="13">
        <v>4</v>
      </c>
      <c r="S431" s="13">
        <f>IF(P431="","",VLOOKUP(P431,属性值!U:AA,R431+1,FALSE))</f>
        <v>240</v>
      </c>
      <c r="T431" s="13" t="s">
        <v>3643</v>
      </c>
      <c r="X431" s="13">
        <f>IF(P431="","",INT(VLOOKUP(P431,属性值!A:G,R431+1,FALSE)*VLOOKUP(I431,属性值!A:D,3,FALSE)))</f>
        <v>729</v>
      </c>
      <c r="Y431" s="13">
        <f>IF(P431="","",INT(VLOOKUP(P431,属性值!A:G,R431+1,FALSE)*VLOOKUP(I431,属性值!A:D,4,FALSE)))</f>
        <v>1094</v>
      </c>
      <c r="Z431" s="13">
        <v>67</v>
      </c>
      <c r="AA431" s="13" t="str">
        <f>IF(Z431="","",VLOOKUP(Z431,状态名词!A:C,2,FALSE))</f>
        <v>inte</v>
      </c>
      <c r="AB431" s="13" t="str">
        <f>IF(Z431="","",VLOOKUP(Z431,状态名词!A:C,3,FALSE))</f>
        <v>智力</v>
      </c>
      <c r="AC431" s="13">
        <v>36</v>
      </c>
    </row>
    <row r="432" spans="1:29">
      <c r="I432" s="13" t="str">
        <f>IF(H432="",I431,VLOOKUP(H432,装备类型!A:B,2,FALSE))</f>
        <v>杖</v>
      </c>
      <c r="Q432" s="57" t="str">
        <f t="shared" si="12"/>
        <v/>
      </c>
      <c r="S432" s="13" t="str">
        <f>IF(P432="","",VLOOKUP(P432,属性值!U:AA,R432+1,FALSE))</f>
        <v/>
      </c>
      <c r="X432" s="13" t="str">
        <f>IF(P432="","",INT(VLOOKUP(P432,属性值!A:G,R432+1,FALSE)*VLOOKUP(I432,属性值!A:D,3,FALSE)))</f>
        <v/>
      </c>
      <c r="Y432" s="13" t="str">
        <f>IF(P432="","",INT(VLOOKUP(P432,属性值!A:G,R432+1,FALSE)*VLOOKUP(I432,属性值!A:D,4,FALSE)))</f>
        <v/>
      </c>
      <c r="Z432" s="13">
        <v>62</v>
      </c>
      <c r="AA432" s="13" t="str">
        <f>IF(Z432="","",VLOOKUP(Z432,状态名词!A:C,2,FALSE))</f>
        <v>team_ap</v>
      </c>
      <c r="AB432" s="13" t="str">
        <f>IF(Z432="","",VLOOKUP(Z432,状态名词!A:C,3,FALSE))</f>
        <v>队伍AP</v>
      </c>
      <c r="AC432" s="13">
        <v>20</v>
      </c>
    </row>
    <row r="433" spans="1:29">
      <c r="I433" s="13" t="str">
        <f>IF(H433="",I432,VLOOKUP(H433,装备类型!A:B,2,FALSE))</f>
        <v>杖</v>
      </c>
      <c r="Q433" s="57" t="str">
        <f t="shared" si="12"/>
        <v/>
      </c>
      <c r="S433" s="13" t="str">
        <f>IF(P433="","",VLOOKUP(P433,属性值!U:AA,R433+1,FALSE))</f>
        <v/>
      </c>
      <c r="X433" s="13" t="str">
        <f>IF(P433="","",INT(VLOOKUP(P433,属性值!A:G,R433+1,FALSE)*VLOOKUP(I433,属性值!A:D,3,FALSE)))</f>
        <v/>
      </c>
      <c r="Y433" s="13" t="str">
        <f>IF(P433="","",INT(VLOOKUP(P433,属性值!A:G,R433+1,FALSE)*VLOOKUP(I433,属性值!A:D,4,FALSE)))</f>
        <v/>
      </c>
      <c r="Z433" s="13">
        <v>18</v>
      </c>
      <c r="AA433" s="13" t="str">
        <f>IF(Z433="","",VLOOKUP(Z433,状态名词!A:C,2,FALSE))</f>
        <v>api</v>
      </c>
      <c r="AB433" s="13" t="str">
        <f>IF(Z433="","",VLOOKUP(Z433,状态名词!A:C,3,FALSE))</f>
        <v>法穿</v>
      </c>
      <c r="AC433" s="13">
        <v>108</v>
      </c>
    </row>
    <row r="434" spans="1:29">
      <c r="I434" s="13" t="str">
        <f>IF(H434="",I433,VLOOKUP(H434,装备类型!A:B,2,FALSE))</f>
        <v>杖</v>
      </c>
      <c r="J434" s="13">
        <v>3</v>
      </c>
      <c r="K434" s="41" t="s">
        <v>2002</v>
      </c>
      <c r="L434" s="13" t="s">
        <v>2000</v>
      </c>
      <c r="O434" s="13">
        <v>1</v>
      </c>
      <c r="P434" s="13">
        <v>60</v>
      </c>
      <c r="Q434" s="57">
        <f t="shared" si="12"/>
        <v>67</v>
      </c>
      <c r="R434" s="13">
        <v>5</v>
      </c>
      <c r="S434" s="13">
        <f>IF(P434="","",VLOOKUP(P434,属性值!U:AA,R434+1,FALSE))</f>
        <v>455</v>
      </c>
      <c r="T434" s="13" t="s">
        <v>3643</v>
      </c>
      <c r="U434" s="13">
        <v>30511</v>
      </c>
      <c r="W434" s="13" t="s">
        <v>2381</v>
      </c>
      <c r="X434" s="13">
        <f>IF(P434="","",INT(VLOOKUP(P434,属性值!A:G,R434+1,FALSE)*VLOOKUP(I434,属性值!A:D,3,FALSE)))</f>
        <v>1752</v>
      </c>
      <c r="Y434" s="13">
        <f>IF(P434="","",INT(VLOOKUP(P434,属性值!A:G,R434+1,FALSE)*VLOOKUP(I434,属性值!A:D,4,FALSE)))</f>
        <v>2629</v>
      </c>
      <c r="Z434" s="13">
        <v>67</v>
      </c>
      <c r="AA434" s="13" t="str">
        <f>IF(Z434="","",VLOOKUP(Z434,状态名词!A:C,2,FALSE))</f>
        <v>inte</v>
      </c>
      <c r="AB434" s="13" t="str">
        <f>IF(Z434="","",VLOOKUP(Z434,状态名词!A:C,3,FALSE))</f>
        <v>智力</v>
      </c>
      <c r="AC434" s="13">
        <v>73</v>
      </c>
    </row>
    <row r="435" spans="1:29">
      <c r="I435" s="13" t="str">
        <f>IF(H435="",I434,VLOOKUP(H435,装备类型!A:B,2,FALSE))</f>
        <v>杖</v>
      </c>
      <c r="Q435" s="57" t="str">
        <f t="shared" si="12"/>
        <v/>
      </c>
      <c r="S435" s="13" t="str">
        <f>IF(P435="","",VLOOKUP(P435,属性值!U:AA,R435+1,FALSE))</f>
        <v/>
      </c>
      <c r="X435" s="13" t="str">
        <f>IF(P435="","",INT(VLOOKUP(P435,属性值!A:G,R435+1,FALSE)*VLOOKUP(I435,属性值!A:D,3,FALSE)))</f>
        <v/>
      </c>
      <c r="Y435" s="13" t="str">
        <f>IF(P435="","",INT(VLOOKUP(P435,属性值!A:G,R435+1,FALSE)*VLOOKUP(I435,属性值!A:D,4,FALSE)))</f>
        <v/>
      </c>
      <c r="Z435" s="13">
        <v>62</v>
      </c>
      <c r="AA435" s="13" t="str">
        <f>IF(Z435="","",VLOOKUP(Z435,状态名词!A:C,2,FALSE))</f>
        <v>team_ap</v>
      </c>
      <c r="AB435" s="13" t="str">
        <f>IF(Z435="","",VLOOKUP(Z435,状态名词!A:C,3,FALSE))</f>
        <v>队伍AP</v>
      </c>
      <c r="AC435" s="13">
        <v>44</v>
      </c>
    </row>
    <row r="436" spans="1:29">
      <c r="I436" s="13" t="str">
        <f>IF(H436="",I435,VLOOKUP(H436,装备类型!A:B,2,FALSE))</f>
        <v>杖</v>
      </c>
      <c r="Q436" s="57" t="str">
        <f t="shared" si="12"/>
        <v/>
      </c>
      <c r="S436" s="13" t="str">
        <f>IF(P436="","",VLOOKUP(P436,属性值!U:AA,R436+1,FALSE))</f>
        <v/>
      </c>
      <c r="X436" s="13" t="str">
        <f>IF(P436="","",INT(VLOOKUP(P436,属性值!A:G,R436+1,FALSE)*VLOOKUP(I436,属性值!A:D,3,FALSE)))</f>
        <v/>
      </c>
      <c r="Y436" s="13" t="str">
        <f>IF(P436="","",INT(VLOOKUP(P436,属性值!A:G,R436+1,FALSE)*VLOOKUP(I436,属性值!A:D,4,FALSE)))</f>
        <v/>
      </c>
      <c r="Z436" s="13">
        <v>18</v>
      </c>
      <c r="AA436" s="13" t="str">
        <f>IF(Z436="","",VLOOKUP(Z436,状态名词!A:C,2,FALSE))</f>
        <v>api</v>
      </c>
      <c r="AB436" s="13" t="str">
        <f>IF(Z436="","",VLOOKUP(Z436,状态名词!A:C,3,FALSE))</f>
        <v>法穿</v>
      </c>
      <c r="AC436" s="13">
        <v>220</v>
      </c>
    </row>
    <row r="437" spans="1:29">
      <c r="A437" s="41">
        <v>12012</v>
      </c>
      <c r="B437" s="13">
        <v>20</v>
      </c>
      <c r="C437" s="13">
        <v>4</v>
      </c>
      <c r="D437" s="13">
        <v>20</v>
      </c>
      <c r="E437" s="13">
        <v>4</v>
      </c>
      <c r="F437" s="13">
        <v>-3</v>
      </c>
      <c r="H437" s="13">
        <v>6</v>
      </c>
      <c r="I437" s="13" t="str">
        <f>IF(H437="",I436,VLOOKUP(H437,装备类型!A:B,2,FALSE))</f>
        <v>杖</v>
      </c>
      <c r="J437" s="13">
        <v>1</v>
      </c>
      <c r="K437" s="41" t="s">
        <v>2003</v>
      </c>
      <c r="L437" s="13" t="s">
        <v>5638</v>
      </c>
      <c r="O437" s="13">
        <v>1</v>
      </c>
      <c r="P437" s="13">
        <v>20</v>
      </c>
      <c r="Q437" s="57">
        <f t="shared" si="12"/>
        <v>25</v>
      </c>
      <c r="R437" s="13">
        <v>4</v>
      </c>
      <c r="S437" s="13">
        <f>IF(P437="","",VLOOKUP(P437,属性值!U:AA,R437+1,FALSE))</f>
        <v>120</v>
      </c>
      <c r="T437" s="13" t="s">
        <v>6548</v>
      </c>
      <c r="X437" s="13">
        <f>IF(P437="","",INT(VLOOKUP(P437,属性值!A:G,R437+1,FALSE)*VLOOKUP(I437,属性值!A:D,3,FALSE)))</f>
        <v>291</v>
      </c>
      <c r="Y437" s="13">
        <f>IF(P437="","",INT(VLOOKUP(P437,属性值!A:G,R437+1,FALSE)*VLOOKUP(I437,属性值!A:D,4,FALSE)))</f>
        <v>436</v>
      </c>
      <c r="Z437" s="13">
        <v>67</v>
      </c>
      <c r="AA437" s="13" t="str">
        <f>IF(Z437="","",VLOOKUP(Z437,状态名词!A:C,2,FALSE))</f>
        <v>inte</v>
      </c>
      <c r="AB437" s="13" t="str">
        <f>IF(Z437="","",VLOOKUP(Z437,状态名词!A:C,3,FALSE))</f>
        <v>智力</v>
      </c>
      <c r="AC437" s="13">
        <v>80</v>
      </c>
    </row>
    <row r="438" spans="1:29">
      <c r="I438" s="13" t="str">
        <f>IF(H438="",I437,VLOOKUP(H438,装备类型!A:B,2,FALSE))</f>
        <v>杖</v>
      </c>
      <c r="Q438" s="57" t="str">
        <f t="shared" si="12"/>
        <v/>
      </c>
      <c r="S438" s="13" t="str">
        <f>IF(P438="","",VLOOKUP(P438,属性值!U:AA,R438+1,FALSE))</f>
        <v/>
      </c>
      <c r="X438" s="13" t="str">
        <f>IF(P438="","",INT(VLOOKUP(P438,属性值!A:G,R438+1,FALSE)*VLOOKUP(I438,属性值!A:D,3,FALSE)))</f>
        <v/>
      </c>
      <c r="Y438" s="13" t="str">
        <f>IF(P438="","",INT(VLOOKUP(P438,属性值!A:G,R438+1,FALSE)*VLOOKUP(I438,属性值!A:D,4,FALSE)))</f>
        <v/>
      </c>
      <c r="Z438" s="13">
        <v>28</v>
      </c>
      <c r="AA438" s="13" t="str">
        <f>IF(Z438="","",VLOOKUP(Z438,状态名词!A:C,2,FALSE))</f>
        <v>lightup</v>
      </c>
      <c r="AB438" s="13" t="str">
        <f>IF(Z438="","",VLOOKUP(Z438,状态名词!A:C,3,FALSE))</f>
        <v>光属性强化</v>
      </c>
      <c r="AC438" s="13">
        <v>15</v>
      </c>
    </row>
    <row r="439" spans="1:29">
      <c r="I439" s="13" t="str">
        <f>IF(H439="",I438,VLOOKUP(H439,装备类型!A:B,2,FALSE))</f>
        <v>杖</v>
      </c>
      <c r="Q439" s="57" t="str">
        <f t="shared" si="12"/>
        <v/>
      </c>
      <c r="S439" s="13" t="str">
        <f>IF(P439="","",VLOOKUP(P439,属性值!U:AA,R439+1,FALSE))</f>
        <v/>
      </c>
      <c r="X439" s="13" t="str">
        <f>IF(P439="","",INT(VLOOKUP(P439,属性值!A:G,R439+1,FALSE)*VLOOKUP(I439,属性值!A:D,3,FALSE)))</f>
        <v/>
      </c>
      <c r="Y439" s="13" t="str">
        <f>IF(P439="","",INT(VLOOKUP(P439,属性值!A:G,R439+1,FALSE)*VLOOKUP(I439,属性值!A:D,4,FALSE)))</f>
        <v/>
      </c>
      <c r="Z439" s="13">
        <v>33</v>
      </c>
      <c r="AA439" s="13" t="str">
        <f>IF(Z439="","",VLOOKUP(Z439,状态名词!A:C,2,FALSE))</f>
        <v>relight</v>
      </c>
      <c r="AB439" s="13" t="str">
        <f>IF(Z439="","",VLOOKUP(Z439,状态名词!A:C,3,FALSE))</f>
        <v>光抗性强化</v>
      </c>
      <c r="AC439" s="13">
        <v>15</v>
      </c>
    </row>
    <row r="440" spans="1:29">
      <c r="I440" s="13" t="str">
        <f>IF(H440="",I439,VLOOKUP(H440,装备类型!A:B,2,FALSE))</f>
        <v>杖</v>
      </c>
      <c r="J440" s="13">
        <v>2</v>
      </c>
      <c r="K440" s="41" t="s">
        <v>2005</v>
      </c>
      <c r="L440" s="13" t="s">
        <v>2004</v>
      </c>
      <c r="O440" s="13">
        <v>1</v>
      </c>
      <c r="P440" s="13">
        <v>40</v>
      </c>
      <c r="Q440" s="57">
        <f t="shared" si="12"/>
        <v>45</v>
      </c>
      <c r="R440" s="13">
        <v>4</v>
      </c>
      <c r="S440" s="13">
        <f>IF(P440="","",VLOOKUP(P440,属性值!U:AA,R440+1,FALSE))</f>
        <v>240</v>
      </c>
      <c r="T440" s="13" t="s">
        <v>6548</v>
      </c>
      <c r="X440" s="13">
        <f>IF(P440="","",INT(VLOOKUP(P440,属性值!A:G,R440+1,FALSE)*VLOOKUP(I440,属性值!A:D,3,FALSE)))</f>
        <v>729</v>
      </c>
      <c r="Y440" s="13">
        <f>IF(P440="","",INT(VLOOKUP(P440,属性值!A:G,R440+1,FALSE)*VLOOKUP(I440,属性值!A:D,4,FALSE)))</f>
        <v>1094</v>
      </c>
      <c r="Z440" s="13">
        <v>67</v>
      </c>
      <c r="AA440" s="13" t="str">
        <f>IF(Z440="","",VLOOKUP(Z440,状态名词!A:C,2,FALSE))</f>
        <v>inte</v>
      </c>
      <c r="AB440" s="13" t="str">
        <f>IF(Z440="","",VLOOKUP(Z440,状态名词!A:C,3,FALSE))</f>
        <v>智力</v>
      </c>
      <c r="AC440" s="13">
        <v>96</v>
      </c>
    </row>
    <row r="441" spans="1:29">
      <c r="I441" s="13" t="str">
        <f>IF(H441="",I440,VLOOKUP(H441,装备类型!A:B,2,FALSE))</f>
        <v>杖</v>
      </c>
      <c r="Q441" s="57" t="str">
        <f t="shared" si="12"/>
        <v/>
      </c>
      <c r="S441" s="13" t="str">
        <f>IF(P441="","",VLOOKUP(P441,属性值!U:AA,R441+1,FALSE))</f>
        <v/>
      </c>
      <c r="X441" s="13" t="str">
        <f>IF(P441="","",INT(VLOOKUP(P441,属性值!A:G,R441+1,FALSE)*VLOOKUP(I441,属性值!A:D,3,FALSE)))</f>
        <v/>
      </c>
      <c r="Y441" s="13" t="str">
        <f>IF(P441="","",INT(VLOOKUP(P441,属性值!A:G,R441+1,FALSE)*VLOOKUP(I441,属性值!A:D,4,FALSE)))</f>
        <v/>
      </c>
      <c r="Z441" s="13">
        <v>28</v>
      </c>
      <c r="AA441" s="13" t="str">
        <f>IF(Z441="","",VLOOKUP(Z441,状态名词!A:C,2,FALSE))</f>
        <v>lightup</v>
      </c>
      <c r="AB441" s="13" t="str">
        <f>IF(Z441="","",VLOOKUP(Z441,状态名词!A:C,3,FALSE))</f>
        <v>光属性强化</v>
      </c>
      <c r="AC441" s="13">
        <v>18</v>
      </c>
    </row>
    <row r="442" spans="1:29">
      <c r="I442" s="13" t="str">
        <f>IF(H442="",I441,VLOOKUP(H442,装备类型!A:B,2,FALSE))</f>
        <v>杖</v>
      </c>
      <c r="Q442" s="57" t="str">
        <f t="shared" si="12"/>
        <v/>
      </c>
      <c r="S442" s="13" t="str">
        <f>IF(P442="","",VLOOKUP(P442,属性值!U:AA,R442+1,FALSE))</f>
        <v/>
      </c>
      <c r="X442" s="13" t="str">
        <f>IF(P442="","",INT(VLOOKUP(P442,属性值!A:G,R442+1,FALSE)*VLOOKUP(I442,属性值!A:D,3,FALSE)))</f>
        <v/>
      </c>
      <c r="Y442" s="13" t="str">
        <f>IF(P442="","",INT(VLOOKUP(P442,属性值!A:G,R442+1,FALSE)*VLOOKUP(I442,属性值!A:D,4,FALSE)))</f>
        <v/>
      </c>
      <c r="Z442" s="13">
        <v>33</v>
      </c>
      <c r="AA442" s="13" t="str">
        <f>IF(Z442="","",VLOOKUP(Z442,状态名词!A:C,2,FALSE))</f>
        <v>relight</v>
      </c>
      <c r="AB442" s="13" t="str">
        <f>IF(Z442="","",VLOOKUP(Z442,状态名词!A:C,3,FALSE))</f>
        <v>光抗性强化</v>
      </c>
      <c r="AC442" s="13">
        <v>18</v>
      </c>
    </row>
    <row r="443" spans="1:29">
      <c r="I443" s="13" t="str">
        <f>IF(H443="",I442,VLOOKUP(H443,装备类型!A:B,2,FALSE))</f>
        <v>杖</v>
      </c>
      <c r="J443" s="13">
        <v>3</v>
      </c>
      <c r="K443" s="41" t="s">
        <v>2006</v>
      </c>
      <c r="L443" s="13" t="s">
        <v>2004</v>
      </c>
      <c r="O443" s="13">
        <v>1</v>
      </c>
      <c r="P443" s="13">
        <v>60</v>
      </c>
      <c r="Q443" s="57">
        <f t="shared" si="12"/>
        <v>67</v>
      </c>
      <c r="R443" s="13">
        <v>5</v>
      </c>
      <c r="S443" s="13">
        <f>IF(P443="","",VLOOKUP(P443,属性值!U:AA,R443+1,FALSE))</f>
        <v>455</v>
      </c>
      <c r="T443" s="13" t="s">
        <v>6548</v>
      </c>
      <c r="U443" s="13">
        <v>30512</v>
      </c>
      <c r="W443" s="13" t="s">
        <v>2382</v>
      </c>
      <c r="X443" s="13">
        <f>IF(P443="","",INT(VLOOKUP(P443,属性值!A:G,R443+1,FALSE)*VLOOKUP(I443,属性值!A:D,3,FALSE)))</f>
        <v>1752</v>
      </c>
      <c r="Y443" s="13">
        <f>IF(P443="","",INT(VLOOKUP(P443,属性值!A:G,R443+1,FALSE)*VLOOKUP(I443,属性值!A:D,4,FALSE)))</f>
        <v>2629</v>
      </c>
      <c r="Z443" s="13">
        <v>67</v>
      </c>
      <c r="AA443" s="13" t="str">
        <f>IF(Z443="","",VLOOKUP(Z443,状态名词!A:C,2,FALSE))</f>
        <v>inte</v>
      </c>
      <c r="AB443" s="13" t="str">
        <f>IF(Z443="","",VLOOKUP(Z443,状态名词!A:C,3,FALSE))</f>
        <v>智力</v>
      </c>
      <c r="AC443" s="13">
        <v>200</v>
      </c>
    </row>
    <row r="444" spans="1:29">
      <c r="I444" s="13" t="str">
        <f>IF(H444="",I443,VLOOKUP(H444,装备类型!A:B,2,FALSE))</f>
        <v>杖</v>
      </c>
      <c r="Q444" s="57" t="str">
        <f t="shared" si="12"/>
        <v/>
      </c>
      <c r="S444" s="13" t="str">
        <f>IF(P444="","",VLOOKUP(P444,属性值!U:AA,R444+1,FALSE))</f>
        <v/>
      </c>
      <c r="X444" s="13" t="str">
        <f>IF(P444="","",INT(VLOOKUP(P444,属性值!A:G,R444+1,FALSE)*VLOOKUP(I444,属性值!A:D,3,FALSE)))</f>
        <v/>
      </c>
      <c r="Y444" s="13" t="str">
        <f>IF(P444="","",INT(VLOOKUP(P444,属性值!A:G,R444+1,FALSE)*VLOOKUP(I444,属性值!A:D,4,FALSE)))</f>
        <v/>
      </c>
      <c r="Z444" s="13">
        <v>28</v>
      </c>
      <c r="AA444" s="13" t="str">
        <f>IF(Z444="","",VLOOKUP(Z444,状态名词!A:C,2,FALSE))</f>
        <v>lightup</v>
      </c>
      <c r="AB444" s="13" t="str">
        <f>IF(Z444="","",VLOOKUP(Z444,状态名词!A:C,3,FALSE))</f>
        <v>光属性强化</v>
      </c>
      <c r="AC444" s="13">
        <v>40</v>
      </c>
    </row>
    <row r="445" spans="1:29">
      <c r="I445" s="13" t="str">
        <f>IF(H445="",I444,VLOOKUP(H445,装备类型!A:B,2,FALSE))</f>
        <v>杖</v>
      </c>
      <c r="Q445" s="57" t="str">
        <f t="shared" si="12"/>
        <v/>
      </c>
      <c r="S445" s="13" t="str">
        <f>IF(P445="","",VLOOKUP(P445,属性值!U:AA,R445+1,FALSE))</f>
        <v/>
      </c>
      <c r="X445" s="13" t="str">
        <f>IF(P445="","",INT(VLOOKUP(P445,属性值!A:G,R445+1,FALSE)*VLOOKUP(I445,属性值!A:D,3,FALSE)))</f>
        <v/>
      </c>
      <c r="Y445" s="13" t="str">
        <f>IF(P445="","",INT(VLOOKUP(P445,属性值!A:G,R445+1,FALSE)*VLOOKUP(I445,属性值!A:D,4,FALSE)))</f>
        <v/>
      </c>
      <c r="Z445" s="13">
        <v>33</v>
      </c>
      <c r="AA445" s="13" t="str">
        <f>IF(Z445="","",VLOOKUP(Z445,状态名词!A:C,2,FALSE))</f>
        <v>relight</v>
      </c>
      <c r="AB445" s="13" t="str">
        <f>IF(Z445="","",VLOOKUP(Z445,状态名词!A:C,3,FALSE))</f>
        <v>光抗性强化</v>
      </c>
      <c r="AC445" s="13">
        <v>40</v>
      </c>
    </row>
    <row r="446" spans="1:29">
      <c r="A446" s="41">
        <v>12013</v>
      </c>
      <c r="B446" s="13">
        <v>20</v>
      </c>
      <c r="C446" s="13">
        <v>4</v>
      </c>
      <c r="D446" s="13">
        <v>20</v>
      </c>
      <c r="E446" s="13">
        <v>4</v>
      </c>
      <c r="F446" s="13">
        <v>-9</v>
      </c>
      <c r="H446" s="13">
        <v>7</v>
      </c>
      <c r="I446" s="13" t="str">
        <f>IF(H446="",I445,VLOOKUP(H446,装备类型!A:B,2,FALSE))</f>
        <v>书</v>
      </c>
      <c r="J446" s="13">
        <v>1</v>
      </c>
      <c r="K446" s="41" t="s">
        <v>2007</v>
      </c>
      <c r="L446" s="13" t="s">
        <v>5474</v>
      </c>
      <c r="O446" s="13">
        <v>1</v>
      </c>
      <c r="P446" s="13">
        <v>20</v>
      </c>
      <c r="Q446" s="57">
        <f t="shared" si="12"/>
        <v>25</v>
      </c>
      <c r="R446" s="13">
        <v>4</v>
      </c>
      <c r="S446" s="13">
        <f>IF(P446="","",VLOOKUP(P446,属性值!U:AA,R446+1,FALSE))</f>
        <v>120</v>
      </c>
      <c r="T446" s="13" t="s">
        <v>3645</v>
      </c>
      <c r="X446" s="13">
        <f>IF(P446="","",INT(VLOOKUP(P446,属性值!A:G,R446+1,FALSE)*VLOOKUP(I446,属性值!A:D,3,FALSE)))</f>
        <v>327</v>
      </c>
      <c r="Y446" s="13">
        <f>IF(P446="","",INT(VLOOKUP(P446,属性值!A:G,R446+1,FALSE)*VLOOKUP(I446,属性值!A:D,4,FALSE)))</f>
        <v>400</v>
      </c>
      <c r="Z446" s="13">
        <v>67</v>
      </c>
      <c r="AA446" s="13" t="str">
        <f>IF(Z446="","",VLOOKUP(Z446,状态名词!A:C,2,FALSE))</f>
        <v>inte</v>
      </c>
      <c r="AB446" s="13" t="str">
        <f>IF(Z446="","",VLOOKUP(Z446,状态名词!A:C,3,FALSE))</f>
        <v>智力</v>
      </c>
      <c r="AC446" s="13">
        <v>60</v>
      </c>
    </row>
    <row r="447" spans="1:29">
      <c r="I447" s="13" t="str">
        <f>IF(H447="",I446,VLOOKUP(H447,装备类型!A:B,2,FALSE))</f>
        <v>书</v>
      </c>
      <c r="Q447" s="57" t="str">
        <f t="shared" si="12"/>
        <v/>
      </c>
      <c r="S447" s="13" t="str">
        <f>IF(P447="","",VLOOKUP(P447,属性值!U:AA,R447+1,FALSE))</f>
        <v/>
      </c>
      <c r="X447" s="13" t="str">
        <f>IF(P447="","",INT(VLOOKUP(P447,属性值!A:G,R447+1,FALSE)*VLOOKUP(I447,属性值!A:D,3,FALSE)))</f>
        <v/>
      </c>
      <c r="Y447" s="13" t="str">
        <f>IF(P447="","",INT(VLOOKUP(P447,属性值!A:G,R447+1,FALSE)*VLOOKUP(I447,属性值!A:D,4,FALSE)))</f>
        <v/>
      </c>
      <c r="Z447" s="13">
        <v>58</v>
      </c>
      <c r="AA447" s="13" t="str">
        <f>IF(Z447="","",VLOOKUP(Z447,状态名词!A:C,2,FALSE))</f>
        <v>vit</v>
      </c>
      <c r="AB447" s="13" t="str">
        <f>IF(Z447="","",VLOOKUP(Z447,状态名词!A:C,3,FALSE))</f>
        <v>体力</v>
      </c>
      <c r="AC447" s="13">
        <v>35</v>
      </c>
    </row>
    <row r="448" spans="1:29">
      <c r="I448" s="13" t="str">
        <f>IF(H448="",I447,VLOOKUP(H448,装备类型!A:B,2,FALSE))</f>
        <v>书</v>
      </c>
      <c r="Q448" s="57" t="str">
        <f t="shared" si="12"/>
        <v/>
      </c>
      <c r="S448" s="13" t="str">
        <f>IF(P448="","",VLOOKUP(P448,属性值!U:AA,R448+1,FALSE))</f>
        <v/>
      </c>
      <c r="X448" s="13" t="str">
        <f>IF(P448="","",INT(VLOOKUP(P448,属性值!A:G,R448+1,FALSE)*VLOOKUP(I448,属性值!A:D,3,FALSE)))</f>
        <v/>
      </c>
      <c r="Y448" s="13" t="str">
        <f>IF(P448="","",INT(VLOOKUP(P448,属性值!A:G,R448+1,FALSE)*VLOOKUP(I448,属性值!A:D,4,FALSE)))</f>
        <v/>
      </c>
      <c r="Z448" s="13">
        <v>24</v>
      </c>
      <c r="AA448" s="13" t="str">
        <f>IF(Z448="","",VLOOKUP(Z448,状态名词!A:C,2,FALSE))</f>
        <v>heal</v>
      </c>
      <c r="AB448" s="13" t="str">
        <f>IF(Z448="","",VLOOKUP(Z448,状态名词!A:C,3,FALSE))</f>
        <v>治疗效果+</v>
      </c>
      <c r="AC448" s="13">
        <v>180</v>
      </c>
    </row>
    <row r="449" spans="1:29">
      <c r="I449" s="13" t="str">
        <f>IF(H449="",I448,VLOOKUP(H449,装备类型!A:B,2,FALSE))</f>
        <v>书</v>
      </c>
      <c r="J449" s="13">
        <v>2</v>
      </c>
      <c r="K449" s="41" t="s">
        <v>2009</v>
      </c>
      <c r="L449" s="13" t="s">
        <v>2008</v>
      </c>
      <c r="O449" s="13">
        <v>1</v>
      </c>
      <c r="P449" s="13">
        <v>40</v>
      </c>
      <c r="Q449" s="57">
        <f t="shared" si="12"/>
        <v>45</v>
      </c>
      <c r="R449" s="13">
        <v>4</v>
      </c>
      <c r="S449" s="13">
        <f>IF(P449="","",VLOOKUP(P449,属性值!U:AA,R449+1,FALSE))</f>
        <v>240</v>
      </c>
      <c r="T449" s="13" t="s">
        <v>3645</v>
      </c>
      <c r="X449" s="13">
        <f>IF(P449="","",INT(VLOOKUP(P449,属性值!A:G,R449+1,FALSE)*VLOOKUP(I449,属性值!A:D,3,FALSE)))</f>
        <v>820</v>
      </c>
      <c r="Y449" s="13">
        <f>IF(P449="","",INT(VLOOKUP(P449,属性值!A:G,R449+1,FALSE)*VLOOKUP(I449,属性值!A:D,4,FALSE)))</f>
        <v>1003</v>
      </c>
      <c r="Z449" s="13">
        <v>67</v>
      </c>
      <c r="AA449" s="13" t="str">
        <f>IF(Z449="","",VLOOKUP(Z449,状态名词!A:C,2,FALSE))</f>
        <v>inte</v>
      </c>
      <c r="AB449" s="13" t="str">
        <f>IF(Z449="","",VLOOKUP(Z449,状态名词!A:C,3,FALSE))</f>
        <v>智力</v>
      </c>
      <c r="AC449" s="13">
        <v>72</v>
      </c>
    </row>
    <row r="450" spans="1:29">
      <c r="I450" s="13" t="str">
        <f>IF(H450="",I449,VLOOKUP(H450,装备类型!A:B,2,FALSE))</f>
        <v>书</v>
      </c>
      <c r="Q450" s="57" t="str">
        <f t="shared" si="12"/>
        <v/>
      </c>
      <c r="S450" s="13" t="str">
        <f>IF(P450="","",VLOOKUP(P450,属性值!U:AA,R450+1,FALSE))</f>
        <v/>
      </c>
      <c r="X450" s="13" t="str">
        <f>IF(P450="","",INT(VLOOKUP(P450,属性值!A:G,R450+1,FALSE)*VLOOKUP(I450,属性值!A:D,3,FALSE)))</f>
        <v/>
      </c>
      <c r="Y450" s="13" t="str">
        <f>IF(P450="","",INT(VLOOKUP(P450,属性值!A:G,R450+1,FALSE)*VLOOKUP(I450,属性值!A:D,4,FALSE)))</f>
        <v/>
      </c>
      <c r="Z450" s="13">
        <v>58</v>
      </c>
      <c r="AA450" s="13" t="str">
        <f>IF(Z450="","",VLOOKUP(Z450,状态名词!A:C,2,FALSE))</f>
        <v>vit</v>
      </c>
      <c r="AB450" s="13" t="str">
        <f>IF(Z450="","",VLOOKUP(Z450,状态名词!A:C,3,FALSE))</f>
        <v>体力</v>
      </c>
      <c r="AC450" s="13">
        <v>42</v>
      </c>
    </row>
    <row r="451" spans="1:29">
      <c r="I451" s="13" t="str">
        <f>IF(H451="",I450,VLOOKUP(H451,装备类型!A:B,2,FALSE))</f>
        <v>书</v>
      </c>
      <c r="Q451" s="57" t="str">
        <f t="shared" si="12"/>
        <v/>
      </c>
      <c r="S451" s="13" t="str">
        <f>IF(P451="","",VLOOKUP(P451,属性值!U:AA,R451+1,FALSE))</f>
        <v/>
      </c>
      <c r="X451" s="13" t="str">
        <f>IF(P451="","",INT(VLOOKUP(P451,属性值!A:G,R451+1,FALSE)*VLOOKUP(I451,属性值!A:D,3,FALSE)))</f>
        <v/>
      </c>
      <c r="Y451" s="13" t="str">
        <f>IF(P451="","",INT(VLOOKUP(P451,属性值!A:G,R451+1,FALSE)*VLOOKUP(I451,属性值!A:D,4,FALSE)))</f>
        <v/>
      </c>
      <c r="Z451" s="13">
        <v>24</v>
      </c>
      <c r="AA451" s="13" t="str">
        <f>IF(Z451="","",VLOOKUP(Z451,状态名词!A:C,2,FALSE))</f>
        <v>heal</v>
      </c>
      <c r="AB451" s="13" t="str">
        <f>IF(Z451="","",VLOOKUP(Z451,状态名词!A:C,3,FALSE))</f>
        <v>治疗效果+</v>
      </c>
      <c r="AC451" s="13">
        <v>216</v>
      </c>
    </row>
    <row r="452" spans="1:29">
      <c r="I452" s="13" t="str">
        <f>IF(H452="",I451,VLOOKUP(H452,装备类型!A:B,2,FALSE))</f>
        <v>书</v>
      </c>
      <c r="J452" s="13">
        <v>3</v>
      </c>
      <c r="K452" s="41" t="s">
        <v>2010</v>
      </c>
      <c r="L452" s="13" t="s">
        <v>2008</v>
      </c>
      <c r="O452" s="13">
        <v>1</v>
      </c>
      <c r="P452" s="13">
        <v>60</v>
      </c>
      <c r="Q452" s="57">
        <f t="shared" si="12"/>
        <v>67</v>
      </c>
      <c r="R452" s="13">
        <v>5</v>
      </c>
      <c r="S452" s="13">
        <f>IF(P452="","",VLOOKUP(P452,属性值!U:AA,R452+1,FALSE))</f>
        <v>455</v>
      </c>
      <c r="T452" s="13" t="s">
        <v>3645</v>
      </c>
      <c r="U452" s="13">
        <v>30513</v>
      </c>
      <c r="W452" s="13" t="s">
        <v>2383</v>
      </c>
      <c r="X452" s="13">
        <f>IF(P452="","",INT(VLOOKUP(P452,属性值!A:G,R452+1,FALSE)*VLOOKUP(I452,属性值!A:D,3,FALSE)))</f>
        <v>1971</v>
      </c>
      <c r="Y452" s="13">
        <f>IF(P452="","",INT(VLOOKUP(P452,属性值!A:G,R452+1,FALSE)*VLOOKUP(I452,属性值!A:D,4,FALSE)))</f>
        <v>2410</v>
      </c>
      <c r="Z452" s="13">
        <v>67</v>
      </c>
      <c r="AA452" s="13" t="str">
        <f>IF(Z452="","",VLOOKUP(Z452,状态名词!A:C,2,FALSE))</f>
        <v>inte</v>
      </c>
      <c r="AB452" s="13" t="str">
        <f>IF(Z452="","",VLOOKUP(Z452,状态名词!A:C,3,FALSE))</f>
        <v>智力</v>
      </c>
      <c r="AC452" s="13">
        <v>146</v>
      </c>
    </row>
    <row r="453" spans="1:29">
      <c r="I453" s="13" t="str">
        <f>IF(H453="",I452,VLOOKUP(H453,装备类型!A:B,2,FALSE))</f>
        <v>书</v>
      </c>
      <c r="Q453" s="57" t="str">
        <f t="shared" si="12"/>
        <v/>
      </c>
      <c r="S453" s="13" t="str">
        <f>IF(P453="","",VLOOKUP(P453,属性值!U:AA,R453+1,FALSE))</f>
        <v/>
      </c>
      <c r="X453" s="13" t="str">
        <f>IF(P453="","",INT(VLOOKUP(P453,属性值!A:G,R453+1,FALSE)*VLOOKUP(I453,属性值!A:D,3,FALSE)))</f>
        <v/>
      </c>
      <c r="Y453" s="13" t="str">
        <f>IF(P453="","",INT(VLOOKUP(P453,属性值!A:G,R453+1,FALSE)*VLOOKUP(I453,属性值!A:D,4,FALSE)))</f>
        <v/>
      </c>
      <c r="Z453" s="13">
        <v>58</v>
      </c>
      <c r="AA453" s="13" t="str">
        <f>IF(Z453="","",VLOOKUP(Z453,状态名词!A:C,2,FALSE))</f>
        <v>vit</v>
      </c>
      <c r="AB453" s="13" t="str">
        <f>IF(Z453="","",VLOOKUP(Z453,状态名词!A:C,3,FALSE))</f>
        <v>体力</v>
      </c>
      <c r="AC453" s="13">
        <v>88</v>
      </c>
    </row>
    <row r="454" spans="1:29">
      <c r="I454" s="13" t="str">
        <f>IF(H454="",I453,VLOOKUP(H454,装备类型!A:B,2,FALSE))</f>
        <v>书</v>
      </c>
      <c r="Q454" s="57" t="str">
        <f t="shared" si="12"/>
        <v/>
      </c>
      <c r="S454" s="13" t="str">
        <f>IF(P454="","",VLOOKUP(P454,属性值!U:AA,R454+1,FALSE))</f>
        <v/>
      </c>
      <c r="X454" s="13" t="str">
        <f>IF(P454="","",INT(VLOOKUP(P454,属性值!A:G,R454+1,FALSE)*VLOOKUP(I454,属性值!A:D,3,FALSE)))</f>
        <v/>
      </c>
      <c r="Y454" s="13" t="str">
        <f>IF(P454="","",INT(VLOOKUP(P454,属性值!A:G,R454+1,FALSE)*VLOOKUP(I454,属性值!A:D,4,FALSE)))</f>
        <v/>
      </c>
      <c r="Z454" s="13">
        <v>24</v>
      </c>
      <c r="AA454" s="13" t="str">
        <f>IF(Z454="","",VLOOKUP(Z454,状态名词!A:C,2,FALSE))</f>
        <v>heal</v>
      </c>
      <c r="AB454" s="13" t="str">
        <f>IF(Z454="","",VLOOKUP(Z454,状态名词!A:C,3,FALSE))</f>
        <v>治疗效果+</v>
      </c>
      <c r="AC454" s="13">
        <v>440</v>
      </c>
    </row>
    <row r="455" spans="1:29">
      <c r="A455" s="41">
        <v>12014</v>
      </c>
      <c r="B455" s="13">
        <v>20</v>
      </c>
      <c r="C455" s="13">
        <v>4</v>
      </c>
      <c r="D455" s="13">
        <v>20</v>
      </c>
      <c r="E455" s="13">
        <v>4</v>
      </c>
      <c r="F455" s="13">
        <v>-9</v>
      </c>
      <c r="H455" s="13">
        <v>7</v>
      </c>
      <c r="I455" s="13" t="str">
        <f>IF(H455="",I454,VLOOKUP(H455,装备类型!A:B,2,FALSE))</f>
        <v>书</v>
      </c>
      <c r="J455" s="13">
        <v>1</v>
      </c>
      <c r="K455" s="41" t="s">
        <v>2011</v>
      </c>
      <c r="L455" s="13" t="s">
        <v>5475</v>
      </c>
      <c r="O455" s="13">
        <v>1</v>
      </c>
      <c r="P455" s="13">
        <v>20</v>
      </c>
      <c r="Q455" s="57">
        <f t="shared" si="12"/>
        <v>25</v>
      </c>
      <c r="R455" s="13">
        <v>4</v>
      </c>
      <c r="S455" s="13">
        <f>IF(P455="","",VLOOKUP(P455,属性值!U:AA,R455+1,FALSE))</f>
        <v>120</v>
      </c>
      <c r="T455" s="13" t="s">
        <v>3646</v>
      </c>
      <c r="X455" s="13">
        <f>IF(P455="","",INT(VLOOKUP(P455,属性值!A:G,R455+1,FALSE)*VLOOKUP(I455,属性值!A:D,3,FALSE)))</f>
        <v>327</v>
      </c>
      <c r="Y455" s="13">
        <f>IF(P455="","",INT(VLOOKUP(P455,属性值!A:G,R455+1,FALSE)*VLOOKUP(I455,属性值!A:D,4,FALSE)))</f>
        <v>400</v>
      </c>
      <c r="Z455" s="13">
        <v>67</v>
      </c>
      <c r="AA455" s="13" t="str">
        <f>IF(Z455="","",VLOOKUP(Z455,状态名词!A:C,2,FALSE))</f>
        <v>inte</v>
      </c>
      <c r="AB455" s="13" t="str">
        <f>IF(Z455="","",VLOOKUP(Z455,状态名词!A:C,3,FALSE))</f>
        <v>智力</v>
      </c>
      <c r="AC455" s="13">
        <v>30</v>
      </c>
    </row>
    <row r="456" spans="1:29">
      <c r="I456" s="13" t="str">
        <f>IF(H456="",I455,VLOOKUP(H456,装备类型!A:B,2,FALSE))</f>
        <v>书</v>
      </c>
      <c r="Q456" s="57" t="str">
        <f t="shared" si="12"/>
        <v/>
      </c>
      <c r="S456" s="13" t="str">
        <f>IF(P456="","",VLOOKUP(P456,属性值!U:AA,R456+1,FALSE))</f>
        <v/>
      </c>
      <c r="X456" s="13" t="str">
        <f>IF(P456="","",INT(VLOOKUP(P456,属性值!A:G,R456+1,FALSE)*VLOOKUP(I456,属性值!A:D,3,FALSE)))</f>
        <v/>
      </c>
      <c r="Y456" s="13" t="str">
        <f>IF(P456="","",INT(VLOOKUP(P456,属性值!A:G,R456+1,FALSE)*VLOOKUP(I456,属性值!A:D,4,FALSE)))</f>
        <v/>
      </c>
      <c r="Z456" s="13">
        <v>60</v>
      </c>
      <c r="AA456" s="13" t="str">
        <f>IF(Z456="","",VLOOKUP(Z456,状态名词!A:C,2,FALSE))</f>
        <v>health</v>
      </c>
      <c r="AB456" s="13" t="str">
        <f>IF(Z456="","",VLOOKUP(Z456,状态名词!A:C,3,FALSE))</f>
        <v>固定血量</v>
      </c>
      <c r="AC456" s="13">
        <v>180</v>
      </c>
    </row>
    <row r="457" spans="1:29">
      <c r="I457" s="13" t="str">
        <f>IF(H457="",I456,VLOOKUP(H457,装备类型!A:B,2,FALSE))</f>
        <v>书</v>
      </c>
      <c r="Q457" s="57" t="str">
        <f t="shared" si="12"/>
        <v/>
      </c>
      <c r="S457" s="13" t="str">
        <f>IF(P457="","",VLOOKUP(P457,属性值!U:AA,R457+1,FALSE))</f>
        <v/>
      </c>
      <c r="X457" s="13" t="str">
        <f>IF(P457="","",INT(VLOOKUP(P457,属性值!A:G,R457+1,FALSE)*VLOOKUP(I457,属性值!A:D,3,FALSE)))</f>
        <v/>
      </c>
      <c r="Y457" s="13" t="str">
        <f>IF(P457="","",INT(VLOOKUP(P457,属性值!A:G,R457+1,FALSE)*VLOOKUP(I457,属性值!A:D,4,FALSE)))</f>
        <v/>
      </c>
      <c r="Z457" s="13">
        <v>21</v>
      </c>
      <c r="AA457" s="13" t="str">
        <f>IF(Z457="","",VLOOKUP(Z457,状态名词!A:C,2,FALSE))</f>
        <v>speed</v>
      </c>
      <c r="AB457" s="13" t="str">
        <f>IF(Z457="","",VLOOKUP(Z457,状态名词!A:C,3,FALSE))</f>
        <v>速度+</v>
      </c>
      <c r="AC457" s="13">
        <v>90</v>
      </c>
    </row>
    <row r="458" spans="1:29">
      <c r="I458" s="13" t="str">
        <f>IF(H458="",I457,VLOOKUP(H458,装备类型!A:B,2,FALSE))</f>
        <v>书</v>
      </c>
      <c r="J458" s="13">
        <v>2</v>
      </c>
      <c r="K458" s="41" t="s">
        <v>2013</v>
      </c>
      <c r="L458" s="13" t="s">
        <v>2012</v>
      </c>
      <c r="O458" s="13">
        <v>1</v>
      </c>
      <c r="P458" s="13">
        <v>40</v>
      </c>
      <c r="Q458" s="57">
        <f t="shared" si="12"/>
        <v>45</v>
      </c>
      <c r="R458" s="13">
        <v>4</v>
      </c>
      <c r="S458" s="13">
        <f>IF(P458="","",VLOOKUP(P458,属性值!U:AA,R458+1,FALSE))</f>
        <v>240</v>
      </c>
      <c r="T458" s="13" t="s">
        <v>3646</v>
      </c>
      <c r="X458" s="13">
        <f>IF(P458="","",INT(VLOOKUP(P458,属性值!A:G,R458+1,FALSE)*VLOOKUP(I458,属性值!A:D,3,FALSE)))</f>
        <v>820</v>
      </c>
      <c r="Y458" s="13">
        <f>IF(P458="","",INT(VLOOKUP(P458,属性值!A:G,R458+1,FALSE)*VLOOKUP(I458,属性值!A:D,4,FALSE)))</f>
        <v>1003</v>
      </c>
      <c r="Z458" s="13">
        <v>67</v>
      </c>
      <c r="AA458" s="13" t="str">
        <f>IF(Z458="","",VLOOKUP(Z458,状态名词!A:C,2,FALSE))</f>
        <v>inte</v>
      </c>
      <c r="AB458" s="13" t="str">
        <f>IF(Z458="","",VLOOKUP(Z458,状态名词!A:C,3,FALSE))</f>
        <v>智力</v>
      </c>
      <c r="AC458" s="13">
        <v>36</v>
      </c>
    </row>
    <row r="459" spans="1:29">
      <c r="I459" s="13" t="str">
        <f>IF(H459="",I458,VLOOKUP(H459,装备类型!A:B,2,FALSE))</f>
        <v>书</v>
      </c>
      <c r="Q459" s="57" t="str">
        <f t="shared" si="12"/>
        <v/>
      </c>
      <c r="S459" s="13" t="str">
        <f>IF(P459="","",VLOOKUP(P459,属性值!U:AA,R459+1,FALSE))</f>
        <v/>
      </c>
      <c r="X459" s="13" t="str">
        <f>IF(P459="","",INT(VLOOKUP(P459,属性值!A:G,R459+1,FALSE)*VLOOKUP(I459,属性值!A:D,3,FALSE)))</f>
        <v/>
      </c>
      <c r="Y459" s="13" t="str">
        <f>IF(P459="","",INT(VLOOKUP(P459,属性值!A:G,R459+1,FALSE)*VLOOKUP(I459,属性值!A:D,4,FALSE)))</f>
        <v/>
      </c>
      <c r="Z459" s="13">
        <v>60</v>
      </c>
      <c r="AA459" s="13" t="str">
        <f>IF(Z459="","",VLOOKUP(Z459,状态名词!A:C,2,FALSE))</f>
        <v>health</v>
      </c>
      <c r="AB459" s="13" t="str">
        <f>IF(Z459="","",VLOOKUP(Z459,状态名词!A:C,3,FALSE))</f>
        <v>固定血量</v>
      </c>
      <c r="AC459" s="13">
        <v>216</v>
      </c>
    </row>
    <row r="460" spans="1:29">
      <c r="I460" s="13" t="str">
        <f>IF(H460="",I459,VLOOKUP(H460,装备类型!A:B,2,FALSE))</f>
        <v>书</v>
      </c>
      <c r="Q460" s="57" t="str">
        <f t="shared" si="12"/>
        <v/>
      </c>
      <c r="S460" s="13" t="str">
        <f>IF(P460="","",VLOOKUP(P460,属性值!U:AA,R460+1,FALSE))</f>
        <v/>
      </c>
      <c r="X460" s="13" t="str">
        <f>IF(P460="","",INT(VLOOKUP(P460,属性值!A:G,R460+1,FALSE)*VLOOKUP(I460,属性值!A:D,3,FALSE)))</f>
        <v/>
      </c>
      <c r="Y460" s="13" t="str">
        <f>IF(P460="","",INT(VLOOKUP(P460,属性值!A:G,R460+1,FALSE)*VLOOKUP(I460,属性值!A:D,4,FALSE)))</f>
        <v/>
      </c>
      <c r="Z460" s="13">
        <v>21</v>
      </c>
      <c r="AA460" s="13" t="str">
        <f>IF(Z460="","",VLOOKUP(Z460,状态名词!A:C,2,FALSE))</f>
        <v>speed</v>
      </c>
      <c r="AB460" s="13" t="str">
        <f>IF(Z460="","",VLOOKUP(Z460,状态名词!A:C,3,FALSE))</f>
        <v>速度+</v>
      </c>
      <c r="AC460" s="13">
        <v>108</v>
      </c>
    </row>
    <row r="461" spans="1:29">
      <c r="I461" s="13" t="str">
        <f>IF(H461="",I460,VLOOKUP(H461,装备类型!A:B,2,FALSE))</f>
        <v>书</v>
      </c>
      <c r="J461" s="13">
        <v>3</v>
      </c>
      <c r="K461" s="41" t="s">
        <v>2014</v>
      </c>
      <c r="L461" s="13" t="s">
        <v>2012</v>
      </c>
      <c r="O461" s="13">
        <v>1</v>
      </c>
      <c r="P461" s="13">
        <v>60</v>
      </c>
      <c r="Q461" s="57">
        <f t="shared" si="12"/>
        <v>67</v>
      </c>
      <c r="R461" s="13">
        <v>5</v>
      </c>
      <c r="S461" s="13">
        <f>IF(P461="","",VLOOKUP(P461,属性值!U:AA,R461+1,FALSE))</f>
        <v>455</v>
      </c>
      <c r="T461" s="13" t="s">
        <v>3646</v>
      </c>
      <c r="U461" s="13">
        <v>30514</v>
      </c>
      <c r="W461" s="13" t="s">
        <v>2384</v>
      </c>
      <c r="X461" s="13">
        <f>IF(P461="","",INT(VLOOKUP(P461,属性值!A:G,R461+1,FALSE)*VLOOKUP(I461,属性值!A:D,3,FALSE)))</f>
        <v>1971</v>
      </c>
      <c r="Y461" s="13">
        <f>IF(P461="","",INT(VLOOKUP(P461,属性值!A:G,R461+1,FALSE)*VLOOKUP(I461,属性值!A:D,4,FALSE)))</f>
        <v>2410</v>
      </c>
      <c r="Z461" s="13">
        <v>67</v>
      </c>
      <c r="AA461" s="13" t="str">
        <f>IF(Z461="","",VLOOKUP(Z461,状态名词!A:C,2,FALSE))</f>
        <v>inte</v>
      </c>
      <c r="AB461" s="13" t="str">
        <f>IF(Z461="","",VLOOKUP(Z461,状态名词!A:C,3,FALSE))</f>
        <v>智力</v>
      </c>
      <c r="AC461" s="13">
        <v>73</v>
      </c>
    </row>
    <row r="462" spans="1:29">
      <c r="I462" s="13" t="str">
        <f>IF(H462="",I461,VLOOKUP(H462,装备类型!A:B,2,FALSE))</f>
        <v>书</v>
      </c>
      <c r="Q462" s="57" t="str">
        <f t="shared" si="12"/>
        <v/>
      </c>
      <c r="S462" s="13" t="str">
        <f>IF(P462="","",VLOOKUP(P462,属性值!U:AA,R462+1,FALSE))</f>
        <v/>
      </c>
      <c r="X462" s="13" t="str">
        <f>IF(P462="","",INT(VLOOKUP(P462,属性值!A:G,R462+1,FALSE)*VLOOKUP(I462,属性值!A:D,3,FALSE)))</f>
        <v/>
      </c>
      <c r="Y462" s="13" t="str">
        <f>IF(P462="","",INT(VLOOKUP(P462,属性值!A:G,R462+1,FALSE)*VLOOKUP(I462,属性值!A:D,4,FALSE)))</f>
        <v/>
      </c>
      <c r="Z462" s="13">
        <v>60</v>
      </c>
      <c r="AA462" s="13" t="str">
        <f>IF(Z462="","",VLOOKUP(Z462,状态名词!A:C,2,FALSE))</f>
        <v>health</v>
      </c>
      <c r="AB462" s="13" t="str">
        <f>IF(Z462="","",VLOOKUP(Z462,状态名词!A:C,3,FALSE))</f>
        <v>固定血量</v>
      </c>
      <c r="AC462" s="13">
        <v>440</v>
      </c>
    </row>
    <row r="463" spans="1:29">
      <c r="I463" s="13" t="str">
        <f>IF(H463="",I462,VLOOKUP(H463,装备类型!A:B,2,FALSE))</f>
        <v>书</v>
      </c>
      <c r="Q463" s="57" t="str">
        <f t="shared" si="12"/>
        <v/>
      </c>
      <c r="S463" s="13" t="str">
        <f>IF(P463="","",VLOOKUP(P463,属性值!U:AA,R463+1,FALSE))</f>
        <v/>
      </c>
      <c r="X463" s="13" t="str">
        <f>IF(P463="","",INT(VLOOKUP(P463,属性值!A:G,R463+1,FALSE)*VLOOKUP(I463,属性值!A:D,3,FALSE)))</f>
        <v/>
      </c>
      <c r="Y463" s="13" t="str">
        <f>IF(P463="","",INT(VLOOKUP(P463,属性值!A:G,R463+1,FALSE)*VLOOKUP(I463,属性值!A:D,4,FALSE)))</f>
        <v/>
      </c>
      <c r="Z463" s="13">
        <v>21</v>
      </c>
      <c r="AA463" s="13" t="str">
        <f>IF(Z463="","",VLOOKUP(Z463,状态名词!A:C,2,FALSE))</f>
        <v>speed</v>
      </c>
      <c r="AB463" s="13" t="str">
        <f>IF(Z463="","",VLOOKUP(Z463,状态名词!A:C,3,FALSE))</f>
        <v>速度+</v>
      </c>
      <c r="AC463" s="13">
        <v>220</v>
      </c>
    </row>
    <row r="464" spans="1:29">
      <c r="A464" s="41">
        <v>12015</v>
      </c>
      <c r="B464" s="13">
        <v>20</v>
      </c>
      <c r="C464" s="13">
        <v>4</v>
      </c>
      <c r="D464" s="13">
        <v>20</v>
      </c>
      <c r="E464" s="13">
        <v>4</v>
      </c>
      <c r="F464" s="13">
        <v>-9</v>
      </c>
      <c r="H464" s="13">
        <v>7</v>
      </c>
      <c r="I464" s="13" t="str">
        <f>IF(H464="",I463,VLOOKUP(H464,装备类型!A:B,2,FALSE))</f>
        <v>书</v>
      </c>
      <c r="J464" s="13">
        <v>1</v>
      </c>
      <c r="K464" s="41" t="s">
        <v>2015</v>
      </c>
      <c r="L464" s="13" t="s">
        <v>5639</v>
      </c>
      <c r="O464" s="13">
        <v>1</v>
      </c>
      <c r="P464" s="13">
        <v>20</v>
      </c>
      <c r="Q464" s="57">
        <f t="shared" si="12"/>
        <v>25</v>
      </c>
      <c r="R464" s="13">
        <v>4</v>
      </c>
      <c r="S464" s="13">
        <f>IF(P464="","",VLOOKUP(P464,属性值!U:AA,R464+1,FALSE))</f>
        <v>120</v>
      </c>
      <c r="T464" s="13" t="s">
        <v>3647</v>
      </c>
      <c r="X464" s="13">
        <f>IF(P464="","",INT(VLOOKUP(P464,属性值!A:G,R464+1,FALSE)*VLOOKUP(I464,属性值!A:D,3,FALSE)))</f>
        <v>327</v>
      </c>
      <c r="Y464" s="13">
        <f>IF(P464="","",INT(VLOOKUP(P464,属性值!A:G,R464+1,FALSE)*VLOOKUP(I464,属性值!A:D,4,FALSE)))</f>
        <v>400</v>
      </c>
      <c r="Z464" s="13">
        <v>67</v>
      </c>
      <c r="AA464" s="13" t="str">
        <f>IF(Z464="","",VLOOKUP(Z464,状态名词!A:C,2,FALSE))</f>
        <v>inte</v>
      </c>
      <c r="AB464" s="13" t="str">
        <f>IF(Z464="","",VLOOKUP(Z464,状态名词!A:C,3,FALSE))</f>
        <v>智力</v>
      </c>
      <c r="AC464" s="13">
        <v>80</v>
      </c>
    </row>
    <row r="465" spans="1:29">
      <c r="I465" s="13" t="str">
        <f>IF(H465="",I464,VLOOKUP(H465,装备类型!A:B,2,FALSE))</f>
        <v>书</v>
      </c>
      <c r="Q465" s="57" t="str">
        <f t="shared" si="12"/>
        <v/>
      </c>
      <c r="S465" s="13" t="str">
        <f>IF(P465="","",VLOOKUP(P465,属性值!U:AA,R465+1,FALSE))</f>
        <v/>
      </c>
      <c r="X465" s="13" t="str">
        <f>IF(P465="","",INT(VLOOKUP(P465,属性值!A:G,R465+1,FALSE)*VLOOKUP(I465,属性值!A:D,3,FALSE)))</f>
        <v/>
      </c>
      <c r="Y465" s="13" t="str">
        <f>IF(P465="","",INT(VLOOKUP(P465,属性值!A:G,R465+1,FALSE)*VLOOKUP(I465,属性值!A:D,4,FALSE)))</f>
        <v/>
      </c>
      <c r="Z465" s="13">
        <v>60</v>
      </c>
      <c r="AA465" s="13" t="str">
        <f>IF(Z465="","",VLOOKUP(Z465,状态名词!A:C,2,FALSE))</f>
        <v>health</v>
      </c>
      <c r="AB465" s="13" t="str">
        <f>IF(Z465="","",VLOOKUP(Z465,状态名词!A:C,3,FALSE))</f>
        <v>固定血量</v>
      </c>
      <c r="AC465" s="13">
        <v>-500</v>
      </c>
    </row>
    <row r="466" spans="1:29">
      <c r="I466" s="13" t="str">
        <f>IF(H466="",I465,VLOOKUP(H466,装备类型!A:B,2,FALSE))</f>
        <v>书</v>
      </c>
      <c r="Q466" s="57" t="str">
        <f t="shared" si="12"/>
        <v/>
      </c>
      <c r="S466" s="13" t="str">
        <f>IF(P466="","",VLOOKUP(P466,属性值!U:AA,R466+1,FALSE))</f>
        <v/>
      </c>
      <c r="X466" s="13" t="str">
        <f>IF(P466="","",INT(VLOOKUP(P466,属性值!A:G,R466+1,FALSE)*VLOOKUP(I466,属性值!A:D,3,FALSE)))</f>
        <v/>
      </c>
      <c r="Y466" s="13" t="str">
        <f>IF(P466="","",INT(VLOOKUP(P466,属性值!A:G,R466+1,FALSE)*VLOOKUP(I466,属性值!A:D,4,FALSE)))</f>
        <v/>
      </c>
      <c r="Z466" s="13">
        <v>35</v>
      </c>
      <c r="AA466" s="13" t="str">
        <f>IF(Z466="","",VLOOKUP(Z466,状态名词!A:C,2,FALSE))</f>
        <v>reelement</v>
      </c>
      <c r="AB466" s="13" t="str">
        <f>IF(Z466="","",VLOOKUP(Z466,状态名词!A:C,3,FALSE))</f>
        <v>全抗性强化</v>
      </c>
      <c r="AC466" s="13">
        <v>15</v>
      </c>
    </row>
    <row r="467" spans="1:29">
      <c r="I467" s="13" t="str">
        <f>IF(H467="",I466,VLOOKUP(H467,装备类型!A:B,2,FALSE))</f>
        <v>书</v>
      </c>
      <c r="J467" s="13">
        <v>2</v>
      </c>
      <c r="K467" s="41" t="s">
        <v>2017</v>
      </c>
      <c r="L467" s="13" t="s">
        <v>2016</v>
      </c>
      <c r="O467" s="13">
        <v>1</v>
      </c>
      <c r="P467" s="13">
        <v>40</v>
      </c>
      <c r="Q467" s="57">
        <f t="shared" si="12"/>
        <v>45</v>
      </c>
      <c r="R467" s="13">
        <v>4</v>
      </c>
      <c r="S467" s="13">
        <f>IF(P467="","",VLOOKUP(P467,属性值!U:AA,R467+1,FALSE))</f>
        <v>240</v>
      </c>
      <c r="T467" s="13" t="s">
        <v>3647</v>
      </c>
      <c r="X467" s="13">
        <f>IF(P467="","",INT(VLOOKUP(P467,属性值!A:G,R467+1,FALSE)*VLOOKUP(I467,属性值!A:D,3,FALSE)))</f>
        <v>820</v>
      </c>
      <c r="Y467" s="13">
        <f>IF(P467="","",INT(VLOOKUP(P467,属性值!A:G,R467+1,FALSE)*VLOOKUP(I467,属性值!A:D,4,FALSE)))</f>
        <v>1003</v>
      </c>
      <c r="Z467" s="13">
        <v>67</v>
      </c>
      <c r="AA467" s="13" t="str">
        <f>IF(Z467="","",VLOOKUP(Z467,状态名词!A:C,2,FALSE))</f>
        <v>inte</v>
      </c>
      <c r="AB467" s="13" t="str">
        <f>IF(Z467="","",VLOOKUP(Z467,状态名词!A:C,3,FALSE))</f>
        <v>智力</v>
      </c>
      <c r="AC467" s="13">
        <v>96</v>
      </c>
    </row>
    <row r="468" spans="1:29">
      <c r="I468" s="13" t="str">
        <f>IF(H468="",I467,VLOOKUP(H468,装备类型!A:B,2,FALSE))</f>
        <v>书</v>
      </c>
      <c r="Q468" s="57" t="str">
        <f t="shared" si="12"/>
        <v/>
      </c>
      <c r="S468" s="13" t="str">
        <f>IF(P468="","",VLOOKUP(P468,属性值!U:AA,R468+1,FALSE))</f>
        <v/>
      </c>
      <c r="X468" s="13" t="str">
        <f>IF(P468="","",INT(VLOOKUP(P468,属性值!A:G,R468+1,FALSE)*VLOOKUP(I468,属性值!A:D,3,FALSE)))</f>
        <v/>
      </c>
      <c r="Y468" s="13" t="str">
        <f>IF(P468="","",INT(VLOOKUP(P468,属性值!A:G,R468+1,FALSE)*VLOOKUP(I468,属性值!A:D,4,FALSE)))</f>
        <v/>
      </c>
      <c r="Z468" s="13">
        <v>60</v>
      </c>
      <c r="AA468" s="13" t="str">
        <f>IF(Z468="","",VLOOKUP(Z468,状态名词!A:C,2,FALSE))</f>
        <v>health</v>
      </c>
      <c r="AB468" s="13" t="str">
        <f>IF(Z468="","",VLOOKUP(Z468,状态名词!A:C,3,FALSE))</f>
        <v>固定血量</v>
      </c>
      <c r="AC468" s="13">
        <v>-576</v>
      </c>
    </row>
    <row r="469" spans="1:29">
      <c r="I469" s="13" t="str">
        <f>IF(H469="",I468,VLOOKUP(H469,装备类型!A:B,2,FALSE))</f>
        <v>书</v>
      </c>
      <c r="Q469" s="57" t="str">
        <f t="shared" si="12"/>
        <v/>
      </c>
      <c r="S469" s="13" t="str">
        <f>IF(P469="","",VLOOKUP(P469,属性值!U:AA,R469+1,FALSE))</f>
        <v/>
      </c>
      <c r="X469" s="13" t="str">
        <f>IF(P469="","",INT(VLOOKUP(P469,属性值!A:G,R469+1,FALSE)*VLOOKUP(I469,属性值!A:D,3,FALSE)))</f>
        <v/>
      </c>
      <c r="Y469" s="13" t="str">
        <f>IF(P469="","",INT(VLOOKUP(P469,属性值!A:G,R469+1,FALSE)*VLOOKUP(I469,属性值!A:D,4,FALSE)))</f>
        <v/>
      </c>
      <c r="Z469" s="13">
        <v>35</v>
      </c>
      <c r="AA469" s="13" t="str">
        <f>IF(Z469="","",VLOOKUP(Z469,状态名词!A:C,2,FALSE))</f>
        <v>reelement</v>
      </c>
      <c r="AB469" s="13" t="str">
        <f>IF(Z469="","",VLOOKUP(Z469,状态名词!A:C,3,FALSE))</f>
        <v>全抗性强化</v>
      </c>
      <c r="AC469" s="13">
        <v>24</v>
      </c>
    </row>
    <row r="470" spans="1:29">
      <c r="I470" s="13" t="str">
        <f>IF(H470="",I469,VLOOKUP(H470,装备类型!A:B,2,FALSE))</f>
        <v>书</v>
      </c>
      <c r="J470" s="13">
        <v>3</v>
      </c>
      <c r="K470" s="41" t="s">
        <v>2018</v>
      </c>
      <c r="L470" s="13" t="s">
        <v>2016</v>
      </c>
      <c r="O470" s="13">
        <v>1</v>
      </c>
      <c r="P470" s="13">
        <v>60</v>
      </c>
      <c r="Q470" s="57">
        <f t="shared" si="12"/>
        <v>67</v>
      </c>
      <c r="R470" s="13">
        <v>5</v>
      </c>
      <c r="S470" s="13">
        <f>IF(P470="","",VLOOKUP(P470,属性值!U:AA,R470+1,FALSE))</f>
        <v>455</v>
      </c>
      <c r="T470" s="13" t="s">
        <v>3647</v>
      </c>
      <c r="U470" s="13">
        <v>30515</v>
      </c>
      <c r="W470" s="13" t="s">
        <v>2385</v>
      </c>
      <c r="X470" s="13">
        <f>IF(P470="","",INT(VLOOKUP(P470,属性值!A:G,R470+1,FALSE)*VLOOKUP(I470,属性值!A:D,3,FALSE)))</f>
        <v>1971</v>
      </c>
      <c r="Y470" s="13">
        <f>IF(P470="","",INT(VLOOKUP(P470,属性值!A:G,R470+1,FALSE)*VLOOKUP(I470,属性值!A:D,4,FALSE)))</f>
        <v>2410</v>
      </c>
      <c r="Z470" s="13">
        <v>67</v>
      </c>
      <c r="AA470" s="13" t="str">
        <f>IF(Z470="","",VLOOKUP(Z470,状态名词!A:C,2,FALSE))</f>
        <v>inte</v>
      </c>
      <c r="AB470" s="13" t="str">
        <f>IF(Z470="","",VLOOKUP(Z470,状态名词!A:C,3,FALSE))</f>
        <v>智力</v>
      </c>
      <c r="AC470" s="13">
        <v>200</v>
      </c>
    </row>
    <row r="471" spans="1:29">
      <c r="I471" s="13" t="str">
        <f>IF(H471="",I470,VLOOKUP(H471,装备类型!A:B,2,FALSE))</f>
        <v>书</v>
      </c>
      <c r="Q471" s="57" t="str">
        <f t="shared" si="12"/>
        <v/>
      </c>
      <c r="S471" s="13" t="str">
        <f>IF(P471="","",VLOOKUP(P471,属性值!U:AA,R471+1,FALSE))</f>
        <v/>
      </c>
      <c r="X471" s="13" t="str">
        <f>IF(P471="","",INT(VLOOKUP(P471,属性值!A:G,R471+1,FALSE)*VLOOKUP(I471,属性值!A:D,3,FALSE)))</f>
        <v/>
      </c>
      <c r="Y471" s="13" t="str">
        <f>IF(P471="","",INT(VLOOKUP(P471,属性值!A:G,R471+1,FALSE)*VLOOKUP(I471,属性值!A:D,4,FALSE)))</f>
        <v/>
      </c>
      <c r="Z471" s="13">
        <v>60</v>
      </c>
      <c r="AA471" s="13" t="str">
        <f>IF(Z471="","",VLOOKUP(Z471,状态名词!A:C,2,FALSE))</f>
        <v>health</v>
      </c>
      <c r="AB471" s="13" t="str">
        <f>IF(Z471="","",VLOOKUP(Z471,状态名词!A:C,3,FALSE))</f>
        <v>固定血量</v>
      </c>
      <c r="AC471" s="13">
        <v>-1200</v>
      </c>
    </row>
    <row r="472" spans="1:29">
      <c r="I472" s="13" t="str">
        <f>IF(H472="",I471,VLOOKUP(H472,装备类型!A:B,2,FALSE))</f>
        <v>书</v>
      </c>
      <c r="Q472" s="57" t="str">
        <f t="shared" si="12"/>
        <v/>
      </c>
      <c r="S472" s="13" t="str">
        <f>IF(P472="","",VLOOKUP(P472,属性值!U:AA,R472+1,FALSE))</f>
        <v/>
      </c>
      <c r="X472" s="13" t="str">
        <f>IF(P472="","",INT(VLOOKUP(P472,属性值!A:G,R472+1,FALSE)*VLOOKUP(I472,属性值!A:D,3,FALSE)))</f>
        <v/>
      </c>
      <c r="Y472" s="13" t="str">
        <f>IF(P472="","",INT(VLOOKUP(P472,属性值!A:G,R472+1,FALSE)*VLOOKUP(I472,属性值!A:D,4,FALSE)))</f>
        <v/>
      </c>
      <c r="Z472" s="13">
        <v>35</v>
      </c>
      <c r="AA472" s="13" t="str">
        <f>IF(Z472="","",VLOOKUP(Z472,状态名词!A:C,2,FALSE))</f>
        <v>reelement</v>
      </c>
      <c r="AB472" s="13" t="str">
        <f>IF(Z472="","",VLOOKUP(Z472,状态名词!A:C,3,FALSE))</f>
        <v>全抗性强化</v>
      </c>
      <c r="AC472" s="13">
        <v>60</v>
      </c>
    </row>
    <row r="473" spans="1:29">
      <c r="A473" s="41">
        <v>12016</v>
      </c>
      <c r="B473" s="13">
        <v>20</v>
      </c>
      <c r="C473" s="13">
        <v>4</v>
      </c>
      <c r="D473" s="13">
        <v>20</v>
      </c>
      <c r="E473" s="13">
        <v>4</v>
      </c>
      <c r="F473" s="13">
        <v>-8</v>
      </c>
      <c r="H473" s="13">
        <v>7</v>
      </c>
      <c r="I473" s="13" t="str">
        <f>IF(H473="",I472,VLOOKUP(H473,装备类型!A:B,2,FALSE))</f>
        <v>书</v>
      </c>
      <c r="J473" s="13">
        <v>1</v>
      </c>
      <c r="K473" s="38" t="s">
        <v>2742</v>
      </c>
      <c r="L473" t="s">
        <v>5640</v>
      </c>
      <c r="O473" s="13">
        <v>1</v>
      </c>
      <c r="P473" s="13">
        <v>20</v>
      </c>
      <c r="Q473" s="57">
        <f t="shared" si="12"/>
        <v>25</v>
      </c>
      <c r="R473" s="13">
        <v>4</v>
      </c>
      <c r="S473" s="13">
        <f>IF(P473="","",VLOOKUP(P473,属性值!U:AA,R473+1,FALSE))</f>
        <v>120</v>
      </c>
      <c r="T473" s="13" t="s">
        <v>3648</v>
      </c>
      <c r="U473"/>
      <c r="X473" s="13">
        <f>IF(P473="","",INT(VLOOKUP(P473,属性值!A:G,R473+1,FALSE)*VLOOKUP(I473,属性值!A:D,3,FALSE)))</f>
        <v>327</v>
      </c>
      <c r="Y473" s="13">
        <f>IF(P473="","",INT(VLOOKUP(P473,属性值!A:G,R473+1,FALSE)*VLOOKUP(I473,属性值!A:D,4,FALSE)))</f>
        <v>400</v>
      </c>
      <c r="Z473" s="13">
        <v>24</v>
      </c>
      <c r="AA473" s="13" t="str">
        <f>IF(Z473="","",VLOOKUP(Z473,状态名词!A:C,2,FALSE))</f>
        <v>heal</v>
      </c>
      <c r="AB473" s="13" t="str">
        <f>IF(Z473="","",VLOOKUP(Z473,状态名词!A:C,3,FALSE))</f>
        <v>治疗效果+</v>
      </c>
      <c r="AC473" s="13">
        <v>50</v>
      </c>
    </row>
    <row r="474" spans="1:29">
      <c r="I474" s="13" t="str">
        <f>IF(H474="",I473,VLOOKUP(H474,装备类型!A:B,2,FALSE))</f>
        <v>书</v>
      </c>
      <c r="K474" s="38"/>
      <c r="L474"/>
      <c r="Q474" s="57" t="str">
        <f t="shared" si="12"/>
        <v/>
      </c>
      <c r="S474" s="13" t="str">
        <f>IF(P474="","",VLOOKUP(P474,属性值!U:AA,R474+1,FALSE))</f>
        <v/>
      </c>
      <c r="T474"/>
      <c r="U474"/>
      <c r="X474" s="13" t="str">
        <f>IF(P474="","",INT(VLOOKUP(P474,属性值!A:G,R474+1,FALSE)*VLOOKUP(I474,属性值!A:D,3,FALSE)))</f>
        <v/>
      </c>
      <c r="Y474" s="13" t="str">
        <f>IF(P474="","",INT(VLOOKUP(P474,属性值!A:G,R474+1,FALSE)*VLOOKUP(I474,属性值!A:D,4,FALSE)))</f>
        <v/>
      </c>
      <c r="Z474" s="13">
        <v>21</v>
      </c>
      <c r="AA474" s="13" t="str">
        <f>IF(Z474="","",VLOOKUP(Z474,状态名词!A:C,2,FALSE))</f>
        <v>speed</v>
      </c>
      <c r="AB474" s="13" t="str">
        <f>IF(Z474="","",VLOOKUP(Z474,状态名词!A:C,3,FALSE))</f>
        <v>速度+</v>
      </c>
      <c r="AC474" s="13">
        <v>40</v>
      </c>
    </row>
    <row r="475" spans="1:29">
      <c r="I475" s="13" t="str">
        <f>IF(H475="",I474,VLOOKUP(H475,装备类型!A:B,2,FALSE))</f>
        <v>书</v>
      </c>
      <c r="K475" s="38"/>
      <c r="L475"/>
      <c r="Q475" s="57" t="str">
        <f t="shared" ref="Q475:Q538" si="13">IF(R475="","",IF(R475=1,P475,R475*2-3+P475))</f>
        <v/>
      </c>
      <c r="S475" s="13" t="str">
        <f>IF(P475="","",VLOOKUP(P475,属性值!U:AA,R475+1,FALSE))</f>
        <v/>
      </c>
      <c r="T475"/>
      <c r="U475"/>
      <c r="X475" s="13" t="str">
        <f>IF(P475="","",INT(VLOOKUP(P475,属性值!A:G,R475+1,FALSE)*VLOOKUP(I475,属性值!A:D,3,FALSE)))</f>
        <v/>
      </c>
      <c r="Y475" s="13" t="str">
        <f>IF(P475="","",INT(VLOOKUP(P475,属性值!A:G,R475+1,FALSE)*VLOOKUP(I475,属性值!A:D,4,FALSE)))</f>
        <v/>
      </c>
      <c r="Z475" s="13">
        <v>33</v>
      </c>
      <c r="AA475" s="13" t="str">
        <f>IF(Z475="","",VLOOKUP(Z475,状态名词!A:C,2,FALSE))</f>
        <v>relight</v>
      </c>
      <c r="AB475" s="13" t="str">
        <f>IF(Z475="","",VLOOKUP(Z475,状态名词!A:C,3,FALSE))</f>
        <v>光抗性强化</v>
      </c>
      <c r="AC475" s="13">
        <v>40</v>
      </c>
    </row>
    <row r="476" spans="1:29">
      <c r="I476" s="13" t="str">
        <f>IF(H476="",I475,VLOOKUP(H476,装备类型!A:B,2,FALSE))</f>
        <v>书</v>
      </c>
      <c r="J476" s="13">
        <v>2</v>
      </c>
      <c r="K476" s="38" t="s">
        <v>2744</v>
      </c>
      <c r="L476" t="s">
        <v>2743</v>
      </c>
      <c r="O476" s="13">
        <v>1</v>
      </c>
      <c r="P476" s="13">
        <v>40</v>
      </c>
      <c r="Q476" s="57">
        <f t="shared" si="13"/>
        <v>45</v>
      </c>
      <c r="R476" s="13">
        <v>4</v>
      </c>
      <c r="S476" s="13">
        <f>IF(P476="","",VLOOKUP(P476,属性值!U:AA,R476+1,FALSE))</f>
        <v>240</v>
      </c>
      <c r="T476" s="13" t="s">
        <v>3648</v>
      </c>
      <c r="U476"/>
      <c r="X476" s="13">
        <f>IF(P476="","",INT(VLOOKUP(P476,属性值!A:G,R476+1,FALSE)*VLOOKUP(I476,属性值!A:D,3,FALSE)))</f>
        <v>820</v>
      </c>
      <c r="Y476" s="13">
        <f>IF(P476="","",INT(VLOOKUP(P476,属性值!A:G,R476+1,FALSE)*VLOOKUP(I476,属性值!A:D,4,FALSE)))</f>
        <v>1003</v>
      </c>
      <c r="Z476" s="13">
        <v>24</v>
      </c>
      <c r="AA476" s="13" t="str">
        <f>IF(Z476="","",VLOOKUP(Z476,状态名词!A:C,2,FALSE))</f>
        <v>heal</v>
      </c>
      <c r="AB476" s="13" t="str">
        <f>IF(Z476="","",VLOOKUP(Z476,状态名词!A:C,3,FALSE))</f>
        <v>治疗效果+</v>
      </c>
      <c r="AC476" s="13">
        <v>60</v>
      </c>
    </row>
    <row r="477" spans="1:29">
      <c r="I477" s="13" t="str">
        <f>IF(H477="",I476,VLOOKUP(H477,装备类型!A:B,2,FALSE))</f>
        <v>书</v>
      </c>
      <c r="K477" s="38"/>
      <c r="L477"/>
      <c r="Q477" s="57" t="str">
        <f t="shared" si="13"/>
        <v/>
      </c>
      <c r="S477" s="13" t="str">
        <f>IF(P477="","",VLOOKUP(P477,属性值!U:AA,R477+1,FALSE))</f>
        <v/>
      </c>
      <c r="T477"/>
      <c r="U477"/>
      <c r="X477" s="13" t="str">
        <f>IF(P477="","",INT(VLOOKUP(P477,属性值!A:G,R477+1,FALSE)*VLOOKUP(I477,属性值!A:D,3,FALSE)))</f>
        <v/>
      </c>
      <c r="Y477" s="13" t="str">
        <f>IF(P477="","",INT(VLOOKUP(P477,属性值!A:G,R477+1,FALSE)*VLOOKUP(I477,属性值!A:D,4,FALSE)))</f>
        <v/>
      </c>
      <c r="Z477" s="13">
        <v>21</v>
      </c>
      <c r="AA477" s="13" t="str">
        <f>IF(Z477="","",VLOOKUP(Z477,状态名词!A:C,2,FALSE))</f>
        <v>speed</v>
      </c>
      <c r="AB477" s="13" t="str">
        <f>IF(Z477="","",VLOOKUP(Z477,状态名词!A:C,3,FALSE))</f>
        <v>速度+</v>
      </c>
      <c r="AC477" s="13">
        <v>44</v>
      </c>
    </row>
    <row r="478" spans="1:29">
      <c r="I478" s="13" t="str">
        <f>IF(H478="",I477,VLOOKUP(H478,装备类型!A:B,2,FALSE))</f>
        <v>书</v>
      </c>
      <c r="K478" s="38"/>
      <c r="L478"/>
      <c r="Q478" s="57" t="str">
        <f t="shared" si="13"/>
        <v/>
      </c>
      <c r="S478" s="13" t="str">
        <f>IF(P478="","",VLOOKUP(P478,属性值!U:AA,R478+1,FALSE))</f>
        <v/>
      </c>
      <c r="T478"/>
      <c r="U478"/>
      <c r="X478" s="13" t="str">
        <f>IF(P478="","",INT(VLOOKUP(P478,属性值!A:G,R478+1,FALSE)*VLOOKUP(I478,属性值!A:D,3,FALSE)))</f>
        <v/>
      </c>
      <c r="Y478" s="13" t="str">
        <f>IF(P478="","",INT(VLOOKUP(P478,属性值!A:G,R478+1,FALSE)*VLOOKUP(I478,属性值!A:D,4,FALSE)))</f>
        <v/>
      </c>
      <c r="Z478" s="13">
        <v>33</v>
      </c>
      <c r="AA478" s="13" t="str">
        <f>IF(Z478="","",VLOOKUP(Z478,状态名词!A:C,2,FALSE))</f>
        <v>relight</v>
      </c>
      <c r="AB478" s="13" t="str">
        <f>IF(Z478="","",VLOOKUP(Z478,状态名词!A:C,3,FALSE))</f>
        <v>光抗性强化</v>
      </c>
      <c r="AC478" s="13">
        <v>44</v>
      </c>
    </row>
    <row r="479" spans="1:29">
      <c r="I479" s="13" t="str">
        <f>IF(H479="",I478,VLOOKUP(H479,装备类型!A:B,2,FALSE))</f>
        <v>书</v>
      </c>
      <c r="J479" s="13">
        <v>3</v>
      </c>
      <c r="K479" s="38" t="s">
        <v>2745</v>
      </c>
      <c r="L479" t="s">
        <v>2743</v>
      </c>
      <c r="O479" s="13">
        <v>1</v>
      </c>
      <c r="P479" s="13">
        <v>60</v>
      </c>
      <c r="Q479" s="57">
        <f t="shared" si="13"/>
        <v>67</v>
      </c>
      <c r="R479" s="13">
        <v>5</v>
      </c>
      <c r="S479" s="13">
        <f>IF(P479="","",VLOOKUP(P479,属性值!U:AA,R479+1,FALSE))</f>
        <v>455</v>
      </c>
      <c r="T479" s="13" t="s">
        <v>3648</v>
      </c>
      <c r="U479">
        <v>30516</v>
      </c>
      <c r="W479" s="13" t="s">
        <v>2815</v>
      </c>
      <c r="X479" s="13">
        <f>IF(P479="","",INT(VLOOKUP(P479,属性值!A:G,R479+1,FALSE)*VLOOKUP(I479,属性值!A:D,3,FALSE)))</f>
        <v>1971</v>
      </c>
      <c r="Y479" s="13">
        <f>IF(P479="","",INT(VLOOKUP(P479,属性值!A:G,R479+1,FALSE)*VLOOKUP(I479,属性值!A:D,4,FALSE)))</f>
        <v>2410</v>
      </c>
      <c r="Z479" s="13">
        <v>24</v>
      </c>
      <c r="AA479" s="13" t="str">
        <f>IF(Z479="","",VLOOKUP(Z479,状态名词!A:C,2,FALSE))</f>
        <v>heal</v>
      </c>
      <c r="AB479" s="13" t="str">
        <f>IF(Z479="","",VLOOKUP(Z479,状态名词!A:C,3,FALSE))</f>
        <v>治疗效果+</v>
      </c>
      <c r="AC479" s="13">
        <v>120</v>
      </c>
    </row>
    <row r="480" spans="1:29">
      <c r="I480" s="13" t="str">
        <f>IF(H480="",I479,VLOOKUP(H480,装备类型!A:B,2,FALSE))</f>
        <v>书</v>
      </c>
      <c r="K480" s="38"/>
      <c r="L480"/>
      <c r="Q480" s="57" t="str">
        <f t="shared" si="13"/>
        <v/>
      </c>
      <c r="S480" s="13" t="str">
        <f>IF(P480="","",VLOOKUP(P480,属性值!U:AA,R480+1,FALSE))</f>
        <v/>
      </c>
      <c r="T480"/>
      <c r="U480"/>
      <c r="X480" s="13" t="str">
        <f>IF(P480="","",INT(VLOOKUP(P480,属性值!A:G,R480+1,FALSE)*VLOOKUP(I480,属性值!A:D,3,FALSE)))</f>
        <v/>
      </c>
      <c r="Y480" s="13" t="str">
        <f>IF(P480="","",INT(VLOOKUP(P480,属性值!A:G,R480+1,FALSE)*VLOOKUP(I480,属性值!A:D,4,FALSE)))</f>
        <v/>
      </c>
      <c r="Z480" s="13">
        <v>21</v>
      </c>
      <c r="AA480" s="13" t="str">
        <f>IF(Z480="","",VLOOKUP(Z480,状态名词!A:C,2,FALSE))</f>
        <v>speed</v>
      </c>
      <c r="AB480" s="13" t="str">
        <f>IF(Z480="","",VLOOKUP(Z480,状态名词!A:C,3,FALSE))</f>
        <v>速度+</v>
      </c>
      <c r="AC480" s="13">
        <v>90</v>
      </c>
    </row>
    <row r="481" spans="1:29">
      <c r="I481" s="13" t="str">
        <f>IF(H481="",I480,VLOOKUP(H481,装备类型!A:B,2,FALSE))</f>
        <v>书</v>
      </c>
      <c r="K481" s="38"/>
      <c r="L481"/>
      <c r="Q481" s="57" t="str">
        <f t="shared" si="13"/>
        <v/>
      </c>
      <c r="S481" s="13" t="str">
        <f>IF(P481="","",VLOOKUP(P481,属性值!U:AA,R481+1,FALSE))</f>
        <v/>
      </c>
      <c r="T481"/>
      <c r="U481"/>
      <c r="X481" s="13" t="str">
        <f>IF(P481="","",INT(VLOOKUP(P481,属性值!A:G,R481+1,FALSE)*VLOOKUP(I481,属性值!A:D,3,FALSE)))</f>
        <v/>
      </c>
      <c r="Y481" s="13" t="str">
        <f>IF(P481="","",INT(VLOOKUP(P481,属性值!A:G,R481+1,FALSE)*VLOOKUP(I481,属性值!A:D,4,FALSE)))</f>
        <v/>
      </c>
      <c r="Z481" s="13">
        <v>33</v>
      </c>
      <c r="AA481" s="13" t="str">
        <f>IF(Z481="","",VLOOKUP(Z481,状态名词!A:C,2,FALSE))</f>
        <v>relight</v>
      </c>
      <c r="AB481" s="13" t="str">
        <f>IF(Z481="","",VLOOKUP(Z481,状态名词!A:C,3,FALSE))</f>
        <v>光抗性强化</v>
      </c>
      <c r="AC481" s="13">
        <v>90</v>
      </c>
    </row>
    <row r="482" spans="1:29">
      <c r="A482" s="41">
        <v>12017</v>
      </c>
      <c r="B482" s="13">
        <v>20</v>
      </c>
      <c r="C482" s="13">
        <v>4</v>
      </c>
      <c r="D482" s="13">
        <v>20</v>
      </c>
      <c r="E482" s="13">
        <v>4</v>
      </c>
      <c r="F482" s="13">
        <v>-8</v>
      </c>
      <c r="H482" s="13">
        <v>7</v>
      </c>
      <c r="I482" s="13" t="str">
        <f>IF(H482="",I481,VLOOKUP(H482,装备类型!A:B,2,FALSE))</f>
        <v>书</v>
      </c>
      <c r="J482" s="13">
        <v>1</v>
      </c>
      <c r="K482" s="38" t="s">
        <v>2746</v>
      </c>
      <c r="L482" t="s">
        <v>5641</v>
      </c>
      <c r="O482" s="13">
        <v>1</v>
      </c>
      <c r="P482" s="13">
        <v>20</v>
      </c>
      <c r="Q482" s="57">
        <f t="shared" si="13"/>
        <v>25</v>
      </c>
      <c r="R482" s="13">
        <v>4</v>
      </c>
      <c r="S482" s="13">
        <f>IF(P482="","",VLOOKUP(P482,属性值!U:AA,R482+1,FALSE))</f>
        <v>120</v>
      </c>
      <c r="T482" t="s">
        <v>3649</v>
      </c>
      <c r="U482"/>
      <c r="X482" s="13">
        <f>IF(P482="","",INT(VLOOKUP(P482,属性值!A:G,R482+1,FALSE)*VLOOKUP(I482,属性值!A:D,3,FALSE)))</f>
        <v>327</v>
      </c>
      <c r="Y482" s="13">
        <f>IF(P482="","",INT(VLOOKUP(P482,属性值!A:G,R482+1,FALSE)*VLOOKUP(I482,属性值!A:D,4,FALSE)))</f>
        <v>400</v>
      </c>
      <c r="Z482" s="13">
        <v>25</v>
      </c>
      <c r="AA482" s="13" t="str">
        <f>IF(Z482="","",VLOOKUP(Z482,状态名词!A:C,2,FALSE))</f>
        <v>duochong</v>
      </c>
      <c r="AB482" s="13" t="str">
        <f>IF(Z482="","",VLOOKUP(Z482,状态名词!A:C,3,FALSE))</f>
        <v>多重施法</v>
      </c>
      <c r="AC482" s="13">
        <v>25</v>
      </c>
    </row>
    <row r="483" spans="1:29">
      <c r="I483" s="13" t="str">
        <f>IF(H483="",I482,VLOOKUP(H483,装备类型!A:B,2,FALSE))</f>
        <v>书</v>
      </c>
      <c r="K483" s="38"/>
      <c r="L483"/>
      <c r="Q483" s="57" t="str">
        <f t="shared" si="13"/>
        <v/>
      </c>
      <c r="S483" s="13" t="str">
        <f>IF(P483="","",VLOOKUP(P483,属性值!U:AA,R483+1,FALSE))</f>
        <v/>
      </c>
      <c r="T483"/>
      <c r="U483"/>
      <c r="X483" s="13" t="str">
        <f>IF(P483="","",INT(VLOOKUP(P483,属性值!A:G,R483+1,FALSE)*VLOOKUP(I483,属性值!A:D,3,FALSE)))</f>
        <v/>
      </c>
      <c r="Y483" s="13" t="str">
        <f>IF(P483="","",INT(VLOOKUP(P483,属性值!A:G,R483+1,FALSE)*VLOOKUP(I483,属性值!A:D,4,FALSE)))</f>
        <v/>
      </c>
      <c r="Z483" s="13">
        <v>23</v>
      </c>
      <c r="AA483" s="13" t="str">
        <f>IF(Z483="","",VLOOKUP(Z483,状态名词!A:C,2,FALSE))</f>
        <v>steal</v>
      </c>
      <c r="AB483" s="13" t="str">
        <f>IF(Z483="","",VLOOKUP(Z483,状态名词!A:C,3,FALSE))</f>
        <v>生命偷取</v>
      </c>
      <c r="AC483" s="13">
        <v>75</v>
      </c>
    </row>
    <row r="484" spans="1:29">
      <c r="I484" s="13" t="str">
        <f>IF(H484="",I483,VLOOKUP(H484,装备类型!A:B,2,FALSE))</f>
        <v>书</v>
      </c>
      <c r="K484" s="38"/>
      <c r="L484"/>
      <c r="Q484" s="57" t="str">
        <f t="shared" si="13"/>
        <v/>
      </c>
      <c r="S484" s="13" t="str">
        <f>IF(P484="","",VLOOKUP(P484,属性值!U:AA,R484+1,FALSE))</f>
        <v/>
      </c>
      <c r="T484"/>
      <c r="U484"/>
      <c r="X484" s="13" t="str">
        <f>IF(P484="","",INT(VLOOKUP(P484,属性值!A:G,R484+1,FALSE)*VLOOKUP(I484,属性值!A:D,3,FALSE)))</f>
        <v/>
      </c>
      <c r="Y484" s="13" t="str">
        <f>IF(P484="","",INT(VLOOKUP(P484,属性值!A:G,R484+1,FALSE)*VLOOKUP(I484,属性值!A:D,4,FALSE)))</f>
        <v/>
      </c>
      <c r="Z484" s="13">
        <v>24</v>
      </c>
      <c r="AA484" s="13" t="str">
        <f>IF(Z484="","",VLOOKUP(Z484,状态名词!A:C,2,FALSE))</f>
        <v>heal</v>
      </c>
      <c r="AB484" s="13" t="str">
        <f>IF(Z484="","",VLOOKUP(Z484,状态名词!A:C,3,FALSE))</f>
        <v>治疗效果+</v>
      </c>
      <c r="AC484" s="13">
        <v>75</v>
      </c>
    </row>
    <row r="485" spans="1:29">
      <c r="I485" s="13" t="str">
        <f>IF(H485="",I484,VLOOKUP(H485,装备类型!A:B,2,FALSE))</f>
        <v>书</v>
      </c>
      <c r="J485" s="13">
        <v>2</v>
      </c>
      <c r="K485" s="38" t="s">
        <v>2748</v>
      </c>
      <c r="L485" t="s">
        <v>2747</v>
      </c>
      <c r="O485" s="13">
        <v>1</v>
      </c>
      <c r="P485" s="13">
        <v>40</v>
      </c>
      <c r="Q485" s="57">
        <f t="shared" si="13"/>
        <v>45</v>
      </c>
      <c r="R485" s="13">
        <v>4</v>
      </c>
      <c r="S485" s="13">
        <f>IF(P485="","",VLOOKUP(P485,属性值!U:AA,R485+1,FALSE))</f>
        <v>240</v>
      </c>
      <c r="T485" t="s">
        <v>3649</v>
      </c>
      <c r="U485"/>
      <c r="X485" s="13">
        <f>IF(P485="","",INT(VLOOKUP(P485,属性值!A:G,R485+1,FALSE)*VLOOKUP(I485,属性值!A:D,3,FALSE)))</f>
        <v>820</v>
      </c>
      <c r="Y485" s="13">
        <f>IF(P485="","",INT(VLOOKUP(P485,属性值!A:G,R485+1,FALSE)*VLOOKUP(I485,属性值!A:D,4,FALSE)))</f>
        <v>1003</v>
      </c>
      <c r="Z485" s="13">
        <v>25</v>
      </c>
      <c r="AA485" s="13" t="str">
        <f>IF(Z485="","",VLOOKUP(Z485,状态名词!A:C,2,FALSE))</f>
        <v>duochong</v>
      </c>
      <c r="AB485" s="13" t="str">
        <f>IF(Z485="","",VLOOKUP(Z485,状态名词!A:C,3,FALSE))</f>
        <v>多重施法</v>
      </c>
      <c r="AC485" s="13">
        <v>30</v>
      </c>
    </row>
    <row r="486" spans="1:29">
      <c r="I486" s="13" t="str">
        <f>IF(H486="",I485,VLOOKUP(H486,装备类型!A:B,2,FALSE))</f>
        <v>书</v>
      </c>
      <c r="K486" s="38"/>
      <c r="L486"/>
      <c r="Q486" s="57" t="str">
        <f t="shared" si="13"/>
        <v/>
      </c>
      <c r="S486" s="13" t="str">
        <f>IF(P486="","",VLOOKUP(P486,属性值!U:AA,R486+1,FALSE))</f>
        <v/>
      </c>
      <c r="T486"/>
      <c r="U486"/>
      <c r="X486" s="13" t="str">
        <f>IF(P486="","",INT(VLOOKUP(P486,属性值!A:G,R486+1,FALSE)*VLOOKUP(I486,属性值!A:D,3,FALSE)))</f>
        <v/>
      </c>
      <c r="Y486" s="13" t="str">
        <f>IF(P486="","",INT(VLOOKUP(P486,属性值!A:G,R486+1,FALSE)*VLOOKUP(I486,属性值!A:D,4,FALSE)))</f>
        <v/>
      </c>
      <c r="Z486" s="13">
        <v>23</v>
      </c>
      <c r="AA486" s="13" t="str">
        <f>IF(Z486="","",VLOOKUP(Z486,状态名词!A:C,2,FALSE))</f>
        <v>steal</v>
      </c>
      <c r="AB486" s="13" t="str">
        <f>IF(Z486="","",VLOOKUP(Z486,状态名词!A:C,3,FALSE))</f>
        <v>生命偷取</v>
      </c>
      <c r="AC486" s="13">
        <v>90</v>
      </c>
    </row>
    <row r="487" spans="1:29">
      <c r="I487" s="13" t="str">
        <f>IF(H487="",I486,VLOOKUP(H487,装备类型!A:B,2,FALSE))</f>
        <v>书</v>
      </c>
      <c r="K487" s="38"/>
      <c r="L487"/>
      <c r="Q487" s="57" t="str">
        <f t="shared" si="13"/>
        <v/>
      </c>
      <c r="S487" s="13" t="str">
        <f>IF(P487="","",VLOOKUP(P487,属性值!U:AA,R487+1,FALSE))</f>
        <v/>
      </c>
      <c r="T487"/>
      <c r="U487"/>
      <c r="X487" s="13" t="str">
        <f>IF(P487="","",INT(VLOOKUP(P487,属性值!A:G,R487+1,FALSE)*VLOOKUP(I487,属性值!A:D,3,FALSE)))</f>
        <v/>
      </c>
      <c r="Y487" s="13" t="str">
        <f>IF(P487="","",INT(VLOOKUP(P487,属性值!A:G,R487+1,FALSE)*VLOOKUP(I487,属性值!A:D,4,FALSE)))</f>
        <v/>
      </c>
      <c r="Z487" s="13">
        <v>24</v>
      </c>
      <c r="AA487" s="13" t="str">
        <f>IF(Z487="","",VLOOKUP(Z487,状态名词!A:C,2,FALSE))</f>
        <v>heal</v>
      </c>
      <c r="AB487" s="13" t="str">
        <f>IF(Z487="","",VLOOKUP(Z487,状态名词!A:C,3,FALSE))</f>
        <v>治疗效果+</v>
      </c>
      <c r="AC487" s="13">
        <v>90</v>
      </c>
    </row>
    <row r="488" spans="1:29">
      <c r="I488" s="13" t="str">
        <f>IF(H488="",I487,VLOOKUP(H488,装备类型!A:B,2,FALSE))</f>
        <v>书</v>
      </c>
      <c r="J488" s="13">
        <v>3</v>
      </c>
      <c r="K488" s="38" t="s">
        <v>2749</v>
      </c>
      <c r="L488" t="s">
        <v>2747</v>
      </c>
      <c r="O488" s="13">
        <v>1</v>
      </c>
      <c r="P488" s="13">
        <v>60</v>
      </c>
      <c r="Q488" s="57">
        <f t="shared" si="13"/>
        <v>67</v>
      </c>
      <c r="R488" s="13">
        <v>5</v>
      </c>
      <c r="S488" s="13">
        <f>IF(P488="","",VLOOKUP(P488,属性值!U:AA,R488+1,FALSE))</f>
        <v>455</v>
      </c>
      <c r="T488" t="s">
        <v>3649</v>
      </c>
      <c r="U488">
        <v>30517</v>
      </c>
      <c r="W488" s="13" t="s">
        <v>2816</v>
      </c>
      <c r="X488" s="13">
        <f>IF(P488="","",INT(VLOOKUP(P488,属性值!A:G,R488+1,FALSE)*VLOOKUP(I488,属性值!A:D,3,FALSE)))</f>
        <v>1971</v>
      </c>
      <c r="Y488" s="13">
        <f>IF(P488="","",INT(VLOOKUP(P488,属性值!A:G,R488+1,FALSE)*VLOOKUP(I488,属性值!A:D,4,FALSE)))</f>
        <v>2410</v>
      </c>
      <c r="Z488" s="13">
        <v>25</v>
      </c>
      <c r="AA488" s="13" t="str">
        <f>IF(Z488="","",VLOOKUP(Z488,状态名词!A:C,2,FALSE))</f>
        <v>duochong</v>
      </c>
      <c r="AB488" s="13" t="str">
        <f>IF(Z488="","",VLOOKUP(Z488,状态名词!A:C,3,FALSE))</f>
        <v>多重施法</v>
      </c>
      <c r="AC488" s="13">
        <v>60</v>
      </c>
    </row>
    <row r="489" spans="1:29">
      <c r="I489" s="13" t="str">
        <f>IF(H489="",I488,VLOOKUP(H489,装备类型!A:B,2,FALSE))</f>
        <v>书</v>
      </c>
      <c r="K489" s="38"/>
      <c r="L489"/>
      <c r="Q489" s="57" t="str">
        <f t="shared" si="13"/>
        <v/>
      </c>
      <c r="S489" s="13" t="str">
        <f>IF(P489="","",VLOOKUP(P489,属性值!U:AA,R489+1,FALSE))</f>
        <v/>
      </c>
      <c r="T489"/>
      <c r="U489"/>
      <c r="X489" s="13" t="str">
        <f>IF(P489="","",INT(VLOOKUP(P489,属性值!A:G,R489+1,FALSE)*VLOOKUP(I489,属性值!A:D,3,FALSE)))</f>
        <v/>
      </c>
      <c r="Y489" s="13" t="str">
        <f>IF(P489="","",INT(VLOOKUP(P489,属性值!A:G,R489+1,FALSE)*VLOOKUP(I489,属性值!A:D,4,FALSE)))</f>
        <v/>
      </c>
      <c r="Z489" s="13">
        <v>23</v>
      </c>
      <c r="AA489" s="13" t="str">
        <f>IF(Z489="","",VLOOKUP(Z489,状态名词!A:C,2,FALSE))</f>
        <v>steal</v>
      </c>
      <c r="AB489" s="13" t="str">
        <f>IF(Z489="","",VLOOKUP(Z489,状态名词!A:C,3,FALSE))</f>
        <v>生命偷取</v>
      </c>
      <c r="AC489" s="13">
        <v>180</v>
      </c>
    </row>
    <row r="490" spans="1:29">
      <c r="I490" s="13" t="str">
        <f>IF(H490="",I489,VLOOKUP(H490,装备类型!A:B,2,FALSE))</f>
        <v>书</v>
      </c>
      <c r="K490" s="38"/>
      <c r="L490"/>
      <c r="Q490" s="57" t="str">
        <f t="shared" si="13"/>
        <v/>
      </c>
      <c r="S490" s="13" t="str">
        <f>IF(P490="","",VLOOKUP(P490,属性值!U:AA,R490+1,FALSE))</f>
        <v/>
      </c>
      <c r="T490"/>
      <c r="U490"/>
      <c r="X490" s="13" t="str">
        <f>IF(P490="","",INT(VLOOKUP(P490,属性值!A:G,R490+1,FALSE)*VLOOKUP(I490,属性值!A:D,3,FALSE)))</f>
        <v/>
      </c>
      <c r="Y490" s="13" t="str">
        <f>IF(P490="","",INT(VLOOKUP(P490,属性值!A:G,R490+1,FALSE)*VLOOKUP(I490,属性值!A:D,4,FALSE)))</f>
        <v/>
      </c>
      <c r="Z490" s="13">
        <v>24</v>
      </c>
      <c r="AA490" s="13" t="str">
        <f>IF(Z490="","",VLOOKUP(Z490,状态名词!A:C,2,FALSE))</f>
        <v>heal</v>
      </c>
      <c r="AB490" s="13" t="str">
        <f>IF(Z490="","",VLOOKUP(Z490,状态名词!A:C,3,FALSE))</f>
        <v>治疗效果+</v>
      </c>
      <c r="AC490" s="13">
        <v>180</v>
      </c>
    </row>
    <row r="491" spans="1:29">
      <c r="A491" s="41">
        <v>12018</v>
      </c>
      <c r="B491" s="13">
        <v>20</v>
      </c>
      <c r="C491" s="13">
        <v>4</v>
      </c>
      <c r="D491" s="13">
        <v>20</v>
      </c>
      <c r="E491" s="13">
        <v>4</v>
      </c>
      <c r="F491" s="13">
        <v>-8</v>
      </c>
      <c r="H491" s="13">
        <v>7</v>
      </c>
      <c r="I491" s="13" t="str">
        <f>IF(H491="",I490,VLOOKUP(H491,装备类型!A:B,2,FALSE))</f>
        <v>书</v>
      </c>
      <c r="J491" s="13">
        <v>1</v>
      </c>
      <c r="K491" s="41" t="s">
        <v>2699</v>
      </c>
      <c r="L491" s="13" t="s">
        <v>5642</v>
      </c>
      <c r="O491" s="13">
        <v>1</v>
      </c>
      <c r="P491" s="13">
        <v>20</v>
      </c>
      <c r="Q491" s="57">
        <f t="shared" si="13"/>
        <v>25</v>
      </c>
      <c r="R491" s="13">
        <v>4</v>
      </c>
      <c r="S491" s="13">
        <f>IF(P491="","",VLOOKUP(P491,属性值!U:AA,R491+1,FALSE))</f>
        <v>120</v>
      </c>
      <c r="T491" s="13" t="s">
        <v>3650</v>
      </c>
      <c r="U491"/>
      <c r="X491" s="13">
        <f>IF(P491="","",INT(VLOOKUP(P491,属性值!A:G,R491+1,FALSE)*VLOOKUP(I491,属性值!A:D,3,FALSE)))</f>
        <v>327</v>
      </c>
      <c r="Y491" s="13">
        <f>IF(P491="","",INT(VLOOKUP(P491,属性值!A:G,R491+1,FALSE)*VLOOKUP(I491,属性值!A:D,4,FALSE)))</f>
        <v>400</v>
      </c>
      <c r="Z491" s="13">
        <v>24</v>
      </c>
      <c r="AA491" s="13" t="str">
        <f>IF(Z491="","",VLOOKUP(Z491,状态名词!A:C,2,FALSE))</f>
        <v>heal</v>
      </c>
      <c r="AB491" s="13" t="str">
        <f>IF(Z491="","",VLOOKUP(Z491,状态名词!A:C,3,FALSE))</f>
        <v>治疗效果+</v>
      </c>
      <c r="AC491" s="45">
        <v>250</v>
      </c>
    </row>
    <row r="492" spans="1:29">
      <c r="I492" s="13" t="str">
        <f>IF(H492="",I491,VLOOKUP(H492,装备类型!A:B,2,FALSE))</f>
        <v>书</v>
      </c>
      <c r="Q492" s="57" t="str">
        <f t="shared" si="13"/>
        <v/>
      </c>
      <c r="S492" s="13" t="str">
        <f>IF(P492="","",VLOOKUP(P492,属性值!U:AA,R492+1,FALSE))</f>
        <v/>
      </c>
      <c r="T492"/>
      <c r="U492"/>
      <c r="X492" s="13" t="str">
        <f>IF(P492="","",INT(VLOOKUP(P492,属性值!A:G,R492+1,FALSE)*VLOOKUP(I492,属性值!A:D,3,FALSE)))</f>
        <v/>
      </c>
      <c r="Y492" s="13" t="str">
        <f>IF(P492="","",INT(VLOOKUP(P492,属性值!A:G,R492+1,FALSE)*VLOOKUP(I492,属性值!A:D,4,FALSE)))</f>
        <v/>
      </c>
      <c r="Z492" s="13">
        <v>18</v>
      </c>
      <c r="AA492" s="13" t="str">
        <f>IF(Z492="","",VLOOKUP(Z492,状态名词!A:C,2,FALSE))</f>
        <v>api</v>
      </c>
      <c r="AB492" s="13" t="str">
        <f>IF(Z492="","",VLOOKUP(Z492,状态名词!A:C,3,FALSE))</f>
        <v>法穿</v>
      </c>
      <c r="AC492" s="45">
        <v>250</v>
      </c>
    </row>
    <row r="493" spans="1:29">
      <c r="I493" s="13" t="str">
        <f>IF(H493="",I492,VLOOKUP(H493,装备类型!A:B,2,FALSE))</f>
        <v>书</v>
      </c>
      <c r="Q493" s="57" t="str">
        <f t="shared" si="13"/>
        <v/>
      </c>
      <c r="S493" s="13" t="str">
        <f>IF(P493="","",VLOOKUP(P493,属性值!U:AA,R493+1,FALSE))</f>
        <v/>
      </c>
      <c r="T493"/>
      <c r="U493"/>
      <c r="X493" s="13" t="str">
        <f>IF(P493="","",INT(VLOOKUP(P493,属性值!A:G,R493+1,FALSE)*VLOOKUP(I493,属性值!A:D,3,FALSE)))</f>
        <v/>
      </c>
      <c r="Y493" s="13" t="str">
        <f>IF(P493="","",INT(VLOOKUP(P493,属性值!A:G,R493+1,FALSE)*VLOOKUP(I493,属性值!A:D,4,FALSE)))</f>
        <v/>
      </c>
      <c r="Z493" s="13">
        <v>25</v>
      </c>
      <c r="AA493" s="13" t="str">
        <f>IF(Z493="","",VLOOKUP(Z493,状态名词!A:C,2,FALSE))</f>
        <v>duochong</v>
      </c>
      <c r="AB493" s="13" t="str">
        <f>IF(Z493="","",VLOOKUP(Z493,状态名词!A:C,3,FALSE))</f>
        <v>多重施法</v>
      </c>
      <c r="AC493" s="45">
        <v>125</v>
      </c>
    </row>
    <row r="494" spans="1:29">
      <c r="I494" s="13" t="str">
        <f>IF(H494="",I493,VLOOKUP(H494,装备类型!A:B,2,FALSE))</f>
        <v>书</v>
      </c>
      <c r="J494" s="13">
        <v>2</v>
      </c>
      <c r="K494" s="41" t="s">
        <v>2701</v>
      </c>
      <c r="L494" s="13" t="s">
        <v>2700</v>
      </c>
      <c r="O494" s="13">
        <v>1</v>
      </c>
      <c r="P494" s="13">
        <v>40</v>
      </c>
      <c r="Q494" s="57">
        <f t="shared" si="13"/>
        <v>45</v>
      </c>
      <c r="R494" s="13">
        <v>4</v>
      </c>
      <c r="S494" s="13">
        <f>IF(P494="","",VLOOKUP(P494,属性值!U:AA,R494+1,FALSE))</f>
        <v>240</v>
      </c>
      <c r="T494" s="13" t="s">
        <v>3650</v>
      </c>
      <c r="U494"/>
      <c r="X494" s="13">
        <f>IF(P494="","",INT(VLOOKUP(P494,属性值!A:G,R494+1,FALSE)*VLOOKUP(I494,属性值!A:D,3,FALSE)))</f>
        <v>820</v>
      </c>
      <c r="Y494" s="13">
        <f>IF(P494="","",INT(VLOOKUP(P494,属性值!A:G,R494+1,FALSE)*VLOOKUP(I494,属性值!A:D,4,FALSE)))</f>
        <v>1003</v>
      </c>
      <c r="Z494" s="13">
        <v>24</v>
      </c>
      <c r="AA494" s="13" t="str">
        <f>IF(Z494="","",VLOOKUP(Z494,状态名词!A:C,2,FALSE))</f>
        <v>heal</v>
      </c>
      <c r="AB494" s="13" t="str">
        <f>IF(Z494="","",VLOOKUP(Z494,状态名词!A:C,3,FALSE))</f>
        <v>治疗效果+</v>
      </c>
      <c r="AC494" s="45">
        <v>288</v>
      </c>
    </row>
    <row r="495" spans="1:29">
      <c r="I495" s="13" t="str">
        <f>IF(H495="",I494,VLOOKUP(H495,装备类型!A:B,2,FALSE))</f>
        <v>书</v>
      </c>
      <c r="Q495" s="57" t="str">
        <f t="shared" si="13"/>
        <v/>
      </c>
      <c r="S495" s="13" t="str">
        <f>IF(P495="","",VLOOKUP(P495,属性值!U:AA,R495+1,FALSE))</f>
        <v/>
      </c>
      <c r="T495"/>
      <c r="U495"/>
      <c r="X495" s="13" t="str">
        <f>IF(P495="","",INT(VLOOKUP(P495,属性值!A:G,R495+1,FALSE)*VLOOKUP(I495,属性值!A:D,3,FALSE)))</f>
        <v/>
      </c>
      <c r="Y495" s="13" t="str">
        <f>IF(P495="","",INT(VLOOKUP(P495,属性值!A:G,R495+1,FALSE)*VLOOKUP(I495,属性值!A:D,4,FALSE)))</f>
        <v/>
      </c>
      <c r="Z495" s="13">
        <v>18</v>
      </c>
      <c r="AA495" s="13" t="str">
        <f>IF(Z495="","",VLOOKUP(Z495,状态名词!A:C,2,FALSE))</f>
        <v>api</v>
      </c>
      <c r="AB495" s="13" t="str">
        <f>IF(Z495="","",VLOOKUP(Z495,状态名词!A:C,3,FALSE))</f>
        <v>法穿</v>
      </c>
      <c r="AC495" s="45">
        <v>288</v>
      </c>
    </row>
    <row r="496" spans="1:29">
      <c r="I496" s="13" t="str">
        <f>IF(H496="",I495,VLOOKUP(H496,装备类型!A:B,2,FALSE))</f>
        <v>书</v>
      </c>
      <c r="Q496" s="57" t="str">
        <f t="shared" si="13"/>
        <v/>
      </c>
      <c r="S496" s="13" t="str">
        <f>IF(P496="","",VLOOKUP(P496,属性值!U:AA,R496+1,FALSE))</f>
        <v/>
      </c>
      <c r="T496"/>
      <c r="U496"/>
      <c r="X496" s="13" t="str">
        <f>IF(P496="","",INT(VLOOKUP(P496,属性值!A:G,R496+1,FALSE)*VLOOKUP(I496,属性值!A:D,3,FALSE)))</f>
        <v/>
      </c>
      <c r="Y496" s="13" t="str">
        <f>IF(P496="","",INT(VLOOKUP(P496,属性值!A:G,R496+1,FALSE)*VLOOKUP(I496,属性值!A:D,4,FALSE)))</f>
        <v/>
      </c>
      <c r="Z496" s="13">
        <v>25</v>
      </c>
      <c r="AA496" s="13" t="str">
        <f>IF(Z496="","",VLOOKUP(Z496,状态名词!A:C,2,FALSE))</f>
        <v>duochong</v>
      </c>
      <c r="AB496" s="13" t="str">
        <f>IF(Z496="","",VLOOKUP(Z496,状态名词!A:C,3,FALSE))</f>
        <v>多重施法</v>
      </c>
      <c r="AC496" s="45">
        <v>144</v>
      </c>
    </row>
    <row r="497" spans="1:29">
      <c r="I497" s="13" t="str">
        <f>IF(H497="",I496,VLOOKUP(H497,装备类型!A:B,2,FALSE))</f>
        <v>书</v>
      </c>
      <c r="J497" s="13">
        <v>3</v>
      </c>
      <c r="K497" s="41" t="s">
        <v>2702</v>
      </c>
      <c r="L497" s="13" t="s">
        <v>2700</v>
      </c>
      <c r="O497" s="13">
        <v>1</v>
      </c>
      <c r="P497" s="13">
        <v>60</v>
      </c>
      <c r="Q497" s="57">
        <f t="shared" si="13"/>
        <v>67</v>
      </c>
      <c r="R497" s="13">
        <v>5</v>
      </c>
      <c r="S497" s="13">
        <f>IF(P497="","",VLOOKUP(P497,属性值!U:AA,R497+1,FALSE))</f>
        <v>455</v>
      </c>
      <c r="T497" s="13" t="s">
        <v>3650</v>
      </c>
      <c r="U497">
        <v>30518</v>
      </c>
      <c r="W497" s="13" t="s">
        <v>2817</v>
      </c>
      <c r="X497" s="13">
        <f>IF(P497="","",INT(VLOOKUP(P497,属性值!A:G,R497+1,FALSE)*VLOOKUP(I497,属性值!A:D,3,FALSE)))</f>
        <v>1971</v>
      </c>
      <c r="Y497" s="13">
        <f>IF(P497="","",INT(VLOOKUP(P497,属性值!A:G,R497+1,FALSE)*VLOOKUP(I497,属性值!A:D,4,FALSE)))</f>
        <v>2410</v>
      </c>
      <c r="Z497" s="13">
        <v>24</v>
      </c>
      <c r="AA497" s="13" t="str">
        <f>IF(Z497="","",VLOOKUP(Z497,状态名词!A:C,2,FALSE))</f>
        <v>heal</v>
      </c>
      <c r="AB497" s="13" t="str">
        <f>IF(Z497="","",VLOOKUP(Z497,状态名词!A:C,3,FALSE))</f>
        <v>治疗效果+</v>
      </c>
      <c r="AC497" s="45">
        <v>600</v>
      </c>
    </row>
    <row r="498" spans="1:29">
      <c r="I498" s="13" t="str">
        <f>IF(H498="",I497,VLOOKUP(H498,装备类型!A:B,2,FALSE))</f>
        <v>书</v>
      </c>
      <c r="Q498" s="57" t="str">
        <f t="shared" si="13"/>
        <v/>
      </c>
      <c r="S498" s="13" t="str">
        <f>IF(P498="","",VLOOKUP(P498,属性值!U:AA,R498+1,FALSE))</f>
        <v/>
      </c>
      <c r="T498"/>
      <c r="U498"/>
      <c r="X498" s="13" t="str">
        <f>IF(P498="","",INT(VLOOKUP(P498,属性值!A:G,R498+1,FALSE)*VLOOKUP(I498,属性值!A:D,3,FALSE)))</f>
        <v/>
      </c>
      <c r="Y498" s="13" t="str">
        <f>IF(P498="","",INT(VLOOKUP(P498,属性值!A:G,R498+1,FALSE)*VLOOKUP(I498,属性值!A:D,4,FALSE)))</f>
        <v/>
      </c>
      <c r="Z498" s="13">
        <v>18</v>
      </c>
      <c r="AA498" s="13" t="str">
        <f>IF(Z498="","",VLOOKUP(Z498,状态名词!A:C,2,FALSE))</f>
        <v>api</v>
      </c>
      <c r="AB498" s="13" t="str">
        <f>IF(Z498="","",VLOOKUP(Z498,状态名词!A:C,3,FALSE))</f>
        <v>法穿</v>
      </c>
      <c r="AC498" s="45">
        <v>600</v>
      </c>
    </row>
    <row r="499" spans="1:29">
      <c r="I499" s="13" t="str">
        <f>IF(H499="",I498,VLOOKUP(H499,装备类型!A:B,2,FALSE))</f>
        <v>书</v>
      </c>
      <c r="Q499" s="57" t="str">
        <f t="shared" si="13"/>
        <v/>
      </c>
      <c r="S499" s="13" t="str">
        <f>IF(P499="","",VLOOKUP(P499,属性值!U:AA,R499+1,FALSE))</f>
        <v/>
      </c>
      <c r="T499"/>
      <c r="U499"/>
      <c r="X499" s="13" t="str">
        <f>IF(P499="","",INT(VLOOKUP(P499,属性值!A:G,R499+1,FALSE)*VLOOKUP(I499,属性值!A:D,3,FALSE)))</f>
        <v/>
      </c>
      <c r="Y499" s="13" t="str">
        <f>IF(P499="","",INT(VLOOKUP(P499,属性值!A:G,R499+1,FALSE)*VLOOKUP(I499,属性值!A:D,4,FALSE)))</f>
        <v/>
      </c>
      <c r="Z499" s="13">
        <v>25</v>
      </c>
      <c r="AA499" s="13" t="str">
        <f>IF(Z499="","",VLOOKUP(Z499,状态名词!A:C,2,FALSE))</f>
        <v>duochong</v>
      </c>
      <c r="AB499" s="13" t="str">
        <f>IF(Z499="","",VLOOKUP(Z499,状态名词!A:C,3,FALSE))</f>
        <v>多重施法</v>
      </c>
      <c r="AC499" s="45">
        <v>300</v>
      </c>
    </row>
    <row r="500" spans="1:29">
      <c r="A500" s="41">
        <v>12019</v>
      </c>
      <c r="B500" s="13">
        <v>20</v>
      </c>
      <c r="C500" s="13">
        <v>4</v>
      </c>
      <c r="D500" s="13">
        <v>20</v>
      </c>
      <c r="E500" s="13">
        <v>4</v>
      </c>
      <c r="F500" s="13">
        <v>-5</v>
      </c>
      <c r="H500" s="13">
        <v>5</v>
      </c>
      <c r="I500" s="13" t="str">
        <f>IF(H500="",I499,VLOOKUP(H500,装备类型!A:B,2,FALSE))</f>
        <v>匕首</v>
      </c>
      <c r="J500" s="13">
        <v>1</v>
      </c>
      <c r="K500" s="41" t="s">
        <v>2703</v>
      </c>
      <c r="L500" s="13" t="s">
        <v>5500</v>
      </c>
      <c r="O500" s="13">
        <v>1</v>
      </c>
      <c r="P500" s="13">
        <v>20</v>
      </c>
      <c r="Q500" s="57">
        <f t="shared" si="13"/>
        <v>25</v>
      </c>
      <c r="R500" s="13">
        <v>4</v>
      </c>
      <c r="S500" s="13">
        <f>IF(P500="","",VLOOKUP(P500,属性值!U:AA,R500+1,FALSE))</f>
        <v>120</v>
      </c>
      <c r="T500" t="s">
        <v>3651</v>
      </c>
      <c r="U500"/>
      <c r="X500" s="13">
        <f>IF(P500="","",INT(VLOOKUP(P500,属性值!A:G,R500+1,FALSE)*VLOOKUP(I500,属性值!A:D,3,FALSE)))</f>
        <v>364</v>
      </c>
      <c r="Y500" s="13">
        <f>IF(P500="","",INT(VLOOKUP(P500,属性值!A:G,R500+1,FALSE)*VLOOKUP(I500,属性值!A:D,4,FALSE)))</f>
        <v>364</v>
      </c>
      <c r="Z500" s="13">
        <v>17</v>
      </c>
      <c r="AA500" s="13" t="str">
        <f>IF(Z500="","",VLOOKUP(Z500,状态名词!A:C,2,FALSE))</f>
        <v>adi</v>
      </c>
      <c r="AB500" s="13" t="str">
        <f>IF(Z500="","",VLOOKUP(Z500,状态名词!A:C,3,FALSE))</f>
        <v>物穿</v>
      </c>
      <c r="AC500" s="13">
        <v>50</v>
      </c>
    </row>
    <row r="501" spans="1:29">
      <c r="I501" s="13" t="str">
        <f>IF(H501="",I500,VLOOKUP(H501,装备类型!A:B,2,FALSE))</f>
        <v>匕首</v>
      </c>
      <c r="Q501" s="57" t="str">
        <f t="shared" si="13"/>
        <v/>
      </c>
      <c r="S501" s="13" t="str">
        <f>IF(P501="","",VLOOKUP(P501,属性值!U:AA,R501+1,FALSE))</f>
        <v/>
      </c>
      <c r="T501"/>
      <c r="U501"/>
      <c r="X501" s="13" t="str">
        <f>IF(P501="","",INT(VLOOKUP(P501,属性值!A:G,R501+1,FALSE)*VLOOKUP(I501,属性值!A:D,3,FALSE)))</f>
        <v/>
      </c>
      <c r="Y501" s="13" t="str">
        <f>IF(P501="","",INT(VLOOKUP(P501,属性值!A:G,R501+1,FALSE)*VLOOKUP(I501,属性值!A:D,4,FALSE)))</f>
        <v/>
      </c>
      <c r="Z501" s="13">
        <v>19</v>
      </c>
      <c r="AA501" s="13" t="str">
        <f>IF(Z501="","",VLOOKUP(Z501,状态名词!A:C,2,FALSE))</f>
        <v>rating</v>
      </c>
      <c r="AB501" s="13" t="str">
        <f>IF(Z501="","",VLOOKUP(Z501,状态名词!A:C,3,FALSE))</f>
        <v>暴击+</v>
      </c>
      <c r="AC501" s="13">
        <v>40</v>
      </c>
    </row>
    <row r="502" spans="1:29">
      <c r="I502" s="13" t="str">
        <f>IF(H502="",I501,VLOOKUP(H502,装备类型!A:B,2,FALSE))</f>
        <v>匕首</v>
      </c>
      <c r="Q502" s="57" t="str">
        <f t="shared" si="13"/>
        <v/>
      </c>
      <c r="S502" s="13" t="str">
        <f>IF(P502="","",VLOOKUP(P502,属性值!U:AA,R502+1,FALSE))</f>
        <v/>
      </c>
      <c r="T502"/>
      <c r="U502"/>
      <c r="X502" s="13" t="str">
        <f>IF(P502="","",INT(VLOOKUP(P502,属性值!A:G,R502+1,FALSE)*VLOOKUP(I502,属性值!A:D,3,FALSE)))</f>
        <v/>
      </c>
      <c r="Y502" s="13" t="str">
        <f>IF(P502="","",INT(VLOOKUP(P502,属性值!A:G,R502+1,FALSE)*VLOOKUP(I502,属性值!A:D,4,FALSE)))</f>
        <v/>
      </c>
      <c r="Z502" s="13">
        <v>20</v>
      </c>
      <c r="AA502" s="13" t="str">
        <f>IF(Z502="","",VLOOKUP(Z502,状态名词!A:C,2,FALSE))</f>
        <v>ratingdamage</v>
      </c>
      <c r="AB502" s="13" t="str">
        <f>IF(Z502="","",VLOOKUP(Z502,状态名词!A:C,3,FALSE))</f>
        <v>暴伤+</v>
      </c>
      <c r="AC502" s="13">
        <v>40</v>
      </c>
    </row>
    <row r="503" spans="1:29">
      <c r="I503" s="13" t="str">
        <f>IF(H503="",I502,VLOOKUP(H503,装备类型!A:B,2,FALSE))</f>
        <v>匕首</v>
      </c>
      <c r="J503" s="13">
        <v>2</v>
      </c>
      <c r="K503" s="41" t="s">
        <v>2704</v>
      </c>
      <c r="L503" s="13" t="s">
        <v>2459</v>
      </c>
      <c r="O503" s="13">
        <v>1</v>
      </c>
      <c r="P503" s="13">
        <v>40</v>
      </c>
      <c r="Q503" s="57">
        <f t="shared" si="13"/>
        <v>45</v>
      </c>
      <c r="R503" s="13">
        <v>4</v>
      </c>
      <c r="S503" s="13">
        <f>IF(P503="","",VLOOKUP(P503,属性值!U:AA,R503+1,FALSE))</f>
        <v>240</v>
      </c>
      <c r="T503" t="s">
        <v>3651</v>
      </c>
      <c r="U503"/>
      <c r="X503" s="13">
        <f>IF(P503="","",INT(VLOOKUP(P503,属性值!A:G,R503+1,FALSE)*VLOOKUP(I503,属性值!A:D,3,FALSE)))</f>
        <v>912</v>
      </c>
      <c r="Y503" s="13">
        <f>IF(P503="","",INT(VLOOKUP(P503,属性值!A:G,R503+1,FALSE)*VLOOKUP(I503,属性值!A:D,4,FALSE)))</f>
        <v>912</v>
      </c>
      <c r="Z503" s="13">
        <v>17</v>
      </c>
      <c r="AA503" s="13" t="str">
        <f>IF(Z503="","",VLOOKUP(Z503,状态名词!A:C,2,FALSE))</f>
        <v>adi</v>
      </c>
      <c r="AB503" s="13" t="str">
        <f>IF(Z503="","",VLOOKUP(Z503,状态名词!A:C,3,FALSE))</f>
        <v>物穿</v>
      </c>
      <c r="AC503" s="13">
        <v>60</v>
      </c>
    </row>
    <row r="504" spans="1:29">
      <c r="I504" s="13" t="str">
        <f>IF(H504="",I503,VLOOKUP(H504,装备类型!A:B,2,FALSE))</f>
        <v>匕首</v>
      </c>
      <c r="Q504" s="57" t="str">
        <f t="shared" si="13"/>
        <v/>
      </c>
      <c r="S504" s="13" t="str">
        <f>IF(P504="","",VLOOKUP(P504,属性值!U:AA,R504+1,FALSE))</f>
        <v/>
      </c>
      <c r="T504"/>
      <c r="U504"/>
      <c r="X504" s="13" t="str">
        <f>IF(P504="","",INT(VLOOKUP(P504,属性值!A:G,R504+1,FALSE)*VLOOKUP(I504,属性值!A:D,3,FALSE)))</f>
        <v/>
      </c>
      <c r="Y504" s="13" t="str">
        <f>IF(P504="","",INT(VLOOKUP(P504,属性值!A:G,R504+1,FALSE)*VLOOKUP(I504,属性值!A:D,4,FALSE)))</f>
        <v/>
      </c>
      <c r="Z504" s="13">
        <v>19</v>
      </c>
      <c r="AA504" s="13" t="str">
        <f>IF(Z504="","",VLOOKUP(Z504,状态名词!A:C,2,FALSE))</f>
        <v>rating</v>
      </c>
      <c r="AB504" s="13" t="str">
        <f>IF(Z504="","",VLOOKUP(Z504,状态名词!A:C,3,FALSE))</f>
        <v>暴击+</v>
      </c>
      <c r="AC504" s="13">
        <v>44</v>
      </c>
    </row>
    <row r="505" spans="1:29">
      <c r="I505" s="13" t="str">
        <f>IF(H505="",I504,VLOOKUP(H505,装备类型!A:B,2,FALSE))</f>
        <v>匕首</v>
      </c>
      <c r="Q505" s="57" t="str">
        <f t="shared" si="13"/>
        <v/>
      </c>
      <c r="S505" s="13" t="str">
        <f>IF(P505="","",VLOOKUP(P505,属性值!U:AA,R505+1,FALSE))</f>
        <v/>
      </c>
      <c r="T505"/>
      <c r="U505"/>
      <c r="X505" s="13" t="str">
        <f>IF(P505="","",INT(VLOOKUP(P505,属性值!A:G,R505+1,FALSE)*VLOOKUP(I505,属性值!A:D,3,FALSE)))</f>
        <v/>
      </c>
      <c r="Y505" s="13" t="str">
        <f>IF(P505="","",INT(VLOOKUP(P505,属性值!A:G,R505+1,FALSE)*VLOOKUP(I505,属性值!A:D,4,FALSE)))</f>
        <v/>
      </c>
      <c r="Z505" s="13">
        <v>20</v>
      </c>
      <c r="AA505" s="13" t="str">
        <f>IF(Z505="","",VLOOKUP(Z505,状态名词!A:C,2,FALSE))</f>
        <v>ratingdamage</v>
      </c>
      <c r="AB505" s="13" t="str">
        <f>IF(Z505="","",VLOOKUP(Z505,状态名词!A:C,3,FALSE))</f>
        <v>暴伤+</v>
      </c>
      <c r="AC505" s="13">
        <v>44</v>
      </c>
    </row>
    <row r="506" spans="1:29">
      <c r="I506" s="13" t="str">
        <f>IF(H506="",I505,VLOOKUP(H506,装备类型!A:B,2,FALSE))</f>
        <v>匕首</v>
      </c>
      <c r="J506" s="13">
        <v>3</v>
      </c>
      <c r="K506" s="41" t="s">
        <v>2705</v>
      </c>
      <c r="L506" s="13" t="s">
        <v>2459</v>
      </c>
      <c r="O506" s="13">
        <v>1</v>
      </c>
      <c r="P506" s="13">
        <v>60</v>
      </c>
      <c r="Q506" s="57">
        <f t="shared" si="13"/>
        <v>67</v>
      </c>
      <c r="R506" s="13">
        <v>5</v>
      </c>
      <c r="S506" s="13">
        <f>IF(P506="","",VLOOKUP(P506,属性值!U:AA,R506+1,FALSE))</f>
        <v>455</v>
      </c>
      <c r="T506" t="s">
        <v>3651</v>
      </c>
      <c r="U506">
        <v>30519</v>
      </c>
      <c r="W506" s="13" t="s">
        <v>2818</v>
      </c>
      <c r="X506" s="13">
        <f>IF(P506="","",INT(VLOOKUP(P506,属性值!A:G,R506+1,FALSE)*VLOOKUP(I506,属性值!A:D,3,FALSE)))</f>
        <v>2191</v>
      </c>
      <c r="Y506" s="13">
        <f>IF(P506="","",INT(VLOOKUP(P506,属性值!A:G,R506+1,FALSE)*VLOOKUP(I506,属性值!A:D,4,FALSE)))</f>
        <v>2191</v>
      </c>
      <c r="Z506" s="13">
        <v>17</v>
      </c>
      <c r="AA506" s="13" t="str">
        <f>IF(Z506="","",VLOOKUP(Z506,状态名词!A:C,2,FALSE))</f>
        <v>adi</v>
      </c>
      <c r="AB506" s="13" t="str">
        <f>IF(Z506="","",VLOOKUP(Z506,状态名词!A:C,3,FALSE))</f>
        <v>物穿</v>
      </c>
      <c r="AC506" s="13">
        <v>120</v>
      </c>
    </row>
    <row r="507" spans="1:29">
      <c r="I507" s="13" t="str">
        <f>IF(H507="",I506,VLOOKUP(H507,装备类型!A:B,2,FALSE))</f>
        <v>匕首</v>
      </c>
      <c r="Q507" s="57" t="str">
        <f t="shared" si="13"/>
        <v/>
      </c>
      <c r="S507" s="13" t="str">
        <f>IF(P507="","",VLOOKUP(P507,属性值!U:AA,R507+1,FALSE))</f>
        <v/>
      </c>
      <c r="T507"/>
      <c r="U507"/>
      <c r="X507" s="13" t="str">
        <f>IF(P507="","",INT(VLOOKUP(P507,属性值!A:G,R507+1,FALSE)*VLOOKUP(I507,属性值!A:D,3,FALSE)))</f>
        <v/>
      </c>
      <c r="Y507" s="13" t="str">
        <f>IF(P507="","",INT(VLOOKUP(P507,属性值!A:G,R507+1,FALSE)*VLOOKUP(I507,属性值!A:D,4,FALSE)))</f>
        <v/>
      </c>
      <c r="Z507" s="13">
        <v>19</v>
      </c>
      <c r="AA507" s="13" t="str">
        <f>IF(Z507="","",VLOOKUP(Z507,状态名词!A:C,2,FALSE))</f>
        <v>rating</v>
      </c>
      <c r="AB507" s="13" t="str">
        <f>IF(Z507="","",VLOOKUP(Z507,状态名词!A:C,3,FALSE))</f>
        <v>暴击+</v>
      </c>
      <c r="AC507" s="13">
        <v>90</v>
      </c>
    </row>
    <row r="508" spans="1:29">
      <c r="I508" s="13" t="str">
        <f>IF(H508="",I507,VLOOKUP(H508,装备类型!A:B,2,FALSE))</f>
        <v>匕首</v>
      </c>
      <c r="Q508" s="57" t="str">
        <f t="shared" si="13"/>
        <v/>
      </c>
      <c r="S508" s="13" t="str">
        <f>IF(P508="","",VLOOKUP(P508,属性值!U:AA,R508+1,FALSE))</f>
        <v/>
      </c>
      <c r="T508"/>
      <c r="U508"/>
      <c r="X508" s="13" t="str">
        <f>IF(P508="","",INT(VLOOKUP(P508,属性值!A:G,R508+1,FALSE)*VLOOKUP(I508,属性值!A:D,3,FALSE)))</f>
        <v/>
      </c>
      <c r="Y508" s="13" t="str">
        <f>IF(P508="","",INT(VLOOKUP(P508,属性值!A:G,R508+1,FALSE)*VLOOKUP(I508,属性值!A:D,4,FALSE)))</f>
        <v/>
      </c>
      <c r="Z508" s="13">
        <v>20</v>
      </c>
      <c r="AA508" s="13" t="str">
        <f>IF(Z508="","",VLOOKUP(Z508,状态名词!A:C,2,FALSE))</f>
        <v>ratingdamage</v>
      </c>
      <c r="AB508" s="13" t="str">
        <f>IF(Z508="","",VLOOKUP(Z508,状态名词!A:C,3,FALSE))</f>
        <v>暴伤+</v>
      </c>
      <c r="AC508" s="13">
        <v>90</v>
      </c>
    </row>
    <row r="509" spans="1:29">
      <c r="A509" s="41">
        <v>12020</v>
      </c>
      <c r="B509" s="13">
        <v>20</v>
      </c>
      <c r="C509" s="13">
        <v>4</v>
      </c>
      <c r="D509" s="13">
        <v>20</v>
      </c>
      <c r="E509" s="13">
        <v>4</v>
      </c>
      <c r="F509" s="13">
        <v>-5</v>
      </c>
      <c r="H509" s="13">
        <v>5</v>
      </c>
      <c r="I509" s="13" t="str">
        <f>IF(H509="",I508,VLOOKUP(H509,装备类型!A:B,2,FALSE))</f>
        <v>匕首</v>
      </c>
      <c r="J509" s="13">
        <v>1</v>
      </c>
      <c r="K509" s="41" t="s">
        <v>2706</v>
      </c>
      <c r="L509" s="13" t="s">
        <v>5643</v>
      </c>
      <c r="O509" s="13">
        <v>1</v>
      </c>
      <c r="P509" s="13">
        <v>20</v>
      </c>
      <c r="Q509" s="57">
        <f t="shared" si="13"/>
        <v>25</v>
      </c>
      <c r="R509" s="13">
        <v>4</v>
      </c>
      <c r="S509" s="13">
        <f>IF(P509="","",VLOOKUP(P509,属性值!U:AA,R509+1,FALSE))</f>
        <v>120</v>
      </c>
      <c r="T509" s="13" t="s">
        <v>3652</v>
      </c>
      <c r="U509"/>
      <c r="X509" s="13">
        <f>IF(P509="","",INT(VLOOKUP(P509,属性值!A:G,R509+1,FALSE)*VLOOKUP(I509,属性值!A:D,3,FALSE)))</f>
        <v>364</v>
      </c>
      <c r="Y509" s="13">
        <f>IF(P509="","",INT(VLOOKUP(P509,属性值!A:G,R509+1,FALSE)*VLOOKUP(I509,属性值!A:D,4,FALSE)))</f>
        <v>364</v>
      </c>
      <c r="Z509" s="13">
        <v>18</v>
      </c>
      <c r="AA509" s="13" t="str">
        <f>IF(Z509="","",VLOOKUP(Z509,状态名词!A:C,2,FALSE))</f>
        <v>api</v>
      </c>
      <c r="AB509" s="13" t="str">
        <f>IF(Z509="","",VLOOKUP(Z509,状态名词!A:C,3,FALSE))</f>
        <v>法穿</v>
      </c>
      <c r="AC509" s="13">
        <v>25</v>
      </c>
    </row>
    <row r="510" spans="1:29">
      <c r="I510" s="13" t="str">
        <f>IF(H510="",I509,VLOOKUP(H510,装备类型!A:B,2,FALSE))</f>
        <v>匕首</v>
      </c>
      <c r="Q510" s="57" t="str">
        <f t="shared" si="13"/>
        <v/>
      </c>
      <c r="S510" s="13" t="str">
        <f>IF(P510="","",VLOOKUP(P510,属性值!U:AA,R510+1,FALSE))</f>
        <v/>
      </c>
      <c r="T510"/>
      <c r="U510"/>
      <c r="X510" s="13" t="str">
        <f>IF(P510="","",INT(VLOOKUP(P510,属性值!A:G,R510+1,FALSE)*VLOOKUP(I510,属性值!A:D,3,FALSE)))</f>
        <v/>
      </c>
      <c r="Y510" s="13" t="str">
        <f>IF(P510="","",INT(VLOOKUP(P510,属性值!A:G,R510+1,FALSE)*VLOOKUP(I510,属性值!A:D,4,FALSE)))</f>
        <v/>
      </c>
      <c r="Z510" s="13">
        <v>19</v>
      </c>
      <c r="AA510" s="13" t="str">
        <f>IF(Z510="","",VLOOKUP(Z510,状态名词!A:C,2,FALSE))</f>
        <v>rating</v>
      </c>
      <c r="AB510" s="13" t="str">
        <f>IF(Z510="","",VLOOKUP(Z510,状态名词!A:C,3,FALSE))</f>
        <v>暴击+</v>
      </c>
      <c r="AC510" s="13">
        <v>75</v>
      </c>
    </row>
    <row r="511" spans="1:29">
      <c r="I511" s="13" t="str">
        <f>IF(H511="",I510,VLOOKUP(H511,装备类型!A:B,2,FALSE))</f>
        <v>匕首</v>
      </c>
      <c r="Q511" s="57" t="str">
        <f t="shared" si="13"/>
        <v/>
      </c>
      <c r="S511" s="13" t="str">
        <f>IF(P511="","",VLOOKUP(P511,属性值!U:AA,R511+1,FALSE))</f>
        <v/>
      </c>
      <c r="T511"/>
      <c r="U511"/>
      <c r="X511" s="13" t="str">
        <f>IF(P511="","",INT(VLOOKUP(P511,属性值!A:G,R511+1,FALSE)*VLOOKUP(I511,属性值!A:D,3,FALSE)))</f>
        <v/>
      </c>
      <c r="Y511" s="13" t="str">
        <f>IF(P511="","",INT(VLOOKUP(P511,属性值!A:G,R511+1,FALSE)*VLOOKUP(I511,属性值!A:D,4,FALSE)))</f>
        <v/>
      </c>
      <c r="Z511" s="13">
        <v>25</v>
      </c>
      <c r="AA511" s="13" t="str">
        <f>IF(Z511="","",VLOOKUP(Z511,状态名词!A:C,2,FALSE))</f>
        <v>duochong</v>
      </c>
      <c r="AB511" s="13" t="str">
        <f>IF(Z511="","",VLOOKUP(Z511,状态名词!A:C,3,FALSE))</f>
        <v>多重施法</v>
      </c>
      <c r="AC511" s="13">
        <v>75</v>
      </c>
    </row>
    <row r="512" spans="1:29">
      <c r="I512" s="13" t="str">
        <f>IF(H512="",I511,VLOOKUP(H512,装备类型!A:B,2,FALSE))</f>
        <v>匕首</v>
      </c>
      <c r="J512" s="13">
        <v>2</v>
      </c>
      <c r="K512" s="41" t="s">
        <v>2708</v>
      </c>
      <c r="L512" s="13" t="s">
        <v>2707</v>
      </c>
      <c r="O512" s="13">
        <v>1</v>
      </c>
      <c r="P512" s="13">
        <v>40</v>
      </c>
      <c r="Q512" s="57">
        <f t="shared" si="13"/>
        <v>45</v>
      </c>
      <c r="R512" s="13">
        <v>4</v>
      </c>
      <c r="S512" s="13">
        <f>IF(P512="","",VLOOKUP(P512,属性值!U:AA,R512+1,FALSE))</f>
        <v>240</v>
      </c>
      <c r="T512" s="13" t="s">
        <v>3652</v>
      </c>
      <c r="U512"/>
      <c r="X512" s="13">
        <f>IF(P512="","",INT(VLOOKUP(P512,属性值!A:G,R512+1,FALSE)*VLOOKUP(I512,属性值!A:D,3,FALSE)))</f>
        <v>912</v>
      </c>
      <c r="Y512" s="13">
        <f>IF(P512="","",INT(VLOOKUP(P512,属性值!A:G,R512+1,FALSE)*VLOOKUP(I512,属性值!A:D,4,FALSE)))</f>
        <v>912</v>
      </c>
      <c r="Z512" s="13">
        <v>18</v>
      </c>
      <c r="AA512" s="13" t="str">
        <f>IF(Z512="","",VLOOKUP(Z512,状态名词!A:C,2,FALSE))</f>
        <v>api</v>
      </c>
      <c r="AB512" s="13" t="str">
        <f>IF(Z512="","",VLOOKUP(Z512,状态名词!A:C,3,FALSE))</f>
        <v>法穿</v>
      </c>
      <c r="AC512" s="13">
        <v>30</v>
      </c>
    </row>
    <row r="513" spans="1:29">
      <c r="I513" s="13" t="str">
        <f>IF(H513="",I512,VLOOKUP(H513,装备类型!A:B,2,FALSE))</f>
        <v>匕首</v>
      </c>
      <c r="Q513" s="57" t="str">
        <f t="shared" si="13"/>
        <v/>
      </c>
      <c r="S513" s="13" t="str">
        <f>IF(P513="","",VLOOKUP(P513,属性值!U:AA,R513+1,FALSE))</f>
        <v/>
      </c>
      <c r="T513"/>
      <c r="U513"/>
      <c r="X513" s="13" t="str">
        <f>IF(P513="","",INT(VLOOKUP(P513,属性值!A:G,R513+1,FALSE)*VLOOKUP(I513,属性值!A:D,3,FALSE)))</f>
        <v/>
      </c>
      <c r="Y513" s="13" t="str">
        <f>IF(P513="","",INT(VLOOKUP(P513,属性值!A:G,R513+1,FALSE)*VLOOKUP(I513,属性值!A:D,4,FALSE)))</f>
        <v/>
      </c>
      <c r="Z513" s="13">
        <v>19</v>
      </c>
      <c r="AA513" s="13" t="str">
        <f>IF(Z513="","",VLOOKUP(Z513,状态名词!A:C,2,FALSE))</f>
        <v>rating</v>
      </c>
      <c r="AB513" s="13" t="str">
        <f>IF(Z513="","",VLOOKUP(Z513,状态名词!A:C,3,FALSE))</f>
        <v>暴击+</v>
      </c>
      <c r="AC513" s="13">
        <v>90</v>
      </c>
    </row>
    <row r="514" spans="1:29">
      <c r="I514" s="13" t="str">
        <f>IF(H514="",I513,VLOOKUP(H514,装备类型!A:B,2,FALSE))</f>
        <v>匕首</v>
      </c>
      <c r="Q514" s="57" t="str">
        <f t="shared" si="13"/>
        <v/>
      </c>
      <c r="S514" s="13" t="str">
        <f>IF(P514="","",VLOOKUP(P514,属性值!U:AA,R514+1,FALSE))</f>
        <v/>
      </c>
      <c r="T514"/>
      <c r="U514"/>
      <c r="X514" s="13" t="str">
        <f>IF(P514="","",INT(VLOOKUP(P514,属性值!A:G,R514+1,FALSE)*VLOOKUP(I514,属性值!A:D,3,FALSE)))</f>
        <v/>
      </c>
      <c r="Y514" s="13" t="str">
        <f>IF(P514="","",INT(VLOOKUP(P514,属性值!A:G,R514+1,FALSE)*VLOOKUP(I514,属性值!A:D,4,FALSE)))</f>
        <v/>
      </c>
      <c r="Z514" s="13">
        <v>25</v>
      </c>
      <c r="AA514" s="13" t="str">
        <f>IF(Z514="","",VLOOKUP(Z514,状态名词!A:C,2,FALSE))</f>
        <v>duochong</v>
      </c>
      <c r="AB514" s="13" t="str">
        <f>IF(Z514="","",VLOOKUP(Z514,状态名词!A:C,3,FALSE))</f>
        <v>多重施法</v>
      </c>
      <c r="AC514" s="13">
        <v>90</v>
      </c>
    </row>
    <row r="515" spans="1:29">
      <c r="I515" s="13" t="str">
        <f>IF(H515="",I514,VLOOKUP(H515,装备类型!A:B,2,FALSE))</f>
        <v>匕首</v>
      </c>
      <c r="J515" s="13">
        <v>3</v>
      </c>
      <c r="K515" s="41" t="s">
        <v>2709</v>
      </c>
      <c r="L515" s="13" t="s">
        <v>2707</v>
      </c>
      <c r="O515" s="13">
        <v>1</v>
      </c>
      <c r="P515" s="13">
        <v>60</v>
      </c>
      <c r="Q515" s="57">
        <f t="shared" si="13"/>
        <v>67</v>
      </c>
      <c r="R515" s="13">
        <v>5</v>
      </c>
      <c r="S515" s="13">
        <f>IF(P515="","",VLOOKUP(P515,属性值!U:AA,R515+1,FALSE))</f>
        <v>455</v>
      </c>
      <c r="T515" s="13" t="s">
        <v>3652</v>
      </c>
      <c r="U515">
        <v>30520</v>
      </c>
      <c r="W515" s="13" t="s">
        <v>2823</v>
      </c>
      <c r="X515" s="13">
        <f>IF(P515="","",INT(VLOOKUP(P515,属性值!A:G,R515+1,FALSE)*VLOOKUP(I515,属性值!A:D,3,FALSE)))</f>
        <v>2191</v>
      </c>
      <c r="Y515" s="13">
        <f>IF(P515="","",INT(VLOOKUP(P515,属性值!A:G,R515+1,FALSE)*VLOOKUP(I515,属性值!A:D,4,FALSE)))</f>
        <v>2191</v>
      </c>
      <c r="Z515" s="13">
        <v>18</v>
      </c>
      <c r="AA515" s="13" t="str">
        <f>IF(Z515="","",VLOOKUP(Z515,状态名词!A:C,2,FALSE))</f>
        <v>api</v>
      </c>
      <c r="AB515" s="13" t="str">
        <f>IF(Z515="","",VLOOKUP(Z515,状态名词!A:C,3,FALSE))</f>
        <v>法穿</v>
      </c>
      <c r="AC515" s="13">
        <v>60</v>
      </c>
    </row>
    <row r="516" spans="1:29">
      <c r="I516" s="13" t="str">
        <f>IF(H516="",I515,VLOOKUP(H516,装备类型!A:B,2,FALSE))</f>
        <v>匕首</v>
      </c>
      <c r="Q516" s="57" t="str">
        <f t="shared" si="13"/>
        <v/>
      </c>
      <c r="S516" s="13" t="str">
        <f>IF(P516="","",VLOOKUP(P516,属性值!U:AA,R516+1,FALSE))</f>
        <v/>
      </c>
      <c r="T516"/>
      <c r="U516"/>
      <c r="X516" s="13" t="str">
        <f>IF(P516="","",INT(VLOOKUP(P516,属性值!A:G,R516+1,FALSE)*VLOOKUP(I516,属性值!A:D,3,FALSE)))</f>
        <v/>
      </c>
      <c r="Y516" s="13" t="str">
        <f>IF(P516="","",INT(VLOOKUP(P516,属性值!A:G,R516+1,FALSE)*VLOOKUP(I516,属性值!A:D,4,FALSE)))</f>
        <v/>
      </c>
      <c r="Z516" s="13">
        <v>19</v>
      </c>
      <c r="AA516" s="13" t="str">
        <f>IF(Z516="","",VLOOKUP(Z516,状态名词!A:C,2,FALSE))</f>
        <v>rating</v>
      </c>
      <c r="AB516" s="13" t="str">
        <f>IF(Z516="","",VLOOKUP(Z516,状态名词!A:C,3,FALSE))</f>
        <v>暴击+</v>
      </c>
      <c r="AC516" s="13">
        <v>180</v>
      </c>
    </row>
    <row r="517" spans="1:29">
      <c r="I517" s="13" t="str">
        <f>IF(H517="",I516,VLOOKUP(H517,装备类型!A:B,2,FALSE))</f>
        <v>匕首</v>
      </c>
      <c r="Q517" s="57" t="str">
        <f t="shared" si="13"/>
        <v/>
      </c>
      <c r="S517" s="13" t="str">
        <f>IF(P517="","",VLOOKUP(P517,属性值!U:AA,R517+1,FALSE))</f>
        <v/>
      </c>
      <c r="T517"/>
      <c r="U517"/>
      <c r="X517" s="13" t="str">
        <f>IF(P517="","",INT(VLOOKUP(P517,属性值!A:G,R517+1,FALSE)*VLOOKUP(I517,属性值!A:D,3,FALSE)))</f>
        <v/>
      </c>
      <c r="Y517" s="13" t="str">
        <f>IF(P517="","",INT(VLOOKUP(P517,属性值!A:G,R517+1,FALSE)*VLOOKUP(I517,属性值!A:D,4,FALSE)))</f>
        <v/>
      </c>
      <c r="Z517" s="13">
        <v>25</v>
      </c>
      <c r="AA517" s="13" t="str">
        <f>IF(Z517="","",VLOOKUP(Z517,状态名词!A:C,2,FALSE))</f>
        <v>duochong</v>
      </c>
      <c r="AB517" s="13" t="str">
        <f>IF(Z517="","",VLOOKUP(Z517,状态名词!A:C,3,FALSE))</f>
        <v>多重施法</v>
      </c>
      <c r="AC517" s="13">
        <v>180</v>
      </c>
    </row>
    <row r="518" spans="1:29">
      <c r="A518" s="41">
        <v>12021</v>
      </c>
      <c r="B518" s="13">
        <v>20</v>
      </c>
      <c r="C518" s="13">
        <v>4</v>
      </c>
      <c r="D518" s="13">
        <v>20</v>
      </c>
      <c r="E518" s="13">
        <v>4</v>
      </c>
      <c r="F518" s="13">
        <v>-5</v>
      </c>
      <c r="H518" s="13">
        <v>5</v>
      </c>
      <c r="I518" s="13" t="str">
        <f>IF(H518="",I517,VLOOKUP(H518,装备类型!A:B,2,FALSE))</f>
        <v>匕首</v>
      </c>
      <c r="J518" s="13">
        <v>1</v>
      </c>
      <c r="K518" s="41" t="s">
        <v>2710</v>
      </c>
      <c r="L518" s="13" t="s">
        <v>5644</v>
      </c>
      <c r="O518" s="13">
        <v>1</v>
      </c>
      <c r="P518" s="13">
        <v>20</v>
      </c>
      <c r="Q518" s="57">
        <f t="shared" si="13"/>
        <v>25</v>
      </c>
      <c r="R518" s="13">
        <v>4</v>
      </c>
      <c r="S518" s="13">
        <f>IF(P518="","",VLOOKUP(P518,属性值!U:AA,R518+1,FALSE))</f>
        <v>120</v>
      </c>
      <c r="T518" t="s">
        <v>3653</v>
      </c>
      <c r="U518"/>
      <c r="X518" s="13">
        <f>IF(P518="","",INT(VLOOKUP(P518,属性值!A:G,R518+1,FALSE)*VLOOKUP(I518,属性值!A:D,3,FALSE)))</f>
        <v>364</v>
      </c>
      <c r="Y518" s="13">
        <f>IF(P518="","",INT(VLOOKUP(P518,属性值!A:G,R518+1,FALSE)*VLOOKUP(I518,属性值!A:D,4,FALSE)))</f>
        <v>364</v>
      </c>
      <c r="Z518" s="13">
        <v>17</v>
      </c>
      <c r="AA518" s="13" t="str">
        <f>IF(Z518="","",VLOOKUP(Z518,状态名词!A:C,2,FALSE))</f>
        <v>adi</v>
      </c>
      <c r="AB518" s="13" t="str">
        <f>IF(Z518="","",VLOOKUP(Z518,状态名词!A:C,3,FALSE))</f>
        <v>物穿</v>
      </c>
      <c r="AC518" s="45">
        <v>250</v>
      </c>
    </row>
    <row r="519" spans="1:29">
      <c r="I519" s="13" t="str">
        <f>IF(H519="",I518,VLOOKUP(H519,装备类型!A:B,2,FALSE))</f>
        <v>匕首</v>
      </c>
      <c r="Q519" s="57" t="str">
        <f t="shared" si="13"/>
        <v/>
      </c>
      <c r="S519" s="13" t="str">
        <f>IF(P519="","",VLOOKUP(P519,属性值!U:AA,R519+1,FALSE))</f>
        <v/>
      </c>
      <c r="T519"/>
      <c r="U519"/>
      <c r="X519" s="13" t="str">
        <f>IF(P519="","",INT(VLOOKUP(P519,属性值!A:G,R519+1,FALSE)*VLOOKUP(I519,属性值!A:D,3,FALSE)))</f>
        <v/>
      </c>
      <c r="Y519" s="13" t="str">
        <f>IF(P519="","",INT(VLOOKUP(P519,属性值!A:G,R519+1,FALSE)*VLOOKUP(I519,属性值!A:D,4,FALSE)))</f>
        <v/>
      </c>
      <c r="Z519" s="13">
        <v>18</v>
      </c>
      <c r="AA519" s="13" t="str">
        <f>IF(Z519="","",VLOOKUP(Z519,状态名词!A:C,2,FALSE))</f>
        <v>api</v>
      </c>
      <c r="AB519" s="13" t="str">
        <f>IF(Z519="","",VLOOKUP(Z519,状态名词!A:C,3,FALSE))</f>
        <v>法穿</v>
      </c>
      <c r="AC519" s="45">
        <v>250</v>
      </c>
    </row>
    <row r="520" spans="1:29">
      <c r="I520" s="13" t="str">
        <f>IF(H520="",I519,VLOOKUP(H520,装备类型!A:B,2,FALSE))</f>
        <v>匕首</v>
      </c>
      <c r="Q520" s="57" t="str">
        <f t="shared" si="13"/>
        <v/>
      </c>
      <c r="S520" s="13" t="str">
        <f>IF(P520="","",VLOOKUP(P520,属性值!U:AA,R520+1,FALSE))</f>
        <v/>
      </c>
      <c r="T520"/>
      <c r="U520"/>
      <c r="X520" s="13" t="str">
        <f>IF(P520="","",INT(VLOOKUP(P520,属性值!A:G,R520+1,FALSE)*VLOOKUP(I520,属性值!A:D,3,FALSE)))</f>
        <v/>
      </c>
      <c r="Y520" s="13" t="str">
        <f>IF(P520="","",INT(VLOOKUP(P520,属性值!A:G,R520+1,FALSE)*VLOOKUP(I520,属性值!A:D,4,FALSE)))</f>
        <v/>
      </c>
      <c r="Z520" s="13">
        <v>21</v>
      </c>
      <c r="AA520" s="13" t="str">
        <f>IF(Z520="","",VLOOKUP(Z520,状态名词!A:C,2,FALSE))</f>
        <v>speed</v>
      </c>
      <c r="AB520" s="13" t="str">
        <f>IF(Z520="","",VLOOKUP(Z520,状态名词!A:C,3,FALSE))</f>
        <v>速度+</v>
      </c>
      <c r="AC520" s="45">
        <v>250</v>
      </c>
    </row>
    <row r="521" spans="1:29">
      <c r="I521" s="13" t="str">
        <f>IF(H521="",I520,VLOOKUP(H521,装备类型!A:B,2,FALSE))</f>
        <v>匕首</v>
      </c>
      <c r="J521" s="13">
        <v>2</v>
      </c>
      <c r="K521" s="41" t="s">
        <v>2712</v>
      </c>
      <c r="L521" s="13" t="s">
        <v>2711</v>
      </c>
      <c r="O521" s="13">
        <v>1</v>
      </c>
      <c r="P521" s="13">
        <v>40</v>
      </c>
      <c r="Q521" s="57">
        <f t="shared" si="13"/>
        <v>45</v>
      </c>
      <c r="R521" s="13">
        <v>4</v>
      </c>
      <c r="S521" s="13">
        <f>IF(P521="","",VLOOKUP(P521,属性值!U:AA,R521+1,FALSE))</f>
        <v>240</v>
      </c>
      <c r="T521" t="s">
        <v>3653</v>
      </c>
      <c r="U521"/>
      <c r="X521" s="13">
        <f>IF(P521="","",INT(VLOOKUP(P521,属性值!A:G,R521+1,FALSE)*VLOOKUP(I521,属性值!A:D,3,FALSE)))</f>
        <v>912</v>
      </c>
      <c r="Y521" s="13">
        <f>IF(P521="","",INT(VLOOKUP(P521,属性值!A:G,R521+1,FALSE)*VLOOKUP(I521,属性值!A:D,4,FALSE)))</f>
        <v>912</v>
      </c>
      <c r="Z521" s="13">
        <v>17</v>
      </c>
      <c r="AA521" s="13" t="str">
        <f>IF(Z521="","",VLOOKUP(Z521,状态名词!A:C,2,FALSE))</f>
        <v>adi</v>
      </c>
      <c r="AB521" s="13" t="str">
        <f>IF(Z521="","",VLOOKUP(Z521,状态名词!A:C,3,FALSE))</f>
        <v>物穿</v>
      </c>
      <c r="AC521" s="45">
        <v>288</v>
      </c>
    </row>
    <row r="522" spans="1:29">
      <c r="I522" s="13" t="str">
        <f>IF(H522="",I521,VLOOKUP(H522,装备类型!A:B,2,FALSE))</f>
        <v>匕首</v>
      </c>
      <c r="Q522" s="57" t="str">
        <f t="shared" si="13"/>
        <v/>
      </c>
      <c r="S522" s="13" t="str">
        <f>IF(P522="","",VLOOKUP(P522,属性值!U:AA,R522+1,FALSE))</f>
        <v/>
      </c>
      <c r="T522"/>
      <c r="U522"/>
      <c r="X522" s="13" t="str">
        <f>IF(P522="","",INT(VLOOKUP(P522,属性值!A:G,R522+1,FALSE)*VLOOKUP(I522,属性值!A:D,3,FALSE)))</f>
        <v/>
      </c>
      <c r="Y522" s="13" t="str">
        <f>IF(P522="","",INT(VLOOKUP(P522,属性值!A:G,R522+1,FALSE)*VLOOKUP(I522,属性值!A:D,4,FALSE)))</f>
        <v/>
      </c>
      <c r="Z522" s="13">
        <v>18</v>
      </c>
      <c r="AA522" s="13" t="str">
        <f>IF(Z522="","",VLOOKUP(Z522,状态名词!A:C,2,FALSE))</f>
        <v>api</v>
      </c>
      <c r="AB522" s="13" t="str">
        <f>IF(Z522="","",VLOOKUP(Z522,状态名词!A:C,3,FALSE))</f>
        <v>法穿</v>
      </c>
      <c r="AC522" s="45">
        <v>288</v>
      </c>
    </row>
    <row r="523" spans="1:29">
      <c r="I523" s="13" t="str">
        <f>IF(H523="",I522,VLOOKUP(H523,装备类型!A:B,2,FALSE))</f>
        <v>匕首</v>
      </c>
      <c r="Q523" s="57" t="str">
        <f t="shared" si="13"/>
        <v/>
      </c>
      <c r="S523" s="13" t="str">
        <f>IF(P523="","",VLOOKUP(P523,属性值!U:AA,R523+1,FALSE))</f>
        <v/>
      </c>
      <c r="T523"/>
      <c r="U523"/>
      <c r="X523" s="13" t="str">
        <f>IF(P523="","",INT(VLOOKUP(P523,属性值!A:G,R523+1,FALSE)*VLOOKUP(I523,属性值!A:D,3,FALSE)))</f>
        <v/>
      </c>
      <c r="Y523" s="13" t="str">
        <f>IF(P523="","",INT(VLOOKUP(P523,属性值!A:G,R523+1,FALSE)*VLOOKUP(I523,属性值!A:D,4,FALSE)))</f>
        <v/>
      </c>
      <c r="Z523" s="13">
        <v>21</v>
      </c>
      <c r="AA523" s="13" t="str">
        <f>IF(Z523="","",VLOOKUP(Z523,状态名词!A:C,2,FALSE))</f>
        <v>speed</v>
      </c>
      <c r="AB523" s="13" t="str">
        <f>IF(Z523="","",VLOOKUP(Z523,状态名词!A:C,3,FALSE))</f>
        <v>速度+</v>
      </c>
      <c r="AC523" s="45">
        <v>288</v>
      </c>
    </row>
    <row r="524" spans="1:29">
      <c r="I524" s="13" t="str">
        <f>IF(H524="",I523,VLOOKUP(H524,装备类型!A:B,2,FALSE))</f>
        <v>匕首</v>
      </c>
      <c r="J524" s="13">
        <v>3</v>
      </c>
      <c r="K524" s="41" t="s">
        <v>2713</v>
      </c>
      <c r="L524" s="13" t="s">
        <v>2711</v>
      </c>
      <c r="O524" s="13">
        <v>1</v>
      </c>
      <c r="P524" s="13">
        <v>60</v>
      </c>
      <c r="Q524" s="57">
        <f t="shared" si="13"/>
        <v>67</v>
      </c>
      <c r="R524" s="13">
        <v>5</v>
      </c>
      <c r="S524" s="13">
        <f>IF(P524="","",VLOOKUP(P524,属性值!U:AA,R524+1,FALSE))</f>
        <v>455</v>
      </c>
      <c r="T524" t="s">
        <v>3653</v>
      </c>
      <c r="U524">
        <v>30521</v>
      </c>
      <c r="W524" s="13" t="s">
        <v>2824</v>
      </c>
      <c r="X524" s="13">
        <f>IF(P524="","",INT(VLOOKUP(P524,属性值!A:G,R524+1,FALSE)*VLOOKUP(I524,属性值!A:D,3,FALSE)))</f>
        <v>2191</v>
      </c>
      <c r="Y524" s="13">
        <f>IF(P524="","",INT(VLOOKUP(P524,属性值!A:G,R524+1,FALSE)*VLOOKUP(I524,属性值!A:D,4,FALSE)))</f>
        <v>2191</v>
      </c>
      <c r="Z524" s="13">
        <v>17</v>
      </c>
      <c r="AA524" s="13" t="str">
        <f>IF(Z524="","",VLOOKUP(Z524,状态名词!A:C,2,FALSE))</f>
        <v>adi</v>
      </c>
      <c r="AB524" s="13" t="str">
        <f>IF(Z524="","",VLOOKUP(Z524,状态名词!A:C,3,FALSE))</f>
        <v>物穿</v>
      </c>
      <c r="AC524" s="45">
        <v>600</v>
      </c>
    </row>
    <row r="525" spans="1:29">
      <c r="I525" s="13" t="str">
        <f>IF(H525="",I524,VLOOKUP(H525,装备类型!A:B,2,FALSE))</f>
        <v>匕首</v>
      </c>
      <c r="Q525" s="57" t="str">
        <f t="shared" si="13"/>
        <v/>
      </c>
      <c r="S525" s="13" t="str">
        <f>IF(P525="","",VLOOKUP(P525,属性值!U:AA,R525+1,FALSE))</f>
        <v/>
      </c>
      <c r="T525"/>
      <c r="U525"/>
      <c r="X525" s="13" t="str">
        <f>IF(P525="","",INT(VLOOKUP(P525,属性值!A:G,R525+1,FALSE)*VLOOKUP(I525,属性值!A:D,3,FALSE)))</f>
        <v/>
      </c>
      <c r="Y525" s="13" t="str">
        <f>IF(P525="","",INT(VLOOKUP(P525,属性值!A:G,R525+1,FALSE)*VLOOKUP(I525,属性值!A:D,4,FALSE)))</f>
        <v/>
      </c>
      <c r="Z525" s="13">
        <v>18</v>
      </c>
      <c r="AA525" s="13" t="str">
        <f>IF(Z525="","",VLOOKUP(Z525,状态名词!A:C,2,FALSE))</f>
        <v>api</v>
      </c>
      <c r="AB525" s="13" t="str">
        <f>IF(Z525="","",VLOOKUP(Z525,状态名词!A:C,3,FALSE))</f>
        <v>法穿</v>
      </c>
      <c r="AC525" s="45">
        <v>600</v>
      </c>
    </row>
    <row r="526" spans="1:29">
      <c r="I526" s="13" t="str">
        <f>IF(H526="",I525,VLOOKUP(H526,装备类型!A:B,2,FALSE))</f>
        <v>匕首</v>
      </c>
      <c r="Q526" s="57" t="str">
        <f t="shared" si="13"/>
        <v/>
      </c>
      <c r="S526" s="13" t="str">
        <f>IF(P526="","",VLOOKUP(P526,属性值!U:AA,R526+1,FALSE))</f>
        <v/>
      </c>
      <c r="T526"/>
      <c r="U526"/>
      <c r="X526" s="13" t="str">
        <f>IF(P526="","",INT(VLOOKUP(P526,属性值!A:G,R526+1,FALSE)*VLOOKUP(I526,属性值!A:D,3,FALSE)))</f>
        <v/>
      </c>
      <c r="Y526" s="13" t="str">
        <f>IF(P526="","",INT(VLOOKUP(P526,属性值!A:G,R526+1,FALSE)*VLOOKUP(I526,属性值!A:D,4,FALSE)))</f>
        <v/>
      </c>
      <c r="Z526" s="13">
        <v>21</v>
      </c>
      <c r="AA526" s="13" t="str">
        <f>IF(Z526="","",VLOOKUP(Z526,状态名词!A:C,2,FALSE))</f>
        <v>speed</v>
      </c>
      <c r="AB526" s="13" t="str">
        <f>IF(Z526="","",VLOOKUP(Z526,状态名词!A:C,3,FALSE))</f>
        <v>速度+</v>
      </c>
      <c r="AC526" s="45">
        <v>600</v>
      </c>
    </row>
    <row r="527" spans="1:29">
      <c r="A527" s="41">
        <v>12022</v>
      </c>
      <c r="B527" s="13">
        <v>20</v>
      </c>
      <c r="C527" s="13">
        <v>4</v>
      </c>
      <c r="D527" s="13">
        <v>20</v>
      </c>
      <c r="E527" s="13">
        <v>4</v>
      </c>
      <c r="F527" s="13">
        <v>-7</v>
      </c>
      <c r="H527" s="13">
        <v>6</v>
      </c>
      <c r="I527" s="13" t="str">
        <f>IF(H527="",I526,VLOOKUP(H527,装备类型!A:B,2,FALSE))</f>
        <v>杖</v>
      </c>
      <c r="J527" s="13">
        <v>1</v>
      </c>
      <c r="K527" s="41" t="s">
        <v>2714</v>
      </c>
      <c r="L527" s="13" t="s">
        <v>5508</v>
      </c>
      <c r="O527" s="13">
        <v>1</v>
      </c>
      <c r="P527" s="13">
        <v>20</v>
      </c>
      <c r="Q527" s="57">
        <f t="shared" si="13"/>
        <v>25</v>
      </c>
      <c r="R527" s="13">
        <v>4</v>
      </c>
      <c r="S527" s="13">
        <f>IF(P527="","",VLOOKUP(P527,属性值!U:AA,R527+1,FALSE))</f>
        <v>120</v>
      </c>
      <c r="T527" s="13" t="s">
        <v>3654</v>
      </c>
      <c r="U527"/>
      <c r="X527" s="13">
        <f>IF(P527="","",INT(VLOOKUP(P527,属性值!A:G,R527+1,FALSE)*VLOOKUP(I527,属性值!A:D,3,FALSE)))</f>
        <v>291</v>
      </c>
      <c r="Y527" s="13">
        <f>IF(P527="","",INT(VLOOKUP(P527,属性值!A:G,R527+1,FALSE)*VLOOKUP(I527,属性值!A:D,4,FALSE)))</f>
        <v>436</v>
      </c>
      <c r="Z527" s="13">
        <v>21</v>
      </c>
      <c r="AA527" s="13" t="str">
        <f>IF(Z527="","",VLOOKUP(Z527,状态名词!A:C,2,FALSE))</f>
        <v>speed</v>
      </c>
      <c r="AB527" s="13" t="str">
        <f>IF(Z527="","",VLOOKUP(Z527,状态名词!A:C,3,FALSE))</f>
        <v>速度+</v>
      </c>
      <c r="AC527" s="13">
        <v>50</v>
      </c>
    </row>
    <row r="528" spans="1:29">
      <c r="I528" s="13" t="str">
        <f>IF(H528="",I527,VLOOKUP(H528,装备类型!A:B,2,FALSE))</f>
        <v>杖</v>
      </c>
      <c r="Q528" s="57" t="str">
        <f t="shared" si="13"/>
        <v/>
      </c>
      <c r="S528" s="13" t="str">
        <f>IF(P528="","",VLOOKUP(P528,属性值!U:AA,R528+1,FALSE))</f>
        <v/>
      </c>
      <c r="T528"/>
      <c r="U528"/>
      <c r="X528" s="13" t="str">
        <f>IF(P528="","",INT(VLOOKUP(P528,属性值!A:G,R528+1,FALSE)*VLOOKUP(I528,属性值!A:D,3,FALSE)))</f>
        <v/>
      </c>
      <c r="Y528" s="13" t="str">
        <f>IF(P528="","",INT(VLOOKUP(P528,属性值!A:G,R528+1,FALSE)*VLOOKUP(I528,属性值!A:D,4,FALSE)))</f>
        <v/>
      </c>
      <c r="Z528" s="13">
        <v>67</v>
      </c>
      <c r="AA528" s="13" t="str">
        <f>IF(Z528="","",VLOOKUP(Z528,状态名词!A:C,2,FALSE))</f>
        <v>inte</v>
      </c>
      <c r="AB528" s="13" t="str">
        <f>IF(Z528="","",VLOOKUP(Z528,状态名词!A:C,3,FALSE))</f>
        <v>智力</v>
      </c>
      <c r="AC528" s="13">
        <v>40</v>
      </c>
    </row>
    <row r="529" spans="1:29">
      <c r="I529" s="13" t="str">
        <f>IF(H529="",I528,VLOOKUP(H529,装备类型!A:B,2,FALSE))</f>
        <v>杖</v>
      </c>
      <c r="Q529" s="57" t="str">
        <f t="shared" si="13"/>
        <v/>
      </c>
      <c r="S529" s="13" t="str">
        <f>IF(P529="","",VLOOKUP(P529,属性值!U:AA,R529+1,FALSE))</f>
        <v/>
      </c>
      <c r="T529"/>
      <c r="U529"/>
      <c r="X529" s="13" t="str">
        <f>IF(P529="","",INT(VLOOKUP(P529,属性值!A:G,R529+1,FALSE)*VLOOKUP(I529,属性值!A:D,3,FALSE)))</f>
        <v/>
      </c>
      <c r="Y529" s="13" t="str">
        <f>IF(P529="","",INT(VLOOKUP(P529,属性值!A:G,R529+1,FALSE)*VLOOKUP(I529,属性值!A:D,4,FALSE)))</f>
        <v/>
      </c>
      <c r="Z529" s="13">
        <v>18</v>
      </c>
      <c r="AA529" s="13" t="str">
        <f>IF(Z529="","",VLOOKUP(Z529,状态名词!A:C,2,FALSE))</f>
        <v>api</v>
      </c>
      <c r="AB529" s="13" t="str">
        <f>IF(Z529="","",VLOOKUP(Z529,状态名词!A:C,3,FALSE))</f>
        <v>法穿</v>
      </c>
      <c r="AC529" s="13">
        <v>40</v>
      </c>
    </row>
    <row r="530" spans="1:29">
      <c r="I530" s="13" t="str">
        <f>IF(H530="",I529,VLOOKUP(H530,装备类型!A:B,2,FALSE))</f>
        <v>杖</v>
      </c>
      <c r="J530" s="13">
        <v>2</v>
      </c>
      <c r="K530" s="41" t="s">
        <v>2715</v>
      </c>
      <c r="L530" s="13" t="s">
        <v>2520</v>
      </c>
      <c r="O530" s="13">
        <v>1</v>
      </c>
      <c r="P530" s="13">
        <v>40</v>
      </c>
      <c r="Q530" s="57">
        <f t="shared" si="13"/>
        <v>45</v>
      </c>
      <c r="R530" s="13">
        <v>4</v>
      </c>
      <c r="S530" s="13">
        <f>IF(P530="","",VLOOKUP(P530,属性值!U:AA,R530+1,FALSE))</f>
        <v>240</v>
      </c>
      <c r="T530" s="13" t="s">
        <v>3654</v>
      </c>
      <c r="U530"/>
      <c r="X530" s="13">
        <f>IF(P530="","",INT(VLOOKUP(P530,属性值!A:G,R530+1,FALSE)*VLOOKUP(I530,属性值!A:D,3,FALSE)))</f>
        <v>729</v>
      </c>
      <c r="Y530" s="13">
        <f>IF(P530="","",INT(VLOOKUP(P530,属性值!A:G,R530+1,FALSE)*VLOOKUP(I530,属性值!A:D,4,FALSE)))</f>
        <v>1094</v>
      </c>
      <c r="Z530" s="13">
        <v>21</v>
      </c>
      <c r="AA530" s="13" t="str">
        <f>IF(Z530="","",VLOOKUP(Z530,状态名词!A:C,2,FALSE))</f>
        <v>speed</v>
      </c>
      <c r="AB530" s="13" t="str">
        <f>IF(Z530="","",VLOOKUP(Z530,状态名词!A:C,3,FALSE))</f>
        <v>速度+</v>
      </c>
      <c r="AC530" s="13">
        <v>60</v>
      </c>
    </row>
    <row r="531" spans="1:29">
      <c r="I531" s="13" t="str">
        <f>IF(H531="",I530,VLOOKUP(H531,装备类型!A:B,2,FALSE))</f>
        <v>杖</v>
      </c>
      <c r="Q531" s="57" t="str">
        <f t="shared" si="13"/>
        <v/>
      </c>
      <c r="S531" s="13" t="str">
        <f>IF(P531="","",VLOOKUP(P531,属性值!U:AA,R531+1,FALSE))</f>
        <v/>
      </c>
      <c r="T531"/>
      <c r="U531"/>
      <c r="X531" s="13" t="str">
        <f>IF(P531="","",INT(VLOOKUP(P531,属性值!A:G,R531+1,FALSE)*VLOOKUP(I531,属性值!A:D,3,FALSE)))</f>
        <v/>
      </c>
      <c r="Y531" s="13" t="str">
        <f>IF(P531="","",INT(VLOOKUP(P531,属性值!A:G,R531+1,FALSE)*VLOOKUP(I531,属性值!A:D,4,FALSE)))</f>
        <v/>
      </c>
      <c r="Z531" s="13">
        <v>67</v>
      </c>
      <c r="AA531" s="13" t="str">
        <f>IF(Z531="","",VLOOKUP(Z531,状态名词!A:C,2,FALSE))</f>
        <v>inte</v>
      </c>
      <c r="AB531" s="13" t="str">
        <f>IF(Z531="","",VLOOKUP(Z531,状态名词!A:C,3,FALSE))</f>
        <v>智力</v>
      </c>
      <c r="AC531" s="13">
        <v>44</v>
      </c>
    </row>
    <row r="532" spans="1:29">
      <c r="I532" s="13" t="str">
        <f>IF(H532="",I531,VLOOKUP(H532,装备类型!A:B,2,FALSE))</f>
        <v>杖</v>
      </c>
      <c r="Q532" s="57" t="str">
        <f t="shared" si="13"/>
        <v/>
      </c>
      <c r="S532" s="13" t="str">
        <f>IF(P532="","",VLOOKUP(P532,属性值!U:AA,R532+1,FALSE))</f>
        <v/>
      </c>
      <c r="T532"/>
      <c r="U532"/>
      <c r="X532" s="13" t="str">
        <f>IF(P532="","",INT(VLOOKUP(P532,属性值!A:G,R532+1,FALSE)*VLOOKUP(I532,属性值!A:D,3,FALSE)))</f>
        <v/>
      </c>
      <c r="Y532" s="13" t="str">
        <f>IF(P532="","",INT(VLOOKUP(P532,属性值!A:G,R532+1,FALSE)*VLOOKUP(I532,属性值!A:D,4,FALSE)))</f>
        <v/>
      </c>
      <c r="Z532" s="13">
        <v>18</v>
      </c>
      <c r="AA532" s="13" t="str">
        <f>IF(Z532="","",VLOOKUP(Z532,状态名词!A:C,2,FALSE))</f>
        <v>api</v>
      </c>
      <c r="AB532" s="13" t="str">
        <f>IF(Z532="","",VLOOKUP(Z532,状态名词!A:C,3,FALSE))</f>
        <v>法穿</v>
      </c>
      <c r="AC532" s="13">
        <v>44</v>
      </c>
    </row>
    <row r="533" spans="1:29">
      <c r="I533" s="13" t="str">
        <f>IF(H533="",I532,VLOOKUP(H533,装备类型!A:B,2,FALSE))</f>
        <v>杖</v>
      </c>
      <c r="J533" s="13">
        <v>3</v>
      </c>
      <c r="K533" s="41" t="s">
        <v>2716</v>
      </c>
      <c r="L533" s="13" t="s">
        <v>2520</v>
      </c>
      <c r="O533" s="13">
        <v>1</v>
      </c>
      <c r="P533" s="13">
        <v>60</v>
      </c>
      <c r="Q533" s="57">
        <f t="shared" si="13"/>
        <v>67</v>
      </c>
      <c r="R533" s="13">
        <v>5</v>
      </c>
      <c r="S533" s="13">
        <f>IF(P533="","",VLOOKUP(P533,属性值!U:AA,R533+1,FALSE))</f>
        <v>455</v>
      </c>
      <c r="T533" s="13" t="s">
        <v>3654</v>
      </c>
      <c r="U533">
        <v>30522</v>
      </c>
      <c r="W533" s="13" t="s">
        <v>2825</v>
      </c>
      <c r="X533" s="13">
        <f>IF(P533="","",INT(VLOOKUP(P533,属性值!A:G,R533+1,FALSE)*VLOOKUP(I533,属性值!A:D,3,FALSE)))</f>
        <v>1752</v>
      </c>
      <c r="Y533" s="13">
        <f>IF(P533="","",INT(VLOOKUP(P533,属性值!A:G,R533+1,FALSE)*VLOOKUP(I533,属性值!A:D,4,FALSE)))</f>
        <v>2629</v>
      </c>
      <c r="Z533" s="13">
        <v>21</v>
      </c>
      <c r="AA533" s="13" t="str">
        <f>IF(Z533="","",VLOOKUP(Z533,状态名词!A:C,2,FALSE))</f>
        <v>speed</v>
      </c>
      <c r="AB533" s="13" t="str">
        <f>IF(Z533="","",VLOOKUP(Z533,状态名词!A:C,3,FALSE))</f>
        <v>速度+</v>
      </c>
      <c r="AC533" s="13">
        <v>120</v>
      </c>
    </row>
    <row r="534" spans="1:29">
      <c r="I534" s="13" t="str">
        <f>IF(H534="",I533,VLOOKUP(H534,装备类型!A:B,2,FALSE))</f>
        <v>杖</v>
      </c>
      <c r="Q534" s="57" t="str">
        <f t="shared" si="13"/>
        <v/>
      </c>
      <c r="S534" s="13" t="str">
        <f>IF(P534="","",VLOOKUP(P534,属性值!U:AA,R534+1,FALSE))</f>
        <v/>
      </c>
      <c r="T534"/>
      <c r="U534"/>
      <c r="X534" s="13" t="str">
        <f>IF(P534="","",INT(VLOOKUP(P534,属性值!A:G,R534+1,FALSE)*VLOOKUP(I534,属性值!A:D,3,FALSE)))</f>
        <v/>
      </c>
      <c r="Y534" s="13" t="str">
        <f>IF(P534="","",INT(VLOOKUP(P534,属性值!A:G,R534+1,FALSE)*VLOOKUP(I534,属性值!A:D,4,FALSE)))</f>
        <v/>
      </c>
      <c r="Z534" s="13">
        <v>67</v>
      </c>
      <c r="AA534" s="13" t="str">
        <f>IF(Z534="","",VLOOKUP(Z534,状态名词!A:C,2,FALSE))</f>
        <v>inte</v>
      </c>
      <c r="AB534" s="13" t="str">
        <f>IF(Z534="","",VLOOKUP(Z534,状态名词!A:C,3,FALSE))</f>
        <v>智力</v>
      </c>
      <c r="AC534" s="13">
        <v>90</v>
      </c>
    </row>
    <row r="535" spans="1:29">
      <c r="I535" s="13" t="str">
        <f>IF(H535="",I534,VLOOKUP(H535,装备类型!A:B,2,FALSE))</f>
        <v>杖</v>
      </c>
      <c r="Q535" s="57" t="str">
        <f t="shared" si="13"/>
        <v/>
      </c>
      <c r="S535" s="13" t="str">
        <f>IF(P535="","",VLOOKUP(P535,属性值!U:AA,R535+1,FALSE))</f>
        <v/>
      </c>
      <c r="T535"/>
      <c r="U535"/>
      <c r="X535" s="13" t="str">
        <f>IF(P535="","",INT(VLOOKUP(P535,属性值!A:G,R535+1,FALSE)*VLOOKUP(I535,属性值!A:D,3,FALSE)))</f>
        <v/>
      </c>
      <c r="Y535" s="13" t="str">
        <f>IF(P535="","",INT(VLOOKUP(P535,属性值!A:G,R535+1,FALSE)*VLOOKUP(I535,属性值!A:D,4,FALSE)))</f>
        <v/>
      </c>
      <c r="Z535" s="13">
        <v>18</v>
      </c>
      <c r="AA535" s="13" t="str">
        <f>IF(Z535="","",VLOOKUP(Z535,状态名词!A:C,2,FALSE))</f>
        <v>api</v>
      </c>
      <c r="AB535" s="13" t="str">
        <f>IF(Z535="","",VLOOKUP(Z535,状态名词!A:C,3,FALSE))</f>
        <v>法穿</v>
      </c>
      <c r="AC535" s="13">
        <v>90</v>
      </c>
    </row>
    <row r="536" spans="1:29">
      <c r="A536" s="41">
        <v>12023</v>
      </c>
      <c r="B536" s="13">
        <v>20</v>
      </c>
      <c r="C536" s="13">
        <v>4</v>
      </c>
      <c r="D536" s="13">
        <v>20</v>
      </c>
      <c r="E536" s="13">
        <v>4</v>
      </c>
      <c r="F536" s="13">
        <v>-7</v>
      </c>
      <c r="H536" s="13">
        <v>6</v>
      </c>
      <c r="I536" s="13" t="str">
        <f>IF(H536="",I535,VLOOKUP(H536,装备类型!A:B,2,FALSE))</f>
        <v>杖</v>
      </c>
      <c r="J536" s="13">
        <v>1</v>
      </c>
      <c r="K536" s="41" t="s">
        <v>2717</v>
      </c>
      <c r="L536" s="13" t="s">
        <v>5509</v>
      </c>
      <c r="O536" s="13">
        <v>1</v>
      </c>
      <c r="P536" s="13">
        <v>20</v>
      </c>
      <c r="Q536" s="57">
        <f t="shared" si="13"/>
        <v>25</v>
      </c>
      <c r="R536" s="13">
        <v>4</v>
      </c>
      <c r="S536" s="13">
        <f>IF(P536="","",VLOOKUP(P536,属性值!U:AA,R536+1,FALSE))</f>
        <v>120</v>
      </c>
      <c r="T536" t="s">
        <v>3655</v>
      </c>
      <c r="U536"/>
      <c r="X536" s="13">
        <f>IF(P536="","",INT(VLOOKUP(P536,属性值!A:G,R536+1,FALSE)*VLOOKUP(I536,属性值!A:D,3,FALSE)))</f>
        <v>291</v>
      </c>
      <c r="Y536" s="13">
        <f>IF(P536="","",INT(VLOOKUP(P536,属性值!A:G,R536+1,FALSE)*VLOOKUP(I536,属性值!A:D,4,FALSE)))</f>
        <v>436</v>
      </c>
      <c r="Z536" s="13">
        <v>21</v>
      </c>
      <c r="AA536" s="13" t="str">
        <f>IF(Z536="","",VLOOKUP(Z536,状态名词!A:C,2,FALSE))</f>
        <v>speed</v>
      </c>
      <c r="AB536" s="13" t="str">
        <f>IF(Z536="","",VLOOKUP(Z536,状态名词!A:C,3,FALSE))</f>
        <v>速度+</v>
      </c>
      <c r="AC536" s="13">
        <v>25</v>
      </c>
    </row>
    <row r="537" spans="1:29">
      <c r="I537" s="13" t="str">
        <f>IF(H537="",I536,VLOOKUP(H537,装备类型!A:B,2,FALSE))</f>
        <v>杖</v>
      </c>
      <c r="Q537" s="57" t="str">
        <f t="shared" si="13"/>
        <v/>
      </c>
      <c r="S537" s="13" t="str">
        <f>IF(P537="","",VLOOKUP(P537,属性值!U:AA,R537+1,FALSE))</f>
        <v/>
      </c>
      <c r="T537"/>
      <c r="U537"/>
      <c r="X537" s="13" t="str">
        <f>IF(P537="","",INT(VLOOKUP(P537,属性值!A:G,R537+1,FALSE)*VLOOKUP(I537,属性值!A:D,3,FALSE)))</f>
        <v/>
      </c>
      <c r="Y537" s="13" t="str">
        <f>IF(P537="","",INT(VLOOKUP(P537,属性值!A:G,R537+1,FALSE)*VLOOKUP(I537,属性值!A:D,4,FALSE)))</f>
        <v/>
      </c>
      <c r="Z537" s="13">
        <v>19</v>
      </c>
      <c r="AA537" s="13" t="str">
        <f>IF(Z537="","",VLOOKUP(Z537,状态名词!A:C,2,FALSE))</f>
        <v>rating</v>
      </c>
      <c r="AB537" s="13" t="str">
        <f>IF(Z537="","",VLOOKUP(Z537,状态名词!A:C,3,FALSE))</f>
        <v>暴击+</v>
      </c>
      <c r="AC537" s="13">
        <v>75</v>
      </c>
    </row>
    <row r="538" spans="1:29">
      <c r="I538" s="13" t="str">
        <f>IF(H538="",I537,VLOOKUP(H538,装备类型!A:B,2,FALSE))</f>
        <v>杖</v>
      </c>
      <c r="Q538" s="57" t="str">
        <f t="shared" si="13"/>
        <v/>
      </c>
      <c r="S538" s="13" t="str">
        <f>IF(P538="","",VLOOKUP(P538,属性值!U:AA,R538+1,FALSE))</f>
        <v/>
      </c>
      <c r="T538"/>
      <c r="U538"/>
      <c r="X538" s="13" t="str">
        <f>IF(P538="","",INT(VLOOKUP(P538,属性值!A:G,R538+1,FALSE)*VLOOKUP(I538,属性值!A:D,3,FALSE)))</f>
        <v/>
      </c>
      <c r="Y538" s="13" t="str">
        <f>IF(P538="","",INT(VLOOKUP(P538,属性值!A:G,R538+1,FALSE)*VLOOKUP(I538,属性值!A:D,4,FALSE)))</f>
        <v/>
      </c>
      <c r="Z538" s="13">
        <v>20</v>
      </c>
      <c r="AA538" s="13" t="str">
        <f>IF(Z538="","",VLOOKUP(Z538,状态名词!A:C,2,FALSE))</f>
        <v>ratingdamage</v>
      </c>
      <c r="AB538" s="13" t="str">
        <f>IF(Z538="","",VLOOKUP(Z538,状态名词!A:C,3,FALSE))</f>
        <v>暴伤+</v>
      </c>
      <c r="AC538" s="13">
        <v>75</v>
      </c>
    </row>
    <row r="539" spans="1:29">
      <c r="I539" s="13" t="str">
        <f>IF(H539="",I538,VLOOKUP(H539,装备类型!A:B,2,FALSE))</f>
        <v>杖</v>
      </c>
      <c r="J539" s="13">
        <v>2</v>
      </c>
      <c r="K539" s="41" t="s">
        <v>2718</v>
      </c>
      <c r="L539" s="13" t="s">
        <v>2539</v>
      </c>
      <c r="O539" s="13">
        <v>1</v>
      </c>
      <c r="P539" s="13">
        <v>40</v>
      </c>
      <c r="Q539" s="57">
        <f t="shared" ref="Q539:Q602" si="14">IF(R539="","",IF(R539=1,P539,R539*2-3+P539))</f>
        <v>45</v>
      </c>
      <c r="R539" s="13">
        <v>4</v>
      </c>
      <c r="S539" s="13">
        <f>IF(P539="","",VLOOKUP(P539,属性值!U:AA,R539+1,FALSE))</f>
        <v>240</v>
      </c>
      <c r="T539" t="s">
        <v>3655</v>
      </c>
      <c r="U539"/>
      <c r="X539" s="13">
        <f>IF(P539="","",INT(VLOOKUP(P539,属性值!A:G,R539+1,FALSE)*VLOOKUP(I539,属性值!A:D,3,FALSE)))</f>
        <v>729</v>
      </c>
      <c r="Y539" s="13">
        <f>IF(P539="","",INT(VLOOKUP(P539,属性值!A:G,R539+1,FALSE)*VLOOKUP(I539,属性值!A:D,4,FALSE)))</f>
        <v>1094</v>
      </c>
      <c r="Z539" s="13">
        <v>21</v>
      </c>
      <c r="AA539" s="13" t="str">
        <f>IF(Z539="","",VLOOKUP(Z539,状态名词!A:C,2,FALSE))</f>
        <v>speed</v>
      </c>
      <c r="AB539" s="13" t="str">
        <f>IF(Z539="","",VLOOKUP(Z539,状态名词!A:C,3,FALSE))</f>
        <v>速度+</v>
      </c>
      <c r="AC539" s="13">
        <v>30</v>
      </c>
    </row>
    <row r="540" spans="1:29">
      <c r="I540" s="13" t="str">
        <f>IF(H540="",I539,VLOOKUP(H540,装备类型!A:B,2,FALSE))</f>
        <v>杖</v>
      </c>
      <c r="Q540" s="57" t="str">
        <f t="shared" si="14"/>
        <v/>
      </c>
      <c r="S540" s="13" t="str">
        <f>IF(P540="","",VLOOKUP(P540,属性值!U:AA,R540+1,FALSE))</f>
        <v/>
      </c>
      <c r="T540"/>
      <c r="U540"/>
      <c r="X540" s="13" t="str">
        <f>IF(P540="","",INT(VLOOKUP(P540,属性值!A:G,R540+1,FALSE)*VLOOKUP(I540,属性值!A:D,3,FALSE)))</f>
        <v/>
      </c>
      <c r="Y540" s="13" t="str">
        <f>IF(P540="","",INT(VLOOKUP(P540,属性值!A:G,R540+1,FALSE)*VLOOKUP(I540,属性值!A:D,4,FALSE)))</f>
        <v/>
      </c>
      <c r="Z540" s="13">
        <v>19</v>
      </c>
      <c r="AA540" s="13" t="str">
        <f>IF(Z540="","",VLOOKUP(Z540,状态名词!A:C,2,FALSE))</f>
        <v>rating</v>
      </c>
      <c r="AB540" s="13" t="str">
        <f>IF(Z540="","",VLOOKUP(Z540,状态名词!A:C,3,FALSE))</f>
        <v>暴击+</v>
      </c>
      <c r="AC540" s="13">
        <v>90</v>
      </c>
    </row>
    <row r="541" spans="1:29">
      <c r="I541" s="13" t="str">
        <f>IF(H541="",I540,VLOOKUP(H541,装备类型!A:B,2,FALSE))</f>
        <v>杖</v>
      </c>
      <c r="Q541" s="57" t="str">
        <f t="shared" si="14"/>
        <v/>
      </c>
      <c r="S541" s="13" t="str">
        <f>IF(P541="","",VLOOKUP(P541,属性值!U:AA,R541+1,FALSE))</f>
        <v/>
      </c>
      <c r="T541"/>
      <c r="U541"/>
      <c r="X541" s="13" t="str">
        <f>IF(P541="","",INT(VLOOKUP(P541,属性值!A:G,R541+1,FALSE)*VLOOKUP(I541,属性值!A:D,3,FALSE)))</f>
        <v/>
      </c>
      <c r="Y541" s="13" t="str">
        <f>IF(P541="","",INT(VLOOKUP(P541,属性值!A:G,R541+1,FALSE)*VLOOKUP(I541,属性值!A:D,4,FALSE)))</f>
        <v/>
      </c>
      <c r="Z541" s="13">
        <v>20</v>
      </c>
      <c r="AA541" s="13" t="str">
        <f>IF(Z541="","",VLOOKUP(Z541,状态名词!A:C,2,FALSE))</f>
        <v>ratingdamage</v>
      </c>
      <c r="AB541" s="13" t="str">
        <f>IF(Z541="","",VLOOKUP(Z541,状态名词!A:C,3,FALSE))</f>
        <v>暴伤+</v>
      </c>
      <c r="AC541" s="13">
        <v>90</v>
      </c>
    </row>
    <row r="542" spans="1:29">
      <c r="I542" s="13" t="str">
        <f>IF(H542="",I541,VLOOKUP(H542,装备类型!A:B,2,FALSE))</f>
        <v>杖</v>
      </c>
      <c r="J542" s="13">
        <v>3</v>
      </c>
      <c r="K542" s="41" t="s">
        <v>2719</v>
      </c>
      <c r="L542" s="13" t="s">
        <v>2539</v>
      </c>
      <c r="O542" s="13">
        <v>1</v>
      </c>
      <c r="P542" s="13">
        <v>60</v>
      </c>
      <c r="Q542" s="57">
        <f t="shared" si="14"/>
        <v>67</v>
      </c>
      <c r="R542" s="13">
        <v>5</v>
      </c>
      <c r="S542" s="13">
        <f>IF(P542="","",VLOOKUP(P542,属性值!U:AA,R542+1,FALSE))</f>
        <v>455</v>
      </c>
      <c r="T542" t="s">
        <v>3655</v>
      </c>
      <c r="U542">
        <v>30523</v>
      </c>
      <c r="W542" s="13" t="s">
        <v>2826</v>
      </c>
      <c r="X542" s="13">
        <f>IF(P542="","",INT(VLOOKUP(P542,属性值!A:G,R542+1,FALSE)*VLOOKUP(I542,属性值!A:D,3,FALSE)))</f>
        <v>1752</v>
      </c>
      <c r="Y542" s="13">
        <f>IF(P542="","",INT(VLOOKUP(P542,属性值!A:G,R542+1,FALSE)*VLOOKUP(I542,属性值!A:D,4,FALSE)))</f>
        <v>2629</v>
      </c>
      <c r="Z542" s="13">
        <v>21</v>
      </c>
      <c r="AA542" s="13" t="str">
        <f>IF(Z542="","",VLOOKUP(Z542,状态名词!A:C,2,FALSE))</f>
        <v>speed</v>
      </c>
      <c r="AB542" s="13" t="str">
        <f>IF(Z542="","",VLOOKUP(Z542,状态名词!A:C,3,FALSE))</f>
        <v>速度+</v>
      </c>
      <c r="AC542" s="13">
        <v>60</v>
      </c>
    </row>
    <row r="543" spans="1:29">
      <c r="I543" s="13" t="str">
        <f>IF(H543="",I542,VLOOKUP(H543,装备类型!A:B,2,FALSE))</f>
        <v>杖</v>
      </c>
      <c r="Q543" s="57" t="str">
        <f t="shared" si="14"/>
        <v/>
      </c>
      <c r="S543" s="13" t="str">
        <f>IF(P543="","",VLOOKUP(P543,属性值!U:AA,R543+1,FALSE))</f>
        <v/>
      </c>
      <c r="T543"/>
      <c r="U543"/>
      <c r="X543" s="13" t="str">
        <f>IF(P543="","",INT(VLOOKUP(P543,属性值!A:G,R543+1,FALSE)*VLOOKUP(I543,属性值!A:D,3,FALSE)))</f>
        <v/>
      </c>
      <c r="Y543" s="13" t="str">
        <f>IF(P543="","",INT(VLOOKUP(P543,属性值!A:G,R543+1,FALSE)*VLOOKUP(I543,属性值!A:D,4,FALSE)))</f>
        <v/>
      </c>
      <c r="Z543" s="13">
        <v>19</v>
      </c>
      <c r="AA543" s="13" t="str">
        <f>IF(Z543="","",VLOOKUP(Z543,状态名词!A:C,2,FALSE))</f>
        <v>rating</v>
      </c>
      <c r="AB543" s="13" t="str">
        <f>IF(Z543="","",VLOOKUP(Z543,状态名词!A:C,3,FALSE))</f>
        <v>暴击+</v>
      </c>
      <c r="AC543" s="13">
        <v>180</v>
      </c>
    </row>
    <row r="544" spans="1:29">
      <c r="I544" s="13" t="str">
        <f>IF(H544="",I543,VLOOKUP(H544,装备类型!A:B,2,FALSE))</f>
        <v>杖</v>
      </c>
      <c r="Q544" s="57" t="str">
        <f t="shared" si="14"/>
        <v/>
      </c>
      <c r="S544" s="13" t="str">
        <f>IF(P544="","",VLOOKUP(P544,属性值!U:AA,R544+1,FALSE))</f>
        <v/>
      </c>
      <c r="T544"/>
      <c r="U544"/>
      <c r="X544" s="13" t="str">
        <f>IF(P544="","",INT(VLOOKUP(P544,属性值!A:G,R544+1,FALSE)*VLOOKUP(I544,属性值!A:D,3,FALSE)))</f>
        <v/>
      </c>
      <c r="Y544" s="13" t="str">
        <f>IF(P544="","",INT(VLOOKUP(P544,属性值!A:G,R544+1,FALSE)*VLOOKUP(I544,属性值!A:D,4,FALSE)))</f>
        <v/>
      </c>
      <c r="Z544" s="13">
        <v>20</v>
      </c>
      <c r="AA544" s="13" t="str">
        <f>IF(Z544="","",VLOOKUP(Z544,状态名词!A:C,2,FALSE))</f>
        <v>ratingdamage</v>
      </c>
      <c r="AB544" s="13" t="str">
        <f>IF(Z544="","",VLOOKUP(Z544,状态名词!A:C,3,FALSE))</f>
        <v>暴伤+</v>
      </c>
      <c r="AC544" s="13">
        <v>180</v>
      </c>
    </row>
    <row r="545" spans="1:29">
      <c r="A545" s="41">
        <v>12024</v>
      </c>
      <c r="B545" s="13">
        <v>20</v>
      </c>
      <c r="C545" s="13">
        <v>4</v>
      </c>
      <c r="D545" s="13">
        <v>20</v>
      </c>
      <c r="E545" s="13">
        <v>4</v>
      </c>
      <c r="F545" s="13">
        <v>-7</v>
      </c>
      <c r="G545" s="45" t="s">
        <v>4373</v>
      </c>
      <c r="H545" s="13">
        <v>6</v>
      </c>
      <c r="I545" s="13" t="str">
        <f>IF(H545="",I544,VLOOKUP(H545,装备类型!A:B,2,FALSE))</f>
        <v>杖</v>
      </c>
      <c r="J545" s="13">
        <v>1</v>
      </c>
      <c r="K545" s="41" t="s">
        <v>2720</v>
      </c>
      <c r="L545" s="13" t="s">
        <v>5510</v>
      </c>
      <c r="O545" s="13">
        <v>1</v>
      </c>
      <c r="P545" s="13">
        <v>20</v>
      </c>
      <c r="Q545" s="57">
        <f t="shared" si="14"/>
        <v>25</v>
      </c>
      <c r="R545" s="13">
        <v>4</v>
      </c>
      <c r="S545" s="13">
        <f>IF(P545="","",VLOOKUP(P545,属性值!U:AA,R545+1,FALSE))</f>
        <v>120</v>
      </c>
      <c r="T545" s="13" t="s">
        <v>3656</v>
      </c>
      <c r="U545"/>
      <c r="X545" s="13">
        <f>IF(P545="","",INT(VLOOKUP(P545,属性值!A:G,R545+1,FALSE)*VLOOKUP(I545,属性值!A:D,3,FALSE)))</f>
        <v>291</v>
      </c>
      <c r="Y545" s="13">
        <f>IF(P545="","",INT(VLOOKUP(P545,属性值!A:G,R545+1,FALSE)*VLOOKUP(I545,属性值!A:D,4,FALSE)))</f>
        <v>436</v>
      </c>
      <c r="Z545" s="13">
        <v>21</v>
      </c>
      <c r="AA545" s="13" t="str">
        <f>IF(Z545="","",VLOOKUP(Z545,状态名词!A:C,2,FALSE))</f>
        <v>speed</v>
      </c>
      <c r="AB545" s="13" t="str">
        <f>IF(Z545="","",VLOOKUP(Z545,状态名词!A:C,3,FALSE))</f>
        <v>速度+</v>
      </c>
      <c r="AC545" s="45">
        <v>250</v>
      </c>
    </row>
    <row r="546" spans="1:29">
      <c r="I546" s="13" t="str">
        <f>IF(H546="",I545,VLOOKUP(H546,装备类型!A:B,2,FALSE))</f>
        <v>杖</v>
      </c>
      <c r="Q546" s="57" t="str">
        <f t="shared" si="14"/>
        <v/>
      </c>
      <c r="S546" s="13" t="str">
        <f>IF(P546="","",VLOOKUP(P546,属性值!U:AA,R546+1,FALSE))</f>
        <v/>
      </c>
      <c r="T546"/>
      <c r="U546"/>
      <c r="X546" s="13" t="str">
        <f>IF(P546="","",INT(VLOOKUP(P546,属性值!A:G,R546+1,FALSE)*VLOOKUP(I546,属性值!A:D,3,FALSE)))</f>
        <v/>
      </c>
      <c r="Y546" s="13" t="str">
        <f>IF(P546="","",INT(VLOOKUP(P546,属性值!A:G,R546+1,FALSE)*VLOOKUP(I546,属性值!A:D,4,FALSE)))</f>
        <v/>
      </c>
      <c r="Z546" s="13">
        <v>23</v>
      </c>
      <c r="AA546" s="13" t="str">
        <f>IF(Z546="","",VLOOKUP(Z546,状态名词!A:C,2,FALSE))</f>
        <v>steal</v>
      </c>
      <c r="AB546" s="13" t="str">
        <f>IF(Z546="","",VLOOKUP(Z546,状态名词!A:C,3,FALSE))</f>
        <v>生命偷取</v>
      </c>
      <c r="AC546" s="45">
        <v>250</v>
      </c>
    </row>
    <row r="547" spans="1:29">
      <c r="I547" s="13" t="str">
        <f>IF(H547="",I546,VLOOKUP(H547,装备类型!A:B,2,FALSE))</f>
        <v>杖</v>
      </c>
      <c r="Q547" s="57" t="str">
        <f t="shared" si="14"/>
        <v/>
      </c>
      <c r="S547" s="13" t="str">
        <f>IF(P547="","",VLOOKUP(P547,属性值!U:AA,R547+1,FALSE))</f>
        <v/>
      </c>
      <c r="T547"/>
      <c r="U547"/>
      <c r="X547" s="13" t="str">
        <f>IF(P547="","",INT(VLOOKUP(P547,属性值!A:G,R547+1,FALSE)*VLOOKUP(I547,属性值!A:D,3,FALSE)))</f>
        <v/>
      </c>
      <c r="Y547" s="13" t="str">
        <f>IF(P547="","",INT(VLOOKUP(P547,属性值!A:G,R547+1,FALSE)*VLOOKUP(I547,属性值!A:D,4,FALSE)))</f>
        <v/>
      </c>
      <c r="Z547" s="13">
        <v>25</v>
      </c>
      <c r="AA547" s="13" t="str">
        <f>IF(Z547="","",VLOOKUP(Z547,状态名词!A:C,2,FALSE))</f>
        <v>duochong</v>
      </c>
      <c r="AB547" s="13" t="str">
        <f>IF(Z547="","",VLOOKUP(Z547,状态名词!A:C,3,FALSE))</f>
        <v>多重施法</v>
      </c>
      <c r="AC547" s="45">
        <v>125</v>
      </c>
    </row>
    <row r="548" spans="1:29">
      <c r="I548" s="13" t="str">
        <f>IF(H548="",I547,VLOOKUP(H548,装备类型!A:B,2,FALSE))</f>
        <v>杖</v>
      </c>
      <c r="J548" s="13">
        <v>2</v>
      </c>
      <c r="K548" s="41" t="s">
        <v>2721</v>
      </c>
      <c r="L548" s="13" t="s">
        <v>2558</v>
      </c>
      <c r="O548" s="13">
        <v>1</v>
      </c>
      <c r="P548" s="13">
        <v>40</v>
      </c>
      <c r="Q548" s="57">
        <f t="shared" si="14"/>
        <v>45</v>
      </c>
      <c r="R548" s="13">
        <v>4</v>
      </c>
      <c r="S548" s="13">
        <f>IF(P548="","",VLOOKUP(P548,属性值!U:AA,R548+1,FALSE))</f>
        <v>240</v>
      </c>
      <c r="T548" s="13" t="s">
        <v>3656</v>
      </c>
      <c r="U548"/>
      <c r="X548" s="13">
        <f>IF(P548="","",INT(VLOOKUP(P548,属性值!A:G,R548+1,FALSE)*VLOOKUP(I548,属性值!A:D,3,FALSE)))</f>
        <v>729</v>
      </c>
      <c r="Y548" s="13">
        <f>IF(P548="","",INT(VLOOKUP(P548,属性值!A:G,R548+1,FALSE)*VLOOKUP(I548,属性值!A:D,4,FALSE)))</f>
        <v>1094</v>
      </c>
      <c r="Z548" s="13">
        <v>21</v>
      </c>
      <c r="AA548" s="13" t="str">
        <f>IF(Z548="","",VLOOKUP(Z548,状态名词!A:C,2,FALSE))</f>
        <v>speed</v>
      </c>
      <c r="AB548" s="13" t="str">
        <f>IF(Z548="","",VLOOKUP(Z548,状态名词!A:C,3,FALSE))</f>
        <v>速度+</v>
      </c>
      <c r="AC548" s="45">
        <v>288</v>
      </c>
    </row>
    <row r="549" spans="1:29">
      <c r="I549" s="13" t="str">
        <f>IF(H549="",I548,VLOOKUP(H549,装备类型!A:B,2,FALSE))</f>
        <v>杖</v>
      </c>
      <c r="Q549" s="57" t="str">
        <f t="shared" si="14"/>
        <v/>
      </c>
      <c r="S549" s="13" t="str">
        <f>IF(P549="","",VLOOKUP(P549,属性值!U:AA,R549+1,FALSE))</f>
        <v/>
      </c>
      <c r="T549"/>
      <c r="U549"/>
      <c r="X549" s="13" t="str">
        <f>IF(P549="","",INT(VLOOKUP(P549,属性值!A:G,R549+1,FALSE)*VLOOKUP(I549,属性值!A:D,3,FALSE)))</f>
        <v/>
      </c>
      <c r="Y549" s="13" t="str">
        <f>IF(P549="","",INT(VLOOKUP(P549,属性值!A:G,R549+1,FALSE)*VLOOKUP(I549,属性值!A:D,4,FALSE)))</f>
        <v/>
      </c>
      <c r="Z549" s="13">
        <v>23</v>
      </c>
      <c r="AA549" s="13" t="str">
        <f>IF(Z549="","",VLOOKUP(Z549,状态名词!A:C,2,FALSE))</f>
        <v>steal</v>
      </c>
      <c r="AB549" s="13" t="str">
        <f>IF(Z549="","",VLOOKUP(Z549,状态名词!A:C,3,FALSE))</f>
        <v>生命偷取</v>
      </c>
      <c r="AC549" s="45">
        <v>288</v>
      </c>
    </row>
    <row r="550" spans="1:29">
      <c r="I550" s="13" t="str">
        <f>IF(H550="",I549,VLOOKUP(H550,装备类型!A:B,2,FALSE))</f>
        <v>杖</v>
      </c>
      <c r="Q550" s="57" t="str">
        <f t="shared" si="14"/>
        <v/>
      </c>
      <c r="S550" s="13" t="str">
        <f>IF(P550="","",VLOOKUP(P550,属性值!U:AA,R550+1,FALSE))</f>
        <v/>
      </c>
      <c r="T550"/>
      <c r="U550"/>
      <c r="X550" s="13" t="str">
        <f>IF(P550="","",INT(VLOOKUP(P550,属性值!A:G,R550+1,FALSE)*VLOOKUP(I550,属性值!A:D,3,FALSE)))</f>
        <v/>
      </c>
      <c r="Y550" s="13" t="str">
        <f>IF(P550="","",INT(VLOOKUP(P550,属性值!A:G,R550+1,FALSE)*VLOOKUP(I550,属性值!A:D,4,FALSE)))</f>
        <v/>
      </c>
      <c r="Z550" s="13">
        <v>25</v>
      </c>
      <c r="AA550" s="13" t="str">
        <f>IF(Z550="","",VLOOKUP(Z550,状态名词!A:C,2,FALSE))</f>
        <v>duochong</v>
      </c>
      <c r="AB550" s="13" t="str">
        <f>IF(Z550="","",VLOOKUP(Z550,状态名词!A:C,3,FALSE))</f>
        <v>多重施法</v>
      </c>
      <c r="AC550" s="45">
        <v>144</v>
      </c>
    </row>
    <row r="551" spans="1:29">
      <c r="I551" s="13" t="str">
        <f>IF(H551="",I550,VLOOKUP(H551,装备类型!A:B,2,FALSE))</f>
        <v>杖</v>
      </c>
      <c r="J551" s="13">
        <v>3</v>
      </c>
      <c r="K551" s="41" t="s">
        <v>2722</v>
      </c>
      <c r="L551" s="13" t="s">
        <v>2558</v>
      </c>
      <c r="O551" s="13">
        <v>1</v>
      </c>
      <c r="P551" s="13">
        <v>60</v>
      </c>
      <c r="Q551" s="57">
        <f t="shared" si="14"/>
        <v>67</v>
      </c>
      <c r="R551" s="13">
        <v>5</v>
      </c>
      <c r="S551" s="13">
        <f>IF(P551="","",VLOOKUP(P551,属性值!U:AA,R551+1,FALSE))</f>
        <v>455</v>
      </c>
      <c r="T551" s="13" t="s">
        <v>3656</v>
      </c>
      <c r="U551">
        <v>30524</v>
      </c>
      <c r="W551" s="13" t="s">
        <v>2827</v>
      </c>
      <c r="X551" s="13">
        <f>IF(P551="","",INT(VLOOKUP(P551,属性值!A:G,R551+1,FALSE)*VLOOKUP(I551,属性值!A:D,3,FALSE)))</f>
        <v>1752</v>
      </c>
      <c r="Y551" s="13">
        <f>IF(P551="","",INT(VLOOKUP(P551,属性值!A:G,R551+1,FALSE)*VLOOKUP(I551,属性值!A:D,4,FALSE)))</f>
        <v>2629</v>
      </c>
      <c r="Z551" s="13">
        <v>21</v>
      </c>
      <c r="AA551" s="13" t="str">
        <f>IF(Z551="","",VLOOKUP(Z551,状态名词!A:C,2,FALSE))</f>
        <v>speed</v>
      </c>
      <c r="AB551" s="13" t="str">
        <f>IF(Z551="","",VLOOKUP(Z551,状态名词!A:C,3,FALSE))</f>
        <v>速度+</v>
      </c>
      <c r="AC551" s="45">
        <v>600</v>
      </c>
    </row>
    <row r="552" spans="1:29">
      <c r="I552" s="13" t="str">
        <f>IF(H552="",I551,VLOOKUP(H552,装备类型!A:B,2,FALSE))</f>
        <v>杖</v>
      </c>
      <c r="Q552" s="57" t="str">
        <f t="shared" si="14"/>
        <v/>
      </c>
      <c r="S552" s="13" t="str">
        <f>IF(P552="","",VLOOKUP(P552,属性值!U:AA,R552+1,FALSE))</f>
        <v/>
      </c>
      <c r="T552"/>
      <c r="U552"/>
      <c r="X552" s="13" t="str">
        <f>IF(P552="","",INT(VLOOKUP(P552,属性值!A:G,R552+1,FALSE)*VLOOKUP(I552,属性值!A:D,3,FALSE)))</f>
        <v/>
      </c>
      <c r="Y552" s="13" t="str">
        <f>IF(P552="","",INT(VLOOKUP(P552,属性值!A:G,R552+1,FALSE)*VLOOKUP(I552,属性值!A:D,4,FALSE)))</f>
        <v/>
      </c>
      <c r="Z552" s="13">
        <v>23</v>
      </c>
      <c r="AA552" s="13" t="str">
        <f>IF(Z552="","",VLOOKUP(Z552,状态名词!A:C,2,FALSE))</f>
        <v>steal</v>
      </c>
      <c r="AB552" s="13" t="str">
        <f>IF(Z552="","",VLOOKUP(Z552,状态名词!A:C,3,FALSE))</f>
        <v>生命偷取</v>
      </c>
      <c r="AC552" s="45">
        <v>600</v>
      </c>
    </row>
    <row r="553" spans="1:29">
      <c r="I553" s="13" t="str">
        <f>IF(H553="",I552,VLOOKUP(H553,装备类型!A:B,2,FALSE))</f>
        <v>杖</v>
      </c>
      <c r="Q553" s="57" t="str">
        <f t="shared" si="14"/>
        <v/>
      </c>
      <c r="S553" s="13" t="str">
        <f>IF(P553="","",VLOOKUP(P553,属性值!U:AA,R553+1,FALSE))</f>
        <v/>
      </c>
      <c r="T553"/>
      <c r="U553"/>
      <c r="X553" s="13" t="str">
        <f>IF(P553="","",INT(VLOOKUP(P553,属性值!A:G,R553+1,FALSE)*VLOOKUP(I553,属性值!A:D,3,FALSE)))</f>
        <v/>
      </c>
      <c r="Y553" s="13" t="str">
        <f>IF(P553="","",INT(VLOOKUP(P553,属性值!A:G,R553+1,FALSE)*VLOOKUP(I553,属性值!A:D,4,FALSE)))</f>
        <v/>
      </c>
      <c r="Z553" s="13">
        <v>25</v>
      </c>
      <c r="AA553" s="13" t="str">
        <f>IF(Z553="","",VLOOKUP(Z553,状态名词!A:C,2,FALSE))</f>
        <v>duochong</v>
      </c>
      <c r="AB553" s="13" t="str">
        <f>IF(Z553="","",VLOOKUP(Z553,状态名词!A:C,3,FALSE))</f>
        <v>多重施法</v>
      </c>
      <c r="AC553" s="45">
        <v>300</v>
      </c>
    </row>
    <row r="554" spans="1:29">
      <c r="A554" s="41">
        <v>12025</v>
      </c>
      <c r="B554" s="13">
        <v>20</v>
      </c>
      <c r="C554" s="13">
        <v>4</v>
      </c>
      <c r="D554" s="13">
        <v>20</v>
      </c>
      <c r="E554" s="13">
        <v>4</v>
      </c>
      <c r="F554" s="13">
        <v>-4</v>
      </c>
      <c r="H554" s="13">
        <v>4</v>
      </c>
      <c r="I554" s="13" t="str">
        <f>IF(H554="",I553,VLOOKUP(H554,装备类型!A:B,2,FALSE))</f>
        <v>盾</v>
      </c>
      <c r="J554" s="13">
        <v>1</v>
      </c>
      <c r="K554" s="41" t="s">
        <v>2723</v>
      </c>
      <c r="L554" s="13" t="s">
        <v>5511</v>
      </c>
      <c r="O554" s="13">
        <v>1</v>
      </c>
      <c r="P554" s="13">
        <v>20</v>
      </c>
      <c r="Q554" s="57">
        <f t="shared" si="14"/>
        <v>25</v>
      </c>
      <c r="R554" s="13">
        <v>4</v>
      </c>
      <c r="S554" s="13">
        <f>IF(P554="","",VLOOKUP(P554,属性值!U:AA,R554+1,FALSE))</f>
        <v>120</v>
      </c>
      <c r="T554" t="s">
        <v>3657</v>
      </c>
      <c r="U554"/>
      <c r="X554" s="13">
        <f>IF(P554="","",INT(VLOOKUP(P554,属性值!A:G,R554+1,FALSE)*VLOOKUP(I554,属性值!A:D,3,FALSE)))</f>
        <v>364</v>
      </c>
      <c r="Y554" s="13">
        <f>IF(P554="","",INT(VLOOKUP(P554,属性值!A:G,R554+1,FALSE)*VLOOKUP(I554,属性值!A:D,4,FALSE)))</f>
        <v>364</v>
      </c>
      <c r="Z554" s="13">
        <v>31</v>
      </c>
      <c r="AA554" s="13" t="str">
        <f>IF(Z554="","",VLOOKUP(Z554,状态名词!A:C,2,FALSE))</f>
        <v>refire</v>
      </c>
      <c r="AB554" s="13" t="str">
        <f>IF(Z554="","",VLOOKUP(Z554,状态名词!A:C,3,FALSE))</f>
        <v>火抗性强化</v>
      </c>
      <c r="AC554" s="13">
        <v>50</v>
      </c>
    </row>
    <row r="555" spans="1:29">
      <c r="I555" s="13" t="str">
        <f>IF(H555="",I554,VLOOKUP(H555,装备类型!A:B,2,FALSE))</f>
        <v>盾</v>
      </c>
      <c r="Q555" s="57" t="str">
        <f t="shared" si="14"/>
        <v/>
      </c>
      <c r="S555" s="13" t="str">
        <f>IF(P555="","",VLOOKUP(P555,属性值!U:AA,R555+1,FALSE))</f>
        <v/>
      </c>
      <c r="T555"/>
      <c r="U555"/>
      <c r="X555" s="13" t="str">
        <f>IF(P555="","",INT(VLOOKUP(P555,属性值!A:G,R555+1,FALSE)*VLOOKUP(I555,属性值!A:D,3,FALSE)))</f>
        <v/>
      </c>
      <c r="Y555" s="13" t="str">
        <f>IF(P555="","",INT(VLOOKUP(P555,属性值!A:G,R555+1,FALSE)*VLOOKUP(I555,属性值!A:D,4,FALSE)))</f>
        <v/>
      </c>
      <c r="Z555" s="13">
        <v>34</v>
      </c>
      <c r="AA555" s="13" t="str">
        <f>IF(Z555="","",VLOOKUP(Z555,状态名词!A:C,2,FALSE))</f>
        <v>redark</v>
      </c>
      <c r="AB555" s="13" t="str">
        <f>IF(Z555="","",VLOOKUP(Z555,状态名词!A:C,3,FALSE))</f>
        <v>暗抗性强化</v>
      </c>
      <c r="AC555" s="13">
        <v>40</v>
      </c>
    </row>
    <row r="556" spans="1:29">
      <c r="I556" s="13" t="str">
        <f>IF(H556="",I555,VLOOKUP(H556,装备类型!A:B,2,FALSE))</f>
        <v>盾</v>
      </c>
      <c r="Q556" s="57" t="str">
        <f t="shared" si="14"/>
        <v/>
      </c>
      <c r="S556" s="13" t="str">
        <f>IF(P556="","",VLOOKUP(P556,属性值!U:AA,R556+1,FALSE))</f>
        <v/>
      </c>
      <c r="T556"/>
      <c r="U556"/>
      <c r="X556" s="13" t="str">
        <f>IF(P556="","",INT(VLOOKUP(P556,属性值!A:G,R556+1,FALSE)*VLOOKUP(I556,属性值!A:D,3,FALSE)))</f>
        <v/>
      </c>
      <c r="Y556" s="13" t="str">
        <f>IF(P556="","",INT(VLOOKUP(P556,属性值!A:G,R556+1,FALSE)*VLOOKUP(I556,属性值!A:D,4,FALSE)))</f>
        <v/>
      </c>
      <c r="Z556" s="13">
        <v>58</v>
      </c>
      <c r="AA556" s="13" t="str">
        <f>IF(Z556="","",VLOOKUP(Z556,状态名词!A:C,2,FALSE))</f>
        <v>vit</v>
      </c>
      <c r="AB556" s="13" t="str">
        <f>IF(Z556="","",VLOOKUP(Z556,状态名词!A:C,3,FALSE))</f>
        <v>体力</v>
      </c>
      <c r="AC556" s="13">
        <v>40</v>
      </c>
    </row>
    <row r="557" spans="1:29">
      <c r="I557" s="13" t="str">
        <f>IF(H557="",I556,VLOOKUP(H557,装备类型!A:B,2,FALSE))</f>
        <v>盾</v>
      </c>
      <c r="J557" s="13">
        <v>2</v>
      </c>
      <c r="K557" s="41" t="s">
        <v>2724</v>
      </c>
      <c r="L557" s="13" t="s">
        <v>2580</v>
      </c>
      <c r="O557" s="13">
        <v>1</v>
      </c>
      <c r="P557" s="13">
        <v>40</v>
      </c>
      <c r="Q557" s="57">
        <f t="shared" si="14"/>
        <v>45</v>
      </c>
      <c r="R557" s="13">
        <v>4</v>
      </c>
      <c r="S557" s="13">
        <f>IF(P557="","",VLOOKUP(P557,属性值!U:AA,R557+1,FALSE))</f>
        <v>240</v>
      </c>
      <c r="T557" t="s">
        <v>3657</v>
      </c>
      <c r="U557"/>
      <c r="X557" s="13">
        <f>IF(P557="","",INT(VLOOKUP(P557,属性值!A:G,R557+1,FALSE)*VLOOKUP(I557,属性值!A:D,3,FALSE)))</f>
        <v>912</v>
      </c>
      <c r="Y557" s="13">
        <f>IF(P557="","",INT(VLOOKUP(P557,属性值!A:G,R557+1,FALSE)*VLOOKUP(I557,属性值!A:D,4,FALSE)))</f>
        <v>912</v>
      </c>
      <c r="Z557" s="13">
        <v>31</v>
      </c>
      <c r="AA557" s="13" t="str">
        <f>IF(Z557="","",VLOOKUP(Z557,状态名词!A:C,2,FALSE))</f>
        <v>refire</v>
      </c>
      <c r="AB557" s="13" t="str">
        <f>IF(Z557="","",VLOOKUP(Z557,状态名词!A:C,3,FALSE))</f>
        <v>火抗性强化</v>
      </c>
      <c r="AC557" s="13">
        <v>60</v>
      </c>
    </row>
    <row r="558" spans="1:29">
      <c r="I558" s="13" t="str">
        <f>IF(H558="",I557,VLOOKUP(H558,装备类型!A:B,2,FALSE))</f>
        <v>盾</v>
      </c>
      <c r="Q558" s="57" t="str">
        <f t="shared" si="14"/>
        <v/>
      </c>
      <c r="S558" s="13" t="str">
        <f>IF(P558="","",VLOOKUP(P558,属性值!U:AA,R558+1,FALSE))</f>
        <v/>
      </c>
      <c r="T558"/>
      <c r="U558"/>
      <c r="X558" s="13" t="str">
        <f>IF(P558="","",INT(VLOOKUP(P558,属性值!A:G,R558+1,FALSE)*VLOOKUP(I558,属性值!A:D,3,FALSE)))</f>
        <v/>
      </c>
      <c r="Y558" s="13" t="str">
        <f>IF(P558="","",INT(VLOOKUP(P558,属性值!A:G,R558+1,FALSE)*VLOOKUP(I558,属性值!A:D,4,FALSE)))</f>
        <v/>
      </c>
      <c r="Z558" s="13">
        <v>34</v>
      </c>
      <c r="AA558" s="13" t="str">
        <f>IF(Z558="","",VLOOKUP(Z558,状态名词!A:C,2,FALSE))</f>
        <v>redark</v>
      </c>
      <c r="AB558" s="13" t="str">
        <f>IF(Z558="","",VLOOKUP(Z558,状态名词!A:C,3,FALSE))</f>
        <v>暗抗性强化</v>
      </c>
      <c r="AC558" s="13">
        <v>44</v>
      </c>
    </row>
    <row r="559" spans="1:29">
      <c r="I559" s="13" t="str">
        <f>IF(H559="",I558,VLOOKUP(H559,装备类型!A:B,2,FALSE))</f>
        <v>盾</v>
      </c>
      <c r="Q559" s="57" t="str">
        <f t="shared" si="14"/>
        <v/>
      </c>
      <c r="S559" s="13" t="str">
        <f>IF(P559="","",VLOOKUP(P559,属性值!U:AA,R559+1,FALSE))</f>
        <v/>
      </c>
      <c r="T559"/>
      <c r="U559"/>
      <c r="X559" s="13" t="str">
        <f>IF(P559="","",INT(VLOOKUP(P559,属性值!A:G,R559+1,FALSE)*VLOOKUP(I559,属性值!A:D,3,FALSE)))</f>
        <v/>
      </c>
      <c r="Y559" s="13" t="str">
        <f>IF(P559="","",INT(VLOOKUP(P559,属性值!A:G,R559+1,FALSE)*VLOOKUP(I559,属性值!A:D,4,FALSE)))</f>
        <v/>
      </c>
      <c r="Z559" s="13">
        <v>58</v>
      </c>
      <c r="AA559" s="13" t="str">
        <f>IF(Z559="","",VLOOKUP(Z559,状态名词!A:C,2,FALSE))</f>
        <v>vit</v>
      </c>
      <c r="AB559" s="13" t="str">
        <f>IF(Z559="","",VLOOKUP(Z559,状态名词!A:C,3,FALSE))</f>
        <v>体力</v>
      </c>
      <c r="AC559" s="13">
        <v>44</v>
      </c>
    </row>
    <row r="560" spans="1:29">
      <c r="I560" s="13" t="str">
        <f>IF(H560="",I559,VLOOKUP(H560,装备类型!A:B,2,FALSE))</f>
        <v>盾</v>
      </c>
      <c r="J560" s="13">
        <v>3</v>
      </c>
      <c r="K560" s="41" t="s">
        <v>2725</v>
      </c>
      <c r="L560" s="13" t="s">
        <v>2580</v>
      </c>
      <c r="O560" s="13">
        <v>1</v>
      </c>
      <c r="P560" s="13">
        <v>60</v>
      </c>
      <c r="Q560" s="57">
        <f t="shared" si="14"/>
        <v>67</v>
      </c>
      <c r="R560" s="13">
        <v>5</v>
      </c>
      <c r="S560" s="13">
        <f>IF(P560="","",VLOOKUP(P560,属性值!U:AA,R560+1,FALSE))</f>
        <v>455</v>
      </c>
      <c r="T560" t="s">
        <v>3657</v>
      </c>
      <c r="U560">
        <v>30525</v>
      </c>
      <c r="W560" s="13" t="s">
        <v>2819</v>
      </c>
      <c r="X560" s="13">
        <f>IF(P560="","",INT(VLOOKUP(P560,属性值!A:G,R560+1,FALSE)*VLOOKUP(I560,属性值!A:D,3,FALSE)))</f>
        <v>2191</v>
      </c>
      <c r="Y560" s="13">
        <f>IF(P560="","",INT(VLOOKUP(P560,属性值!A:G,R560+1,FALSE)*VLOOKUP(I560,属性值!A:D,4,FALSE)))</f>
        <v>2191</v>
      </c>
      <c r="Z560" s="13">
        <v>31</v>
      </c>
      <c r="AA560" s="13" t="str">
        <f>IF(Z560="","",VLOOKUP(Z560,状态名词!A:C,2,FALSE))</f>
        <v>refire</v>
      </c>
      <c r="AB560" s="13" t="str">
        <f>IF(Z560="","",VLOOKUP(Z560,状态名词!A:C,3,FALSE))</f>
        <v>火抗性强化</v>
      </c>
      <c r="AC560" s="13">
        <v>120</v>
      </c>
    </row>
    <row r="561" spans="1:29">
      <c r="I561" s="13" t="str">
        <f>IF(H561="",I560,VLOOKUP(H561,装备类型!A:B,2,FALSE))</f>
        <v>盾</v>
      </c>
      <c r="Q561" s="57" t="str">
        <f t="shared" si="14"/>
        <v/>
      </c>
      <c r="S561" s="13" t="str">
        <f>IF(P561="","",VLOOKUP(P561,属性值!U:AA,R561+1,FALSE))</f>
        <v/>
      </c>
      <c r="T561"/>
      <c r="U561"/>
      <c r="X561" s="13" t="str">
        <f>IF(P561="","",INT(VLOOKUP(P561,属性值!A:G,R561+1,FALSE)*VLOOKUP(I561,属性值!A:D,3,FALSE)))</f>
        <v/>
      </c>
      <c r="Y561" s="13" t="str">
        <f>IF(P561="","",INT(VLOOKUP(P561,属性值!A:G,R561+1,FALSE)*VLOOKUP(I561,属性值!A:D,4,FALSE)))</f>
        <v/>
      </c>
      <c r="Z561" s="13">
        <v>34</v>
      </c>
      <c r="AA561" s="13" t="str">
        <f>IF(Z561="","",VLOOKUP(Z561,状态名词!A:C,2,FALSE))</f>
        <v>redark</v>
      </c>
      <c r="AB561" s="13" t="str">
        <f>IF(Z561="","",VLOOKUP(Z561,状态名词!A:C,3,FALSE))</f>
        <v>暗抗性强化</v>
      </c>
      <c r="AC561" s="13">
        <v>90</v>
      </c>
    </row>
    <row r="562" spans="1:29">
      <c r="I562" s="13" t="str">
        <f>IF(H562="",I561,VLOOKUP(H562,装备类型!A:B,2,FALSE))</f>
        <v>盾</v>
      </c>
      <c r="Q562" s="57" t="str">
        <f t="shared" si="14"/>
        <v/>
      </c>
      <c r="S562" s="13" t="str">
        <f>IF(P562="","",VLOOKUP(P562,属性值!U:AA,R562+1,FALSE))</f>
        <v/>
      </c>
      <c r="T562"/>
      <c r="U562"/>
      <c r="X562" s="13" t="str">
        <f>IF(P562="","",INT(VLOOKUP(P562,属性值!A:G,R562+1,FALSE)*VLOOKUP(I562,属性值!A:D,3,FALSE)))</f>
        <v/>
      </c>
      <c r="Y562" s="13" t="str">
        <f>IF(P562="","",INT(VLOOKUP(P562,属性值!A:G,R562+1,FALSE)*VLOOKUP(I562,属性值!A:D,4,FALSE)))</f>
        <v/>
      </c>
      <c r="Z562" s="13">
        <v>58</v>
      </c>
      <c r="AA562" s="13" t="str">
        <f>IF(Z562="","",VLOOKUP(Z562,状态名词!A:C,2,FALSE))</f>
        <v>vit</v>
      </c>
      <c r="AB562" s="13" t="str">
        <f>IF(Z562="","",VLOOKUP(Z562,状态名词!A:C,3,FALSE))</f>
        <v>体力</v>
      </c>
      <c r="AC562" s="13">
        <v>90</v>
      </c>
    </row>
    <row r="563" spans="1:29">
      <c r="A563" s="41">
        <v>12026</v>
      </c>
      <c r="B563" s="13">
        <v>20</v>
      </c>
      <c r="C563" s="13">
        <v>4</v>
      </c>
      <c r="D563" s="13">
        <v>20</v>
      </c>
      <c r="E563" s="13">
        <v>4</v>
      </c>
      <c r="F563" s="13">
        <v>-4</v>
      </c>
      <c r="H563" s="13">
        <v>4</v>
      </c>
      <c r="I563" s="13" t="str">
        <f>IF(H563="",I562,VLOOKUP(H563,装备类型!A:B,2,FALSE))</f>
        <v>盾</v>
      </c>
      <c r="J563" s="13">
        <v>1</v>
      </c>
      <c r="K563" s="41" t="s">
        <v>2726</v>
      </c>
      <c r="L563" s="13" t="s">
        <v>5512</v>
      </c>
      <c r="O563" s="13">
        <v>1</v>
      </c>
      <c r="P563" s="13">
        <v>20</v>
      </c>
      <c r="Q563" s="57">
        <f t="shared" si="14"/>
        <v>25</v>
      </c>
      <c r="R563" s="13">
        <v>4</v>
      </c>
      <c r="S563" s="13">
        <f>IF(P563="","",VLOOKUP(P563,属性值!U:AA,R563+1,FALSE))</f>
        <v>120</v>
      </c>
      <c r="T563" s="13" t="s">
        <v>3658</v>
      </c>
      <c r="U563"/>
      <c r="X563" s="13">
        <f>IF(P563="","",INT(VLOOKUP(P563,属性值!A:G,R563+1,FALSE)*VLOOKUP(I563,属性值!A:D,3,FALSE)))</f>
        <v>364</v>
      </c>
      <c r="Y563" s="13">
        <f>IF(P563="","",INT(VLOOKUP(P563,属性值!A:G,R563+1,FALSE)*VLOOKUP(I563,属性值!A:D,4,FALSE)))</f>
        <v>364</v>
      </c>
      <c r="Z563" s="13">
        <v>58</v>
      </c>
      <c r="AA563" s="13" t="str">
        <f>IF(Z563="","",VLOOKUP(Z563,状态名词!A:C,2,FALSE))</f>
        <v>vit</v>
      </c>
      <c r="AB563" s="13" t="str">
        <f>IF(Z563="","",VLOOKUP(Z563,状态名词!A:C,3,FALSE))</f>
        <v>体力</v>
      </c>
      <c r="AC563" s="13">
        <v>25</v>
      </c>
    </row>
    <row r="564" spans="1:29">
      <c r="I564" s="13" t="str">
        <f>IF(H564="",I563,VLOOKUP(H564,装备类型!A:B,2,FALSE))</f>
        <v>盾</v>
      </c>
      <c r="Q564" s="57" t="str">
        <f t="shared" si="14"/>
        <v/>
      </c>
      <c r="S564" s="13" t="str">
        <f>IF(P564="","",VLOOKUP(P564,属性值!U:AA,R564+1,FALSE))</f>
        <v/>
      </c>
      <c r="T564"/>
      <c r="U564"/>
      <c r="X564" s="13" t="str">
        <f>IF(P564="","",INT(VLOOKUP(P564,属性值!A:G,R564+1,FALSE)*VLOOKUP(I564,属性值!A:D,3,FALSE)))</f>
        <v/>
      </c>
      <c r="Y564" s="13" t="str">
        <f>IF(P564="","",INT(VLOOKUP(P564,属性值!A:G,R564+1,FALSE)*VLOOKUP(I564,属性值!A:D,4,FALSE)))</f>
        <v/>
      </c>
      <c r="Z564" s="13">
        <v>54</v>
      </c>
      <c r="AA564" s="13" t="str">
        <f>IF(Z564="","",VLOOKUP(Z564,状态名词!A:C,2,FALSE))</f>
        <v>spi</v>
      </c>
      <c r="AB564" s="13" t="str">
        <f>IF(Z564="","",VLOOKUP(Z564,状态名词!A:C,3,FALSE))</f>
        <v>精神</v>
      </c>
      <c r="AC564" s="13">
        <v>75</v>
      </c>
    </row>
    <row r="565" spans="1:29">
      <c r="I565" s="13" t="str">
        <f>IF(H565="",I564,VLOOKUP(H565,装备类型!A:B,2,FALSE))</f>
        <v>盾</v>
      </c>
      <c r="Q565" s="57" t="str">
        <f t="shared" si="14"/>
        <v/>
      </c>
      <c r="S565" s="13" t="str">
        <f>IF(P565="","",VLOOKUP(P565,属性值!U:AA,R565+1,FALSE))</f>
        <v/>
      </c>
      <c r="T565"/>
      <c r="U565"/>
      <c r="X565" s="13" t="str">
        <f>IF(P565="","",INT(VLOOKUP(P565,属性值!A:G,R565+1,FALSE)*VLOOKUP(I565,属性值!A:D,3,FALSE)))</f>
        <v/>
      </c>
      <c r="Y565" s="13" t="str">
        <f>IF(P565="","",INT(VLOOKUP(P565,属性值!A:G,R565+1,FALSE)*VLOOKUP(I565,属性值!A:D,4,FALSE)))</f>
        <v/>
      </c>
      <c r="Z565" s="13">
        <v>24</v>
      </c>
      <c r="AA565" s="13" t="str">
        <f>IF(Z565="","",VLOOKUP(Z565,状态名词!A:C,2,FALSE))</f>
        <v>heal</v>
      </c>
      <c r="AB565" s="13" t="str">
        <f>IF(Z565="","",VLOOKUP(Z565,状态名词!A:C,3,FALSE))</f>
        <v>治疗效果+</v>
      </c>
      <c r="AC565" s="13">
        <v>75</v>
      </c>
    </row>
    <row r="566" spans="1:29">
      <c r="I566" s="13" t="str">
        <f>IF(H566="",I565,VLOOKUP(H566,装备类型!A:B,2,FALSE))</f>
        <v>盾</v>
      </c>
      <c r="J566" s="13">
        <v>2</v>
      </c>
      <c r="K566" s="41" t="s">
        <v>2727</v>
      </c>
      <c r="L566" s="13" t="s">
        <v>2599</v>
      </c>
      <c r="O566" s="13">
        <v>1</v>
      </c>
      <c r="P566" s="13">
        <v>40</v>
      </c>
      <c r="Q566" s="57">
        <f t="shared" si="14"/>
        <v>45</v>
      </c>
      <c r="R566" s="13">
        <v>4</v>
      </c>
      <c r="S566" s="13">
        <f>IF(P566="","",VLOOKUP(P566,属性值!U:AA,R566+1,FALSE))</f>
        <v>240</v>
      </c>
      <c r="T566" s="13" t="s">
        <v>3658</v>
      </c>
      <c r="U566"/>
      <c r="X566" s="13">
        <f>IF(P566="","",INT(VLOOKUP(P566,属性值!A:G,R566+1,FALSE)*VLOOKUP(I566,属性值!A:D,3,FALSE)))</f>
        <v>912</v>
      </c>
      <c r="Y566" s="13">
        <f>IF(P566="","",INT(VLOOKUP(P566,属性值!A:G,R566+1,FALSE)*VLOOKUP(I566,属性值!A:D,4,FALSE)))</f>
        <v>912</v>
      </c>
      <c r="Z566" s="13">
        <v>58</v>
      </c>
      <c r="AA566" s="13" t="str">
        <f>IF(Z566="","",VLOOKUP(Z566,状态名词!A:C,2,FALSE))</f>
        <v>vit</v>
      </c>
      <c r="AB566" s="13" t="str">
        <f>IF(Z566="","",VLOOKUP(Z566,状态名词!A:C,3,FALSE))</f>
        <v>体力</v>
      </c>
      <c r="AC566" s="13">
        <v>30</v>
      </c>
    </row>
    <row r="567" spans="1:29">
      <c r="I567" s="13" t="str">
        <f>IF(H567="",I566,VLOOKUP(H567,装备类型!A:B,2,FALSE))</f>
        <v>盾</v>
      </c>
      <c r="Q567" s="57" t="str">
        <f t="shared" si="14"/>
        <v/>
      </c>
      <c r="S567" s="13" t="str">
        <f>IF(P567="","",VLOOKUP(P567,属性值!U:AA,R567+1,FALSE))</f>
        <v/>
      </c>
      <c r="T567"/>
      <c r="U567"/>
      <c r="X567" s="13" t="str">
        <f>IF(P567="","",INT(VLOOKUP(P567,属性值!A:G,R567+1,FALSE)*VLOOKUP(I567,属性值!A:D,3,FALSE)))</f>
        <v/>
      </c>
      <c r="Y567" s="13" t="str">
        <f>IF(P567="","",INT(VLOOKUP(P567,属性值!A:G,R567+1,FALSE)*VLOOKUP(I567,属性值!A:D,4,FALSE)))</f>
        <v/>
      </c>
      <c r="Z567" s="13">
        <v>54</v>
      </c>
      <c r="AA567" s="13" t="str">
        <f>IF(Z567="","",VLOOKUP(Z567,状态名词!A:C,2,FALSE))</f>
        <v>spi</v>
      </c>
      <c r="AB567" s="13" t="str">
        <f>IF(Z567="","",VLOOKUP(Z567,状态名词!A:C,3,FALSE))</f>
        <v>精神</v>
      </c>
      <c r="AC567" s="13">
        <v>90</v>
      </c>
    </row>
    <row r="568" spans="1:29">
      <c r="I568" s="13" t="str">
        <f>IF(H568="",I567,VLOOKUP(H568,装备类型!A:B,2,FALSE))</f>
        <v>盾</v>
      </c>
      <c r="Q568" s="57" t="str">
        <f t="shared" si="14"/>
        <v/>
      </c>
      <c r="S568" s="13" t="str">
        <f>IF(P568="","",VLOOKUP(P568,属性值!U:AA,R568+1,FALSE))</f>
        <v/>
      </c>
      <c r="T568"/>
      <c r="U568"/>
      <c r="X568" s="13" t="str">
        <f>IF(P568="","",INT(VLOOKUP(P568,属性值!A:G,R568+1,FALSE)*VLOOKUP(I568,属性值!A:D,3,FALSE)))</f>
        <v/>
      </c>
      <c r="Y568" s="13" t="str">
        <f>IF(P568="","",INT(VLOOKUP(P568,属性值!A:G,R568+1,FALSE)*VLOOKUP(I568,属性值!A:D,4,FALSE)))</f>
        <v/>
      </c>
      <c r="Z568" s="13">
        <v>24</v>
      </c>
      <c r="AA568" s="13" t="str">
        <f>IF(Z568="","",VLOOKUP(Z568,状态名词!A:C,2,FALSE))</f>
        <v>heal</v>
      </c>
      <c r="AB568" s="13" t="str">
        <f>IF(Z568="","",VLOOKUP(Z568,状态名词!A:C,3,FALSE))</f>
        <v>治疗效果+</v>
      </c>
      <c r="AC568" s="13">
        <v>90</v>
      </c>
    </row>
    <row r="569" spans="1:29">
      <c r="I569" s="13" t="str">
        <f>IF(H569="",I568,VLOOKUP(H569,装备类型!A:B,2,FALSE))</f>
        <v>盾</v>
      </c>
      <c r="J569" s="13">
        <v>3</v>
      </c>
      <c r="K569" s="41" t="s">
        <v>2728</v>
      </c>
      <c r="L569" s="13" t="s">
        <v>2599</v>
      </c>
      <c r="O569" s="13">
        <v>1</v>
      </c>
      <c r="P569" s="13">
        <v>60</v>
      </c>
      <c r="Q569" s="57">
        <f t="shared" si="14"/>
        <v>67</v>
      </c>
      <c r="R569" s="13">
        <v>5</v>
      </c>
      <c r="S569" s="13">
        <f>IF(P569="","",VLOOKUP(P569,属性值!U:AA,R569+1,FALSE))</f>
        <v>455</v>
      </c>
      <c r="T569" s="13" t="s">
        <v>3658</v>
      </c>
      <c r="U569">
        <v>30526</v>
      </c>
      <c r="W569" s="13" t="s">
        <v>2820</v>
      </c>
      <c r="X569" s="13">
        <f>IF(P569="","",INT(VLOOKUP(P569,属性值!A:G,R569+1,FALSE)*VLOOKUP(I569,属性值!A:D,3,FALSE)))</f>
        <v>2191</v>
      </c>
      <c r="Y569" s="13">
        <f>IF(P569="","",INT(VLOOKUP(P569,属性值!A:G,R569+1,FALSE)*VLOOKUP(I569,属性值!A:D,4,FALSE)))</f>
        <v>2191</v>
      </c>
      <c r="Z569" s="13">
        <v>58</v>
      </c>
      <c r="AA569" s="13" t="str">
        <f>IF(Z569="","",VLOOKUP(Z569,状态名词!A:C,2,FALSE))</f>
        <v>vit</v>
      </c>
      <c r="AB569" s="13" t="str">
        <f>IF(Z569="","",VLOOKUP(Z569,状态名词!A:C,3,FALSE))</f>
        <v>体力</v>
      </c>
      <c r="AC569" s="13">
        <v>60</v>
      </c>
    </row>
    <row r="570" spans="1:29">
      <c r="I570" s="13" t="str">
        <f>IF(H570="",I569,VLOOKUP(H570,装备类型!A:B,2,FALSE))</f>
        <v>盾</v>
      </c>
      <c r="Q570" s="57" t="str">
        <f t="shared" si="14"/>
        <v/>
      </c>
      <c r="S570" s="13" t="str">
        <f>IF(P570="","",VLOOKUP(P570,属性值!U:AA,R570+1,FALSE))</f>
        <v/>
      </c>
      <c r="T570"/>
      <c r="U570"/>
      <c r="X570" s="13" t="str">
        <f>IF(P570="","",INT(VLOOKUP(P570,属性值!A:G,R570+1,FALSE)*VLOOKUP(I570,属性值!A:D,3,FALSE)))</f>
        <v/>
      </c>
      <c r="Y570" s="13" t="str">
        <f>IF(P570="","",INT(VLOOKUP(P570,属性值!A:G,R570+1,FALSE)*VLOOKUP(I570,属性值!A:D,4,FALSE)))</f>
        <v/>
      </c>
      <c r="Z570" s="13">
        <v>54</v>
      </c>
      <c r="AA570" s="13" t="str">
        <f>IF(Z570="","",VLOOKUP(Z570,状态名词!A:C,2,FALSE))</f>
        <v>spi</v>
      </c>
      <c r="AB570" s="13" t="str">
        <f>IF(Z570="","",VLOOKUP(Z570,状态名词!A:C,3,FALSE))</f>
        <v>精神</v>
      </c>
      <c r="AC570" s="13">
        <v>180</v>
      </c>
    </row>
    <row r="571" spans="1:29">
      <c r="I571" s="13" t="str">
        <f>IF(H571="",I570,VLOOKUP(H571,装备类型!A:B,2,FALSE))</f>
        <v>盾</v>
      </c>
      <c r="Q571" s="57" t="str">
        <f t="shared" si="14"/>
        <v/>
      </c>
      <c r="S571" s="13" t="str">
        <f>IF(P571="","",VLOOKUP(P571,属性值!U:AA,R571+1,FALSE))</f>
        <v/>
      </c>
      <c r="T571"/>
      <c r="U571"/>
      <c r="X571" s="13" t="str">
        <f>IF(P571="","",INT(VLOOKUP(P571,属性值!A:G,R571+1,FALSE)*VLOOKUP(I571,属性值!A:D,3,FALSE)))</f>
        <v/>
      </c>
      <c r="Y571" s="13" t="str">
        <f>IF(P571="","",INT(VLOOKUP(P571,属性值!A:G,R571+1,FALSE)*VLOOKUP(I571,属性值!A:D,4,FALSE)))</f>
        <v/>
      </c>
      <c r="Z571" s="13">
        <v>24</v>
      </c>
      <c r="AA571" s="13" t="str">
        <f>IF(Z571="","",VLOOKUP(Z571,状态名词!A:C,2,FALSE))</f>
        <v>heal</v>
      </c>
      <c r="AB571" s="13" t="str">
        <f>IF(Z571="","",VLOOKUP(Z571,状态名词!A:C,3,FALSE))</f>
        <v>治疗效果+</v>
      </c>
      <c r="AC571" s="13">
        <v>180</v>
      </c>
    </row>
    <row r="572" spans="1:29">
      <c r="A572" s="41">
        <v>12027</v>
      </c>
      <c r="B572" s="13">
        <v>20</v>
      </c>
      <c r="C572" s="13">
        <v>4</v>
      </c>
      <c r="D572" s="13">
        <v>20</v>
      </c>
      <c r="E572" s="13">
        <v>4</v>
      </c>
      <c r="F572" s="13">
        <v>-4</v>
      </c>
      <c r="H572" s="13">
        <v>4</v>
      </c>
      <c r="I572" s="13" t="str">
        <f>IF(H572="",I571,VLOOKUP(H572,装备类型!A:B,2,FALSE))</f>
        <v>盾</v>
      </c>
      <c r="J572" s="13">
        <v>1</v>
      </c>
      <c r="K572" s="41" t="s">
        <v>2729</v>
      </c>
      <c r="L572" s="13" t="s">
        <v>5513</v>
      </c>
      <c r="O572" s="13">
        <v>1</v>
      </c>
      <c r="P572" s="13">
        <v>20</v>
      </c>
      <c r="Q572" s="57">
        <f t="shared" si="14"/>
        <v>25</v>
      </c>
      <c r="R572" s="13">
        <v>4</v>
      </c>
      <c r="S572" s="13">
        <f>IF(P572="","",VLOOKUP(P572,属性值!U:AA,R572+1,FALSE))</f>
        <v>120</v>
      </c>
      <c r="T572" t="s">
        <v>3659</v>
      </c>
      <c r="U572"/>
      <c r="X572" s="13">
        <f>IF(P572="","",INT(VLOOKUP(P572,属性值!A:G,R572+1,FALSE)*VLOOKUP(I572,属性值!A:D,3,FALSE)))</f>
        <v>364</v>
      </c>
      <c r="Y572" s="13">
        <f>IF(P572="","",INT(VLOOKUP(P572,属性值!A:G,R572+1,FALSE)*VLOOKUP(I572,属性值!A:D,4,FALSE)))</f>
        <v>364</v>
      </c>
      <c r="Z572" s="13">
        <v>23</v>
      </c>
      <c r="AA572" s="13" t="str">
        <f>IF(Z572="","",VLOOKUP(Z572,状态名词!A:C,2,FALSE))</f>
        <v>steal</v>
      </c>
      <c r="AB572" s="13" t="str">
        <f>IF(Z572="","",VLOOKUP(Z572,状态名词!A:C,3,FALSE))</f>
        <v>生命偷取</v>
      </c>
      <c r="AC572" s="45">
        <v>250</v>
      </c>
    </row>
    <row r="573" spans="1:29">
      <c r="I573" s="13" t="str">
        <f>IF(H573="",I572,VLOOKUP(H573,装备类型!A:B,2,FALSE))</f>
        <v>盾</v>
      </c>
      <c r="Q573" s="57" t="str">
        <f t="shared" si="14"/>
        <v/>
      </c>
      <c r="S573" s="13" t="str">
        <f>IF(P573="","",VLOOKUP(P573,属性值!U:AA,R573+1,FALSE))</f>
        <v/>
      </c>
      <c r="T573"/>
      <c r="U573"/>
      <c r="X573" s="13" t="str">
        <f>IF(P573="","",INT(VLOOKUP(P573,属性值!A:G,R573+1,FALSE)*VLOOKUP(I573,属性值!A:D,3,FALSE)))</f>
        <v/>
      </c>
      <c r="Y573" s="13" t="str">
        <f>IF(P573="","",INT(VLOOKUP(P573,属性值!A:G,R573+1,FALSE)*VLOOKUP(I573,属性值!A:D,4,FALSE)))</f>
        <v/>
      </c>
      <c r="Z573" s="13">
        <v>24</v>
      </c>
      <c r="AA573" s="13" t="str">
        <f>IF(Z573="","",VLOOKUP(Z573,状态名词!A:C,2,FALSE))</f>
        <v>heal</v>
      </c>
      <c r="AB573" s="13" t="str">
        <f>IF(Z573="","",VLOOKUP(Z573,状态名词!A:C,3,FALSE))</f>
        <v>治疗效果+</v>
      </c>
      <c r="AC573" s="45">
        <v>250</v>
      </c>
    </row>
    <row r="574" spans="1:29">
      <c r="I574" s="13" t="str">
        <f>IF(H574="",I573,VLOOKUP(H574,装备类型!A:B,2,FALSE))</f>
        <v>盾</v>
      </c>
      <c r="Q574" s="57" t="str">
        <f t="shared" si="14"/>
        <v/>
      </c>
      <c r="S574" s="13" t="str">
        <f>IF(P574="","",VLOOKUP(P574,属性值!U:AA,R574+1,FALSE))</f>
        <v/>
      </c>
      <c r="T574"/>
      <c r="U574"/>
      <c r="X574" s="13" t="str">
        <f>IF(P574="","",INT(VLOOKUP(P574,属性值!A:G,R574+1,FALSE)*VLOOKUP(I574,属性值!A:D,3,FALSE)))</f>
        <v/>
      </c>
      <c r="Y574" s="13" t="str">
        <f>IF(P574="","",INT(VLOOKUP(P574,属性值!A:G,R574+1,FALSE)*VLOOKUP(I574,属性值!A:D,4,FALSE)))</f>
        <v/>
      </c>
      <c r="Z574" s="13">
        <v>58</v>
      </c>
      <c r="AA574" s="13" t="str">
        <f>IF(Z574="","",VLOOKUP(Z574,状态名词!A:C,2,FALSE))</f>
        <v>vit</v>
      </c>
      <c r="AB574" s="13" t="str">
        <f>IF(Z574="","",VLOOKUP(Z574,状态名词!A:C,3,FALSE))</f>
        <v>体力</v>
      </c>
      <c r="AC574" s="45">
        <v>50</v>
      </c>
    </row>
    <row r="575" spans="1:29">
      <c r="I575" s="13" t="str">
        <f>IF(H575="",I574,VLOOKUP(H575,装备类型!A:B,2,FALSE))</f>
        <v>盾</v>
      </c>
      <c r="J575" s="13">
        <v>2</v>
      </c>
      <c r="K575" s="41" t="s">
        <v>2730</v>
      </c>
      <c r="L575" s="13" t="s">
        <v>2618</v>
      </c>
      <c r="O575" s="13">
        <v>1</v>
      </c>
      <c r="P575" s="13">
        <v>40</v>
      </c>
      <c r="Q575" s="57">
        <f t="shared" si="14"/>
        <v>45</v>
      </c>
      <c r="R575" s="13">
        <v>4</v>
      </c>
      <c r="S575" s="13">
        <f>IF(P575="","",VLOOKUP(P575,属性值!U:AA,R575+1,FALSE))</f>
        <v>240</v>
      </c>
      <c r="T575" t="s">
        <v>3659</v>
      </c>
      <c r="U575"/>
      <c r="X575" s="13">
        <f>IF(P575="","",INT(VLOOKUP(P575,属性值!A:G,R575+1,FALSE)*VLOOKUP(I575,属性值!A:D,3,FALSE)))</f>
        <v>912</v>
      </c>
      <c r="Y575" s="13">
        <f>IF(P575="","",INT(VLOOKUP(P575,属性值!A:G,R575+1,FALSE)*VLOOKUP(I575,属性值!A:D,4,FALSE)))</f>
        <v>912</v>
      </c>
      <c r="Z575" s="13">
        <v>23</v>
      </c>
      <c r="AA575" s="13" t="str">
        <f>IF(Z575="","",VLOOKUP(Z575,状态名词!A:C,2,FALSE))</f>
        <v>steal</v>
      </c>
      <c r="AB575" s="13" t="str">
        <f>IF(Z575="","",VLOOKUP(Z575,状态名词!A:C,3,FALSE))</f>
        <v>生命偷取</v>
      </c>
      <c r="AC575" s="45">
        <v>288</v>
      </c>
    </row>
    <row r="576" spans="1:29">
      <c r="I576" s="13" t="str">
        <f>IF(H576="",I575,VLOOKUP(H576,装备类型!A:B,2,FALSE))</f>
        <v>盾</v>
      </c>
      <c r="Q576" s="57" t="str">
        <f t="shared" si="14"/>
        <v/>
      </c>
      <c r="S576" s="13" t="str">
        <f>IF(P576="","",VLOOKUP(P576,属性值!U:AA,R576+1,FALSE))</f>
        <v/>
      </c>
      <c r="T576"/>
      <c r="U576"/>
      <c r="X576" s="13" t="str">
        <f>IF(P576="","",INT(VLOOKUP(P576,属性值!A:G,R576+1,FALSE)*VLOOKUP(I576,属性值!A:D,3,FALSE)))</f>
        <v/>
      </c>
      <c r="Y576" s="13" t="str">
        <f>IF(P576="","",INT(VLOOKUP(P576,属性值!A:G,R576+1,FALSE)*VLOOKUP(I576,属性值!A:D,4,FALSE)))</f>
        <v/>
      </c>
      <c r="Z576" s="13">
        <v>24</v>
      </c>
      <c r="AA576" s="13" t="str">
        <f>IF(Z576="","",VLOOKUP(Z576,状态名词!A:C,2,FALSE))</f>
        <v>heal</v>
      </c>
      <c r="AB576" s="13" t="str">
        <f>IF(Z576="","",VLOOKUP(Z576,状态名词!A:C,3,FALSE))</f>
        <v>治疗效果+</v>
      </c>
      <c r="AC576" s="45">
        <v>288</v>
      </c>
    </row>
    <row r="577" spans="1:29">
      <c r="I577" s="13" t="str">
        <f>IF(H577="",I576,VLOOKUP(H577,装备类型!A:B,2,FALSE))</f>
        <v>盾</v>
      </c>
      <c r="Q577" s="57" t="str">
        <f t="shared" si="14"/>
        <v/>
      </c>
      <c r="S577" s="13" t="str">
        <f>IF(P577="","",VLOOKUP(P577,属性值!U:AA,R577+1,FALSE))</f>
        <v/>
      </c>
      <c r="T577"/>
      <c r="U577"/>
      <c r="X577" s="13" t="str">
        <f>IF(P577="","",INT(VLOOKUP(P577,属性值!A:G,R577+1,FALSE)*VLOOKUP(I577,属性值!A:D,3,FALSE)))</f>
        <v/>
      </c>
      <c r="Y577" s="13" t="str">
        <f>IF(P577="","",INT(VLOOKUP(P577,属性值!A:G,R577+1,FALSE)*VLOOKUP(I577,属性值!A:D,4,FALSE)))</f>
        <v/>
      </c>
      <c r="Z577" s="13">
        <v>58</v>
      </c>
      <c r="AA577" s="13" t="str">
        <f>IF(Z577="","",VLOOKUP(Z577,状态名词!A:C,2,FALSE))</f>
        <v>vit</v>
      </c>
      <c r="AB577" s="13" t="str">
        <f>IF(Z577="","",VLOOKUP(Z577,状态名词!A:C,3,FALSE))</f>
        <v>体力</v>
      </c>
      <c r="AC577" s="45">
        <v>56</v>
      </c>
    </row>
    <row r="578" spans="1:29">
      <c r="I578" s="13" t="str">
        <f>IF(H578="",I577,VLOOKUP(H578,装备类型!A:B,2,FALSE))</f>
        <v>盾</v>
      </c>
      <c r="J578" s="13">
        <v>3</v>
      </c>
      <c r="K578" s="41" t="s">
        <v>2731</v>
      </c>
      <c r="L578" s="13" t="s">
        <v>2618</v>
      </c>
      <c r="O578" s="13">
        <v>1</v>
      </c>
      <c r="P578" s="13">
        <v>60</v>
      </c>
      <c r="Q578" s="57">
        <f t="shared" si="14"/>
        <v>67</v>
      </c>
      <c r="R578" s="13">
        <v>5</v>
      </c>
      <c r="S578" s="13">
        <f>IF(P578="","",VLOOKUP(P578,属性值!U:AA,R578+1,FALSE))</f>
        <v>455</v>
      </c>
      <c r="T578" t="s">
        <v>3659</v>
      </c>
      <c r="U578">
        <v>30527</v>
      </c>
      <c r="W578" s="13" t="s">
        <v>2821</v>
      </c>
      <c r="X578" s="13">
        <f>IF(P578="","",INT(VLOOKUP(P578,属性值!A:G,R578+1,FALSE)*VLOOKUP(I578,属性值!A:D,3,FALSE)))</f>
        <v>2191</v>
      </c>
      <c r="Y578" s="13">
        <f>IF(P578="","",INT(VLOOKUP(P578,属性值!A:G,R578+1,FALSE)*VLOOKUP(I578,属性值!A:D,4,FALSE)))</f>
        <v>2191</v>
      </c>
      <c r="Z578" s="13">
        <v>23</v>
      </c>
      <c r="AA578" s="13" t="str">
        <f>IF(Z578="","",VLOOKUP(Z578,状态名词!A:C,2,FALSE))</f>
        <v>steal</v>
      </c>
      <c r="AB578" s="13" t="str">
        <f>IF(Z578="","",VLOOKUP(Z578,状态名词!A:C,3,FALSE))</f>
        <v>生命偷取</v>
      </c>
      <c r="AC578" s="45">
        <v>600</v>
      </c>
    </row>
    <row r="579" spans="1:29">
      <c r="I579" s="13" t="str">
        <f>IF(H579="",I578,VLOOKUP(H579,装备类型!A:B,2,FALSE))</f>
        <v>盾</v>
      </c>
      <c r="Q579" s="57" t="str">
        <f t="shared" si="14"/>
        <v/>
      </c>
      <c r="S579" s="13" t="str">
        <f>IF(P579="","",VLOOKUP(P579,属性值!U:AA,R579+1,FALSE))</f>
        <v/>
      </c>
      <c r="T579"/>
      <c r="U579"/>
      <c r="X579" s="13" t="str">
        <f>IF(P579="","",INT(VLOOKUP(P579,属性值!A:G,R579+1,FALSE)*VLOOKUP(I579,属性值!A:D,3,FALSE)))</f>
        <v/>
      </c>
      <c r="Y579" s="13" t="str">
        <f>IF(P579="","",INT(VLOOKUP(P579,属性值!A:G,R579+1,FALSE)*VLOOKUP(I579,属性值!A:D,4,FALSE)))</f>
        <v/>
      </c>
      <c r="Z579" s="13">
        <v>24</v>
      </c>
      <c r="AA579" s="13" t="str">
        <f>IF(Z579="","",VLOOKUP(Z579,状态名词!A:C,2,FALSE))</f>
        <v>heal</v>
      </c>
      <c r="AB579" s="13" t="str">
        <f>IF(Z579="","",VLOOKUP(Z579,状态名词!A:C,3,FALSE))</f>
        <v>治疗效果+</v>
      </c>
      <c r="AC579" s="45">
        <v>600</v>
      </c>
    </row>
    <row r="580" spans="1:29">
      <c r="I580" s="13" t="str">
        <f>IF(H580="",I579,VLOOKUP(H580,装备类型!A:B,2,FALSE))</f>
        <v>盾</v>
      </c>
      <c r="Q580" s="57" t="str">
        <f t="shared" si="14"/>
        <v/>
      </c>
      <c r="S580" s="13" t="str">
        <f>IF(P580="","",VLOOKUP(P580,属性值!U:AA,R580+1,FALSE))</f>
        <v/>
      </c>
      <c r="T580"/>
      <c r="U580"/>
      <c r="X580" s="13" t="str">
        <f>IF(P580="","",INT(VLOOKUP(P580,属性值!A:G,R580+1,FALSE)*VLOOKUP(I580,属性值!A:D,3,FALSE)))</f>
        <v/>
      </c>
      <c r="Y580" s="13" t="str">
        <f>IF(P580="","",INT(VLOOKUP(P580,属性值!A:G,R580+1,FALSE)*VLOOKUP(I580,属性值!A:D,4,FALSE)))</f>
        <v/>
      </c>
      <c r="Z580" s="13">
        <v>58</v>
      </c>
      <c r="AA580" s="13" t="str">
        <f>IF(Z580="","",VLOOKUP(Z580,状态名词!A:C,2,FALSE))</f>
        <v>vit</v>
      </c>
      <c r="AB580" s="13" t="str">
        <f>IF(Z580="","",VLOOKUP(Z580,状态名词!A:C,3,FALSE))</f>
        <v>体力</v>
      </c>
      <c r="AC580" s="45">
        <v>120</v>
      </c>
    </row>
    <row r="581" spans="1:29">
      <c r="A581" s="41">
        <v>12028</v>
      </c>
      <c r="B581" s="13">
        <v>20</v>
      </c>
      <c r="C581" s="13">
        <v>4</v>
      </c>
      <c r="D581" s="13">
        <v>20</v>
      </c>
      <c r="E581" s="13">
        <v>4</v>
      </c>
      <c r="F581" s="13">
        <v>-10</v>
      </c>
      <c r="H581" s="13">
        <v>7</v>
      </c>
      <c r="I581" s="13" t="str">
        <f>IF(H581="",I580,VLOOKUP(H581,装备类型!A:B,2,FALSE))</f>
        <v>书</v>
      </c>
      <c r="J581" s="13">
        <v>1</v>
      </c>
      <c r="K581" s="41" t="s">
        <v>2732</v>
      </c>
      <c r="L581" s="13" t="s">
        <v>5645</v>
      </c>
      <c r="O581" s="13">
        <v>1</v>
      </c>
      <c r="P581" s="13">
        <v>20</v>
      </c>
      <c r="Q581" s="57">
        <f t="shared" si="14"/>
        <v>25</v>
      </c>
      <c r="R581" s="13">
        <v>4</v>
      </c>
      <c r="S581" s="13">
        <f>IF(P581="","",VLOOKUP(P581,属性值!U:AA,R581+1,FALSE))</f>
        <v>120</v>
      </c>
      <c r="T581" s="13" t="s">
        <v>3660</v>
      </c>
      <c r="U581"/>
      <c r="X581" s="13">
        <f>IF(P581="","",INT(VLOOKUP(P581,属性值!A:G,R581+1,FALSE)*VLOOKUP(I581,属性值!A:D,3,FALSE)))</f>
        <v>327</v>
      </c>
      <c r="Y581" s="13">
        <f>IF(P581="","",INT(VLOOKUP(P581,属性值!A:G,R581+1,FALSE)*VLOOKUP(I581,属性值!A:D,4,FALSE)))</f>
        <v>400</v>
      </c>
      <c r="Z581" s="13">
        <v>17</v>
      </c>
      <c r="AA581" s="13" t="str">
        <f>IF(Z581="","",VLOOKUP(Z581,状态名词!A:C,2,FALSE))</f>
        <v>adi</v>
      </c>
      <c r="AB581" s="13" t="str">
        <f>IF(Z581="","",VLOOKUP(Z581,状态名词!A:C,3,FALSE))</f>
        <v>物穿</v>
      </c>
      <c r="AC581" s="13">
        <v>50</v>
      </c>
    </row>
    <row r="582" spans="1:29">
      <c r="I582" s="13" t="str">
        <f>IF(H582="",I581,VLOOKUP(H582,装备类型!A:B,2,FALSE))</f>
        <v>书</v>
      </c>
      <c r="Q582" s="57" t="str">
        <f t="shared" si="14"/>
        <v/>
      </c>
      <c r="S582" s="13" t="str">
        <f>IF(P582="","",VLOOKUP(P582,属性值!U:AA,R582+1,FALSE))</f>
        <v/>
      </c>
      <c r="T582"/>
      <c r="U582"/>
      <c r="X582" s="13" t="str">
        <f>IF(P582="","",INT(VLOOKUP(P582,属性值!A:G,R582+1,FALSE)*VLOOKUP(I582,属性值!A:D,3,FALSE)))</f>
        <v/>
      </c>
      <c r="Y582" s="13" t="str">
        <f>IF(P582="","",INT(VLOOKUP(P582,属性值!A:G,R582+1,FALSE)*VLOOKUP(I582,属性值!A:D,4,FALSE)))</f>
        <v/>
      </c>
      <c r="Z582" s="13">
        <v>19</v>
      </c>
      <c r="AA582" s="13" t="str">
        <f>IF(Z582="","",VLOOKUP(Z582,状态名词!A:C,2,FALSE))</f>
        <v>rating</v>
      </c>
      <c r="AB582" s="13" t="str">
        <f>IF(Z582="","",VLOOKUP(Z582,状态名词!A:C,3,FALSE))</f>
        <v>暴击+</v>
      </c>
      <c r="AC582" s="13">
        <v>40</v>
      </c>
    </row>
    <row r="583" spans="1:29">
      <c r="I583" s="13" t="str">
        <f>IF(H583="",I582,VLOOKUP(H583,装备类型!A:B,2,FALSE))</f>
        <v>书</v>
      </c>
      <c r="Q583" s="57" t="str">
        <f t="shared" si="14"/>
        <v/>
      </c>
      <c r="S583" s="13" t="str">
        <f>IF(P583="","",VLOOKUP(P583,属性值!U:AA,R583+1,FALSE))</f>
        <v/>
      </c>
      <c r="T583"/>
      <c r="U583"/>
      <c r="X583" s="13" t="str">
        <f>IF(P583="","",INT(VLOOKUP(P583,属性值!A:G,R583+1,FALSE)*VLOOKUP(I583,属性值!A:D,3,FALSE)))</f>
        <v/>
      </c>
      <c r="Y583" s="13" t="str">
        <f>IF(P583="","",INT(VLOOKUP(P583,属性值!A:G,R583+1,FALSE)*VLOOKUP(I583,属性值!A:D,4,FALSE)))</f>
        <v/>
      </c>
      <c r="Z583" s="13">
        <v>65</v>
      </c>
      <c r="AA583" s="13" t="str">
        <f>IF(Z583="","",VLOOKUP(Z583,状态名词!A:C,2,FALSE))</f>
        <v>str</v>
      </c>
      <c r="AB583" s="13" t="str">
        <f>IF(Z583="","",VLOOKUP(Z583,状态名词!A:C,3,FALSE))</f>
        <v>力量</v>
      </c>
      <c r="AC583" s="13">
        <v>40</v>
      </c>
    </row>
    <row r="584" spans="1:29">
      <c r="I584" s="13" t="str">
        <f>IF(H584="",I583,VLOOKUP(H584,装备类型!A:B,2,FALSE))</f>
        <v>书</v>
      </c>
      <c r="J584" s="13">
        <v>2</v>
      </c>
      <c r="K584" s="41" t="s">
        <v>2734</v>
      </c>
      <c r="L584" s="13" t="s">
        <v>2733</v>
      </c>
      <c r="O584" s="13">
        <v>1</v>
      </c>
      <c r="P584" s="13">
        <v>40</v>
      </c>
      <c r="Q584" s="57">
        <f t="shared" si="14"/>
        <v>45</v>
      </c>
      <c r="R584" s="13">
        <v>4</v>
      </c>
      <c r="S584" s="13">
        <f>IF(P584="","",VLOOKUP(P584,属性值!U:AA,R584+1,FALSE))</f>
        <v>240</v>
      </c>
      <c r="T584" s="13" t="s">
        <v>3660</v>
      </c>
      <c r="U584"/>
      <c r="X584" s="13">
        <f>IF(P584="","",INT(VLOOKUP(P584,属性值!A:G,R584+1,FALSE)*VLOOKUP(I584,属性值!A:D,3,FALSE)))</f>
        <v>820</v>
      </c>
      <c r="Y584" s="13">
        <f>IF(P584="","",INT(VLOOKUP(P584,属性值!A:G,R584+1,FALSE)*VLOOKUP(I584,属性值!A:D,4,FALSE)))</f>
        <v>1003</v>
      </c>
      <c r="Z584" s="13">
        <v>17</v>
      </c>
      <c r="AA584" s="13" t="str">
        <f>IF(Z584="","",VLOOKUP(Z584,状态名词!A:C,2,FALSE))</f>
        <v>adi</v>
      </c>
      <c r="AB584" s="13" t="str">
        <f>IF(Z584="","",VLOOKUP(Z584,状态名词!A:C,3,FALSE))</f>
        <v>物穿</v>
      </c>
      <c r="AC584" s="13">
        <v>60</v>
      </c>
    </row>
    <row r="585" spans="1:29">
      <c r="I585" s="13" t="str">
        <f>IF(H585="",I584,VLOOKUP(H585,装备类型!A:B,2,FALSE))</f>
        <v>书</v>
      </c>
      <c r="Q585" s="57" t="str">
        <f t="shared" si="14"/>
        <v/>
      </c>
      <c r="S585" s="13" t="str">
        <f>IF(P585="","",VLOOKUP(P585,属性值!U:AA,R585+1,FALSE))</f>
        <v/>
      </c>
      <c r="T585"/>
      <c r="U585"/>
      <c r="X585" s="13" t="str">
        <f>IF(P585="","",INT(VLOOKUP(P585,属性值!A:G,R585+1,FALSE)*VLOOKUP(I585,属性值!A:D,3,FALSE)))</f>
        <v/>
      </c>
      <c r="Y585" s="13" t="str">
        <f>IF(P585="","",INT(VLOOKUP(P585,属性值!A:G,R585+1,FALSE)*VLOOKUP(I585,属性值!A:D,4,FALSE)))</f>
        <v/>
      </c>
      <c r="Z585" s="13">
        <v>19</v>
      </c>
      <c r="AA585" s="13" t="str">
        <f>IF(Z585="","",VLOOKUP(Z585,状态名词!A:C,2,FALSE))</f>
        <v>rating</v>
      </c>
      <c r="AB585" s="13" t="str">
        <f>IF(Z585="","",VLOOKUP(Z585,状态名词!A:C,3,FALSE))</f>
        <v>暴击+</v>
      </c>
      <c r="AC585" s="13">
        <v>44</v>
      </c>
    </row>
    <row r="586" spans="1:29">
      <c r="I586" s="13" t="str">
        <f>IF(H586="",I585,VLOOKUP(H586,装备类型!A:B,2,FALSE))</f>
        <v>书</v>
      </c>
      <c r="Q586" s="57" t="str">
        <f t="shared" si="14"/>
        <v/>
      </c>
      <c r="S586" s="13" t="str">
        <f>IF(P586="","",VLOOKUP(P586,属性值!U:AA,R586+1,FALSE))</f>
        <v/>
      </c>
      <c r="T586"/>
      <c r="U586"/>
      <c r="X586" s="13" t="str">
        <f>IF(P586="","",INT(VLOOKUP(P586,属性值!A:G,R586+1,FALSE)*VLOOKUP(I586,属性值!A:D,3,FALSE)))</f>
        <v/>
      </c>
      <c r="Y586" s="13" t="str">
        <f>IF(P586="","",INT(VLOOKUP(P586,属性值!A:G,R586+1,FALSE)*VLOOKUP(I586,属性值!A:D,4,FALSE)))</f>
        <v/>
      </c>
      <c r="Z586" s="13">
        <v>65</v>
      </c>
      <c r="AA586" s="13" t="str">
        <f>IF(Z586="","",VLOOKUP(Z586,状态名词!A:C,2,FALSE))</f>
        <v>str</v>
      </c>
      <c r="AB586" s="13" t="str">
        <f>IF(Z586="","",VLOOKUP(Z586,状态名词!A:C,3,FALSE))</f>
        <v>力量</v>
      </c>
      <c r="AC586" s="13">
        <v>44</v>
      </c>
    </row>
    <row r="587" spans="1:29">
      <c r="I587" s="13" t="str">
        <f>IF(H587="",I586,VLOOKUP(H587,装备类型!A:B,2,FALSE))</f>
        <v>书</v>
      </c>
      <c r="J587" s="13">
        <v>3</v>
      </c>
      <c r="K587" s="41" t="s">
        <v>2735</v>
      </c>
      <c r="L587" s="13" t="s">
        <v>2733</v>
      </c>
      <c r="O587" s="13">
        <v>1</v>
      </c>
      <c r="P587" s="13">
        <v>60</v>
      </c>
      <c r="Q587" s="57">
        <f t="shared" si="14"/>
        <v>67</v>
      </c>
      <c r="R587" s="13">
        <v>5</v>
      </c>
      <c r="S587" s="13">
        <f>IF(P587="","",VLOOKUP(P587,属性值!U:AA,R587+1,FALSE))</f>
        <v>455</v>
      </c>
      <c r="T587" s="13" t="s">
        <v>3660</v>
      </c>
      <c r="U587">
        <v>30528</v>
      </c>
      <c r="W587" s="13" t="s">
        <v>2828</v>
      </c>
      <c r="X587" s="13">
        <f>IF(P587="","",INT(VLOOKUP(P587,属性值!A:G,R587+1,FALSE)*VLOOKUP(I587,属性值!A:D,3,FALSE)))</f>
        <v>1971</v>
      </c>
      <c r="Y587" s="13">
        <f>IF(P587="","",INT(VLOOKUP(P587,属性值!A:G,R587+1,FALSE)*VLOOKUP(I587,属性值!A:D,4,FALSE)))</f>
        <v>2410</v>
      </c>
      <c r="Z587" s="13">
        <v>17</v>
      </c>
      <c r="AA587" s="13" t="str">
        <f>IF(Z587="","",VLOOKUP(Z587,状态名词!A:C,2,FALSE))</f>
        <v>adi</v>
      </c>
      <c r="AB587" s="13" t="str">
        <f>IF(Z587="","",VLOOKUP(Z587,状态名词!A:C,3,FALSE))</f>
        <v>物穿</v>
      </c>
      <c r="AC587" s="13">
        <v>120</v>
      </c>
    </row>
    <row r="588" spans="1:29">
      <c r="I588" s="13" t="str">
        <f>IF(H588="",I587,VLOOKUP(H588,装备类型!A:B,2,FALSE))</f>
        <v>书</v>
      </c>
      <c r="Q588" s="57" t="str">
        <f t="shared" si="14"/>
        <v/>
      </c>
      <c r="S588" s="13" t="str">
        <f>IF(P588="","",VLOOKUP(P588,属性值!U:AA,R588+1,FALSE))</f>
        <v/>
      </c>
      <c r="T588"/>
      <c r="U588"/>
      <c r="X588" s="13" t="str">
        <f>IF(P588="","",INT(VLOOKUP(P588,属性值!A:G,R588+1,FALSE)*VLOOKUP(I588,属性值!A:D,3,FALSE)))</f>
        <v/>
      </c>
      <c r="Y588" s="13" t="str">
        <f>IF(P588="","",INT(VLOOKUP(P588,属性值!A:G,R588+1,FALSE)*VLOOKUP(I588,属性值!A:D,4,FALSE)))</f>
        <v/>
      </c>
      <c r="Z588" s="13">
        <v>19</v>
      </c>
      <c r="AA588" s="13" t="str">
        <f>IF(Z588="","",VLOOKUP(Z588,状态名词!A:C,2,FALSE))</f>
        <v>rating</v>
      </c>
      <c r="AB588" s="13" t="str">
        <f>IF(Z588="","",VLOOKUP(Z588,状态名词!A:C,3,FALSE))</f>
        <v>暴击+</v>
      </c>
      <c r="AC588" s="13">
        <v>90</v>
      </c>
    </row>
    <row r="589" spans="1:29">
      <c r="I589" s="13" t="str">
        <f>IF(H589="",I588,VLOOKUP(H589,装备类型!A:B,2,FALSE))</f>
        <v>书</v>
      </c>
      <c r="Q589" s="57" t="str">
        <f t="shared" si="14"/>
        <v/>
      </c>
      <c r="S589" s="13" t="str">
        <f>IF(P589="","",VLOOKUP(P589,属性值!U:AA,R589+1,FALSE))</f>
        <v/>
      </c>
      <c r="T589"/>
      <c r="U589"/>
      <c r="X589" s="13" t="str">
        <f>IF(P589="","",INT(VLOOKUP(P589,属性值!A:G,R589+1,FALSE)*VLOOKUP(I589,属性值!A:D,3,FALSE)))</f>
        <v/>
      </c>
      <c r="Y589" s="13" t="str">
        <f>IF(P589="","",INT(VLOOKUP(P589,属性值!A:G,R589+1,FALSE)*VLOOKUP(I589,属性值!A:D,4,FALSE)))</f>
        <v/>
      </c>
      <c r="Z589" s="13">
        <v>65</v>
      </c>
      <c r="AA589" s="13" t="str">
        <f>IF(Z589="","",VLOOKUP(Z589,状态名词!A:C,2,FALSE))</f>
        <v>str</v>
      </c>
      <c r="AB589" s="13" t="str">
        <f>IF(Z589="","",VLOOKUP(Z589,状态名词!A:C,3,FALSE))</f>
        <v>力量</v>
      </c>
      <c r="AC589" s="13">
        <v>90</v>
      </c>
    </row>
    <row r="590" spans="1:29">
      <c r="A590" s="41">
        <v>12029</v>
      </c>
      <c r="B590" s="13">
        <v>20</v>
      </c>
      <c r="C590" s="13">
        <v>4</v>
      </c>
      <c r="D590" s="13">
        <v>20</v>
      </c>
      <c r="E590" s="13">
        <v>4</v>
      </c>
      <c r="F590" s="13">
        <v>-10</v>
      </c>
      <c r="H590" s="13">
        <v>7</v>
      </c>
      <c r="I590" s="13" t="str">
        <f>IF(H590="",I589,VLOOKUP(H590,装备类型!A:B,2,FALSE))</f>
        <v>书</v>
      </c>
      <c r="J590" s="13">
        <v>1</v>
      </c>
      <c r="K590" s="41" t="s">
        <v>2736</v>
      </c>
      <c r="L590" s="13" t="s">
        <v>5517</v>
      </c>
      <c r="O590" s="13">
        <v>1</v>
      </c>
      <c r="P590" s="13">
        <v>20</v>
      </c>
      <c r="Q590" s="57">
        <f t="shared" si="14"/>
        <v>25</v>
      </c>
      <c r="R590" s="13">
        <v>4</v>
      </c>
      <c r="S590" s="13">
        <f>IF(P590="","",VLOOKUP(P590,属性值!U:AA,R590+1,FALSE))</f>
        <v>120</v>
      </c>
      <c r="T590" t="s">
        <v>3661</v>
      </c>
      <c r="U590"/>
      <c r="X590" s="13">
        <f>IF(P590="","",INT(VLOOKUP(P590,属性值!A:G,R590+1,FALSE)*VLOOKUP(I590,属性值!A:D,3,FALSE)))</f>
        <v>327</v>
      </c>
      <c r="Y590" s="13">
        <f>IF(P590="","",INT(VLOOKUP(P590,属性值!A:G,R590+1,FALSE)*VLOOKUP(I590,属性值!A:D,4,FALSE)))</f>
        <v>400</v>
      </c>
      <c r="Z590" s="13">
        <v>18</v>
      </c>
      <c r="AA590" s="13" t="str">
        <f>IF(Z590="","",VLOOKUP(Z590,状态名词!A:C,2,FALSE))</f>
        <v>api</v>
      </c>
      <c r="AB590" s="13" t="str">
        <f>IF(Z590="","",VLOOKUP(Z590,状态名词!A:C,3,FALSE))</f>
        <v>法穿</v>
      </c>
      <c r="AC590" s="13">
        <v>25</v>
      </c>
    </row>
    <row r="591" spans="1:29">
      <c r="I591" s="13" t="str">
        <f>IF(H591="",I590,VLOOKUP(H591,装备类型!A:B,2,FALSE))</f>
        <v>书</v>
      </c>
      <c r="Q591" s="57" t="str">
        <f t="shared" si="14"/>
        <v/>
      </c>
      <c r="S591" s="13" t="str">
        <f>IF(P591="","",VLOOKUP(P591,属性值!U:AA,R591+1,FALSE))</f>
        <v/>
      </c>
      <c r="T591"/>
      <c r="U591"/>
      <c r="X591" s="13" t="str">
        <f>IF(P591="","",INT(VLOOKUP(P591,属性值!A:G,R591+1,FALSE)*VLOOKUP(I591,属性值!A:D,3,FALSE)))</f>
        <v/>
      </c>
      <c r="Y591" s="13" t="str">
        <f>IF(P591="","",INT(VLOOKUP(P591,属性值!A:G,R591+1,FALSE)*VLOOKUP(I591,属性值!A:D,4,FALSE)))</f>
        <v/>
      </c>
      <c r="Z591" s="13">
        <v>19</v>
      </c>
      <c r="AA591" s="13" t="str">
        <f>IF(Z591="","",VLOOKUP(Z591,状态名词!A:C,2,FALSE))</f>
        <v>rating</v>
      </c>
      <c r="AB591" s="13" t="str">
        <f>IF(Z591="","",VLOOKUP(Z591,状态名词!A:C,3,FALSE))</f>
        <v>暴击+</v>
      </c>
      <c r="AC591" s="13">
        <v>75</v>
      </c>
    </row>
    <row r="592" spans="1:29">
      <c r="I592" s="13" t="str">
        <f>IF(H592="",I591,VLOOKUP(H592,装备类型!A:B,2,FALSE))</f>
        <v>书</v>
      </c>
      <c r="Q592" s="57" t="str">
        <f t="shared" si="14"/>
        <v/>
      </c>
      <c r="S592" s="13" t="str">
        <f>IF(P592="","",VLOOKUP(P592,属性值!U:AA,R592+1,FALSE))</f>
        <v/>
      </c>
      <c r="T592"/>
      <c r="U592"/>
      <c r="X592" s="13" t="str">
        <f>IF(P592="","",INT(VLOOKUP(P592,属性值!A:G,R592+1,FALSE)*VLOOKUP(I592,属性值!A:D,3,FALSE)))</f>
        <v/>
      </c>
      <c r="Y592" s="13" t="str">
        <f>IF(P592="","",INT(VLOOKUP(P592,属性值!A:G,R592+1,FALSE)*VLOOKUP(I592,属性值!A:D,4,FALSE)))</f>
        <v/>
      </c>
      <c r="Z592" s="13">
        <v>67</v>
      </c>
      <c r="AA592" s="13" t="str">
        <f>IF(Z592="","",VLOOKUP(Z592,状态名词!A:C,2,FALSE))</f>
        <v>inte</v>
      </c>
      <c r="AB592" s="13" t="str">
        <f>IF(Z592="","",VLOOKUP(Z592,状态名词!A:C,3,FALSE))</f>
        <v>智力</v>
      </c>
      <c r="AC592" s="13">
        <v>75</v>
      </c>
    </row>
    <row r="593" spans="1:29">
      <c r="I593" s="13" t="str">
        <f>IF(H593="",I592,VLOOKUP(H593,装备类型!A:B,2,FALSE))</f>
        <v>书</v>
      </c>
      <c r="J593" s="13">
        <v>2</v>
      </c>
      <c r="K593" s="41" t="s">
        <v>2737</v>
      </c>
      <c r="L593" s="13" t="s">
        <v>2659</v>
      </c>
      <c r="O593" s="13">
        <v>1</v>
      </c>
      <c r="P593" s="13">
        <v>40</v>
      </c>
      <c r="Q593" s="57">
        <f t="shared" si="14"/>
        <v>45</v>
      </c>
      <c r="R593" s="13">
        <v>4</v>
      </c>
      <c r="S593" s="13">
        <f>IF(P593="","",VLOOKUP(P593,属性值!U:AA,R593+1,FALSE))</f>
        <v>240</v>
      </c>
      <c r="T593" t="s">
        <v>3661</v>
      </c>
      <c r="U593"/>
      <c r="X593" s="13">
        <f>IF(P593="","",INT(VLOOKUP(P593,属性值!A:G,R593+1,FALSE)*VLOOKUP(I593,属性值!A:D,3,FALSE)))</f>
        <v>820</v>
      </c>
      <c r="Y593" s="13">
        <f>IF(P593="","",INT(VLOOKUP(P593,属性值!A:G,R593+1,FALSE)*VLOOKUP(I593,属性值!A:D,4,FALSE)))</f>
        <v>1003</v>
      </c>
      <c r="Z593" s="13">
        <v>18</v>
      </c>
      <c r="AA593" s="13" t="str">
        <f>IF(Z593="","",VLOOKUP(Z593,状态名词!A:C,2,FALSE))</f>
        <v>api</v>
      </c>
      <c r="AB593" s="13" t="str">
        <f>IF(Z593="","",VLOOKUP(Z593,状态名词!A:C,3,FALSE))</f>
        <v>法穿</v>
      </c>
      <c r="AC593" s="13">
        <v>30</v>
      </c>
    </row>
    <row r="594" spans="1:29">
      <c r="I594" s="13" t="str">
        <f>IF(H594="",I593,VLOOKUP(H594,装备类型!A:B,2,FALSE))</f>
        <v>书</v>
      </c>
      <c r="Q594" s="57" t="str">
        <f t="shared" si="14"/>
        <v/>
      </c>
      <c r="S594" s="13" t="str">
        <f>IF(P594="","",VLOOKUP(P594,属性值!U:AA,R594+1,FALSE))</f>
        <v/>
      </c>
      <c r="T594"/>
      <c r="U594"/>
      <c r="X594" s="13" t="str">
        <f>IF(P594="","",INT(VLOOKUP(P594,属性值!A:G,R594+1,FALSE)*VLOOKUP(I594,属性值!A:D,3,FALSE)))</f>
        <v/>
      </c>
      <c r="Y594" s="13" t="str">
        <f>IF(P594="","",INT(VLOOKUP(P594,属性值!A:G,R594+1,FALSE)*VLOOKUP(I594,属性值!A:D,4,FALSE)))</f>
        <v/>
      </c>
      <c r="Z594" s="13">
        <v>19</v>
      </c>
      <c r="AA594" s="13" t="str">
        <f>IF(Z594="","",VLOOKUP(Z594,状态名词!A:C,2,FALSE))</f>
        <v>rating</v>
      </c>
      <c r="AB594" s="13" t="str">
        <f>IF(Z594="","",VLOOKUP(Z594,状态名词!A:C,3,FALSE))</f>
        <v>暴击+</v>
      </c>
      <c r="AC594" s="13">
        <v>90</v>
      </c>
    </row>
    <row r="595" spans="1:29">
      <c r="I595" s="13" t="str">
        <f>IF(H595="",I594,VLOOKUP(H595,装备类型!A:B,2,FALSE))</f>
        <v>书</v>
      </c>
      <c r="Q595" s="57" t="str">
        <f t="shared" si="14"/>
        <v/>
      </c>
      <c r="S595" s="13" t="str">
        <f>IF(P595="","",VLOOKUP(P595,属性值!U:AA,R595+1,FALSE))</f>
        <v/>
      </c>
      <c r="T595"/>
      <c r="U595"/>
      <c r="X595" s="13" t="str">
        <f>IF(P595="","",INT(VLOOKUP(P595,属性值!A:G,R595+1,FALSE)*VLOOKUP(I595,属性值!A:D,3,FALSE)))</f>
        <v/>
      </c>
      <c r="Y595" s="13" t="str">
        <f>IF(P595="","",INT(VLOOKUP(P595,属性值!A:G,R595+1,FALSE)*VLOOKUP(I595,属性值!A:D,4,FALSE)))</f>
        <v/>
      </c>
      <c r="Z595" s="13">
        <v>67</v>
      </c>
      <c r="AA595" s="13" t="str">
        <f>IF(Z595="","",VLOOKUP(Z595,状态名词!A:C,2,FALSE))</f>
        <v>inte</v>
      </c>
      <c r="AB595" s="13" t="str">
        <f>IF(Z595="","",VLOOKUP(Z595,状态名词!A:C,3,FALSE))</f>
        <v>智力</v>
      </c>
      <c r="AC595" s="13">
        <v>90</v>
      </c>
    </row>
    <row r="596" spans="1:29">
      <c r="I596" s="13" t="str">
        <f>IF(H596="",I595,VLOOKUP(H596,装备类型!A:B,2,FALSE))</f>
        <v>书</v>
      </c>
      <c r="J596" s="13">
        <v>3</v>
      </c>
      <c r="K596" s="41" t="s">
        <v>2738</v>
      </c>
      <c r="L596" s="13" t="s">
        <v>2659</v>
      </c>
      <c r="O596" s="13">
        <v>1</v>
      </c>
      <c r="P596" s="13">
        <v>60</v>
      </c>
      <c r="Q596" s="57">
        <f t="shared" si="14"/>
        <v>67</v>
      </c>
      <c r="R596" s="13">
        <v>5</v>
      </c>
      <c r="S596" s="13">
        <f>IF(P596="","",VLOOKUP(P596,属性值!U:AA,R596+1,FALSE))</f>
        <v>455</v>
      </c>
      <c r="T596" t="s">
        <v>3661</v>
      </c>
      <c r="U596">
        <v>30529</v>
      </c>
      <c r="W596" s="13" t="s">
        <v>2829</v>
      </c>
      <c r="X596" s="13">
        <f>IF(P596="","",INT(VLOOKUP(P596,属性值!A:G,R596+1,FALSE)*VLOOKUP(I596,属性值!A:D,3,FALSE)))</f>
        <v>1971</v>
      </c>
      <c r="Y596" s="13">
        <f>IF(P596="","",INT(VLOOKUP(P596,属性值!A:G,R596+1,FALSE)*VLOOKUP(I596,属性值!A:D,4,FALSE)))</f>
        <v>2410</v>
      </c>
      <c r="Z596" s="13">
        <v>18</v>
      </c>
      <c r="AA596" s="13" t="str">
        <f>IF(Z596="","",VLOOKUP(Z596,状态名词!A:C,2,FALSE))</f>
        <v>api</v>
      </c>
      <c r="AB596" s="13" t="str">
        <f>IF(Z596="","",VLOOKUP(Z596,状态名词!A:C,3,FALSE))</f>
        <v>法穿</v>
      </c>
      <c r="AC596" s="13">
        <v>60</v>
      </c>
    </row>
    <row r="597" spans="1:29">
      <c r="I597" s="13" t="str">
        <f>IF(H597="",I596,VLOOKUP(H597,装备类型!A:B,2,FALSE))</f>
        <v>书</v>
      </c>
      <c r="Q597" s="57" t="str">
        <f t="shared" si="14"/>
        <v/>
      </c>
      <c r="S597" s="13" t="str">
        <f>IF(P597="","",VLOOKUP(P597,属性值!U:AA,R597+1,FALSE))</f>
        <v/>
      </c>
      <c r="T597"/>
      <c r="U597"/>
      <c r="X597" s="13" t="str">
        <f>IF(P597="","",INT(VLOOKUP(P597,属性值!A:G,R597+1,FALSE)*VLOOKUP(I597,属性值!A:D,3,FALSE)))</f>
        <v/>
      </c>
      <c r="Y597" s="13" t="str">
        <f>IF(P597="","",INT(VLOOKUP(P597,属性值!A:G,R597+1,FALSE)*VLOOKUP(I597,属性值!A:D,4,FALSE)))</f>
        <v/>
      </c>
      <c r="Z597" s="13">
        <v>19</v>
      </c>
      <c r="AA597" s="13" t="str">
        <f>IF(Z597="","",VLOOKUP(Z597,状态名词!A:C,2,FALSE))</f>
        <v>rating</v>
      </c>
      <c r="AB597" s="13" t="str">
        <f>IF(Z597="","",VLOOKUP(Z597,状态名词!A:C,3,FALSE))</f>
        <v>暴击+</v>
      </c>
      <c r="AC597" s="13">
        <v>180</v>
      </c>
    </row>
    <row r="598" spans="1:29">
      <c r="I598" s="13" t="str">
        <f>IF(H598="",I597,VLOOKUP(H598,装备类型!A:B,2,FALSE))</f>
        <v>书</v>
      </c>
      <c r="Q598" s="57" t="str">
        <f t="shared" si="14"/>
        <v/>
      </c>
      <c r="S598" s="13" t="str">
        <f>IF(P598="","",VLOOKUP(P598,属性值!U:AA,R598+1,FALSE))</f>
        <v/>
      </c>
      <c r="T598"/>
      <c r="U598"/>
      <c r="X598" s="13" t="str">
        <f>IF(P598="","",INT(VLOOKUP(P598,属性值!A:G,R598+1,FALSE)*VLOOKUP(I598,属性值!A:D,3,FALSE)))</f>
        <v/>
      </c>
      <c r="Y598" s="13" t="str">
        <f>IF(P598="","",INT(VLOOKUP(P598,属性值!A:G,R598+1,FALSE)*VLOOKUP(I598,属性值!A:D,4,FALSE)))</f>
        <v/>
      </c>
      <c r="Z598" s="13">
        <v>67</v>
      </c>
      <c r="AA598" s="13" t="str">
        <f>IF(Z598="","",VLOOKUP(Z598,状态名词!A:C,2,FALSE))</f>
        <v>inte</v>
      </c>
      <c r="AB598" s="13" t="str">
        <f>IF(Z598="","",VLOOKUP(Z598,状态名词!A:C,3,FALSE))</f>
        <v>智力</v>
      </c>
      <c r="AC598" s="13">
        <v>180</v>
      </c>
    </row>
    <row r="599" spans="1:29">
      <c r="A599" s="41">
        <v>12030</v>
      </c>
      <c r="B599" s="13">
        <v>20</v>
      </c>
      <c r="C599" s="13">
        <v>4</v>
      </c>
      <c r="D599" s="13">
        <v>20</v>
      </c>
      <c r="E599" s="13">
        <v>4</v>
      </c>
      <c r="F599" s="13">
        <v>-10</v>
      </c>
      <c r="H599" s="13">
        <v>7</v>
      </c>
      <c r="I599" s="13" t="str">
        <f>IF(H599="",I598,VLOOKUP(H599,装备类型!A:B,2,FALSE))</f>
        <v>书</v>
      </c>
      <c r="J599" s="13">
        <v>1</v>
      </c>
      <c r="K599" s="41" t="s">
        <v>2739</v>
      </c>
      <c r="L599" s="13" t="s">
        <v>5518</v>
      </c>
      <c r="O599" s="13">
        <v>1</v>
      </c>
      <c r="P599" s="13">
        <v>20</v>
      </c>
      <c r="Q599" s="57">
        <f t="shared" si="14"/>
        <v>25</v>
      </c>
      <c r="R599" s="13">
        <v>4</v>
      </c>
      <c r="S599" s="13">
        <f>IF(P599="","",VLOOKUP(P599,属性值!U:AA,R599+1,FALSE))</f>
        <v>120</v>
      </c>
      <c r="T599" s="13" t="s">
        <v>3662</v>
      </c>
      <c r="U599"/>
      <c r="X599" s="13">
        <f>IF(P599="","",INT(VLOOKUP(P599,属性值!A:G,R599+1,FALSE)*VLOOKUP(I599,属性值!A:D,3,FALSE)))</f>
        <v>327</v>
      </c>
      <c r="Y599" s="13">
        <f>IF(P599="","",INT(VLOOKUP(P599,属性值!A:G,R599+1,FALSE)*VLOOKUP(I599,属性值!A:D,4,FALSE)))</f>
        <v>400</v>
      </c>
      <c r="Z599" s="13">
        <v>19</v>
      </c>
      <c r="AA599" s="13" t="str">
        <f>IF(Z599="","",VLOOKUP(Z599,状态名词!A:C,2,FALSE))</f>
        <v>rating</v>
      </c>
      <c r="AB599" s="13" t="str">
        <f>IF(Z599="","",VLOOKUP(Z599,状态名词!A:C,3,FALSE))</f>
        <v>暴击+</v>
      </c>
      <c r="AC599" s="45">
        <v>250</v>
      </c>
    </row>
    <row r="600" spans="1:29">
      <c r="I600" s="13" t="str">
        <f>IF(H600="",I599,VLOOKUP(H600,装备类型!A:B,2,FALSE))</f>
        <v>书</v>
      </c>
      <c r="Q600" s="57" t="str">
        <f t="shared" si="14"/>
        <v/>
      </c>
      <c r="S600" s="13" t="str">
        <f>IF(P600="","",VLOOKUP(P600,属性值!U:AA,R600+1,FALSE))</f>
        <v/>
      </c>
      <c r="T600"/>
      <c r="U600"/>
      <c r="X600" s="13" t="str">
        <f>IF(P600="","",INT(VLOOKUP(P600,属性值!A:G,R600+1,FALSE)*VLOOKUP(I600,属性值!A:D,3,FALSE)))</f>
        <v/>
      </c>
      <c r="Y600" s="13" t="str">
        <f>IF(P600="","",INT(VLOOKUP(P600,属性值!A:G,R600+1,FALSE)*VLOOKUP(I600,属性值!A:D,4,FALSE)))</f>
        <v/>
      </c>
      <c r="Z600" s="13">
        <v>20</v>
      </c>
      <c r="AA600" s="13" t="str">
        <f>IF(Z600="","",VLOOKUP(Z600,状态名词!A:C,2,FALSE))</f>
        <v>ratingdamage</v>
      </c>
      <c r="AB600" s="13" t="str">
        <f>IF(Z600="","",VLOOKUP(Z600,状态名词!A:C,3,FALSE))</f>
        <v>暴伤+</v>
      </c>
      <c r="AC600" s="45">
        <v>375</v>
      </c>
    </row>
    <row r="601" spans="1:29">
      <c r="I601" s="13" t="str">
        <f>IF(H601="",I600,VLOOKUP(H601,装备类型!A:B,2,FALSE))</f>
        <v>书</v>
      </c>
      <c r="Q601" s="57" t="str">
        <f t="shared" si="14"/>
        <v/>
      </c>
      <c r="S601" s="13" t="str">
        <f>IF(P601="","",VLOOKUP(P601,属性值!U:AA,R601+1,FALSE))</f>
        <v/>
      </c>
      <c r="T601"/>
      <c r="U601"/>
      <c r="X601" s="13" t="str">
        <f>IF(P601="","",INT(VLOOKUP(P601,属性值!A:G,R601+1,FALSE)*VLOOKUP(I601,属性值!A:D,3,FALSE)))</f>
        <v/>
      </c>
      <c r="Y601" s="13" t="str">
        <f>IF(P601="","",INT(VLOOKUP(P601,属性值!A:G,R601+1,FALSE)*VLOOKUP(I601,属性值!A:D,4,FALSE)))</f>
        <v/>
      </c>
      <c r="Z601" s="13">
        <v>25</v>
      </c>
      <c r="AA601" s="13" t="str">
        <f>IF(Z601="","",VLOOKUP(Z601,状态名词!A:C,2,FALSE))</f>
        <v>duochong</v>
      </c>
      <c r="AB601" s="13" t="str">
        <f>IF(Z601="","",VLOOKUP(Z601,状态名词!A:C,3,FALSE))</f>
        <v>多重施法</v>
      </c>
      <c r="AC601" s="45">
        <v>125</v>
      </c>
    </row>
    <row r="602" spans="1:29">
      <c r="I602" s="13" t="str">
        <f>IF(H602="",I601,VLOOKUP(H602,装备类型!A:B,2,FALSE))</f>
        <v>书</v>
      </c>
      <c r="J602" s="13">
        <v>2</v>
      </c>
      <c r="K602" s="41" t="s">
        <v>2740</v>
      </c>
      <c r="L602" s="13" t="s">
        <v>2678</v>
      </c>
      <c r="O602" s="13">
        <v>1</v>
      </c>
      <c r="P602" s="13">
        <v>40</v>
      </c>
      <c r="Q602" s="57">
        <f t="shared" si="14"/>
        <v>45</v>
      </c>
      <c r="R602" s="13">
        <v>4</v>
      </c>
      <c r="S602" s="13">
        <f>IF(P602="","",VLOOKUP(P602,属性值!U:AA,R602+1,FALSE))</f>
        <v>240</v>
      </c>
      <c r="T602" s="13" t="s">
        <v>3662</v>
      </c>
      <c r="U602"/>
      <c r="X602" s="13">
        <f>IF(P602="","",INT(VLOOKUP(P602,属性值!A:G,R602+1,FALSE)*VLOOKUP(I602,属性值!A:D,3,FALSE)))</f>
        <v>820</v>
      </c>
      <c r="Y602" s="13">
        <f>IF(P602="","",INT(VLOOKUP(P602,属性值!A:G,R602+1,FALSE)*VLOOKUP(I602,属性值!A:D,4,FALSE)))</f>
        <v>1003</v>
      </c>
      <c r="Z602" s="13">
        <v>19</v>
      </c>
      <c r="AA602" s="13" t="str">
        <f>IF(Z602="","",VLOOKUP(Z602,状态名词!A:C,2,FALSE))</f>
        <v>rating</v>
      </c>
      <c r="AB602" s="13" t="str">
        <f>IF(Z602="","",VLOOKUP(Z602,状态名词!A:C,3,FALSE))</f>
        <v>暴击+</v>
      </c>
      <c r="AC602" s="45">
        <v>288</v>
      </c>
    </row>
    <row r="603" spans="1:29">
      <c r="I603" s="13" t="str">
        <f>IF(H603="",I602,VLOOKUP(H603,装备类型!A:B,2,FALSE))</f>
        <v>书</v>
      </c>
      <c r="Q603" s="57" t="str">
        <f t="shared" ref="Q603:Q666" si="15">IF(R603="","",IF(R603=1,P603,R603*2-3+P603))</f>
        <v/>
      </c>
      <c r="S603" s="13" t="str">
        <f>IF(P603="","",VLOOKUP(P603,属性值!U:AA,R603+1,FALSE))</f>
        <v/>
      </c>
      <c r="T603"/>
      <c r="U603"/>
      <c r="X603" s="13" t="str">
        <f>IF(P603="","",INT(VLOOKUP(P603,属性值!A:G,R603+1,FALSE)*VLOOKUP(I603,属性值!A:D,3,FALSE)))</f>
        <v/>
      </c>
      <c r="Y603" s="13" t="str">
        <f>IF(P603="","",INT(VLOOKUP(P603,属性值!A:G,R603+1,FALSE)*VLOOKUP(I603,属性值!A:D,4,FALSE)))</f>
        <v/>
      </c>
      <c r="Z603" s="13">
        <v>20</v>
      </c>
      <c r="AA603" s="13" t="str">
        <f>IF(Z603="","",VLOOKUP(Z603,状态名词!A:C,2,FALSE))</f>
        <v>ratingdamage</v>
      </c>
      <c r="AB603" s="13" t="str">
        <f>IF(Z603="","",VLOOKUP(Z603,状态名词!A:C,3,FALSE))</f>
        <v>暴伤+</v>
      </c>
      <c r="AC603" s="45">
        <v>436</v>
      </c>
    </row>
    <row r="604" spans="1:29">
      <c r="I604" s="13" t="str">
        <f>IF(H604="",I603,VLOOKUP(H604,装备类型!A:B,2,FALSE))</f>
        <v>书</v>
      </c>
      <c r="Q604" s="57" t="str">
        <f t="shared" si="15"/>
        <v/>
      </c>
      <c r="S604" s="13" t="str">
        <f>IF(P604="","",VLOOKUP(P604,属性值!U:AA,R604+1,FALSE))</f>
        <v/>
      </c>
      <c r="T604"/>
      <c r="U604"/>
      <c r="X604" s="13" t="str">
        <f>IF(P604="","",INT(VLOOKUP(P604,属性值!A:G,R604+1,FALSE)*VLOOKUP(I604,属性值!A:D,3,FALSE)))</f>
        <v/>
      </c>
      <c r="Y604" s="13" t="str">
        <f>IF(P604="","",INT(VLOOKUP(P604,属性值!A:G,R604+1,FALSE)*VLOOKUP(I604,属性值!A:D,4,FALSE)))</f>
        <v/>
      </c>
      <c r="Z604" s="13">
        <v>25</v>
      </c>
      <c r="AA604" s="13" t="str">
        <f>IF(Z604="","",VLOOKUP(Z604,状态名词!A:C,2,FALSE))</f>
        <v>duochong</v>
      </c>
      <c r="AB604" s="13" t="str">
        <f>IF(Z604="","",VLOOKUP(Z604,状态名词!A:C,3,FALSE))</f>
        <v>多重施法</v>
      </c>
      <c r="AC604" s="45">
        <v>144</v>
      </c>
    </row>
    <row r="605" spans="1:29">
      <c r="I605" s="13" t="str">
        <f>IF(H605="",I604,VLOOKUP(H605,装备类型!A:B,2,FALSE))</f>
        <v>书</v>
      </c>
      <c r="J605" s="13">
        <v>3</v>
      </c>
      <c r="K605" s="41" t="s">
        <v>2741</v>
      </c>
      <c r="L605" s="13" t="s">
        <v>2678</v>
      </c>
      <c r="O605" s="13">
        <v>1</v>
      </c>
      <c r="P605" s="13">
        <v>60</v>
      </c>
      <c r="Q605" s="57">
        <f t="shared" si="15"/>
        <v>67</v>
      </c>
      <c r="R605" s="13">
        <v>5</v>
      </c>
      <c r="S605" s="13">
        <f>IF(P605="","",VLOOKUP(P605,属性值!U:AA,R605+1,FALSE))</f>
        <v>455</v>
      </c>
      <c r="T605" s="13" t="s">
        <v>3662</v>
      </c>
      <c r="U605">
        <v>30530</v>
      </c>
      <c r="W605" s="13" t="s">
        <v>2822</v>
      </c>
      <c r="X605" s="13">
        <f>IF(P605="","",INT(VLOOKUP(P605,属性值!A:G,R605+1,FALSE)*VLOOKUP(I605,属性值!A:D,3,FALSE)))</f>
        <v>1971</v>
      </c>
      <c r="Y605" s="13">
        <f>IF(P605="","",INT(VLOOKUP(P605,属性值!A:G,R605+1,FALSE)*VLOOKUP(I605,属性值!A:D,4,FALSE)))</f>
        <v>2410</v>
      </c>
      <c r="Z605" s="13">
        <v>19</v>
      </c>
      <c r="AA605" s="13" t="str">
        <f>IF(Z605="","",VLOOKUP(Z605,状态名词!A:C,2,FALSE))</f>
        <v>rating</v>
      </c>
      <c r="AB605" s="13" t="str">
        <f>IF(Z605="","",VLOOKUP(Z605,状态名词!A:C,3,FALSE))</f>
        <v>暴击+</v>
      </c>
      <c r="AC605" s="45">
        <v>600</v>
      </c>
    </row>
    <row r="606" spans="1:29">
      <c r="I606" s="13" t="str">
        <f>IF(H606="",I605,VLOOKUP(H606,装备类型!A:B,2,FALSE))</f>
        <v>书</v>
      </c>
      <c r="Q606" s="57" t="str">
        <f t="shared" si="15"/>
        <v/>
      </c>
      <c r="S606" s="13" t="str">
        <f>IF(P606="","",VLOOKUP(P606,属性值!U:AA,R606+1,FALSE))</f>
        <v/>
      </c>
      <c r="X606" s="13" t="str">
        <f>IF(P606="","",INT(VLOOKUP(P606,属性值!A:G,R606+1,FALSE)*VLOOKUP(I606,属性值!A:D,3,FALSE)))</f>
        <v/>
      </c>
      <c r="Y606" s="13" t="str">
        <f>IF(P606="","",INT(VLOOKUP(P606,属性值!A:G,R606+1,FALSE)*VLOOKUP(I606,属性值!A:D,4,FALSE)))</f>
        <v/>
      </c>
      <c r="Z606" s="13">
        <v>20</v>
      </c>
      <c r="AA606" s="13" t="str">
        <f>IF(Z606="","",VLOOKUP(Z606,状态名词!A:C,2,FALSE))</f>
        <v>ratingdamage</v>
      </c>
      <c r="AB606" s="13" t="str">
        <f>IF(Z606="","",VLOOKUP(Z606,状态名词!A:C,3,FALSE))</f>
        <v>暴伤+</v>
      </c>
      <c r="AC606" s="45">
        <v>909</v>
      </c>
    </row>
    <row r="607" spans="1:29">
      <c r="I607" s="13" t="str">
        <f>IF(H607="",I606,VLOOKUP(H607,装备类型!A:B,2,FALSE))</f>
        <v>书</v>
      </c>
      <c r="Q607" s="57" t="str">
        <f t="shared" si="15"/>
        <v/>
      </c>
      <c r="S607" s="13" t="str">
        <f>IF(P607="","",VLOOKUP(P607,属性值!U:AA,R607+1,FALSE))</f>
        <v/>
      </c>
      <c r="X607" s="13" t="str">
        <f>IF(P607="","",INT(VLOOKUP(P607,属性值!A:G,R607+1,FALSE)*VLOOKUP(I607,属性值!A:D,3,FALSE)))</f>
        <v/>
      </c>
      <c r="Y607" s="13" t="str">
        <f>IF(P607="","",INT(VLOOKUP(P607,属性值!A:G,R607+1,FALSE)*VLOOKUP(I607,属性值!A:D,4,FALSE)))</f>
        <v/>
      </c>
      <c r="Z607" s="13">
        <v>25</v>
      </c>
      <c r="AA607" s="13" t="str">
        <f>IF(Z607="","",VLOOKUP(Z607,状态名词!A:C,2,FALSE))</f>
        <v>duochong</v>
      </c>
      <c r="AB607" s="13" t="str">
        <f>IF(Z607="","",VLOOKUP(Z607,状态名词!A:C,3,FALSE))</f>
        <v>多重施法</v>
      </c>
      <c r="AC607" s="13">
        <v>300</v>
      </c>
    </row>
    <row r="608" spans="1:29">
      <c r="A608" s="41">
        <v>12101</v>
      </c>
      <c r="B608" s="13">
        <v>10</v>
      </c>
      <c r="C608" s="13">
        <v>1</v>
      </c>
      <c r="D608" s="13">
        <v>10</v>
      </c>
      <c r="E608" s="13">
        <v>2</v>
      </c>
      <c r="H608" s="13">
        <v>1</v>
      </c>
      <c r="I608" s="13" t="str">
        <f>IF(H608="",I607,VLOOKUP(H608,装备类型!A:B,2,FALSE))</f>
        <v>枪</v>
      </c>
      <c r="J608" s="13">
        <v>1</v>
      </c>
      <c r="K608" s="41" t="s">
        <v>2866</v>
      </c>
      <c r="L608" s="13" t="s">
        <v>6477</v>
      </c>
      <c r="O608" s="45">
        <v>1</v>
      </c>
      <c r="P608" s="45">
        <v>10</v>
      </c>
      <c r="Q608" s="57">
        <f t="shared" si="15"/>
        <v>10</v>
      </c>
      <c r="R608" s="45">
        <v>1</v>
      </c>
      <c r="S608" s="13">
        <f>IF(P608="","",VLOOKUP(P608,属性值!U:AA,R608+1,FALSE))</f>
        <v>15</v>
      </c>
      <c r="T608" s="13" t="s">
        <v>3663</v>
      </c>
      <c r="X608" s="13">
        <f>IF(P608="","",INT(VLOOKUP(P608,属性值!A:G,R608+1,FALSE)*VLOOKUP(I608,属性值!A:D,3,FALSE)))</f>
        <v>172</v>
      </c>
      <c r="Y608" s="13">
        <f>IF(P608="","",INT(VLOOKUP(P608,属性值!A:G,R608+1,FALSE)*VLOOKUP(I608,属性值!A:D,4,FALSE)))</f>
        <v>172</v>
      </c>
      <c r="AA608" s="13" t="str">
        <f>IF(Z608="","",VLOOKUP(Z608,状态名词!A:C,2,FALSE))</f>
        <v/>
      </c>
      <c r="AB608" s="13" t="str">
        <f>IF(Z608="","",VLOOKUP(Z608,状态名词!A:C,3,FALSE))</f>
        <v/>
      </c>
    </row>
    <row r="609" spans="1:29">
      <c r="I609" s="13" t="str">
        <f>IF(H609="",I608,VLOOKUP(H609,装备类型!A:B,2,FALSE))</f>
        <v>枪</v>
      </c>
      <c r="J609" s="13">
        <v>2</v>
      </c>
      <c r="K609" s="41" t="s">
        <v>2867</v>
      </c>
      <c r="L609" s="13" t="s">
        <v>4176</v>
      </c>
      <c r="O609" s="45">
        <v>1</v>
      </c>
      <c r="P609" s="45">
        <v>20</v>
      </c>
      <c r="Q609" s="57">
        <f t="shared" si="15"/>
        <v>21</v>
      </c>
      <c r="R609" s="45">
        <v>2</v>
      </c>
      <c r="S609" s="13">
        <f>IF(P609="","",VLOOKUP(P609,属性值!U:AA,R609+1,FALSE))</f>
        <v>55</v>
      </c>
      <c r="T609" s="13" t="s">
        <v>3663</v>
      </c>
      <c r="X609" s="13">
        <f>IF(P609="","",INT(VLOOKUP(P609,属性值!A:G,R609+1,FALSE)*VLOOKUP(I609,属性值!A:D,3,FALSE)))</f>
        <v>320</v>
      </c>
      <c r="Y609" s="13">
        <f>IF(P609="","",INT(VLOOKUP(P609,属性值!A:G,R609+1,FALSE)*VLOOKUP(I609,属性值!A:D,4,FALSE)))</f>
        <v>320</v>
      </c>
      <c r="Z609" s="13">
        <v>65</v>
      </c>
      <c r="AA609" s="13" t="str">
        <f>IF(Z609="","",VLOOKUP(Z609,状态名词!A:C,2,FALSE))</f>
        <v>str</v>
      </c>
      <c r="AB609" s="13" t="str">
        <f>IF(Z609="","",VLOOKUP(Z609,状态名词!A:C,3,FALSE))</f>
        <v>力量</v>
      </c>
      <c r="AC609" s="13">
        <v>6</v>
      </c>
    </row>
    <row r="610" spans="1:29">
      <c r="I610" s="13" t="str">
        <f>IF(H610="",I609,VLOOKUP(H610,装备类型!A:B,2,FALSE))</f>
        <v>枪</v>
      </c>
      <c r="J610" s="13">
        <v>3</v>
      </c>
      <c r="K610" s="41" t="s">
        <v>2868</v>
      </c>
      <c r="L610" s="13" t="s">
        <v>4176</v>
      </c>
      <c r="O610" s="45">
        <v>1</v>
      </c>
      <c r="P610" s="45">
        <v>30</v>
      </c>
      <c r="Q610" s="57">
        <f t="shared" si="15"/>
        <v>33</v>
      </c>
      <c r="R610" s="45">
        <v>3</v>
      </c>
      <c r="S610" s="13">
        <f>IF(P610="","",VLOOKUP(P610,属性值!U:AA,R610+1,FALSE))</f>
        <v>110</v>
      </c>
      <c r="T610" s="13" t="s">
        <v>3663</v>
      </c>
      <c r="X610" s="13">
        <f>IF(P610="","",INT(VLOOKUP(P610,属性值!A:G,R610+1,FALSE)*VLOOKUP(I610,属性值!A:D,3,FALSE)))</f>
        <v>544</v>
      </c>
      <c r="Y610" s="13">
        <f>IF(P610="","",INT(VLOOKUP(P610,属性值!A:G,R610+1,FALSE)*VLOOKUP(I610,属性值!A:D,4,FALSE)))</f>
        <v>544</v>
      </c>
      <c r="Z610" s="13">
        <v>65</v>
      </c>
      <c r="AA610" s="13" t="str">
        <f>IF(Z610="","",VLOOKUP(Z610,状态名词!A:C,2,FALSE))</f>
        <v>str</v>
      </c>
      <c r="AB610" s="13" t="str">
        <f>IF(Z610="","",VLOOKUP(Z610,状态名词!A:C,3,FALSE))</f>
        <v>力量</v>
      </c>
      <c r="AC610" s="13">
        <v>8</v>
      </c>
    </row>
    <row r="611" spans="1:29">
      <c r="I611" s="13" t="str">
        <f>IF(H611="",I610,VLOOKUP(H611,装备类型!A:B,2,FALSE))</f>
        <v>枪</v>
      </c>
      <c r="O611" s="45"/>
      <c r="P611" s="45"/>
      <c r="Q611" s="57" t="str">
        <f t="shared" si="15"/>
        <v/>
      </c>
      <c r="R611" s="45"/>
      <c r="S611" s="13" t="str">
        <f>IF(P611="","",VLOOKUP(P611,属性值!U:AA,R611+1,FALSE))</f>
        <v/>
      </c>
      <c r="X611" s="13" t="str">
        <f>IF(P611="","",INT(VLOOKUP(P611,属性值!A:G,R611+1,FALSE)*VLOOKUP(I611,属性值!A:D,3,FALSE)))</f>
        <v/>
      </c>
      <c r="Y611" s="13" t="str">
        <f>IF(P611="","",INT(VLOOKUP(P611,属性值!A:G,R611+1,FALSE)*VLOOKUP(I611,属性值!A:D,4,FALSE)))</f>
        <v/>
      </c>
      <c r="Z611" s="13">
        <v>61</v>
      </c>
      <c r="AA611" s="13" t="str">
        <f>IF(Z611="","",VLOOKUP(Z611,状态名词!A:C,2,FALSE))</f>
        <v>team_ad</v>
      </c>
      <c r="AB611" s="13" t="str">
        <f>IF(Z611="","",VLOOKUP(Z611,状态名词!A:C,3,FALSE))</f>
        <v>队伍AD</v>
      </c>
      <c r="AC611" s="13">
        <v>4</v>
      </c>
    </row>
    <row r="612" spans="1:29">
      <c r="I612" s="13" t="str">
        <f>IF(H612="",I611,VLOOKUP(H612,装备类型!A:B,2,FALSE))</f>
        <v>枪</v>
      </c>
      <c r="J612" s="13">
        <v>4</v>
      </c>
      <c r="K612" s="41" t="s">
        <v>2869</v>
      </c>
      <c r="L612" s="13" t="s">
        <v>4176</v>
      </c>
      <c r="O612" s="45">
        <v>1</v>
      </c>
      <c r="P612" s="45">
        <v>40</v>
      </c>
      <c r="Q612" s="57">
        <f t="shared" si="15"/>
        <v>45</v>
      </c>
      <c r="R612" s="45">
        <v>4</v>
      </c>
      <c r="S612" s="13">
        <f>IF(P612="","",VLOOKUP(P612,属性值!U:AA,R612+1,FALSE))</f>
        <v>240</v>
      </c>
      <c r="T612" s="13" t="s">
        <v>3663</v>
      </c>
      <c r="X612" s="13">
        <f>IF(P612="","",INT(VLOOKUP(P612,属性值!A:G,R612+1,FALSE)*VLOOKUP(I612,属性值!A:D,3,FALSE)))</f>
        <v>912</v>
      </c>
      <c r="Y612" s="13">
        <f>IF(P612="","",INT(VLOOKUP(P612,属性值!A:G,R612+1,FALSE)*VLOOKUP(I612,属性值!A:D,4,FALSE)))</f>
        <v>912</v>
      </c>
      <c r="Z612" s="13">
        <v>65</v>
      </c>
      <c r="AA612" s="13" t="str">
        <f>IF(Z612="","",VLOOKUP(Z612,状态名词!A:C,2,FALSE))</f>
        <v>str</v>
      </c>
      <c r="AB612" s="13" t="str">
        <f>IF(Z612="","",VLOOKUP(Z612,状态名词!A:C,3,FALSE))</f>
        <v>力量</v>
      </c>
      <c r="AC612" s="13">
        <v>8</v>
      </c>
    </row>
    <row r="613" spans="1:29">
      <c r="I613" s="13" t="str">
        <f>IF(H613="",I612,VLOOKUP(H613,装备类型!A:B,2,FALSE))</f>
        <v>枪</v>
      </c>
      <c r="O613" s="45"/>
      <c r="P613" s="45"/>
      <c r="Q613" s="57" t="str">
        <f t="shared" si="15"/>
        <v/>
      </c>
      <c r="R613" s="45"/>
      <c r="S613" s="13" t="str">
        <f>IF(P613="","",VLOOKUP(P613,属性值!U:AA,R613+1,FALSE))</f>
        <v/>
      </c>
      <c r="X613" s="13" t="str">
        <f>IF(P613="","",INT(VLOOKUP(P613,属性值!A:G,R613+1,FALSE)*VLOOKUP(I613,属性值!A:D,3,FALSE)))</f>
        <v/>
      </c>
      <c r="Y613" s="13" t="str">
        <f>IF(P613="","",INT(VLOOKUP(P613,属性值!A:G,R613+1,FALSE)*VLOOKUP(I613,属性值!A:D,4,FALSE)))</f>
        <v/>
      </c>
      <c r="Z613" s="13">
        <v>61</v>
      </c>
      <c r="AA613" s="13" t="str">
        <f>IF(Z613="","",VLOOKUP(Z613,状态名词!A:C,2,FALSE))</f>
        <v>team_ad</v>
      </c>
      <c r="AB613" s="13" t="str">
        <f>IF(Z613="","",VLOOKUP(Z613,状态名词!A:C,3,FALSE))</f>
        <v>队伍AD</v>
      </c>
      <c r="AC613" s="13">
        <v>4</v>
      </c>
    </row>
    <row r="614" spans="1:29">
      <c r="I614" s="13" t="str">
        <f>IF(H614="",I613,VLOOKUP(H614,装备类型!A:B,2,FALSE))</f>
        <v>枪</v>
      </c>
      <c r="O614" s="45"/>
      <c r="P614" s="45"/>
      <c r="Q614" s="57" t="str">
        <f t="shared" si="15"/>
        <v/>
      </c>
      <c r="R614" s="45"/>
      <c r="S614" s="13" t="str">
        <f>IF(P614="","",VLOOKUP(P614,属性值!U:AA,R614+1,FALSE))</f>
        <v/>
      </c>
      <c r="X614" s="13" t="str">
        <f>IF(P614="","",INT(VLOOKUP(P614,属性值!A:G,R614+1,FALSE)*VLOOKUP(I614,属性值!A:D,3,FALSE)))</f>
        <v/>
      </c>
      <c r="Y614" s="13" t="str">
        <f>IF(P614="","",INT(VLOOKUP(P614,属性值!A:G,R614+1,FALSE)*VLOOKUP(I614,属性值!A:D,4,FALSE)))</f>
        <v/>
      </c>
      <c r="Z614" s="13">
        <v>17</v>
      </c>
      <c r="AA614" s="13" t="str">
        <f>IF(Z614="","",VLOOKUP(Z614,状态名词!A:C,2,FALSE))</f>
        <v>adi</v>
      </c>
      <c r="AB614" s="13" t="str">
        <f>IF(Z614="","",VLOOKUP(Z614,状态名词!A:C,3,FALSE))</f>
        <v>物穿</v>
      </c>
      <c r="AC614" s="13">
        <v>24</v>
      </c>
    </row>
    <row r="615" spans="1:29">
      <c r="I615" s="13" t="str">
        <f>IF(H615="",I614,VLOOKUP(H615,装备类型!A:B,2,FALSE))</f>
        <v>枪</v>
      </c>
      <c r="J615" s="13">
        <v>5</v>
      </c>
      <c r="K615" s="41" t="s">
        <v>2870</v>
      </c>
      <c r="L615" s="13" t="s">
        <v>4176</v>
      </c>
      <c r="O615" s="45">
        <v>1</v>
      </c>
      <c r="P615" s="45">
        <v>50</v>
      </c>
      <c r="Q615" s="57">
        <f t="shared" si="15"/>
        <v>57</v>
      </c>
      <c r="R615" s="45">
        <v>5</v>
      </c>
      <c r="S615" s="13">
        <f>IF(P615="","",VLOOKUP(P615,属性值!U:AA,R615+1,FALSE))</f>
        <v>365</v>
      </c>
      <c r="T615" s="13" t="s">
        <v>3663</v>
      </c>
      <c r="U615" s="45">
        <v>30531</v>
      </c>
      <c r="X615" s="13">
        <f>IF(P615="","",INT(VLOOKUP(P615,属性值!A:G,R615+1,FALSE)*VLOOKUP(I615,属性值!A:D,3,FALSE)))</f>
        <v>1521</v>
      </c>
      <c r="Y615" s="13">
        <f>IF(P615="","",INT(VLOOKUP(P615,属性值!A:G,R615+1,FALSE)*VLOOKUP(I615,属性值!A:D,4,FALSE)))</f>
        <v>1521</v>
      </c>
      <c r="Z615" s="13">
        <v>65</v>
      </c>
      <c r="AA615" s="13" t="str">
        <f>IF(Z615="","",VLOOKUP(Z615,状态名词!A:C,2,FALSE))</f>
        <v>str</v>
      </c>
      <c r="AB615" s="13" t="str">
        <f>IF(Z615="","",VLOOKUP(Z615,状态名词!A:C,3,FALSE))</f>
        <v>力量</v>
      </c>
      <c r="AC615" s="13">
        <v>16</v>
      </c>
    </row>
    <row r="616" spans="1:29">
      <c r="I616" s="13" t="str">
        <f>IF(H616="",I615,VLOOKUP(H616,装备类型!A:B,2,FALSE))</f>
        <v>枪</v>
      </c>
      <c r="O616" s="45"/>
      <c r="P616" s="45"/>
      <c r="Q616" s="57" t="str">
        <f t="shared" si="15"/>
        <v/>
      </c>
      <c r="R616" s="45"/>
      <c r="S616" s="13" t="str">
        <f>IF(P616="","",VLOOKUP(P616,属性值!U:AA,R616+1,FALSE))</f>
        <v/>
      </c>
      <c r="X616" s="13" t="str">
        <f>IF(P616="","",INT(VLOOKUP(P616,属性值!A:G,R616+1,FALSE)*VLOOKUP(I616,属性值!A:D,3,FALSE)))</f>
        <v/>
      </c>
      <c r="Y616" s="13" t="str">
        <f>IF(P616="","",INT(VLOOKUP(P616,属性值!A:G,R616+1,FALSE)*VLOOKUP(I616,属性值!A:D,4,FALSE)))</f>
        <v/>
      </c>
      <c r="Z616" s="13">
        <v>61</v>
      </c>
      <c r="AA616" s="13" t="str">
        <f>IF(Z616="","",VLOOKUP(Z616,状态名词!A:C,2,FALSE))</f>
        <v>team_ad</v>
      </c>
      <c r="AB616" s="13" t="str">
        <f>IF(Z616="","",VLOOKUP(Z616,状态名词!A:C,3,FALSE))</f>
        <v>队伍AD</v>
      </c>
      <c r="AC616" s="13">
        <v>10</v>
      </c>
    </row>
    <row r="617" spans="1:29">
      <c r="I617" s="13" t="str">
        <f>IF(H617="",I616,VLOOKUP(H617,装备类型!A:B,2,FALSE))</f>
        <v>枪</v>
      </c>
      <c r="O617" s="45"/>
      <c r="P617" s="45"/>
      <c r="Q617" s="57" t="str">
        <f t="shared" si="15"/>
        <v/>
      </c>
      <c r="R617" s="45"/>
      <c r="S617" s="13" t="str">
        <f>IF(P617="","",VLOOKUP(P617,属性值!U:AA,R617+1,FALSE))</f>
        <v/>
      </c>
      <c r="X617" s="13" t="str">
        <f>IF(P617="","",INT(VLOOKUP(P617,属性值!A:G,R617+1,FALSE)*VLOOKUP(I617,属性值!A:D,3,FALSE)))</f>
        <v/>
      </c>
      <c r="Y617" s="13" t="str">
        <f>IF(P617="","",INT(VLOOKUP(P617,属性值!A:G,R617+1,FALSE)*VLOOKUP(I617,属性值!A:D,4,FALSE)))</f>
        <v/>
      </c>
      <c r="Z617" s="13">
        <v>17</v>
      </c>
      <c r="AA617" s="13" t="str">
        <f>IF(Z617="","",VLOOKUP(Z617,状态名词!A:C,2,FALSE))</f>
        <v>adi</v>
      </c>
      <c r="AB617" s="13" t="str">
        <f>IF(Z617="","",VLOOKUP(Z617,状态名词!A:C,3,FALSE))</f>
        <v>物穿</v>
      </c>
      <c r="AC617" s="13">
        <v>52</v>
      </c>
    </row>
    <row r="618" spans="1:29">
      <c r="I618" s="13" t="str">
        <f>IF(H618="",I617,VLOOKUP(H618,装备类型!A:B,2,FALSE))</f>
        <v>枪</v>
      </c>
      <c r="J618" s="13">
        <v>6</v>
      </c>
      <c r="K618" s="41" t="s">
        <v>2871</v>
      </c>
      <c r="L618" s="13" t="s">
        <v>4176</v>
      </c>
      <c r="O618" s="45">
        <v>1</v>
      </c>
      <c r="P618" s="45">
        <v>60</v>
      </c>
      <c r="Q618" s="57">
        <f t="shared" si="15"/>
        <v>67</v>
      </c>
      <c r="R618" s="45">
        <v>5</v>
      </c>
      <c r="S618" s="13">
        <f>IF(P618="","",VLOOKUP(P618,属性值!U:AA,R618+1,FALSE))</f>
        <v>455</v>
      </c>
      <c r="T618" s="13" t="s">
        <v>3663</v>
      </c>
      <c r="U618" s="45">
        <v>30532</v>
      </c>
      <c r="X618" s="13">
        <f>IF(P618="","",INT(VLOOKUP(P618,属性值!A:G,R618+1,FALSE)*VLOOKUP(I618,属性值!A:D,3,FALSE)))</f>
        <v>2191</v>
      </c>
      <c r="Y618" s="13">
        <f>IF(P618="","",INT(VLOOKUP(P618,属性值!A:G,R618+1,FALSE)*VLOOKUP(I618,属性值!A:D,4,FALSE)))</f>
        <v>2191</v>
      </c>
      <c r="Z618" s="13">
        <v>65</v>
      </c>
      <c r="AA618" s="13" t="str">
        <f>IF(Z618="","",VLOOKUP(Z618,状态名词!A:C,2,FALSE))</f>
        <v>str</v>
      </c>
      <c r="AB618" s="13" t="str">
        <f>IF(Z618="","",VLOOKUP(Z618,状态名词!A:C,3,FALSE))</f>
        <v>力量</v>
      </c>
      <c r="AC618" s="13">
        <v>19</v>
      </c>
    </row>
    <row r="619" spans="1:29">
      <c r="I619" s="13" t="str">
        <f>IF(H619="",I618,VLOOKUP(H619,装备类型!A:B,2,FALSE))</f>
        <v>枪</v>
      </c>
      <c r="O619" s="45"/>
      <c r="P619" s="45"/>
      <c r="Q619" s="57" t="str">
        <f t="shared" si="15"/>
        <v/>
      </c>
      <c r="R619" s="45"/>
      <c r="S619" s="13" t="str">
        <f>IF(P619="","",VLOOKUP(P619,属性值!U:AA,R619+1,FALSE))</f>
        <v/>
      </c>
      <c r="X619" s="13" t="str">
        <f>IF(P619="","",INT(VLOOKUP(P619,属性值!A:G,R619+1,FALSE)*VLOOKUP(I619,属性值!A:D,3,FALSE)))</f>
        <v/>
      </c>
      <c r="Y619" s="13" t="str">
        <f>IF(P619="","",INT(VLOOKUP(P619,属性值!A:G,R619+1,FALSE)*VLOOKUP(I619,属性值!A:D,4,FALSE)))</f>
        <v/>
      </c>
      <c r="Z619" s="13">
        <v>61</v>
      </c>
      <c r="AA619" s="13" t="str">
        <f>IF(Z619="","",VLOOKUP(Z619,状态名词!A:C,2,FALSE))</f>
        <v>team_ad</v>
      </c>
      <c r="AB619" s="13" t="str">
        <f>IF(Z619="","",VLOOKUP(Z619,状态名词!A:C,3,FALSE))</f>
        <v>队伍AD</v>
      </c>
      <c r="AC619" s="13">
        <v>11</v>
      </c>
    </row>
    <row r="620" spans="1:29">
      <c r="I620" s="13" t="str">
        <f>IF(H620="",I619,VLOOKUP(H620,装备类型!A:B,2,FALSE))</f>
        <v>枪</v>
      </c>
      <c r="O620" s="45"/>
      <c r="P620" s="45"/>
      <c r="Q620" s="57" t="str">
        <f t="shared" si="15"/>
        <v/>
      </c>
      <c r="R620" s="45"/>
      <c r="S620" s="13" t="str">
        <f>IF(P620="","",VLOOKUP(P620,属性值!U:AA,R620+1,FALSE))</f>
        <v/>
      </c>
      <c r="X620" s="13" t="str">
        <f>IF(P620="","",INT(VLOOKUP(P620,属性值!A:G,R620+1,FALSE)*VLOOKUP(I620,属性值!A:D,3,FALSE)))</f>
        <v/>
      </c>
      <c r="Y620" s="13" t="str">
        <f>IF(P620="","",INT(VLOOKUP(P620,属性值!A:G,R620+1,FALSE)*VLOOKUP(I620,属性值!A:D,4,FALSE)))</f>
        <v/>
      </c>
      <c r="Z620" s="13">
        <v>17</v>
      </c>
      <c r="AA620" s="13" t="str">
        <f>IF(Z620="","",VLOOKUP(Z620,状态名词!A:C,2,FALSE))</f>
        <v>adi</v>
      </c>
      <c r="AB620" s="13" t="str">
        <f>IF(Z620="","",VLOOKUP(Z620,状态名词!A:C,3,FALSE))</f>
        <v>物穿</v>
      </c>
      <c r="AC620" s="13">
        <v>58</v>
      </c>
    </row>
    <row r="621" spans="1:29">
      <c r="A621" s="41">
        <v>12102</v>
      </c>
      <c r="B621" s="13">
        <v>10</v>
      </c>
      <c r="C621" s="13">
        <v>1</v>
      </c>
      <c r="D621" s="13">
        <v>10</v>
      </c>
      <c r="E621" s="13">
        <v>2</v>
      </c>
      <c r="H621" s="13">
        <v>2</v>
      </c>
      <c r="I621" s="13" t="str">
        <f>IF(H621="",I620,VLOOKUP(H621,装备类型!A:B,2,FALSE))</f>
        <v>刀</v>
      </c>
      <c r="J621" s="13">
        <v>1</v>
      </c>
      <c r="K621" s="41" t="s">
        <v>2872</v>
      </c>
      <c r="L621" s="13" t="s">
        <v>6478</v>
      </c>
      <c r="O621" s="45">
        <v>1</v>
      </c>
      <c r="P621" s="45">
        <v>10</v>
      </c>
      <c r="Q621" s="57">
        <f t="shared" si="15"/>
        <v>10</v>
      </c>
      <c r="R621" s="45">
        <v>1</v>
      </c>
      <c r="S621" s="13">
        <f>IF(P621="","",VLOOKUP(P621,属性值!U:AA,R621+1,FALSE))</f>
        <v>15</v>
      </c>
      <c r="T621" s="13" t="s">
        <v>3664</v>
      </c>
      <c r="X621" s="13">
        <f>IF(P621="","",INT(VLOOKUP(P621,属性值!A:G,R621+1,FALSE)*VLOOKUP(I621,属性值!A:D,3,FALSE)))</f>
        <v>206</v>
      </c>
      <c r="Y621" s="13">
        <f>IF(P621="","",INT(VLOOKUP(P621,属性值!A:G,R621+1,FALSE)*VLOOKUP(I621,属性值!A:D,4,FALSE)))</f>
        <v>137</v>
      </c>
      <c r="AA621" s="13" t="str">
        <f>IF(Z621="","",VLOOKUP(Z621,状态名词!A:C,2,FALSE))</f>
        <v/>
      </c>
      <c r="AB621" s="13" t="str">
        <f>IF(Z621="","",VLOOKUP(Z621,状态名词!A:C,3,FALSE))</f>
        <v/>
      </c>
    </row>
    <row r="622" spans="1:29">
      <c r="I622" s="13" t="str">
        <f>IF(H622="",I621,VLOOKUP(H622,装备类型!A:B,2,FALSE))</f>
        <v>刀</v>
      </c>
      <c r="J622" s="13">
        <v>2</v>
      </c>
      <c r="K622" s="41" t="s">
        <v>2873</v>
      </c>
      <c r="L622" s="13" t="s">
        <v>4177</v>
      </c>
      <c r="O622" s="45">
        <v>1</v>
      </c>
      <c r="P622" s="45">
        <v>20</v>
      </c>
      <c r="Q622" s="57">
        <f t="shared" si="15"/>
        <v>21</v>
      </c>
      <c r="R622" s="45">
        <v>2</v>
      </c>
      <c r="S622" s="13">
        <f>IF(P622="","",VLOOKUP(P622,属性值!U:AA,R622+1,FALSE))</f>
        <v>55</v>
      </c>
      <c r="T622" s="13" t="s">
        <v>3664</v>
      </c>
      <c r="X622" s="13">
        <f>IF(P622="","",INT(VLOOKUP(P622,属性值!A:G,R622+1,FALSE)*VLOOKUP(I622,属性值!A:D,3,FALSE)))</f>
        <v>384</v>
      </c>
      <c r="Y622" s="13">
        <f>IF(P622="","",INT(VLOOKUP(P622,属性值!A:G,R622+1,FALSE)*VLOOKUP(I622,属性值!A:D,4,FALSE)))</f>
        <v>256</v>
      </c>
      <c r="Z622" s="13">
        <v>65</v>
      </c>
      <c r="AA622" s="13" t="str">
        <f>IF(Z622="","",VLOOKUP(Z622,状态名词!A:C,2,FALSE))</f>
        <v>str</v>
      </c>
      <c r="AB622" s="13" t="str">
        <f>IF(Z622="","",VLOOKUP(Z622,状态名词!A:C,3,FALSE))</f>
        <v>力量</v>
      </c>
      <c r="AC622" s="13">
        <v>6</v>
      </c>
    </row>
    <row r="623" spans="1:29">
      <c r="I623" s="13" t="str">
        <f>IF(H623="",I622,VLOOKUP(H623,装备类型!A:B,2,FALSE))</f>
        <v>刀</v>
      </c>
      <c r="J623" s="13">
        <v>3</v>
      </c>
      <c r="K623" s="41" t="s">
        <v>2874</v>
      </c>
      <c r="L623" s="13" t="s">
        <v>4177</v>
      </c>
      <c r="O623" s="45">
        <v>1</v>
      </c>
      <c r="P623" s="45">
        <v>30</v>
      </c>
      <c r="Q623" s="57">
        <f t="shared" si="15"/>
        <v>33</v>
      </c>
      <c r="R623" s="45">
        <v>3</v>
      </c>
      <c r="S623" s="13">
        <f>IF(P623="","",VLOOKUP(P623,属性值!U:AA,R623+1,FALSE))</f>
        <v>110</v>
      </c>
      <c r="T623" s="13" t="s">
        <v>3664</v>
      </c>
      <c r="X623" s="13">
        <f>IF(P623="","",INT(VLOOKUP(P623,属性值!A:G,R623+1,FALSE)*VLOOKUP(I623,属性值!A:D,3,FALSE)))</f>
        <v>652</v>
      </c>
      <c r="Y623" s="13">
        <f>IF(P623="","",INT(VLOOKUP(P623,属性值!A:G,R623+1,FALSE)*VLOOKUP(I623,属性值!A:D,4,FALSE)))</f>
        <v>435</v>
      </c>
      <c r="Z623" s="13">
        <v>65</v>
      </c>
      <c r="AA623" s="13" t="str">
        <f>IF(Z623="","",VLOOKUP(Z623,状态名词!A:C,2,FALSE))</f>
        <v>str</v>
      </c>
      <c r="AB623" s="13" t="str">
        <f>IF(Z623="","",VLOOKUP(Z623,状态名词!A:C,3,FALSE))</f>
        <v>力量</v>
      </c>
      <c r="AC623" s="13">
        <v>8</v>
      </c>
    </row>
    <row r="624" spans="1:29">
      <c r="I624" s="13" t="str">
        <f>IF(H624="",I623,VLOOKUP(H624,装备类型!A:B,2,FALSE))</f>
        <v>刀</v>
      </c>
      <c r="O624" s="45"/>
      <c r="P624" s="45"/>
      <c r="Q624" s="57" t="str">
        <f t="shared" si="15"/>
        <v/>
      </c>
      <c r="R624" s="45"/>
      <c r="S624" s="13" t="str">
        <f>IF(P624="","",VLOOKUP(P624,属性值!U:AA,R624+1,FALSE))</f>
        <v/>
      </c>
      <c r="X624" s="13" t="str">
        <f>IF(P624="","",INT(VLOOKUP(P624,属性值!A:G,R624+1,FALSE)*VLOOKUP(I624,属性值!A:D,3,FALSE)))</f>
        <v/>
      </c>
      <c r="Y624" s="13" t="str">
        <f>IF(P624="","",INT(VLOOKUP(P624,属性值!A:G,R624+1,FALSE)*VLOOKUP(I624,属性值!A:D,4,FALSE)))</f>
        <v/>
      </c>
      <c r="Z624" s="13">
        <v>61</v>
      </c>
      <c r="AA624" s="13" t="str">
        <f>IF(Z624="","",VLOOKUP(Z624,状态名词!A:C,2,FALSE))</f>
        <v>team_ad</v>
      </c>
      <c r="AB624" s="13" t="str">
        <f>IF(Z624="","",VLOOKUP(Z624,状态名词!A:C,3,FALSE))</f>
        <v>队伍AD</v>
      </c>
      <c r="AC624" s="13">
        <v>4</v>
      </c>
    </row>
    <row r="625" spans="1:29">
      <c r="I625" s="13" t="str">
        <f>IF(H625="",I624,VLOOKUP(H625,装备类型!A:B,2,FALSE))</f>
        <v>刀</v>
      </c>
      <c r="J625" s="13">
        <v>4</v>
      </c>
      <c r="K625" s="41" t="s">
        <v>2875</v>
      </c>
      <c r="L625" s="13" t="s">
        <v>4177</v>
      </c>
      <c r="O625" s="45">
        <v>1</v>
      </c>
      <c r="P625" s="45">
        <v>40</v>
      </c>
      <c r="Q625" s="57">
        <f t="shared" si="15"/>
        <v>45</v>
      </c>
      <c r="R625" s="45">
        <v>4</v>
      </c>
      <c r="S625" s="13">
        <f>IF(P625="","",VLOOKUP(P625,属性值!U:AA,R625+1,FALSE))</f>
        <v>240</v>
      </c>
      <c r="T625" s="13" t="s">
        <v>3664</v>
      </c>
      <c r="X625" s="13">
        <f>IF(P625="","",INT(VLOOKUP(P625,属性值!A:G,R625+1,FALSE)*VLOOKUP(I625,属性值!A:D,3,FALSE)))</f>
        <v>1094</v>
      </c>
      <c r="Y625" s="13">
        <f>IF(P625="","",INT(VLOOKUP(P625,属性值!A:G,R625+1,FALSE)*VLOOKUP(I625,属性值!A:D,4,FALSE)))</f>
        <v>729</v>
      </c>
      <c r="Z625" s="13">
        <v>65</v>
      </c>
      <c r="AA625" s="13" t="str">
        <f>IF(Z625="","",VLOOKUP(Z625,状态名词!A:C,2,FALSE))</f>
        <v>str</v>
      </c>
      <c r="AB625" s="13" t="str">
        <f>IF(Z625="","",VLOOKUP(Z625,状态名词!A:C,3,FALSE))</f>
        <v>力量</v>
      </c>
      <c r="AC625" s="13">
        <v>8</v>
      </c>
    </row>
    <row r="626" spans="1:29">
      <c r="I626" s="13" t="str">
        <f>IF(H626="",I625,VLOOKUP(H626,装备类型!A:B,2,FALSE))</f>
        <v>刀</v>
      </c>
      <c r="O626" s="45"/>
      <c r="P626" s="45"/>
      <c r="Q626" s="57" t="str">
        <f t="shared" si="15"/>
        <v/>
      </c>
      <c r="R626" s="45"/>
      <c r="S626" s="13" t="str">
        <f>IF(P626="","",VLOOKUP(P626,属性值!U:AA,R626+1,FALSE))</f>
        <v/>
      </c>
      <c r="X626" s="13" t="str">
        <f>IF(P626="","",INT(VLOOKUP(P626,属性值!A:G,R626+1,FALSE)*VLOOKUP(I626,属性值!A:D,3,FALSE)))</f>
        <v/>
      </c>
      <c r="Y626" s="13" t="str">
        <f>IF(P626="","",INT(VLOOKUP(P626,属性值!A:G,R626+1,FALSE)*VLOOKUP(I626,属性值!A:D,4,FALSE)))</f>
        <v/>
      </c>
      <c r="Z626" s="13">
        <v>61</v>
      </c>
      <c r="AA626" s="13" t="str">
        <f>IF(Z626="","",VLOOKUP(Z626,状态名词!A:C,2,FALSE))</f>
        <v>team_ad</v>
      </c>
      <c r="AB626" s="13" t="str">
        <f>IF(Z626="","",VLOOKUP(Z626,状态名词!A:C,3,FALSE))</f>
        <v>队伍AD</v>
      </c>
      <c r="AC626" s="13">
        <v>4</v>
      </c>
    </row>
    <row r="627" spans="1:29">
      <c r="I627" s="13" t="str">
        <f>IF(H627="",I626,VLOOKUP(H627,装备类型!A:B,2,FALSE))</f>
        <v>刀</v>
      </c>
      <c r="O627" s="45"/>
      <c r="P627" s="45"/>
      <c r="Q627" s="57" t="str">
        <f t="shared" si="15"/>
        <v/>
      </c>
      <c r="R627" s="45"/>
      <c r="S627" s="13" t="str">
        <f>IF(P627="","",VLOOKUP(P627,属性值!U:AA,R627+1,FALSE))</f>
        <v/>
      </c>
      <c r="X627" s="13" t="str">
        <f>IF(P627="","",INT(VLOOKUP(P627,属性值!A:G,R627+1,FALSE)*VLOOKUP(I627,属性值!A:D,3,FALSE)))</f>
        <v/>
      </c>
      <c r="Y627" s="13" t="str">
        <f>IF(P627="","",INT(VLOOKUP(P627,属性值!A:G,R627+1,FALSE)*VLOOKUP(I627,属性值!A:D,4,FALSE)))</f>
        <v/>
      </c>
      <c r="Z627" s="13">
        <v>17</v>
      </c>
      <c r="AA627" s="13" t="str">
        <f>IF(Z627="","",VLOOKUP(Z627,状态名词!A:C,2,FALSE))</f>
        <v>adi</v>
      </c>
      <c r="AB627" s="13" t="str">
        <f>IF(Z627="","",VLOOKUP(Z627,状态名词!A:C,3,FALSE))</f>
        <v>物穿</v>
      </c>
      <c r="AC627" s="13">
        <v>24</v>
      </c>
    </row>
    <row r="628" spans="1:29">
      <c r="I628" s="13" t="str">
        <f>IF(H628="",I627,VLOOKUP(H628,装备类型!A:B,2,FALSE))</f>
        <v>刀</v>
      </c>
      <c r="J628" s="13">
        <v>5</v>
      </c>
      <c r="K628" s="41" t="s">
        <v>2876</v>
      </c>
      <c r="L628" s="13" t="s">
        <v>4177</v>
      </c>
      <c r="O628" s="45">
        <v>1</v>
      </c>
      <c r="P628" s="45">
        <v>50</v>
      </c>
      <c r="Q628" s="57">
        <f t="shared" si="15"/>
        <v>57</v>
      </c>
      <c r="R628" s="45">
        <v>5</v>
      </c>
      <c r="S628" s="13">
        <f>IF(P628="","",VLOOKUP(P628,属性值!U:AA,R628+1,FALSE))</f>
        <v>365</v>
      </c>
      <c r="T628" s="13" t="s">
        <v>3664</v>
      </c>
      <c r="U628" s="45">
        <v>30531</v>
      </c>
      <c r="X628" s="13">
        <f>IF(P628="","",INT(VLOOKUP(P628,属性值!A:G,R628+1,FALSE)*VLOOKUP(I628,属性值!A:D,3,FALSE)))</f>
        <v>1825</v>
      </c>
      <c r="Y628" s="13">
        <f>IF(P628="","",INT(VLOOKUP(P628,属性值!A:G,R628+1,FALSE)*VLOOKUP(I628,属性值!A:D,4,FALSE)))</f>
        <v>1216</v>
      </c>
      <c r="Z628" s="13">
        <v>65</v>
      </c>
      <c r="AA628" s="13" t="str">
        <f>IF(Z628="","",VLOOKUP(Z628,状态名词!A:C,2,FALSE))</f>
        <v>str</v>
      </c>
      <c r="AB628" s="13" t="str">
        <f>IF(Z628="","",VLOOKUP(Z628,状态名词!A:C,3,FALSE))</f>
        <v>力量</v>
      </c>
      <c r="AC628" s="13">
        <v>16</v>
      </c>
    </row>
    <row r="629" spans="1:29">
      <c r="I629" s="13" t="str">
        <f>IF(H629="",I628,VLOOKUP(H629,装备类型!A:B,2,FALSE))</f>
        <v>刀</v>
      </c>
      <c r="O629" s="45"/>
      <c r="P629" s="45"/>
      <c r="Q629" s="57" t="str">
        <f t="shared" si="15"/>
        <v/>
      </c>
      <c r="R629" s="45"/>
      <c r="S629" s="13" t="str">
        <f>IF(P629="","",VLOOKUP(P629,属性值!U:AA,R629+1,FALSE))</f>
        <v/>
      </c>
      <c r="X629" s="13" t="str">
        <f>IF(P629="","",INT(VLOOKUP(P629,属性值!A:G,R629+1,FALSE)*VLOOKUP(I629,属性值!A:D,3,FALSE)))</f>
        <v/>
      </c>
      <c r="Y629" s="13" t="str">
        <f>IF(P629="","",INT(VLOOKUP(P629,属性值!A:G,R629+1,FALSE)*VLOOKUP(I629,属性值!A:D,4,FALSE)))</f>
        <v/>
      </c>
      <c r="Z629" s="13">
        <v>61</v>
      </c>
      <c r="AA629" s="13" t="str">
        <f>IF(Z629="","",VLOOKUP(Z629,状态名词!A:C,2,FALSE))</f>
        <v>team_ad</v>
      </c>
      <c r="AB629" s="13" t="str">
        <f>IF(Z629="","",VLOOKUP(Z629,状态名词!A:C,3,FALSE))</f>
        <v>队伍AD</v>
      </c>
      <c r="AC629" s="13">
        <v>10</v>
      </c>
    </row>
    <row r="630" spans="1:29">
      <c r="I630" s="13" t="str">
        <f>IF(H630="",I629,VLOOKUP(H630,装备类型!A:B,2,FALSE))</f>
        <v>刀</v>
      </c>
      <c r="O630" s="45"/>
      <c r="P630" s="45"/>
      <c r="Q630" s="57" t="str">
        <f t="shared" si="15"/>
        <v/>
      </c>
      <c r="R630" s="45"/>
      <c r="S630" s="13" t="str">
        <f>IF(P630="","",VLOOKUP(P630,属性值!U:AA,R630+1,FALSE))</f>
        <v/>
      </c>
      <c r="X630" s="13" t="str">
        <f>IF(P630="","",INT(VLOOKUP(P630,属性值!A:G,R630+1,FALSE)*VLOOKUP(I630,属性值!A:D,3,FALSE)))</f>
        <v/>
      </c>
      <c r="Y630" s="13" t="str">
        <f>IF(P630="","",INT(VLOOKUP(P630,属性值!A:G,R630+1,FALSE)*VLOOKUP(I630,属性值!A:D,4,FALSE)))</f>
        <v/>
      </c>
      <c r="Z630" s="13">
        <v>17</v>
      </c>
      <c r="AA630" s="13" t="str">
        <f>IF(Z630="","",VLOOKUP(Z630,状态名词!A:C,2,FALSE))</f>
        <v>adi</v>
      </c>
      <c r="AB630" s="13" t="str">
        <f>IF(Z630="","",VLOOKUP(Z630,状态名词!A:C,3,FALSE))</f>
        <v>物穿</v>
      </c>
      <c r="AC630" s="13">
        <v>52</v>
      </c>
    </row>
    <row r="631" spans="1:29">
      <c r="I631" s="13" t="str">
        <f>IF(H631="",I630,VLOOKUP(H631,装备类型!A:B,2,FALSE))</f>
        <v>刀</v>
      </c>
      <c r="J631" s="13">
        <v>6</v>
      </c>
      <c r="K631" s="41" t="s">
        <v>2877</v>
      </c>
      <c r="L631" s="13" t="s">
        <v>4177</v>
      </c>
      <c r="O631" s="45">
        <v>1</v>
      </c>
      <c r="P631" s="45">
        <v>60</v>
      </c>
      <c r="Q631" s="57">
        <f t="shared" si="15"/>
        <v>67</v>
      </c>
      <c r="R631" s="45">
        <v>5</v>
      </c>
      <c r="S631" s="13">
        <f>IF(P631="","",VLOOKUP(P631,属性值!U:AA,R631+1,FALSE))</f>
        <v>455</v>
      </c>
      <c r="T631" s="13" t="s">
        <v>3664</v>
      </c>
      <c r="U631" s="45">
        <v>30532</v>
      </c>
      <c r="X631" s="13">
        <f>IF(P631="","",INT(VLOOKUP(P631,属性值!A:G,R631+1,FALSE)*VLOOKUP(I631,属性值!A:D,3,FALSE)))</f>
        <v>2629</v>
      </c>
      <c r="Y631" s="13">
        <f>IF(P631="","",INT(VLOOKUP(P631,属性值!A:G,R631+1,FALSE)*VLOOKUP(I631,属性值!A:D,4,FALSE)))</f>
        <v>1752</v>
      </c>
      <c r="Z631" s="13">
        <v>65</v>
      </c>
      <c r="AA631" s="13" t="str">
        <f>IF(Z631="","",VLOOKUP(Z631,状态名词!A:C,2,FALSE))</f>
        <v>str</v>
      </c>
      <c r="AB631" s="13" t="str">
        <f>IF(Z631="","",VLOOKUP(Z631,状态名词!A:C,3,FALSE))</f>
        <v>力量</v>
      </c>
      <c r="AC631" s="13">
        <v>19</v>
      </c>
    </row>
    <row r="632" spans="1:29">
      <c r="I632" s="13" t="str">
        <f>IF(H632="",I631,VLOOKUP(H632,装备类型!A:B,2,FALSE))</f>
        <v>刀</v>
      </c>
      <c r="O632" s="45"/>
      <c r="P632" s="45"/>
      <c r="Q632" s="57" t="str">
        <f t="shared" si="15"/>
        <v/>
      </c>
      <c r="R632" s="45"/>
      <c r="S632" s="13" t="str">
        <f>IF(P632="","",VLOOKUP(P632,属性值!U:AA,R632+1,FALSE))</f>
        <v/>
      </c>
      <c r="X632" s="13" t="str">
        <f>IF(P632="","",INT(VLOOKUP(P632,属性值!A:G,R632+1,FALSE)*VLOOKUP(I632,属性值!A:D,3,FALSE)))</f>
        <v/>
      </c>
      <c r="Y632" s="13" t="str">
        <f>IF(P632="","",INT(VLOOKUP(P632,属性值!A:G,R632+1,FALSE)*VLOOKUP(I632,属性值!A:D,4,FALSE)))</f>
        <v/>
      </c>
      <c r="Z632" s="13">
        <v>61</v>
      </c>
      <c r="AA632" s="13" t="str">
        <f>IF(Z632="","",VLOOKUP(Z632,状态名词!A:C,2,FALSE))</f>
        <v>team_ad</v>
      </c>
      <c r="AB632" s="13" t="str">
        <f>IF(Z632="","",VLOOKUP(Z632,状态名词!A:C,3,FALSE))</f>
        <v>队伍AD</v>
      </c>
      <c r="AC632" s="13">
        <v>11</v>
      </c>
    </row>
    <row r="633" spans="1:29">
      <c r="I633" s="13" t="str">
        <f>IF(H633="",I632,VLOOKUP(H633,装备类型!A:B,2,FALSE))</f>
        <v>刀</v>
      </c>
      <c r="O633" s="45"/>
      <c r="P633" s="45"/>
      <c r="Q633" s="57" t="str">
        <f t="shared" si="15"/>
        <v/>
      </c>
      <c r="R633" s="45"/>
      <c r="S633" s="13" t="str">
        <f>IF(P633="","",VLOOKUP(P633,属性值!U:AA,R633+1,FALSE))</f>
        <v/>
      </c>
      <c r="X633" s="13" t="str">
        <f>IF(P633="","",INT(VLOOKUP(P633,属性值!A:G,R633+1,FALSE)*VLOOKUP(I633,属性值!A:D,3,FALSE)))</f>
        <v/>
      </c>
      <c r="Y633" s="13" t="str">
        <f>IF(P633="","",INT(VLOOKUP(P633,属性值!A:G,R633+1,FALSE)*VLOOKUP(I633,属性值!A:D,4,FALSE)))</f>
        <v/>
      </c>
      <c r="Z633" s="13">
        <v>17</v>
      </c>
      <c r="AA633" s="13" t="str">
        <f>IF(Z633="","",VLOOKUP(Z633,状态名词!A:C,2,FALSE))</f>
        <v>adi</v>
      </c>
      <c r="AB633" s="13" t="str">
        <f>IF(Z633="","",VLOOKUP(Z633,状态名词!A:C,3,FALSE))</f>
        <v>物穿</v>
      </c>
      <c r="AC633" s="13">
        <v>58</v>
      </c>
    </row>
    <row r="634" spans="1:29">
      <c r="A634" s="41">
        <v>12103</v>
      </c>
      <c r="B634" s="13">
        <v>10</v>
      </c>
      <c r="C634" s="13">
        <v>1</v>
      </c>
      <c r="D634" s="13">
        <v>10</v>
      </c>
      <c r="E634" s="13">
        <v>2</v>
      </c>
      <c r="H634" s="13">
        <v>3</v>
      </c>
      <c r="I634" s="13" t="str">
        <f>IF(H634="",I633,VLOOKUP(H634,装备类型!A:B,2,FALSE))</f>
        <v>弓</v>
      </c>
      <c r="J634" s="13">
        <v>1</v>
      </c>
      <c r="K634" s="41" t="s">
        <v>2878</v>
      </c>
      <c r="L634" s="13" t="s">
        <v>6479</v>
      </c>
      <c r="O634" s="45">
        <v>1</v>
      </c>
      <c r="P634" s="45">
        <v>10</v>
      </c>
      <c r="Q634" s="57">
        <f t="shared" si="15"/>
        <v>10</v>
      </c>
      <c r="R634" s="45">
        <v>1</v>
      </c>
      <c r="S634" s="13">
        <f>IF(P634="","",VLOOKUP(P634,属性值!U:AA,R634+1,FALSE))</f>
        <v>15</v>
      </c>
      <c r="T634" s="13" t="s">
        <v>3665</v>
      </c>
      <c r="X634" s="13">
        <f>IF(P634="","",INT(VLOOKUP(P634,属性值!A:G,R634+1,FALSE)*VLOOKUP(I634,属性值!A:D,3,FALSE)))</f>
        <v>189</v>
      </c>
      <c r="Y634" s="13">
        <f>IF(P634="","",INT(VLOOKUP(P634,属性值!A:G,R634+1,FALSE)*VLOOKUP(I634,属性值!A:D,4,FALSE)))</f>
        <v>154</v>
      </c>
      <c r="AA634" s="13" t="str">
        <f>IF(Z634="","",VLOOKUP(Z634,状态名词!A:C,2,FALSE))</f>
        <v/>
      </c>
      <c r="AB634" s="13" t="str">
        <f>IF(Z634="","",VLOOKUP(Z634,状态名词!A:C,3,FALSE))</f>
        <v/>
      </c>
    </row>
    <row r="635" spans="1:29">
      <c r="I635" s="13" t="str">
        <f>IF(H635="",I634,VLOOKUP(H635,装备类型!A:B,2,FALSE))</f>
        <v>弓</v>
      </c>
      <c r="J635" s="13">
        <v>2</v>
      </c>
      <c r="K635" s="41" t="s">
        <v>2879</v>
      </c>
      <c r="L635" s="13" t="s">
        <v>4178</v>
      </c>
      <c r="O635" s="45">
        <v>1</v>
      </c>
      <c r="P635" s="45">
        <v>20</v>
      </c>
      <c r="Q635" s="57">
        <f t="shared" si="15"/>
        <v>21</v>
      </c>
      <c r="R635" s="45">
        <v>2</v>
      </c>
      <c r="S635" s="13">
        <f>IF(P635="","",VLOOKUP(P635,属性值!U:AA,R635+1,FALSE))</f>
        <v>55</v>
      </c>
      <c r="T635" s="13" t="s">
        <v>3665</v>
      </c>
      <c r="X635" s="13">
        <f>IF(P635="","",INT(VLOOKUP(P635,属性值!A:G,R635+1,FALSE)*VLOOKUP(I635,属性值!A:D,3,FALSE)))</f>
        <v>352</v>
      </c>
      <c r="Y635" s="13">
        <f>IF(P635="","",INT(VLOOKUP(P635,属性值!A:G,R635+1,FALSE)*VLOOKUP(I635,属性值!A:D,4,FALSE)))</f>
        <v>288</v>
      </c>
      <c r="Z635" s="13">
        <v>65</v>
      </c>
      <c r="AA635" s="13" t="str">
        <f>IF(Z635="","",VLOOKUP(Z635,状态名词!A:C,2,FALSE))</f>
        <v>str</v>
      </c>
      <c r="AB635" s="13" t="str">
        <f>IF(Z635="","",VLOOKUP(Z635,状态名词!A:C,3,FALSE))</f>
        <v>力量</v>
      </c>
      <c r="AC635" s="13">
        <v>6</v>
      </c>
    </row>
    <row r="636" spans="1:29">
      <c r="I636" s="13" t="str">
        <f>IF(H636="",I635,VLOOKUP(H636,装备类型!A:B,2,FALSE))</f>
        <v>弓</v>
      </c>
      <c r="J636" s="13">
        <v>3</v>
      </c>
      <c r="K636" s="41" t="s">
        <v>2880</v>
      </c>
      <c r="L636" s="13" t="s">
        <v>4178</v>
      </c>
      <c r="O636" s="45">
        <v>1</v>
      </c>
      <c r="P636" s="45">
        <v>30</v>
      </c>
      <c r="Q636" s="57">
        <f t="shared" si="15"/>
        <v>33</v>
      </c>
      <c r="R636" s="45">
        <v>3</v>
      </c>
      <c r="S636" s="13">
        <f>IF(P636="","",VLOOKUP(P636,属性值!U:AA,R636+1,FALSE))</f>
        <v>110</v>
      </c>
      <c r="T636" s="13" t="s">
        <v>3665</v>
      </c>
      <c r="X636" s="13">
        <f>IF(P636="","",INT(VLOOKUP(P636,属性值!A:G,R636+1,FALSE)*VLOOKUP(I636,属性值!A:D,3,FALSE)))</f>
        <v>598</v>
      </c>
      <c r="Y636" s="13">
        <f>IF(P636="","",INT(VLOOKUP(P636,属性值!A:G,R636+1,FALSE)*VLOOKUP(I636,属性值!A:D,4,FALSE)))</f>
        <v>489</v>
      </c>
      <c r="Z636" s="13">
        <v>65</v>
      </c>
      <c r="AA636" s="13" t="str">
        <f>IF(Z636="","",VLOOKUP(Z636,状态名词!A:C,2,FALSE))</f>
        <v>str</v>
      </c>
      <c r="AB636" s="13" t="str">
        <f>IF(Z636="","",VLOOKUP(Z636,状态名词!A:C,3,FALSE))</f>
        <v>力量</v>
      </c>
      <c r="AC636" s="13">
        <v>8</v>
      </c>
    </row>
    <row r="637" spans="1:29">
      <c r="I637" s="13" t="str">
        <f>IF(H637="",I636,VLOOKUP(H637,装备类型!A:B,2,FALSE))</f>
        <v>弓</v>
      </c>
      <c r="O637" s="45"/>
      <c r="P637" s="45"/>
      <c r="Q637" s="57" t="str">
        <f t="shared" si="15"/>
        <v/>
      </c>
      <c r="R637" s="45"/>
      <c r="S637" s="13" t="str">
        <f>IF(P637="","",VLOOKUP(P637,属性值!U:AA,R637+1,FALSE))</f>
        <v/>
      </c>
      <c r="X637" s="13" t="str">
        <f>IF(P637="","",INT(VLOOKUP(P637,属性值!A:G,R637+1,FALSE)*VLOOKUP(I637,属性值!A:D,3,FALSE)))</f>
        <v/>
      </c>
      <c r="Y637" s="13" t="str">
        <f>IF(P637="","",INT(VLOOKUP(P637,属性值!A:G,R637+1,FALSE)*VLOOKUP(I637,属性值!A:D,4,FALSE)))</f>
        <v/>
      </c>
      <c r="Z637" s="13">
        <v>61</v>
      </c>
      <c r="AA637" s="13" t="str">
        <f>IF(Z637="","",VLOOKUP(Z637,状态名词!A:C,2,FALSE))</f>
        <v>team_ad</v>
      </c>
      <c r="AB637" s="13" t="str">
        <f>IF(Z637="","",VLOOKUP(Z637,状态名词!A:C,3,FALSE))</f>
        <v>队伍AD</v>
      </c>
      <c r="AC637" s="13">
        <v>4</v>
      </c>
    </row>
    <row r="638" spans="1:29">
      <c r="I638" s="13" t="str">
        <f>IF(H638="",I637,VLOOKUP(H638,装备类型!A:B,2,FALSE))</f>
        <v>弓</v>
      </c>
      <c r="J638" s="13">
        <v>4</v>
      </c>
      <c r="K638" s="41" t="s">
        <v>2881</v>
      </c>
      <c r="L638" s="13" t="s">
        <v>4178</v>
      </c>
      <c r="O638" s="45">
        <v>1</v>
      </c>
      <c r="P638" s="45">
        <v>40</v>
      </c>
      <c r="Q638" s="57">
        <f t="shared" si="15"/>
        <v>45</v>
      </c>
      <c r="R638" s="45">
        <v>4</v>
      </c>
      <c r="S638" s="13">
        <f>IF(P638="","",VLOOKUP(P638,属性值!U:AA,R638+1,FALSE))</f>
        <v>240</v>
      </c>
      <c r="T638" s="13" t="s">
        <v>3665</v>
      </c>
      <c r="X638" s="13">
        <f>IF(P638="","",INT(VLOOKUP(P638,属性值!A:G,R638+1,FALSE)*VLOOKUP(I638,属性值!A:D,3,FALSE)))</f>
        <v>1003</v>
      </c>
      <c r="Y638" s="13">
        <f>IF(P638="","",INT(VLOOKUP(P638,属性值!A:G,R638+1,FALSE)*VLOOKUP(I638,属性值!A:D,4,FALSE)))</f>
        <v>820</v>
      </c>
      <c r="Z638" s="13">
        <v>65</v>
      </c>
      <c r="AA638" s="13" t="str">
        <f>IF(Z638="","",VLOOKUP(Z638,状态名词!A:C,2,FALSE))</f>
        <v>str</v>
      </c>
      <c r="AB638" s="13" t="str">
        <f>IF(Z638="","",VLOOKUP(Z638,状态名词!A:C,3,FALSE))</f>
        <v>力量</v>
      </c>
      <c r="AC638" s="13">
        <v>8</v>
      </c>
    </row>
    <row r="639" spans="1:29">
      <c r="I639" s="13" t="str">
        <f>IF(H639="",I638,VLOOKUP(H639,装备类型!A:B,2,FALSE))</f>
        <v>弓</v>
      </c>
      <c r="O639" s="45"/>
      <c r="P639" s="45"/>
      <c r="Q639" s="57" t="str">
        <f t="shared" si="15"/>
        <v/>
      </c>
      <c r="R639" s="45"/>
      <c r="S639" s="13" t="str">
        <f>IF(P639="","",VLOOKUP(P639,属性值!U:AA,R639+1,FALSE))</f>
        <v/>
      </c>
      <c r="X639" s="13" t="str">
        <f>IF(P639="","",INT(VLOOKUP(P639,属性值!A:G,R639+1,FALSE)*VLOOKUP(I639,属性值!A:D,3,FALSE)))</f>
        <v/>
      </c>
      <c r="Y639" s="13" t="str">
        <f>IF(P639="","",INT(VLOOKUP(P639,属性值!A:G,R639+1,FALSE)*VLOOKUP(I639,属性值!A:D,4,FALSE)))</f>
        <v/>
      </c>
      <c r="Z639" s="13">
        <v>61</v>
      </c>
      <c r="AA639" s="13" t="str">
        <f>IF(Z639="","",VLOOKUP(Z639,状态名词!A:C,2,FALSE))</f>
        <v>team_ad</v>
      </c>
      <c r="AB639" s="13" t="str">
        <f>IF(Z639="","",VLOOKUP(Z639,状态名词!A:C,3,FALSE))</f>
        <v>队伍AD</v>
      </c>
      <c r="AC639" s="13">
        <v>4</v>
      </c>
    </row>
    <row r="640" spans="1:29">
      <c r="I640" s="13" t="str">
        <f>IF(H640="",I639,VLOOKUP(H640,装备类型!A:B,2,FALSE))</f>
        <v>弓</v>
      </c>
      <c r="O640" s="45"/>
      <c r="P640" s="45"/>
      <c r="Q640" s="57" t="str">
        <f t="shared" si="15"/>
        <v/>
      </c>
      <c r="R640" s="45"/>
      <c r="S640" s="13" t="str">
        <f>IF(P640="","",VLOOKUP(P640,属性值!U:AA,R640+1,FALSE))</f>
        <v/>
      </c>
      <c r="X640" s="13" t="str">
        <f>IF(P640="","",INT(VLOOKUP(P640,属性值!A:G,R640+1,FALSE)*VLOOKUP(I640,属性值!A:D,3,FALSE)))</f>
        <v/>
      </c>
      <c r="Y640" s="13" t="str">
        <f>IF(P640="","",INT(VLOOKUP(P640,属性值!A:G,R640+1,FALSE)*VLOOKUP(I640,属性值!A:D,4,FALSE)))</f>
        <v/>
      </c>
      <c r="Z640" s="13">
        <v>17</v>
      </c>
      <c r="AA640" s="13" t="str">
        <f>IF(Z640="","",VLOOKUP(Z640,状态名词!A:C,2,FALSE))</f>
        <v>adi</v>
      </c>
      <c r="AB640" s="13" t="str">
        <f>IF(Z640="","",VLOOKUP(Z640,状态名词!A:C,3,FALSE))</f>
        <v>物穿</v>
      </c>
      <c r="AC640" s="13">
        <v>24</v>
      </c>
    </row>
    <row r="641" spans="1:29">
      <c r="I641" s="13" t="str">
        <f>IF(H641="",I640,VLOOKUP(H641,装备类型!A:B,2,FALSE))</f>
        <v>弓</v>
      </c>
      <c r="J641" s="13">
        <v>5</v>
      </c>
      <c r="K641" s="41" t="s">
        <v>2882</v>
      </c>
      <c r="L641" s="13" t="s">
        <v>4178</v>
      </c>
      <c r="O641" s="45">
        <v>1</v>
      </c>
      <c r="P641" s="45">
        <v>50</v>
      </c>
      <c r="Q641" s="57">
        <f t="shared" si="15"/>
        <v>57</v>
      </c>
      <c r="R641" s="45">
        <v>5</v>
      </c>
      <c r="S641" s="13">
        <f>IF(P641="","",VLOOKUP(P641,属性值!U:AA,R641+1,FALSE))</f>
        <v>365</v>
      </c>
      <c r="T641" s="13" t="s">
        <v>3665</v>
      </c>
      <c r="U641" s="45">
        <v>30531</v>
      </c>
      <c r="X641" s="13">
        <f>IF(P641="","",INT(VLOOKUP(P641,属性值!A:G,R641+1,FALSE)*VLOOKUP(I641,属性值!A:D,3,FALSE)))</f>
        <v>1673</v>
      </c>
      <c r="Y641" s="13">
        <f>IF(P641="","",INT(VLOOKUP(P641,属性值!A:G,R641+1,FALSE)*VLOOKUP(I641,属性值!A:D,4,FALSE)))</f>
        <v>1368</v>
      </c>
      <c r="Z641" s="13">
        <v>65</v>
      </c>
      <c r="AA641" s="13" t="str">
        <f>IF(Z641="","",VLOOKUP(Z641,状态名词!A:C,2,FALSE))</f>
        <v>str</v>
      </c>
      <c r="AB641" s="13" t="str">
        <f>IF(Z641="","",VLOOKUP(Z641,状态名词!A:C,3,FALSE))</f>
        <v>力量</v>
      </c>
      <c r="AC641" s="13">
        <v>16</v>
      </c>
    </row>
    <row r="642" spans="1:29">
      <c r="I642" s="13" t="str">
        <f>IF(H642="",I641,VLOOKUP(H642,装备类型!A:B,2,FALSE))</f>
        <v>弓</v>
      </c>
      <c r="O642" s="45"/>
      <c r="P642" s="45"/>
      <c r="Q642" s="57" t="str">
        <f t="shared" si="15"/>
        <v/>
      </c>
      <c r="R642" s="45"/>
      <c r="S642" s="13" t="str">
        <f>IF(P642="","",VLOOKUP(P642,属性值!U:AA,R642+1,FALSE))</f>
        <v/>
      </c>
      <c r="X642" s="13" t="str">
        <f>IF(P642="","",INT(VLOOKUP(P642,属性值!A:G,R642+1,FALSE)*VLOOKUP(I642,属性值!A:D,3,FALSE)))</f>
        <v/>
      </c>
      <c r="Y642" s="13" t="str">
        <f>IF(P642="","",INT(VLOOKUP(P642,属性值!A:G,R642+1,FALSE)*VLOOKUP(I642,属性值!A:D,4,FALSE)))</f>
        <v/>
      </c>
      <c r="Z642" s="13">
        <v>61</v>
      </c>
      <c r="AA642" s="13" t="str">
        <f>IF(Z642="","",VLOOKUP(Z642,状态名词!A:C,2,FALSE))</f>
        <v>team_ad</v>
      </c>
      <c r="AB642" s="13" t="str">
        <f>IF(Z642="","",VLOOKUP(Z642,状态名词!A:C,3,FALSE))</f>
        <v>队伍AD</v>
      </c>
      <c r="AC642" s="13">
        <v>10</v>
      </c>
    </row>
    <row r="643" spans="1:29">
      <c r="I643" s="13" t="str">
        <f>IF(H643="",I642,VLOOKUP(H643,装备类型!A:B,2,FALSE))</f>
        <v>弓</v>
      </c>
      <c r="O643" s="45"/>
      <c r="P643" s="45"/>
      <c r="Q643" s="57" t="str">
        <f t="shared" si="15"/>
        <v/>
      </c>
      <c r="R643" s="45"/>
      <c r="S643" s="13" t="str">
        <f>IF(P643="","",VLOOKUP(P643,属性值!U:AA,R643+1,FALSE))</f>
        <v/>
      </c>
      <c r="X643" s="13" t="str">
        <f>IF(P643="","",INT(VLOOKUP(P643,属性值!A:G,R643+1,FALSE)*VLOOKUP(I643,属性值!A:D,3,FALSE)))</f>
        <v/>
      </c>
      <c r="Y643" s="13" t="str">
        <f>IF(P643="","",INT(VLOOKUP(P643,属性值!A:G,R643+1,FALSE)*VLOOKUP(I643,属性值!A:D,4,FALSE)))</f>
        <v/>
      </c>
      <c r="Z643" s="13">
        <v>17</v>
      </c>
      <c r="AA643" s="13" t="str">
        <f>IF(Z643="","",VLOOKUP(Z643,状态名词!A:C,2,FALSE))</f>
        <v>adi</v>
      </c>
      <c r="AB643" s="13" t="str">
        <f>IF(Z643="","",VLOOKUP(Z643,状态名词!A:C,3,FALSE))</f>
        <v>物穿</v>
      </c>
      <c r="AC643" s="13">
        <v>52</v>
      </c>
    </row>
    <row r="644" spans="1:29">
      <c r="I644" s="13" t="str">
        <f>IF(H644="",I643,VLOOKUP(H644,装备类型!A:B,2,FALSE))</f>
        <v>弓</v>
      </c>
      <c r="J644" s="13">
        <v>6</v>
      </c>
      <c r="K644" s="41" t="s">
        <v>2883</v>
      </c>
      <c r="L644" s="13" t="s">
        <v>4178</v>
      </c>
      <c r="O644" s="45">
        <v>1</v>
      </c>
      <c r="P644" s="45">
        <v>60</v>
      </c>
      <c r="Q644" s="57">
        <f t="shared" si="15"/>
        <v>67</v>
      </c>
      <c r="R644" s="45">
        <v>5</v>
      </c>
      <c r="S644" s="13">
        <f>IF(P644="","",VLOOKUP(P644,属性值!U:AA,R644+1,FALSE))</f>
        <v>455</v>
      </c>
      <c r="T644" s="13" t="s">
        <v>3665</v>
      </c>
      <c r="U644" s="45">
        <v>30532</v>
      </c>
      <c r="X644" s="13">
        <f>IF(P644="","",INT(VLOOKUP(P644,属性值!A:G,R644+1,FALSE)*VLOOKUP(I644,属性值!A:D,3,FALSE)))</f>
        <v>2410</v>
      </c>
      <c r="Y644" s="13">
        <f>IF(P644="","",INT(VLOOKUP(P644,属性值!A:G,R644+1,FALSE)*VLOOKUP(I644,属性值!A:D,4,FALSE)))</f>
        <v>1971</v>
      </c>
      <c r="Z644" s="13">
        <v>65</v>
      </c>
      <c r="AA644" s="13" t="str">
        <f>IF(Z644="","",VLOOKUP(Z644,状态名词!A:C,2,FALSE))</f>
        <v>str</v>
      </c>
      <c r="AB644" s="13" t="str">
        <f>IF(Z644="","",VLOOKUP(Z644,状态名词!A:C,3,FALSE))</f>
        <v>力量</v>
      </c>
      <c r="AC644" s="13">
        <v>19</v>
      </c>
    </row>
    <row r="645" spans="1:29">
      <c r="I645" s="13" t="str">
        <f>IF(H645="",I644,VLOOKUP(H645,装备类型!A:B,2,FALSE))</f>
        <v>弓</v>
      </c>
      <c r="O645" s="45"/>
      <c r="P645" s="45"/>
      <c r="Q645" s="57" t="str">
        <f t="shared" si="15"/>
        <v/>
      </c>
      <c r="R645" s="45"/>
      <c r="S645" s="13" t="str">
        <f>IF(P645="","",VLOOKUP(P645,属性值!U:AA,R645+1,FALSE))</f>
        <v/>
      </c>
      <c r="X645" s="13" t="str">
        <f>IF(P645="","",INT(VLOOKUP(P645,属性值!A:G,R645+1,FALSE)*VLOOKUP(I645,属性值!A:D,3,FALSE)))</f>
        <v/>
      </c>
      <c r="Y645" s="13" t="str">
        <f>IF(P645="","",INT(VLOOKUP(P645,属性值!A:G,R645+1,FALSE)*VLOOKUP(I645,属性值!A:D,4,FALSE)))</f>
        <v/>
      </c>
      <c r="Z645" s="13">
        <v>61</v>
      </c>
      <c r="AA645" s="13" t="str">
        <f>IF(Z645="","",VLOOKUP(Z645,状态名词!A:C,2,FALSE))</f>
        <v>team_ad</v>
      </c>
      <c r="AB645" s="13" t="str">
        <f>IF(Z645="","",VLOOKUP(Z645,状态名词!A:C,3,FALSE))</f>
        <v>队伍AD</v>
      </c>
      <c r="AC645" s="13">
        <v>11</v>
      </c>
    </row>
    <row r="646" spans="1:29">
      <c r="I646" s="13" t="str">
        <f>IF(H646="",I645,VLOOKUP(H646,装备类型!A:B,2,FALSE))</f>
        <v>弓</v>
      </c>
      <c r="O646" s="45"/>
      <c r="P646" s="45"/>
      <c r="Q646" s="57" t="str">
        <f t="shared" si="15"/>
        <v/>
      </c>
      <c r="R646" s="45"/>
      <c r="S646" s="13" t="str">
        <f>IF(P646="","",VLOOKUP(P646,属性值!U:AA,R646+1,FALSE))</f>
        <v/>
      </c>
      <c r="X646" s="13" t="str">
        <f>IF(P646="","",INT(VLOOKUP(P646,属性值!A:G,R646+1,FALSE)*VLOOKUP(I646,属性值!A:D,3,FALSE)))</f>
        <v/>
      </c>
      <c r="Y646" s="13" t="str">
        <f>IF(P646="","",INT(VLOOKUP(P646,属性值!A:G,R646+1,FALSE)*VLOOKUP(I646,属性值!A:D,4,FALSE)))</f>
        <v/>
      </c>
      <c r="Z646" s="13">
        <v>17</v>
      </c>
      <c r="AA646" s="13" t="str">
        <f>IF(Z646="","",VLOOKUP(Z646,状态名词!A:C,2,FALSE))</f>
        <v>adi</v>
      </c>
      <c r="AB646" s="13" t="str">
        <f>IF(Z646="","",VLOOKUP(Z646,状态名词!A:C,3,FALSE))</f>
        <v>物穿</v>
      </c>
      <c r="AC646" s="13">
        <v>58</v>
      </c>
    </row>
    <row r="647" spans="1:29">
      <c r="A647" s="41">
        <v>12104</v>
      </c>
      <c r="B647" s="13">
        <v>10</v>
      </c>
      <c r="C647" s="13">
        <v>1</v>
      </c>
      <c r="D647" s="13">
        <v>10</v>
      </c>
      <c r="E647" s="13">
        <v>2</v>
      </c>
      <c r="H647" s="13">
        <v>4</v>
      </c>
      <c r="I647" s="13" t="str">
        <f>IF(H647="",I646,VLOOKUP(H647,装备类型!A:B,2,FALSE))</f>
        <v>盾</v>
      </c>
      <c r="J647" s="13">
        <v>1</v>
      </c>
      <c r="K647" s="41" t="s">
        <v>2884</v>
      </c>
      <c r="L647" s="13" t="s">
        <v>6480</v>
      </c>
      <c r="O647" s="45">
        <v>1</v>
      </c>
      <c r="P647" s="45">
        <v>10</v>
      </c>
      <c r="Q647" s="57">
        <f t="shared" si="15"/>
        <v>10</v>
      </c>
      <c r="R647" s="45">
        <v>1</v>
      </c>
      <c r="S647" s="13">
        <f>IF(P647="","",VLOOKUP(P647,属性值!U:AA,R647+1,FALSE))</f>
        <v>15</v>
      </c>
      <c r="T647" s="13" t="s">
        <v>3666</v>
      </c>
      <c r="X647" s="13">
        <f>IF(P647="","",INT(VLOOKUP(P647,属性值!A:G,R647+1,FALSE)*VLOOKUP(I647,属性值!A:D,3,FALSE)))</f>
        <v>172</v>
      </c>
      <c r="Y647" s="13">
        <f>IF(P647="","",INT(VLOOKUP(P647,属性值!A:G,R647+1,FALSE)*VLOOKUP(I647,属性值!A:D,4,FALSE)))</f>
        <v>172</v>
      </c>
      <c r="AA647" s="13" t="str">
        <f>IF(Z647="","",VLOOKUP(Z647,状态名词!A:C,2,FALSE))</f>
        <v/>
      </c>
      <c r="AB647" s="13" t="str">
        <f>IF(Z647="","",VLOOKUP(Z647,状态名词!A:C,3,FALSE))</f>
        <v/>
      </c>
    </row>
    <row r="648" spans="1:29">
      <c r="I648" s="13" t="str">
        <f>IF(H648="",I647,VLOOKUP(H648,装备类型!A:B,2,FALSE))</f>
        <v>盾</v>
      </c>
      <c r="J648" s="13">
        <v>2</v>
      </c>
      <c r="K648" s="41" t="s">
        <v>2885</v>
      </c>
      <c r="L648" s="13" t="s">
        <v>4179</v>
      </c>
      <c r="O648" s="45">
        <v>1</v>
      </c>
      <c r="P648" s="45">
        <v>20</v>
      </c>
      <c r="Q648" s="57">
        <f t="shared" si="15"/>
        <v>21</v>
      </c>
      <c r="R648" s="45">
        <v>2</v>
      </c>
      <c r="S648" s="13">
        <f>IF(P648="","",VLOOKUP(P648,属性值!U:AA,R648+1,FALSE))</f>
        <v>55</v>
      </c>
      <c r="T648" s="13" t="s">
        <v>3666</v>
      </c>
      <c r="X648" s="13">
        <f>IF(P648="","",INT(VLOOKUP(P648,属性值!A:G,R648+1,FALSE)*VLOOKUP(I648,属性值!A:D,3,FALSE)))</f>
        <v>320</v>
      </c>
      <c r="Y648" s="13">
        <f>IF(P648="","",INT(VLOOKUP(P648,属性值!A:G,R648+1,FALSE)*VLOOKUP(I648,属性值!A:D,4,FALSE)))</f>
        <v>320</v>
      </c>
      <c r="Z648" s="13">
        <v>65</v>
      </c>
      <c r="AA648" s="13" t="str">
        <f>IF(Z648="","",VLOOKUP(Z648,状态名词!A:C,2,FALSE))</f>
        <v>str</v>
      </c>
      <c r="AB648" s="13" t="str">
        <f>IF(Z648="","",VLOOKUP(Z648,状态名词!A:C,3,FALSE))</f>
        <v>力量</v>
      </c>
      <c r="AC648" s="13">
        <v>6</v>
      </c>
    </row>
    <row r="649" spans="1:29">
      <c r="I649" s="13" t="str">
        <f>IF(H649="",I648,VLOOKUP(H649,装备类型!A:B,2,FALSE))</f>
        <v>盾</v>
      </c>
      <c r="J649" s="13">
        <v>3</v>
      </c>
      <c r="K649" s="41" t="s">
        <v>2886</v>
      </c>
      <c r="L649" s="13" t="s">
        <v>4179</v>
      </c>
      <c r="O649" s="45">
        <v>1</v>
      </c>
      <c r="P649" s="45">
        <v>30</v>
      </c>
      <c r="Q649" s="57">
        <f t="shared" si="15"/>
        <v>33</v>
      </c>
      <c r="R649" s="45">
        <v>3</v>
      </c>
      <c r="S649" s="13">
        <f>IF(P649="","",VLOOKUP(P649,属性值!U:AA,R649+1,FALSE))</f>
        <v>110</v>
      </c>
      <c r="T649" s="13" t="s">
        <v>3666</v>
      </c>
      <c r="X649" s="13">
        <f>IF(P649="","",INT(VLOOKUP(P649,属性值!A:G,R649+1,FALSE)*VLOOKUP(I649,属性值!A:D,3,FALSE)))</f>
        <v>544</v>
      </c>
      <c r="Y649" s="13">
        <f>IF(P649="","",INT(VLOOKUP(P649,属性值!A:G,R649+1,FALSE)*VLOOKUP(I649,属性值!A:D,4,FALSE)))</f>
        <v>544</v>
      </c>
      <c r="Z649" s="13">
        <v>65</v>
      </c>
      <c r="AA649" s="13" t="str">
        <f>IF(Z649="","",VLOOKUP(Z649,状态名词!A:C,2,FALSE))</f>
        <v>str</v>
      </c>
      <c r="AB649" s="13" t="str">
        <f>IF(Z649="","",VLOOKUP(Z649,状态名词!A:C,3,FALSE))</f>
        <v>力量</v>
      </c>
      <c r="AC649" s="13">
        <v>8</v>
      </c>
    </row>
    <row r="650" spans="1:29">
      <c r="I650" s="13" t="str">
        <f>IF(H650="",I649,VLOOKUP(H650,装备类型!A:B,2,FALSE))</f>
        <v>盾</v>
      </c>
      <c r="O650" s="45"/>
      <c r="P650" s="45"/>
      <c r="Q650" s="57" t="str">
        <f t="shared" si="15"/>
        <v/>
      </c>
      <c r="R650" s="45"/>
      <c r="S650" s="13" t="str">
        <f>IF(P650="","",VLOOKUP(P650,属性值!U:AA,R650+1,FALSE))</f>
        <v/>
      </c>
      <c r="X650" s="13" t="str">
        <f>IF(P650="","",INT(VLOOKUP(P650,属性值!A:G,R650+1,FALSE)*VLOOKUP(I650,属性值!A:D,3,FALSE)))</f>
        <v/>
      </c>
      <c r="Y650" s="13" t="str">
        <f>IF(P650="","",INT(VLOOKUP(P650,属性值!A:G,R650+1,FALSE)*VLOOKUP(I650,属性值!A:D,4,FALSE)))</f>
        <v/>
      </c>
      <c r="Z650" s="13">
        <v>61</v>
      </c>
      <c r="AA650" s="13" t="str">
        <f>IF(Z650="","",VLOOKUP(Z650,状态名词!A:C,2,FALSE))</f>
        <v>team_ad</v>
      </c>
      <c r="AB650" s="13" t="str">
        <f>IF(Z650="","",VLOOKUP(Z650,状态名词!A:C,3,FALSE))</f>
        <v>队伍AD</v>
      </c>
      <c r="AC650" s="13">
        <v>4</v>
      </c>
    </row>
    <row r="651" spans="1:29">
      <c r="I651" s="13" t="str">
        <f>IF(H651="",I650,VLOOKUP(H651,装备类型!A:B,2,FALSE))</f>
        <v>盾</v>
      </c>
      <c r="J651" s="13">
        <v>4</v>
      </c>
      <c r="K651" s="41" t="s">
        <v>2887</v>
      </c>
      <c r="L651" s="13" t="s">
        <v>4179</v>
      </c>
      <c r="O651" s="45">
        <v>1</v>
      </c>
      <c r="P651" s="45">
        <v>40</v>
      </c>
      <c r="Q651" s="57">
        <f t="shared" si="15"/>
        <v>45</v>
      </c>
      <c r="R651" s="45">
        <v>4</v>
      </c>
      <c r="S651" s="13">
        <f>IF(P651="","",VLOOKUP(P651,属性值!U:AA,R651+1,FALSE))</f>
        <v>240</v>
      </c>
      <c r="T651" s="13" t="s">
        <v>3666</v>
      </c>
      <c r="X651" s="13">
        <f>IF(P651="","",INT(VLOOKUP(P651,属性值!A:G,R651+1,FALSE)*VLOOKUP(I651,属性值!A:D,3,FALSE)))</f>
        <v>912</v>
      </c>
      <c r="Y651" s="13">
        <f>IF(P651="","",INT(VLOOKUP(P651,属性值!A:G,R651+1,FALSE)*VLOOKUP(I651,属性值!A:D,4,FALSE)))</f>
        <v>912</v>
      </c>
      <c r="Z651" s="13">
        <v>65</v>
      </c>
      <c r="AA651" s="13" t="str">
        <f>IF(Z651="","",VLOOKUP(Z651,状态名词!A:C,2,FALSE))</f>
        <v>str</v>
      </c>
      <c r="AB651" s="13" t="str">
        <f>IF(Z651="","",VLOOKUP(Z651,状态名词!A:C,3,FALSE))</f>
        <v>力量</v>
      </c>
      <c r="AC651" s="13">
        <v>8</v>
      </c>
    </row>
    <row r="652" spans="1:29">
      <c r="I652" s="13" t="str">
        <f>IF(H652="",I651,VLOOKUP(H652,装备类型!A:B,2,FALSE))</f>
        <v>盾</v>
      </c>
      <c r="O652" s="45"/>
      <c r="P652" s="45"/>
      <c r="Q652" s="57" t="str">
        <f t="shared" si="15"/>
        <v/>
      </c>
      <c r="R652" s="45"/>
      <c r="S652" s="13" t="str">
        <f>IF(P652="","",VLOOKUP(P652,属性值!U:AA,R652+1,FALSE))</f>
        <v/>
      </c>
      <c r="X652" s="13" t="str">
        <f>IF(P652="","",INT(VLOOKUP(P652,属性值!A:G,R652+1,FALSE)*VLOOKUP(I652,属性值!A:D,3,FALSE)))</f>
        <v/>
      </c>
      <c r="Y652" s="13" t="str">
        <f>IF(P652="","",INT(VLOOKUP(P652,属性值!A:G,R652+1,FALSE)*VLOOKUP(I652,属性值!A:D,4,FALSE)))</f>
        <v/>
      </c>
      <c r="Z652" s="13">
        <v>61</v>
      </c>
      <c r="AA652" s="13" t="str">
        <f>IF(Z652="","",VLOOKUP(Z652,状态名词!A:C,2,FALSE))</f>
        <v>team_ad</v>
      </c>
      <c r="AB652" s="13" t="str">
        <f>IF(Z652="","",VLOOKUP(Z652,状态名词!A:C,3,FALSE))</f>
        <v>队伍AD</v>
      </c>
      <c r="AC652" s="13">
        <v>4</v>
      </c>
    </row>
    <row r="653" spans="1:29">
      <c r="I653" s="13" t="str">
        <f>IF(H653="",I652,VLOOKUP(H653,装备类型!A:B,2,FALSE))</f>
        <v>盾</v>
      </c>
      <c r="O653" s="45"/>
      <c r="P653" s="45"/>
      <c r="Q653" s="57" t="str">
        <f t="shared" si="15"/>
        <v/>
      </c>
      <c r="R653" s="45"/>
      <c r="S653" s="13" t="str">
        <f>IF(P653="","",VLOOKUP(P653,属性值!U:AA,R653+1,FALSE))</f>
        <v/>
      </c>
      <c r="X653" s="13" t="str">
        <f>IF(P653="","",INT(VLOOKUP(P653,属性值!A:G,R653+1,FALSE)*VLOOKUP(I653,属性值!A:D,3,FALSE)))</f>
        <v/>
      </c>
      <c r="Y653" s="13" t="str">
        <f>IF(P653="","",INT(VLOOKUP(P653,属性值!A:G,R653+1,FALSE)*VLOOKUP(I653,属性值!A:D,4,FALSE)))</f>
        <v/>
      </c>
      <c r="Z653" s="13">
        <v>17</v>
      </c>
      <c r="AA653" s="13" t="str">
        <f>IF(Z653="","",VLOOKUP(Z653,状态名词!A:C,2,FALSE))</f>
        <v>adi</v>
      </c>
      <c r="AB653" s="13" t="str">
        <f>IF(Z653="","",VLOOKUP(Z653,状态名词!A:C,3,FALSE))</f>
        <v>物穿</v>
      </c>
      <c r="AC653" s="13">
        <v>24</v>
      </c>
    </row>
    <row r="654" spans="1:29">
      <c r="I654" s="13" t="str">
        <f>IF(H654="",I653,VLOOKUP(H654,装备类型!A:B,2,FALSE))</f>
        <v>盾</v>
      </c>
      <c r="J654" s="13">
        <v>5</v>
      </c>
      <c r="K654" s="41" t="s">
        <v>2888</v>
      </c>
      <c r="L654" s="13" t="s">
        <v>4179</v>
      </c>
      <c r="O654" s="45">
        <v>1</v>
      </c>
      <c r="P654" s="45">
        <v>50</v>
      </c>
      <c r="Q654" s="57">
        <f t="shared" si="15"/>
        <v>57</v>
      </c>
      <c r="R654" s="45">
        <v>5</v>
      </c>
      <c r="S654" s="13">
        <f>IF(P654="","",VLOOKUP(P654,属性值!U:AA,R654+1,FALSE))</f>
        <v>365</v>
      </c>
      <c r="T654" s="13" t="s">
        <v>3666</v>
      </c>
      <c r="U654" s="45">
        <v>30531</v>
      </c>
      <c r="X654" s="13">
        <f>IF(P654="","",INT(VLOOKUP(P654,属性值!A:G,R654+1,FALSE)*VLOOKUP(I654,属性值!A:D,3,FALSE)))</f>
        <v>1521</v>
      </c>
      <c r="Y654" s="13">
        <f>IF(P654="","",INT(VLOOKUP(P654,属性值!A:G,R654+1,FALSE)*VLOOKUP(I654,属性值!A:D,4,FALSE)))</f>
        <v>1521</v>
      </c>
      <c r="Z654" s="13">
        <v>65</v>
      </c>
      <c r="AA654" s="13" t="str">
        <f>IF(Z654="","",VLOOKUP(Z654,状态名词!A:C,2,FALSE))</f>
        <v>str</v>
      </c>
      <c r="AB654" s="13" t="str">
        <f>IF(Z654="","",VLOOKUP(Z654,状态名词!A:C,3,FALSE))</f>
        <v>力量</v>
      </c>
      <c r="AC654" s="13">
        <v>16</v>
      </c>
    </row>
    <row r="655" spans="1:29">
      <c r="I655" s="13" t="str">
        <f>IF(H655="",I654,VLOOKUP(H655,装备类型!A:B,2,FALSE))</f>
        <v>盾</v>
      </c>
      <c r="O655" s="45"/>
      <c r="P655" s="45"/>
      <c r="Q655" s="57" t="str">
        <f t="shared" si="15"/>
        <v/>
      </c>
      <c r="R655" s="45"/>
      <c r="S655" s="13" t="str">
        <f>IF(P655="","",VLOOKUP(P655,属性值!U:AA,R655+1,FALSE))</f>
        <v/>
      </c>
      <c r="X655" s="13" t="str">
        <f>IF(P655="","",INT(VLOOKUP(P655,属性值!A:G,R655+1,FALSE)*VLOOKUP(I655,属性值!A:D,3,FALSE)))</f>
        <v/>
      </c>
      <c r="Y655" s="13" t="str">
        <f>IF(P655="","",INT(VLOOKUP(P655,属性值!A:G,R655+1,FALSE)*VLOOKUP(I655,属性值!A:D,4,FALSE)))</f>
        <v/>
      </c>
      <c r="Z655" s="13">
        <v>61</v>
      </c>
      <c r="AA655" s="13" t="str">
        <f>IF(Z655="","",VLOOKUP(Z655,状态名词!A:C,2,FALSE))</f>
        <v>team_ad</v>
      </c>
      <c r="AB655" s="13" t="str">
        <f>IF(Z655="","",VLOOKUP(Z655,状态名词!A:C,3,FALSE))</f>
        <v>队伍AD</v>
      </c>
      <c r="AC655" s="13">
        <v>10</v>
      </c>
    </row>
    <row r="656" spans="1:29">
      <c r="I656" s="13" t="str">
        <f>IF(H656="",I655,VLOOKUP(H656,装备类型!A:B,2,FALSE))</f>
        <v>盾</v>
      </c>
      <c r="O656" s="45"/>
      <c r="P656" s="45"/>
      <c r="Q656" s="57" t="str">
        <f t="shared" si="15"/>
        <v/>
      </c>
      <c r="R656" s="45"/>
      <c r="S656" s="13" t="str">
        <f>IF(P656="","",VLOOKUP(P656,属性值!U:AA,R656+1,FALSE))</f>
        <v/>
      </c>
      <c r="X656" s="13" t="str">
        <f>IF(P656="","",INT(VLOOKUP(P656,属性值!A:G,R656+1,FALSE)*VLOOKUP(I656,属性值!A:D,3,FALSE)))</f>
        <v/>
      </c>
      <c r="Y656" s="13" t="str">
        <f>IF(P656="","",INT(VLOOKUP(P656,属性值!A:G,R656+1,FALSE)*VLOOKUP(I656,属性值!A:D,4,FALSE)))</f>
        <v/>
      </c>
      <c r="Z656" s="13">
        <v>17</v>
      </c>
      <c r="AA656" s="13" t="str">
        <f>IF(Z656="","",VLOOKUP(Z656,状态名词!A:C,2,FALSE))</f>
        <v>adi</v>
      </c>
      <c r="AB656" s="13" t="str">
        <f>IF(Z656="","",VLOOKUP(Z656,状态名词!A:C,3,FALSE))</f>
        <v>物穿</v>
      </c>
      <c r="AC656" s="13">
        <v>52</v>
      </c>
    </row>
    <row r="657" spans="1:29">
      <c r="I657" s="13" t="str">
        <f>IF(H657="",I656,VLOOKUP(H657,装备类型!A:B,2,FALSE))</f>
        <v>盾</v>
      </c>
      <c r="J657" s="13">
        <v>6</v>
      </c>
      <c r="K657" s="41" t="s">
        <v>2889</v>
      </c>
      <c r="L657" s="13" t="s">
        <v>4179</v>
      </c>
      <c r="O657" s="45">
        <v>1</v>
      </c>
      <c r="P657" s="45">
        <v>60</v>
      </c>
      <c r="Q657" s="57">
        <f t="shared" si="15"/>
        <v>67</v>
      </c>
      <c r="R657" s="45">
        <v>5</v>
      </c>
      <c r="S657" s="13">
        <f>IF(P657="","",VLOOKUP(P657,属性值!U:AA,R657+1,FALSE))</f>
        <v>455</v>
      </c>
      <c r="T657" s="13" t="s">
        <v>3666</v>
      </c>
      <c r="U657" s="45">
        <v>30532</v>
      </c>
      <c r="X657" s="13">
        <f>IF(P657="","",INT(VLOOKUP(P657,属性值!A:G,R657+1,FALSE)*VLOOKUP(I657,属性值!A:D,3,FALSE)))</f>
        <v>2191</v>
      </c>
      <c r="Y657" s="13">
        <f>IF(P657="","",INT(VLOOKUP(P657,属性值!A:G,R657+1,FALSE)*VLOOKUP(I657,属性值!A:D,4,FALSE)))</f>
        <v>2191</v>
      </c>
      <c r="Z657" s="13">
        <v>65</v>
      </c>
      <c r="AA657" s="13" t="str">
        <f>IF(Z657="","",VLOOKUP(Z657,状态名词!A:C,2,FALSE))</f>
        <v>str</v>
      </c>
      <c r="AB657" s="13" t="str">
        <f>IF(Z657="","",VLOOKUP(Z657,状态名词!A:C,3,FALSE))</f>
        <v>力量</v>
      </c>
      <c r="AC657" s="13">
        <v>19</v>
      </c>
    </row>
    <row r="658" spans="1:29">
      <c r="I658" s="13" t="str">
        <f>IF(H658="",I657,VLOOKUP(H658,装备类型!A:B,2,FALSE))</f>
        <v>盾</v>
      </c>
      <c r="O658" s="45"/>
      <c r="P658" s="45"/>
      <c r="Q658" s="57" t="str">
        <f t="shared" si="15"/>
        <v/>
      </c>
      <c r="R658" s="45"/>
      <c r="S658" s="13" t="str">
        <f>IF(P658="","",VLOOKUP(P658,属性值!U:AA,R658+1,FALSE))</f>
        <v/>
      </c>
      <c r="X658" s="13" t="str">
        <f>IF(P658="","",INT(VLOOKUP(P658,属性值!A:G,R658+1,FALSE)*VLOOKUP(I658,属性值!A:D,3,FALSE)))</f>
        <v/>
      </c>
      <c r="Y658" s="13" t="str">
        <f>IF(P658="","",INT(VLOOKUP(P658,属性值!A:G,R658+1,FALSE)*VLOOKUP(I658,属性值!A:D,4,FALSE)))</f>
        <v/>
      </c>
      <c r="Z658" s="13">
        <v>61</v>
      </c>
      <c r="AA658" s="13" t="str">
        <f>IF(Z658="","",VLOOKUP(Z658,状态名词!A:C,2,FALSE))</f>
        <v>team_ad</v>
      </c>
      <c r="AB658" s="13" t="str">
        <f>IF(Z658="","",VLOOKUP(Z658,状态名词!A:C,3,FALSE))</f>
        <v>队伍AD</v>
      </c>
      <c r="AC658" s="13">
        <v>11</v>
      </c>
    </row>
    <row r="659" spans="1:29">
      <c r="I659" s="13" t="str">
        <f>IF(H659="",I658,VLOOKUP(H659,装备类型!A:B,2,FALSE))</f>
        <v>盾</v>
      </c>
      <c r="O659" s="45"/>
      <c r="P659" s="45"/>
      <c r="Q659" s="57" t="str">
        <f t="shared" si="15"/>
        <v/>
      </c>
      <c r="R659" s="45"/>
      <c r="S659" s="13" t="str">
        <f>IF(P659="","",VLOOKUP(P659,属性值!U:AA,R659+1,FALSE))</f>
        <v/>
      </c>
      <c r="X659" s="13" t="str">
        <f>IF(P659="","",INT(VLOOKUP(P659,属性值!A:G,R659+1,FALSE)*VLOOKUP(I659,属性值!A:D,3,FALSE)))</f>
        <v/>
      </c>
      <c r="Y659" s="13" t="str">
        <f>IF(P659="","",INT(VLOOKUP(P659,属性值!A:G,R659+1,FALSE)*VLOOKUP(I659,属性值!A:D,4,FALSE)))</f>
        <v/>
      </c>
      <c r="Z659" s="13">
        <v>17</v>
      </c>
      <c r="AA659" s="13" t="str">
        <f>IF(Z659="","",VLOOKUP(Z659,状态名词!A:C,2,FALSE))</f>
        <v>adi</v>
      </c>
      <c r="AB659" s="13" t="str">
        <f>IF(Z659="","",VLOOKUP(Z659,状态名词!A:C,3,FALSE))</f>
        <v>物穿</v>
      </c>
      <c r="AC659" s="13">
        <v>58</v>
      </c>
    </row>
    <row r="660" spans="1:29">
      <c r="A660" s="41">
        <v>12105</v>
      </c>
      <c r="B660" s="13">
        <v>10</v>
      </c>
      <c r="C660" s="13">
        <v>1</v>
      </c>
      <c r="D660" s="13">
        <v>10</v>
      </c>
      <c r="E660" s="13">
        <v>2</v>
      </c>
      <c r="H660" s="13">
        <v>5</v>
      </c>
      <c r="I660" s="13" t="str">
        <f>IF(H660="",I659,VLOOKUP(H660,装备类型!A:B,2,FALSE))</f>
        <v>匕首</v>
      </c>
      <c r="J660" s="13">
        <v>1</v>
      </c>
      <c r="K660" s="41" t="s">
        <v>2890</v>
      </c>
      <c r="L660" s="13" t="s">
        <v>6481</v>
      </c>
      <c r="O660" s="45">
        <v>1</v>
      </c>
      <c r="P660" s="45">
        <v>10</v>
      </c>
      <c r="Q660" s="57">
        <f t="shared" si="15"/>
        <v>10</v>
      </c>
      <c r="R660" s="45">
        <v>1</v>
      </c>
      <c r="S660" s="13">
        <f>IF(P660="","",VLOOKUP(P660,属性值!U:AA,R660+1,FALSE))</f>
        <v>15</v>
      </c>
      <c r="T660" s="13" t="s">
        <v>3667</v>
      </c>
      <c r="X660" s="13">
        <f>IF(P660="","",INT(VLOOKUP(P660,属性值!A:G,R660+1,FALSE)*VLOOKUP(I660,属性值!A:D,3,FALSE)))</f>
        <v>172</v>
      </c>
      <c r="Y660" s="13">
        <f>IF(P660="","",INT(VLOOKUP(P660,属性值!A:G,R660+1,FALSE)*VLOOKUP(I660,属性值!A:D,4,FALSE)))</f>
        <v>172</v>
      </c>
      <c r="AA660" s="13" t="str">
        <f>IF(Z660="","",VLOOKUP(Z660,状态名词!A:C,2,FALSE))</f>
        <v/>
      </c>
      <c r="AB660" s="13" t="str">
        <f>IF(Z660="","",VLOOKUP(Z660,状态名词!A:C,3,FALSE))</f>
        <v/>
      </c>
    </row>
    <row r="661" spans="1:29">
      <c r="I661" s="13" t="str">
        <f>IF(H661="",I660,VLOOKUP(H661,装备类型!A:B,2,FALSE))</f>
        <v>匕首</v>
      </c>
      <c r="J661" s="13">
        <v>2</v>
      </c>
      <c r="K661" s="41" t="s">
        <v>2891</v>
      </c>
      <c r="L661" s="13" t="s">
        <v>4180</v>
      </c>
      <c r="O661" s="45">
        <v>1</v>
      </c>
      <c r="P661" s="45">
        <v>20</v>
      </c>
      <c r="Q661" s="57">
        <f t="shared" si="15"/>
        <v>21</v>
      </c>
      <c r="R661" s="45">
        <v>2</v>
      </c>
      <c r="S661" s="13">
        <f>IF(P661="","",VLOOKUP(P661,属性值!U:AA,R661+1,FALSE))</f>
        <v>55</v>
      </c>
      <c r="T661" s="13" t="s">
        <v>3667</v>
      </c>
      <c r="X661" s="13">
        <f>IF(P661="","",INT(VLOOKUP(P661,属性值!A:G,R661+1,FALSE)*VLOOKUP(I661,属性值!A:D,3,FALSE)))</f>
        <v>320</v>
      </c>
      <c r="Y661" s="13">
        <f>IF(P661="","",INT(VLOOKUP(P661,属性值!A:G,R661+1,FALSE)*VLOOKUP(I661,属性值!A:D,4,FALSE)))</f>
        <v>320</v>
      </c>
      <c r="Z661" s="13">
        <v>65</v>
      </c>
      <c r="AA661" s="13" t="str">
        <f>IF(Z661="","",VLOOKUP(Z661,状态名词!A:C,2,FALSE))</f>
        <v>str</v>
      </c>
      <c r="AB661" s="13" t="str">
        <f>IF(Z661="","",VLOOKUP(Z661,状态名词!A:C,3,FALSE))</f>
        <v>力量</v>
      </c>
      <c r="AC661" s="13">
        <v>6</v>
      </c>
    </row>
    <row r="662" spans="1:29">
      <c r="I662" s="13" t="str">
        <f>IF(H662="",I661,VLOOKUP(H662,装备类型!A:B,2,FALSE))</f>
        <v>匕首</v>
      </c>
      <c r="J662" s="13">
        <v>3</v>
      </c>
      <c r="K662" s="41" t="s">
        <v>2892</v>
      </c>
      <c r="L662" s="13" t="s">
        <v>4180</v>
      </c>
      <c r="O662" s="45">
        <v>1</v>
      </c>
      <c r="P662" s="45">
        <v>30</v>
      </c>
      <c r="Q662" s="57">
        <f t="shared" si="15"/>
        <v>33</v>
      </c>
      <c r="R662" s="45">
        <v>3</v>
      </c>
      <c r="S662" s="13">
        <f>IF(P662="","",VLOOKUP(P662,属性值!U:AA,R662+1,FALSE))</f>
        <v>110</v>
      </c>
      <c r="T662" s="13" t="s">
        <v>3667</v>
      </c>
      <c r="X662" s="13">
        <f>IF(P662="","",INT(VLOOKUP(P662,属性值!A:G,R662+1,FALSE)*VLOOKUP(I662,属性值!A:D,3,FALSE)))</f>
        <v>544</v>
      </c>
      <c r="Y662" s="13">
        <f>IF(P662="","",INT(VLOOKUP(P662,属性值!A:G,R662+1,FALSE)*VLOOKUP(I662,属性值!A:D,4,FALSE)))</f>
        <v>544</v>
      </c>
      <c r="Z662" s="13">
        <v>65</v>
      </c>
      <c r="AA662" s="13" t="str">
        <f>IF(Z662="","",VLOOKUP(Z662,状态名词!A:C,2,FALSE))</f>
        <v>str</v>
      </c>
      <c r="AB662" s="13" t="str">
        <f>IF(Z662="","",VLOOKUP(Z662,状态名词!A:C,3,FALSE))</f>
        <v>力量</v>
      </c>
      <c r="AC662" s="13">
        <v>8</v>
      </c>
    </row>
    <row r="663" spans="1:29">
      <c r="I663" s="13" t="str">
        <f>IF(H663="",I662,VLOOKUP(H663,装备类型!A:B,2,FALSE))</f>
        <v>匕首</v>
      </c>
      <c r="O663" s="45"/>
      <c r="P663" s="45"/>
      <c r="Q663" s="57" t="str">
        <f t="shared" si="15"/>
        <v/>
      </c>
      <c r="R663" s="45"/>
      <c r="S663" s="13" t="str">
        <f>IF(P663="","",VLOOKUP(P663,属性值!U:AA,R663+1,FALSE))</f>
        <v/>
      </c>
      <c r="X663" s="13" t="str">
        <f>IF(P663="","",INT(VLOOKUP(P663,属性值!A:G,R663+1,FALSE)*VLOOKUP(I663,属性值!A:D,3,FALSE)))</f>
        <v/>
      </c>
      <c r="Y663" s="13" t="str">
        <f>IF(P663="","",INT(VLOOKUP(P663,属性值!A:G,R663+1,FALSE)*VLOOKUP(I663,属性值!A:D,4,FALSE)))</f>
        <v/>
      </c>
      <c r="Z663" s="13">
        <v>61</v>
      </c>
      <c r="AA663" s="13" t="str">
        <f>IF(Z663="","",VLOOKUP(Z663,状态名词!A:C,2,FALSE))</f>
        <v>team_ad</v>
      </c>
      <c r="AB663" s="13" t="str">
        <f>IF(Z663="","",VLOOKUP(Z663,状态名词!A:C,3,FALSE))</f>
        <v>队伍AD</v>
      </c>
      <c r="AC663" s="13">
        <v>4</v>
      </c>
    </row>
    <row r="664" spans="1:29">
      <c r="I664" s="13" t="str">
        <f>IF(H664="",I663,VLOOKUP(H664,装备类型!A:B,2,FALSE))</f>
        <v>匕首</v>
      </c>
      <c r="J664" s="13">
        <v>4</v>
      </c>
      <c r="K664" s="41" t="s">
        <v>2893</v>
      </c>
      <c r="L664" s="13" t="s">
        <v>4180</v>
      </c>
      <c r="O664" s="45">
        <v>1</v>
      </c>
      <c r="P664" s="45">
        <v>40</v>
      </c>
      <c r="Q664" s="57">
        <f t="shared" si="15"/>
        <v>45</v>
      </c>
      <c r="R664" s="45">
        <v>4</v>
      </c>
      <c r="S664" s="13">
        <f>IF(P664="","",VLOOKUP(P664,属性值!U:AA,R664+1,FALSE))</f>
        <v>240</v>
      </c>
      <c r="T664" s="13" t="s">
        <v>3667</v>
      </c>
      <c r="X664" s="13">
        <f>IF(P664="","",INT(VLOOKUP(P664,属性值!A:G,R664+1,FALSE)*VLOOKUP(I664,属性值!A:D,3,FALSE)))</f>
        <v>912</v>
      </c>
      <c r="Y664" s="13">
        <f>IF(P664="","",INT(VLOOKUP(P664,属性值!A:G,R664+1,FALSE)*VLOOKUP(I664,属性值!A:D,4,FALSE)))</f>
        <v>912</v>
      </c>
      <c r="Z664" s="13">
        <v>65</v>
      </c>
      <c r="AA664" s="13" t="str">
        <f>IF(Z664="","",VLOOKUP(Z664,状态名词!A:C,2,FALSE))</f>
        <v>str</v>
      </c>
      <c r="AB664" s="13" t="str">
        <f>IF(Z664="","",VLOOKUP(Z664,状态名词!A:C,3,FALSE))</f>
        <v>力量</v>
      </c>
      <c r="AC664" s="13">
        <v>8</v>
      </c>
    </row>
    <row r="665" spans="1:29">
      <c r="I665" s="13" t="str">
        <f>IF(H665="",I664,VLOOKUP(H665,装备类型!A:B,2,FALSE))</f>
        <v>匕首</v>
      </c>
      <c r="O665" s="45"/>
      <c r="P665" s="45"/>
      <c r="Q665" s="57" t="str">
        <f t="shared" si="15"/>
        <v/>
      </c>
      <c r="R665" s="45"/>
      <c r="S665" s="13" t="str">
        <f>IF(P665="","",VLOOKUP(P665,属性值!U:AA,R665+1,FALSE))</f>
        <v/>
      </c>
      <c r="X665" s="13" t="str">
        <f>IF(P665="","",INT(VLOOKUP(P665,属性值!A:G,R665+1,FALSE)*VLOOKUP(I665,属性值!A:D,3,FALSE)))</f>
        <v/>
      </c>
      <c r="Y665" s="13" t="str">
        <f>IF(P665="","",INT(VLOOKUP(P665,属性值!A:G,R665+1,FALSE)*VLOOKUP(I665,属性值!A:D,4,FALSE)))</f>
        <v/>
      </c>
      <c r="Z665" s="13">
        <v>61</v>
      </c>
      <c r="AA665" s="13" t="str">
        <f>IF(Z665="","",VLOOKUP(Z665,状态名词!A:C,2,FALSE))</f>
        <v>team_ad</v>
      </c>
      <c r="AB665" s="13" t="str">
        <f>IF(Z665="","",VLOOKUP(Z665,状态名词!A:C,3,FALSE))</f>
        <v>队伍AD</v>
      </c>
      <c r="AC665" s="13">
        <v>4</v>
      </c>
    </row>
    <row r="666" spans="1:29">
      <c r="I666" s="13" t="str">
        <f>IF(H666="",I665,VLOOKUP(H666,装备类型!A:B,2,FALSE))</f>
        <v>匕首</v>
      </c>
      <c r="O666" s="45"/>
      <c r="P666" s="45"/>
      <c r="Q666" s="57" t="str">
        <f t="shared" si="15"/>
        <v/>
      </c>
      <c r="R666" s="45"/>
      <c r="S666" s="13" t="str">
        <f>IF(P666="","",VLOOKUP(P666,属性值!U:AA,R666+1,FALSE))</f>
        <v/>
      </c>
      <c r="X666" s="13" t="str">
        <f>IF(P666="","",INT(VLOOKUP(P666,属性值!A:G,R666+1,FALSE)*VLOOKUP(I666,属性值!A:D,3,FALSE)))</f>
        <v/>
      </c>
      <c r="Y666" s="13" t="str">
        <f>IF(P666="","",INT(VLOOKUP(P666,属性值!A:G,R666+1,FALSE)*VLOOKUP(I666,属性值!A:D,4,FALSE)))</f>
        <v/>
      </c>
      <c r="Z666" s="13">
        <v>17</v>
      </c>
      <c r="AA666" s="13" t="str">
        <f>IF(Z666="","",VLOOKUP(Z666,状态名词!A:C,2,FALSE))</f>
        <v>adi</v>
      </c>
      <c r="AB666" s="13" t="str">
        <f>IF(Z666="","",VLOOKUP(Z666,状态名词!A:C,3,FALSE))</f>
        <v>物穿</v>
      </c>
      <c r="AC666" s="13">
        <v>24</v>
      </c>
    </row>
    <row r="667" spans="1:29">
      <c r="I667" s="13" t="str">
        <f>IF(H667="",I666,VLOOKUP(H667,装备类型!A:B,2,FALSE))</f>
        <v>匕首</v>
      </c>
      <c r="J667" s="13">
        <v>5</v>
      </c>
      <c r="K667" s="41" t="s">
        <v>2894</v>
      </c>
      <c r="L667" s="13" t="s">
        <v>4180</v>
      </c>
      <c r="O667" s="45">
        <v>1</v>
      </c>
      <c r="P667" s="45">
        <v>50</v>
      </c>
      <c r="Q667" s="57">
        <f t="shared" ref="Q667:Q718" si="16">IF(R667="","",IF(R667=1,P667,R667*2-3+P667))</f>
        <v>57</v>
      </c>
      <c r="R667" s="45">
        <v>5</v>
      </c>
      <c r="S667" s="13">
        <f>IF(P667="","",VLOOKUP(P667,属性值!U:AA,R667+1,FALSE))</f>
        <v>365</v>
      </c>
      <c r="T667" s="13" t="s">
        <v>3667</v>
      </c>
      <c r="U667" s="45">
        <v>30531</v>
      </c>
      <c r="X667" s="13">
        <f>IF(P667="","",INT(VLOOKUP(P667,属性值!A:G,R667+1,FALSE)*VLOOKUP(I667,属性值!A:D,3,FALSE)))</f>
        <v>1521</v>
      </c>
      <c r="Y667" s="13">
        <f>IF(P667="","",INT(VLOOKUP(P667,属性值!A:G,R667+1,FALSE)*VLOOKUP(I667,属性值!A:D,4,FALSE)))</f>
        <v>1521</v>
      </c>
      <c r="Z667" s="13">
        <v>65</v>
      </c>
      <c r="AA667" s="13" t="str">
        <f>IF(Z667="","",VLOOKUP(Z667,状态名词!A:C,2,FALSE))</f>
        <v>str</v>
      </c>
      <c r="AB667" s="13" t="str">
        <f>IF(Z667="","",VLOOKUP(Z667,状态名词!A:C,3,FALSE))</f>
        <v>力量</v>
      </c>
      <c r="AC667" s="13">
        <v>16</v>
      </c>
    </row>
    <row r="668" spans="1:29">
      <c r="I668" s="13" t="str">
        <f>IF(H668="",I667,VLOOKUP(H668,装备类型!A:B,2,FALSE))</f>
        <v>匕首</v>
      </c>
      <c r="O668" s="45"/>
      <c r="P668" s="45"/>
      <c r="Q668" s="57" t="str">
        <f t="shared" si="16"/>
        <v/>
      </c>
      <c r="R668" s="45"/>
      <c r="S668" s="13" t="str">
        <f>IF(P668="","",VLOOKUP(P668,属性值!U:AA,R668+1,FALSE))</f>
        <v/>
      </c>
      <c r="X668" s="13" t="str">
        <f>IF(P668="","",INT(VLOOKUP(P668,属性值!A:G,R668+1,FALSE)*VLOOKUP(I668,属性值!A:D,3,FALSE)))</f>
        <v/>
      </c>
      <c r="Y668" s="13" t="str">
        <f>IF(P668="","",INT(VLOOKUP(P668,属性值!A:G,R668+1,FALSE)*VLOOKUP(I668,属性值!A:D,4,FALSE)))</f>
        <v/>
      </c>
      <c r="Z668" s="13">
        <v>61</v>
      </c>
      <c r="AA668" s="13" t="str">
        <f>IF(Z668="","",VLOOKUP(Z668,状态名词!A:C,2,FALSE))</f>
        <v>team_ad</v>
      </c>
      <c r="AB668" s="13" t="str">
        <f>IF(Z668="","",VLOOKUP(Z668,状态名词!A:C,3,FALSE))</f>
        <v>队伍AD</v>
      </c>
      <c r="AC668" s="13">
        <v>10</v>
      </c>
    </row>
    <row r="669" spans="1:29">
      <c r="I669" s="13" t="str">
        <f>IF(H669="",I668,VLOOKUP(H669,装备类型!A:B,2,FALSE))</f>
        <v>匕首</v>
      </c>
      <c r="O669" s="45"/>
      <c r="P669" s="45"/>
      <c r="Q669" s="57" t="str">
        <f t="shared" si="16"/>
        <v/>
      </c>
      <c r="R669" s="45"/>
      <c r="S669" s="13" t="str">
        <f>IF(P669="","",VLOOKUP(P669,属性值!U:AA,R669+1,FALSE))</f>
        <v/>
      </c>
      <c r="X669" s="13" t="str">
        <f>IF(P669="","",INT(VLOOKUP(P669,属性值!A:G,R669+1,FALSE)*VLOOKUP(I669,属性值!A:D,3,FALSE)))</f>
        <v/>
      </c>
      <c r="Y669" s="13" t="str">
        <f>IF(P669="","",INT(VLOOKUP(P669,属性值!A:G,R669+1,FALSE)*VLOOKUP(I669,属性值!A:D,4,FALSE)))</f>
        <v/>
      </c>
      <c r="Z669" s="13">
        <v>17</v>
      </c>
      <c r="AA669" s="13" t="str">
        <f>IF(Z669="","",VLOOKUP(Z669,状态名词!A:C,2,FALSE))</f>
        <v>adi</v>
      </c>
      <c r="AB669" s="13" t="str">
        <f>IF(Z669="","",VLOOKUP(Z669,状态名词!A:C,3,FALSE))</f>
        <v>物穿</v>
      </c>
      <c r="AC669" s="13">
        <v>52</v>
      </c>
    </row>
    <row r="670" spans="1:29">
      <c r="I670" s="13" t="str">
        <f>IF(H670="",I669,VLOOKUP(H670,装备类型!A:B,2,FALSE))</f>
        <v>匕首</v>
      </c>
      <c r="J670" s="13">
        <v>6</v>
      </c>
      <c r="K670" s="41" t="s">
        <v>2895</v>
      </c>
      <c r="L670" s="13" t="s">
        <v>4180</v>
      </c>
      <c r="O670" s="45">
        <v>1</v>
      </c>
      <c r="P670" s="45">
        <v>60</v>
      </c>
      <c r="Q670" s="57">
        <f t="shared" si="16"/>
        <v>67</v>
      </c>
      <c r="R670" s="45">
        <v>5</v>
      </c>
      <c r="S670" s="13">
        <f>IF(P670="","",VLOOKUP(P670,属性值!U:AA,R670+1,FALSE))</f>
        <v>455</v>
      </c>
      <c r="T670" s="13" t="s">
        <v>3667</v>
      </c>
      <c r="U670" s="45">
        <v>30532</v>
      </c>
      <c r="X670" s="13">
        <f>IF(P670="","",INT(VLOOKUP(P670,属性值!A:G,R670+1,FALSE)*VLOOKUP(I670,属性值!A:D,3,FALSE)))</f>
        <v>2191</v>
      </c>
      <c r="Y670" s="13">
        <f>IF(P670="","",INT(VLOOKUP(P670,属性值!A:G,R670+1,FALSE)*VLOOKUP(I670,属性值!A:D,4,FALSE)))</f>
        <v>2191</v>
      </c>
      <c r="Z670" s="13">
        <v>65</v>
      </c>
      <c r="AA670" s="13" t="str">
        <f>IF(Z670="","",VLOOKUP(Z670,状态名词!A:C,2,FALSE))</f>
        <v>str</v>
      </c>
      <c r="AB670" s="13" t="str">
        <f>IF(Z670="","",VLOOKUP(Z670,状态名词!A:C,3,FALSE))</f>
        <v>力量</v>
      </c>
      <c r="AC670" s="13">
        <v>19</v>
      </c>
    </row>
    <row r="671" spans="1:29">
      <c r="I671" s="13" t="str">
        <f>IF(H671="",I670,VLOOKUP(H671,装备类型!A:B,2,FALSE))</f>
        <v>匕首</v>
      </c>
      <c r="O671" s="45"/>
      <c r="P671" s="45"/>
      <c r="Q671" s="57" t="str">
        <f t="shared" si="16"/>
        <v/>
      </c>
      <c r="R671" s="45"/>
      <c r="S671" s="13" t="str">
        <f>IF(P671="","",VLOOKUP(P671,属性值!U:AA,R671+1,FALSE))</f>
        <v/>
      </c>
      <c r="X671" s="13" t="str">
        <f>IF(P671="","",INT(VLOOKUP(P671,属性值!A:G,R671+1,FALSE)*VLOOKUP(I671,属性值!A:D,3,FALSE)))</f>
        <v/>
      </c>
      <c r="Y671" s="13" t="str">
        <f>IF(P671="","",INT(VLOOKUP(P671,属性值!A:G,R671+1,FALSE)*VLOOKUP(I671,属性值!A:D,4,FALSE)))</f>
        <v/>
      </c>
      <c r="Z671" s="13">
        <v>61</v>
      </c>
      <c r="AA671" s="13" t="str">
        <f>IF(Z671="","",VLOOKUP(Z671,状态名词!A:C,2,FALSE))</f>
        <v>team_ad</v>
      </c>
      <c r="AB671" s="13" t="str">
        <f>IF(Z671="","",VLOOKUP(Z671,状态名词!A:C,3,FALSE))</f>
        <v>队伍AD</v>
      </c>
      <c r="AC671" s="13">
        <v>11</v>
      </c>
    </row>
    <row r="672" spans="1:29">
      <c r="I672" s="13" t="str">
        <f>IF(H672="",I671,VLOOKUP(H672,装备类型!A:B,2,FALSE))</f>
        <v>匕首</v>
      </c>
      <c r="O672" s="45"/>
      <c r="P672" s="45"/>
      <c r="Q672" s="57" t="str">
        <f t="shared" si="16"/>
        <v/>
      </c>
      <c r="R672" s="45"/>
      <c r="S672" s="13" t="str">
        <f>IF(P672="","",VLOOKUP(P672,属性值!U:AA,R672+1,FALSE))</f>
        <v/>
      </c>
      <c r="X672" s="13" t="str">
        <f>IF(P672="","",INT(VLOOKUP(P672,属性值!A:G,R672+1,FALSE)*VLOOKUP(I672,属性值!A:D,3,FALSE)))</f>
        <v/>
      </c>
      <c r="Y672" s="13" t="str">
        <f>IF(P672="","",INT(VLOOKUP(P672,属性值!A:G,R672+1,FALSE)*VLOOKUP(I672,属性值!A:D,4,FALSE)))</f>
        <v/>
      </c>
      <c r="Z672" s="13">
        <v>17</v>
      </c>
      <c r="AA672" s="13" t="str">
        <f>IF(Z672="","",VLOOKUP(Z672,状态名词!A:C,2,FALSE))</f>
        <v>adi</v>
      </c>
      <c r="AB672" s="13" t="str">
        <f>IF(Z672="","",VLOOKUP(Z672,状态名词!A:C,3,FALSE))</f>
        <v>物穿</v>
      </c>
      <c r="AC672" s="13">
        <v>58</v>
      </c>
    </row>
    <row r="673" spans="1:29">
      <c r="A673" s="41">
        <v>12106</v>
      </c>
      <c r="B673" s="13">
        <v>10</v>
      </c>
      <c r="C673" s="13">
        <v>1</v>
      </c>
      <c r="D673" s="13">
        <v>10</v>
      </c>
      <c r="E673" s="13">
        <v>2</v>
      </c>
      <c r="H673" s="13">
        <v>6</v>
      </c>
      <c r="I673" s="13" t="str">
        <f>IF(H673="",I672,VLOOKUP(H673,装备类型!A:B,2,FALSE))</f>
        <v>杖</v>
      </c>
      <c r="J673" s="13">
        <v>1</v>
      </c>
      <c r="K673" s="41" t="s">
        <v>2896</v>
      </c>
      <c r="L673" s="13" t="s">
        <v>6482</v>
      </c>
      <c r="O673" s="45">
        <v>1</v>
      </c>
      <c r="P673" s="45">
        <v>10</v>
      </c>
      <c r="Q673" s="57">
        <f t="shared" si="16"/>
        <v>10</v>
      </c>
      <c r="R673" s="45">
        <v>1</v>
      </c>
      <c r="S673" s="13">
        <f>IF(P673="","",VLOOKUP(P673,属性值!U:AA,R673+1,FALSE))</f>
        <v>15</v>
      </c>
      <c r="T673" s="13" t="s">
        <v>3668</v>
      </c>
      <c r="X673" s="13">
        <f>IF(P673="","",INT(VLOOKUP(P673,属性值!A:G,R673+1,FALSE)*VLOOKUP(I673,属性值!A:D,3,FALSE)))</f>
        <v>137</v>
      </c>
      <c r="Y673" s="13">
        <f>IF(P673="","",INT(VLOOKUP(P673,属性值!A:G,R673+1,FALSE)*VLOOKUP(I673,属性值!A:D,4,FALSE)))</f>
        <v>206</v>
      </c>
      <c r="AA673" s="13" t="str">
        <f>IF(Z673="","",VLOOKUP(Z673,状态名词!A:C,2,FALSE))</f>
        <v/>
      </c>
      <c r="AB673" s="13" t="str">
        <f>IF(Z673="","",VLOOKUP(Z673,状态名词!A:C,3,FALSE))</f>
        <v/>
      </c>
    </row>
    <row r="674" spans="1:29">
      <c r="I674" s="13" t="str">
        <f>IF(H674="",I673,VLOOKUP(H674,装备类型!A:B,2,FALSE))</f>
        <v>杖</v>
      </c>
      <c r="J674" s="13">
        <v>2</v>
      </c>
      <c r="K674" s="41" t="s">
        <v>2897</v>
      </c>
      <c r="L674" s="13" t="s">
        <v>4181</v>
      </c>
      <c r="O674" s="45">
        <v>1</v>
      </c>
      <c r="P674" s="45">
        <v>20</v>
      </c>
      <c r="Q674" s="57">
        <f t="shared" si="16"/>
        <v>21</v>
      </c>
      <c r="R674" s="45">
        <v>2</v>
      </c>
      <c r="S674" s="13">
        <f>IF(P674="","",VLOOKUP(P674,属性值!U:AA,R674+1,FALSE))</f>
        <v>55</v>
      </c>
      <c r="T674" s="13" t="s">
        <v>3668</v>
      </c>
      <c r="X674" s="13">
        <f>IF(P674="","",INT(VLOOKUP(P674,属性值!A:G,R674+1,FALSE)*VLOOKUP(I674,属性值!A:D,3,FALSE)))</f>
        <v>256</v>
      </c>
      <c r="Y674" s="13">
        <f>IF(P674="","",INT(VLOOKUP(P674,属性值!A:G,R674+1,FALSE)*VLOOKUP(I674,属性值!A:D,4,FALSE)))</f>
        <v>384</v>
      </c>
      <c r="Z674" s="13">
        <v>67</v>
      </c>
      <c r="AA674" s="13" t="str">
        <f>IF(Z674="","",VLOOKUP(Z674,状态名词!A:C,2,FALSE))</f>
        <v>inte</v>
      </c>
      <c r="AB674" s="13" t="str">
        <f>IF(Z674="","",VLOOKUP(Z674,状态名词!A:C,3,FALSE))</f>
        <v>智力</v>
      </c>
      <c r="AC674" s="13">
        <v>6</v>
      </c>
    </row>
    <row r="675" spans="1:29">
      <c r="I675" s="13" t="str">
        <f>IF(H675="",I674,VLOOKUP(H675,装备类型!A:B,2,FALSE))</f>
        <v>杖</v>
      </c>
      <c r="J675" s="13">
        <v>3</v>
      </c>
      <c r="K675" s="41" t="s">
        <v>2898</v>
      </c>
      <c r="L675" s="13" t="s">
        <v>4181</v>
      </c>
      <c r="O675" s="45">
        <v>1</v>
      </c>
      <c r="P675" s="45">
        <v>30</v>
      </c>
      <c r="Q675" s="57">
        <f t="shared" si="16"/>
        <v>33</v>
      </c>
      <c r="R675" s="45">
        <v>3</v>
      </c>
      <c r="S675" s="13">
        <f>IF(P675="","",VLOOKUP(P675,属性值!U:AA,R675+1,FALSE))</f>
        <v>110</v>
      </c>
      <c r="T675" s="13" t="s">
        <v>3668</v>
      </c>
      <c r="X675" s="13">
        <f>IF(P675="","",INT(VLOOKUP(P675,属性值!A:G,R675+1,FALSE)*VLOOKUP(I675,属性值!A:D,3,FALSE)))</f>
        <v>435</v>
      </c>
      <c r="Y675" s="13">
        <f>IF(P675="","",INT(VLOOKUP(P675,属性值!A:G,R675+1,FALSE)*VLOOKUP(I675,属性值!A:D,4,FALSE)))</f>
        <v>652</v>
      </c>
      <c r="Z675" s="13">
        <v>67</v>
      </c>
      <c r="AA675" s="13" t="str">
        <f>IF(Z675="","",VLOOKUP(Z675,状态名词!A:C,2,FALSE))</f>
        <v>inte</v>
      </c>
      <c r="AB675" s="13" t="str">
        <f>IF(Z675="","",VLOOKUP(Z675,状态名词!A:C,3,FALSE))</f>
        <v>智力</v>
      </c>
      <c r="AC675" s="13">
        <v>8</v>
      </c>
    </row>
    <row r="676" spans="1:29">
      <c r="I676" s="13" t="str">
        <f>IF(H676="",I675,VLOOKUP(H676,装备类型!A:B,2,FALSE))</f>
        <v>杖</v>
      </c>
      <c r="O676" s="45"/>
      <c r="P676" s="45"/>
      <c r="Q676" s="57" t="str">
        <f t="shared" si="16"/>
        <v/>
      </c>
      <c r="R676" s="45"/>
      <c r="S676" s="13" t="str">
        <f>IF(P676="","",VLOOKUP(P676,属性值!U:AA,R676+1,FALSE))</f>
        <v/>
      </c>
      <c r="X676" s="13" t="str">
        <f>IF(P676="","",INT(VLOOKUP(P676,属性值!A:G,R676+1,FALSE)*VLOOKUP(I676,属性值!A:D,3,FALSE)))</f>
        <v/>
      </c>
      <c r="Y676" s="13" t="str">
        <f>IF(P676="","",INT(VLOOKUP(P676,属性值!A:G,R676+1,FALSE)*VLOOKUP(I676,属性值!A:D,4,FALSE)))</f>
        <v/>
      </c>
      <c r="Z676" s="13">
        <v>62</v>
      </c>
      <c r="AA676" s="13" t="str">
        <f>IF(Z676="","",VLOOKUP(Z676,状态名词!A:C,2,FALSE))</f>
        <v>team_ap</v>
      </c>
      <c r="AB676" s="13" t="str">
        <f>IF(Z676="","",VLOOKUP(Z676,状态名词!A:C,3,FALSE))</f>
        <v>队伍AP</v>
      </c>
      <c r="AC676" s="13">
        <v>4</v>
      </c>
    </row>
    <row r="677" spans="1:29">
      <c r="I677" s="13" t="str">
        <f>IF(H677="",I676,VLOOKUP(H677,装备类型!A:B,2,FALSE))</f>
        <v>杖</v>
      </c>
      <c r="J677" s="13">
        <v>4</v>
      </c>
      <c r="K677" s="41" t="s">
        <v>2899</v>
      </c>
      <c r="L677" s="13" t="s">
        <v>4181</v>
      </c>
      <c r="O677" s="45">
        <v>1</v>
      </c>
      <c r="P677" s="45">
        <v>40</v>
      </c>
      <c r="Q677" s="57">
        <f t="shared" si="16"/>
        <v>45</v>
      </c>
      <c r="R677" s="45">
        <v>4</v>
      </c>
      <c r="S677" s="13">
        <f>IF(P677="","",VLOOKUP(P677,属性值!U:AA,R677+1,FALSE))</f>
        <v>240</v>
      </c>
      <c r="T677" s="13" t="s">
        <v>3668</v>
      </c>
      <c r="X677" s="13">
        <f>IF(P677="","",INT(VLOOKUP(P677,属性值!A:G,R677+1,FALSE)*VLOOKUP(I677,属性值!A:D,3,FALSE)))</f>
        <v>729</v>
      </c>
      <c r="Y677" s="13">
        <f>IF(P677="","",INT(VLOOKUP(P677,属性值!A:G,R677+1,FALSE)*VLOOKUP(I677,属性值!A:D,4,FALSE)))</f>
        <v>1094</v>
      </c>
      <c r="Z677" s="13">
        <v>67</v>
      </c>
      <c r="AA677" s="13" t="str">
        <f>IF(Z677="","",VLOOKUP(Z677,状态名词!A:C,2,FALSE))</f>
        <v>inte</v>
      </c>
      <c r="AB677" s="13" t="str">
        <f>IF(Z677="","",VLOOKUP(Z677,状态名词!A:C,3,FALSE))</f>
        <v>智力</v>
      </c>
      <c r="AC677" s="13">
        <v>8</v>
      </c>
    </row>
    <row r="678" spans="1:29">
      <c r="I678" s="13" t="str">
        <f>IF(H678="",I677,VLOOKUP(H678,装备类型!A:B,2,FALSE))</f>
        <v>杖</v>
      </c>
      <c r="O678" s="45"/>
      <c r="P678" s="45"/>
      <c r="Q678" s="57" t="str">
        <f t="shared" si="16"/>
        <v/>
      </c>
      <c r="R678" s="45"/>
      <c r="S678" s="13" t="str">
        <f>IF(P678="","",VLOOKUP(P678,属性值!U:AA,R678+1,FALSE))</f>
        <v/>
      </c>
      <c r="X678" s="13" t="str">
        <f>IF(P678="","",INT(VLOOKUP(P678,属性值!A:G,R678+1,FALSE)*VLOOKUP(I678,属性值!A:D,3,FALSE)))</f>
        <v/>
      </c>
      <c r="Y678" s="13" t="str">
        <f>IF(P678="","",INT(VLOOKUP(P678,属性值!A:G,R678+1,FALSE)*VLOOKUP(I678,属性值!A:D,4,FALSE)))</f>
        <v/>
      </c>
      <c r="Z678" s="13">
        <v>62</v>
      </c>
      <c r="AA678" s="13" t="str">
        <f>IF(Z678="","",VLOOKUP(Z678,状态名词!A:C,2,FALSE))</f>
        <v>team_ap</v>
      </c>
      <c r="AB678" s="13" t="str">
        <f>IF(Z678="","",VLOOKUP(Z678,状态名词!A:C,3,FALSE))</f>
        <v>队伍AP</v>
      </c>
      <c r="AC678" s="13">
        <v>4</v>
      </c>
    </row>
    <row r="679" spans="1:29">
      <c r="I679" s="13" t="str">
        <f>IF(H679="",I678,VLOOKUP(H679,装备类型!A:B,2,FALSE))</f>
        <v>杖</v>
      </c>
      <c r="O679" s="45"/>
      <c r="P679" s="45"/>
      <c r="Q679" s="57" t="str">
        <f t="shared" si="16"/>
        <v/>
      </c>
      <c r="R679" s="45"/>
      <c r="S679" s="13" t="str">
        <f>IF(P679="","",VLOOKUP(P679,属性值!U:AA,R679+1,FALSE))</f>
        <v/>
      </c>
      <c r="X679" s="13" t="str">
        <f>IF(P679="","",INT(VLOOKUP(P679,属性值!A:G,R679+1,FALSE)*VLOOKUP(I679,属性值!A:D,3,FALSE)))</f>
        <v/>
      </c>
      <c r="Y679" s="13" t="str">
        <f>IF(P679="","",INT(VLOOKUP(P679,属性值!A:G,R679+1,FALSE)*VLOOKUP(I679,属性值!A:D,4,FALSE)))</f>
        <v/>
      </c>
      <c r="Z679" s="13">
        <v>18</v>
      </c>
      <c r="AA679" s="13" t="str">
        <f>IF(Z679="","",VLOOKUP(Z679,状态名词!A:C,2,FALSE))</f>
        <v>api</v>
      </c>
      <c r="AB679" s="13" t="str">
        <f>IF(Z679="","",VLOOKUP(Z679,状态名词!A:C,3,FALSE))</f>
        <v>法穿</v>
      </c>
      <c r="AC679" s="13">
        <v>24</v>
      </c>
    </row>
    <row r="680" spans="1:29">
      <c r="I680" s="13" t="str">
        <f>IF(H680="",I679,VLOOKUP(H680,装备类型!A:B,2,FALSE))</f>
        <v>杖</v>
      </c>
      <c r="J680" s="13">
        <v>5</v>
      </c>
      <c r="K680" s="41" t="s">
        <v>2900</v>
      </c>
      <c r="L680" s="13" t="s">
        <v>4181</v>
      </c>
      <c r="O680" s="45">
        <v>1</v>
      </c>
      <c r="P680" s="45">
        <v>50</v>
      </c>
      <c r="Q680" s="57">
        <f t="shared" si="16"/>
        <v>57</v>
      </c>
      <c r="R680" s="45">
        <v>5</v>
      </c>
      <c r="S680" s="13">
        <f>IF(P680="","",VLOOKUP(P680,属性值!U:AA,R680+1,FALSE))</f>
        <v>365</v>
      </c>
      <c r="T680" s="13" t="s">
        <v>3668</v>
      </c>
      <c r="U680" s="45">
        <v>30531</v>
      </c>
      <c r="X680" s="13">
        <f>IF(P680="","",INT(VLOOKUP(P680,属性值!A:G,R680+1,FALSE)*VLOOKUP(I680,属性值!A:D,3,FALSE)))</f>
        <v>1216</v>
      </c>
      <c r="Y680" s="13">
        <f>IF(P680="","",INT(VLOOKUP(P680,属性值!A:G,R680+1,FALSE)*VLOOKUP(I680,属性值!A:D,4,FALSE)))</f>
        <v>1825</v>
      </c>
      <c r="Z680" s="13">
        <v>67</v>
      </c>
      <c r="AA680" s="13" t="str">
        <f>IF(Z680="","",VLOOKUP(Z680,状态名词!A:C,2,FALSE))</f>
        <v>inte</v>
      </c>
      <c r="AB680" s="13" t="str">
        <f>IF(Z680="","",VLOOKUP(Z680,状态名词!A:C,3,FALSE))</f>
        <v>智力</v>
      </c>
      <c r="AC680" s="13">
        <v>16</v>
      </c>
    </row>
    <row r="681" spans="1:29">
      <c r="I681" s="13" t="str">
        <f>IF(H681="",I680,VLOOKUP(H681,装备类型!A:B,2,FALSE))</f>
        <v>杖</v>
      </c>
      <c r="O681" s="45"/>
      <c r="P681" s="45"/>
      <c r="Q681" s="57" t="str">
        <f t="shared" si="16"/>
        <v/>
      </c>
      <c r="R681" s="45"/>
      <c r="S681" s="13" t="str">
        <f>IF(P681="","",VLOOKUP(P681,属性值!U:AA,R681+1,FALSE))</f>
        <v/>
      </c>
      <c r="X681" s="13" t="str">
        <f>IF(P681="","",INT(VLOOKUP(P681,属性值!A:G,R681+1,FALSE)*VLOOKUP(I681,属性值!A:D,3,FALSE)))</f>
        <v/>
      </c>
      <c r="Y681" s="13" t="str">
        <f>IF(P681="","",INT(VLOOKUP(P681,属性值!A:G,R681+1,FALSE)*VLOOKUP(I681,属性值!A:D,4,FALSE)))</f>
        <v/>
      </c>
      <c r="Z681" s="13">
        <v>62</v>
      </c>
      <c r="AA681" s="13" t="str">
        <f>IF(Z681="","",VLOOKUP(Z681,状态名词!A:C,2,FALSE))</f>
        <v>team_ap</v>
      </c>
      <c r="AB681" s="13" t="str">
        <f>IF(Z681="","",VLOOKUP(Z681,状态名词!A:C,3,FALSE))</f>
        <v>队伍AP</v>
      </c>
      <c r="AC681" s="13">
        <v>10</v>
      </c>
    </row>
    <row r="682" spans="1:29">
      <c r="I682" s="13" t="str">
        <f>IF(H682="",I681,VLOOKUP(H682,装备类型!A:B,2,FALSE))</f>
        <v>杖</v>
      </c>
      <c r="O682" s="45"/>
      <c r="P682" s="45"/>
      <c r="Q682" s="57" t="str">
        <f t="shared" si="16"/>
        <v/>
      </c>
      <c r="R682" s="45"/>
      <c r="S682" s="13" t="str">
        <f>IF(P682="","",VLOOKUP(P682,属性值!U:AA,R682+1,FALSE))</f>
        <v/>
      </c>
      <c r="X682" s="13" t="str">
        <f>IF(P682="","",INT(VLOOKUP(P682,属性值!A:G,R682+1,FALSE)*VLOOKUP(I682,属性值!A:D,3,FALSE)))</f>
        <v/>
      </c>
      <c r="Y682" s="13" t="str">
        <f>IF(P682="","",INT(VLOOKUP(P682,属性值!A:G,R682+1,FALSE)*VLOOKUP(I682,属性值!A:D,4,FALSE)))</f>
        <v/>
      </c>
      <c r="Z682" s="13">
        <v>18</v>
      </c>
      <c r="AA682" s="13" t="str">
        <f>IF(Z682="","",VLOOKUP(Z682,状态名词!A:C,2,FALSE))</f>
        <v>api</v>
      </c>
      <c r="AB682" s="13" t="str">
        <f>IF(Z682="","",VLOOKUP(Z682,状态名词!A:C,3,FALSE))</f>
        <v>法穿</v>
      </c>
      <c r="AC682" s="13">
        <v>52</v>
      </c>
    </row>
    <row r="683" spans="1:29">
      <c r="I683" s="13" t="str">
        <f>IF(H683="",I682,VLOOKUP(H683,装备类型!A:B,2,FALSE))</f>
        <v>杖</v>
      </c>
      <c r="J683" s="13">
        <v>6</v>
      </c>
      <c r="K683" s="41" t="s">
        <v>2901</v>
      </c>
      <c r="L683" s="13" t="s">
        <v>4181</v>
      </c>
      <c r="O683" s="45">
        <v>1</v>
      </c>
      <c r="P683" s="45">
        <v>60</v>
      </c>
      <c r="Q683" s="57">
        <f t="shared" si="16"/>
        <v>67</v>
      </c>
      <c r="R683" s="45">
        <v>5</v>
      </c>
      <c r="S683" s="13">
        <f>IF(P683="","",VLOOKUP(P683,属性值!U:AA,R683+1,FALSE))</f>
        <v>455</v>
      </c>
      <c r="T683" s="13" t="s">
        <v>3668</v>
      </c>
      <c r="U683" s="45">
        <v>30532</v>
      </c>
      <c r="X683" s="13">
        <f>IF(P683="","",INT(VLOOKUP(P683,属性值!A:G,R683+1,FALSE)*VLOOKUP(I683,属性值!A:D,3,FALSE)))</f>
        <v>1752</v>
      </c>
      <c r="Y683" s="13">
        <f>IF(P683="","",INT(VLOOKUP(P683,属性值!A:G,R683+1,FALSE)*VLOOKUP(I683,属性值!A:D,4,FALSE)))</f>
        <v>2629</v>
      </c>
      <c r="Z683" s="13">
        <v>67</v>
      </c>
      <c r="AA683" s="13" t="str">
        <f>IF(Z683="","",VLOOKUP(Z683,状态名词!A:C,2,FALSE))</f>
        <v>inte</v>
      </c>
      <c r="AB683" s="13" t="str">
        <f>IF(Z683="","",VLOOKUP(Z683,状态名词!A:C,3,FALSE))</f>
        <v>智力</v>
      </c>
      <c r="AC683" s="13">
        <v>19</v>
      </c>
    </row>
    <row r="684" spans="1:29">
      <c r="I684" s="13" t="str">
        <f>IF(H684="",I683,VLOOKUP(H684,装备类型!A:B,2,FALSE))</f>
        <v>杖</v>
      </c>
      <c r="O684" s="45"/>
      <c r="P684" s="45"/>
      <c r="Q684" s="57" t="str">
        <f t="shared" si="16"/>
        <v/>
      </c>
      <c r="R684" s="45"/>
      <c r="S684" s="13" t="str">
        <f>IF(P684="","",VLOOKUP(P684,属性值!U:AA,R684+1,FALSE))</f>
        <v/>
      </c>
      <c r="X684" s="13" t="str">
        <f>IF(P684="","",INT(VLOOKUP(P684,属性值!A:G,R684+1,FALSE)*VLOOKUP(I684,属性值!A:D,3,FALSE)))</f>
        <v/>
      </c>
      <c r="Y684" s="13" t="str">
        <f>IF(P684="","",INT(VLOOKUP(P684,属性值!A:G,R684+1,FALSE)*VLOOKUP(I684,属性值!A:D,4,FALSE)))</f>
        <v/>
      </c>
      <c r="Z684" s="13">
        <v>62</v>
      </c>
      <c r="AA684" s="13" t="str">
        <f>IF(Z684="","",VLOOKUP(Z684,状态名词!A:C,2,FALSE))</f>
        <v>team_ap</v>
      </c>
      <c r="AB684" s="13" t="str">
        <f>IF(Z684="","",VLOOKUP(Z684,状态名词!A:C,3,FALSE))</f>
        <v>队伍AP</v>
      </c>
      <c r="AC684" s="13">
        <v>11</v>
      </c>
    </row>
    <row r="685" spans="1:29">
      <c r="I685" s="13" t="str">
        <f>IF(H685="",I684,VLOOKUP(H685,装备类型!A:B,2,FALSE))</f>
        <v>杖</v>
      </c>
      <c r="O685" s="45"/>
      <c r="P685" s="45"/>
      <c r="Q685" s="57" t="str">
        <f t="shared" si="16"/>
        <v/>
      </c>
      <c r="R685" s="45"/>
      <c r="S685" s="13" t="str">
        <f>IF(P685="","",VLOOKUP(P685,属性值!U:AA,R685+1,FALSE))</f>
        <v/>
      </c>
      <c r="X685" s="13" t="str">
        <f>IF(P685="","",INT(VLOOKUP(P685,属性值!A:G,R685+1,FALSE)*VLOOKUP(I685,属性值!A:D,3,FALSE)))</f>
        <v/>
      </c>
      <c r="Y685" s="13" t="str">
        <f>IF(P685="","",INT(VLOOKUP(P685,属性值!A:G,R685+1,FALSE)*VLOOKUP(I685,属性值!A:D,4,FALSE)))</f>
        <v/>
      </c>
      <c r="Z685" s="13">
        <v>18</v>
      </c>
      <c r="AA685" s="13" t="str">
        <f>IF(Z685="","",VLOOKUP(Z685,状态名词!A:C,2,FALSE))</f>
        <v>api</v>
      </c>
      <c r="AB685" s="13" t="str">
        <f>IF(Z685="","",VLOOKUP(Z685,状态名词!A:C,3,FALSE))</f>
        <v>法穿</v>
      </c>
      <c r="AC685" s="13">
        <v>58</v>
      </c>
    </row>
    <row r="686" spans="1:29">
      <c r="A686" s="41">
        <v>12107</v>
      </c>
      <c r="B686" s="13">
        <v>10</v>
      </c>
      <c r="C686" s="13">
        <v>1</v>
      </c>
      <c r="D686" s="13">
        <v>10</v>
      </c>
      <c r="E686" s="13">
        <v>2</v>
      </c>
      <c r="H686" s="13">
        <v>7</v>
      </c>
      <c r="I686" s="13" t="str">
        <f>IF(H686="",I685,VLOOKUP(H686,装备类型!A:B,2,FALSE))</f>
        <v>书</v>
      </c>
      <c r="J686" s="13">
        <v>1</v>
      </c>
      <c r="K686" s="41" t="s">
        <v>2902</v>
      </c>
      <c r="L686" s="13" t="s">
        <v>6483</v>
      </c>
      <c r="O686" s="45">
        <v>1</v>
      </c>
      <c r="P686" s="45">
        <v>10</v>
      </c>
      <c r="Q686" s="57">
        <f t="shared" si="16"/>
        <v>10</v>
      </c>
      <c r="R686" s="45">
        <v>1</v>
      </c>
      <c r="S686" s="13">
        <f>IF(P686="","",VLOOKUP(P686,属性值!U:AA,R686+1,FALSE))</f>
        <v>15</v>
      </c>
      <c r="T686" s="13" t="s">
        <v>3669</v>
      </c>
      <c r="X686" s="13">
        <f>IF(P686="","",INT(VLOOKUP(P686,属性值!A:G,R686+1,FALSE)*VLOOKUP(I686,属性值!A:D,3,FALSE)))</f>
        <v>154</v>
      </c>
      <c r="Y686" s="13">
        <f>IF(P686="","",INT(VLOOKUP(P686,属性值!A:G,R686+1,FALSE)*VLOOKUP(I686,属性值!A:D,4,FALSE)))</f>
        <v>189</v>
      </c>
      <c r="AA686" s="13" t="str">
        <f>IF(Z686="","",VLOOKUP(Z686,状态名词!A:C,2,FALSE))</f>
        <v/>
      </c>
      <c r="AB686" s="13" t="str">
        <f>IF(Z686="","",VLOOKUP(Z686,状态名词!A:C,3,FALSE))</f>
        <v/>
      </c>
    </row>
    <row r="687" spans="1:29">
      <c r="I687" s="13" t="str">
        <f>IF(H687="",I686,VLOOKUP(H687,装备类型!A:B,2,FALSE))</f>
        <v>书</v>
      </c>
      <c r="J687" s="13">
        <v>2</v>
      </c>
      <c r="K687" s="41" t="s">
        <v>2903</v>
      </c>
      <c r="L687" s="13" t="s">
        <v>4182</v>
      </c>
      <c r="O687" s="45">
        <v>1</v>
      </c>
      <c r="P687" s="45">
        <v>20</v>
      </c>
      <c r="Q687" s="57">
        <f t="shared" si="16"/>
        <v>21</v>
      </c>
      <c r="R687" s="45">
        <v>2</v>
      </c>
      <c r="S687" s="13">
        <f>IF(P687="","",VLOOKUP(P687,属性值!U:AA,R687+1,FALSE))</f>
        <v>55</v>
      </c>
      <c r="T687" s="13" t="s">
        <v>3669</v>
      </c>
      <c r="X687" s="13">
        <f>IF(P687="","",INT(VLOOKUP(P687,属性值!A:G,R687+1,FALSE)*VLOOKUP(I687,属性值!A:D,3,FALSE)))</f>
        <v>288</v>
      </c>
      <c r="Y687" s="13">
        <f>IF(P687="","",INT(VLOOKUP(P687,属性值!A:G,R687+1,FALSE)*VLOOKUP(I687,属性值!A:D,4,FALSE)))</f>
        <v>352</v>
      </c>
      <c r="Z687" s="13">
        <v>67</v>
      </c>
      <c r="AA687" s="13" t="str">
        <f>IF(Z687="","",VLOOKUP(Z687,状态名词!A:C,2,FALSE))</f>
        <v>inte</v>
      </c>
      <c r="AB687" s="13" t="str">
        <f>IF(Z687="","",VLOOKUP(Z687,状态名词!A:C,3,FALSE))</f>
        <v>智力</v>
      </c>
      <c r="AC687" s="13">
        <v>6</v>
      </c>
    </row>
    <row r="688" spans="1:29">
      <c r="I688" s="13" t="str">
        <f>IF(H688="",I687,VLOOKUP(H688,装备类型!A:B,2,FALSE))</f>
        <v>书</v>
      </c>
      <c r="J688" s="13">
        <v>3</v>
      </c>
      <c r="K688" s="41" t="s">
        <v>2904</v>
      </c>
      <c r="L688" s="13" t="s">
        <v>4182</v>
      </c>
      <c r="O688" s="45">
        <v>1</v>
      </c>
      <c r="P688" s="45">
        <v>30</v>
      </c>
      <c r="Q688" s="57">
        <f t="shared" si="16"/>
        <v>33</v>
      </c>
      <c r="R688" s="45">
        <v>3</v>
      </c>
      <c r="S688" s="13">
        <f>IF(P688="","",VLOOKUP(P688,属性值!U:AA,R688+1,FALSE))</f>
        <v>110</v>
      </c>
      <c r="T688" s="13" t="s">
        <v>3669</v>
      </c>
      <c r="X688" s="13">
        <f>IF(P688="","",INT(VLOOKUP(P688,属性值!A:G,R688+1,FALSE)*VLOOKUP(I688,属性值!A:D,3,FALSE)))</f>
        <v>489</v>
      </c>
      <c r="Y688" s="13">
        <f>IF(P688="","",INT(VLOOKUP(P688,属性值!A:G,R688+1,FALSE)*VLOOKUP(I688,属性值!A:D,4,FALSE)))</f>
        <v>598</v>
      </c>
      <c r="Z688" s="13">
        <v>67</v>
      </c>
      <c r="AA688" s="13" t="str">
        <f>IF(Z688="","",VLOOKUP(Z688,状态名词!A:C,2,FALSE))</f>
        <v>inte</v>
      </c>
      <c r="AB688" s="13" t="str">
        <f>IF(Z688="","",VLOOKUP(Z688,状态名词!A:C,3,FALSE))</f>
        <v>智力</v>
      </c>
      <c r="AC688" s="13">
        <v>8</v>
      </c>
    </row>
    <row r="689" spans="1:29">
      <c r="I689" s="13" t="str">
        <f>IF(H689="",I688,VLOOKUP(H689,装备类型!A:B,2,FALSE))</f>
        <v>书</v>
      </c>
      <c r="O689" s="45"/>
      <c r="P689" s="45"/>
      <c r="Q689" s="57" t="str">
        <f t="shared" si="16"/>
        <v/>
      </c>
      <c r="R689" s="45"/>
      <c r="S689" s="13" t="str">
        <f>IF(P689="","",VLOOKUP(P689,属性值!U:AA,R689+1,FALSE))</f>
        <v/>
      </c>
      <c r="X689" s="13" t="str">
        <f>IF(P689="","",INT(VLOOKUP(P689,属性值!A:G,R689+1,FALSE)*VLOOKUP(I689,属性值!A:D,3,FALSE)))</f>
        <v/>
      </c>
      <c r="Y689" s="13" t="str">
        <f>IF(P689="","",INT(VLOOKUP(P689,属性值!A:G,R689+1,FALSE)*VLOOKUP(I689,属性值!A:D,4,FALSE)))</f>
        <v/>
      </c>
      <c r="Z689" s="13">
        <v>62</v>
      </c>
      <c r="AA689" s="13" t="str">
        <f>IF(Z689="","",VLOOKUP(Z689,状态名词!A:C,2,FALSE))</f>
        <v>team_ap</v>
      </c>
      <c r="AB689" s="13" t="str">
        <f>IF(Z689="","",VLOOKUP(Z689,状态名词!A:C,3,FALSE))</f>
        <v>队伍AP</v>
      </c>
      <c r="AC689" s="13">
        <v>4</v>
      </c>
    </row>
    <row r="690" spans="1:29">
      <c r="I690" s="13" t="str">
        <f>IF(H690="",I689,VLOOKUP(H690,装备类型!A:B,2,FALSE))</f>
        <v>书</v>
      </c>
      <c r="J690" s="13">
        <v>4</v>
      </c>
      <c r="K690" s="41" t="s">
        <v>2905</v>
      </c>
      <c r="L690" s="13" t="s">
        <v>4182</v>
      </c>
      <c r="O690" s="45">
        <v>1</v>
      </c>
      <c r="P690" s="45">
        <v>40</v>
      </c>
      <c r="Q690" s="57">
        <f t="shared" si="16"/>
        <v>45</v>
      </c>
      <c r="R690" s="45">
        <v>4</v>
      </c>
      <c r="S690" s="13">
        <f>IF(P690="","",VLOOKUP(P690,属性值!U:AA,R690+1,FALSE))</f>
        <v>240</v>
      </c>
      <c r="T690" s="13" t="s">
        <v>3669</v>
      </c>
      <c r="X690" s="13">
        <f>IF(P690="","",INT(VLOOKUP(P690,属性值!A:G,R690+1,FALSE)*VLOOKUP(I690,属性值!A:D,3,FALSE)))</f>
        <v>820</v>
      </c>
      <c r="Y690" s="13">
        <f>IF(P690="","",INT(VLOOKUP(P690,属性值!A:G,R690+1,FALSE)*VLOOKUP(I690,属性值!A:D,4,FALSE)))</f>
        <v>1003</v>
      </c>
      <c r="Z690" s="13">
        <v>67</v>
      </c>
      <c r="AA690" s="13" t="str">
        <f>IF(Z690="","",VLOOKUP(Z690,状态名词!A:C,2,FALSE))</f>
        <v>inte</v>
      </c>
      <c r="AB690" s="13" t="str">
        <f>IF(Z690="","",VLOOKUP(Z690,状态名词!A:C,3,FALSE))</f>
        <v>智力</v>
      </c>
      <c r="AC690" s="13">
        <v>8</v>
      </c>
    </row>
    <row r="691" spans="1:29">
      <c r="I691" s="13" t="str">
        <f>IF(H691="",I690,VLOOKUP(H691,装备类型!A:B,2,FALSE))</f>
        <v>书</v>
      </c>
      <c r="O691" s="45"/>
      <c r="P691" s="45"/>
      <c r="Q691" s="57" t="str">
        <f t="shared" si="16"/>
        <v/>
      </c>
      <c r="R691" s="45"/>
      <c r="S691" s="13" t="str">
        <f>IF(P691="","",VLOOKUP(P691,属性值!U:AA,R691+1,FALSE))</f>
        <v/>
      </c>
      <c r="X691" s="13" t="str">
        <f>IF(P691="","",INT(VLOOKUP(P691,属性值!A:G,R691+1,FALSE)*VLOOKUP(I691,属性值!A:D,3,FALSE)))</f>
        <v/>
      </c>
      <c r="Y691" s="13" t="str">
        <f>IF(P691="","",INT(VLOOKUP(P691,属性值!A:G,R691+1,FALSE)*VLOOKUP(I691,属性值!A:D,4,FALSE)))</f>
        <v/>
      </c>
      <c r="Z691" s="13">
        <v>62</v>
      </c>
      <c r="AA691" s="13" t="str">
        <f>IF(Z691="","",VLOOKUP(Z691,状态名词!A:C,2,FALSE))</f>
        <v>team_ap</v>
      </c>
      <c r="AB691" s="13" t="str">
        <f>IF(Z691="","",VLOOKUP(Z691,状态名词!A:C,3,FALSE))</f>
        <v>队伍AP</v>
      </c>
      <c r="AC691" s="13">
        <v>4</v>
      </c>
    </row>
    <row r="692" spans="1:29">
      <c r="I692" s="13" t="str">
        <f>IF(H692="",I691,VLOOKUP(H692,装备类型!A:B,2,FALSE))</f>
        <v>书</v>
      </c>
      <c r="O692" s="45"/>
      <c r="P692" s="45"/>
      <c r="Q692" s="57" t="str">
        <f t="shared" si="16"/>
        <v/>
      </c>
      <c r="R692" s="45"/>
      <c r="S692" s="13" t="str">
        <f>IF(P692="","",VLOOKUP(P692,属性值!U:AA,R692+1,FALSE))</f>
        <v/>
      </c>
      <c r="X692" s="13" t="str">
        <f>IF(P692="","",INT(VLOOKUP(P692,属性值!A:G,R692+1,FALSE)*VLOOKUP(I692,属性值!A:D,3,FALSE)))</f>
        <v/>
      </c>
      <c r="Y692" s="13" t="str">
        <f>IF(P692="","",INT(VLOOKUP(P692,属性值!A:G,R692+1,FALSE)*VLOOKUP(I692,属性值!A:D,4,FALSE)))</f>
        <v/>
      </c>
      <c r="Z692" s="13">
        <v>18</v>
      </c>
      <c r="AA692" s="13" t="str">
        <f>IF(Z692="","",VLOOKUP(Z692,状态名词!A:C,2,FALSE))</f>
        <v>api</v>
      </c>
      <c r="AB692" s="13" t="str">
        <f>IF(Z692="","",VLOOKUP(Z692,状态名词!A:C,3,FALSE))</f>
        <v>法穿</v>
      </c>
      <c r="AC692" s="13">
        <v>24</v>
      </c>
    </row>
    <row r="693" spans="1:29">
      <c r="I693" s="13" t="str">
        <f>IF(H693="",I692,VLOOKUP(H693,装备类型!A:B,2,FALSE))</f>
        <v>书</v>
      </c>
      <c r="J693" s="13">
        <v>5</v>
      </c>
      <c r="K693" s="41" t="s">
        <v>2906</v>
      </c>
      <c r="L693" s="13" t="s">
        <v>4182</v>
      </c>
      <c r="O693" s="45">
        <v>1</v>
      </c>
      <c r="P693" s="45">
        <v>50</v>
      </c>
      <c r="Q693" s="57">
        <f t="shared" si="16"/>
        <v>57</v>
      </c>
      <c r="R693" s="45">
        <v>5</v>
      </c>
      <c r="S693" s="13">
        <f>IF(P693="","",VLOOKUP(P693,属性值!U:AA,R693+1,FALSE))</f>
        <v>365</v>
      </c>
      <c r="T693" s="13" t="s">
        <v>3669</v>
      </c>
      <c r="U693" s="45">
        <v>30531</v>
      </c>
      <c r="X693" s="13">
        <f>IF(P693="","",INT(VLOOKUP(P693,属性值!A:G,R693+1,FALSE)*VLOOKUP(I693,属性值!A:D,3,FALSE)))</f>
        <v>1368</v>
      </c>
      <c r="Y693" s="13">
        <f>IF(P693="","",INT(VLOOKUP(P693,属性值!A:G,R693+1,FALSE)*VLOOKUP(I693,属性值!A:D,4,FALSE)))</f>
        <v>1673</v>
      </c>
      <c r="Z693" s="13">
        <v>67</v>
      </c>
      <c r="AA693" s="13" t="str">
        <f>IF(Z693="","",VLOOKUP(Z693,状态名词!A:C,2,FALSE))</f>
        <v>inte</v>
      </c>
      <c r="AB693" s="13" t="str">
        <f>IF(Z693="","",VLOOKUP(Z693,状态名词!A:C,3,FALSE))</f>
        <v>智力</v>
      </c>
      <c r="AC693" s="13">
        <v>16</v>
      </c>
    </row>
    <row r="694" spans="1:29">
      <c r="I694" s="13" t="str">
        <f>IF(H694="",I693,VLOOKUP(H694,装备类型!A:B,2,FALSE))</f>
        <v>书</v>
      </c>
      <c r="O694" s="45"/>
      <c r="P694" s="45"/>
      <c r="Q694" s="57" t="str">
        <f t="shared" si="16"/>
        <v/>
      </c>
      <c r="R694" s="45"/>
      <c r="S694" s="13" t="str">
        <f>IF(P694="","",VLOOKUP(P694,属性值!U:AA,R694+1,FALSE))</f>
        <v/>
      </c>
      <c r="X694" s="13" t="str">
        <f>IF(P694="","",INT(VLOOKUP(P694,属性值!A:G,R694+1,FALSE)*VLOOKUP(I694,属性值!A:D,3,FALSE)))</f>
        <v/>
      </c>
      <c r="Y694" s="13" t="str">
        <f>IF(P694="","",INT(VLOOKUP(P694,属性值!A:G,R694+1,FALSE)*VLOOKUP(I694,属性值!A:D,4,FALSE)))</f>
        <v/>
      </c>
      <c r="Z694" s="13">
        <v>62</v>
      </c>
      <c r="AA694" s="13" t="str">
        <f>IF(Z694="","",VLOOKUP(Z694,状态名词!A:C,2,FALSE))</f>
        <v>team_ap</v>
      </c>
      <c r="AB694" s="13" t="str">
        <f>IF(Z694="","",VLOOKUP(Z694,状态名词!A:C,3,FALSE))</f>
        <v>队伍AP</v>
      </c>
      <c r="AC694" s="13">
        <v>10</v>
      </c>
    </row>
    <row r="695" spans="1:29">
      <c r="I695" s="13" t="str">
        <f>IF(H695="",I694,VLOOKUP(H695,装备类型!A:B,2,FALSE))</f>
        <v>书</v>
      </c>
      <c r="O695" s="45"/>
      <c r="P695" s="45"/>
      <c r="Q695" s="57" t="str">
        <f t="shared" si="16"/>
        <v/>
      </c>
      <c r="R695" s="45"/>
      <c r="S695" s="13" t="str">
        <f>IF(P695="","",VLOOKUP(P695,属性值!U:AA,R695+1,FALSE))</f>
        <v/>
      </c>
      <c r="X695" s="13" t="str">
        <f>IF(P695="","",INT(VLOOKUP(P695,属性值!A:G,R695+1,FALSE)*VLOOKUP(I695,属性值!A:D,3,FALSE)))</f>
        <v/>
      </c>
      <c r="Y695" s="13" t="str">
        <f>IF(P695="","",INT(VLOOKUP(P695,属性值!A:G,R695+1,FALSE)*VLOOKUP(I695,属性值!A:D,4,FALSE)))</f>
        <v/>
      </c>
      <c r="Z695" s="13">
        <v>18</v>
      </c>
      <c r="AA695" s="13" t="str">
        <f>IF(Z695="","",VLOOKUP(Z695,状态名词!A:C,2,FALSE))</f>
        <v>api</v>
      </c>
      <c r="AB695" s="13" t="str">
        <f>IF(Z695="","",VLOOKUP(Z695,状态名词!A:C,3,FALSE))</f>
        <v>法穿</v>
      </c>
      <c r="AC695" s="13">
        <v>52</v>
      </c>
    </row>
    <row r="696" spans="1:29">
      <c r="I696" s="13" t="str">
        <f>IF(H696="",I695,VLOOKUP(H696,装备类型!A:B,2,FALSE))</f>
        <v>书</v>
      </c>
      <c r="J696" s="13">
        <v>6</v>
      </c>
      <c r="K696" s="41" t="s">
        <v>2907</v>
      </c>
      <c r="L696" s="13" t="s">
        <v>4182</v>
      </c>
      <c r="O696" s="45">
        <v>1</v>
      </c>
      <c r="P696" s="45">
        <v>60</v>
      </c>
      <c r="Q696" s="57">
        <f t="shared" si="16"/>
        <v>67</v>
      </c>
      <c r="R696" s="45">
        <v>5</v>
      </c>
      <c r="S696" s="13">
        <f>IF(P696="","",VLOOKUP(P696,属性值!U:AA,R696+1,FALSE))</f>
        <v>455</v>
      </c>
      <c r="T696" s="13" t="s">
        <v>3669</v>
      </c>
      <c r="U696" s="45">
        <v>30532</v>
      </c>
      <c r="X696" s="13">
        <f>IF(P696="","",INT(VLOOKUP(P696,属性值!A:G,R696+1,FALSE)*VLOOKUP(I696,属性值!A:D,3,FALSE)))</f>
        <v>1971</v>
      </c>
      <c r="Y696" s="13">
        <f>IF(P696="","",INT(VLOOKUP(P696,属性值!A:G,R696+1,FALSE)*VLOOKUP(I696,属性值!A:D,4,FALSE)))</f>
        <v>2410</v>
      </c>
      <c r="Z696" s="13">
        <v>67</v>
      </c>
      <c r="AA696" s="13" t="str">
        <f>IF(Z696="","",VLOOKUP(Z696,状态名词!A:C,2,FALSE))</f>
        <v>inte</v>
      </c>
      <c r="AB696" s="13" t="str">
        <f>IF(Z696="","",VLOOKUP(Z696,状态名词!A:C,3,FALSE))</f>
        <v>智力</v>
      </c>
      <c r="AC696" s="13">
        <v>19</v>
      </c>
    </row>
    <row r="697" spans="1:29">
      <c r="I697" s="13" t="str">
        <f>IF(H697="",I696,VLOOKUP(H697,装备类型!A:B,2,FALSE))</f>
        <v>书</v>
      </c>
      <c r="Q697" s="57" t="str">
        <f t="shared" si="16"/>
        <v/>
      </c>
      <c r="S697" s="13" t="str">
        <f>IF(P697="","",VLOOKUP(P697,属性值!U:AA,R697+1,FALSE))</f>
        <v/>
      </c>
      <c r="X697" s="13" t="str">
        <f>IF(P697="","",INT(VLOOKUP(P697,属性值!A:G,R697+1,FALSE)*VLOOKUP(I697,属性值!A:D,3,FALSE)))</f>
        <v/>
      </c>
      <c r="Y697" s="13" t="str">
        <f>IF(P697="","",INT(VLOOKUP(P697,属性值!A:G,R697+1,FALSE)*VLOOKUP(I697,属性值!A:D,4,FALSE)))</f>
        <v/>
      </c>
      <c r="Z697" s="13">
        <v>62</v>
      </c>
      <c r="AA697" s="13" t="str">
        <f>IF(Z697="","",VLOOKUP(Z697,状态名词!A:C,2,FALSE))</f>
        <v>team_ap</v>
      </c>
      <c r="AB697" s="13" t="str">
        <f>IF(Z697="","",VLOOKUP(Z697,状态名词!A:C,3,FALSE))</f>
        <v>队伍AP</v>
      </c>
      <c r="AC697" s="13">
        <v>11</v>
      </c>
    </row>
    <row r="698" spans="1:29">
      <c r="I698" s="13" t="str">
        <f>IF(H698="",I697,VLOOKUP(H698,装备类型!A:B,2,FALSE))</f>
        <v>书</v>
      </c>
      <c r="Q698" s="57" t="str">
        <f t="shared" si="16"/>
        <v/>
      </c>
      <c r="S698" s="13" t="str">
        <f>IF(P698="","",VLOOKUP(P698,属性值!U:AA,R698+1,FALSE))</f>
        <v/>
      </c>
      <c r="X698" s="13" t="str">
        <f>IF(P698="","",INT(VLOOKUP(P698,属性值!A:G,R698+1,FALSE)*VLOOKUP(I698,属性值!A:D,3,FALSE)))</f>
        <v/>
      </c>
      <c r="Y698" s="13" t="str">
        <f>IF(P698="","",INT(VLOOKUP(P698,属性值!A:G,R698+1,FALSE)*VLOOKUP(I698,属性值!A:D,4,FALSE)))</f>
        <v/>
      </c>
      <c r="Z698" s="13">
        <v>18</v>
      </c>
      <c r="AA698" s="13" t="str">
        <f>IF(Z698="","",VLOOKUP(Z698,状态名词!A:C,2,FALSE))</f>
        <v>api</v>
      </c>
      <c r="AB698" s="13" t="str">
        <f>IF(Z698="","",VLOOKUP(Z698,状态名词!A:C,3,FALSE))</f>
        <v>法穿</v>
      </c>
      <c r="AC698" s="13">
        <v>58</v>
      </c>
    </row>
    <row r="699" spans="1:29">
      <c r="A699" s="41">
        <v>13001</v>
      </c>
      <c r="B699" s="13">
        <v>60</v>
      </c>
      <c r="C699" s="13">
        <v>5</v>
      </c>
      <c r="D699" s="13">
        <v>60</v>
      </c>
      <c r="H699" s="13">
        <v>9</v>
      </c>
      <c r="I699" s="13" t="str">
        <f>IF(H699="",I698,VLOOKUP(H699,装备类型!A:B,2,FALSE))</f>
        <v>魔杖</v>
      </c>
      <c r="J699" s="13">
        <v>1</v>
      </c>
      <c r="K699" s="71" t="s">
        <v>6446</v>
      </c>
      <c r="L699" s="41" t="s">
        <v>6419</v>
      </c>
      <c r="O699" s="13">
        <v>1</v>
      </c>
      <c r="P699" s="13">
        <v>60</v>
      </c>
      <c r="Q699" s="57">
        <f t="shared" si="16"/>
        <v>67</v>
      </c>
      <c r="R699" s="13">
        <v>5</v>
      </c>
      <c r="S699" s="13">
        <f>IF(P699="","",VLOOKUP(P699,属性值!U:AA,R699+1,FALSE))</f>
        <v>455</v>
      </c>
      <c r="T699" s="13" t="s">
        <v>6417</v>
      </c>
      <c r="X699" s="13">
        <f>IF(P699="","",INT(VLOOKUP(P699,属性值!A:G,R699+1,FALSE)*VLOOKUP(I699,属性值!A:D,3,FALSE)))</f>
        <v>1314</v>
      </c>
      <c r="Y699" s="13">
        <f>IF(P699="","",INT(VLOOKUP(P699,属性值!A:G,R699+1,FALSE)*VLOOKUP(I699,属性值!A:D,4,FALSE)))</f>
        <v>1971</v>
      </c>
      <c r="Z699" s="13">
        <v>67</v>
      </c>
      <c r="AA699" s="13" t="str">
        <f>IF(Z699="","",VLOOKUP(Z699,状态名词!A:C,2,FALSE))</f>
        <v>inte</v>
      </c>
      <c r="AB699" s="13" t="str">
        <f>IF(Z699="","",VLOOKUP(Z699,状态名词!A:C,3,FALSE))</f>
        <v>智力</v>
      </c>
      <c r="AC699" s="13">
        <v>80</v>
      </c>
    </row>
    <row r="700" spans="1:29">
      <c r="I700" s="13" t="str">
        <f>IF(H700="",I699,VLOOKUP(H700,装备类型!A:B,2,FALSE))</f>
        <v>魔杖</v>
      </c>
      <c r="L700" s="41"/>
      <c r="Q700" s="57" t="str">
        <f t="shared" si="16"/>
        <v/>
      </c>
      <c r="S700" s="13" t="str">
        <f>IF(P700="","",VLOOKUP(P700,属性值!U:AA,R700+1,FALSE))</f>
        <v/>
      </c>
      <c r="X700" s="13" t="str">
        <f>IF(P700="","",INT(VLOOKUP(P700,属性值!A:G,R700+1,FALSE)*VLOOKUP(I700,属性值!A:D,3,FALSE)))</f>
        <v/>
      </c>
      <c r="Y700" s="13" t="str">
        <f>IF(P700="","",INT(VLOOKUP(P700,属性值!A:G,R700+1,FALSE)*VLOOKUP(I700,属性值!A:D,4,FALSE)))</f>
        <v/>
      </c>
      <c r="Z700" s="13">
        <v>54</v>
      </c>
      <c r="AA700" s="13" t="str">
        <f>IF(Z700="","",VLOOKUP(Z700,状态名词!A:C,2,FALSE))</f>
        <v>spi</v>
      </c>
      <c r="AB700" s="13" t="str">
        <f>IF(Z700="","",VLOOKUP(Z700,状态名词!A:C,3,FALSE))</f>
        <v>精神</v>
      </c>
      <c r="AC700" s="13">
        <v>80</v>
      </c>
    </row>
    <row r="701" spans="1:29">
      <c r="I701" s="13" t="str">
        <f>IF(H701="",I700,VLOOKUP(H701,装备类型!A:B,2,FALSE))</f>
        <v>魔杖</v>
      </c>
      <c r="L701" s="41"/>
      <c r="Q701" s="57" t="str">
        <f t="shared" si="16"/>
        <v/>
      </c>
      <c r="S701" s="13" t="str">
        <f>IF(P701="","",VLOOKUP(P701,属性值!U:AA,R701+1,FALSE))</f>
        <v/>
      </c>
      <c r="X701" s="13" t="str">
        <f>IF(P701="","",INT(VLOOKUP(P701,属性值!A:G,R701+1,FALSE)*VLOOKUP(I701,属性值!A:D,3,FALSE)))</f>
        <v/>
      </c>
      <c r="Y701" s="13" t="str">
        <f>IF(P701="","",INT(VLOOKUP(P701,属性值!A:G,R701+1,FALSE)*VLOOKUP(I701,属性值!A:D,4,FALSE)))</f>
        <v/>
      </c>
      <c r="Z701" s="13">
        <v>69</v>
      </c>
      <c r="AA701" s="13" t="str">
        <f>IF(Z701="","",VLOOKUP(Z701,状态名词!A:C,2,FALSE))</f>
        <v>hit</v>
      </c>
      <c r="AB701" s="13" t="str">
        <f>IF(Z701="","",VLOOKUP(Z701,状态名词!A:C,3,FALSE))</f>
        <v>命中率</v>
      </c>
      <c r="AC701" s="13">
        <v>100</v>
      </c>
    </row>
    <row r="702" spans="1:29">
      <c r="I702" s="13" t="str">
        <f>IF(H702="",I701,VLOOKUP(H702,装备类型!A:B,2,FALSE))</f>
        <v>魔杖</v>
      </c>
      <c r="L702" s="41"/>
      <c r="Q702" s="57" t="str">
        <f t="shared" si="16"/>
        <v/>
      </c>
      <c r="S702" s="13" t="str">
        <f>IF(P702="","",VLOOKUP(P702,属性值!U:AA,R702+1,FALSE))</f>
        <v/>
      </c>
      <c r="X702" s="13" t="str">
        <f>IF(P702="","",INT(VLOOKUP(P702,属性值!A:G,R702+1,FALSE)*VLOOKUP(I702,属性值!A:D,3,FALSE)))</f>
        <v/>
      </c>
      <c r="Y702" s="13" t="str">
        <f>IF(P702="","",INT(VLOOKUP(P702,属性值!A:G,R702+1,FALSE)*VLOOKUP(I702,属性值!A:D,4,FALSE)))</f>
        <v/>
      </c>
      <c r="Z702" s="13">
        <v>19</v>
      </c>
      <c r="AA702" s="13" t="str">
        <f>IF(Z702="","",VLOOKUP(Z702,状态名词!A:C,2,FALSE))</f>
        <v>rating</v>
      </c>
      <c r="AB702" s="13" t="str">
        <f>IF(Z702="","",VLOOKUP(Z702,状态名词!A:C,3,FALSE))</f>
        <v>暴击+</v>
      </c>
      <c r="AC702" s="13">
        <v>200</v>
      </c>
    </row>
    <row r="703" spans="1:29">
      <c r="I703" s="13" t="str">
        <f>IF(H703="",I702,VLOOKUP(H703,装备类型!A:B,2,FALSE))</f>
        <v>魔杖</v>
      </c>
      <c r="J703" s="13">
        <v>2</v>
      </c>
      <c r="K703" s="41" t="s">
        <v>6545</v>
      </c>
      <c r="L703" s="41" t="s">
        <v>6550</v>
      </c>
      <c r="O703" s="13">
        <v>1</v>
      </c>
      <c r="P703" s="13">
        <v>60</v>
      </c>
      <c r="Q703" s="57">
        <f t="shared" si="16"/>
        <v>69</v>
      </c>
      <c r="R703" s="13">
        <v>6</v>
      </c>
      <c r="S703" s="13">
        <f>IF(P703="","",VLOOKUP(P703,属性值!U:AA,R703+1,FALSE))</f>
        <v>515</v>
      </c>
      <c r="T703" s="13" t="s">
        <v>6547</v>
      </c>
      <c r="U703" s="13">
        <v>30060</v>
      </c>
      <c r="X703" s="13">
        <f>IF(P703="","",INT(VLOOKUP(P703,属性值!A:G,R703+1,FALSE)*VLOOKUP(I703,属性值!A:D,3,FALSE)))</f>
        <v>1403</v>
      </c>
      <c r="Y703" s="13">
        <f>IF(P703="","",INT(VLOOKUP(P703,属性值!A:G,R703+1,FALSE)*VLOOKUP(I703,属性值!A:D,4,FALSE)))</f>
        <v>2105</v>
      </c>
      <c r="Z703" s="13">
        <v>67</v>
      </c>
      <c r="AA703" s="13" t="str">
        <f>IF(Z703="","",VLOOKUP(Z703,状态名词!A:C,2,FALSE))</f>
        <v>inte</v>
      </c>
      <c r="AB703" s="13" t="str">
        <f>IF(Z703="","",VLOOKUP(Z703,状态名词!A:C,3,FALSE))</f>
        <v>智力</v>
      </c>
      <c r="AC703" s="13">
        <v>100</v>
      </c>
    </row>
    <row r="704" spans="1:29">
      <c r="I704" s="13" t="str">
        <f>IF(H704="",I703,VLOOKUP(H704,装备类型!A:B,2,FALSE))</f>
        <v>魔杖</v>
      </c>
      <c r="L704" s="41"/>
      <c r="Q704" s="57" t="str">
        <f t="shared" si="16"/>
        <v/>
      </c>
      <c r="S704" s="13" t="str">
        <f>IF(P704="","",VLOOKUP(P704,属性值!U:AA,R704+1,FALSE))</f>
        <v/>
      </c>
      <c r="X704" s="13" t="str">
        <f>IF(P704="","",INT(VLOOKUP(P704,属性值!A:G,R704+1,FALSE)*VLOOKUP(I704,属性值!A:D,3,FALSE)))</f>
        <v/>
      </c>
      <c r="Y704" s="13" t="str">
        <f>IF(P704="","",INT(VLOOKUP(P704,属性值!A:G,R704+1,FALSE)*VLOOKUP(I704,属性值!A:D,4,FALSE)))</f>
        <v/>
      </c>
      <c r="Z704" s="13">
        <v>54</v>
      </c>
      <c r="AA704" s="13" t="str">
        <f>IF(Z704="","",VLOOKUP(Z704,状态名词!A:C,2,FALSE))</f>
        <v>spi</v>
      </c>
      <c r="AB704" s="13" t="str">
        <f>IF(Z704="","",VLOOKUP(Z704,状态名词!A:C,3,FALSE))</f>
        <v>精神</v>
      </c>
      <c r="AC704" s="13">
        <v>100</v>
      </c>
    </row>
    <row r="705" spans="1:29">
      <c r="I705" s="13" t="str">
        <f>IF(H705="",I704,VLOOKUP(H705,装备类型!A:B,2,FALSE))</f>
        <v>魔杖</v>
      </c>
      <c r="L705" s="41"/>
      <c r="Q705" s="57" t="str">
        <f t="shared" si="16"/>
        <v/>
      </c>
      <c r="S705" s="13" t="str">
        <f>IF(P705="","",VLOOKUP(P705,属性值!U:AA,R705+1,FALSE))</f>
        <v/>
      </c>
      <c r="X705" s="13" t="str">
        <f>IF(P705="","",INT(VLOOKUP(P705,属性值!A:G,R705+1,FALSE)*VLOOKUP(I705,属性值!A:D,3,FALSE)))</f>
        <v/>
      </c>
      <c r="Y705" s="13" t="str">
        <f>IF(P705="","",INT(VLOOKUP(P705,属性值!A:G,R705+1,FALSE)*VLOOKUP(I705,属性值!A:D,4,FALSE)))</f>
        <v/>
      </c>
      <c r="Z705" s="13">
        <v>69</v>
      </c>
      <c r="AA705" s="13" t="str">
        <f>IF(Z705="","",VLOOKUP(Z705,状态名词!A:C,2,FALSE))</f>
        <v>hit</v>
      </c>
      <c r="AB705" s="13" t="str">
        <f>IF(Z705="","",VLOOKUP(Z705,状态名词!A:C,3,FALSE))</f>
        <v>命中率</v>
      </c>
      <c r="AC705" s="13">
        <v>150</v>
      </c>
    </row>
    <row r="706" spans="1:29">
      <c r="I706" s="13" t="str">
        <f>IF(H706="",I705,VLOOKUP(H706,装备类型!A:B,2,FALSE))</f>
        <v>魔杖</v>
      </c>
      <c r="L706" s="41"/>
      <c r="Q706" s="57" t="str">
        <f t="shared" si="16"/>
        <v/>
      </c>
      <c r="S706" s="13" t="str">
        <f>IF(P706="","",VLOOKUP(P706,属性值!U:AA,R706+1,FALSE))</f>
        <v/>
      </c>
      <c r="X706" s="13" t="str">
        <f>IF(P706="","",INT(VLOOKUP(P706,属性值!A:G,R706+1,FALSE)*VLOOKUP(I706,属性值!A:D,3,FALSE)))</f>
        <v/>
      </c>
      <c r="Y706" s="13" t="str">
        <f>IF(P706="","",INT(VLOOKUP(P706,属性值!A:G,R706+1,FALSE)*VLOOKUP(I706,属性值!A:D,4,FALSE)))</f>
        <v/>
      </c>
      <c r="Z706" s="13">
        <v>19</v>
      </c>
      <c r="AA706" s="13" t="str">
        <f>IF(Z706="","",VLOOKUP(Z706,状态名词!A:C,2,FALSE))</f>
        <v>rating</v>
      </c>
      <c r="AB706" s="13" t="str">
        <f>IF(Z706="","",VLOOKUP(Z706,状态名词!A:C,3,FALSE))</f>
        <v>暴击+</v>
      </c>
      <c r="AC706" s="13">
        <v>250</v>
      </c>
    </row>
    <row r="707" spans="1:29">
      <c r="A707" s="41">
        <v>13002</v>
      </c>
      <c r="B707" s="13">
        <v>60</v>
      </c>
      <c r="C707" s="13">
        <v>5</v>
      </c>
      <c r="D707" s="13">
        <v>60</v>
      </c>
      <c r="H707" s="13">
        <v>8</v>
      </c>
      <c r="I707" s="13" t="str">
        <f>IF(H707="",I706,VLOOKUP(H707,装备类型!A:B,2,FALSE))</f>
        <v>剑</v>
      </c>
      <c r="J707" s="13">
        <v>1</v>
      </c>
      <c r="K707" s="71" t="s">
        <v>6448</v>
      </c>
      <c r="L707" s="41" t="s">
        <v>6420</v>
      </c>
      <c r="O707" s="13">
        <v>1</v>
      </c>
      <c r="P707" s="13">
        <v>60</v>
      </c>
      <c r="Q707" s="57">
        <f t="shared" si="16"/>
        <v>67</v>
      </c>
      <c r="R707" s="13">
        <v>5</v>
      </c>
      <c r="S707" s="13">
        <f>IF(P707="","",VLOOKUP(P707,属性值!U:AA,R707+1,FALSE))</f>
        <v>455</v>
      </c>
      <c r="T707" s="13" t="s">
        <v>6418</v>
      </c>
      <c r="X707" s="13">
        <f>IF(P707="","",INT(VLOOKUP(P707,属性值!A:G,R707+1,FALSE)*VLOOKUP(I707,属性值!A:D,3,FALSE)))</f>
        <v>1971</v>
      </c>
      <c r="Y707" s="13">
        <f>IF(P707="","",INT(VLOOKUP(P707,属性值!A:G,R707+1,FALSE)*VLOOKUP(I707,属性值!A:D,4,FALSE)))</f>
        <v>1314</v>
      </c>
      <c r="Z707" s="13">
        <v>65</v>
      </c>
      <c r="AA707" s="13" t="str">
        <f>IF(Z707="","",VLOOKUP(Z707,状态名词!A:C,2,FALSE))</f>
        <v>str</v>
      </c>
      <c r="AB707" s="13" t="str">
        <f>IF(Z707="","",VLOOKUP(Z707,状态名词!A:C,3,FALSE))</f>
        <v>力量</v>
      </c>
      <c r="AC707" s="13">
        <v>120</v>
      </c>
    </row>
    <row r="708" spans="1:29">
      <c r="I708" s="13" t="str">
        <f>IF(H708="",I707,VLOOKUP(H708,装备类型!A:B,2,FALSE))</f>
        <v>剑</v>
      </c>
      <c r="Q708" s="57" t="str">
        <f t="shared" si="16"/>
        <v/>
      </c>
      <c r="S708" s="13" t="str">
        <f>IF(P708="","",VLOOKUP(P708,属性值!U:AA,R708+1,FALSE))</f>
        <v/>
      </c>
      <c r="X708" s="13" t="str">
        <f>IF(P708="","",INT(VLOOKUP(P708,属性值!A:G,R708+1,FALSE)*VLOOKUP(I708,属性值!A:D,3,FALSE)))</f>
        <v/>
      </c>
      <c r="Y708" s="13" t="str">
        <f>IF(P708="","",INT(VLOOKUP(P708,属性值!A:G,R708+1,FALSE)*VLOOKUP(I708,属性值!A:D,4,FALSE)))</f>
        <v/>
      </c>
      <c r="Z708" s="13">
        <v>58</v>
      </c>
      <c r="AA708" s="13" t="str">
        <f>IF(Z708="","",VLOOKUP(Z708,状态名词!A:C,2,FALSE))</f>
        <v>vit</v>
      </c>
      <c r="AB708" s="13" t="str">
        <f>IF(Z708="","",VLOOKUP(Z708,状态名词!A:C,3,FALSE))</f>
        <v>体力</v>
      </c>
      <c r="AC708" s="13">
        <v>80</v>
      </c>
    </row>
    <row r="709" spans="1:29">
      <c r="I709" s="13" t="str">
        <f>IF(H709="",I708,VLOOKUP(H709,装备类型!A:B,2,FALSE))</f>
        <v>剑</v>
      </c>
      <c r="Q709" s="57" t="str">
        <f t="shared" si="16"/>
        <v/>
      </c>
      <c r="S709" s="13" t="str">
        <f>IF(P709="","",VLOOKUP(P709,属性值!U:AA,R709+1,FALSE))</f>
        <v/>
      </c>
      <c r="X709" s="13" t="str">
        <f>IF(P709="","",INT(VLOOKUP(P709,属性值!A:G,R709+1,FALSE)*VLOOKUP(I709,属性值!A:D,3,FALSE)))</f>
        <v/>
      </c>
      <c r="Y709" s="13" t="str">
        <f>IF(P709="","",INT(VLOOKUP(P709,属性值!A:G,R709+1,FALSE)*VLOOKUP(I709,属性值!A:D,4,FALSE)))</f>
        <v/>
      </c>
      <c r="Z709" s="13">
        <v>31</v>
      </c>
      <c r="AA709" s="13" t="str">
        <f>IF(Z709="","",VLOOKUP(Z709,状态名词!A:C,2,FALSE))</f>
        <v>refire</v>
      </c>
      <c r="AB709" s="13" t="str">
        <f>IF(Z709="","",VLOOKUP(Z709,状态名词!A:C,3,FALSE))</f>
        <v>火抗性强化</v>
      </c>
      <c r="AC709" s="13">
        <v>6</v>
      </c>
    </row>
    <row r="710" spans="1:29">
      <c r="I710" s="13" t="str">
        <f>IF(H710="",I709,VLOOKUP(H710,装备类型!A:B,2,FALSE))</f>
        <v>剑</v>
      </c>
      <c r="Q710" s="57" t="str">
        <f t="shared" si="16"/>
        <v/>
      </c>
      <c r="S710" s="13" t="str">
        <f>IF(P710="","",VLOOKUP(P710,属性值!U:AA,R710+1,FALSE))</f>
        <v/>
      </c>
      <c r="X710" s="13" t="str">
        <f>IF(P710="","",INT(VLOOKUP(P710,属性值!A:G,R710+1,FALSE)*VLOOKUP(I710,属性值!A:D,3,FALSE)))</f>
        <v/>
      </c>
      <c r="Y710" s="13" t="str">
        <f>IF(P710="","",INT(VLOOKUP(P710,属性值!A:G,R710+1,FALSE)*VLOOKUP(I710,属性值!A:D,4,FALSE)))</f>
        <v/>
      </c>
      <c r="Z710" s="13">
        <v>33</v>
      </c>
      <c r="AA710" s="13" t="str">
        <f>IF(Z710="","",VLOOKUP(Z710,状态名词!A:C,2,FALSE))</f>
        <v>relight</v>
      </c>
      <c r="AB710" s="13" t="str">
        <f>IF(Z710="","",VLOOKUP(Z710,状态名词!A:C,3,FALSE))</f>
        <v>光抗性强化</v>
      </c>
      <c r="AC710" s="13">
        <v>6</v>
      </c>
    </row>
    <row r="711" spans="1:29">
      <c r="I711" s="13" t="str">
        <f>IF(H711="",I710,VLOOKUP(H711,装备类型!A:B,2,FALSE))</f>
        <v>剑</v>
      </c>
      <c r="Q711" s="57" t="str">
        <f t="shared" si="16"/>
        <v/>
      </c>
      <c r="S711" s="13" t="str">
        <f>IF(P711="","",VLOOKUP(P711,属性值!U:AA,R711+1,FALSE))</f>
        <v/>
      </c>
      <c r="X711" s="13" t="str">
        <f>IF(P711="","",INT(VLOOKUP(P711,属性值!A:G,R711+1,FALSE)*VLOOKUP(I711,属性值!A:D,3,FALSE)))</f>
        <v/>
      </c>
      <c r="Y711" s="13" t="str">
        <f>IF(P711="","",INT(VLOOKUP(P711,属性值!A:G,R711+1,FALSE)*VLOOKUP(I711,属性值!A:D,4,FALSE)))</f>
        <v/>
      </c>
      <c r="Z711" s="42">
        <v>32</v>
      </c>
      <c r="AA711" s="13" t="str">
        <f>IF(Z711="","",VLOOKUP(Z711,状态名词!A:C,2,FALSE))</f>
        <v>reice</v>
      </c>
      <c r="AB711" s="13" t="str">
        <f>IF(Z711="","",VLOOKUP(Z711,状态名词!A:C,3,FALSE))</f>
        <v>冰抗性强化</v>
      </c>
      <c r="AC711" s="42">
        <v>3</v>
      </c>
    </row>
    <row r="712" spans="1:29">
      <c r="I712" s="13" t="str">
        <f>IF(H712="",I711,VLOOKUP(H712,装备类型!A:B,2,FALSE))</f>
        <v>剑</v>
      </c>
      <c r="Q712" s="57" t="str">
        <f t="shared" si="16"/>
        <v/>
      </c>
      <c r="S712" s="13" t="str">
        <f>IF(P712="","",VLOOKUP(P712,属性值!U:AA,R712+1,FALSE))</f>
        <v/>
      </c>
      <c r="X712" s="13" t="str">
        <f>IF(P712="","",INT(VLOOKUP(P712,属性值!A:G,R712+1,FALSE)*VLOOKUP(I712,属性值!A:D,3,FALSE)))</f>
        <v/>
      </c>
      <c r="Y712" s="13" t="str">
        <f>IF(P712="","",INT(VLOOKUP(P712,属性值!A:G,R712+1,FALSE)*VLOOKUP(I712,属性值!A:D,4,FALSE)))</f>
        <v/>
      </c>
      <c r="Z712" s="42">
        <v>34</v>
      </c>
      <c r="AA712" s="13" t="str">
        <f>IF(Z712="","",VLOOKUP(Z712,状态名词!A:C,2,FALSE))</f>
        <v>redark</v>
      </c>
      <c r="AB712" s="13" t="str">
        <f>IF(Z712="","",VLOOKUP(Z712,状态名词!A:C,3,FALSE))</f>
        <v>暗抗性强化</v>
      </c>
      <c r="AC712" s="42">
        <v>3</v>
      </c>
    </row>
    <row r="713" spans="1:29">
      <c r="I713" s="13" t="str">
        <f>IF(H713="",I712,VLOOKUP(H713,装备类型!A:B,2,FALSE))</f>
        <v>剑</v>
      </c>
      <c r="J713" s="13">
        <v>2</v>
      </c>
      <c r="K713" s="41" t="s">
        <v>6546</v>
      </c>
      <c r="L713" s="13" t="s">
        <v>6549</v>
      </c>
      <c r="O713" s="13">
        <v>1</v>
      </c>
      <c r="P713" s="13">
        <v>60</v>
      </c>
      <c r="Q713" s="57">
        <f t="shared" si="16"/>
        <v>69</v>
      </c>
      <c r="R713" s="13">
        <v>6</v>
      </c>
      <c r="S713" s="13">
        <f>IF(P713="","",VLOOKUP(P713,属性值!U:AA,R713+1,FALSE))</f>
        <v>515</v>
      </c>
      <c r="T713" s="13" t="s">
        <v>6418</v>
      </c>
      <c r="U713" s="13">
        <v>30062</v>
      </c>
      <c r="X713" s="13">
        <f>IF(P713="","",INT(VLOOKUP(P713,属性值!A:G,R713+1,FALSE)*VLOOKUP(I713,属性值!A:D,3,FALSE)))</f>
        <v>2105</v>
      </c>
      <c r="Y713" s="13">
        <f>IF(P713="","",INT(VLOOKUP(P713,属性值!A:G,R713+1,FALSE)*VLOOKUP(I713,属性值!A:D,4,FALSE)))</f>
        <v>1403</v>
      </c>
      <c r="Z713" s="13">
        <v>65</v>
      </c>
      <c r="AA713" s="13" t="str">
        <f>IF(Z713="","",VLOOKUP(Z713,状态名词!A:C,2,FALSE))</f>
        <v>str</v>
      </c>
      <c r="AB713" s="13" t="str">
        <f>IF(Z713="","",VLOOKUP(Z713,状态名词!A:C,3,FALSE))</f>
        <v>力量</v>
      </c>
      <c r="AC713" s="42">
        <v>150</v>
      </c>
    </row>
    <row r="714" spans="1:29">
      <c r="I714" s="13" t="str">
        <f>IF(H714="",I713,VLOOKUP(H714,装备类型!A:B,2,FALSE))</f>
        <v>剑</v>
      </c>
      <c r="Q714" s="57" t="str">
        <f t="shared" si="16"/>
        <v/>
      </c>
      <c r="S714" s="13" t="str">
        <f>IF(P714="","",VLOOKUP(P714,属性值!U:AA,R714+1,FALSE))</f>
        <v/>
      </c>
      <c r="X714" s="13" t="str">
        <f>IF(P714="","",INT(VLOOKUP(P714,属性值!A:G,R714+1,FALSE)*VLOOKUP(I714,属性值!A:D,3,FALSE)))</f>
        <v/>
      </c>
      <c r="Y714" s="13" t="str">
        <f>IF(P714="","",INT(VLOOKUP(P714,属性值!A:G,R714+1,FALSE)*VLOOKUP(I714,属性值!A:D,4,FALSE)))</f>
        <v/>
      </c>
      <c r="Z714" s="13">
        <v>58</v>
      </c>
      <c r="AA714" s="13" t="str">
        <f>IF(Z714="","",VLOOKUP(Z714,状态名词!A:C,2,FALSE))</f>
        <v>vit</v>
      </c>
      <c r="AB714" s="13" t="str">
        <f>IF(Z714="","",VLOOKUP(Z714,状态名词!A:C,3,FALSE))</f>
        <v>体力</v>
      </c>
      <c r="AC714" s="42">
        <v>100</v>
      </c>
    </row>
    <row r="715" spans="1:29">
      <c r="I715" s="13" t="str">
        <f>IF(H715="",I714,VLOOKUP(H715,装备类型!A:B,2,FALSE))</f>
        <v>剑</v>
      </c>
      <c r="Q715" s="57" t="str">
        <f t="shared" si="16"/>
        <v/>
      </c>
      <c r="S715" s="13" t="str">
        <f>IF(P715="","",VLOOKUP(P715,属性值!U:AA,R715+1,FALSE))</f>
        <v/>
      </c>
      <c r="X715" s="13" t="str">
        <f>IF(P715="","",INT(VLOOKUP(P715,属性值!A:G,R715+1,FALSE)*VLOOKUP(I715,属性值!A:D,3,FALSE)))</f>
        <v/>
      </c>
      <c r="Y715" s="13" t="str">
        <f>IF(P715="","",INT(VLOOKUP(P715,属性值!A:G,R715+1,FALSE)*VLOOKUP(I715,属性值!A:D,4,FALSE)))</f>
        <v/>
      </c>
      <c r="Z715" s="13">
        <v>31</v>
      </c>
      <c r="AA715" s="13" t="str">
        <f>IF(Z715="","",VLOOKUP(Z715,状态名词!A:C,2,FALSE))</f>
        <v>refire</v>
      </c>
      <c r="AB715" s="13" t="str">
        <f>IF(Z715="","",VLOOKUP(Z715,状态名词!A:C,3,FALSE))</f>
        <v>火抗性强化</v>
      </c>
      <c r="AC715" s="42">
        <v>7</v>
      </c>
    </row>
    <row r="716" spans="1:29">
      <c r="I716" s="13" t="str">
        <f>IF(H716="",I715,VLOOKUP(H716,装备类型!A:B,2,FALSE))</f>
        <v>剑</v>
      </c>
      <c r="Q716" s="57" t="str">
        <f t="shared" si="16"/>
        <v/>
      </c>
      <c r="S716" s="13" t="str">
        <f>IF(P716="","",VLOOKUP(P716,属性值!U:AA,R716+1,FALSE))</f>
        <v/>
      </c>
      <c r="X716" s="13" t="str">
        <f>IF(P716="","",INT(VLOOKUP(P716,属性值!A:G,R716+1,FALSE)*VLOOKUP(I716,属性值!A:D,3,FALSE)))</f>
        <v/>
      </c>
      <c r="Y716" s="13" t="str">
        <f>IF(P716="","",INT(VLOOKUP(P716,属性值!A:G,R716+1,FALSE)*VLOOKUP(I716,属性值!A:D,4,FALSE)))</f>
        <v/>
      </c>
      <c r="Z716" s="13">
        <v>33</v>
      </c>
      <c r="AA716" s="13" t="str">
        <f>IF(Z716="","",VLOOKUP(Z716,状态名词!A:C,2,FALSE))</f>
        <v>relight</v>
      </c>
      <c r="AB716" s="13" t="str">
        <f>IF(Z716="","",VLOOKUP(Z716,状态名词!A:C,3,FALSE))</f>
        <v>光抗性强化</v>
      </c>
      <c r="AC716" s="42">
        <v>7</v>
      </c>
    </row>
    <row r="717" spans="1:29">
      <c r="I717" s="13" t="str">
        <f>IF(H717="",I716,VLOOKUP(H717,装备类型!A:B,2,FALSE))</f>
        <v>剑</v>
      </c>
      <c r="Q717" s="57" t="str">
        <f t="shared" si="16"/>
        <v/>
      </c>
      <c r="S717" s="13" t="str">
        <f>IF(P717="","",VLOOKUP(P717,属性值!U:AA,R717+1,FALSE))</f>
        <v/>
      </c>
      <c r="X717" s="13" t="str">
        <f>IF(P717="","",INT(VLOOKUP(P717,属性值!A:G,R717+1,FALSE)*VLOOKUP(I717,属性值!A:D,3,FALSE)))</f>
        <v/>
      </c>
      <c r="Y717" s="13" t="str">
        <f>IF(P717="","",INT(VLOOKUP(P717,属性值!A:G,R717+1,FALSE)*VLOOKUP(I717,属性值!A:D,4,FALSE)))</f>
        <v/>
      </c>
      <c r="Z717" s="13">
        <v>32</v>
      </c>
      <c r="AA717" s="13" t="str">
        <f>IF(Z717="","",VLOOKUP(Z717,状态名词!A:C,2,FALSE))</f>
        <v>reice</v>
      </c>
      <c r="AB717" s="13" t="str">
        <f>IF(Z717="","",VLOOKUP(Z717,状态名词!A:C,3,FALSE))</f>
        <v>冰抗性强化</v>
      </c>
      <c r="AC717" s="13">
        <v>4</v>
      </c>
    </row>
    <row r="718" spans="1:29">
      <c r="I718" s="13" t="str">
        <f>IF(H718="",I717,VLOOKUP(H718,装备类型!A:B,2,FALSE))</f>
        <v>剑</v>
      </c>
      <c r="Q718" s="57" t="str">
        <f t="shared" si="16"/>
        <v/>
      </c>
      <c r="S718" s="13" t="str">
        <f>IF(P718="","",VLOOKUP(P718,属性值!U:AA,R718+1,FALSE))</f>
        <v/>
      </c>
      <c r="X718" s="13" t="str">
        <f>IF(P718="","",INT(VLOOKUP(P718,属性值!A:G,R718+1,FALSE)*VLOOKUP(I718,属性值!A:D,3,FALSE)))</f>
        <v/>
      </c>
      <c r="Y718" s="13" t="str">
        <f>IF(P718="","",INT(VLOOKUP(P718,属性值!A:G,R718+1,FALSE)*VLOOKUP(I718,属性值!A:D,4,FALSE)))</f>
        <v/>
      </c>
      <c r="Z718" s="13">
        <v>34</v>
      </c>
      <c r="AA718" s="13" t="str">
        <f>IF(Z718="","",VLOOKUP(Z718,状态名词!A:C,2,FALSE))</f>
        <v>redark</v>
      </c>
      <c r="AB718" s="13" t="str">
        <f>IF(Z718="","",VLOOKUP(Z718,状态名词!A:C,3,FALSE))</f>
        <v>暗抗性强化</v>
      </c>
      <c r="AC718" s="13">
        <v>4</v>
      </c>
    </row>
  </sheetData>
  <phoneticPr fontId="3" type="noConversion"/>
  <conditionalFormatting sqref="K37 K44:K49 K51:K52 K62:K63 K65 K67 K69:K70 K72:K82 K85:K141 K57:K60 L168:L175 K143:K146 K152:K175">
    <cfRule type="containsText" dxfId="196" priority="58" operator="containsText" text="红水晶">
      <formula>NOT(ISERROR(SEARCH("红水晶",K37)))</formula>
    </cfRule>
  </conditionalFormatting>
  <conditionalFormatting sqref="K10:K11">
    <cfRule type="containsText" dxfId="195" priority="41" operator="containsText" text="红水晶">
      <formula>NOT(ISERROR(SEARCH("红水晶",K10)))</formula>
    </cfRule>
  </conditionalFormatting>
  <conditionalFormatting sqref="K14">
    <cfRule type="containsText" dxfId="194" priority="40" operator="containsText" text="红水晶">
      <formula>NOT(ISERROR(SEARCH("红水晶",K14)))</formula>
    </cfRule>
  </conditionalFormatting>
  <conditionalFormatting sqref="K15">
    <cfRule type="containsText" dxfId="193" priority="39" operator="containsText" text="红水晶">
      <formula>NOT(ISERROR(SEARCH("红水晶",K15)))</formula>
    </cfRule>
  </conditionalFormatting>
  <conditionalFormatting sqref="K27">
    <cfRule type="containsText" dxfId="192" priority="35" operator="containsText" text="红水晶">
      <formula>NOT(ISERROR(SEARCH("红水晶",K27)))</formula>
    </cfRule>
  </conditionalFormatting>
  <conditionalFormatting sqref="K30">
    <cfRule type="containsText" dxfId="191" priority="34" operator="containsText" text="红水晶">
      <formula>NOT(ISERROR(SEARCH("红水晶",K30)))</formula>
    </cfRule>
  </conditionalFormatting>
  <conditionalFormatting sqref="K24">
    <cfRule type="containsText" dxfId="190" priority="36" operator="containsText" text="红水晶">
      <formula>NOT(ISERROR(SEARCH("红水晶",K24)))</formula>
    </cfRule>
  </conditionalFormatting>
  <conditionalFormatting sqref="K38">
    <cfRule type="containsText" dxfId="189" priority="33" operator="containsText" text="红水晶">
      <formula>NOT(ISERROR(SEARCH("红水晶",K38)))</formula>
    </cfRule>
  </conditionalFormatting>
  <conditionalFormatting sqref="K32">
    <cfRule type="containsText" dxfId="188" priority="32" operator="containsText" text="红水晶">
      <formula>NOT(ISERROR(SEARCH("红水晶",K32)))</formula>
    </cfRule>
  </conditionalFormatting>
  <conditionalFormatting sqref="K33">
    <cfRule type="containsText" dxfId="187" priority="31" operator="containsText" text="红水晶">
      <formula>NOT(ISERROR(SEARCH("红水晶",K33)))</formula>
    </cfRule>
  </conditionalFormatting>
  <conditionalFormatting sqref="K50">
    <cfRule type="containsText" dxfId="186" priority="30" operator="containsText" text="红水晶">
      <formula>NOT(ISERROR(SEARCH("红水晶",K50)))</formula>
    </cfRule>
  </conditionalFormatting>
  <conditionalFormatting sqref="K61">
    <cfRule type="containsText" dxfId="185" priority="29" operator="containsText" text="红水晶">
      <formula>NOT(ISERROR(SEARCH("红水晶",K61)))</formula>
    </cfRule>
  </conditionalFormatting>
  <conditionalFormatting sqref="K64">
    <cfRule type="containsText" dxfId="184" priority="28" operator="containsText" text="红水晶">
      <formula>NOT(ISERROR(SEARCH("红水晶",K64)))</formula>
    </cfRule>
  </conditionalFormatting>
  <conditionalFormatting sqref="K66">
    <cfRule type="containsText" dxfId="183" priority="27" operator="containsText" text="红水晶">
      <formula>NOT(ISERROR(SEARCH("红水晶",K66)))</formula>
    </cfRule>
  </conditionalFormatting>
  <conditionalFormatting sqref="K68">
    <cfRule type="containsText" dxfId="182" priority="26" operator="containsText" text="红水晶">
      <formula>NOT(ISERROR(SEARCH("红水晶",K68)))</formula>
    </cfRule>
  </conditionalFormatting>
  <conditionalFormatting sqref="K83">
    <cfRule type="containsText" dxfId="181" priority="25" operator="containsText" text="红水晶">
      <formula>NOT(ISERROR(SEARCH("红水晶",K83)))</formula>
    </cfRule>
  </conditionalFormatting>
  <conditionalFormatting sqref="K84">
    <cfRule type="containsText" dxfId="180" priority="23" operator="containsText" text="红水晶">
      <formula>NOT(ISERROR(SEARCH("红水晶",K84)))</formula>
    </cfRule>
  </conditionalFormatting>
  <conditionalFormatting sqref="K71">
    <cfRule type="containsText" dxfId="179" priority="21" operator="containsText" text="红水晶">
      <formula>NOT(ISERROR(SEARCH("红水晶",K71)))</formula>
    </cfRule>
  </conditionalFormatting>
  <conditionalFormatting sqref="K17">
    <cfRule type="containsText" dxfId="178" priority="20" operator="containsText" text="红水晶">
      <formula>NOT(ISERROR(SEARCH("红水晶",K17)))</formula>
    </cfRule>
  </conditionalFormatting>
  <conditionalFormatting sqref="K16">
    <cfRule type="containsText" dxfId="177" priority="19" operator="containsText" text="红水晶">
      <formula>NOT(ISERROR(SEARCH("红水晶",K16)))</formula>
    </cfRule>
  </conditionalFormatting>
  <conditionalFormatting sqref="K18:K21">
    <cfRule type="containsText" dxfId="176" priority="18" operator="containsText" text="红水晶">
      <formula>NOT(ISERROR(SEARCH("红水晶",K18)))</formula>
    </cfRule>
  </conditionalFormatting>
  <conditionalFormatting sqref="K43">
    <cfRule type="containsText" dxfId="175" priority="15" operator="containsText" text="红水晶">
      <formula>NOT(ISERROR(SEARCH("红水晶",K43)))</formula>
    </cfRule>
  </conditionalFormatting>
  <conditionalFormatting sqref="K39:K42">
    <cfRule type="containsText" dxfId="174" priority="16" operator="containsText" text="红水晶">
      <formula>NOT(ISERROR(SEARCH("红水晶",K39)))</formula>
    </cfRule>
  </conditionalFormatting>
  <conditionalFormatting sqref="K54:K56">
    <cfRule type="containsText" dxfId="173" priority="14" operator="containsText" text="红水晶">
      <formula>NOT(ISERROR(SEARCH("红水晶",K54)))</formula>
    </cfRule>
  </conditionalFormatting>
  <conditionalFormatting sqref="K53">
    <cfRule type="containsText" dxfId="172" priority="13" operator="containsText" text="红水晶">
      <formula>NOT(ISERROR(SEARCH("红水晶",K53)))</formula>
    </cfRule>
  </conditionalFormatting>
  <conditionalFormatting sqref="L160:L167">
    <cfRule type="containsText" dxfId="171" priority="9" operator="containsText" text="红水晶">
      <formula>NOT(ISERROR(SEARCH("红水晶",L160)))</formula>
    </cfRule>
  </conditionalFormatting>
  <conditionalFormatting sqref="L152:L159">
    <cfRule type="containsText" dxfId="170" priority="8" operator="containsText" text="红水晶">
      <formula>NOT(ISERROR(SEARCH("红水晶",L152)))</formula>
    </cfRule>
  </conditionalFormatting>
  <conditionalFormatting sqref="K184:K187">
    <cfRule type="containsText" dxfId="169" priority="7" operator="containsText" text="红水晶">
      <formula>NOT(ISERROR(SEARCH("红水晶",K184)))</formula>
    </cfRule>
  </conditionalFormatting>
  <conditionalFormatting sqref="L184:L187">
    <cfRule type="containsText" dxfId="168" priority="6" operator="containsText" text="红水晶">
      <formula>NOT(ISERROR(SEARCH("红水晶",L184)))</formula>
    </cfRule>
  </conditionalFormatting>
  <conditionalFormatting sqref="K147:K151">
    <cfRule type="containsText" dxfId="167" priority="4" operator="containsText" text="红水晶">
      <formula>NOT(ISERROR(SEARCH("红水晶",K147)))</formula>
    </cfRule>
  </conditionalFormatting>
  <conditionalFormatting sqref="K176:L183">
    <cfRule type="containsText" dxfId="166" priority="3" operator="containsText" text="红水晶">
      <formula>NOT(ISERROR(SEARCH("红水晶",K176)))</formula>
    </cfRule>
  </conditionalFormatting>
  <conditionalFormatting sqref="K188:L195">
    <cfRule type="containsText" dxfId="165" priority="1" operator="containsText" text="红水晶">
      <formula>NOT(ISERROR(SEARCH("红水晶",K188)))</formula>
    </cfRule>
  </conditionalFormatting>
  <conditionalFormatting sqref="K196:L198">
    <cfRule type="containsText" dxfId="164" priority="2" operator="containsText" text="红水晶">
      <formula>NOT(ISERROR(SEARCH("红水晶",K196)))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FFF00"/>
  </sheetPr>
  <dimension ref="A1:AG3141"/>
  <sheetViews>
    <sheetView workbookViewId="0">
      <pane xSplit="11" ySplit="2" topLeftCell="L252" activePane="bottomRight" state="frozenSplit"/>
      <selection pane="topRight" activeCell="I1" sqref="I1"/>
      <selection pane="bottomLeft" activeCell="A3" sqref="A3"/>
      <selection pane="bottomRight" activeCell="M272" sqref="M272"/>
    </sheetView>
  </sheetViews>
  <sheetFormatPr defaultColWidth="8.875" defaultRowHeight="13.5"/>
  <cols>
    <col min="1" max="1" width="8.875" style="90"/>
    <col min="2" max="3" width="3.375" style="90" customWidth="1"/>
    <col min="4" max="4" width="9" style="90" bestFit="1" customWidth="1"/>
    <col min="5" max="5" width="9" style="90" customWidth="1"/>
    <col min="6" max="6" width="9.5" style="90" bestFit="1" customWidth="1"/>
    <col min="7" max="7" width="18.625" style="90" customWidth="1"/>
    <col min="8" max="8" width="5.5" style="90" bestFit="1" customWidth="1"/>
    <col min="9" max="9" width="7.5" style="90" bestFit="1" customWidth="1"/>
    <col min="10" max="10" width="3.375" style="90" customWidth="1"/>
    <col min="11" max="11" width="18.375" style="90" bestFit="1" customWidth="1"/>
    <col min="12" max="12" width="47.875" style="90" customWidth="1"/>
    <col min="13" max="13" width="20.125" style="90" customWidth="1"/>
    <col min="14" max="14" width="25.125" style="90" customWidth="1"/>
    <col min="15" max="16" width="11.625" style="90" customWidth="1"/>
    <col min="17" max="17" width="11.625" style="90" bestFit="1" customWidth="1"/>
    <col min="18" max="18" width="7.5" style="90" bestFit="1" customWidth="1"/>
    <col min="19" max="19" width="7.125" style="42" customWidth="1"/>
    <col min="20" max="20" width="11.625" style="90" customWidth="1"/>
    <col min="21" max="21" width="9.5" style="90" customWidth="1"/>
    <col min="22" max="22" width="11.625" style="90" bestFit="1" customWidth="1"/>
    <col min="23" max="23" width="9.5" style="90" customWidth="1"/>
    <col min="24" max="24" width="21.125" style="90" customWidth="1"/>
    <col min="25" max="26" width="8.5" style="90" bestFit="1" customWidth="1"/>
    <col min="27" max="28" width="5.5" style="90" bestFit="1" customWidth="1"/>
    <col min="29" max="29" width="5.5" style="90" customWidth="1"/>
    <col min="30" max="30" width="9.125" style="90" customWidth="1"/>
    <col min="31" max="31" width="22.625" style="90" bestFit="1" customWidth="1"/>
    <col min="32" max="32" width="7.375" style="90" customWidth="1"/>
    <col min="33" max="33" width="5.5" style="90" customWidth="1"/>
    <col min="34" max="16384" width="8.875" style="90"/>
  </cols>
  <sheetData>
    <row r="1" spans="1:33" s="42" customFormat="1">
      <c r="A1" s="42" t="s">
        <v>1451</v>
      </c>
      <c r="B1" s="42" t="s">
        <v>1452</v>
      </c>
      <c r="C1" s="49" t="s">
        <v>1674</v>
      </c>
      <c r="D1" s="49" t="s">
        <v>1453</v>
      </c>
      <c r="E1" s="49"/>
      <c r="F1" s="49"/>
      <c r="G1" s="49"/>
      <c r="H1" s="49" t="s">
        <v>1456</v>
      </c>
      <c r="K1" s="49" t="s">
        <v>1438</v>
      </c>
      <c r="L1" s="49" t="s">
        <v>6</v>
      </c>
      <c r="M1" s="172" t="s">
        <v>1448</v>
      </c>
      <c r="N1" s="49" t="s">
        <v>1439</v>
      </c>
      <c r="O1" s="42" t="s">
        <v>1455</v>
      </c>
      <c r="P1" s="42" t="s">
        <v>2361</v>
      </c>
      <c r="Q1" s="42" t="s">
        <v>1440</v>
      </c>
      <c r="R1" s="49" t="s">
        <v>1691</v>
      </c>
      <c r="S1" s="42" t="s">
        <v>1696</v>
      </c>
      <c r="T1" s="42" t="s">
        <v>1454</v>
      </c>
      <c r="W1" s="49" t="s">
        <v>1457</v>
      </c>
      <c r="X1" s="49" t="s">
        <v>1458</v>
      </c>
      <c r="Y1" s="52"/>
      <c r="Z1" s="52"/>
      <c r="AA1" s="53" t="s">
        <v>1445</v>
      </c>
      <c r="AB1" s="53" t="s">
        <v>1446</v>
      </c>
      <c r="AD1" s="42" t="s">
        <v>1672</v>
      </c>
      <c r="AF1" s="42" t="s">
        <v>1673</v>
      </c>
      <c r="AG1" s="42" t="s">
        <v>1673</v>
      </c>
    </row>
    <row r="2" spans="1:33">
      <c r="A2" s="172" t="s">
        <v>1450</v>
      </c>
      <c r="B2" s="90" t="s">
        <v>405</v>
      </c>
      <c r="C2" s="90" t="s">
        <v>1684</v>
      </c>
      <c r="D2" s="90" t="s">
        <v>1682</v>
      </c>
      <c r="E2" s="77" t="s">
        <v>5829</v>
      </c>
      <c r="F2" s="90" t="s">
        <v>1675</v>
      </c>
      <c r="G2" s="77" t="s">
        <v>4371</v>
      </c>
      <c r="H2" s="90" t="s">
        <v>312</v>
      </c>
      <c r="J2" s="77" t="s">
        <v>1676</v>
      </c>
      <c r="K2" s="90" t="s">
        <v>0</v>
      </c>
      <c r="L2" s="90" t="s">
        <v>1490</v>
      </c>
      <c r="O2" s="90" t="s">
        <v>1413</v>
      </c>
      <c r="Q2" s="90" t="s">
        <v>1223</v>
      </c>
      <c r="R2" s="90" t="s">
        <v>10</v>
      </c>
      <c r="S2" s="77" t="s">
        <v>1697</v>
      </c>
      <c r="T2" s="90" t="s">
        <v>3484</v>
      </c>
      <c r="U2" s="77" t="s">
        <v>1678</v>
      </c>
      <c r="V2" s="77" t="s">
        <v>1680</v>
      </c>
      <c r="Y2" s="53" t="s">
        <v>1694</v>
      </c>
      <c r="Z2" s="53" t="s">
        <v>393</v>
      </c>
      <c r="AA2" s="53" t="s">
        <v>407</v>
      </c>
      <c r="AB2" s="53" t="s">
        <v>408</v>
      </c>
      <c r="AC2" s="42" t="s">
        <v>1679</v>
      </c>
      <c r="AD2" s="42" t="s">
        <v>1677</v>
      </c>
      <c r="AE2" s="42"/>
      <c r="AF2" s="42" t="s">
        <v>3758</v>
      </c>
      <c r="AG2" s="42" t="s">
        <v>1524</v>
      </c>
    </row>
    <row r="3" spans="1:33">
      <c r="A3" s="90">
        <v>15001</v>
      </c>
      <c r="B3" s="90">
        <v>10</v>
      </c>
      <c r="C3" s="90">
        <v>1</v>
      </c>
      <c r="D3" s="90">
        <v>10</v>
      </c>
      <c r="H3" s="90">
        <v>11</v>
      </c>
      <c r="I3" s="90" t="str">
        <f>IF(H3="","",VLOOKUP(H3,装备类型!A:B,2,FALSE))</f>
        <v>头部</v>
      </c>
      <c r="J3" s="90">
        <v>1</v>
      </c>
      <c r="K3" s="90" t="s">
        <v>409</v>
      </c>
      <c r="L3" s="90" t="s">
        <v>5403</v>
      </c>
      <c r="M3" s="90" t="s">
        <v>1236</v>
      </c>
      <c r="N3" s="90" t="s">
        <v>394</v>
      </c>
      <c r="O3" s="90">
        <v>1</v>
      </c>
      <c r="P3" s="90">
        <v>10</v>
      </c>
      <c r="Q3" s="55">
        <f>IF(R3="","",IF(R3=1,P3,R3*2-3+P3))</f>
        <v>10</v>
      </c>
      <c r="R3" s="90">
        <v>1</v>
      </c>
      <c r="T3" s="90" t="s">
        <v>3485</v>
      </c>
      <c r="X3" s="226" t="s">
        <v>1384</v>
      </c>
      <c r="Y3" s="90" t="str">
        <f>IF(VLOOKUP(I3,属性值!A:F,2,FALSE)&lt;17,"",IF(P3="","",INT(VLOOKUP(P3,属性值!A:G,R3+1,FALSE)*VLOOKUP(I3,属性值!A:F,5,FALSE))))</f>
        <v/>
      </c>
      <c r="Z3" s="90" t="str">
        <f>Y3</f>
        <v/>
      </c>
      <c r="AA3" s="90">
        <f>IF(VLOOKUP(I3,属性值!A:B,2,FALSE)&gt;16,"",IF(P3="","",INT(VLOOKUP(P3,属性值!I:O,R3+1,FALSE)*VLOOKUP(I3,属性值!A:D,3,FALSE))))</f>
        <v>130</v>
      </c>
      <c r="AB3" s="90">
        <f>IF(VLOOKUP(I3,属性值!A:B,2,FALSE)&gt;16,"",IF(P3="","",INT(VLOOKUP(P3,属性值!I:O,R3+1,FALSE)*VLOOKUP(I3,属性值!A:D,4,FALSE))))</f>
        <v>65</v>
      </c>
      <c r="AD3" s="90" t="str">
        <f>IF(AC3="","",VLOOKUP(AC3,状态名词!A:C,2,FALSE))</f>
        <v/>
      </c>
      <c r="AE3" s="90" t="str">
        <f>IF(AC3="","",VLOOKUP(AC3,状态名词!A:C,3,FALSE))</f>
        <v/>
      </c>
    </row>
    <row r="4" spans="1:33">
      <c r="A4" s="90">
        <v>15002</v>
      </c>
      <c r="B4" s="90">
        <v>10</v>
      </c>
      <c r="C4" s="90">
        <v>1</v>
      </c>
      <c r="D4" s="90">
        <v>10</v>
      </c>
      <c r="H4" s="90">
        <v>12</v>
      </c>
      <c r="I4" s="90" t="str">
        <f>IF(H4="",I3,VLOOKUP(H4,装备类型!A:B,2,FALSE))</f>
        <v>胸部</v>
      </c>
      <c r="J4" s="90">
        <v>1</v>
      </c>
      <c r="K4" s="90" t="s">
        <v>410</v>
      </c>
      <c r="L4" s="90" t="s">
        <v>5404</v>
      </c>
      <c r="M4" s="90" t="s">
        <v>1237</v>
      </c>
      <c r="N4" s="90" t="s">
        <v>411</v>
      </c>
      <c r="O4" s="90">
        <v>1</v>
      </c>
      <c r="P4" s="90">
        <v>10</v>
      </c>
      <c r="Q4" s="55">
        <f t="shared" ref="Q4:Q35" si="0">IF(R4="","",IF(R4=1,P4,R4*2-3+P4))</f>
        <v>10</v>
      </c>
      <c r="R4" s="90">
        <v>1</v>
      </c>
      <c r="T4" s="90" t="s">
        <v>1713</v>
      </c>
      <c r="X4" s="226"/>
      <c r="Y4" s="90" t="str">
        <f>IF(VLOOKUP(I4,属性值!A:F,2,FALSE)&lt;17,"",IF(P4="","",INT(VLOOKUP(P4,属性值!A:G,R4+1,FALSE)*VLOOKUP(I4,属性值!A:F,5,FALSE))))</f>
        <v/>
      </c>
      <c r="Z4" s="90" t="str">
        <f t="shared" ref="Z4:Z67" si="1">Y4</f>
        <v/>
      </c>
      <c r="AA4" s="90">
        <f>IF(VLOOKUP(I4,属性值!A:B,2,FALSE)&gt;16,"",IF(P4="","",INT(VLOOKUP(P4,属性值!I:O,R4+1,FALSE)*VLOOKUP(I4,属性值!A:D,3,FALSE))))</f>
        <v>130</v>
      </c>
      <c r="AB4" s="90">
        <f>IF(VLOOKUP(I4,属性值!A:B,2,FALSE)&gt;16,"",IF(P4="","",INT(VLOOKUP(P4,属性值!I:O,R4+1,FALSE)*VLOOKUP(I4,属性值!A:D,4,FALSE))))</f>
        <v>65</v>
      </c>
      <c r="AD4" s="90" t="str">
        <f>IF(AC4="","",VLOOKUP(AC4,状态名词!A:C,2,FALSE))</f>
        <v/>
      </c>
      <c r="AE4" s="90" t="str">
        <f>IF(AC4="","",VLOOKUP(AC4,状态名词!A:C,3,FALSE))</f>
        <v/>
      </c>
    </row>
    <row r="5" spans="1:33">
      <c r="A5" s="90">
        <v>15003</v>
      </c>
      <c r="B5" s="90">
        <v>10</v>
      </c>
      <c r="C5" s="90">
        <v>1</v>
      </c>
      <c r="D5" s="90">
        <v>10</v>
      </c>
      <c r="H5" s="90">
        <v>13</v>
      </c>
      <c r="I5" s="90" t="str">
        <f>IF(H5="",I4,VLOOKUP(H5,装备类型!A:B,2,FALSE))</f>
        <v>腿部</v>
      </c>
      <c r="J5" s="90">
        <v>1</v>
      </c>
      <c r="K5" s="90" t="s">
        <v>412</v>
      </c>
      <c r="L5" s="90" t="s">
        <v>5405</v>
      </c>
      <c r="M5" s="90" t="s">
        <v>1238</v>
      </c>
      <c r="N5" s="90" t="s">
        <v>394</v>
      </c>
      <c r="O5" s="90">
        <v>1</v>
      </c>
      <c r="P5" s="90">
        <v>10</v>
      </c>
      <c r="Q5" s="55">
        <f t="shared" si="0"/>
        <v>10</v>
      </c>
      <c r="R5" s="90">
        <v>1</v>
      </c>
      <c r="T5" s="90" t="s">
        <v>1714</v>
      </c>
      <c r="X5" s="226"/>
      <c r="Y5" s="90" t="str">
        <f>IF(VLOOKUP(I5,属性值!A:F,2,FALSE)&lt;17,"",IF(P5="","",INT(VLOOKUP(P5,属性值!A:G,R5+1,FALSE)*VLOOKUP(I5,属性值!A:F,5,FALSE))))</f>
        <v/>
      </c>
      <c r="Z5" s="90" t="str">
        <f t="shared" si="1"/>
        <v/>
      </c>
      <c r="AA5" s="90">
        <f>IF(VLOOKUP(I5,属性值!A:B,2,FALSE)&gt;16,"",IF(P5="","",INT(VLOOKUP(P5,属性值!I:O,R5+1,FALSE)*VLOOKUP(I5,属性值!A:D,3,FALSE))))</f>
        <v>130</v>
      </c>
      <c r="AB5" s="90">
        <f>IF(VLOOKUP(I5,属性值!A:B,2,FALSE)&gt;16,"",IF(P5="","",INT(VLOOKUP(P5,属性值!I:O,R5+1,FALSE)*VLOOKUP(I5,属性值!A:D,4,FALSE))))</f>
        <v>65</v>
      </c>
      <c r="AD5" s="90" t="str">
        <f>IF(AC5="","",VLOOKUP(AC5,状态名词!A:C,2,FALSE))</f>
        <v/>
      </c>
      <c r="AE5" s="90" t="str">
        <f>IF(AC5="","",VLOOKUP(AC5,状态名词!A:C,3,FALSE))</f>
        <v/>
      </c>
    </row>
    <row r="6" spans="1:33">
      <c r="A6" s="90">
        <v>15004</v>
      </c>
      <c r="B6" s="90">
        <v>20</v>
      </c>
      <c r="C6" s="90">
        <v>1</v>
      </c>
      <c r="D6" s="90">
        <v>20</v>
      </c>
      <c r="H6" s="90">
        <v>11</v>
      </c>
      <c r="I6" s="90" t="str">
        <f>IF(H6="",I5,VLOOKUP(H6,装备类型!A:B,2,FALSE))</f>
        <v>头部</v>
      </c>
      <c r="J6" s="90">
        <v>1</v>
      </c>
      <c r="K6" s="90" t="s">
        <v>318</v>
      </c>
      <c r="L6" s="90" t="s">
        <v>5406</v>
      </c>
      <c r="M6" s="90" t="s">
        <v>1239</v>
      </c>
      <c r="N6" s="90" t="s">
        <v>413</v>
      </c>
      <c r="O6" s="90">
        <v>1</v>
      </c>
      <c r="P6" s="90">
        <v>20</v>
      </c>
      <c r="Q6" s="55">
        <f t="shared" si="0"/>
        <v>20</v>
      </c>
      <c r="R6" s="90">
        <v>1</v>
      </c>
      <c r="T6" s="90" t="s">
        <v>1715</v>
      </c>
      <c r="X6" s="226" t="s">
        <v>1385</v>
      </c>
      <c r="Y6" s="90" t="str">
        <f>IF(VLOOKUP(I6,属性值!A:F,2,FALSE)&lt;17,"",IF(P6="","",INT(VLOOKUP(P6,属性值!A:G,R6+1,FALSE)*VLOOKUP(I6,属性值!A:F,5,FALSE))))</f>
        <v/>
      </c>
      <c r="Z6" s="90" t="str">
        <f t="shared" si="1"/>
        <v/>
      </c>
      <c r="AA6" s="90">
        <f>IF(VLOOKUP(I6,属性值!A:B,2,FALSE)&gt;16,"",IF(P6="","",INT(VLOOKUP(P6,属性值!I:O,R6+1,FALSE)*VLOOKUP(I6,属性值!A:D,3,FALSE))))</f>
        <v>182</v>
      </c>
      <c r="AB6" s="90">
        <f>IF(VLOOKUP(I6,属性值!A:B,2,FALSE)&gt;16,"",IF(P6="","",INT(VLOOKUP(P6,属性值!I:O,R6+1,FALSE)*VLOOKUP(I6,属性值!A:D,4,FALSE))))</f>
        <v>91</v>
      </c>
      <c r="AC6" s="90">
        <v>17</v>
      </c>
      <c r="AD6" s="90" t="str">
        <f>IF(AC6="","",VLOOKUP(AC6,状态名词!A:C,2,FALSE))</f>
        <v>adi</v>
      </c>
      <c r="AE6" s="90" t="str">
        <f>IF(AC6="","",VLOOKUP(AC6,状态名词!A:C,3,FALSE))</f>
        <v>物穿</v>
      </c>
      <c r="AF6" s="90">
        <v>35</v>
      </c>
    </row>
    <row r="7" spans="1:33">
      <c r="I7" s="90" t="str">
        <f>IF(H7="",I6,VLOOKUP(H7,装备类型!A:B,2,FALSE))</f>
        <v>头部</v>
      </c>
      <c r="P7" s="90" t="s">
        <v>225</v>
      </c>
      <c r="Q7" s="55" t="str">
        <f t="shared" si="0"/>
        <v/>
      </c>
      <c r="T7" s="90" t="s">
        <v>225</v>
      </c>
      <c r="X7" s="226"/>
      <c r="Y7" s="90" t="str">
        <f>IF(VLOOKUP(I7,属性值!A:F,2,FALSE)&lt;17,"",IF(P7="","",INT(VLOOKUP(P7,属性值!A:G,R7+1,FALSE)*VLOOKUP(I7,属性值!A:F,5,FALSE))))</f>
        <v/>
      </c>
      <c r="Z7" s="90" t="str">
        <f t="shared" si="1"/>
        <v/>
      </c>
      <c r="AA7" s="90" t="str">
        <f>IF(VLOOKUP(I7,属性值!A:B,2,FALSE)&gt;16,"",IF(P7="","",INT(VLOOKUP(P7,属性值!I:O,R7+1,FALSE)*VLOOKUP(I7,属性值!A:D,3,FALSE))))</f>
        <v/>
      </c>
      <c r="AB7" s="90" t="str">
        <f>IF(VLOOKUP(I7,属性值!A:B,2,FALSE)&gt;16,"",IF(P7="","",INT(VLOOKUP(P7,属性值!I:O,R7+1,FALSE)*VLOOKUP(I7,属性值!A:D,4,FALSE))))</f>
        <v/>
      </c>
      <c r="AC7" s="90">
        <v>18</v>
      </c>
      <c r="AD7" s="90" t="str">
        <f>IF(AC7="","",VLOOKUP(AC7,状态名词!A:C,2,FALSE))</f>
        <v>api</v>
      </c>
      <c r="AE7" s="90" t="str">
        <f>IF(AC7="","",VLOOKUP(AC7,状态名词!A:C,3,FALSE))</f>
        <v>法穿</v>
      </c>
      <c r="AF7" s="90">
        <v>35</v>
      </c>
    </row>
    <row r="8" spans="1:33">
      <c r="A8" s="90">
        <v>15005</v>
      </c>
      <c r="B8" s="90">
        <v>20</v>
      </c>
      <c r="C8" s="90">
        <v>1</v>
      </c>
      <c r="D8" s="90">
        <v>20</v>
      </c>
      <c r="H8" s="90">
        <v>12</v>
      </c>
      <c r="I8" s="90" t="str">
        <f>IF(H8="",I7,VLOOKUP(H8,装备类型!A:B,2,FALSE))</f>
        <v>胸部</v>
      </c>
      <c r="J8" s="90">
        <v>1</v>
      </c>
      <c r="K8" s="90" t="s">
        <v>319</v>
      </c>
      <c r="L8" s="90" t="s">
        <v>5406</v>
      </c>
      <c r="M8" s="90" t="s">
        <v>1239</v>
      </c>
      <c r="N8" s="90" t="s">
        <v>414</v>
      </c>
      <c r="O8" s="90">
        <v>1</v>
      </c>
      <c r="P8" s="90">
        <v>20</v>
      </c>
      <c r="Q8" s="55">
        <f t="shared" si="0"/>
        <v>20</v>
      </c>
      <c r="R8" s="90">
        <v>1</v>
      </c>
      <c r="T8" s="90" t="s">
        <v>1716</v>
      </c>
      <c r="X8" s="226"/>
      <c r="Y8" s="90" t="str">
        <f>IF(VLOOKUP(I8,属性值!A:F,2,FALSE)&lt;17,"",IF(P8="","",INT(VLOOKUP(P8,属性值!A:G,R8+1,FALSE)*VLOOKUP(I8,属性值!A:F,5,FALSE))))</f>
        <v/>
      </c>
      <c r="Z8" s="90" t="str">
        <f t="shared" si="1"/>
        <v/>
      </c>
      <c r="AA8" s="90">
        <f>IF(VLOOKUP(I8,属性值!A:B,2,FALSE)&gt;16,"",IF(P8="","",INT(VLOOKUP(P8,属性值!I:O,R8+1,FALSE)*VLOOKUP(I8,属性值!A:D,3,FALSE))))</f>
        <v>182</v>
      </c>
      <c r="AB8" s="90">
        <f>IF(VLOOKUP(I8,属性值!A:B,2,FALSE)&gt;16,"",IF(P8="","",INT(VLOOKUP(P8,属性值!I:O,R8+1,FALSE)*VLOOKUP(I8,属性值!A:D,4,FALSE))))</f>
        <v>91</v>
      </c>
      <c r="AC8" s="90">
        <v>17</v>
      </c>
      <c r="AD8" s="90" t="str">
        <f>IF(AC8="","",VLOOKUP(AC8,状态名词!A:C,2,FALSE))</f>
        <v>adi</v>
      </c>
      <c r="AE8" s="90" t="str">
        <f>IF(AC8="","",VLOOKUP(AC8,状态名词!A:C,3,FALSE))</f>
        <v>物穿</v>
      </c>
      <c r="AF8" s="90">
        <v>35</v>
      </c>
    </row>
    <row r="9" spans="1:33">
      <c r="I9" s="90" t="str">
        <f>IF(H9="",I8,VLOOKUP(H9,装备类型!A:B,2,FALSE))</f>
        <v>胸部</v>
      </c>
      <c r="P9" s="90" t="s">
        <v>225</v>
      </c>
      <c r="Q9" s="55" t="str">
        <f t="shared" si="0"/>
        <v/>
      </c>
      <c r="T9" s="90" t="s">
        <v>225</v>
      </c>
      <c r="X9" s="226"/>
      <c r="Y9" s="90" t="str">
        <f>IF(VLOOKUP(I9,属性值!A:F,2,FALSE)&lt;17,"",IF(P9="","",INT(VLOOKUP(P9,属性值!A:G,R9+1,FALSE)*VLOOKUP(I9,属性值!A:F,5,FALSE))))</f>
        <v/>
      </c>
      <c r="Z9" s="90" t="str">
        <f t="shared" si="1"/>
        <v/>
      </c>
      <c r="AA9" s="90" t="str">
        <f>IF(VLOOKUP(I9,属性值!A:B,2,FALSE)&gt;16,"",IF(P9="","",INT(VLOOKUP(P9,属性值!I:O,R9+1,FALSE)*VLOOKUP(I9,属性值!A:D,3,FALSE))))</f>
        <v/>
      </c>
      <c r="AB9" s="90" t="str">
        <f>IF(VLOOKUP(I9,属性值!A:B,2,FALSE)&gt;16,"",IF(P9="","",INT(VLOOKUP(P9,属性值!I:O,R9+1,FALSE)*VLOOKUP(I9,属性值!A:D,4,FALSE))))</f>
        <v/>
      </c>
      <c r="AC9" s="90">
        <v>18</v>
      </c>
      <c r="AD9" s="90" t="str">
        <f>IF(AC9="","",VLOOKUP(AC9,状态名词!A:C,2,FALSE))</f>
        <v>api</v>
      </c>
      <c r="AE9" s="90" t="str">
        <f>IF(AC9="","",VLOOKUP(AC9,状态名词!A:C,3,FALSE))</f>
        <v>法穿</v>
      </c>
      <c r="AF9" s="90">
        <v>35</v>
      </c>
    </row>
    <row r="10" spans="1:33">
      <c r="A10" s="90">
        <v>15006</v>
      </c>
      <c r="B10" s="90">
        <v>20</v>
      </c>
      <c r="C10" s="90">
        <v>1</v>
      </c>
      <c r="D10" s="90">
        <v>20</v>
      </c>
      <c r="H10" s="90">
        <v>13</v>
      </c>
      <c r="I10" s="90" t="str">
        <f>IF(H10="",I9,VLOOKUP(H10,装备类型!A:B,2,FALSE))</f>
        <v>腿部</v>
      </c>
      <c r="J10" s="90">
        <v>1</v>
      </c>
      <c r="K10" s="90" t="s">
        <v>415</v>
      </c>
      <c r="L10" s="90" t="s">
        <v>5406</v>
      </c>
      <c r="M10" s="90" t="s">
        <v>1239</v>
      </c>
      <c r="N10" s="90" t="s">
        <v>395</v>
      </c>
      <c r="O10" s="90">
        <v>1</v>
      </c>
      <c r="P10" s="90">
        <v>20</v>
      </c>
      <c r="Q10" s="55">
        <f t="shared" si="0"/>
        <v>20</v>
      </c>
      <c r="R10" s="90">
        <v>1</v>
      </c>
      <c r="T10" s="90" t="s">
        <v>1717</v>
      </c>
      <c r="X10" s="226"/>
      <c r="Y10" s="90" t="str">
        <f>IF(VLOOKUP(I10,属性值!A:F,2,FALSE)&lt;17,"",IF(P10="","",INT(VLOOKUP(P10,属性值!A:G,R10+1,FALSE)*VLOOKUP(I10,属性值!A:F,5,FALSE))))</f>
        <v/>
      </c>
      <c r="Z10" s="90" t="str">
        <f t="shared" si="1"/>
        <v/>
      </c>
      <c r="AA10" s="90">
        <f>IF(VLOOKUP(I10,属性值!A:B,2,FALSE)&gt;16,"",IF(P10="","",INT(VLOOKUP(P10,属性值!I:O,R10+1,FALSE)*VLOOKUP(I10,属性值!A:D,3,FALSE))))</f>
        <v>182</v>
      </c>
      <c r="AB10" s="90">
        <f>IF(VLOOKUP(I10,属性值!A:B,2,FALSE)&gt;16,"",IF(P10="","",INT(VLOOKUP(P10,属性值!I:O,R10+1,FALSE)*VLOOKUP(I10,属性值!A:D,4,FALSE))))</f>
        <v>91</v>
      </c>
      <c r="AC10" s="90">
        <v>17</v>
      </c>
      <c r="AD10" s="90" t="str">
        <f>IF(AC10="","",VLOOKUP(AC10,状态名词!A:C,2,FALSE))</f>
        <v>adi</v>
      </c>
      <c r="AE10" s="90" t="str">
        <f>IF(AC10="","",VLOOKUP(AC10,状态名词!A:C,3,FALSE))</f>
        <v>物穿</v>
      </c>
      <c r="AF10" s="90">
        <v>45</v>
      </c>
    </row>
    <row r="11" spans="1:33">
      <c r="I11" s="90" t="str">
        <f>IF(H11="",I10,VLOOKUP(H11,装备类型!A:B,2,FALSE))</f>
        <v>腿部</v>
      </c>
      <c r="P11" s="90" t="s">
        <v>225</v>
      </c>
      <c r="Q11" s="55" t="str">
        <f t="shared" si="0"/>
        <v/>
      </c>
      <c r="T11" s="90" t="s">
        <v>225</v>
      </c>
      <c r="X11" s="173"/>
      <c r="Y11" s="90" t="str">
        <f>IF(VLOOKUP(I11,属性值!A:F,2,FALSE)&lt;17,"",IF(P11="","",INT(VLOOKUP(P11,属性值!A:G,R11+1,FALSE)*VLOOKUP(I11,属性值!A:F,5,FALSE))))</f>
        <v/>
      </c>
      <c r="Z11" s="90" t="str">
        <f t="shared" si="1"/>
        <v/>
      </c>
      <c r="AA11" s="90" t="str">
        <f>IF(VLOOKUP(I11,属性值!A:B,2,FALSE)&gt;16,"",IF(P11="","",INT(VLOOKUP(P11,属性值!I:O,R11+1,FALSE)*VLOOKUP(I11,属性值!A:D,3,FALSE))))</f>
        <v/>
      </c>
      <c r="AB11" s="90" t="str">
        <f>IF(VLOOKUP(I11,属性值!A:B,2,FALSE)&gt;16,"",IF(P11="","",INT(VLOOKUP(P11,属性值!I:O,R11+1,FALSE)*VLOOKUP(I11,属性值!A:D,4,FALSE))))</f>
        <v/>
      </c>
      <c r="AC11" s="90">
        <v>18</v>
      </c>
      <c r="AD11" s="90" t="str">
        <f>IF(AC11="","",VLOOKUP(AC11,状态名词!A:C,2,FALSE))</f>
        <v>api</v>
      </c>
      <c r="AE11" s="90" t="str">
        <f>IF(AC11="","",VLOOKUP(AC11,状态名词!A:C,3,FALSE))</f>
        <v>法穿</v>
      </c>
      <c r="AF11" s="90">
        <v>45</v>
      </c>
    </row>
    <row r="12" spans="1:33" ht="13.5" customHeight="1">
      <c r="A12" s="90">
        <v>15007</v>
      </c>
      <c r="B12" s="90">
        <v>10</v>
      </c>
      <c r="C12" s="90">
        <v>3</v>
      </c>
      <c r="D12" s="90">
        <v>10</v>
      </c>
      <c r="H12" s="90">
        <v>11</v>
      </c>
      <c r="I12" s="90" t="str">
        <f>IF(H12="",I11,VLOOKUP(H12,装备类型!A:B,2,FALSE))</f>
        <v>头部</v>
      </c>
      <c r="J12" s="90">
        <v>1</v>
      </c>
      <c r="K12" s="174" t="s">
        <v>4483</v>
      </c>
      <c r="L12" s="90" t="s">
        <v>5407</v>
      </c>
      <c r="M12" s="90" t="s">
        <v>1216</v>
      </c>
      <c r="N12" s="90" t="s">
        <v>396</v>
      </c>
      <c r="O12" s="90">
        <v>1</v>
      </c>
      <c r="P12" s="90">
        <v>10</v>
      </c>
      <c r="Q12" s="55">
        <f t="shared" si="0"/>
        <v>13</v>
      </c>
      <c r="R12" s="90">
        <v>3</v>
      </c>
      <c r="T12" s="90" t="s">
        <v>1718</v>
      </c>
      <c r="X12" s="226" t="s">
        <v>1386</v>
      </c>
      <c r="Y12" s="90" t="str">
        <f>IF(VLOOKUP(I12,属性值!A:F,2,FALSE)&lt;17,"",IF(P12="","",INT(VLOOKUP(P12,属性值!A:G,R12+1,FALSE)*VLOOKUP(I12,属性值!A:F,5,FALSE))))</f>
        <v/>
      </c>
      <c r="Z12" s="90" t="str">
        <f t="shared" si="1"/>
        <v/>
      </c>
      <c r="AA12" s="90">
        <f>IF(VLOOKUP(I12,属性值!A:B,2,FALSE)&gt;16,"",IF(P12="","",INT(VLOOKUP(P12,属性值!I:O,R12+1,FALSE)*VLOOKUP(I12,属性值!A:D,3,FALSE))))</f>
        <v>174</v>
      </c>
      <c r="AB12" s="90">
        <f>IF(VLOOKUP(I12,属性值!A:B,2,FALSE)&gt;16,"",IF(P12="","",INT(VLOOKUP(P12,属性值!I:O,R12+1,FALSE)*VLOOKUP(I12,属性值!A:D,4,FALSE))))</f>
        <v>87</v>
      </c>
      <c r="AC12" s="90">
        <v>17</v>
      </c>
      <c r="AD12" s="90" t="str">
        <f>IF(AC12="","",VLOOKUP(AC12,状态名词!A:C,2,FALSE))</f>
        <v>adi</v>
      </c>
      <c r="AE12" s="90" t="str">
        <f>IF(AC12="","",VLOOKUP(AC12,状态名词!A:C,3,FALSE))</f>
        <v>物穿</v>
      </c>
      <c r="AF12" s="90">
        <v>75</v>
      </c>
    </row>
    <row r="13" spans="1:33" ht="13.5" customHeight="1">
      <c r="I13" s="90" t="str">
        <f>IF(H13="",I12,VLOOKUP(H13,装备类型!A:B,2,FALSE))</f>
        <v>头部</v>
      </c>
      <c r="K13" s="174"/>
      <c r="P13" s="90" t="s">
        <v>225</v>
      </c>
      <c r="Q13" s="55" t="str">
        <f t="shared" si="0"/>
        <v/>
      </c>
      <c r="T13" s="90" t="s">
        <v>225</v>
      </c>
      <c r="X13" s="226"/>
      <c r="Y13" s="90" t="str">
        <f>IF(VLOOKUP(I13,属性值!A:F,2,FALSE)&lt;17,"",IF(P13="","",INT(VLOOKUP(P13,属性值!A:G,R13+1,FALSE)*VLOOKUP(I13,属性值!A:F,5,FALSE))))</f>
        <v/>
      </c>
      <c r="Z13" s="90" t="str">
        <f t="shared" si="1"/>
        <v/>
      </c>
      <c r="AA13" s="90" t="str">
        <f>IF(VLOOKUP(I13,属性值!A:B,2,FALSE)&gt;16,"",IF(P13="","",INT(VLOOKUP(P13,属性值!I:O,R13+1,FALSE)*VLOOKUP(I13,属性值!A:D,3,FALSE))))</f>
        <v/>
      </c>
      <c r="AB13" s="90" t="str">
        <f>IF(VLOOKUP(I13,属性值!A:B,2,FALSE)&gt;16,"",IF(P13="","",INT(VLOOKUP(P13,属性值!I:O,R13+1,FALSE)*VLOOKUP(I13,属性值!A:D,4,FALSE))))</f>
        <v/>
      </c>
      <c r="AC13" s="90">
        <v>18</v>
      </c>
      <c r="AD13" s="90" t="str">
        <f>IF(AC13="","",VLOOKUP(AC13,状态名词!A:C,2,FALSE))</f>
        <v>api</v>
      </c>
      <c r="AE13" s="90" t="str">
        <f>IF(AC13="","",VLOOKUP(AC13,状态名词!A:C,3,FALSE))</f>
        <v>法穿</v>
      </c>
      <c r="AF13" s="90">
        <v>45</v>
      </c>
    </row>
    <row r="14" spans="1:33" ht="13.5" customHeight="1">
      <c r="I14" s="90" t="str">
        <f>IF(H14="",I13,VLOOKUP(H14,装备类型!A:B,2,FALSE))</f>
        <v>头部</v>
      </c>
      <c r="K14" s="174"/>
      <c r="P14" s="90" t="s">
        <v>225</v>
      </c>
      <c r="Q14" s="55" t="str">
        <f t="shared" si="0"/>
        <v/>
      </c>
      <c r="T14" s="90" t="s">
        <v>225</v>
      </c>
      <c r="X14" s="226"/>
      <c r="Y14" s="90" t="str">
        <f>IF(VLOOKUP(I14,属性值!A:F,2,FALSE)&lt;17,"",IF(P14="","",INT(VLOOKUP(P14,属性值!A:G,R14+1,FALSE)*VLOOKUP(I14,属性值!A:F,5,FALSE))))</f>
        <v/>
      </c>
      <c r="Z14" s="90" t="str">
        <f t="shared" si="1"/>
        <v/>
      </c>
      <c r="AA14" s="90" t="str">
        <f>IF(VLOOKUP(I14,属性值!A:B,2,FALSE)&gt;16,"",IF(P14="","",INT(VLOOKUP(P14,属性值!I:O,R14+1,FALSE)*VLOOKUP(I14,属性值!A:D,3,FALSE))))</f>
        <v/>
      </c>
      <c r="AB14" s="90" t="str">
        <f>IF(VLOOKUP(I14,属性值!A:B,2,FALSE)&gt;16,"",IF(P14="","",INT(VLOOKUP(P14,属性值!I:O,R14+1,FALSE)*VLOOKUP(I14,属性值!A:D,4,FALSE))))</f>
        <v/>
      </c>
      <c r="AC14" s="90">
        <v>19</v>
      </c>
      <c r="AD14" s="90" t="str">
        <f>IF(AC14="","",VLOOKUP(AC14,状态名词!A:C,2,FALSE))</f>
        <v>rating</v>
      </c>
      <c r="AE14" s="90" t="str">
        <f>IF(AC14="","",VLOOKUP(AC14,状态名词!A:C,3,FALSE))</f>
        <v>暴击+</v>
      </c>
      <c r="AF14" s="90">
        <v>100</v>
      </c>
    </row>
    <row r="15" spans="1:33">
      <c r="A15" s="90">
        <v>15008</v>
      </c>
      <c r="B15" s="90">
        <v>20</v>
      </c>
      <c r="C15" s="90">
        <v>3</v>
      </c>
      <c r="D15" s="90">
        <v>20</v>
      </c>
      <c r="H15" s="90">
        <v>12</v>
      </c>
      <c r="I15" s="90" t="str">
        <f>IF(H15="",I14,VLOOKUP(H15,装备类型!A:B,2,FALSE))</f>
        <v>胸部</v>
      </c>
      <c r="J15" s="90">
        <v>1</v>
      </c>
      <c r="K15" s="174" t="s">
        <v>4484</v>
      </c>
      <c r="L15" s="90" t="s">
        <v>5408</v>
      </c>
      <c r="M15" s="90" t="s">
        <v>1217</v>
      </c>
      <c r="N15" s="90" t="s">
        <v>416</v>
      </c>
      <c r="O15" s="90">
        <v>1</v>
      </c>
      <c r="P15" s="90">
        <v>20</v>
      </c>
      <c r="Q15" s="55">
        <f t="shared" si="0"/>
        <v>23</v>
      </c>
      <c r="R15" s="90">
        <v>3</v>
      </c>
      <c r="T15" s="90" t="s">
        <v>1719</v>
      </c>
      <c r="X15" s="226"/>
      <c r="Y15" s="90" t="str">
        <f>IF(VLOOKUP(I15,属性值!A:F,2,FALSE)&lt;17,"",IF(P15="","",INT(VLOOKUP(P15,属性值!A:G,R15+1,FALSE)*VLOOKUP(I15,属性值!A:F,5,FALSE))))</f>
        <v/>
      </c>
      <c r="Z15" s="90" t="str">
        <f t="shared" si="1"/>
        <v/>
      </c>
      <c r="AA15" s="90">
        <f>IF(VLOOKUP(I15,属性值!A:B,2,FALSE)&gt;16,"",IF(P15="","",INT(VLOOKUP(P15,属性值!I:O,R15+1,FALSE)*VLOOKUP(I15,属性值!A:D,3,FALSE))))</f>
        <v>244</v>
      </c>
      <c r="AB15" s="90">
        <f>IF(VLOOKUP(I15,属性值!A:B,2,FALSE)&gt;16,"",IF(P15="","",INT(VLOOKUP(P15,属性值!I:O,R15+1,FALSE)*VLOOKUP(I15,属性值!A:D,4,FALSE))))</f>
        <v>122</v>
      </c>
      <c r="AC15" s="90">
        <v>20</v>
      </c>
      <c r="AD15" s="90" t="str">
        <f>IF(AC15="","",VLOOKUP(AC15,状态名词!A:C,2,FALSE))</f>
        <v>ratingdamage</v>
      </c>
      <c r="AE15" s="90" t="str">
        <f>IF(AC15="","",VLOOKUP(AC15,状态名词!A:C,3,FALSE))</f>
        <v>暴伤+</v>
      </c>
      <c r="AF15" s="90">
        <v>500</v>
      </c>
    </row>
    <row r="16" spans="1:33">
      <c r="A16" s="90">
        <v>15009</v>
      </c>
      <c r="B16" s="90">
        <v>30</v>
      </c>
      <c r="C16" s="90">
        <v>3</v>
      </c>
      <c r="D16" s="90">
        <v>30</v>
      </c>
      <c r="H16" s="90">
        <v>13</v>
      </c>
      <c r="I16" s="90" t="str">
        <f>IF(H16="",I15,VLOOKUP(H16,装备类型!A:B,2,FALSE))</f>
        <v>腿部</v>
      </c>
      <c r="J16" s="90">
        <v>1</v>
      </c>
      <c r="K16" s="174" t="s">
        <v>4486</v>
      </c>
      <c r="L16" s="90" t="s">
        <v>5409</v>
      </c>
      <c r="M16" s="90" t="s">
        <v>1218</v>
      </c>
      <c r="N16" s="90" t="s">
        <v>397</v>
      </c>
      <c r="O16" s="90">
        <v>1</v>
      </c>
      <c r="P16" s="90">
        <v>30</v>
      </c>
      <c r="Q16" s="55">
        <f t="shared" si="0"/>
        <v>33</v>
      </c>
      <c r="R16" s="90">
        <v>3</v>
      </c>
      <c r="T16" s="90" t="s">
        <v>1720</v>
      </c>
      <c r="X16" s="226"/>
      <c r="Y16" s="90" t="str">
        <f>IF(VLOOKUP(I16,属性值!A:F,2,FALSE)&lt;17,"",IF(P16="","",INT(VLOOKUP(P16,属性值!A:G,R16+1,FALSE)*VLOOKUP(I16,属性值!A:F,5,FALSE))))</f>
        <v/>
      </c>
      <c r="Z16" s="90" t="str">
        <f t="shared" si="1"/>
        <v/>
      </c>
      <c r="AA16" s="90">
        <f>IF(VLOOKUP(I16,属性值!A:B,2,FALSE)&gt;16,"",IF(P16="","",INT(VLOOKUP(P16,属性值!I:O,R16+1,FALSE)*VLOOKUP(I16,属性值!A:D,3,FALSE))))</f>
        <v>342</v>
      </c>
      <c r="AB16" s="90">
        <f>IF(VLOOKUP(I16,属性值!A:B,2,FALSE)&gt;16,"",IF(P16="","",INT(VLOOKUP(P16,属性值!I:O,R16+1,FALSE)*VLOOKUP(I16,属性值!A:D,4,FALSE))))</f>
        <v>171</v>
      </c>
      <c r="AC16" s="90">
        <v>21</v>
      </c>
      <c r="AD16" s="90" t="str">
        <f>IF(AC16="","",VLOOKUP(AC16,状态名词!A:C,2,FALSE))</f>
        <v>speed</v>
      </c>
      <c r="AE16" s="90" t="str">
        <f>IF(AC16="","",VLOOKUP(AC16,状态名词!A:C,3,FALSE))</f>
        <v>速度+</v>
      </c>
      <c r="AF16" s="90">
        <v>500</v>
      </c>
    </row>
    <row r="17" spans="1:32" ht="13.5" customHeight="1">
      <c r="A17" s="90">
        <v>15010</v>
      </c>
      <c r="B17" s="90">
        <v>10</v>
      </c>
      <c r="C17" s="90">
        <v>2</v>
      </c>
      <c r="D17" s="90">
        <v>10</v>
      </c>
      <c r="H17" s="90">
        <v>11</v>
      </c>
      <c r="I17" s="90" t="str">
        <f>IF(H17="",I16,VLOOKUP(H17,装备类型!A:B,2,FALSE))</f>
        <v>头部</v>
      </c>
      <c r="J17" s="90">
        <v>1</v>
      </c>
      <c r="K17" s="175" t="s">
        <v>4485</v>
      </c>
      <c r="L17" s="90" t="s">
        <v>5410</v>
      </c>
      <c r="M17" s="90" t="s">
        <v>1219</v>
      </c>
      <c r="N17" s="90" t="s">
        <v>398</v>
      </c>
      <c r="O17" s="90">
        <v>1</v>
      </c>
      <c r="P17" s="90">
        <v>10</v>
      </c>
      <c r="Q17" s="55">
        <f t="shared" si="0"/>
        <v>11</v>
      </c>
      <c r="R17" s="90">
        <v>2</v>
      </c>
      <c r="T17" s="90" t="s">
        <v>1721</v>
      </c>
      <c r="X17" s="226" t="s">
        <v>1387</v>
      </c>
      <c r="Y17" s="90" t="str">
        <f>IF(VLOOKUP(I17,属性值!A:F,2,FALSE)&lt;17,"",IF(P17="","",INT(VLOOKUP(P17,属性值!A:G,R17+1,FALSE)*VLOOKUP(I17,属性值!A:F,5,FALSE))))</f>
        <v/>
      </c>
      <c r="Z17" s="90" t="str">
        <f t="shared" si="1"/>
        <v/>
      </c>
      <c r="AA17" s="90">
        <f>IF(VLOOKUP(I17,属性值!A:B,2,FALSE)&gt;16,"",IF(P17="","",INT(VLOOKUP(P17,属性值!I:O,R17+1,FALSE)*VLOOKUP(I17,属性值!A:D,3,FALSE))))</f>
        <v>162</v>
      </c>
      <c r="AB17" s="90">
        <f>IF(VLOOKUP(I17,属性值!A:B,2,FALSE)&gt;16,"",IF(P17="","",INT(VLOOKUP(P17,属性值!I:O,R17+1,FALSE)*VLOOKUP(I17,属性值!A:D,4,FALSE))))</f>
        <v>81</v>
      </c>
      <c r="AC17" s="90">
        <v>35</v>
      </c>
      <c r="AD17" s="90" t="str">
        <f>IF(AC17="","",VLOOKUP(AC17,状态名词!A:C,2,FALSE))</f>
        <v>reelement</v>
      </c>
      <c r="AE17" s="90" t="str">
        <f>IF(AC17="","",VLOOKUP(AC17,状态名词!A:C,3,FALSE))</f>
        <v>全抗性强化</v>
      </c>
      <c r="AF17" s="90">
        <v>4</v>
      </c>
    </row>
    <row r="18" spans="1:32" ht="13.5" customHeight="1">
      <c r="I18" s="90" t="str">
        <f>IF(H18="",I17,VLOOKUP(H18,装备类型!A:B,2,FALSE))</f>
        <v>头部</v>
      </c>
      <c r="K18" s="175"/>
      <c r="P18" s="90" t="s">
        <v>225</v>
      </c>
      <c r="Q18" s="55" t="str">
        <f t="shared" si="0"/>
        <v/>
      </c>
      <c r="T18" s="90" t="s">
        <v>225</v>
      </c>
      <c r="X18" s="226"/>
      <c r="Y18" s="90" t="str">
        <f>IF(VLOOKUP(I18,属性值!A:F,2,FALSE)&lt;17,"",IF(P18="","",INT(VLOOKUP(P18,属性值!A:G,R18+1,FALSE)*VLOOKUP(I18,属性值!A:F,5,FALSE))))</f>
        <v/>
      </c>
      <c r="Z18" s="90" t="str">
        <f t="shared" si="1"/>
        <v/>
      </c>
      <c r="AA18" s="90" t="str">
        <f>IF(VLOOKUP(I18,属性值!A:B,2,FALSE)&gt;16,"",IF(P18="","",INT(VLOOKUP(P18,属性值!I:O,R18+1,FALSE)*VLOOKUP(I18,属性值!A:D,3,FALSE))))</f>
        <v/>
      </c>
      <c r="AB18" s="90" t="str">
        <f>IF(VLOOKUP(I18,属性值!A:B,2,FALSE)&gt;16,"",IF(P18="","",INT(VLOOKUP(P18,属性值!I:O,R18+1,FALSE)*VLOOKUP(I18,属性值!A:D,4,FALSE))))</f>
        <v/>
      </c>
      <c r="AC18" s="90">
        <v>54</v>
      </c>
      <c r="AD18" s="90" t="str">
        <f>IF(AC18="","",VLOOKUP(AC18,状态名词!A:C,2,FALSE))</f>
        <v>spi</v>
      </c>
      <c r="AE18" s="90" t="str">
        <f>IF(AC18="","",VLOOKUP(AC18,状态名词!A:C,3,FALSE))</f>
        <v>精神</v>
      </c>
      <c r="AF18" s="90">
        <v>15</v>
      </c>
    </row>
    <row r="19" spans="1:32">
      <c r="A19" s="90">
        <v>15011</v>
      </c>
      <c r="B19" s="90">
        <v>20</v>
      </c>
      <c r="C19" s="90">
        <v>2</v>
      </c>
      <c r="D19" s="90">
        <v>20</v>
      </c>
      <c r="H19" s="90">
        <v>12</v>
      </c>
      <c r="I19" s="90" t="str">
        <f>IF(H19="",I18,VLOOKUP(H19,装备类型!A:B,2,FALSE))</f>
        <v>胸部</v>
      </c>
      <c r="J19" s="90">
        <v>1</v>
      </c>
      <c r="K19" s="175" t="s">
        <v>4487</v>
      </c>
      <c r="L19" s="90" t="s">
        <v>5411</v>
      </c>
      <c r="M19" s="90" t="s">
        <v>1220</v>
      </c>
      <c r="N19" s="90" t="s">
        <v>399</v>
      </c>
      <c r="O19" s="90">
        <v>1</v>
      </c>
      <c r="P19" s="90">
        <v>20</v>
      </c>
      <c r="Q19" s="55">
        <f t="shared" si="0"/>
        <v>21</v>
      </c>
      <c r="R19" s="90">
        <v>2</v>
      </c>
      <c r="T19" s="90" t="s">
        <v>1722</v>
      </c>
      <c r="X19" s="226"/>
      <c r="Y19" s="90" t="str">
        <f>IF(VLOOKUP(I19,属性值!A:F,2,FALSE)&lt;17,"",IF(P19="","",INT(VLOOKUP(P19,属性值!A:G,R19+1,FALSE)*VLOOKUP(I19,属性值!A:F,5,FALSE))))</f>
        <v/>
      </c>
      <c r="Z19" s="90" t="str">
        <f t="shared" si="1"/>
        <v/>
      </c>
      <c r="AA19" s="90">
        <f>IF(VLOOKUP(I19,属性值!A:B,2,FALSE)&gt;16,"",IF(P19="","",INT(VLOOKUP(P19,属性值!I:O,R19+1,FALSE)*VLOOKUP(I19,属性值!A:D,3,FALSE))))</f>
        <v>228</v>
      </c>
      <c r="AB19" s="90">
        <f>IF(VLOOKUP(I19,属性值!A:B,2,FALSE)&gt;16,"",IF(P19="","",INT(VLOOKUP(P19,属性值!I:O,R19+1,FALSE)*VLOOKUP(I19,属性值!A:D,4,FALSE))))</f>
        <v>114</v>
      </c>
      <c r="AC19" s="90">
        <v>54</v>
      </c>
      <c r="AD19" s="90" t="str">
        <f>IF(AC19="","",VLOOKUP(AC19,状态名词!A:C,2,FALSE))</f>
        <v>spi</v>
      </c>
      <c r="AE19" s="90" t="str">
        <f>IF(AC19="","",VLOOKUP(AC19,状态名词!A:C,3,FALSE))</f>
        <v>精神</v>
      </c>
      <c r="AF19" s="90">
        <v>25</v>
      </c>
    </row>
    <row r="20" spans="1:32">
      <c r="A20" s="90">
        <v>15012</v>
      </c>
      <c r="B20" s="90">
        <v>20</v>
      </c>
      <c r="C20" s="90">
        <v>3</v>
      </c>
      <c r="D20" s="90">
        <v>20</v>
      </c>
      <c r="H20" s="90">
        <v>13</v>
      </c>
      <c r="I20" s="90" t="str">
        <f>IF(H20="",I19,VLOOKUP(H20,装备类型!A:B,2,FALSE))</f>
        <v>腿部</v>
      </c>
      <c r="J20" s="90">
        <v>1</v>
      </c>
      <c r="K20" s="174" t="s">
        <v>4488</v>
      </c>
      <c r="L20" s="90" t="s">
        <v>5412</v>
      </c>
      <c r="M20" s="90" t="s">
        <v>1220</v>
      </c>
      <c r="N20" s="90" t="s">
        <v>400</v>
      </c>
      <c r="O20" s="90">
        <v>1</v>
      </c>
      <c r="P20" s="90">
        <v>20</v>
      </c>
      <c r="Q20" s="55">
        <f t="shared" si="0"/>
        <v>23</v>
      </c>
      <c r="R20" s="90">
        <v>3</v>
      </c>
      <c r="T20" s="90" t="s">
        <v>1723</v>
      </c>
      <c r="X20" s="226"/>
      <c r="Y20" s="90" t="str">
        <f>IF(VLOOKUP(I20,属性值!A:F,2,FALSE)&lt;17,"",IF(P20="","",INT(VLOOKUP(P20,属性值!A:G,R20+1,FALSE)*VLOOKUP(I20,属性值!A:F,5,FALSE))))</f>
        <v/>
      </c>
      <c r="Z20" s="90" t="str">
        <f t="shared" si="1"/>
        <v/>
      </c>
      <c r="AA20" s="90">
        <f>IF(VLOOKUP(I20,属性值!A:B,2,FALSE)&gt;16,"",IF(P20="","",INT(VLOOKUP(P20,属性值!I:O,R20+1,FALSE)*VLOOKUP(I20,属性值!A:D,3,FALSE))))</f>
        <v>244</v>
      </c>
      <c r="AB20" s="90">
        <f>IF(VLOOKUP(I20,属性值!A:B,2,FALSE)&gt;16,"",IF(P20="","",INT(VLOOKUP(P20,属性值!I:O,R20+1,FALSE)*VLOOKUP(I20,属性值!A:D,4,FALSE))))</f>
        <v>122</v>
      </c>
      <c r="AC20" s="90">
        <v>54</v>
      </c>
      <c r="AD20" s="90" t="str">
        <f>IF(AC20="","",VLOOKUP(AC20,状态名词!A:C,2,FALSE))</f>
        <v>spi</v>
      </c>
      <c r="AE20" s="90" t="str">
        <f>IF(AC20="","",VLOOKUP(AC20,状态名词!A:C,3,FALSE))</f>
        <v>精神</v>
      </c>
      <c r="AF20" s="90">
        <v>35</v>
      </c>
    </row>
    <row r="21" spans="1:32">
      <c r="A21" s="90">
        <v>15013</v>
      </c>
      <c r="B21" s="90">
        <v>20</v>
      </c>
      <c r="C21" s="90">
        <v>2</v>
      </c>
      <c r="D21" s="90">
        <v>20</v>
      </c>
      <c r="H21" s="90">
        <v>19</v>
      </c>
      <c r="I21" s="90" t="str">
        <f>IF(H21="",I20,VLOOKUP(H21,装备类型!A:B,2,FALSE))</f>
        <v>称号</v>
      </c>
      <c r="J21" s="90">
        <v>1</v>
      </c>
      <c r="K21" s="176" t="s">
        <v>401</v>
      </c>
      <c r="L21" s="90" t="s">
        <v>5413</v>
      </c>
      <c r="M21" s="90" t="s">
        <v>1221</v>
      </c>
      <c r="N21" s="90" t="s">
        <v>417</v>
      </c>
      <c r="O21" s="90">
        <v>1</v>
      </c>
      <c r="P21" s="90">
        <v>20</v>
      </c>
      <c r="Q21" s="55">
        <f t="shared" si="0"/>
        <v>21</v>
      </c>
      <c r="R21" s="90">
        <v>2</v>
      </c>
      <c r="T21" s="90" t="s">
        <v>1724</v>
      </c>
      <c r="X21" s="177"/>
      <c r="Y21" s="90">
        <f>IF(VLOOKUP(I21,属性值!A:F,2,FALSE)&lt;17,"",IF(P21="","",INT(VLOOKUP(P21,属性值!A:G,R21+1,FALSE)*VLOOKUP(I21,属性值!A:F,5,FALSE))))</f>
        <v>53</v>
      </c>
      <c r="Z21" s="90">
        <f t="shared" si="1"/>
        <v>53</v>
      </c>
      <c r="AA21" s="90" t="str">
        <f>IF(VLOOKUP(I21,属性值!A:B,2,FALSE)&gt;16,"",IF(P21="","",INT(VLOOKUP(P21,属性值!I:O,R21+1,FALSE)*VLOOKUP(I21,属性值!A:D,3,FALSE))))</f>
        <v/>
      </c>
      <c r="AB21" s="90" t="str">
        <f>IF(VLOOKUP(I21,属性值!A:B,2,FALSE)&gt;16,"",IF(P21="","",INT(VLOOKUP(P21,属性值!I:O,R21+1,FALSE)*VLOOKUP(I21,属性值!A:D,4,FALSE))))</f>
        <v/>
      </c>
      <c r="AC21" s="90">
        <v>17</v>
      </c>
      <c r="AD21" s="90" t="str">
        <f>IF(AC21="","",VLOOKUP(AC21,状态名词!A:C,2,FALSE))</f>
        <v>adi</v>
      </c>
      <c r="AE21" s="90" t="str">
        <f>IF(AC21="","",VLOOKUP(AC21,状态名词!A:C,3,FALSE))</f>
        <v>物穿</v>
      </c>
      <c r="AF21" s="90">
        <v>100</v>
      </c>
    </row>
    <row r="22" spans="1:32">
      <c r="I22" s="90" t="str">
        <f>IF(H22="",I21,VLOOKUP(H22,装备类型!A:B,2,FALSE))</f>
        <v>称号</v>
      </c>
      <c r="K22" s="176"/>
      <c r="P22" s="90" t="s">
        <v>225</v>
      </c>
      <c r="Q22" s="55" t="str">
        <f t="shared" si="0"/>
        <v/>
      </c>
      <c r="T22" s="90" t="s">
        <v>225</v>
      </c>
      <c r="X22" s="177"/>
      <c r="Y22" s="90" t="str">
        <f>IF(VLOOKUP(I22,属性值!A:F,2,FALSE)&lt;17,"",IF(P22="","",INT(VLOOKUP(P22,属性值!A:G,R22+1,FALSE)*VLOOKUP(I22,属性值!A:F,5,FALSE))))</f>
        <v/>
      </c>
      <c r="Z22" s="90" t="str">
        <f t="shared" si="1"/>
        <v/>
      </c>
      <c r="AA22" s="90" t="str">
        <f>IF(VLOOKUP(I22,属性值!A:B,2,FALSE)&gt;16,"",IF(P22="","",INT(VLOOKUP(P22,属性值!I:O,R22+1,FALSE)*VLOOKUP(I22,属性值!A:D,3,FALSE))))</f>
        <v/>
      </c>
      <c r="AB22" s="90" t="str">
        <f>IF(VLOOKUP(I22,属性值!A:B,2,FALSE)&gt;16,"",IF(P22="","",INT(VLOOKUP(P22,属性值!I:O,R22+1,FALSE)*VLOOKUP(I22,属性值!A:D,4,FALSE))))</f>
        <v/>
      </c>
      <c r="AC22" s="90">
        <v>18</v>
      </c>
      <c r="AD22" s="90" t="str">
        <f>IF(AC22="","",VLOOKUP(AC22,状态名词!A:C,2,FALSE))</f>
        <v>api</v>
      </c>
      <c r="AE22" s="90" t="str">
        <f>IF(AC22="","",VLOOKUP(AC22,状态名词!A:C,3,FALSE))</f>
        <v>法穿</v>
      </c>
      <c r="AF22" s="90">
        <v>100</v>
      </c>
    </row>
    <row r="23" spans="1:32">
      <c r="A23" s="90">
        <v>15014</v>
      </c>
      <c r="B23" s="90">
        <v>30</v>
      </c>
      <c r="C23" s="90">
        <v>3</v>
      </c>
      <c r="D23" s="90">
        <v>30</v>
      </c>
      <c r="H23" s="90">
        <v>19</v>
      </c>
      <c r="I23" s="90" t="str">
        <f>IF(H23="",I22,VLOOKUP(H23,装备类型!A:B,2,FALSE))</f>
        <v>称号</v>
      </c>
      <c r="J23" s="90">
        <v>1</v>
      </c>
      <c r="K23" s="89" t="s">
        <v>418</v>
      </c>
      <c r="L23" s="90" t="s">
        <v>5414</v>
      </c>
      <c r="M23" s="90" t="s">
        <v>1214</v>
      </c>
      <c r="N23" s="90" t="s">
        <v>1394</v>
      </c>
      <c r="O23" s="90">
        <v>1</v>
      </c>
      <c r="P23" s="90">
        <v>30</v>
      </c>
      <c r="Q23" s="55">
        <f t="shared" si="0"/>
        <v>33</v>
      </c>
      <c r="R23" s="90">
        <v>3</v>
      </c>
      <c r="T23" s="90" t="s">
        <v>1725</v>
      </c>
      <c r="U23" s="90">
        <v>33003</v>
      </c>
      <c r="W23" s="90" t="s">
        <v>1388</v>
      </c>
      <c r="X23" s="177"/>
      <c r="Y23" s="90">
        <f>IF(VLOOKUP(I23,属性值!A:F,2,FALSE)&lt;17,"",IF(P23="","",INT(VLOOKUP(P23,属性值!A:G,R23+1,FALSE)*VLOOKUP(I23,属性值!A:F,5,FALSE))))</f>
        <v>90</v>
      </c>
      <c r="Z23" s="90">
        <f t="shared" si="1"/>
        <v>90</v>
      </c>
      <c r="AA23" s="90" t="str">
        <f>IF(VLOOKUP(I23,属性值!A:B,2,FALSE)&gt;16,"",IF(P23="","",INT(VLOOKUP(P23,属性值!I:O,R23+1,FALSE)*VLOOKUP(I23,属性值!A:D,3,FALSE))))</f>
        <v/>
      </c>
      <c r="AB23" s="90" t="str">
        <f>IF(VLOOKUP(I23,属性值!A:B,2,FALSE)&gt;16,"",IF(P23="","",INT(VLOOKUP(P23,属性值!I:O,R23+1,FALSE)*VLOOKUP(I23,属性值!A:D,4,FALSE))))</f>
        <v/>
      </c>
      <c r="AC23" s="90">
        <v>19</v>
      </c>
      <c r="AD23" s="90" t="str">
        <f>IF(AC23="","",VLOOKUP(AC23,状态名词!A:C,2,FALSE))</f>
        <v>rating</v>
      </c>
      <c r="AE23" s="90" t="str">
        <f>IF(AC23="","",VLOOKUP(AC23,状态名词!A:C,3,FALSE))</f>
        <v>暴击+</v>
      </c>
      <c r="AF23" s="90">
        <v>200</v>
      </c>
    </row>
    <row r="24" spans="1:32">
      <c r="I24" s="90" t="str">
        <f>IF(H24="",I23,VLOOKUP(H24,装备类型!A:B,2,FALSE))</f>
        <v>称号</v>
      </c>
      <c r="K24" s="89"/>
      <c r="P24" s="90" t="s">
        <v>225</v>
      </c>
      <c r="Q24" s="55" t="str">
        <f t="shared" si="0"/>
        <v/>
      </c>
      <c r="T24" s="90" t="s">
        <v>225</v>
      </c>
      <c r="X24" s="177"/>
      <c r="Y24" s="90" t="str">
        <f>IF(VLOOKUP(I24,属性值!A:F,2,FALSE)&lt;17,"",IF(P24="","",INT(VLOOKUP(P24,属性值!A:G,R24+1,FALSE)*VLOOKUP(I24,属性值!A:F,5,FALSE))))</f>
        <v/>
      </c>
      <c r="Z24" s="90" t="str">
        <f t="shared" si="1"/>
        <v/>
      </c>
      <c r="AA24" s="90" t="str">
        <f>IF(VLOOKUP(I24,属性值!A:B,2,FALSE)&gt;16,"",IF(P24="","",INT(VLOOKUP(P24,属性值!I:O,R24+1,FALSE)*VLOOKUP(I24,属性值!A:D,3,FALSE))))</f>
        <v/>
      </c>
      <c r="AB24" s="90" t="str">
        <f>IF(VLOOKUP(I24,属性值!A:B,2,FALSE)&gt;16,"",IF(P24="","",INT(VLOOKUP(P24,属性值!I:O,R24+1,FALSE)*VLOOKUP(I24,属性值!A:D,4,FALSE))))</f>
        <v/>
      </c>
      <c r="AC24" s="90">
        <v>20</v>
      </c>
      <c r="AD24" s="90" t="str">
        <f>IF(AC24="","",VLOOKUP(AC24,状态名词!A:C,2,FALSE))</f>
        <v>ratingdamage</v>
      </c>
      <c r="AE24" s="90" t="str">
        <f>IF(AC24="","",VLOOKUP(AC24,状态名词!A:C,3,FALSE))</f>
        <v>暴伤+</v>
      </c>
      <c r="AF24" s="90">
        <v>200</v>
      </c>
    </row>
    <row r="25" spans="1:32">
      <c r="I25" s="90" t="str">
        <f>IF(H25="",I24,VLOOKUP(H25,装备类型!A:B,2,FALSE))</f>
        <v>称号</v>
      </c>
      <c r="K25" s="89"/>
      <c r="P25" s="90" t="s">
        <v>225</v>
      </c>
      <c r="Q25" s="55" t="str">
        <f t="shared" si="0"/>
        <v/>
      </c>
      <c r="T25" s="90" t="s">
        <v>225</v>
      </c>
      <c r="X25" s="177"/>
      <c r="Y25" s="90" t="str">
        <f>IF(VLOOKUP(I25,属性值!A:F,2,FALSE)&lt;17,"",IF(P25="","",INT(VLOOKUP(P25,属性值!A:G,R25+1,FALSE)*VLOOKUP(I25,属性值!A:F,5,FALSE))))</f>
        <v/>
      </c>
      <c r="Z25" s="90" t="str">
        <f t="shared" si="1"/>
        <v/>
      </c>
      <c r="AA25" s="90" t="str">
        <f>IF(VLOOKUP(I25,属性值!A:B,2,FALSE)&gt;16,"",IF(P25="","",INT(VLOOKUP(P25,属性值!I:O,R25+1,FALSE)*VLOOKUP(I25,属性值!A:D,3,FALSE))))</f>
        <v/>
      </c>
      <c r="AB25" s="90" t="str">
        <f>IF(VLOOKUP(I25,属性值!A:B,2,FALSE)&gt;16,"",IF(P25="","",INT(VLOOKUP(P25,属性值!I:O,R25+1,FALSE)*VLOOKUP(I25,属性值!A:D,4,FALSE))))</f>
        <v/>
      </c>
      <c r="AC25" s="90">
        <v>25</v>
      </c>
      <c r="AD25" s="90" t="str">
        <f>IF(AC25="","",VLOOKUP(AC25,状态名词!A:C,2,FALSE))</f>
        <v>duochong</v>
      </c>
      <c r="AE25" s="90" t="str">
        <f>IF(AC25="","",VLOOKUP(AC25,状态名词!A:C,3,FALSE))</f>
        <v>多重施法</v>
      </c>
      <c r="AF25" s="90">
        <v>200</v>
      </c>
    </row>
    <row r="26" spans="1:32">
      <c r="A26" s="90">
        <v>15015</v>
      </c>
      <c r="B26" s="90">
        <v>30</v>
      </c>
      <c r="C26" s="90">
        <v>3</v>
      </c>
      <c r="D26" s="90">
        <v>30</v>
      </c>
      <c r="H26" s="90">
        <v>19</v>
      </c>
      <c r="I26" s="90" t="str">
        <f>IF(H26="",I25,VLOOKUP(H26,装备类型!A:B,2,FALSE))</f>
        <v>称号</v>
      </c>
      <c r="J26" s="90">
        <v>1</v>
      </c>
      <c r="K26" s="89" t="s">
        <v>419</v>
      </c>
      <c r="L26" s="90" t="s">
        <v>5415</v>
      </c>
      <c r="M26" s="90" t="s">
        <v>1215</v>
      </c>
      <c r="N26" s="90" t="s">
        <v>402</v>
      </c>
      <c r="O26" s="90">
        <v>1</v>
      </c>
      <c r="P26" s="90">
        <v>30</v>
      </c>
      <c r="Q26" s="55">
        <f t="shared" si="0"/>
        <v>33</v>
      </c>
      <c r="R26" s="90">
        <v>3</v>
      </c>
      <c r="S26" s="71"/>
      <c r="T26" s="90" t="s">
        <v>1726</v>
      </c>
      <c r="X26" s="177"/>
      <c r="Y26" s="90">
        <f>IF(VLOOKUP(I26,属性值!A:F,2,FALSE)&lt;17,"",IF(P26="","",INT(VLOOKUP(P26,属性值!A:G,R26+1,FALSE)*VLOOKUP(I26,属性值!A:F,5,FALSE))))</f>
        <v>90</v>
      </c>
      <c r="Z26" s="90">
        <f t="shared" si="1"/>
        <v>90</v>
      </c>
      <c r="AA26" s="90" t="str">
        <f>IF(VLOOKUP(I26,属性值!A:B,2,FALSE)&gt;16,"",IF(P26="","",INT(VLOOKUP(P26,属性值!I:O,R26+1,FALSE)*VLOOKUP(I26,属性值!A:D,3,FALSE))))</f>
        <v/>
      </c>
      <c r="AB26" s="90" t="str">
        <f>IF(VLOOKUP(I26,属性值!A:B,2,FALSE)&gt;16,"",IF(P26="","",INT(VLOOKUP(P26,属性值!I:O,R26+1,FALSE)*VLOOKUP(I26,属性值!A:D,4,FALSE))))</f>
        <v/>
      </c>
      <c r="AC26" s="90">
        <v>35</v>
      </c>
      <c r="AD26" s="90" t="str">
        <f>IF(AC26="","",VLOOKUP(AC26,状态名词!A:C,2,FALSE))</f>
        <v>reelement</v>
      </c>
      <c r="AE26" s="90" t="str">
        <f>IF(AC26="","",VLOOKUP(AC26,状态名词!A:C,3,FALSE))</f>
        <v>全抗性强化</v>
      </c>
      <c r="AF26" s="90">
        <v>8</v>
      </c>
    </row>
    <row r="27" spans="1:32">
      <c r="I27" s="90" t="str">
        <f>IF(H27="",I26,VLOOKUP(H27,装备类型!A:B,2,FALSE))</f>
        <v>称号</v>
      </c>
      <c r="K27" s="89"/>
      <c r="P27" s="90" t="s">
        <v>225</v>
      </c>
      <c r="Q27" s="55" t="str">
        <f t="shared" si="0"/>
        <v/>
      </c>
      <c r="S27" s="71"/>
      <c r="T27" s="90" t="s">
        <v>225</v>
      </c>
      <c r="X27" s="177"/>
      <c r="Y27" s="90" t="str">
        <f>IF(VLOOKUP(I27,属性值!A:F,2,FALSE)&lt;17,"",IF(P27="","",INT(VLOOKUP(P27,属性值!A:G,R27+1,FALSE)*VLOOKUP(I27,属性值!A:F,5,FALSE))))</f>
        <v/>
      </c>
      <c r="Z27" s="90" t="str">
        <f t="shared" si="1"/>
        <v/>
      </c>
      <c r="AA27" s="90" t="str">
        <f>IF(VLOOKUP(I27,属性值!A:B,2,FALSE)&gt;16,"",IF(P27="","",INT(VLOOKUP(P27,属性值!I:O,R27+1,FALSE)*VLOOKUP(I27,属性值!A:D,3,FALSE))))</f>
        <v/>
      </c>
      <c r="AB27" s="90" t="str">
        <f>IF(VLOOKUP(I27,属性值!A:B,2,FALSE)&gt;16,"",IF(P27="","",INT(VLOOKUP(P27,属性值!I:O,R27+1,FALSE)*VLOOKUP(I27,属性值!A:D,4,FALSE))))</f>
        <v/>
      </c>
      <c r="AC27" s="90">
        <v>54</v>
      </c>
      <c r="AD27" s="90" t="str">
        <f>IF(AC27="","",VLOOKUP(AC27,状态名词!A:C,2,FALSE))</f>
        <v>spi</v>
      </c>
      <c r="AE27" s="90" t="str">
        <f>IF(AC27="","",VLOOKUP(AC27,状态名词!A:C,3,FALSE))</f>
        <v>精神</v>
      </c>
      <c r="AF27" s="90">
        <v>75</v>
      </c>
    </row>
    <row r="28" spans="1:32">
      <c r="A28" s="90">
        <v>15016</v>
      </c>
      <c r="B28" s="90">
        <v>30</v>
      </c>
      <c r="C28" s="90">
        <v>2</v>
      </c>
      <c r="D28" s="90">
        <v>30</v>
      </c>
      <c r="H28" s="90">
        <v>19</v>
      </c>
      <c r="I28" s="90" t="str">
        <f>IF(H28="",I27,VLOOKUP(H28,装备类型!A:B,2,FALSE))</f>
        <v>称号</v>
      </c>
      <c r="J28" s="90">
        <v>1</v>
      </c>
      <c r="K28" s="176" t="s">
        <v>403</v>
      </c>
      <c r="L28" s="90" t="s">
        <v>5416</v>
      </c>
      <c r="M28" s="90" t="s">
        <v>1221</v>
      </c>
      <c r="N28" s="90" t="s">
        <v>404</v>
      </c>
      <c r="O28" s="90">
        <v>1</v>
      </c>
      <c r="P28" s="90">
        <v>30</v>
      </c>
      <c r="Q28" s="55">
        <f t="shared" si="0"/>
        <v>31</v>
      </c>
      <c r="R28" s="90">
        <v>2</v>
      </c>
      <c r="T28" s="90" t="s">
        <v>1727</v>
      </c>
      <c r="Y28" s="90">
        <f>IF(VLOOKUP(I28,属性值!A:F,2,FALSE)&lt;17,"",IF(P28="","",INT(VLOOKUP(P28,属性值!A:G,R28+1,FALSE)*VLOOKUP(I28,属性值!A:F,5,FALSE))))</f>
        <v>85</v>
      </c>
      <c r="Z28" s="90">
        <f t="shared" si="1"/>
        <v>85</v>
      </c>
      <c r="AA28" s="90" t="str">
        <f>IF(VLOOKUP(I28,属性值!A:B,2,FALSE)&gt;16,"",IF(P28="","",INT(VLOOKUP(P28,属性值!I:O,R28+1,FALSE)*VLOOKUP(I28,属性值!A:D,3,FALSE))))</f>
        <v/>
      </c>
      <c r="AB28" s="90" t="str">
        <f>IF(VLOOKUP(I28,属性值!A:B,2,FALSE)&gt;16,"",IF(P28="","",INT(VLOOKUP(P28,属性值!I:O,R28+1,FALSE)*VLOOKUP(I28,属性值!A:D,4,FALSE))))</f>
        <v/>
      </c>
      <c r="AC28" s="90">
        <v>24</v>
      </c>
      <c r="AD28" s="90" t="str">
        <f>IF(AC28="","",VLOOKUP(AC28,状态名词!A:C,2,FALSE))</f>
        <v>heal</v>
      </c>
      <c r="AE28" s="90" t="str">
        <f>IF(AC28="","",VLOOKUP(AC28,状态名词!A:C,3,FALSE))</f>
        <v>治疗效果+</v>
      </c>
      <c r="AF28" s="90">
        <v>500</v>
      </c>
    </row>
    <row r="29" spans="1:32" ht="13.5" customHeight="1">
      <c r="A29" s="90">
        <v>15017</v>
      </c>
      <c r="B29" s="90">
        <v>30</v>
      </c>
      <c r="C29" s="90">
        <v>5</v>
      </c>
      <c r="D29" s="90">
        <v>30</v>
      </c>
      <c r="E29" s="90">
        <v>1</v>
      </c>
      <c r="H29" s="90">
        <v>14</v>
      </c>
      <c r="I29" s="90" t="str">
        <f>IF(H29="",I28,VLOOKUP(H29,装备类型!A:B,2,FALSE))</f>
        <v>戒指</v>
      </c>
      <c r="J29" s="90">
        <v>1</v>
      </c>
      <c r="K29" s="178" t="s">
        <v>5919</v>
      </c>
      <c r="L29" s="90" t="s">
        <v>5920</v>
      </c>
      <c r="M29" s="42" t="s">
        <v>5921</v>
      </c>
      <c r="N29" s="90" t="s">
        <v>5922</v>
      </c>
      <c r="O29" s="90">
        <v>1</v>
      </c>
      <c r="P29" s="90">
        <v>30</v>
      </c>
      <c r="Q29" s="55">
        <f t="shared" si="0"/>
        <v>37</v>
      </c>
      <c r="R29" s="90">
        <v>5</v>
      </c>
      <c r="T29" s="90" t="s">
        <v>1728</v>
      </c>
      <c r="X29" s="226" t="s">
        <v>5943</v>
      </c>
      <c r="Y29" s="90" t="str">
        <f>IF(VLOOKUP(I29,属性值!A:F,2,FALSE)&lt;17,"",IF(P29="","",INT(VLOOKUP(P29,属性值!A:G,R29+1,FALSE)*VLOOKUP(I29,属性值!A:F,5,FALSE))))</f>
        <v/>
      </c>
      <c r="Z29" s="90" t="str">
        <f t="shared" si="1"/>
        <v/>
      </c>
      <c r="AA29" s="90">
        <f>IF(VLOOKUP(I29,属性值!A:B,2,FALSE)&gt;16,"",IF(P29="","",INT(VLOOKUP(P29,属性值!I:O,R29+1,FALSE)*VLOOKUP(I29,属性值!A:D,3,FALSE))))</f>
        <v>195</v>
      </c>
      <c r="AB29" s="90">
        <f>IF(VLOOKUP(I29,属性值!A:B,2,FALSE)&gt;16,"",IF(P29="","",INT(VLOOKUP(P29,属性值!I:O,R29+1,FALSE)*VLOOKUP(I29,属性值!A:D,4,FALSE))))</f>
        <v>390</v>
      </c>
      <c r="AC29" s="90">
        <v>35</v>
      </c>
      <c r="AD29" s="90" t="str">
        <f>IF(AC29="","",VLOOKUP(AC29,状态名词!A:C,2,FALSE))</f>
        <v>reelement</v>
      </c>
      <c r="AE29" s="90" t="str">
        <f>IF(AC29="","",VLOOKUP(AC29,状态名词!A:C,3,FALSE))</f>
        <v>全抗性强化</v>
      </c>
      <c r="AF29" s="90">
        <v>20</v>
      </c>
    </row>
    <row r="30" spans="1:32" ht="13.5" customHeight="1">
      <c r="I30" s="90" t="str">
        <f>IF(H30="",I29,VLOOKUP(H30,装备类型!A:B,2,FALSE))</f>
        <v>戒指</v>
      </c>
      <c r="J30" s="90">
        <v>2</v>
      </c>
      <c r="K30" s="179" t="s">
        <v>5923</v>
      </c>
      <c r="L30" s="90" t="s">
        <v>5924</v>
      </c>
      <c r="M30" s="42"/>
      <c r="O30" s="90">
        <v>1</v>
      </c>
      <c r="P30" s="90">
        <v>60</v>
      </c>
      <c r="Q30" s="55">
        <f t="shared" si="0"/>
        <v>69</v>
      </c>
      <c r="R30" s="90">
        <v>6</v>
      </c>
      <c r="T30" s="90" t="s">
        <v>1728</v>
      </c>
      <c r="X30" s="226"/>
      <c r="Y30" s="90" t="str">
        <f>IF(VLOOKUP(I30,属性值!A:F,2,FALSE)&lt;17,"",IF(P30="","",INT(VLOOKUP(P30,属性值!A:G,R30+1,FALSE)*VLOOKUP(I30,属性值!A:F,5,FALSE))))</f>
        <v/>
      </c>
      <c r="Z30" s="90" t="str">
        <f t="shared" si="1"/>
        <v/>
      </c>
      <c r="AA30" s="90">
        <f>IF(VLOOKUP(I30,属性值!A:B,2,FALSE)&gt;16,"",IF(P30="","",INT(VLOOKUP(P30,属性值!I:O,R30+1,FALSE)*VLOOKUP(I30,属性值!A:D,3,FALSE))))</f>
        <v>687</v>
      </c>
      <c r="AB30" s="90">
        <f>IF(VLOOKUP(I30,属性值!A:B,2,FALSE)&gt;16,"",IF(P30="","",INT(VLOOKUP(P30,属性值!I:O,R30+1,FALSE)*VLOOKUP(I30,属性值!A:D,4,FALSE))))</f>
        <v>1374</v>
      </c>
      <c r="AC30" s="90">
        <v>35</v>
      </c>
      <c r="AD30" s="90" t="str">
        <f>IF(AC30="","",VLOOKUP(AC30,状态名词!A:C,2,FALSE))</f>
        <v>reelement</v>
      </c>
      <c r="AE30" s="90" t="str">
        <f>IF(AC30="","",VLOOKUP(AC30,状态名词!A:C,3,FALSE))</f>
        <v>全抗性强化</v>
      </c>
      <c r="AF30" s="90">
        <v>63</v>
      </c>
    </row>
    <row r="31" spans="1:32">
      <c r="A31" s="90">
        <v>15018</v>
      </c>
      <c r="B31" s="90">
        <v>30</v>
      </c>
      <c r="C31" s="90">
        <v>5</v>
      </c>
      <c r="D31" s="90">
        <v>30</v>
      </c>
      <c r="E31" s="90">
        <v>1</v>
      </c>
      <c r="H31" s="90">
        <v>15</v>
      </c>
      <c r="I31" s="90" t="str">
        <f>IF(H31="",I30,VLOOKUP(H31,装备类型!A:B,2,FALSE))</f>
        <v>项链</v>
      </c>
      <c r="J31" s="90">
        <v>1</v>
      </c>
      <c r="K31" s="178" t="s">
        <v>5925</v>
      </c>
      <c r="L31" s="90" t="s">
        <v>5926</v>
      </c>
      <c r="M31" s="42" t="s">
        <v>5921</v>
      </c>
      <c r="N31" s="90" t="s">
        <v>5922</v>
      </c>
      <c r="O31" s="90">
        <v>1</v>
      </c>
      <c r="P31" s="90">
        <v>30</v>
      </c>
      <c r="Q31" s="55">
        <f t="shared" si="0"/>
        <v>37</v>
      </c>
      <c r="R31" s="90">
        <v>5</v>
      </c>
      <c r="T31" s="90" t="s">
        <v>1729</v>
      </c>
      <c r="X31" s="226"/>
      <c r="Y31" s="90" t="str">
        <f>IF(VLOOKUP(I31,属性值!A:F,2,FALSE)&lt;17,"",IF(P31="","",INT(VLOOKUP(P31,属性值!A:G,R31+1,FALSE)*VLOOKUP(I31,属性值!A:F,5,FALSE))))</f>
        <v/>
      </c>
      <c r="Z31" s="90" t="str">
        <f t="shared" si="1"/>
        <v/>
      </c>
      <c r="AA31" s="90">
        <f>IF(VLOOKUP(I31,属性值!A:B,2,FALSE)&gt;16,"",IF(P31="","",INT(VLOOKUP(P31,属性值!I:O,R31+1,FALSE)*VLOOKUP(I31,属性值!A:D,3,FALSE))))</f>
        <v>195</v>
      </c>
      <c r="AB31" s="90">
        <f>IF(VLOOKUP(I31,属性值!A:B,2,FALSE)&gt;16,"",IF(P31="","",INT(VLOOKUP(P31,属性值!I:O,R31+1,FALSE)*VLOOKUP(I31,属性值!A:D,4,FALSE))))</f>
        <v>390</v>
      </c>
      <c r="AC31" s="90">
        <v>30</v>
      </c>
      <c r="AD31" s="90" t="str">
        <f>IF(AC31="","",VLOOKUP(AC31,状态名词!A:C,2,FALSE))</f>
        <v>elementup</v>
      </c>
      <c r="AE31" s="90" t="str">
        <f>IF(AC31="","",VLOOKUP(AC31,状态名词!A:C,3,FALSE))</f>
        <v>全属性强化</v>
      </c>
      <c r="AF31" s="90">
        <v>21</v>
      </c>
    </row>
    <row r="32" spans="1:32">
      <c r="I32" s="90" t="str">
        <f>IF(H32="",I31,VLOOKUP(H32,装备类型!A:B,2,FALSE))</f>
        <v>项链</v>
      </c>
      <c r="J32" s="90">
        <v>2</v>
      </c>
      <c r="K32" s="179" t="s">
        <v>5927</v>
      </c>
      <c r="L32" s="90" t="s">
        <v>5928</v>
      </c>
      <c r="M32" s="42"/>
      <c r="O32" s="90">
        <v>1</v>
      </c>
      <c r="P32" s="90">
        <v>60</v>
      </c>
      <c r="Q32" s="55">
        <f t="shared" si="0"/>
        <v>69</v>
      </c>
      <c r="R32" s="90">
        <v>6</v>
      </c>
      <c r="T32" s="90" t="s">
        <v>1729</v>
      </c>
      <c r="X32" s="226"/>
      <c r="Y32" s="90" t="str">
        <f>IF(VLOOKUP(I32,属性值!A:F,2,FALSE)&lt;17,"",IF(P32="","",INT(VLOOKUP(P32,属性值!A:G,R32+1,FALSE)*VLOOKUP(I32,属性值!A:F,5,FALSE))))</f>
        <v/>
      </c>
      <c r="Z32" s="90" t="str">
        <f t="shared" si="1"/>
        <v/>
      </c>
      <c r="AA32" s="90">
        <f>IF(VLOOKUP(I32,属性值!A:B,2,FALSE)&gt;16,"",IF(P32="","",INT(VLOOKUP(P32,属性值!I:O,R32+1,FALSE)*VLOOKUP(I32,属性值!A:D,3,FALSE))))</f>
        <v>687</v>
      </c>
      <c r="AB32" s="90">
        <f>IF(VLOOKUP(I32,属性值!A:B,2,FALSE)&gt;16,"",IF(P32="","",INT(VLOOKUP(P32,属性值!I:O,R32+1,FALSE)*VLOOKUP(I32,属性值!A:D,4,FALSE))))</f>
        <v>1374</v>
      </c>
      <c r="AC32" s="90">
        <v>30</v>
      </c>
      <c r="AD32" s="90" t="str">
        <f>IF(AC32="","",VLOOKUP(AC32,状态名词!A:C,2,FALSE))</f>
        <v>elementup</v>
      </c>
      <c r="AE32" s="90" t="str">
        <f>IF(AC32="","",VLOOKUP(AC32,状态名词!A:C,3,FALSE))</f>
        <v>全属性强化</v>
      </c>
      <c r="AF32" s="90">
        <v>61</v>
      </c>
    </row>
    <row r="33" spans="1:32">
      <c r="A33" s="90">
        <v>15019</v>
      </c>
      <c r="B33" s="90">
        <v>40</v>
      </c>
      <c r="C33" s="90">
        <v>5</v>
      </c>
      <c r="D33" s="90">
        <v>40</v>
      </c>
      <c r="E33" s="90">
        <v>1</v>
      </c>
      <c r="H33" s="90">
        <v>16</v>
      </c>
      <c r="I33" s="90" t="str">
        <f>IF(H33="",I32,VLOOKUP(H33,装备类型!A:B,2,FALSE))</f>
        <v>手镯</v>
      </c>
      <c r="J33" s="90">
        <v>1</v>
      </c>
      <c r="K33" s="178" t="s">
        <v>5929</v>
      </c>
      <c r="L33" s="90" t="s">
        <v>5930</v>
      </c>
      <c r="M33" s="42" t="s">
        <v>5921</v>
      </c>
      <c r="N33" s="90" t="s">
        <v>5922</v>
      </c>
      <c r="O33" s="90">
        <v>1</v>
      </c>
      <c r="P33" s="90">
        <v>40</v>
      </c>
      <c r="Q33" s="55">
        <f t="shared" si="0"/>
        <v>47</v>
      </c>
      <c r="R33" s="90">
        <v>5</v>
      </c>
      <c r="T33" s="90" t="s">
        <v>1730</v>
      </c>
      <c r="X33" s="226"/>
      <c r="Y33" s="90" t="str">
        <f>IF(VLOOKUP(I33,属性值!A:F,2,FALSE)&lt;17,"",IF(P33="","",INT(VLOOKUP(P33,属性值!A:G,R33+1,FALSE)*VLOOKUP(I33,属性值!A:F,5,FALSE))))</f>
        <v/>
      </c>
      <c r="Z33" s="90" t="str">
        <f t="shared" si="1"/>
        <v/>
      </c>
      <c r="AA33" s="90">
        <f>IF(VLOOKUP(I33,属性值!A:B,2,FALSE)&gt;16,"",IF(P33="","",INT(VLOOKUP(P33,属性值!I:O,R33+1,FALSE)*VLOOKUP(I33,属性值!A:D,3,FALSE))))</f>
        <v>306</v>
      </c>
      <c r="AB33" s="90">
        <f>IF(VLOOKUP(I33,属性值!A:B,2,FALSE)&gt;16,"",IF(P33="","",INT(VLOOKUP(P33,属性值!I:O,R33+1,FALSE)*VLOOKUP(I33,属性值!A:D,4,FALSE))))</f>
        <v>612</v>
      </c>
      <c r="AC33" s="90">
        <v>17</v>
      </c>
      <c r="AD33" s="90" t="str">
        <f>IF(AC33="","",VLOOKUP(AC33,状态名词!A:C,2,FALSE))</f>
        <v>adi</v>
      </c>
      <c r="AE33" s="90" t="str">
        <f>IF(AC33="","",VLOOKUP(AC33,状态名词!A:C,3,FALSE))</f>
        <v>物穿</v>
      </c>
      <c r="AF33" s="90">
        <v>550</v>
      </c>
    </row>
    <row r="34" spans="1:32">
      <c r="I34" s="90" t="str">
        <f>IF(H34="",I33,VLOOKUP(H34,装备类型!A:B,2,FALSE))</f>
        <v>手镯</v>
      </c>
      <c r="K34" s="178"/>
      <c r="M34" s="42"/>
      <c r="P34" s="90" t="s">
        <v>225</v>
      </c>
      <c r="Q34" s="55" t="str">
        <f t="shared" si="0"/>
        <v/>
      </c>
      <c r="T34" s="90" t="s">
        <v>225</v>
      </c>
      <c r="X34" s="173"/>
      <c r="Y34" s="90" t="str">
        <f>IF(VLOOKUP(I34,属性值!A:F,2,FALSE)&lt;17,"",IF(P34="","",INT(VLOOKUP(P34,属性值!A:G,R34+1,FALSE)*VLOOKUP(I34,属性值!A:F,5,FALSE))))</f>
        <v/>
      </c>
      <c r="Z34" s="90" t="str">
        <f t="shared" si="1"/>
        <v/>
      </c>
      <c r="AA34" s="90" t="str">
        <f>IF(VLOOKUP(I34,属性值!A:B,2,FALSE)&gt;16,"",IF(P34="","",INT(VLOOKUP(P34,属性值!I:O,R34+1,FALSE)*VLOOKUP(I34,属性值!A:D,3,FALSE))))</f>
        <v/>
      </c>
      <c r="AB34" s="90" t="str">
        <f>IF(VLOOKUP(I34,属性值!A:B,2,FALSE)&gt;16,"",IF(P34="","",INT(VLOOKUP(P34,属性值!I:O,R34+1,FALSE)*VLOOKUP(I34,属性值!A:D,4,FALSE))))</f>
        <v/>
      </c>
      <c r="AC34" s="90">
        <v>18</v>
      </c>
      <c r="AD34" s="90" t="str">
        <f>IF(AC34="","",VLOOKUP(AC34,状态名词!A:C,2,FALSE))</f>
        <v>api</v>
      </c>
      <c r="AE34" s="90" t="str">
        <f>IF(AC34="","",VLOOKUP(AC34,状态名词!A:C,3,FALSE))</f>
        <v>法穿</v>
      </c>
      <c r="AF34" s="90">
        <v>500</v>
      </c>
    </row>
    <row r="35" spans="1:32">
      <c r="I35" s="90" t="str">
        <f>IF(H35="",I34,VLOOKUP(H35,装备类型!A:B,2,FALSE))</f>
        <v>手镯</v>
      </c>
      <c r="J35" s="90">
        <v>2</v>
      </c>
      <c r="K35" s="179" t="s">
        <v>5931</v>
      </c>
      <c r="L35" s="90" t="s">
        <v>5932</v>
      </c>
      <c r="M35" s="42"/>
      <c r="O35" s="90">
        <v>1</v>
      </c>
      <c r="P35" s="90">
        <v>60</v>
      </c>
      <c r="Q35" s="55">
        <f t="shared" si="0"/>
        <v>69</v>
      </c>
      <c r="R35" s="90">
        <v>6</v>
      </c>
      <c r="T35" s="90" t="s">
        <v>1730</v>
      </c>
      <c r="X35" s="173"/>
      <c r="Y35" s="90" t="str">
        <f>IF(VLOOKUP(I35,属性值!A:F,2,FALSE)&lt;17,"",IF(P35="","",INT(VLOOKUP(P35,属性值!A:G,R35+1,FALSE)*VLOOKUP(I35,属性值!A:F,5,FALSE))))</f>
        <v/>
      </c>
      <c r="Z35" s="90" t="str">
        <f t="shared" si="1"/>
        <v/>
      </c>
      <c r="AA35" s="90">
        <f>IF(VLOOKUP(I35,属性值!A:B,2,FALSE)&gt;16,"",IF(P35="","",INT(VLOOKUP(P35,属性值!I:O,R35+1,FALSE)*VLOOKUP(I35,属性值!A:D,3,FALSE))))</f>
        <v>687</v>
      </c>
      <c r="AB35" s="90">
        <f>IF(VLOOKUP(I35,属性值!A:B,2,FALSE)&gt;16,"",IF(P35="","",INT(VLOOKUP(P35,属性值!I:O,R35+1,FALSE)*VLOOKUP(I35,属性值!A:D,4,FALSE))))</f>
        <v>1374</v>
      </c>
      <c r="AC35" s="90">
        <v>17</v>
      </c>
      <c r="AD35" s="90" t="str">
        <f>IF(AC35="","",VLOOKUP(AC35,状态名词!A:C,2,FALSE))</f>
        <v>adi</v>
      </c>
      <c r="AE35" s="90" t="str">
        <f>IF(AC35="","",VLOOKUP(AC35,状态名词!A:C,3,FALSE))</f>
        <v>物穿</v>
      </c>
      <c r="AF35" s="90">
        <v>1050</v>
      </c>
    </row>
    <row r="36" spans="1:32">
      <c r="I36" s="90" t="str">
        <f>IF(H36="",I35,VLOOKUP(H36,装备类型!A:B,2,FALSE))</f>
        <v>手镯</v>
      </c>
      <c r="K36" s="178"/>
      <c r="M36" s="42"/>
      <c r="Q36" s="55" t="str">
        <f>IF(R36="","",IF(R36=1,P36,R36*2-3+P36))</f>
        <v/>
      </c>
      <c r="X36" s="173"/>
      <c r="Y36" s="90" t="str">
        <f>IF(VLOOKUP(I36,属性值!A:F,2,FALSE)&lt;17,"",IF(P36="","",INT(VLOOKUP(P36,属性值!A:G,R36+1,FALSE)*VLOOKUP(I36,属性值!A:F,5,FALSE))))</f>
        <v/>
      </c>
      <c r="Z36" s="90" t="str">
        <f t="shared" si="1"/>
        <v/>
      </c>
      <c r="AA36" s="90" t="str">
        <f>IF(VLOOKUP(I36,属性值!A:B,2,FALSE)&gt;16,"",IF(P36="","",INT(VLOOKUP(P36,属性值!I:O,R36+1,FALSE)*VLOOKUP(I36,属性值!A:D,3,FALSE))))</f>
        <v/>
      </c>
      <c r="AB36" s="90" t="str">
        <f>IF(VLOOKUP(I36,属性值!A:B,2,FALSE)&gt;16,"",IF(P36="","",INT(VLOOKUP(P36,属性值!I:O,R36+1,FALSE)*VLOOKUP(I36,属性值!A:D,4,FALSE))))</f>
        <v/>
      </c>
      <c r="AC36" s="90">
        <v>18</v>
      </c>
      <c r="AD36" s="90" t="str">
        <f>IF(AC36="","",VLOOKUP(AC36,状态名词!A:C,2,FALSE))</f>
        <v>api</v>
      </c>
      <c r="AE36" s="90" t="str">
        <f>IF(AC36="","",VLOOKUP(AC36,状态名词!A:C,3,FALSE))</f>
        <v>法穿</v>
      </c>
      <c r="AF36" s="90">
        <v>1000</v>
      </c>
    </row>
    <row r="37" spans="1:32">
      <c r="A37" s="90">
        <v>15020</v>
      </c>
      <c r="B37" s="90">
        <v>30</v>
      </c>
      <c r="C37" s="90">
        <v>5</v>
      </c>
      <c r="D37" s="90">
        <v>30</v>
      </c>
      <c r="E37" s="90">
        <v>1</v>
      </c>
      <c r="H37" s="90">
        <v>11</v>
      </c>
      <c r="I37" s="90" t="str">
        <f>IF(H37="",I36,VLOOKUP(H37,装备类型!A:B,2,FALSE))</f>
        <v>头部</v>
      </c>
      <c r="J37" s="90">
        <v>1</v>
      </c>
      <c r="K37" s="178" t="s">
        <v>5933</v>
      </c>
      <c r="L37" s="90" t="s">
        <v>5417</v>
      </c>
      <c r="M37" s="42" t="s">
        <v>5921</v>
      </c>
      <c r="N37" s="90" t="s">
        <v>5922</v>
      </c>
      <c r="O37" s="90">
        <v>1</v>
      </c>
      <c r="P37" s="90">
        <v>30</v>
      </c>
      <c r="Q37" s="55">
        <f>IF(R37="","",IF(R37=1,P37,R37*2-3+P37))</f>
        <v>37</v>
      </c>
      <c r="R37" s="90">
        <v>5</v>
      </c>
      <c r="T37" s="90" t="s">
        <v>1731</v>
      </c>
      <c r="X37" s="226" t="s">
        <v>5944</v>
      </c>
      <c r="Y37" s="90" t="str">
        <f>IF(VLOOKUP(I37,属性值!A:F,2,FALSE)&lt;17,"",IF(P37="","",INT(VLOOKUP(P37,属性值!A:G,R37+1,FALSE)*VLOOKUP(I37,属性值!A:F,5,FALSE))))</f>
        <v/>
      </c>
      <c r="Z37" s="90" t="str">
        <f t="shared" si="1"/>
        <v/>
      </c>
      <c r="AA37" s="90">
        <f>IF(VLOOKUP(I37,属性值!A:B,2,FALSE)&gt;16,"",IF(P37="","",INT(VLOOKUP(P37,属性值!I:O,R37+1,FALSE)*VLOOKUP(I37,属性值!A:D,3,FALSE))))</f>
        <v>390</v>
      </c>
      <c r="AB37" s="90">
        <f>IF(VLOOKUP(I37,属性值!A:B,2,FALSE)&gt;16,"",IF(P37="","",INT(VLOOKUP(P37,属性值!I:O,R37+1,FALSE)*VLOOKUP(I37,属性值!A:D,4,FALSE))))</f>
        <v>195</v>
      </c>
      <c r="AC37" s="90">
        <v>19</v>
      </c>
      <c r="AD37" s="90" t="str">
        <f>IF(AC37="","",VLOOKUP(AC37,状态名词!A:C,2,FALSE))</f>
        <v>rating</v>
      </c>
      <c r="AE37" s="90" t="str">
        <f>IF(AC37="","",VLOOKUP(AC37,状态名词!A:C,3,FALSE))</f>
        <v>暴击+</v>
      </c>
      <c r="AF37" s="90">
        <v>1000</v>
      </c>
    </row>
    <row r="38" spans="1:32">
      <c r="I38" s="90" t="str">
        <f>IF(H38="",I37,VLOOKUP(H38,装备类型!A:B,2,FALSE))</f>
        <v>头部</v>
      </c>
      <c r="K38" s="178"/>
      <c r="M38" s="42"/>
      <c r="P38" s="90" t="s">
        <v>225</v>
      </c>
      <c r="Q38" s="55" t="str">
        <f t="shared" ref="Q38:Q54" si="2">IF(R38="","",IF(R38=1,P38,R38*2-3+P38))</f>
        <v/>
      </c>
      <c r="T38" s="90" t="s">
        <v>225</v>
      </c>
      <c r="X38" s="226"/>
      <c r="Y38" s="90" t="str">
        <f>IF(VLOOKUP(I38,属性值!A:F,2,FALSE)&lt;17,"",IF(P38="","",INT(VLOOKUP(P38,属性值!A:G,R38+1,FALSE)*VLOOKUP(I38,属性值!A:F,5,FALSE))))</f>
        <v/>
      </c>
      <c r="Z38" s="90" t="str">
        <f t="shared" si="1"/>
        <v/>
      </c>
      <c r="AA38" s="90" t="str">
        <f>IF(VLOOKUP(I38,属性值!A:B,2,FALSE)&gt;16,"",IF(P38="","",INT(VLOOKUP(P38,属性值!I:O,R38+1,FALSE)*VLOOKUP(I38,属性值!A:D,3,FALSE))))</f>
        <v/>
      </c>
      <c r="AB38" s="90" t="str">
        <f>IF(VLOOKUP(I38,属性值!A:B,2,FALSE)&gt;16,"",IF(P38="","",INT(VLOOKUP(P38,属性值!I:O,R38+1,FALSE)*VLOOKUP(I38,属性值!A:D,4,FALSE))))</f>
        <v/>
      </c>
      <c r="AC38" s="90">
        <v>20</v>
      </c>
      <c r="AD38" s="90" t="str">
        <f>IF(AC38="","",VLOOKUP(AC38,状态名词!A:C,2,FALSE))</f>
        <v>ratingdamage</v>
      </c>
      <c r="AE38" s="90" t="str">
        <f>IF(AC38="","",VLOOKUP(AC38,状态名词!A:C,3,FALSE))</f>
        <v>暴伤+</v>
      </c>
      <c r="AF38" s="90">
        <v>1000</v>
      </c>
    </row>
    <row r="39" spans="1:32">
      <c r="I39" s="90" t="str">
        <f>IF(H39="",I38,VLOOKUP(H39,装备类型!A:B,2,FALSE))</f>
        <v>头部</v>
      </c>
      <c r="J39" s="90">
        <v>2</v>
      </c>
      <c r="K39" s="180" t="s">
        <v>5934</v>
      </c>
      <c r="L39" s="90" t="s">
        <v>5977</v>
      </c>
      <c r="M39" s="42"/>
      <c r="O39" s="90">
        <v>1</v>
      </c>
      <c r="P39" s="90">
        <v>60</v>
      </c>
      <c r="Q39" s="55">
        <f t="shared" si="2"/>
        <v>69</v>
      </c>
      <c r="R39" s="90">
        <v>6</v>
      </c>
      <c r="T39" s="90" t="s">
        <v>1731</v>
      </c>
      <c r="X39" s="226"/>
      <c r="Y39" s="90" t="str">
        <f>IF(VLOOKUP(I39,属性值!A:F,2,FALSE)&lt;17,"",IF(P39="","",INT(VLOOKUP(P39,属性值!A:G,R39+1,FALSE)*VLOOKUP(I39,属性值!A:F,5,FALSE))))</f>
        <v/>
      </c>
      <c r="Z39" s="90" t="str">
        <f t="shared" si="1"/>
        <v/>
      </c>
      <c r="AA39" s="90">
        <f>IF(VLOOKUP(I39,属性值!A:B,2,FALSE)&gt;16,"",IF(P39="","",INT(VLOOKUP(P39,属性值!I:O,R39+1,FALSE)*VLOOKUP(I39,属性值!A:D,3,FALSE))))</f>
        <v>1374</v>
      </c>
      <c r="AB39" s="90">
        <f>IF(VLOOKUP(I39,属性值!A:B,2,FALSE)&gt;16,"",IF(P39="","",INT(VLOOKUP(P39,属性值!I:O,R39+1,FALSE)*VLOOKUP(I39,属性值!A:D,4,FALSE))))</f>
        <v>687</v>
      </c>
      <c r="AC39" s="90">
        <v>19</v>
      </c>
      <c r="AD39" s="90" t="str">
        <f>IF(AC39="","",VLOOKUP(AC39,状态名词!A:C,2,FALSE))</f>
        <v>rating</v>
      </c>
      <c r="AE39" s="90" t="str">
        <f>IF(AC39="","",VLOOKUP(AC39,状态名词!A:C,3,FALSE))</f>
        <v>暴击+</v>
      </c>
      <c r="AF39" s="90">
        <v>1500</v>
      </c>
    </row>
    <row r="40" spans="1:32">
      <c r="I40" s="90" t="str">
        <f>IF(H40="",I39,VLOOKUP(H40,装备类型!A:B,2,FALSE))</f>
        <v>头部</v>
      </c>
      <c r="K40" s="180"/>
      <c r="M40" s="42"/>
      <c r="Q40" s="55" t="str">
        <f t="shared" si="2"/>
        <v/>
      </c>
      <c r="X40" s="226"/>
      <c r="Y40" s="90" t="str">
        <f>IF(VLOOKUP(I40,属性值!A:F,2,FALSE)&lt;17,"",IF(P40="","",INT(VLOOKUP(P40,属性值!A:G,R40+1,FALSE)*VLOOKUP(I40,属性值!A:F,5,FALSE))))</f>
        <v/>
      </c>
      <c r="Z40" s="90" t="str">
        <f t="shared" si="1"/>
        <v/>
      </c>
      <c r="AA40" s="90" t="str">
        <f>IF(VLOOKUP(I40,属性值!A:B,2,FALSE)&gt;16,"",IF(P40="","",INT(VLOOKUP(P40,属性值!I:O,R40+1,FALSE)*VLOOKUP(I40,属性值!A:D,3,FALSE))))</f>
        <v/>
      </c>
      <c r="AB40" s="90" t="str">
        <f>IF(VLOOKUP(I40,属性值!A:B,2,FALSE)&gt;16,"",IF(P40="","",INT(VLOOKUP(P40,属性值!I:O,R40+1,FALSE)*VLOOKUP(I40,属性值!A:D,4,FALSE))))</f>
        <v/>
      </c>
      <c r="AC40" s="90">
        <v>20</v>
      </c>
      <c r="AD40" s="90" t="str">
        <f>IF(AC40="","",VLOOKUP(AC40,状态名词!A:C,2,FALSE))</f>
        <v>ratingdamage</v>
      </c>
      <c r="AE40" s="90" t="str">
        <f>IF(AC40="","",VLOOKUP(AC40,状态名词!A:C,3,FALSE))</f>
        <v>暴伤+</v>
      </c>
      <c r="AF40" s="90">
        <v>1500</v>
      </c>
    </row>
    <row r="41" spans="1:32">
      <c r="I41" s="90" t="str">
        <f>IF(H41="",I40,VLOOKUP(H41,装备类型!A:B,2,FALSE))</f>
        <v>头部</v>
      </c>
      <c r="K41" s="181"/>
      <c r="M41" s="42"/>
      <c r="Q41" s="55" t="str">
        <f t="shared" si="2"/>
        <v/>
      </c>
      <c r="X41" s="226"/>
      <c r="Y41" s="90" t="str">
        <f>IF(VLOOKUP(I41,属性值!A:F,2,FALSE)&lt;17,"",IF(P41="","",INT(VLOOKUP(P41,属性值!A:G,R41+1,FALSE)*VLOOKUP(I41,属性值!A:F,5,FALSE))))</f>
        <v/>
      </c>
      <c r="Z41" s="90" t="str">
        <f t="shared" si="1"/>
        <v/>
      </c>
      <c r="AA41" s="90" t="str">
        <f>IF(VLOOKUP(I41,属性值!A:B,2,FALSE)&gt;16,"",IF(P41="","",INT(VLOOKUP(P41,属性值!I:O,R41+1,FALSE)*VLOOKUP(I41,属性值!A:D,3,FALSE))))</f>
        <v/>
      </c>
      <c r="AB41" s="90" t="str">
        <f>IF(VLOOKUP(I41,属性值!A:B,2,FALSE)&gt;16,"",IF(P41="","",INT(VLOOKUP(P41,属性值!I:O,R41+1,FALSE)*VLOOKUP(I41,属性值!A:D,4,FALSE))))</f>
        <v/>
      </c>
      <c r="AC41" s="90">
        <v>24</v>
      </c>
      <c r="AD41" s="90" t="str">
        <f>IF(AC41="","",VLOOKUP(AC41,状态名词!A:C,2,FALSE))</f>
        <v>heal</v>
      </c>
      <c r="AE41" s="90" t="str">
        <f>IF(AC41="","",VLOOKUP(AC41,状态名词!A:C,3,FALSE))</f>
        <v>治疗效果+</v>
      </c>
      <c r="AF41" s="90">
        <v>-500</v>
      </c>
    </row>
    <row r="42" spans="1:32">
      <c r="A42" s="90">
        <v>15021</v>
      </c>
      <c r="B42" s="90">
        <v>30</v>
      </c>
      <c r="C42" s="90">
        <v>5</v>
      </c>
      <c r="D42" s="90">
        <v>30</v>
      </c>
      <c r="E42" s="90">
        <v>1</v>
      </c>
      <c r="H42" s="90">
        <v>12</v>
      </c>
      <c r="I42" s="90" t="str">
        <f>IF(H42="",I41,VLOOKUP(H42,装备类型!A:B,2,FALSE))</f>
        <v>胸部</v>
      </c>
      <c r="J42" s="90">
        <v>1</v>
      </c>
      <c r="K42" s="181" t="s">
        <v>5935</v>
      </c>
      <c r="L42" s="90" t="s">
        <v>5418</v>
      </c>
      <c r="M42" s="42" t="s">
        <v>5921</v>
      </c>
      <c r="N42" s="90" t="s">
        <v>5922</v>
      </c>
      <c r="O42" s="90">
        <v>1</v>
      </c>
      <c r="P42" s="90">
        <v>30</v>
      </c>
      <c r="Q42" s="55">
        <f t="shared" si="2"/>
        <v>37</v>
      </c>
      <c r="R42" s="90">
        <v>5</v>
      </c>
      <c r="T42" s="90" t="s">
        <v>5936</v>
      </c>
      <c r="X42" s="226"/>
      <c r="Y42" s="90" t="str">
        <f>IF(VLOOKUP(I42,属性值!A:F,2,FALSE)&lt;17,"",IF(P42="","",INT(VLOOKUP(P42,属性值!A:G,R42+1,FALSE)*VLOOKUP(I42,属性值!A:F,5,FALSE))))</f>
        <v/>
      </c>
      <c r="Z42" s="90" t="str">
        <f t="shared" si="1"/>
        <v/>
      </c>
      <c r="AA42" s="90">
        <f>IF(VLOOKUP(I42,属性值!A:B,2,FALSE)&gt;16,"",IF(P42="","",INT(VLOOKUP(P42,属性值!I:O,R42+1,FALSE)*VLOOKUP(I42,属性值!A:D,3,FALSE))))</f>
        <v>390</v>
      </c>
      <c r="AB42" s="90">
        <f>IF(VLOOKUP(I42,属性值!A:B,2,FALSE)&gt;16,"",IF(P42="","",INT(VLOOKUP(P42,属性值!I:O,R42+1,FALSE)*VLOOKUP(I42,属性值!A:D,4,FALSE))))</f>
        <v>195</v>
      </c>
      <c r="AC42" s="90">
        <v>25</v>
      </c>
      <c r="AD42" s="90" t="str">
        <f>IF(AC42="","",VLOOKUP(AC42,状态名词!A:C,2,FALSE))</f>
        <v>duochong</v>
      </c>
      <c r="AE42" s="90" t="str">
        <f>IF(AC42="","",VLOOKUP(AC42,状态名词!A:C,3,FALSE))</f>
        <v>多重施法</v>
      </c>
      <c r="AF42" s="90">
        <v>500</v>
      </c>
    </row>
    <row r="43" spans="1:32">
      <c r="I43" s="90" t="str">
        <f>IF(H43="",I42,VLOOKUP(H43,装备类型!A:B,2,FALSE))</f>
        <v>胸部</v>
      </c>
      <c r="J43" s="90">
        <v>2</v>
      </c>
      <c r="K43" s="180" t="s">
        <v>5937</v>
      </c>
      <c r="L43" s="90" t="s">
        <v>5938</v>
      </c>
      <c r="M43" s="42"/>
      <c r="O43" s="90">
        <v>1</v>
      </c>
      <c r="P43" s="90">
        <v>60</v>
      </c>
      <c r="Q43" s="55">
        <f t="shared" si="2"/>
        <v>69</v>
      </c>
      <c r="R43" s="90">
        <v>6</v>
      </c>
      <c r="T43" s="90" t="s">
        <v>5936</v>
      </c>
      <c r="X43" s="226"/>
      <c r="Y43" s="90" t="str">
        <f>IF(VLOOKUP(I43,属性值!A:F,2,FALSE)&lt;17,"",IF(P43="","",INT(VLOOKUP(P43,属性值!A:G,R43+1,FALSE)*VLOOKUP(I43,属性值!A:F,5,FALSE))))</f>
        <v/>
      </c>
      <c r="Z43" s="90" t="str">
        <f t="shared" si="1"/>
        <v/>
      </c>
      <c r="AA43" s="90">
        <f>IF(VLOOKUP(I43,属性值!A:B,2,FALSE)&gt;16,"",IF(P43="","",INT(VLOOKUP(P43,属性值!I:O,R43+1,FALSE)*VLOOKUP(I43,属性值!A:D,3,FALSE))))</f>
        <v>1374</v>
      </c>
      <c r="AB43" s="90">
        <f>IF(VLOOKUP(I43,属性值!A:B,2,FALSE)&gt;16,"",IF(P43="","",INT(VLOOKUP(P43,属性值!I:O,R43+1,FALSE)*VLOOKUP(I43,属性值!A:D,4,FALSE))))</f>
        <v>687</v>
      </c>
      <c r="AC43" s="90">
        <v>25</v>
      </c>
      <c r="AD43" s="90" t="str">
        <f>IF(AC43="","",VLOOKUP(AC43,状态名词!A:C,2,FALSE))</f>
        <v>duochong</v>
      </c>
      <c r="AE43" s="90" t="str">
        <f>IF(AC43="","",VLOOKUP(AC43,状态名词!A:C,3,FALSE))</f>
        <v>多重施法</v>
      </c>
      <c r="AF43" s="90">
        <v>850</v>
      </c>
    </row>
    <row r="44" spans="1:32">
      <c r="I44" s="90" t="str">
        <f>IF(H44="",I43,VLOOKUP(H44,装备类型!A:B,2,FALSE))</f>
        <v>胸部</v>
      </c>
      <c r="K44" s="180"/>
      <c r="M44" s="42"/>
      <c r="Q44" s="55" t="str">
        <f t="shared" si="2"/>
        <v/>
      </c>
      <c r="X44" s="226"/>
      <c r="Y44" s="90" t="str">
        <f>IF(VLOOKUP(I44,属性值!A:F,2,FALSE)&lt;17,"",IF(P44="","",INT(VLOOKUP(P44,属性值!A:G,R44+1,FALSE)*VLOOKUP(I44,属性值!A:F,5,FALSE))))</f>
        <v/>
      </c>
      <c r="Z44" s="90" t="str">
        <f t="shared" si="1"/>
        <v/>
      </c>
      <c r="AA44" s="90" t="str">
        <f>IF(VLOOKUP(I44,属性值!A:B,2,FALSE)&gt;16,"",IF(P44="","",INT(VLOOKUP(P44,属性值!I:O,R44+1,FALSE)*VLOOKUP(I44,属性值!A:D,3,FALSE))))</f>
        <v/>
      </c>
      <c r="AB44" s="90" t="str">
        <f>IF(VLOOKUP(I44,属性值!A:B,2,FALSE)&gt;16,"",IF(P44="","",INT(VLOOKUP(P44,属性值!I:O,R44+1,FALSE)*VLOOKUP(I44,属性值!A:D,4,FALSE))))</f>
        <v/>
      </c>
      <c r="AC44" s="90">
        <v>24</v>
      </c>
      <c r="AD44" s="90" t="str">
        <f>IF(AC44="","",VLOOKUP(AC44,状态名词!A:C,2,FALSE))</f>
        <v>heal</v>
      </c>
      <c r="AE44" s="90" t="str">
        <f>IF(AC44="","",VLOOKUP(AC44,状态名词!A:C,3,FALSE))</f>
        <v>治疗效果+</v>
      </c>
      <c r="AF44" s="90">
        <v>-500</v>
      </c>
    </row>
    <row r="45" spans="1:32">
      <c r="A45" s="90">
        <v>15022</v>
      </c>
      <c r="B45" s="90">
        <v>30</v>
      </c>
      <c r="C45" s="90">
        <v>5</v>
      </c>
      <c r="D45" s="90">
        <v>30</v>
      </c>
      <c r="E45" s="90">
        <v>1</v>
      </c>
      <c r="H45" s="90">
        <v>13</v>
      </c>
      <c r="I45" s="90" t="str">
        <f>IF(H45="",I44,VLOOKUP(H45,装备类型!A:B,2,FALSE))</f>
        <v>腿部</v>
      </c>
      <c r="J45" s="90">
        <v>1</v>
      </c>
      <c r="K45" s="181" t="s">
        <v>5939</v>
      </c>
      <c r="L45" s="90" t="s">
        <v>5940</v>
      </c>
      <c r="M45" s="42" t="s">
        <v>5921</v>
      </c>
      <c r="N45" s="90" t="s">
        <v>5922</v>
      </c>
      <c r="O45" s="90">
        <v>1</v>
      </c>
      <c r="P45" s="90">
        <v>30</v>
      </c>
      <c r="Q45" s="55">
        <f t="shared" si="2"/>
        <v>37</v>
      </c>
      <c r="R45" s="90">
        <v>5</v>
      </c>
      <c r="T45" s="90" t="s">
        <v>1732</v>
      </c>
      <c r="X45" s="226"/>
      <c r="Y45" s="90" t="str">
        <f>IF(VLOOKUP(I45,属性值!A:F,2,FALSE)&lt;17,"",IF(P45="","",INT(VLOOKUP(P45,属性值!A:G,R45+1,FALSE)*VLOOKUP(I45,属性值!A:F,5,FALSE))))</f>
        <v/>
      </c>
      <c r="Z45" s="90" t="str">
        <f t="shared" si="1"/>
        <v/>
      </c>
      <c r="AA45" s="90">
        <f>IF(VLOOKUP(I45,属性值!A:B,2,FALSE)&gt;16,"",IF(P45="","",INT(VLOOKUP(P45,属性值!I:O,R45+1,FALSE)*VLOOKUP(I45,属性值!A:D,3,FALSE))))</f>
        <v>390</v>
      </c>
      <c r="AB45" s="90">
        <f>IF(VLOOKUP(I45,属性值!A:B,2,FALSE)&gt;16,"",IF(P45="","",INT(VLOOKUP(P45,属性值!I:O,R45+1,FALSE)*VLOOKUP(I45,属性值!A:D,4,FALSE))))</f>
        <v>195</v>
      </c>
      <c r="AC45" s="90">
        <v>30</v>
      </c>
      <c r="AD45" s="90" t="str">
        <f>IF(AC45="","",VLOOKUP(AC45,状态名词!A:C,2,FALSE))</f>
        <v>elementup</v>
      </c>
      <c r="AE45" s="90" t="str">
        <f>IF(AC45="","",VLOOKUP(AC45,状态名词!A:C,3,FALSE))</f>
        <v>全属性强化</v>
      </c>
      <c r="AF45" s="90">
        <v>20</v>
      </c>
    </row>
    <row r="46" spans="1:32">
      <c r="I46" s="90" t="str">
        <f>IF(H46="",I45,VLOOKUP(H46,装备类型!A:B,2,FALSE))</f>
        <v>腿部</v>
      </c>
      <c r="J46" s="90">
        <v>2</v>
      </c>
      <c r="K46" s="180" t="s">
        <v>5941</v>
      </c>
      <c r="L46" s="90" t="s">
        <v>5942</v>
      </c>
      <c r="M46" s="42"/>
      <c r="O46" s="90">
        <v>1</v>
      </c>
      <c r="P46" s="90">
        <v>60</v>
      </c>
      <c r="Q46" s="55">
        <f t="shared" si="2"/>
        <v>69</v>
      </c>
      <c r="R46" s="90">
        <v>6</v>
      </c>
      <c r="T46" s="90" t="s">
        <v>1732</v>
      </c>
      <c r="X46" s="173"/>
      <c r="Y46" s="90" t="str">
        <f>IF(VLOOKUP(I46,属性值!A:F,2,FALSE)&lt;17,"",IF(P46="","",INT(VLOOKUP(P46,属性值!A:G,R46+1,FALSE)*VLOOKUP(I46,属性值!A:F,5,FALSE))))</f>
        <v/>
      </c>
      <c r="Z46" s="90" t="str">
        <f t="shared" si="1"/>
        <v/>
      </c>
      <c r="AA46" s="90">
        <f>IF(VLOOKUP(I46,属性值!A:B,2,FALSE)&gt;16,"",IF(P46="","",INT(VLOOKUP(P46,属性值!I:O,R46+1,FALSE)*VLOOKUP(I46,属性值!A:D,3,FALSE))))</f>
        <v>1374</v>
      </c>
      <c r="AB46" s="90">
        <f>IF(VLOOKUP(I46,属性值!A:B,2,FALSE)&gt;16,"",IF(P46="","",INT(VLOOKUP(P46,属性值!I:O,R46+1,FALSE)*VLOOKUP(I46,属性值!A:D,4,FALSE))))</f>
        <v>687</v>
      </c>
      <c r="AC46" s="90">
        <v>30</v>
      </c>
      <c r="AD46" s="90" t="str">
        <f>IF(AC46="","",VLOOKUP(AC46,状态名词!A:C,2,FALSE))</f>
        <v>elementup</v>
      </c>
      <c r="AE46" s="90" t="str">
        <f>IF(AC46="","",VLOOKUP(AC46,状态名词!A:C,3,FALSE))</f>
        <v>全属性强化</v>
      </c>
      <c r="AF46" s="90">
        <v>75</v>
      </c>
    </row>
    <row r="47" spans="1:32">
      <c r="I47" s="90" t="str">
        <f>IF(H47="",I46,VLOOKUP(H47,装备类型!A:B,2,FALSE))</f>
        <v>腿部</v>
      </c>
      <c r="K47" s="182"/>
      <c r="M47" s="42"/>
      <c r="Q47" s="55" t="str">
        <f t="shared" si="2"/>
        <v/>
      </c>
      <c r="X47" s="173"/>
      <c r="Y47" s="90" t="str">
        <f>IF(VLOOKUP(I47,属性值!A:F,2,FALSE)&lt;17,"",IF(P47="","",INT(VLOOKUP(P47,属性值!A:G,R47+1,FALSE)*VLOOKUP(I47,属性值!A:F,5,FALSE))))</f>
        <v/>
      </c>
      <c r="Z47" s="90" t="str">
        <f t="shared" si="1"/>
        <v/>
      </c>
      <c r="AA47" s="90" t="str">
        <f>IF(VLOOKUP(I47,属性值!A:B,2,FALSE)&gt;16,"",IF(P47="","",INT(VLOOKUP(P47,属性值!I:O,R47+1,FALSE)*VLOOKUP(I47,属性值!A:D,3,FALSE))))</f>
        <v/>
      </c>
      <c r="AB47" s="90" t="str">
        <f>IF(VLOOKUP(I47,属性值!A:B,2,FALSE)&gt;16,"",IF(P47="","",INT(VLOOKUP(P47,属性值!I:O,R47+1,FALSE)*VLOOKUP(I47,属性值!A:D,4,FALSE))))</f>
        <v/>
      </c>
      <c r="AC47" s="90">
        <v>24</v>
      </c>
      <c r="AD47" s="90" t="str">
        <f>IF(AC47="","",VLOOKUP(AC47,状态名词!A:C,2,FALSE))</f>
        <v>heal</v>
      </c>
      <c r="AE47" s="90" t="str">
        <f>IF(AC47="","",VLOOKUP(AC47,状态名词!A:C,3,FALSE))</f>
        <v>治疗效果+</v>
      </c>
      <c r="AF47" s="90">
        <v>-500</v>
      </c>
    </row>
    <row r="48" spans="1:32">
      <c r="A48" s="90">
        <v>15023</v>
      </c>
      <c r="B48" s="90">
        <v>30</v>
      </c>
      <c r="C48" s="90">
        <v>1</v>
      </c>
      <c r="D48" s="90">
        <v>30</v>
      </c>
      <c r="H48" s="90">
        <v>14</v>
      </c>
      <c r="I48" s="90" t="str">
        <f>IF(H48="",I47,VLOOKUP(H48,装备类型!A:B,2,FALSE))</f>
        <v>戒指</v>
      </c>
      <c r="J48" s="90">
        <v>1</v>
      </c>
      <c r="K48" s="183" t="s">
        <v>4520</v>
      </c>
      <c r="L48" s="90" t="s">
        <v>5419</v>
      </c>
      <c r="M48" s="90" t="s">
        <v>1222</v>
      </c>
      <c r="N48" s="90" t="s">
        <v>420</v>
      </c>
      <c r="O48" s="90">
        <v>1</v>
      </c>
      <c r="P48" s="90">
        <v>30</v>
      </c>
      <c r="Q48" s="55">
        <f t="shared" si="2"/>
        <v>30</v>
      </c>
      <c r="R48" s="90">
        <v>1</v>
      </c>
      <c r="T48" s="90" t="s">
        <v>1733</v>
      </c>
      <c r="X48" s="226" t="s">
        <v>1389</v>
      </c>
      <c r="Y48" s="90" t="str">
        <f>IF(VLOOKUP(I48,属性值!A:F,2,FALSE)&lt;17,"",IF(P48="","",INT(VLOOKUP(P48,属性值!A:G,R48+1,FALSE)*VLOOKUP(I48,属性值!A:F,5,FALSE))))</f>
        <v/>
      </c>
      <c r="Z48" s="90" t="str">
        <f t="shared" si="1"/>
        <v/>
      </c>
      <c r="AA48" s="90">
        <f>IF(VLOOKUP(I48,属性值!A:B,2,FALSE)&gt;16,"",IF(P48="","",INT(VLOOKUP(P48,属性值!I:O,R48+1,FALSE)*VLOOKUP(I48,属性值!A:D,3,FALSE))))</f>
        <v>128</v>
      </c>
      <c r="AB48" s="90">
        <f>IF(VLOOKUP(I48,属性值!A:B,2,FALSE)&gt;16,"",IF(P48="","",INT(VLOOKUP(P48,属性值!I:O,R48+1,FALSE)*VLOOKUP(I48,属性值!A:D,4,FALSE))))</f>
        <v>256</v>
      </c>
      <c r="AC48" s="90">
        <v>35</v>
      </c>
      <c r="AD48" s="90" t="str">
        <f>IF(AC48="","",VLOOKUP(AC48,状态名词!A:C,2,FALSE))</f>
        <v>reelement</v>
      </c>
      <c r="AE48" s="90" t="str">
        <f>IF(AC48="","",VLOOKUP(AC48,状态名词!A:C,3,FALSE))</f>
        <v>全抗性强化</v>
      </c>
      <c r="AF48" s="90">
        <v>8</v>
      </c>
    </row>
    <row r="49" spans="1:32">
      <c r="A49" s="90">
        <v>15024</v>
      </c>
      <c r="B49" s="90">
        <v>30</v>
      </c>
      <c r="C49" s="90">
        <v>1</v>
      </c>
      <c r="D49" s="90">
        <v>30</v>
      </c>
      <c r="H49" s="90">
        <v>15</v>
      </c>
      <c r="I49" s="90" t="str">
        <f>IF(H49="",I48,VLOOKUP(H49,装备类型!A:B,2,FALSE))</f>
        <v>项链</v>
      </c>
      <c r="J49" s="90">
        <v>1</v>
      </c>
      <c r="K49" s="183" t="s">
        <v>4521</v>
      </c>
      <c r="L49" s="90" t="s">
        <v>5420</v>
      </c>
      <c r="M49" s="90" t="s">
        <v>1222</v>
      </c>
      <c r="N49" s="90" t="s">
        <v>421</v>
      </c>
      <c r="O49" s="90">
        <v>1</v>
      </c>
      <c r="P49" s="90">
        <v>30</v>
      </c>
      <c r="Q49" s="55">
        <f t="shared" si="2"/>
        <v>30</v>
      </c>
      <c r="R49" s="90">
        <v>1</v>
      </c>
      <c r="T49" s="90" t="s">
        <v>1734</v>
      </c>
      <c r="X49" s="226"/>
      <c r="Y49" s="90" t="str">
        <f>IF(VLOOKUP(I49,属性值!A:F,2,FALSE)&lt;17,"",IF(P49="","",INT(VLOOKUP(P49,属性值!A:G,R49+1,FALSE)*VLOOKUP(I49,属性值!A:F,5,FALSE))))</f>
        <v/>
      </c>
      <c r="Z49" s="90" t="str">
        <f t="shared" si="1"/>
        <v/>
      </c>
      <c r="AA49" s="90">
        <f>IF(VLOOKUP(I49,属性值!A:B,2,FALSE)&gt;16,"",IF(P49="","",INT(VLOOKUP(P49,属性值!I:O,R49+1,FALSE)*VLOOKUP(I49,属性值!A:D,3,FALSE))))</f>
        <v>128</v>
      </c>
      <c r="AB49" s="90">
        <f>IF(VLOOKUP(I49,属性值!A:B,2,FALSE)&gt;16,"",IF(P49="","",INT(VLOOKUP(P49,属性值!I:O,R49+1,FALSE)*VLOOKUP(I49,属性值!A:D,4,FALSE))))</f>
        <v>256</v>
      </c>
      <c r="AC49" s="90">
        <v>30</v>
      </c>
      <c r="AD49" s="90" t="str">
        <f>IF(AC49="","",VLOOKUP(AC49,状态名词!A:C,2,FALSE))</f>
        <v>elementup</v>
      </c>
      <c r="AE49" s="90" t="str">
        <f>IF(AC49="","",VLOOKUP(AC49,状态名词!A:C,3,FALSE))</f>
        <v>全属性强化</v>
      </c>
      <c r="AF49" s="90">
        <v>9</v>
      </c>
    </row>
    <row r="50" spans="1:32">
      <c r="A50" s="90">
        <v>15025</v>
      </c>
      <c r="B50" s="90">
        <v>40</v>
      </c>
      <c r="C50" s="90">
        <v>1</v>
      </c>
      <c r="D50" s="90">
        <v>40</v>
      </c>
      <c r="H50" s="90">
        <v>16</v>
      </c>
      <c r="I50" s="90" t="str">
        <f>IF(H50="",I49,VLOOKUP(H50,装备类型!A:B,2,FALSE))</f>
        <v>手镯</v>
      </c>
      <c r="J50" s="90">
        <v>1</v>
      </c>
      <c r="K50" s="183" t="s">
        <v>4522</v>
      </c>
      <c r="L50" s="90" t="s">
        <v>5421</v>
      </c>
      <c r="M50" s="90" t="s">
        <v>1222</v>
      </c>
      <c r="N50" s="90" t="s">
        <v>422</v>
      </c>
      <c r="O50" s="90">
        <v>1</v>
      </c>
      <c r="P50" s="90">
        <v>40</v>
      </c>
      <c r="Q50" s="55">
        <f t="shared" si="2"/>
        <v>40</v>
      </c>
      <c r="R50" s="90">
        <v>1</v>
      </c>
      <c r="T50" s="90" t="s">
        <v>1735</v>
      </c>
      <c r="X50" s="226"/>
      <c r="Y50" s="90" t="str">
        <f>IF(VLOOKUP(I50,属性值!A:F,2,FALSE)&lt;17,"",IF(P50="","",INT(VLOOKUP(P50,属性值!A:G,R50+1,FALSE)*VLOOKUP(I50,属性值!A:F,5,FALSE))))</f>
        <v/>
      </c>
      <c r="Z50" s="90" t="str">
        <f t="shared" si="1"/>
        <v/>
      </c>
      <c r="AA50" s="90">
        <f>IF(VLOOKUP(I50,属性值!A:B,2,FALSE)&gt;16,"",IF(P50="","",INT(VLOOKUP(P50,属性值!I:O,R50+1,FALSE)*VLOOKUP(I50,属性值!A:D,3,FALSE))))</f>
        <v>200</v>
      </c>
      <c r="AB50" s="90">
        <f>IF(VLOOKUP(I50,属性值!A:B,2,FALSE)&gt;16,"",IF(P50="","",INT(VLOOKUP(P50,属性值!I:O,R50+1,FALSE)*VLOOKUP(I50,属性值!A:D,4,FALSE))))</f>
        <v>400</v>
      </c>
      <c r="AC50" s="90">
        <v>17</v>
      </c>
      <c r="AD50" s="90" t="str">
        <f>IF(AC50="","",VLOOKUP(AC50,状态名词!A:C,2,FALSE))</f>
        <v>adi</v>
      </c>
      <c r="AE50" s="90" t="str">
        <f>IF(AC50="","",VLOOKUP(AC50,状态名词!A:C,3,FALSE))</f>
        <v>物穿</v>
      </c>
      <c r="AF50" s="90">
        <v>185</v>
      </c>
    </row>
    <row r="51" spans="1:32">
      <c r="I51" s="90" t="str">
        <f>IF(H51="",I50,VLOOKUP(H51,装备类型!A:B,2,FALSE))</f>
        <v>手镯</v>
      </c>
      <c r="P51" s="90" t="s">
        <v>225</v>
      </c>
      <c r="Q51" s="55" t="str">
        <f t="shared" si="2"/>
        <v/>
      </c>
      <c r="T51" s="90" t="s">
        <v>225</v>
      </c>
      <c r="X51" s="173"/>
      <c r="Y51" s="90" t="str">
        <f>IF(VLOOKUP(I51,属性值!A:F,2,FALSE)&lt;17,"",IF(P51="","",INT(VLOOKUP(P51,属性值!A:G,R51+1,FALSE)*VLOOKUP(I51,属性值!A:F,5,FALSE))))</f>
        <v/>
      </c>
      <c r="Z51" s="90" t="str">
        <f t="shared" si="1"/>
        <v/>
      </c>
      <c r="AA51" s="90" t="str">
        <f>IF(VLOOKUP(I51,属性值!A:B,2,FALSE)&gt;16,"",IF(P51="","",INT(VLOOKUP(P51,属性值!I:O,R51+1,FALSE)*VLOOKUP(I51,属性值!A:D,3,FALSE))))</f>
        <v/>
      </c>
      <c r="AB51" s="90" t="str">
        <f>IF(VLOOKUP(I51,属性值!A:B,2,FALSE)&gt;16,"",IF(P51="","",INT(VLOOKUP(P51,属性值!I:O,R51+1,FALSE)*VLOOKUP(I51,属性值!A:D,4,FALSE))))</f>
        <v/>
      </c>
      <c r="AC51" s="90">
        <v>18</v>
      </c>
      <c r="AD51" s="90" t="str">
        <f>IF(AC51="","",VLOOKUP(AC51,状态名词!A:C,2,FALSE))</f>
        <v>api</v>
      </c>
      <c r="AE51" s="90" t="str">
        <f>IF(AC51="","",VLOOKUP(AC51,状态名词!A:C,3,FALSE))</f>
        <v>法穿</v>
      </c>
      <c r="AF51" s="90">
        <v>185</v>
      </c>
    </row>
    <row r="52" spans="1:32" s="42" customFormat="1" ht="14.25">
      <c r="A52" s="90">
        <v>15026</v>
      </c>
      <c r="B52" s="42">
        <v>30</v>
      </c>
      <c r="C52" s="42">
        <v>5</v>
      </c>
      <c r="D52" s="42">
        <v>30</v>
      </c>
      <c r="E52" s="42">
        <v>1</v>
      </c>
      <c r="H52" s="42">
        <v>18</v>
      </c>
      <c r="I52" s="90" t="str">
        <f>IF(H52="",I51,VLOOKUP(H52,装备类型!A:B,2,FALSE))</f>
        <v>饰品</v>
      </c>
      <c r="J52" s="90">
        <v>1</v>
      </c>
      <c r="K52" s="178" t="s">
        <v>5945</v>
      </c>
      <c r="L52" s="90" t="s">
        <v>5422</v>
      </c>
      <c r="M52" s="42" t="s">
        <v>1349</v>
      </c>
      <c r="N52" s="42" t="s">
        <v>1350</v>
      </c>
      <c r="O52" s="90">
        <v>1</v>
      </c>
      <c r="P52" s="90">
        <v>30</v>
      </c>
      <c r="Q52" s="55">
        <f t="shared" si="2"/>
        <v>37</v>
      </c>
      <c r="R52" s="42">
        <v>5</v>
      </c>
      <c r="T52" s="90" t="s">
        <v>1736</v>
      </c>
      <c r="U52" s="184">
        <v>33001</v>
      </c>
      <c r="V52" s="90"/>
      <c r="W52" s="90"/>
      <c r="X52" s="227" t="s">
        <v>1351</v>
      </c>
      <c r="Y52" s="90">
        <f>IF(VLOOKUP(I52,属性值!A:F,2,FALSE)&lt;17,"",IF(P52="","",INT(VLOOKUP(P52,属性值!A:G,R52+1,FALSE)*VLOOKUP(I52,属性值!A:F,5,FALSE))))</f>
        <v>103</v>
      </c>
      <c r="Z52" s="90">
        <f t="shared" si="1"/>
        <v>103</v>
      </c>
      <c r="AA52" s="90" t="str">
        <f>IF(VLOOKUP(I52,属性值!A:B,2,FALSE)&gt;16,"",IF(P52="","",INT(VLOOKUP(P52,属性值!I:O,R52+1,FALSE)*VLOOKUP(I52,属性值!A:D,3,FALSE))))</f>
        <v/>
      </c>
      <c r="AB52" s="90" t="str">
        <f>IF(VLOOKUP(I52,属性值!A:B,2,FALSE)&gt;16,"",IF(P52="","",INT(VLOOKUP(P52,属性值!I:O,R52+1,FALSE)*VLOOKUP(I52,属性值!A:D,4,FALSE))))</f>
        <v/>
      </c>
      <c r="AC52" s="42">
        <v>30</v>
      </c>
      <c r="AD52" s="90" t="str">
        <f>IF(AC52="","",VLOOKUP(AC52,状态名词!A:C,2,FALSE))</f>
        <v>elementup</v>
      </c>
      <c r="AE52" s="90" t="str">
        <f>IF(AC52="","",VLOOKUP(AC52,状态名词!A:C,3,FALSE))</f>
        <v>全属性强化</v>
      </c>
      <c r="AF52" s="42">
        <v>10</v>
      </c>
    </row>
    <row r="53" spans="1:32" s="42" customFormat="1" ht="14.25">
      <c r="A53" s="90"/>
      <c r="I53" s="90" t="str">
        <f>IF(H53="",I52,VLOOKUP(H53,装备类型!A:B,2,FALSE))</f>
        <v>饰品</v>
      </c>
      <c r="J53" s="90"/>
      <c r="K53" s="178"/>
      <c r="L53" s="90"/>
      <c r="O53" s="90"/>
      <c r="P53" s="90" t="s">
        <v>225</v>
      </c>
      <c r="Q53" s="55" t="str">
        <f t="shared" si="2"/>
        <v/>
      </c>
      <c r="T53" s="90" t="s">
        <v>225</v>
      </c>
      <c r="U53" s="184"/>
      <c r="V53" s="90"/>
      <c r="W53" s="90"/>
      <c r="X53" s="228"/>
      <c r="Y53" s="90" t="str">
        <f>IF(VLOOKUP(I53,属性值!A:F,2,FALSE)&lt;17,"",IF(P53="","",INT(VLOOKUP(P53,属性值!A:G,R53+1,FALSE)*VLOOKUP(I53,属性值!A:F,5,FALSE))))</f>
        <v/>
      </c>
      <c r="Z53" s="90" t="str">
        <f t="shared" si="1"/>
        <v/>
      </c>
      <c r="AA53" s="90" t="str">
        <f>IF(VLOOKUP(I53,属性值!A:B,2,FALSE)&gt;16,"",IF(P53="","",INT(VLOOKUP(P53,属性值!I:O,R53+1,FALSE)*VLOOKUP(I53,属性值!A:D,3,FALSE))))</f>
        <v/>
      </c>
      <c r="AB53" s="90" t="str">
        <f>IF(VLOOKUP(I53,属性值!A:B,2,FALSE)&gt;16,"",IF(P53="","",INT(VLOOKUP(P53,属性值!I:O,R53+1,FALSE)*VLOOKUP(I53,属性值!A:D,4,FALSE))))</f>
        <v/>
      </c>
      <c r="AC53" s="42">
        <v>26</v>
      </c>
      <c r="AD53" s="90" t="str">
        <f>IF(AC53="","",VLOOKUP(AC53,状态名词!A:C,2,FALSE))</f>
        <v>fireup</v>
      </c>
      <c r="AE53" s="90" t="str">
        <f>IF(AC53="","",VLOOKUP(AC53,状态名词!A:C,3,FALSE))</f>
        <v>火属性强化</v>
      </c>
      <c r="AF53" s="42">
        <v>28</v>
      </c>
    </row>
    <row r="54" spans="1:32" s="42" customFormat="1" ht="14.25">
      <c r="A54" s="90"/>
      <c r="I54" s="90" t="str">
        <f>IF(H54="",I53,VLOOKUP(H54,装备类型!A:B,2,FALSE))</f>
        <v>饰品</v>
      </c>
      <c r="J54" s="90">
        <v>2</v>
      </c>
      <c r="K54" s="179" t="s">
        <v>5945</v>
      </c>
      <c r="L54" s="90" t="s">
        <v>5946</v>
      </c>
      <c r="O54" s="90">
        <v>1</v>
      </c>
      <c r="P54" s="90">
        <v>60</v>
      </c>
      <c r="Q54" s="55">
        <f t="shared" si="2"/>
        <v>69</v>
      </c>
      <c r="R54" s="42">
        <v>6</v>
      </c>
      <c r="T54" s="90" t="s">
        <v>1736</v>
      </c>
      <c r="U54" s="184">
        <v>33001</v>
      </c>
      <c r="V54" s="90"/>
      <c r="W54" s="90"/>
      <c r="X54" s="228"/>
      <c r="Y54" s="90">
        <f>IF(VLOOKUP(I54,属性值!A:F,2,FALSE)&lt;17,"",IF(P54="","",INT(VLOOKUP(P54,属性值!A:G,R54+1,FALSE)*VLOOKUP(I54,属性值!A:F,5,FALSE))))</f>
        <v>389</v>
      </c>
      <c r="Z54" s="90">
        <f t="shared" si="1"/>
        <v>389</v>
      </c>
      <c r="AA54" s="90" t="str">
        <f>IF(VLOOKUP(I54,属性值!A:B,2,FALSE)&gt;16,"",IF(P54="","",INT(VLOOKUP(P54,属性值!I:O,R54+1,FALSE)*VLOOKUP(I54,属性值!A:D,3,FALSE))))</f>
        <v/>
      </c>
      <c r="AB54" s="90" t="str">
        <f>IF(VLOOKUP(I54,属性值!A:B,2,FALSE)&gt;16,"",IF(P54="","",INT(VLOOKUP(P54,属性值!I:O,R54+1,FALSE)*VLOOKUP(I54,属性值!A:D,4,FALSE))))</f>
        <v/>
      </c>
      <c r="AC54" s="42">
        <v>30</v>
      </c>
      <c r="AD54" s="90" t="str">
        <f>IF(AC54="","",VLOOKUP(AC54,状态名词!A:C,2,FALSE))</f>
        <v>elementup</v>
      </c>
      <c r="AE54" s="90" t="str">
        <f>IF(AC54="","",VLOOKUP(AC54,状态名词!A:C,3,FALSE))</f>
        <v>全属性强化</v>
      </c>
      <c r="AF54" s="42">
        <v>22</v>
      </c>
    </row>
    <row r="55" spans="1:32" s="42" customFormat="1" ht="14.25">
      <c r="A55" s="90"/>
      <c r="I55" s="90" t="str">
        <f>IF(H55="",I54,VLOOKUP(H55,装备类型!A:B,2,FALSE))</f>
        <v>饰品</v>
      </c>
      <c r="J55" s="90"/>
      <c r="K55" s="178"/>
      <c r="L55" s="90"/>
      <c r="O55" s="90"/>
      <c r="P55" s="90"/>
      <c r="Q55" s="55" t="str">
        <f>IF(R55="","",IF(R55=1,P55,R55*2-3+P55))</f>
        <v/>
      </c>
      <c r="T55" s="90"/>
      <c r="U55" s="184"/>
      <c r="V55" s="90"/>
      <c r="W55" s="90"/>
      <c r="X55" s="228"/>
      <c r="Y55" s="90" t="str">
        <f>IF(VLOOKUP(I55,属性值!A:F,2,FALSE)&lt;17,"",IF(P55="","",INT(VLOOKUP(P55,属性值!A:G,R55+1,FALSE)*VLOOKUP(I55,属性值!A:F,5,FALSE))))</f>
        <v/>
      </c>
      <c r="Z55" s="90" t="str">
        <f t="shared" si="1"/>
        <v/>
      </c>
      <c r="AA55" s="90" t="str">
        <f>IF(VLOOKUP(I55,属性值!A:B,2,FALSE)&gt;16,"",IF(P55="","",INT(VLOOKUP(P55,属性值!I:O,R55+1,FALSE)*VLOOKUP(I55,属性值!A:D,3,FALSE))))</f>
        <v/>
      </c>
      <c r="AB55" s="90" t="str">
        <f>IF(VLOOKUP(I55,属性值!A:B,2,FALSE)&gt;16,"",IF(P55="","",INT(VLOOKUP(P55,属性值!I:O,R55+1,FALSE)*VLOOKUP(I55,属性值!A:D,4,FALSE))))</f>
        <v/>
      </c>
      <c r="AC55" s="42">
        <v>26</v>
      </c>
      <c r="AD55" s="90" t="str">
        <f>IF(AC55="","",VLOOKUP(AC55,状态名词!A:C,2,FALSE))</f>
        <v>fireup</v>
      </c>
      <c r="AE55" s="90" t="str">
        <f>IF(AC55="","",VLOOKUP(AC55,状态名词!A:C,3,FALSE))</f>
        <v>火属性强化</v>
      </c>
      <c r="AF55" s="42">
        <v>58</v>
      </c>
    </row>
    <row r="56" spans="1:32" s="42" customFormat="1" ht="14.25">
      <c r="A56" s="90">
        <v>15027</v>
      </c>
      <c r="B56" s="42">
        <v>30</v>
      </c>
      <c r="C56" s="42">
        <v>5</v>
      </c>
      <c r="D56" s="42">
        <v>30</v>
      </c>
      <c r="E56" s="42">
        <v>1</v>
      </c>
      <c r="H56" s="42">
        <v>18</v>
      </c>
      <c r="I56" s="90" t="str">
        <f>IF(H56="",I55,VLOOKUP(H56,装备类型!A:B,2,FALSE))</f>
        <v>饰品</v>
      </c>
      <c r="J56" s="90">
        <v>1</v>
      </c>
      <c r="K56" s="178" t="s">
        <v>5947</v>
      </c>
      <c r="L56" s="90" t="s">
        <v>5423</v>
      </c>
      <c r="M56" s="42" t="s">
        <v>1352</v>
      </c>
      <c r="N56" s="42" t="s">
        <v>1353</v>
      </c>
      <c r="O56" s="90">
        <v>1</v>
      </c>
      <c r="P56" s="90">
        <v>30</v>
      </c>
      <c r="Q56" s="55">
        <f>IF(R56="","",IF(R56=1,P56,R56*2-3+P56))</f>
        <v>37</v>
      </c>
      <c r="R56" s="42">
        <v>5</v>
      </c>
      <c r="T56" s="90" t="s">
        <v>1737</v>
      </c>
      <c r="U56" s="184">
        <v>33001</v>
      </c>
      <c r="V56" s="90"/>
      <c r="W56" s="90"/>
      <c r="X56" s="228"/>
      <c r="Y56" s="90">
        <f>IF(VLOOKUP(I56,属性值!A:F,2,FALSE)&lt;17,"",IF(P56="","",INT(VLOOKUP(P56,属性值!A:G,R56+1,FALSE)*VLOOKUP(I56,属性值!A:F,5,FALSE))))</f>
        <v>103</v>
      </c>
      <c r="Z56" s="90">
        <f t="shared" si="1"/>
        <v>103</v>
      </c>
      <c r="AA56" s="90" t="str">
        <f>IF(VLOOKUP(I56,属性值!A:B,2,FALSE)&gt;16,"",IF(P56="","",INT(VLOOKUP(P56,属性值!I:O,R56+1,FALSE)*VLOOKUP(I56,属性值!A:D,3,FALSE))))</f>
        <v/>
      </c>
      <c r="AB56" s="90" t="str">
        <f>IF(VLOOKUP(I56,属性值!A:B,2,FALSE)&gt;16,"",IF(P56="","",INT(VLOOKUP(P56,属性值!I:O,R56+1,FALSE)*VLOOKUP(I56,属性值!A:D,4,FALSE))))</f>
        <v/>
      </c>
      <c r="AC56" s="42">
        <v>30</v>
      </c>
      <c r="AD56" s="90" t="str">
        <f>IF(AC56="","",VLOOKUP(AC56,状态名词!A:C,2,FALSE))</f>
        <v>elementup</v>
      </c>
      <c r="AE56" s="90" t="str">
        <f>IF(AC56="","",VLOOKUP(AC56,状态名词!A:C,3,FALSE))</f>
        <v>全属性强化</v>
      </c>
      <c r="AF56" s="42">
        <v>10</v>
      </c>
    </row>
    <row r="57" spans="1:32" s="42" customFormat="1" ht="14.25">
      <c r="A57" s="90"/>
      <c r="I57" s="90" t="str">
        <f>IF(H57="",I56,VLOOKUP(H57,装备类型!A:B,2,FALSE))</f>
        <v>饰品</v>
      </c>
      <c r="J57" s="90"/>
      <c r="K57" s="178"/>
      <c r="L57" s="90"/>
      <c r="O57" s="90"/>
      <c r="P57" s="90" t="s">
        <v>225</v>
      </c>
      <c r="Q57" s="55" t="str">
        <f t="shared" ref="Q57:Q120" si="3">IF(R57="","",IF(R57=1,P57,R57*2-3+P57))</f>
        <v/>
      </c>
      <c r="T57" s="90" t="s">
        <v>225</v>
      </c>
      <c r="U57" s="184"/>
      <c r="V57" s="90"/>
      <c r="W57" s="90"/>
      <c r="X57" s="228"/>
      <c r="Y57" s="90" t="str">
        <f>IF(VLOOKUP(I57,属性值!A:F,2,FALSE)&lt;17,"",IF(P57="","",INT(VLOOKUP(P57,属性值!A:G,R57+1,FALSE)*VLOOKUP(I57,属性值!A:F,5,FALSE))))</f>
        <v/>
      </c>
      <c r="Z57" s="90" t="str">
        <f t="shared" si="1"/>
        <v/>
      </c>
      <c r="AA57" s="90" t="str">
        <f>IF(VLOOKUP(I57,属性值!A:B,2,FALSE)&gt;16,"",IF(P57="","",INT(VLOOKUP(P57,属性值!I:O,R57+1,FALSE)*VLOOKUP(I57,属性值!A:D,3,FALSE))))</f>
        <v/>
      </c>
      <c r="AB57" s="90" t="str">
        <f>IF(VLOOKUP(I57,属性值!A:B,2,FALSE)&gt;16,"",IF(P57="","",INT(VLOOKUP(P57,属性值!I:O,R57+1,FALSE)*VLOOKUP(I57,属性值!A:D,4,FALSE))))</f>
        <v/>
      </c>
      <c r="AC57" s="42">
        <v>27</v>
      </c>
      <c r="AD57" s="90" t="str">
        <f>IF(AC57="","",VLOOKUP(AC57,状态名词!A:C,2,FALSE))</f>
        <v>iceup</v>
      </c>
      <c r="AE57" s="90" t="str">
        <f>IF(AC57="","",VLOOKUP(AC57,状态名词!A:C,3,FALSE))</f>
        <v>冰属性强化</v>
      </c>
      <c r="AF57" s="42">
        <v>28</v>
      </c>
    </row>
    <row r="58" spans="1:32" s="42" customFormat="1" ht="14.25">
      <c r="A58" s="90"/>
      <c r="I58" s="90" t="str">
        <f>IF(H58="",I57,VLOOKUP(H58,装备类型!A:B,2,FALSE))</f>
        <v>饰品</v>
      </c>
      <c r="J58" s="90">
        <v>2</v>
      </c>
      <c r="K58" s="179" t="s">
        <v>5947</v>
      </c>
      <c r="L58" s="90" t="s">
        <v>5948</v>
      </c>
      <c r="O58" s="90">
        <v>1</v>
      </c>
      <c r="P58" s="90">
        <v>60</v>
      </c>
      <c r="Q58" s="55">
        <f t="shared" si="3"/>
        <v>69</v>
      </c>
      <c r="R58" s="42">
        <v>6</v>
      </c>
      <c r="T58" s="90" t="s">
        <v>1737</v>
      </c>
      <c r="U58" s="184">
        <v>33001</v>
      </c>
      <c r="V58" s="90"/>
      <c r="W58" s="90"/>
      <c r="X58" s="228"/>
      <c r="Y58" s="90">
        <f>IF(VLOOKUP(I58,属性值!A:F,2,FALSE)&lt;17,"",IF(P58="","",INT(VLOOKUP(P58,属性值!A:G,R58+1,FALSE)*VLOOKUP(I58,属性值!A:F,5,FALSE))))</f>
        <v>389</v>
      </c>
      <c r="Z58" s="90">
        <f t="shared" si="1"/>
        <v>389</v>
      </c>
      <c r="AA58" s="90" t="str">
        <f>IF(VLOOKUP(I58,属性值!A:B,2,FALSE)&gt;16,"",IF(P58="","",INT(VLOOKUP(P58,属性值!I:O,R58+1,FALSE)*VLOOKUP(I58,属性值!A:D,3,FALSE))))</f>
        <v/>
      </c>
      <c r="AB58" s="90" t="str">
        <f>IF(VLOOKUP(I58,属性值!A:B,2,FALSE)&gt;16,"",IF(P58="","",INT(VLOOKUP(P58,属性值!I:O,R58+1,FALSE)*VLOOKUP(I58,属性值!A:D,4,FALSE))))</f>
        <v/>
      </c>
      <c r="AC58" s="42">
        <v>30</v>
      </c>
      <c r="AD58" s="90" t="str">
        <f>IF(AC58="","",VLOOKUP(AC58,状态名词!A:C,2,FALSE))</f>
        <v>elementup</v>
      </c>
      <c r="AE58" s="90" t="str">
        <f>IF(AC58="","",VLOOKUP(AC58,状态名词!A:C,3,FALSE))</f>
        <v>全属性强化</v>
      </c>
      <c r="AF58" s="42">
        <v>22</v>
      </c>
    </row>
    <row r="59" spans="1:32" s="42" customFormat="1" ht="14.25">
      <c r="A59" s="90"/>
      <c r="I59" s="90" t="str">
        <f>IF(H59="",I58,VLOOKUP(H59,装备类型!A:B,2,FALSE))</f>
        <v>饰品</v>
      </c>
      <c r="J59" s="90"/>
      <c r="K59" s="178"/>
      <c r="L59" s="90"/>
      <c r="O59" s="90"/>
      <c r="P59" s="90"/>
      <c r="Q59" s="55" t="str">
        <f t="shared" si="3"/>
        <v/>
      </c>
      <c r="T59" s="90"/>
      <c r="U59" s="184"/>
      <c r="V59" s="90"/>
      <c r="W59" s="90"/>
      <c r="X59" s="228"/>
      <c r="Y59" s="90" t="str">
        <f>IF(VLOOKUP(I59,属性值!A:F,2,FALSE)&lt;17,"",IF(P59="","",INT(VLOOKUP(P59,属性值!A:G,R59+1,FALSE)*VLOOKUP(I59,属性值!A:F,5,FALSE))))</f>
        <v/>
      </c>
      <c r="Z59" s="90" t="str">
        <f t="shared" si="1"/>
        <v/>
      </c>
      <c r="AA59" s="90" t="str">
        <f>IF(VLOOKUP(I59,属性值!A:B,2,FALSE)&gt;16,"",IF(P59="","",INT(VLOOKUP(P59,属性值!I:O,R59+1,FALSE)*VLOOKUP(I59,属性值!A:D,3,FALSE))))</f>
        <v/>
      </c>
      <c r="AB59" s="90" t="str">
        <f>IF(VLOOKUP(I59,属性值!A:B,2,FALSE)&gt;16,"",IF(P59="","",INT(VLOOKUP(P59,属性值!I:O,R59+1,FALSE)*VLOOKUP(I59,属性值!A:D,4,FALSE))))</f>
        <v/>
      </c>
      <c r="AC59" s="42">
        <v>27</v>
      </c>
      <c r="AD59" s="90" t="str">
        <f>IF(AC59="","",VLOOKUP(AC59,状态名词!A:C,2,FALSE))</f>
        <v>iceup</v>
      </c>
      <c r="AE59" s="90" t="str">
        <f>IF(AC59="","",VLOOKUP(AC59,状态名词!A:C,3,FALSE))</f>
        <v>冰属性强化</v>
      </c>
      <c r="AF59" s="42">
        <v>58</v>
      </c>
    </row>
    <row r="60" spans="1:32" s="42" customFormat="1" ht="14.25">
      <c r="A60" s="90">
        <v>15028</v>
      </c>
      <c r="B60" s="42">
        <v>30</v>
      </c>
      <c r="C60" s="42">
        <v>5</v>
      </c>
      <c r="D60" s="42">
        <v>30</v>
      </c>
      <c r="E60" s="42">
        <v>1</v>
      </c>
      <c r="H60" s="42">
        <v>18</v>
      </c>
      <c r="I60" s="90" t="str">
        <f>IF(H60="",I59,VLOOKUP(H60,装备类型!A:B,2,FALSE))</f>
        <v>饰品</v>
      </c>
      <c r="J60" s="90">
        <v>1</v>
      </c>
      <c r="K60" s="178" t="s">
        <v>5949</v>
      </c>
      <c r="L60" s="90" t="s">
        <v>5424</v>
      </c>
      <c r="M60" s="42" t="s">
        <v>1354</v>
      </c>
      <c r="N60" s="42" t="s">
        <v>1355</v>
      </c>
      <c r="O60" s="90">
        <v>1</v>
      </c>
      <c r="P60" s="90">
        <v>30</v>
      </c>
      <c r="Q60" s="55">
        <f t="shared" si="3"/>
        <v>37</v>
      </c>
      <c r="R60" s="42">
        <v>5</v>
      </c>
      <c r="T60" s="90" t="s">
        <v>1738</v>
      </c>
      <c r="U60" s="184">
        <v>33001</v>
      </c>
      <c r="V60" s="90"/>
      <c r="W60" s="90"/>
      <c r="X60" s="228"/>
      <c r="Y60" s="90">
        <f>IF(VLOOKUP(I60,属性值!A:F,2,FALSE)&lt;17,"",IF(P60="","",INT(VLOOKUP(P60,属性值!A:G,R60+1,FALSE)*VLOOKUP(I60,属性值!A:F,5,FALSE))))</f>
        <v>103</v>
      </c>
      <c r="Z60" s="90">
        <f t="shared" si="1"/>
        <v>103</v>
      </c>
      <c r="AA60" s="90" t="str">
        <f>IF(VLOOKUP(I60,属性值!A:B,2,FALSE)&gt;16,"",IF(P60="","",INT(VLOOKUP(P60,属性值!I:O,R60+1,FALSE)*VLOOKUP(I60,属性值!A:D,3,FALSE))))</f>
        <v/>
      </c>
      <c r="AB60" s="90" t="str">
        <f>IF(VLOOKUP(I60,属性值!A:B,2,FALSE)&gt;16,"",IF(P60="","",INT(VLOOKUP(P60,属性值!I:O,R60+1,FALSE)*VLOOKUP(I60,属性值!A:D,4,FALSE))))</f>
        <v/>
      </c>
      <c r="AC60" s="42">
        <v>30</v>
      </c>
      <c r="AD60" s="90" t="str">
        <f>IF(AC60="","",VLOOKUP(AC60,状态名词!A:C,2,FALSE))</f>
        <v>elementup</v>
      </c>
      <c r="AE60" s="90" t="str">
        <f>IF(AC60="","",VLOOKUP(AC60,状态名词!A:C,3,FALSE))</f>
        <v>全属性强化</v>
      </c>
      <c r="AF60" s="42">
        <v>10</v>
      </c>
    </row>
    <row r="61" spans="1:32" s="42" customFormat="1" ht="14.25">
      <c r="A61" s="90"/>
      <c r="I61" s="90" t="str">
        <f>IF(H61="",I60,VLOOKUP(H61,装备类型!A:B,2,FALSE))</f>
        <v>饰品</v>
      </c>
      <c r="J61" s="90"/>
      <c r="K61" s="178"/>
      <c r="L61" s="90"/>
      <c r="O61" s="90"/>
      <c r="P61" s="90" t="s">
        <v>225</v>
      </c>
      <c r="Q61" s="55" t="str">
        <f t="shared" si="3"/>
        <v/>
      </c>
      <c r="T61" s="90" t="s">
        <v>225</v>
      </c>
      <c r="U61" s="184"/>
      <c r="V61" s="90"/>
      <c r="W61" s="90"/>
      <c r="X61" s="228"/>
      <c r="Y61" s="90" t="str">
        <f>IF(VLOOKUP(I61,属性值!A:F,2,FALSE)&lt;17,"",IF(P61="","",INT(VLOOKUP(P61,属性值!A:G,R61+1,FALSE)*VLOOKUP(I61,属性值!A:F,5,FALSE))))</f>
        <v/>
      </c>
      <c r="Z61" s="90" t="str">
        <f t="shared" si="1"/>
        <v/>
      </c>
      <c r="AA61" s="90" t="str">
        <f>IF(VLOOKUP(I61,属性值!A:B,2,FALSE)&gt;16,"",IF(P61="","",INT(VLOOKUP(P61,属性值!I:O,R61+1,FALSE)*VLOOKUP(I61,属性值!A:D,3,FALSE))))</f>
        <v/>
      </c>
      <c r="AB61" s="90" t="str">
        <f>IF(VLOOKUP(I61,属性值!A:B,2,FALSE)&gt;16,"",IF(P61="","",INT(VLOOKUP(P61,属性值!I:O,R61+1,FALSE)*VLOOKUP(I61,属性值!A:D,4,FALSE))))</f>
        <v/>
      </c>
      <c r="AC61" s="42">
        <v>28</v>
      </c>
      <c r="AD61" s="90" t="str">
        <f>IF(AC61="","",VLOOKUP(AC61,状态名词!A:C,2,FALSE))</f>
        <v>lightup</v>
      </c>
      <c r="AE61" s="90" t="str">
        <f>IF(AC61="","",VLOOKUP(AC61,状态名词!A:C,3,FALSE))</f>
        <v>光属性强化</v>
      </c>
      <c r="AF61" s="42">
        <v>28</v>
      </c>
    </row>
    <row r="62" spans="1:32" s="42" customFormat="1" ht="14.25">
      <c r="A62" s="90"/>
      <c r="I62" s="90" t="str">
        <f>IF(H62="",I61,VLOOKUP(H62,装备类型!A:B,2,FALSE))</f>
        <v>饰品</v>
      </c>
      <c r="J62" s="90">
        <v>2</v>
      </c>
      <c r="K62" s="179" t="s">
        <v>5949</v>
      </c>
      <c r="L62" s="90" t="s">
        <v>5963</v>
      </c>
      <c r="O62" s="90">
        <v>1</v>
      </c>
      <c r="P62" s="90">
        <v>60</v>
      </c>
      <c r="Q62" s="55">
        <f t="shared" si="3"/>
        <v>69</v>
      </c>
      <c r="R62" s="42">
        <v>6</v>
      </c>
      <c r="T62" s="90" t="s">
        <v>1738</v>
      </c>
      <c r="U62" s="184">
        <v>33001</v>
      </c>
      <c r="V62" s="90"/>
      <c r="W62" s="90"/>
      <c r="X62" s="228"/>
      <c r="Y62" s="90">
        <f>IF(VLOOKUP(I62,属性值!A:F,2,FALSE)&lt;17,"",IF(P62="","",INT(VLOOKUP(P62,属性值!A:G,R62+1,FALSE)*VLOOKUP(I62,属性值!A:F,5,FALSE))))</f>
        <v>389</v>
      </c>
      <c r="Z62" s="90">
        <f t="shared" si="1"/>
        <v>389</v>
      </c>
      <c r="AA62" s="90" t="str">
        <f>IF(VLOOKUP(I62,属性值!A:B,2,FALSE)&gt;16,"",IF(P62="","",INT(VLOOKUP(P62,属性值!I:O,R62+1,FALSE)*VLOOKUP(I62,属性值!A:D,3,FALSE))))</f>
        <v/>
      </c>
      <c r="AB62" s="90" t="str">
        <f>IF(VLOOKUP(I62,属性值!A:B,2,FALSE)&gt;16,"",IF(P62="","",INT(VLOOKUP(P62,属性值!I:O,R62+1,FALSE)*VLOOKUP(I62,属性值!A:D,4,FALSE))))</f>
        <v/>
      </c>
      <c r="AC62" s="42">
        <v>30</v>
      </c>
      <c r="AD62" s="90" t="str">
        <f>IF(AC62="","",VLOOKUP(AC62,状态名词!A:C,2,FALSE))</f>
        <v>elementup</v>
      </c>
      <c r="AE62" s="90" t="str">
        <f>IF(AC62="","",VLOOKUP(AC62,状态名词!A:C,3,FALSE))</f>
        <v>全属性强化</v>
      </c>
      <c r="AF62" s="42">
        <v>22</v>
      </c>
    </row>
    <row r="63" spans="1:32" s="42" customFormat="1" ht="14.25">
      <c r="A63" s="90"/>
      <c r="I63" s="90" t="str">
        <f>IF(H63="",I62,VLOOKUP(H63,装备类型!A:B,2,FALSE))</f>
        <v>饰品</v>
      </c>
      <c r="J63" s="90"/>
      <c r="K63" s="178"/>
      <c r="L63" s="90"/>
      <c r="O63" s="90"/>
      <c r="P63" s="90"/>
      <c r="Q63" s="55" t="str">
        <f t="shared" si="3"/>
        <v/>
      </c>
      <c r="T63" s="90"/>
      <c r="U63" s="184"/>
      <c r="V63" s="90"/>
      <c r="W63" s="90"/>
      <c r="X63" s="228"/>
      <c r="Y63" s="90" t="str">
        <f>IF(VLOOKUP(I63,属性值!A:F,2,FALSE)&lt;17,"",IF(P63="","",INT(VLOOKUP(P63,属性值!A:G,R63+1,FALSE)*VLOOKUP(I63,属性值!A:F,5,FALSE))))</f>
        <v/>
      </c>
      <c r="Z63" s="90" t="str">
        <f t="shared" si="1"/>
        <v/>
      </c>
      <c r="AA63" s="90" t="str">
        <f>IF(VLOOKUP(I63,属性值!A:B,2,FALSE)&gt;16,"",IF(P63="","",INT(VLOOKUP(P63,属性值!I:O,R63+1,FALSE)*VLOOKUP(I63,属性值!A:D,3,FALSE))))</f>
        <v/>
      </c>
      <c r="AB63" s="90" t="str">
        <f>IF(VLOOKUP(I63,属性值!A:B,2,FALSE)&gt;16,"",IF(P63="","",INT(VLOOKUP(P63,属性值!I:O,R63+1,FALSE)*VLOOKUP(I63,属性值!A:D,4,FALSE))))</f>
        <v/>
      </c>
      <c r="AC63" s="42">
        <v>28</v>
      </c>
      <c r="AD63" s="90" t="str">
        <f>IF(AC63="","",VLOOKUP(AC63,状态名词!A:C,2,FALSE))</f>
        <v>lightup</v>
      </c>
      <c r="AE63" s="90" t="str">
        <f>IF(AC63="","",VLOOKUP(AC63,状态名词!A:C,3,FALSE))</f>
        <v>光属性强化</v>
      </c>
      <c r="AF63" s="42">
        <v>58</v>
      </c>
    </row>
    <row r="64" spans="1:32" s="42" customFormat="1" ht="14.25">
      <c r="A64" s="90">
        <v>15029</v>
      </c>
      <c r="B64" s="42">
        <v>30</v>
      </c>
      <c r="C64" s="42">
        <v>5</v>
      </c>
      <c r="D64" s="42">
        <v>30</v>
      </c>
      <c r="E64" s="42">
        <v>1</v>
      </c>
      <c r="H64" s="42">
        <v>18</v>
      </c>
      <c r="I64" s="90" t="str">
        <f>IF(H64="",I63,VLOOKUP(H64,装备类型!A:B,2,FALSE))</f>
        <v>饰品</v>
      </c>
      <c r="J64" s="90">
        <v>1</v>
      </c>
      <c r="K64" s="178" t="s">
        <v>5950</v>
      </c>
      <c r="L64" s="90" t="s">
        <v>5425</v>
      </c>
      <c r="M64" s="42" t="s">
        <v>1356</v>
      </c>
      <c r="N64" s="42" t="s">
        <v>1357</v>
      </c>
      <c r="O64" s="90">
        <v>1</v>
      </c>
      <c r="P64" s="90">
        <v>30</v>
      </c>
      <c r="Q64" s="55">
        <f t="shared" si="3"/>
        <v>37</v>
      </c>
      <c r="R64" s="42">
        <v>5</v>
      </c>
      <c r="T64" s="90" t="s">
        <v>1739</v>
      </c>
      <c r="U64" s="184">
        <v>33001</v>
      </c>
      <c r="V64" s="90"/>
      <c r="W64" s="90"/>
      <c r="X64" s="229"/>
      <c r="Y64" s="90">
        <f>IF(VLOOKUP(I64,属性值!A:F,2,FALSE)&lt;17,"",IF(P64="","",INT(VLOOKUP(P64,属性值!A:G,R64+1,FALSE)*VLOOKUP(I64,属性值!A:F,5,FALSE))))</f>
        <v>103</v>
      </c>
      <c r="Z64" s="90">
        <f t="shared" si="1"/>
        <v>103</v>
      </c>
      <c r="AA64" s="90" t="str">
        <f>IF(VLOOKUP(I64,属性值!A:B,2,FALSE)&gt;16,"",IF(P64="","",INT(VLOOKUP(P64,属性值!I:O,R64+1,FALSE)*VLOOKUP(I64,属性值!A:D,3,FALSE))))</f>
        <v/>
      </c>
      <c r="AB64" s="90" t="str">
        <f>IF(VLOOKUP(I64,属性值!A:B,2,FALSE)&gt;16,"",IF(P64="","",INT(VLOOKUP(P64,属性值!I:O,R64+1,FALSE)*VLOOKUP(I64,属性值!A:D,4,FALSE))))</f>
        <v/>
      </c>
      <c r="AC64" s="42">
        <v>30</v>
      </c>
      <c r="AD64" s="90" t="str">
        <f>IF(AC64="","",VLOOKUP(AC64,状态名词!A:C,2,FALSE))</f>
        <v>elementup</v>
      </c>
      <c r="AE64" s="90" t="str">
        <f>IF(AC64="","",VLOOKUP(AC64,状态名词!A:C,3,FALSE))</f>
        <v>全属性强化</v>
      </c>
      <c r="AF64" s="42">
        <v>10</v>
      </c>
    </row>
    <row r="65" spans="1:32" s="42" customFormat="1" ht="14.25">
      <c r="A65" s="90"/>
      <c r="I65" s="90" t="str">
        <f>IF(H65="",I64,VLOOKUP(H65,装备类型!A:B,2,FALSE))</f>
        <v>饰品</v>
      </c>
      <c r="J65" s="90"/>
      <c r="K65" s="178"/>
      <c r="L65" s="90"/>
      <c r="O65" s="90"/>
      <c r="P65" s="90" t="s">
        <v>225</v>
      </c>
      <c r="Q65" s="55" t="str">
        <f t="shared" si="3"/>
        <v/>
      </c>
      <c r="T65" s="90" t="s">
        <v>225</v>
      </c>
      <c r="U65" s="184"/>
      <c r="V65" s="90"/>
      <c r="W65" s="90"/>
      <c r="X65" s="185"/>
      <c r="Y65" s="90" t="str">
        <f>IF(VLOOKUP(I65,属性值!A:F,2,FALSE)&lt;17,"",IF(P65="","",INT(VLOOKUP(P65,属性值!A:G,R65+1,FALSE)*VLOOKUP(I65,属性值!A:F,5,FALSE))))</f>
        <v/>
      </c>
      <c r="Z65" s="90" t="str">
        <f t="shared" si="1"/>
        <v/>
      </c>
      <c r="AA65" s="90" t="str">
        <f>IF(VLOOKUP(I65,属性值!A:B,2,FALSE)&gt;16,"",IF(P65="","",INT(VLOOKUP(P65,属性值!I:O,R65+1,FALSE)*VLOOKUP(I65,属性值!A:D,3,FALSE))))</f>
        <v/>
      </c>
      <c r="AB65" s="90" t="str">
        <f>IF(VLOOKUP(I65,属性值!A:B,2,FALSE)&gt;16,"",IF(P65="","",INT(VLOOKUP(P65,属性值!I:O,R65+1,FALSE)*VLOOKUP(I65,属性值!A:D,4,FALSE))))</f>
        <v/>
      </c>
      <c r="AC65" s="42">
        <v>29</v>
      </c>
      <c r="AD65" s="90" t="str">
        <f>IF(AC65="","",VLOOKUP(AC65,状态名词!A:C,2,FALSE))</f>
        <v>darkup</v>
      </c>
      <c r="AE65" s="90" t="str">
        <f>IF(AC65="","",VLOOKUP(AC65,状态名词!A:C,3,FALSE))</f>
        <v>暗属性强化</v>
      </c>
      <c r="AF65" s="42">
        <v>28</v>
      </c>
    </row>
    <row r="66" spans="1:32" s="42" customFormat="1" ht="14.25">
      <c r="A66" s="90"/>
      <c r="I66" s="90" t="str">
        <f>IF(H66="",I65,VLOOKUP(H66,装备类型!A:B,2,FALSE))</f>
        <v>饰品</v>
      </c>
      <c r="J66" s="90">
        <v>2</v>
      </c>
      <c r="K66" s="179" t="s">
        <v>5950</v>
      </c>
      <c r="L66" s="90" t="s">
        <v>5964</v>
      </c>
      <c r="O66" s="90">
        <v>1</v>
      </c>
      <c r="P66" s="90">
        <v>60</v>
      </c>
      <c r="Q66" s="55">
        <f t="shared" si="3"/>
        <v>69</v>
      </c>
      <c r="R66" s="42">
        <v>6</v>
      </c>
      <c r="T66" s="90" t="s">
        <v>1739</v>
      </c>
      <c r="U66" s="184">
        <v>33001</v>
      </c>
      <c r="V66" s="90"/>
      <c r="W66" s="90"/>
      <c r="X66" s="185"/>
      <c r="Y66" s="90">
        <f>IF(VLOOKUP(I66,属性值!A:F,2,FALSE)&lt;17,"",IF(P66="","",INT(VLOOKUP(P66,属性值!A:G,R66+1,FALSE)*VLOOKUP(I66,属性值!A:F,5,FALSE))))</f>
        <v>389</v>
      </c>
      <c r="Z66" s="90">
        <f t="shared" si="1"/>
        <v>389</v>
      </c>
      <c r="AA66" s="90" t="str">
        <f>IF(VLOOKUP(I66,属性值!A:B,2,FALSE)&gt;16,"",IF(P66="","",INT(VLOOKUP(P66,属性值!I:O,R66+1,FALSE)*VLOOKUP(I66,属性值!A:D,3,FALSE))))</f>
        <v/>
      </c>
      <c r="AB66" s="90" t="str">
        <f>IF(VLOOKUP(I66,属性值!A:B,2,FALSE)&gt;16,"",IF(P66="","",INT(VLOOKUP(P66,属性值!I:O,R66+1,FALSE)*VLOOKUP(I66,属性值!A:D,4,FALSE))))</f>
        <v/>
      </c>
      <c r="AC66" s="42">
        <v>30</v>
      </c>
      <c r="AD66" s="90" t="str">
        <f>IF(AC66="","",VLOOKUP(AC66,状态名词!A:C,2,FALSE))</f>
        <v>elementup</v>
      </c>
      <c r="AE66" s="90" t="str">
        <f>IF(AC66="","",VLOOKUP(AC66,状态名词!A:C,3,FALSE))</f>
        <v>全属性强化</v>
      </c>
      <c r="AF66" s="42">
        <v>22</v>
      </c>
    </row>
    <row r="67" spans="1:32" s="42" customFormat="1" ht="14.25">
      <c r="A67" s="90"/>
      <c r="I67" s="90" t="str">
        <f>IF(H67="",I66,VLOOKUP(H67,装备类型!A:B,2,FALSE))</f>
        <v>饰品</v>
      </c>
      <c r="J67" s="90"/>
      <c r="K67" s="178"/>
      <c r="L67" s="90"/>
      <c r="O67" s="90"/>
      <c r="P67" s="90"/>
      <c r="Q67" s="55" t="str">
        <f t="shared" si="3"/>
        <v/>
      </c>
      <c r="T67" s="90"/>
      <c r="U67" s="184"/>
      <c r="V67" s="90"/>
      <c r="W67" s="90"/>
      <c r="X67" s="185"/>
      <c r="Y67" s="90" t="str">
        <f>IF(VLOOKUP(I67,属性值!A:F,2,FALSE)&lt;17,"",IF(P67="","",INT(VLOOKUP(P67,属性值!A:G,R67+1,FALSE)*VLOOKUP(I67,属性值!A:F,5,FALSE))))</f>
        <v/>
      </c>
      <c r="Z67" s="90" t="str">
        <f t="shared" si="1"/>
        <v/>
      </c>
      <c r="AA67" s="90" t="str">
        <f>IF(VLOOKUP(I67,属性值!A:B,2,FALSE)&gt;16,"",IF(P67="","",INT(VLOOKUP(P67,属性值!I:O,R67+1,FALSE)*VLOOKUP(I67,属性值!A:D,3,FALSE))))</f>
        <v/>
      </c>
      <c r="AB67" s="90" t="str">
        <f>IF(VLOOKUP(I67,属性值!A:B,2,FALSE)&gt;16,"",IF(P67="","",INT(VLOOKUP(P67,属性值!I:O,R67+1,FALSE)*VLOOKUP(I67,属性值!A:D,4,FALSE))))</f>
        <v/>
      </c>
      <c r="AC67" s="42">
        <v>29</v>
      </c>
      <c r="AD67" s="90" t="str">
        <f>IF(AC67="","",VLOOKUP(AC67,状态名词!A:C,2,FALSE))</f>
        <v>darkup</v>
      </c>
      <c r="AE67" s="90" t="str">
        <f>IF(AC67="","",VLOOKUP(AC67,状态名词!A:C,3,FALSE))</f>
        <v>暗属性强化</v>
      </c>
      <c r="AF67" s="42">
        <v>58</v>
      </c>
    </row>
    <row r="68" spans="1:32" s="42" customFormat="1" ht="14.25">
      <c r="A68" s="90">
        <v>15030</v>
      </c>
      <c r="B68" s="42">
        <v>30</v>
      </c>
      <c r="C68" s="42">
        <v>5</v>
      </c>
      <c r="D68" s="42">
        <v>30</v>
      </c>
      <c r="E68" s="42">
        <v>1</v>
      </c>
      <c r="H68" s="42">
        <v>18</v>
      </c>
      <c r="I68" s="90" t="str">
        <f>IF(H68="",I67,VLOOKUP(H68,装备类型!A:B,2,FALSE))</f>
        <v>饰品</v>
      </c>
      <c r="J68" s="90">
        <v>1</v>
      </c>
      <c r="K68" s="178" t="s">
        <v>5951</v>
      </c>
      <c r="L68" s="90" t="s">
        <v>5426</v>
      </c>
      <c r="M68" s="42" t="s">
        <v>1358</v>
      </c>
      <c r="N68" s="42" t="s">
        <v>1359</v>
      </c>
      <c r="O68" s="90">
        <v>1</v>
      </c>
      <c r="P68" s="90">
        <v>30</v>
      </c>
      <c r="Q68" s="55">
        <f t="shared" si="3"/>
        <v>37</v>
      </c>
      <c r="R68" s="42">
        <v>5</v>
      </c>
      <c r="T68" s="90" t="s">
        <v>1740</v>
      </c>
      <c r="U68" s="184">
        <v>33002</v>
      </c>
      <c r="V68" s="90"/>
      <c r="W68" s="90"/>
      <c r="X68" s="227" t="s">
        <v>1360</v>
      </c>
      <c r="Y68" s="90">
        <f>IF(VLOOKUP(I68,属性值!A:F,2,FALSE)&lt;17,"",IF(P68="","",INT(VLOOKUP(P68,属性值!A:G,R68+1,FALSE)*VLOOKUP(I68,属性值!A:F,5,FALSE))))</f>
        <v>103</v>
      </c>
      <c r="Z68" s="90">
        <f t="shared" ref="Z68:Z131" si="4">Y68</f>
        <v>103</v>
      </c>
      <c r="AA68" s="90" t="str">
        <f>IF(VLOOKUP(I68,属性值!A:B,2,FALSE)&gt;16,"",IF(P68="","",INT(VLOOKUP(P68,属性值!I:O,R68+1,FALSE)*VLOOKUP(I68,属性值!A:D,3,FALSE))))</f>
        <v/>
      </c>
      <c r="AB68" s="90" t="str">
        <f>IF(VLOOKUP(I68,属性值!A:B,2,FALSE)&gt;16,"",IF(P68="","",INT(VLOOKUP(P68,属性值!I:O,R68+1,FALSE)*VLOOKUP(I68,属性值!A:D,4,FALSE))))</f>
        <v/>
      </c>
      <c r="AC68" s="42">
        <v>30</v>
      </c>
      <c r="AD68" s="90" t="str">
        <f>IF(AC68="","",VLOOKUP(AC68,状态名词!A:C,2,FALSE))</f>
        <v>elementup</v>
      </c>
      <c r="AE68" s="90" t="str">
        <f>IF(AC68="","",VLOOKUP(AC68,状态名词!A:C,3,FALSE))</f>
        <v>全属性强化</v>
      </c>
      <c r="AF68" s="42">
        <v>10</v>
      </c>
    </row>
    <row r="69" spans="1:32" s="42" customFormat="1" ht="14.25">
      <c r="A69" s="90"/>
      <c r="I69" s="90" t="str">
        <f>IF(H69="",I68,VLOOKUP(H69,装备类型!A:B,2,FALSE))</f>
        <v>饰品</v>
      </c>
      <c r="J69" s="90"/>
      <c r="K69" s="178"/>
      <c r="L69" s="90"/>
      <c r="O69" s="90"/>
      <c r="P69" s="90" t="s">
        <v>225</v>
      </c>
      <c r="Q69" s="55" t="str">
        <f t="shared" si="3"/>
        <v/>
      </c>
      <c r="T69" s="90" t="s">
        <v>225</v>
      </c>
      <c r="U69" s="184"/>
      <c r="V69" s="90"/>
      <c r="W69" s="90"/>
      <c r="X69" s="228"/>
      <c r="Y69" s="90" t="str">
        <f>IF(VLOOKUP(I69,属性值!A:F,2,FALSE)&lt;17,"",IF(P69="","",INT(VLOOKUP(P69,属性值!A:G,R69+1,FALSE)*VLOOKUP(I69,属性值!A:F,5,FALSE))))</f>
        <v/>
      </c>
      <c r="Z69" s="90" t="str">
        <f t="shared" si="4"/>
        <v/>
      </c>
      <c r="AA69" s="90" t="str">
        <f>IF(VLOOKUP(I69,属性值!A:B,2,FALSE)&gt;16,"",IF(P69="","",INT(VLOOKUP(P69,属性值!I:O,R69+1,FALSE)*VLOOKUP(I69,属性值!A:D,3,FALSE))))</f>
        <v/>
      </c>
      <c r="AB69" s="90" t="str">
        <f>IF(VLOOKUP(I69,属性值!A:B,2,FALSE)&gt;16,"",IF(P69="","",INT(VLOOKUP(P69,属性值!I:O,R69+1,FALSE)*VLOOKUP(I69,属性值!A:D,4,FALSE))))</f>
        <v/>
      </c>
      <c r="AC69" s="42">
        <v>26</v>
      </c>
      <c r="AD69" s="90" t="str">
        <f>IF(AC69="","",VLOOKUP(AC69,状态名词!A:C,2,FALSE))</f>
        <v>fireup</v>
      </c>
      <c r="AE69" s="90" t="str">
        <f>IF(AC69="","",VLOOKUP(AC69,状态名词!A:C,3,FALSE))</f>
        <v>火属性强化</v>
      </c>
      <c r="AF69" s="42">
        <v>28</v>
      </c>
    </row>
    <row r="70" spans="1:32" s="42" customFormat="1" ht="14.25">
      <c r="A70" s="90"/>
      <c r="I70" s="90" t="str">
        <f>IF(H70="",I69,VLOOKUP(H70,装备类型!A:B,2,FALSE))</f>
        <v>饰品</v>
      </c>
      <c r="J70" s="90">
        <v>2</v>
      </c>
      <c r="K70" s="179" t="s">
        <v>5951</v>
      </c>
      <c r="L70" s="90" t="s">
        <v>5965</v>
      </c>
      <c r="O70" s="90">
        <v>1</v>
      </c>
      <c r="P70" s="90">
        <v>60</v>
      </c>
      <c r="Q70" s="55">
        <f t="shared" si="3"/>
        <v>69</v>
      </c>
      <c r="R70" s="42">
        <v>6</v>
      </c>
      <c r="T70" s="90" t="s">
        <v>1740</v>
      </c>
      <c r="U70" s="184">
        <v>33002</v>
      </c>
      <c r="V70" s="90"/>
      <c r="W70" s="90"/>
      <c r="X70" s="228"/>
      <c r="Y70" s="90">
        <f>IF(VLOOKUP(I70,属性值!A:F,2,FALSE)&lt;17,"",IF(P70="","",INT(VLOOKUP(P70,属性值!A:G,R70+1,FALSE)*VLOOKUP(I70,属性值!A:F,5,FALSE))))</f>
        <v>389</v>
      </c>
      <c r="Z70" s="90">
        <f t="shared" si="4"/>
        <v>389</v>
      </c>
      <c r="AA70" s="90" t="str">
        <f>IF(VLOOKUP(I70,属性值!A:B,2,FALSE)&gt;16,"",IF(P70="","",INT(VLOOKUP(P70,属性值!I:O,R70+1,FALSE)*VLOOKUP(I70,属性值!A:D,3,FALSE))))</f>
        <v/>
      </c>
      <c r="AB70" s="90" t="str">
        <f>IF(VLOOKUP(I70,属性值!A:B,2,FALSE)&gt;16,"",IF(P70="","",INT(VLOOKUP(P70,属性值!I:O,R70+1,FALSE)*VLOOKUP(I70,属性值!A:D,4,FALSE))))</f>
        <v/>
      </c>
      <c r="AC70" s="42">
        <v>30</v>
      </c>
      <c r="AD70" s="90" t="str">
        <f>IF(AC70="","",VLOOKUP(AC70,状态名词!A:C,2,FALSE))</f>
        <v>elementup</v>
      </c>
      <c r="AE70" s="90" t="str">
        <f>IF(AC70="","",VLOOKUP(AC70,状态名词!A:C,3,FALSE))</f>
        <v>全属性强化</v>
      </c>
      <c r="AF70" s="42">
        <v>22</v>
      </c>
    </row>
    <row r="71" spans="1:32" s="42" customFormat="1" ht="14.25">
      <c r="A71" s="90"/>
      <c r="I71" s="90" t="str">
        <f>IF(H71="",I70,VLOOKUP(H71,装备类型!A:B,2,FALSE))</f>
        <v>饰品</v>
      </c>
      <c r="J71" s="90"/>
      <c r="K71" s="178"/>
      <c r="L71" s="90"/>
      <c r="O71" s="90"/>
      <c r="P71" s="90"/>
      <c r="Q71" s="55" t="str">
        <f t="shared" si="3"/>
        <v/>
      </c>
      <c r="T71" s="90"/>
      <c r="U71" s="184"/>
      <c r="V71" s="90"/>
      <c r="W71" s="90"/>
      <c r="X71" s="228"/>
      <c r="Y71" s="90" t="str">
        <f>IF(VLOOKUP(I71,属性值!A:F,2,FALSE)&lt;17,"",IF(P71="","",INT(VLOOKUP(P71,属性值!A:G,R71+1,FALSE)*VLOOKUP(I71,属性值!A:F,5,FALSE))))</f>
        <v/>
      </c>
      <c r="Z71" s="90" t="str">
        <f t="shared" si="4"/>
        <v/>
      </c>
      <c r="AA71" s="90" t="str">
        <f>IF(VLOOKUP(I71,属性值!A:B,2,FALSE)&gt;16,"",IF(P71="","",INT(VLOOKUP(P71,属性值!I:O,R71+1,FALSE)*VLOOKUP(I71,属性值!A:D,3,FALSE))))</f>
        <v/>
      </c>
      <c r="AB71" s="90" t="str">
        <f>IF(VLOOKUP(I71,属性值!A:B,2,FALSE)&gt;16,"",IF(P71="","",INT(VLOOKUP(P71,属性值!I:O,R71+1,FALSE)*VLOOKUP(I71,属性值!A:D,4,FALSE))))</f>
        <v/>
      </c>
      <c r="AC71" s="42">
        <v>26</v>
      </c>
      <c r="AD71" s="90" t="str">
        <f>IF(AC71="","",VLOOKUP(AC71,状态名词!A:C,2,FALSE))</f>
        <v>fireup</v>
      </c>
      <c r="AE71" s="90" t="str">
        <f>IF(AC71="","",VLOOKUP(AC71,状态名词!A:C,3,FALSE))</f>
        <v>火属性强化</v>
      </c>
      <c r="AF71" s="42">
        <v>58</v>
      </c>
    </row>
    <row r="72" spans="1:32" s="42" customFormat="1" ht="14.25">
      <c r="A72" s="90">
        <v>15031</v>
      </c>
      <c r="B72" s="42">
        <v>30</v>
      </c>
      <c r="C72" s="42">
        <v>5</v>
      </c>
      <c r="D72" s="42">
        <v>30</v>
      </c>
      <c r="E72" s="42">
        <v>1</v>
      </c>
      <c r="H72" s="42">
        <v>18</v>
      </c>
      <c r="I72" s="90" t="str">
        <f>IF(H72="",I71,VLOOKUP(H72,装备类型!A:B,2,FALSE))</f>
        <v>饰品</v>
      </c>
      <c r="J72" s="90">
        <v>1</v>
      </c>
      <c r="K72" s="178" t="s">
        <v>5952</v>
      </c>
      <c r="L72" s="90" t="s">
        <v>5427</v>
      </c>
      <c r="M72" s="42" t="s">
        <v>1361</v>
      </c>
      <c r="N72" s="42" t="s">
        <v>1362</v>
      </c>
      <c r="O72" s="90">
        <v>1</v>
      </c>
      <c r="P72" s="90">
        <v>30</v>
      </c>
      <c r="Q72" s="55">
        <f t="shared" si="3"/>
        <v>37</v>
      </c>
      <c r="R72" s="42">
        <v>5</v>
      </c>
      <c r="T72" s="90" t="s">
        <v>1741</v>
      </c>
      <c r="U72" s="184">
        <v>33002</v>
      </c>
      <c r="V72" s="90"/>
      <c r="W72" s="90"/>
      <c r="X72" s="228"/>
      <c r="Y72" s="90">
        <f>IF(VLOOKUP(I72,属性值!A:F,2,FALSE)&lt;17,"",IF(P72="","",INT(VLOOKUP(P72,属性值!A:G,R72+1,FALSE)*VLOOKUP(I72,属性值!A:F,5,FALSE))))</f>
        <v>103</v>
      </c>
      <c r="Z72" s="90">
        <f t="shared" si="4"/>
        <v>103</v>
      </c>
      <c r="AA72" s="90" t="str">
        <f>IF(VLOOKUP(I72,属性值!A:B,2,FALSE)&gt;16,"",IF(P72="","",INT(VLOOKUP(P72,属性值!I:O,R72+1,FALSE)*VLOOKUP(I72,属性值!A:D,3,FALSE))))</f>
        <v/>
      </c>
      <c r="AB72" s="90" t="str">
        <f>IF(VLOOKUP(I72,属性值!A:B,2,FALSE)&gt;16,"",IF(P72="","",INT(VLOOKUP(P72,属性值!I:O,R72+1,FALSE)*VLOOKUP(I72,属性值!A:D,4,FALSE))))</f>
        <v/>
      </c>
      <c r="AC72" s="42">
        <v>30</v>
      </c>
      <c r="AD72" s="90" t="str">
        <f>IF(AC72="","",VLOOKUP(AC72,状态名词!A:C,2,FALSE))</f>
        <v>elementup</v>
      </c>
      <c r="AE72" s="90" t="str">
        <f>IF(AC72="","",VLOOKUP(AC72,状态名词!A:C,3,FALSE))</f>
        <v>全属性强化</v>
      </c>
      <c r="AF72" s="42">
        <v>10</v>
      </c>
    </row>
    <row r="73" spans="1:32" s="42" customFormat="1" ht="14.25">
      <c r="A73" s="90"/>
      <c r="I73" s="90" t="str">
        <f>IF(H73="",I72,VLOOKUP(H73,装备类型!A:B,2,FALSE))</f>
        <v>饰品</v>
      </c>
      <c r="J73" s="90"/>
      <c r="K73" s="178"/>
      <c r="L73" s="90"/>
      <c r="O73" s="90"/>
      <c r="P73" s="90" t="s">
        <v>225</v>
      </c>
      <c r="Q73" s="55" t="str">
        <f t="shared" si="3"/>
        <v/>
      </c>
      <c r="T73" s="90" t="s">
        <v>225</v>
      </c>
      <c r="U73" s="184"/>
      <c r="V73" s="90"/>
      <c r="W73" s="90"/>
      <c r="X73" s="228"/>
      <c r="Y73" s="90" t="str">
        <f>IF(VLOOKUP(I73,属性值!A:F,2,FALSE)&lt;17,"",IF(P73="","",INT(VLOOKUP(P73,属性值!A:G,R73+1,FALSE)*VLOOKUP(I73,属性值!A:F,5,FALSE))))</f>
        <v/>
      </c>
      <c r="Z73" s="90" t="str">
        <f t="shared" si="4"/>
        <v/>
      </c>
      <c r="AA73" s="90" t="str">
        <f>IF(VLOOKUP(I73,属性值!A:B,2,FALSE)&gt;16,"",IF(P73="","",INT(VLOOKUP(P73,属性值!I:O,R73+1,FALSE)*VLOOKUP(I73,属性值!A:D,3,FALSE))))</f>
        <v/>
      </c>
      <c r="AB73" s="90" t="str">
        <f>IF(VLOOKUP(I73,属性值!A:B,2,FALSE)&gt;16,"",IF(P73="","",INT(VLOOKUP(P73,属性值!I:O,R73+1,FALSE)*VLOOKUP(I73,属性值!A:D,4,FALSE))))</f>
        <v/>
      </c>
      <c r="AC73" s="42">
        <v>27</v>
      </c>
      <c r="AD73" s="90" t="str">
        <f>IF(AC73="","",VLOOKUP(AC73,状态名词!A:C,2,FALSE))</f>
        <v>iceup</v>
      </c>
      <c r="AE73" s="90" t="str">
        <f>IF(AC73="","",VLOOKUP(AC73,状态名词!A:C,3,FALSE))</f>
        <v>冰属性强化</v>
      </c>
      <c r="AF73" s="42">
        <v>28</v>
      </c>
    </row>
    <row r="74" spans="1:32" s="42" customFormat="1" ht="14.25">
      <c r="A74" s="90"/>
      <c r="I74" s="90" t="str">
        <f>IF(H74="",I73,VLOOKUP(H74,装备类型!A:B,2,FALSE))</f>
        <v>饰品</v>
      </c>
      <c r="J74" s="90">
        <v>2</v>
      </c>
      <c r="K74" s="179" t="s">
        <v>5952</v>
      </c>
      <c r="L74" s="90" t="s">
        <v>5966</v>
      </c>
      <c r="O74" s="90">
        <v>1</v>
      </c>
      <c r="P74" s="90">
        <v>60</v>
      </c>
      <c r="Q74" s="55">
        <f t="shared" si="3"/>
        <v>69</v>
      </c>
      <c r="R74" s="42">
        <v>6</v>
      </c>
      <c r="T74" s="90" t="s">
        <v>1741</v>
      </c>
      <c r="U74" s="184">
        <v>33002</v>
      </c>
      <c r="V74" s="90"/>
      <c r="W74" s="90"/>
      <c r="X74" s="228"/>
      <c r="Y74" s="90">
        <f>IF(VLOOKUP(I74,属性值!A:F,2,FALSE)&lt;17,"",IF(P74="","",INT(VLOOKUP(P74,属性值!A:G,R74+1,FALSE)*VLOOKUP(I74,属性值!A:F,5,FALSE))))</f>
        <v>389</v>
      </c>
      <c r="Z74" s="90">
        <f t="shared" si="4"/>
        <v>389</v>
      </c>
      <c r="AA74" s="90" t="str">
        <f>IF(VLOOKUP(I74,属性值!A:B,2,FALSE)&gt;16,"",IF(P74="","",INT(VLOOKUP(P74,属性值!I:O,R74+1,FALSE)*VLOOKUP(I74,属性值!A:D,3,FALSE))))</f>
        <v/>
      </c>
      <c r="AB74" s="90" t="str">
        <f>IF(VLOOKUP(I74,属性值!A:B,2,FALSE)&gt;16,"",IF(P74="","",INT(VLOOKUP(P74,属性值!I:O,R74+1,FALSE)*VLOOKUP(I74,属性值!A:D,4,FALSE))))</f>
        <v/>
      </c>
      <c r="AC74" s="42">
        <v>30</v>
      </c>
      <c r="AD74" s="90" t="str">
        <f>IF(AC74="","",VLOOKUP(AC74,状态名词!A:C,2,FALSE))</f>
        <v>elementup</v>
      </c>
      <c r="AE74" s="90" t="str">
        <f>IF(AC74="","",VLOOKUP(AC74,状态名词!A:C,3,FALSE))</f>
        <v>全属性强化</v>
      </c>
      <c r="AF74" s="42">
        <v>22</v>
      </c>
    </row>
    <row r="75" spans="1:32" s="42" customFormat="1" ht="14.25">
      <c r="A75" s="90"/>
      <c r="I75" s="90" t="str">
        <f>IF(H75="",I74,VLOOKUP(H75,装备类型!A:B,2,FALSE))</f>
        <v>饰品</v>
      </c>
      <c r="J75" s="90"/>
      <c r="K75" s="178"/>
      <c r="L75" s="90"/>
      <c r="O75" s="90"/>
      <c r="P75" s="90"/>
      <c r="Q75" s="55" t="str">
        <f t="shared" si="3"/>
        <v/>
      </c>
      <c r="T75" s="90"/>
      <c r="U75" s="184"/>
      <c r="V75" s="90"/>
      <c r="W75" s="90"/>
      <c r="X75" s="228"/>
      <c r="Y75" s="90" t="str">
        <f>IF(VLOOKUP(I75,属性值!A:F,2,FALSE)&lt;17,"",IF(P75="","",INT(VLOOKUP(P75,属性值!A:G,R75+1,FALSE)*VLOOKUP(I75,属性值!A:F,5,FALSE))))</f>
        <v/>
      </c>
      <c r="Z75" s="90" t="str">
        <f t="shared" si="4"/>
        <v/>
      </c>
      <c r="AA75" s="90" t="str">
        <f>IF(VLOOKUP(I75,属性值!A:B,2,FALSE)&gt;16,"",IF(P75="","",INT(VLOOKUP(P75,属性值!I:O,R75+1,FALSE)*VLOOKUP(I75,属性值!A:D,3,FALSE))))</f>
        <v/>
      </c>
      <c r="AB75" s="90" t="str">
        <f>IF(VLOOKUP(I75,属性值!A:B,2,FALSE)&gt;16,"",IF(P75="","",INT(VLOOKUP(P75,属性值!I:O,R75+1,FALSE)*VLOOKUP(I75,属性值!A:D,4,FALSE))))</f>
        <v/>
      </c>
      <c r="AC75" s="42">
        <v>27</v>
      </c>
      <c r="AD75" s="90" t="str">
        <f>IF(AC75="","",VLOOKUP(AC75,状态名词!A:C,2,FALSE))</f>
        <v>iceup</v>
      </c>
      <c r="AE75" s="90" t="str">
        <f>IF(AC75="","",VLOOKUP(AC75,状态名词!A:C,3,FALSE))</f>
        <v>冰属性强化</v>
      </c>
      <c r="AF75" s="42">
        <v>58</v>
      </c>
    </row>
    <row r="76" spans="1:32" s="42" customFormat="1" ht="14.25">
      <c r="A76" s="90">
        <v>15032</v>
      </c>
      <c r="B76" s="42">
        <v>30</v>
      </c>
      <c r="C76" s="42">
        <v>5</v>
      </c>
      <c r="D76" s="42">
        <v>30</v>
      </c>
      <c r="E76" s="42">
        <v>1</v>
      </c>
      <c r="H76" s="42">
        <v>18</v>
      </c>
      <c r="I76" s="90" t="str">
        <f>IF(H76="",I75,VLOOKUP(H76,装备类型!A:B,2,FALSE))</f>
        <v>饰品</v>
      </c>
      <c r="J76" s="90">
        <v>1</v>
      </c>
      <c r="K76" s="178" t="s">
        <v>5953</v>
      </c>
      <c r="L76" s="90" t="s">
        <v>5428</v>
      </c>
      <c r="M76" s="42" t="s">
        <v>1363</v>
      </c>
      <c r="N76" s="42" t="s">
        <v>1364</v>
      </c>
      <c r="O76" s="90">
        <v>1</v>
      </c>
      <c r="P76" s="90">
        <v>30</v>
      </c>
      <c r="Q76" s="55">
        <f t="shared" si="3"/>
        <v>37</v>
      </c>
      <c r="R76" s="42">
        <v>5</v>
      </c>
      <c r="T76" s="90" t="s">
        <v>1742</v>
      </c>
      <c r="U76" s="184">
        <v>33002</v>
      </c>
      <c r="V76" s="90"/>
      <c r="W76" s="90"/>
      <c r="X76" s="228"/>
      <c r="Y76" s="90">
        <f>IF(VLOOKUP(I76,属性值!A:F,2,FALSE)&lt;17,"",IF(P76="","",INT(VLOOKUP(P76,属性值!A:G,R76+1,FALSE)*VLOOKUP(I76,属性值!A:F,5,FALSE))))</f>
        <v>103</v>
      </c>
      <c r="Z76" s="90">
        <f t="shared" si="4"/>
        <v>103</v>
      </c>
      <c r="AA76" s="90" t="str">
        <f>IF(VLOOKUP(I76,属性值!A:B,2,FALSE)&gt;16,"",IF(P76="","",INT(VLOOKUP(P76,属性值!I:O,R76+1,FALSE)*VLOOKUP(I76,属性值!A:D,3,FALSE))))</f>
        <v/>
      </c>
      <c r="AB76" s="90" t="str">
        <f>IF(VLOOKUP(I76,属性值!A:B,2,FALSE)&gt;16,"",IF(P76="","",INT(VLOOKUP(P76,属性值!I:O,R76+1,FALSE)*VLOOKUP(I76,属性值!A:D,4,FALSE))))</f>
        <v/>
      </c>
      <c r="AC76" s="42">
        <v>30</v>
      </c>
      <c r="AD76" s="90" t="str">
        <f>IF(AC76="","",VLOOKUP(AC76,状态名词!A:C,2,FALSE))</f>
        <v>elementup</v>
      </c>
      <c r="AE76" s="90" t="str">
        <f>IF(AC76="","",VLOOKUP(AC76,状态名词!A:C,3,FALSE))</f>
        <v>全属性强化</v>
      </c>
      <c r="AF76" s="42">
        <v>10</v>
      </c>
    </row>
    <row r="77" spans="1:32" s="42" customFormat="1" ht="14.25">
      <c r="A77" s="90"/>
      <c r="I77" s="90" t="str">
        <f>IF(H77="",I76,VLOOKUP(H77,装备类型!A:B,2,FALSE))</f>
        <v>饰品</v>
      </c>
      <c r="J77" s="90"/>
      <c r="K77" s="178"/>
      <c r="L77" s="90"/>
      <c r="O77" s="90"/>
      <c r="P77" s="90" t="s">
        <v>225</v>
      </c>
      <c r="Q77" s="55" t="str">
        <f t="shared" si="3"/>
        <v/>
      </c>
      <c r="T77" s="90" t="s">
        <v>225</v>
      </c>
      <c r="U77" s="184"/>
      <c r="V77" s="90"/>
      <c r="W77" s="90"/>
      <c r="X77" s="228"/>
      <c r="Y77" s="90" t="str">
        <f>IF(VLOOKUP(I77,属性值!A:F,2,FALSE)&lt;17,"",IF(P77="","",INT(VLOOKUP(P77,属性值!A:G,R77+1,FALSE)*VLOOKUP(I77,属性值!A:F,5,FALSE))))</f>
        <v/>
      </c>
      <c r="Z77" s="90" t="str">
        <f t="shared" si="4"/>
        <v/>
      </c>
      <c r="AA77" s="90" t="str">
        <f>IF(VLOOKUP(I77,属性值!A:B,2,FALSE)&gt;16,"",IF(P77="","",INT(VLOOKUP(P77,属性值!I:O,R77+1,FALSE)*VLOOKUP(I77,属性值!A:D,3,FALSE))))</f>
        <v/>
      </c>
      <c r="AB77" s="90" t="str">
        <f>IF(VLOOKUP(I77,属性值!A:B,2,FALSE)&gt;16,"",IF(P77="","",INT(VLOOKUP(P77,属性值!I:O,R77+1,FALSE)*VLOOKUP(I77,属性值!A:D,4,FALSE))))</f>
        <v/>
      </c>
      <c r="AC77" s="42">
        <v>28</v>
      </c>
      <c r="AD77" s="90" t="str">
        <f>IF(AC77="","",VLOOKUP(AC77,状态名词!A:C,2,FALSE))</f>
        <v>lightup</v>
      </c>
      <c r="AE77" s="90" t="str">
        <f>IF(AC77="","",VLOOKUP(AC77,状态名词!A:C,3,FALSE))</f>
        <v>光属性强化</v>
      </c>
      <c r="AF77" s="42">
        <v>28</v>
      </c>
    </row>
    <row r="78" spans="1:32" s="42" customFormat="1" ht="14.25">
      <c r="A78" s="90"/>
      <c r="I78" s="90" t="str">
        <f>IF(H78="",I77,VLOOKUP(H78,装备类型!A:B,2,FALSE))</f>
        <v>饰品</v>
      </c>
      <c r="J78" s="90">
        <v>2</v>
      </c>
      <c r="K78" s="179" t="s">
        <v>5953</v>
      </c>
      <c r="L78" s="90" t="s">
        <v>5954</v>
      </c>
      <c r="O78" s="90">
        <v>1</v>
      </c>
      <c r="P78" s="90">
        <v>60</v>
      </c>
      <c r="Q78" s="55">
        <f t="shared" si="3"/>
        <v>69</v>
      </c>
      <c r="R78" s="42">
        <v>6</v>
      </c>
      <c r="T78" s="90" t="s">
        <v>1742</v>
      </c>
      <c r="U78" s="184">
        <v>33002</v>
      </c>
      <c r="V78" s="90"/>
      <c r="W78" s="90"/>
      <c r="X78" s="228"/>
      <c r="Y78" s="90">
        <f>IF(VLOOKUP(I78,属性值!A:F,2,FALSE)&lt;17,"",IF(P78="","",INT(VLOOKUP(P78,属性值!A:G,R78+1,FALSE)*VLOOKUP(I78,属性值!A:F,5,FALSE))))</f>
        <v>389</v>
      </c>
      <c r="Z78" s="90">
        <f t="shared" si="4"/>
        <v>389</v>
      </c>
      <c r="AA78" s="90" t="str">
        <f>IF(VLOOKUP(I78,属性值!A:B,2,FALSE)&gt;16,"",IF(P78="","",INT(VLOOKUP(P78,属性值!I:O,R78+1,FALSE)*VLOOKUP(I78,属性值!A:D,3,FALSE))))</f>
        <v/>
      </c>
      <c r="AB78" s="90" t="str">
        <f>IF(VLOOKUP(I78,属性值!A:B,2,FALSE)&gt;16,"",IF(P78="","",INT(VLOOKUP(P78,属性值!I:O,R78+1,FALSE)*VLOOKUP(I78,属性值!A:D,4,FALSE))))</f>
        <v/>
      </c>
      <c r="AC78" s="42">
        <v>30</v>
      </c>
      <c r="AD78" s="90" t="str">
        <f>IF(AC78="","",VLOOKUP(AC78,状态名词!A:C,2,FALSE))</f>
        <v>elementup</v>
      </c>
      <c r="AE78" s="90" t="str">
        <f>IF(AC78="","",VLOOKUP(AC78,状态名词!A:C,3,FALSE))</f>
        <v>全属性强化</v>
      </c>
      <c r="AF78" s="42">
        <v>22</v>
      </c>
    </row>
    <row r="79" spans="1:32" s="42" customFormat="1" ht="14.25">
      <c r="A79" s="90"/>
      <c r="I79" s="90" t="str">
        <f>IF(H79="",I78,VLOOKUP(H79,装备类型!A:B,2,FALSE))</f>
        <v>饰品</v>
      </c>
      <c r="J79" s="90"/>
      <c r="K79" s="178"/>
      <c r="L79" s="90"/>
      <c r="O79" s="90"/>
      <c r="P79" s="90"/>
      <c r="Q79" s="55" t="str">
        <f t="shared" si="3"/>
        <v/>
      </c>
      <c r="T79" s="90"/>
      <c r="U79" s="184"/>
      <c r="V79" s="90"/>
      <c r="W79" s="90"/>
      <c r="X79" s="228"/>
      <c r="Y79" s="90" t="str">
        <f>IF(VLOOKUP(I79,属性值!A:F,2,FALSE)&lt;17,"",IF(P79="","",INT(VLOOKUP(P79,属性值!A:G,R79+1,FALSE)*VLOOKUP(I79,属性值!A:F,5,FALSE))))</f>
        <v/>
      </c>
      <c r="Z79" s="90" t="str">
        <f t="shared" si="4"/>
        <v/>
      </c>
      <c r="AA79" s="90" t="str">
        <f>IF(VLOOKUP(I79,属性值!A:B,2,FALSE)&gt;16,"",IF(P79="","",INT(VLOOKUP(P79,属性值!I:O,R79+1,FALSE)*VLOOKUP(I79,属性值!A:D,3,FALSE))))</f>
        <v/>
      </c>
      <c r="AB79" s="90" t="str">
        <f>IF(VLOOKUP(I79,属性值!A:B,2,FALSE)&gt;16,"",IF(P79="","",INT(VLOOKUP(P79,属性值!I:O,R79+1,FALSE)*VLOOKUP(I79,属性值!A:D,4,FALSE))))</f>
        <v/>
      </c>
      <c r="AC79" s="42">
        <v>28</v>
      </c>
      <c r="AD79" s="90" t="str">
        <f>IF(AC79="","",VLOOKUP(AC79,状态名词!A:C,2,FALSE))</f>
        <v>lightup</v>
      </c>
      <c r="AE79" s="90" t="str">
        <f>IF(AC79="","",VLOOKUP(AC79,状态名词!A:C,3,FALSE))</f>
        <v>光属性强化</v>
      </c>
      <c r="AF79" s="42">
        <v>58</v>
      </c>
    </row>
    <row r="80" spans="1:32" s="42" customFormat="1" ht="14.25">
      <c r="A80" s="90">
        <v>15033</v>
      </c>
      <c r="B80" s="42">
        <v>30</v>
      </c>
      <c r="C80" s="42">
        <v>5</v>
      </c>
      <c r="D80" s="42">
        <v>30</v>
      </c>
      <c r="E80" s="42">
        <v>1</v>
      </c>
      <c r="H80" s="42">
        <v>18</v>
      </c>
      <c r="I80" s="90" t="str">
        <f>IF(H80="",I79,VLOOKUP(H80,装备类型!A:B,2,FALSE))</f>
        <v>饰品</v>
      </c>
      <c r="J80" s="90">
        <v>1</v>
      </c>
      <c r="K80" s="178" t="s">
        <v>5955</v>
      </c>
      <c r="L80" s="90" t="s">
        <v>5429</v>
      </c>
      <c r="M80" s="42" t="s">
        <v>1365</v>
      </c>
      <c r="N80" s="42" t="s">
        <v>1366</v>
      </c>
      <c r="O80" s="90">
        <v>1</v>
      </c>
      <c r="P80" s="90">
        <v>30</v>
      </c>
      <c r="Q80" s="55">
        <f t="shared" si="3"/>
        <v>37</v>
      </c>
      <c r="R80" s="42">
        <v>5</v>
      </c>
      <c r="T80" s="90" t="s">
        <v>1743</v>
      </c>
      <c r="U80" s="184">
        <v>33002</v>
      </c>
      <c r="V80" s="90"/>
      <c r="W80" s="90"/>
      <c r="X80" s="229"/>
      <c r="Y80" s="90">
        <f>IF(VLOOKUP(I80,属性值!A:F,2,FALSE)&lt;17,"",IF(P80="","",INT(VLOOKUP(P80,属性值!A:G,R80+1,FALSE)*VLOOKUP(I80,属性值!A:F,5,FALSE))))</f>
        <v>103</v>
      </c>
      <c r="Z80" s="90">
        <f t="shared" si="4"/>
        <v>103</v>
      </c>
      <c r="AA80" s="90" t="str">
        <f>IF(VLOOKUP(I80,属性值!A:B,2,FALSE)&gt;16,"",IF(P80="","",INT(VLOOKUP(P80,属性值!I:O,R80+1,FALSE)*VLOOKUP(I80,属性值!A:D,3,FALSE))))</f>
        <v/>
      </c>
      <c r="AB80" s="90" t="str">
        <f>IF(VLOOKUP(I80,属性值!A:B,2,FALSE)&gt;16,"",IF(P80="","",INT(VLOOKUP(P80,属性值!I:O,R80+1,FALSE)*VLOOKUP(I80,属性值!A:D,4,FALSE))))</f>
        <v/>
      </c>
      <c r="AC80" s="42">
        <v>30</v>
      </c>
      <c r="AD80" s="90" t="str">
        <f>IF(AC80="","",VLOOKUP(AC80,状态名词!A:C,2,FALSE))</f>
        <v>elementup</v>
      </c>
      <c r="AE80" s="90" t="str">
        <f>IF(AC80="","",VLOOKUP(AC80,状态名词!A:C,3,FALSE))</f>
        <v>全属性强化</v>
      </c>
      <c r="AF80" s="42">
        <v>10</v>
      </c>
    </row>
    <row r="81" spans="1:32" s="42" customFormat="1" ht="14.25">
      <c r="A81" s="90"/>
      <c r="I81" s="90" t="str">
        <f>IF(H81="",I80,VLOOKUP(H81,装备类型!A:B,2,FALSE))</f>
        <v>饰品</v>
      </c>
      <c r="J81" s="90"/>
      <c r="K81" s="178"/>
      <c r="L81" s="90"/>
      <c r="O81" s="90"/>
      <c r="P81" s="90" t="s">
        <v>225</v>
      </c>
      <c r="Q81" s="55" t="str">
        <f t="shared" si="3"/>
        <v/>
      </c>
      <c r="T81" s="90" t="s">
        <v>225</v>
      </c>
      <c r="U81" s="184"/>
      <c r="V81" s="90"/>
      <c r="W81" s="90"/>
      <c r="X81" s="186"/>
      <c r="Y81" s="90" t="str">
        <f>IF(VLOOKUP(I81,属性值!A:F,2,FALSE)&lt;17,"",IF(P81="","",INT(VLOOKUP(P81,属性值!A:G,R81+1,FALSE)*VLOOKUP(I81,属性值!A:F,5,FALSE))))</f>
        <v/>
      </c>
      <c r="Z81" s="90" t="str">
        <f t="shared" si="4"/>
        <v/>
      </c>
      <c r="AA81" s="90" t="str">
        <f>IF(VLOOKUP(I81,属性值!A:B,2,FALSE)&gt;16,"",IF(P81="","",INT(VLOOKUP(P81,属性值!I:O,R81+1,FALSE)*VLOOKUP(I81,属性值!A:D,3,FALSE))))</f>
        <v/>
      </c>
      <c r="AB81" s="90" t="str">
        <f>IF(VLOOKUP(I81,属性值!A:B,2,FALSE)&gt;16,"",IF(P81="","",INT(VLOOKUP(P81,属性值!I:O,R81+1,FALSE)*VLOOKUP(I81,属性值!A:D,4,FALSE))))</f>
        <v/>
      </c>
      <c r="AC81" s="42">
        <v>29</v>
      </c>
      <c r="AD81" s="90" t="str">
        <f>IF(AC81="","",VLOOKUP(AC81,状态名词!A:C,2,FALSE))</f>
        <v>darkup</v>
      </c>
      <c r="AE81" s="90" t="str">
        <f>IF(AC81="","",VLOOKUP(AC81,状态名词!A:C,3,FALSE))</f>
        <v>暗属性强化</v>
      </c>
      <c r="AF81" s="42">
        <v>28</v>
      </c>
    </row>
    <row r="82" spans="1:32" s="42" customFormat="1" ht="14.25">
      <c r="A82" s="90"/>
      <c r="I82" s="90" t="str">
        <f>IF(H82="",I81,VLOOKUP(H82,装备类型!A:B,2,FALSE))</f>
        <v>饰品</v>
      </c>
      <c r="J82" s="90">
        <v>2</v>
      </c>
      <c r="K82" s="179" t="s">
        <v>5955</v>
      </c>
      <c r="L82" s="90" t="s">
        <v>5956</v>
      </c>
      <c r="O82" s="90">
        <v>1</v>
      </c>
      <c r="P82" s="90">
        <v>60</v>
      </c>
      <c r="Q82" s="55">
        <f t="shared" si="3"/>
        <v>69</v>
      </c>
      <c r="R82" s="42">
        <v>6</v>
      </c>
      <c r="T82" s="90" t="s">
        <v>1743</v>
      </c>
      <c r="U82" s="184">
        <v>33002</v>
      </c>
      <c r="V82" s="90"/>
      <c r="W82" s="90"/>
      <c r="X82" s="186"/>
      <c r="Y82" s="90">
        <f>IF(VLOOKUP(I82,属性值!A:F,2,FALSE)&lt;17,"",IF(P82="","",INT(VLOOKUP(P82,属性值!A:G,R82+1,FALSE)*VLOOKUP(I82,属性值!A:F,5,FALSE))))</f>
        <v>389</v>
      </c>
      <c r="Z82" s="90">
        <f t="shared" si="4"/>
        <v>389</v>
      </c>
      <c r="AA82" s="90" t="str">
        <f>IF(VLOOKUP(I82,属性值!A:B,2,FALSE)&gt;16,"",IF(P82="","",INT(VLOOKUP(P82,属性值!I:O,R82+1,FALSE)*VLOOKUP(I82,属性值!A:D,3,FALSE))))</f>
        <v/>
      </c>
      <c r="AB82" s="90" t="str">
        <f>IF(VLOOKUP(I82,属性值!A:B,2,FALSE)&gt;16,"",IF(P82="","",INT(VLOOKUP(P82,属性值!I:O,R82+1,FALSE)*VLOOKUP(I82,属性值!A:D,4,FALSE))))</f>
        <v/>
      </c>
      <c r="AC82" s="42">
        <v>30</v>
      </c>
      <c r="AD82" s="90" t="str">
        <f>IF(AC82="","",VLOOKUP(AC82,状态名词!A:C,2,FALSE))</f>
        <v>elementup</v>
      </c>
      <c r="AE82" s="90" t="str">
        <f>IF(AC82="","",VLOOKUP(AC82,状态名词!A:C,3,FALSE))</f>
        <v>全属性强化</v>
      </c>
      <c r="AF82" s="42">
        <v>22</v>
      </c>
    </row>
    <row r="83" spans="1:32" s="42" customFormat="1" ht="14.25">
      <c r="A83" s="90"/>
      <c r="I83" s="90" t="str">
        <f>IF(H83="",I82,VLOOKUP(H83,装备类型!A:B,2,FALSE))</f>
        <v>饰品</v>
      </c>
      <c r="J83" s="90"/>
      <c r="K83" s="178"/>
      <c r="L83" s="90"/>
      <c r="O83" s="90"/>
      <c r="P83" s="90"/>
      <c r="Q83" s="55" t="str">
        <f t="shared" si="3"/>
        <v/>
      </c>
      <c r="T83" s="90"/>
      <c r="U83" s="184"/>
      <c r="V83" s="90"/>
      <c r="W83" s="90"/>
      <c r="X83" s="186"/>
      <c r="Y83" s="90" t="str">
        <f>IF(VLOOKUP(I83,属性值!A:F,2,FALSE)&lt;17,"",IF(P83="","",INT(VLOOKUP(P83,属性值!A:G,R83+1,FALSE)*VLOOKUP(I83,属性值!A:F,5,FALSE))))</f>
        <v/>
      </c>
      <c r="Z83" s="90" t="str">
        <f t="shared" si="4"/>
        <v/>
      </c>
      <c r="AA83" s="90" t="str">
        <f>IF(VLOOKUP(I83,属性值!A:B,2,FALSE)&gt;16,"",IF(P83="","",INT(VLOOKUP(P83,属性值!I:O,R83+1,FALSE)*VLOOKUP(I83,属性值!A:D,3,FALSE))))</f>
        <v/>
      </c>
      <c r="AB83" s="90" t="str">
        <f>IF(VLOOKUP(I83,属性值!A:B,2,FALSE)&gt;16,"",IF(P83="","",INT(VLOOKUP(P83,属性值!I:O,R83+1,FALSE)*VLOOKUP(I83,属性值!A:D,4,FALSE))))</f>
        <v/>
      </c>
      <c r="AC83" s="42">
        <v>29</v>
      </c>
      <c r="AD83" s="90" t="str">
        <f>IF(AC83="","",VLOOKUP(AC83,状态名词!A:C,2,FALSE))</f>
        <v>darkup</v>
      </c>
      <c r="AE83" s="90" t="str">
        <f>IF(AC83="","",VLOOKUP(AC83,状态名词!A:C,3,FALSE))</f>
        <v>暗属性强化</v>
      </c>
      <c r="AF83" s="42">
        <v>58</v>
      </c>
    </row>
    <row r="84" spans="1:32" s="42" customFormat="1">
      <c r="A84" s="90">
        <v>15034</v>
      </c>
      <c r="B84" s="42">
        <v>40</v>
      </c>
      <c r="C84" s="42">
        <v>5</v>
      </c>
      <c r="D84" s="42">
        <v>40</v>
      </c>
      <c r="E84" s="42">
        <v>1</v>
      </c>
      <c r="H84" s="42">
        <v>11</v>
      </c>
      <c r="I84" s="90" t="str">
        <f>IF(H84="",I83,VLOOKUP(H84,装备类型!A:B,2,FALSE))</f>
        <v>头部</v>
      </c>
      <c r="J84" s="90">
        <v>1</v>
      </c>
      <c r="K84" s="178" t="s">
        <v>1367</v>
      </c>
      <c r="L84" s="90" t="s">
        <v>5957</v>
      </c>
      <c r="O84" s="90">
        <v>1</v>
      </c>
      <c r="P84" s="90">
        <v>40</v>
      </c>
      <c r="Q84" s="55">
        <f t="shared" si="3"/>
        <v>47</v>
      </c>
      <c r="R84" s="42">
        <v>5</v>
      </c>
      <c r="T84" s="90" t="s">
        <v>1744</v>
      </c>
      <c r="U84" s="90"/>
      <c r="V84" s="90"/>
      <c r="W84" s="90"/>
      <c r="X84" s="173"/>
      <c r="Y84" s="90" t="str">
        <f>IF(VLOOKUP(I84,属性值!A:F,2,FALSE)&lt;17,"",IF(P84="","",INT(VLOOKUP(P84,属性值!A:G,R84+1,FALSE)*VLOOKUP(I84,属性值!A:F,5,FALSE))))</f>
        <v/>
      </c>
      <c r="Z84" s="90" t="str">
        <f t="shared" si="4"/>
        <v/>
      </c>
      <c r="AA84" s="90">
        <f>IF(VLOOKUP(I84,属性值!A:B,2,FALSE)&gt;16,"",IF(P84="","",INT(VLOOKUP(P84,属性值!I:O,R84+1,FALSE)*VLOOKUP(I84,属性值!A:D,3,FALSE))))</f>
        <v>612</v>
      </c>
      <c r="AB84" s="90">
        <f>IF(VLOOKUP(I84,属性值!A:B,2,FALSE)&gt;16,"",IF(P84="","",INT(VLOOKUP(P84,属性值!I:O,R84+1,FALSE)*VLOOKUP(I84,属性值!A:D,4,FALSE))))</f>
        <v>306</v>
      </c>
      <c r="AC84" s="42">
        <v>30</v>
      </c>
      <c r="AD84" s="90" t="str">
        <f>IF(AC84="","",VLOOKUP(AC84,状态名词!A:C,2,FALSE))</f>
        <v>elementup</v>
      </c>
      <c r="AE84" s="90" t="str">
        <f>IF(AC84="","",VLOOKUP(AC84,状态名词!A:C,3,FALSE))</f>
        <v>全属性强化</v>
      </c>
      <c r="AF84" s="42">
        <v>34</v>
      </c>
    </row>
    <row r="85" spans="1:32" s="42" customFormat="1">
      <c r="A85" s="90"/>
      <c r="I85" s="90" t="str">
        <f>IF(H85="",I84,VLOOKUP(H85,装备类型!A:B,2,FALSE))</f>
        <v>头部</v>
      </c>
      <c r="J85" s="90">
        <v>2</v>
      </c>
      <c r="K85" s="179" t="s">
        <v>5958</v>
      </c>
      <c r="L85" s="90" t="s">
        <v>5959</v>
      </c>
      <c r="O85" s="90">
        <v>1</v>
      </c>
      <c r="P85" s="90">
        <v>60</v>
      </c>
      <c r="Q85" s="55">
        <f t="shared" si="3"/>
        <v>69</v>
      </c>
      <c r="R85" s="42">
        <v>6</v>
      </c>
      <c r="T85" s="90" t="s">
        <v>1744</v>
      </c>
      <c r="U85" s="90"/>
      <c r="V85" s="90"/>
      <c r="W85" s="90"/>
      <c r="X85" s="173"/>
      <c r="Y85" s="90" t="str">
        <f>IF(VLOOKUP(I85,属性值!A:F,2,FALSE)&lt;17,"",IF(P85="","",INT(VLOOKUP(P85,属性值!A:G,R85+1,FALSE)*VLOOKUP(I85,属性值!A:F,5,FALSE))))</f>
        <v/>
      </c>
      <c r="Z85" s="90" t="str">
        <f t="shared" si="4"/>
        <v/>
      </c>
      <c r="AA85" s="90">
        <f>IF(VLOOKUP(I85,属性值!A:B,2,FALSE)&gt;16,"",IF(P85="","",INT(VLOOKUP(P85,属性值!I:O,R85+1,FALSE)*VLOOKUP(I85,属性值!A:D,3,FALSE))))</f>
        <v>1374</v>
      </c>
      <c r="AB85" s="90">
        <f>IF(VLOOKUP(I85,属性值!A:B,2,FALSE)&gt;16,"",IF(P85="","",INT(VLOOKUP(P85,属性值!I:O,R85+1,FALSE)*VLOOKUP(I85,属性值!A:D,4,FALSE))))</f>
        <v>687</v>
      </c>
      <c r="AC85" s="42">
        <v>30</v>
      </c>
      <c r="AD85" s="90" t="str">
        <f>IF(AC85="","",VLOOKUP(AC85,状态名词!A:C,2,FALSE))</f>
        <v>elementup</v>
      </c>
      <c r="AE85" s="90" t="str">
        <f>IF(AC85="","",VLOOKUP(AC85,状态名词!A:C,3,FALSE))</f>
        <v>全属性强化</v>
      </c>
      <c r="AF85" s="42">
        <v>54</v>
      </c>
    </row>
    <row r="86" spans="1:32" s="71" customFormat="1">
      <c r="A86" s="90">
        <v>15035</v>
      </c>
      <c r="B86" s="71">
        <v>40</v>
      </c>
      <c r="C86" s="71">
        <v>5</v>
      </c>
      <c r="D86" s="71">
        <v>40</v>
      </c>
      <c r="E86" s="71">
        <v>1</v>
      </c>
      <c r="H86" s="71">
        <v>12</v>
      </c>
      <c r="I86" s="90" t="str">
        <f>IF(H86="",I85,VLOOKUP(H86,装备类型!A:B,2,FALSE))</f>
        <v>胸部</v>
      </c>
      <c r="J86" s="90">
        <v>1</v>
      </c>
      <c r="K86" s="178" t="s">
        <v>1368</v>
      </c>
      <c r="L86" s="90" t="s">
        <v>6517</v>
      </c>
      <c r="O86" s="90">
        <v>1</v>
      </c>
      <c r="P86" s="90">
        <v>40</v>
      </c>
      <c r="Q86" s="55">
        <f t="shared" si="3"/>
        <v>47</v>
      </c>
      <c r="R86" s="71">
        <v>5</v>
      </c>
      <c r="T86" s="90" t="s">
        <v>5960</v>
      </c>
      <c r="U86" s="90"/>
      <c r="V86" s="90"/>
      <c r="W86" s="90"/>
      <c r="X86" s="173"/>
      <c r="Y86" s="90" t="str">
        <f>IF(VLOOKUP(I86,属性值!A:F,2,FALSE)&lt;17,"",IF(P86="","",INT(VLOOKUP(P86,属性值!A:G,R86+1,FALSE)*VLOOKUP(I86,属性值!A:F,5,FALSE))))</f>
        <v/>
      </c>
      <c r="Z86" s="90" t="str">
        <f t="shared" si="4"/>
        <v/>
      </c>
      <c r="AA86" s="53">
        <v>1224</v>
      </c>
      <c r="AB86" s="53">
        <v>612</v>
      </c>
      <c r="AC86" s="71">
        <v>54</v>
      </c>
      <c r="AD86" s="90" t="str">
        <f>IF(AC86="","",VLOOKUP(AC86,状态名词!A:C,2,FALSE))</f>
        <v>spi</v>
      </c>
      <c r="AE86" s="90" t="str">
        <f>IF(AC86="","",VLOOKUP(AC86,状态名词!A:C,3,FALSE))</f>
        <v>精神</v>
      </c>
      <c r="AF86" s="71">
        <v>30</v>
      </c>
    </row>
    <row r="87" spans="1:32" s="71" customFormat="1">
      <c r="A87" s="90"/>
      <c r="I87" s="90" t="str">
        <f>IF(H87="",I86,VLOOKUP(H87,装备类型!A:B,2,FALSE))</f>
        <v>胸部</v>
      </c>
      <c r="J87" s="90">
        <v>2</v>
      </c>
      <c r="K87" s="179" t="s">
        <v>5961</v>
      </c>
      <c r="L87" s="90" t="s">
        <v>5962</v>
      </c>
      <c r="O87" s="90">
        <v>1</v>
      </c>
      <c r="P87" s="90">
        <v>60</v>
      </c>
      <c r="Q87" s="55">
        <f t="shared" si="3"/>
        <v>69</v>
      </c>
      <c r="R87" s="71">
        <v>6</v>
      </c>
      <c r="T87" s="90" t="s">
        <v>5960</v>
      </c>
      <c r="U87" s="90"/>
      <c r="V87" s="90"/>
      <c r="W87" s="90"/>
      <c r="X87" s="173"/>
      <c r="Y87" s="90" t="str">
        <f>IF(VLOOKUP(I87,属性值!A:F,2,FALSE)&lt;17,"",IF(P87="","",INT(VLOOKUP(P87,属性值!A:G,R87+1,FALSE)*VLOOKUP(I87,属性值!A:F,5,FALSE))))</f>
        <v/>
      </c>
      <c r="Z87" s="90" t="str">
        <f t="shared" si="4"/>
        <v/>
      </c>
      <c r="AA87" s="53">
        <v>2748</v>
      </c>
      <c r="AB87" s="53">
        <v>1374</v>
      </c>
      <c r="AC87" s="71">
        <v>54</v>
      </c>
      <c r="AD87" s="90" t="str">
        <f>IF(AC87="","",VLOOKUP(AC87,状态名词!A:C,2,FALSE))</f>
        <v>spi</v>
      </c>
      <c r="AE87" s="90" t="str">
        <f>IF(AC87="","",VLOOKUP(AC87,状态名词!A:C,3,FALSE))</f>
        <v>精神</v>
      </c>
      <c r="AF87" s="71">
        <v>30</v>
      </c>
    </row>
    <row r="88" spans="1:32" s="42" customFormat="1" ht="40.5">
      <c r="A88" s="90">
        <v>15036</v>
      </c>
      <c r="B88" s="42">
        <v>40</v>
      </c>
      <c r="C88" s="42">
        <v>5</v>
      </c>
      <c r="D88" s="42">
        <v>40</v>
      </c>
      <c r="H88" s="42">
        <v>12</v>
      </c>
      <c r="I88" s="90" t="str">
        <f>IF(H88="",I87,VLOOKUP(H88,装备类型!A:B,2,FALSE))</f>
        <v>胸部</v>
      </c>
      <c r="J88" s="90">
        <v>1</v>
      </c>
      <c r="K88" s="188" t="s">
        <v>1369</v>
      </c>
      <c r="L88" s="26" t="s">
        <v>6518</v>
      </c>
      <c r="O88" s="90">
        <v>1</v>
      </c>
      <c r="P88" s="90">
        <v>40</v>
      </c>
      <c r="Q88" s="55">
        <f t="shared" si="3"/>
        <v>47</v>
      </c>
      <c r="R88" s="42">
        <v>5</v>
      </c>
      <c r="T88" s="90" t="s">
        <v>1745</v>
      </c>
      <c r="U88" s="90">
        <v>33004</v>
      </c>
      <c r="V88" s="90"/>
      <c r="W88" s="26" t="s">
        <v>6513</v>
      </c>
      <c r="X88" s="194" t="s">
        <v>6515</v>
      </c>
      <c r="Y88" s="90" t="str">
        <f>IF(VLOOKUP(I88,属性值!A:F,2,FALSE)&lt;17,"",IF(P88="","",INT(VLOOKUP(P88,属性值!A:G,R88+1,FALSE)*VLOOKUP(I88,属性值!A:F,5,FALSE))))</f>
        <v/>
      </c>
      <c r="Z88" s="90" t="str">
        <f t="shared" si="4"/>
        <v/>
      </c>
      <c r="AA88" s="90">
        <f>IF(VLOOKUP(I88,属性值!A:B,2,FALSE)&gt;16,"",IF(P88="","",INT(VLOOKUP(P88,属性值!I:O,R88+1,FALSE)*VLOOKUP(I88,属性值!A:D,3,FALSE))))</f>
        <v>612</v>
      </c>
      <c r="AB88" s="90">
        <f>IF(VLOOKUP(I88,属性值!A:B,2,FALSE)&gt;16,"",IF(P88="","",INT(VLOOKUP(P88,属性值!I:O,R88+1,FALSE)*VLOOKUP(I88,属性值!A:D,4,FALSE))))</f>
        <v>306</v>
      </c>
      <c r="AC88" s="42">
        <v>25</v>
      </c>
      <c r="AD88" s="90" t="str">
        <f>IF(AC88="","",VLOOKUP(AC88,状态名词!A:C,2,FALSE))</f>
        <v>duochong</v>
      </c>
      <c r="AE88" s="90" t="str">
        <f>IF(AC88="","",VLOOKUP(AC88,状态名词!A:C,3,FALSE))</f>
        <v>多重施法</v>
      </c>
      <c r="AF88" s="42">
        <v>300</v>
      </c>
    </row>
    <row r="89" spans="1:32" s="42" customFormat="1">
      <c r="A89" s="90"/>
      <c r="I89" s="90" t="str">
        <f>IF(H89="",I88,VLOOKUP(H89,装备类型!A:B,2,FALSE))</f>
        <v>胸部</v>
      </c>
      <c r="J89" s="90"/>
      <c r="K89" s="188"/>
      <c r="L89" s="90"/>
      <c r="O89" s="90"/>
      <c r="P89" s="90"/>
      <c r="Q89" s="55" t="str">
        <f t="shared" si="3"/>
        <v/>
      </c>
      <c r="T89" s="90"/>
      <c r="U89" s="90"/>
      <c r="V89" s="90"/>
      <c r="W89" s="26"/>
      <c r="X89" s="194"/>
      <c r="Y89" s="90" t="str">
        <f>IF(VLOOKUP(I89,属性值!A:F,2,FALSE)&lt;17,"",IF(P89="","",INT(VLOOKUP(P89,属性值!A:G,R89+1,FALSE)*VLOOKUP(I89,属性值!A:F,5,FALSE))))</f>
        <v/>
      </c>
      <c r="Z89" s="90" t="str">
        <f t="shared" si="4"/>
        <v/>
      </c>
      <c r="AA89" s="90" t="str">
        <f>IF(VLOOKUP(I89,属性值!A:B,2,FALSE)&gt;16,"",IF(P89="","",INT(VLOOKUP(P89,属性值!I:O,R89+1,FALSE)*VLOOKUP(I89,属性值!A:D,3,FALSE))))</f>
        <v/>
      </c>
      <c r="AB89" s="90" t="str">
        <f>IF(VLOOKUP(I89,属性值!A:B,2,FALSE)&gt;16,"",IF(P89="","",INT(VLOOKUP(P89,属性值!I:O,R89+1,FALSE)*VLOOKUP(I89,属性值!A:D,4,FALSE))))</f>
        <v/>
      </c>
      <c r="AC89" s="42">
        <v>33</v>
      </c>
      <c r="AD89" s="90" t="str">
        <f>IF(AC89="","",VLOOKUP(AC89,状态名词!A:C,2,FALSE))</f>
        <v>relight</v>
      </c>
      <c r="AE89" s="90" t="str">
        <f>IF(AC89="","",VLOOKUP(AC89,状态名词!A:C,3,FALSE))</f>
        <v>光抗性强化</v>
      </c>
      <c r="AF89" s="42">
        <v>24</v>
      </c>
    </row>
    <row r="90" spans="1:32" s="42" customFormat="1" ht="40.5">
      <c r="A90" s="90">
        <v>15037</v>
      </c>
      <c r="B90" s="42">
        <v>40</v>
      </c>
      <c r="C90" s="42">
        <v>5</v>
      </c>
      <c r="D90" s="42">
        <v>40</v>
      </c>
      <c r="H90" s="42">
        <v>11</v>
      </c>
      <c r="I90" s="90" t="str">
        <f>IF(H90="",I89,VLOOKUP(H90,装备类型!A:B,2,FALSE))</f>
        <v>头部</v>
      </c>
      <c r="J90" s="90">
        <v>1</v>
      </c>
      <c r="K90" s="188" t="s">
        <v>1370</v>
      </c>
      <c r="L90" s="26" t="s">
        <v>6518</v>
      </c>
      <c r="O90" s="90">
        <v>1</v>
      </c>
      <c r="P90" s="90">
        <v>40</v>
      </c>
      <c r="Q90" s="55">
        <f t="shared" si="3"/>
        <v>47</v>
      </c>
      <c r="R90" s="42">
        <v>5</v>
      </c>
      <c r="T90" s="90" t="s">
        <v>1746</v>
      </c>
      <c r="U90" s="90">
        <v>33005</v>
      </c>
      <c r="V90" s="90"/>
      <c r="W90" s="26" t="s">
        <v>6514</v>
      </c>
      <c r="X90" s="194" t="s">
        <v>6516</v>
      </c>
      <c r="Y90" s="90" t="str">
        <f>IF(VLOOKUP(I90,属性值!A:F,2,FALSE)&lt;17,"",IF(P90="","",INT(VLOOKUP(P90,属性值!A:G,R90+1,FALSE)*VLOOKUP(I90,属性值!A:F,5,FALSE))))</f>
        <v/>
      </c>
      <c r="Z90" s="90" t="str">
        <f t="shared" si="4"/>
        <v/>
      </c>
      <c r="AA90" s="90">
        <f>IF(VLOOKUP(I90,属性值!A:B,2,FALSE)&gt;16,"",IF(P90="","",INT(VLOOKUP(P90,属性值!I:O,R90+1,FALSE)*VLOOKUP(I90,属性值!A:D,3,FALSE))))</f>
        <v>612</v>
      </c>
      <c r="AB90" s="90">
        <f>IF(VLOOKUP(I90,属性值!A:B,2,FALSE)&gt;16,"",IF(P90="","",INT(VLOOKUP(P90,属性值!I:O,R90+1,FALSE)*VLOOKUP(I90,属性值!A:D,4,FALSE))))</f>
        <v>306</v>
      </c>
      <c r="AC90" s="42">
        <v>25</v>
      </c>
      <c r="AD90" s="90" t="str">
        <f>IF(AC90="","",VLOOKUP(AC90,状态名词!A:C,2,FALSE))</f>
        <v>duochong</v>
      </c>
      <c r="AE90" s="90" t="str">
        <f>IF(AC90="","",VLOOKUP(AC90,状态名词!A:C,3,FALSE))</f>
        <v>多重施法</v>
      </c>
      <c r="AF90" s="42">
        <v>300</v>
      </c>
    </row>
    <row r="91" spans="1:32" s="42" customFormat="1">
      <c r="A91" s="90"/>
      <c r="I91" s="90" t="str">
        <f>IF(H91="",I90,VLOOKUP(H91,装备类型!A:B,2,FALSE))</f>
        <v>头部</v>
      </c>
      <c r="J91" s="90"/>
      <c r="K91" s="188"/>
      <c r="L91" s="90"/>
      <c r="O91" s="90"/>
      <c r="P91" s="90"/>
      <c r="Q91" s="55" t="str">
        <f t="shared" si="3"/>
        <v/>
      </c>
      <c r="T91" s="90"/>
      <c r="U91" s="90"/>
      <c r="V91" s="90"/>
      <c r="W91" s="90"/>
      <c r="X91" s="193"/>
      <c r="Y91" s="90" t="str">
        <f>IF(VLOOKUP(I91,属性值!A:F,2,FALSE)&lt;17,"",IF(P91="","",INT(VLOOKUP(P91,属性值!A:G,R91+1,FALSE)*VLOOKUP(I91,属性值!A:F,5,FALSE))))</f>
        <v/>
      </c>
      <c r="Z91" s="90" t="str">
        <f t="shared" si="4"/>
        <v/>
      </c>
      <c r="AA91" s="90" t="str">
        <f>IF(VLOOKUP(I91,属性值!A:B,2,FALSE)&gt;16,"",IF(P91="","",INT(VLOOKUP(P91,属性值!I:O,R91+1,FALSE)*VLOOKUP(I91,属性值!A:D,3,FALSE))))</f>
        <v/>
      </c>
      <c r="AB91" s="90" t="str">
        <f>IF(VLOOKUP(I91,属性值!A:B,2,FALSE)&gt;16,"",IF(P91="","",INT(VLOOKUP(P91,属性值!I:O,R91+1,FALSE)*VLOOKUP(I91,属性值!A:D,4,FALSE))))</f>
        <v/>
      </c>
      <c r="AC91" s="42">
        <v>33</v>
      </c>
      <c r="AD91" s="90" t="str">
        <f>IF(AC91="","",VLOOKUP(AC91,状态名词!A:C,2,FALSE))</f>
        <v>relight</v>
      </c>
      <c r="AE91" s="90" t="str">
        <f>IF(AC91="","",VLOOKUP(AC91,状态名词!A:C,3,FALSE))</f>
        <v>光抗性强化</v>
      </c>
      <c r="AF91" s="42">
        <v>24</v>
      </c>
    </row>
    <row r="92" spans="1:32" s="42" customFormat="1">
      <c r="A92" s="90">
        <v>15038</v>
      </c>
      <c r="B92" s="42">
        <v>40</v>
      </c>
      <c r="C92" s="42">
        <v>5</v>
      </c>
      <c r="D92" s="42">
        <v>40</v>
      </c>
      <c r="E92" s="42">
        <v>1</v>
      </c>
      <c r="H92" s="42">
        <v>13</v>
      </c>
      <c r="I92" s="90" t="str">
        <f>IF(H92="",I91,VLOOKUP(H92,装备类型!A:B,2,FALSE))</f>
        <v>腿部</v>
      </c>
      <c r="J92" s="90">
        <v>1</v>
      </c>
      <c r="K92" s="178" t="s">
        <v>1371</v>
      </c>
      <c r="L92" s="90" t="s">
        <v>5430</v>
      </c>
      <c r="O92" s="90">
        <v>1</v>
      </c>
      <c r="P92" s="90">
        <v>40</v>
      </c>
      <c r="Q92" s="55">
        <f t="shared" si="3"/>
        <v>47</v>
      </c>
      <c r="R92" s="42">
        <v>5</v>
      </c>
      <c r="T92" s="90" t="s">
        <v>3486</v>
      </c>
      <c r="U92" s="90">
        <v>1103</v>
      </c>
      <c r="V92" s="90">
        <v>5</v>
      </c>
      <c r="W92" s="90" t="s">
        <v>1372</v>
      </c>
      <c r="X92" s="173"/>
      <c r="Y92" s="90" t="str">
        <f>IF(VLOOKUP(I92,属性值!A:F,2,FALSE)&lt;17,"",IF(P92="","",INT(VLOOKUP(P92,属性值!A:G,R92+1,FALSE)*VLOOKUP(I92,属性值!A:F,5,FALSE))))</f>
        <v/>
      </c>
      <c r="Z92" s="90" t="str">
        <f t="shared" si="4"/>
        <v/>
      </c>
      <c r="AA92" s="90">
        <f>IF(VLOOKUP(I92,属性值!A:B,2,FALSE)&gt;16,"",IF(P92="","",INT(VLOOKUP(P92,属性值!I:O,R92+1,FALSE)*VLOOKUP(I92,属性值!A:D,3,FALSE))))</f>
        <v>612</v>
      </c>
      <c r="AB92" s="90">
        <f>IF(VLOOKUP(I92,属性值!A:B,2,FALSE)&gt;16,"",IF(P92="","",INT(VLOOKUP(P92,属性值!I:O,R92+1,FALSE)*VLOOKUP(I92,属性值!A:D,4,FALSE))))</f>
        <v>306</v>
      </c>
      <c r="AC92" s="42">
        <v>17</v>
      </c>
      <c r="AD92" s="90" t="str">
        <f>IF(AC92="","",VLOOKUP(AC92,状态名词!A:C,2,FALSE))</f>
        <v>adi</v>
      </c>
      <c r="AE92" s="90" t="str">
        <f>IF(AC92="","",VLOOKUP(AC92,状态名词!A:C,3,FALSE))</f>
        <v>物穿</v>
      </c>
      <c r="AF92" s="42">
        <v>75</v>
      </c>
    </row>
    <row r="93" spans="1:32" s="42" customFormat="1">
      <c r="A93" s="90"/>
      <c r="I93" s="90" t="str">
        <f>IF(H93="",I92,VLOOKUP(H93,装备类型!A:B,2,FALSE))</f>
        <v>腿部</v>
      </c>
      <c r="J93" s="90"/>
      <c r="K93" s="178"/>
      <c r="L93" s="90"/>
      <c r="O93" s="90"/>
      <c r="P93" s="90" t="s">
        <v>225</v>
      </c>
      <c r="Q93" s="55" t="str">
        <f t="shared" si="3"/>
        <v/>
      </c>
      <c r="T93" s="90" t="s">
        <v>225</v>
      </c>
      <c r="U93" s="90"/>
      <c r="V93" s="90"/>
      <c r="W93" s="90"/>
      <c r="X93" s="173"/>
      <c r="Y93" s="90" t="str">
        <f>IF(VLOOKUP(I93,属性值!A:F,2,FALSE)&lt;17,"",IF(P93="","",INT(VLOOKUP(P93,属性值!A:G,R93+1,FALSE)*VLOOKUP(I93,属性值!A:F,5,FALSE))))</f>
        <v/>
      </c>
      <c r="Z93" s="90" t="str">
        <f t="shared" si="4"/>
        <v/>
      </c>
      <c r="AA93" s="90" t="str">
        <f>IF(VLOOKUP(I93,属性值!A:B,2,FALSE)&gt;16,"",IF(P93="","",INT(VLOOKUP(P93,属性值!I:O,R93+1,FALSE)*VLOOKUP(I93,属性值!A:D,3,FALSE))))</f>
        <v/>
      </c>
      <c r="AB93" s="90" t="str">
        <f>IF(VLOOKUP(I93,属性值!A:B,2,FALSE)&gt;16,"",IF(P93="","",INT(VLOOKUP(P93,属性值!I:O,R93+1,FALSE)*VLOOKUP(I93,属性值!A:D,4,FALSE))))</f>
        <v/>
      </c>
      <c r="AC93" s="42">
        <v>18</v>
      </c>
      <c r="AD93" s="90" t="str">
        <f>IF(AC93="","",VLOOKUP(AC93,状态名词!A:C,2,FALSE))</f>
        <v>api</v>
      </c>
      <c r="AE93" s="90" t="str">
        <f>IF(AC93="","",VLOOKUP(AC93,状态名词!A:C,3,FALSE))</f>
        <v>法穿</v>
      </c>
      <c r="AF93" s="42">
        <v>75</v>
      </c>
    </row>
    <row r="94" spans="1:32" s="42" customFormat="1">
      <c r="A94" s="90"/>
      <c r="I94" s="90" t="str">
        <f>IF(H94="",I93,VLOOKUP(H94,装备类型!A:B,2,FALSE))</f>
        <v>腿部</v>
      </c>
      <c r="J94" s="90"/>
      <c r="K94" s="178"/>
      <c r="L94" s="90"/>
      <c r="O94" s="90"/>
      <c r="P94" s="90" t="s">
        <v>225</v>
      </c>
      <c r="Q94" s="55" t="str">
        <f t="shared" si="3"/>
        <v/>
      </c>
      <c r="T94" s="90" t="s">
        <v>225</v>
      </c>
      <c r="U94" s="90"/>
      <c r="V94" s="90"/>
      <c r="W94" s="90"/>
      <c r="X94" s="173"/>
      <c r="Y94" s="90" t="str">
        <f>IF(VLOOKUP(I94,属性值!A:F,2,FALSE)&lt;17,"",IF(P94="","",INT(VLOOKUP(P94,属性值!A:G,R94+1,FALSE)*VLOOKUP(I94,属性值!A:F,5,FALSE))))</f>
        <v/>
      </c>
      <c r="Z94" s="90" t="str">
        <f t="shared" si="4"/>
        <v/>
      </c>
      <c r="AA94" s="90" t="str">
        <f>IF(VLOOKUP(I94,属性值!A:B,2,FALSE)&gt;16,"",IF(P94="","",INT(VLOOKUP(P94,属性值!I:O,R94+1,FALSE)*VLOOKUP(I94,属性值!A:D,3,FALSE))))</f>
        <v/>
      </c>
      <c r="AB94" s="90" t="str">
        <f>IF(VLOOKUP(I94,属性值!A:B,2,FALSE)&gt;16,"",IF(P94="","",INT(VLOOKUP(P94,属性值!I:O,R94+1,FALSE)*VLOOKUP(I94,属性值!A:D,4,FALSE))))</f>
        <v/>
      </c>
      <c r="AC94" s="42">
        <v>23</v>
      </c>
      <c r="AD94" s="90" t="str">
        <f>IF(AC94="","",VLOOKUP(AC94,状态名词!A:C,2,FALSE))</f>
        <v>steal</v>
      </c>
      <c r="AE94" s="90" t="str">
        <f>IF(AC94="","",VLOOKUP(AC94,状态名词!A:C,3,FALSE))</f>
        <v>生命偷取</v>
      </c>
      <c r="AF94" s="42">
        <v>1000</v>
      </c>
    </row>
    <row r="95" spans="1:32" s="42" customFormat="1">
      <c r="A95" s="90"/>
      <c r="I95" s="90" t="str">
        <f>IF(H95="",I94,VLOOKUP(H95,装备类型!A:B,2,FALSE))</f>
        <v>腿部</v>
      </c>
      <c r="J95" s="90">
        <v>2</v>
      </c>
      <c r="K95" s="179" t="s">
        <v>5967</v>
      </c>
      <c r="L95" s="90" t="s">
        <v>5968</v>
      </c>
      <c r="O95" s="90">
        <v>1</v>
      </c>
      <c r="P95" s="90">
        <v>60</v>
      </c>
      <c r="Q95" s="55">
        <f t="shared" si="3"/>
        <v>69</v>
      </c>
      <c r="R95" s="42">
        <v>6</v>
      </c>
      <c r="T95" s="90" t="s">
        <v>5969</v>
      </c>
      <c r="U95" s="90">
        <v>1103</v>
      </c>
      <c r="V95" s="90">
        <v>5</v>
      </c>
      <c r="W95" s="90"/>
      <c r="X95" s="173"/>
      <c r="Y95" s="90" t="str">
        <f>IF(VLOOKUP(I95,属性值!A:F,2,FALSE)&lt;17,"",IF(P95="","",INT(VLOOKUP(P95,属性值!A:G,R95+1,FALSE)*VLOOKUP(I95,属性值!A:F,5,FALSE))))</f>
        <v/>
      </c>
      <c r="Z95" s="90" t="str">
        <f t="shared" si="4"/>
        <v/>
      </c>
      <c r="AA95" s="90">
        <f>IF(VLOOKUP(I95,属性值!A:B,2,FALSE)&gt;16,"",IF(P95="","",INT(VLOOKUP(P95,属性值!I:O,R95+1,FALSE)*VLOOKUP(I95,属性值!A:D,3,FALSE))))</f>
        <v>1374</v>
      </c>
      <c r="AB95" s="90">
        <f>IF(VLOOKUP(I95,属性值!A:B,2,FALSE)&gt;16,"",IF(P95="","",INT(VLOOKUP(P95,属性值!I:O,R95+1,FALSE)*VLOOKUP(I95,属性值!A:D,4,FALSE))))</f>
        <v>687</v>
      </c>
      <c r="AC95" s="42">
        <v>17</v>
      </c>
      <c r="AD95" s="90" t="str">
        <f>IF(AC95="","",VLOOKUP(AC95,状态名词!A:C,2,FALSE))</f>
        <v>adi</v>
      </c>
      <c r="AE95" s="90" t="str">
        <f>IF(AC95="","",VLOOKUP(AC95,状态名词!A:C,3,FALSE))</f>
        <v>物穿</v>
      </c>
      <c r="AF95" s="42">
        <v>300</v>
      </c>
    </row>
    <row r="96" spans="1:32" s="42" customFormat="1">
      <c r="A96" s="90"/>
      <c r="I96" s="90" t="str">
        <f>IF(H96="",I95,VLOOKUP(H96,装备类型!A:B,2,FALSE))</f>
        <v>腿部</v>
      </c>
      <c r="J96" s="90"/>
      <c r="K96" s="40"/>
      <c r="L96" s="90"/>
      <c r="O96" s="90"/>
      <c r="P96" s="90"/>
      <c r="Q96" s="55" t="str">
        <f t="shared" si="3"/>
        <v/>
      </c>
      <c r="T96" s="90"/>
      <c r="U96" s="90"/>
      <c r="V96" s="90"/>
      <c r="W96" s="90"/>
      <c r="X96" s="173"/>
      <c r="Y96" s="90" t="str">
        <f>IF(VLOOKUP(I96,属性值!A:F,2,FALSE)&lt;17,"",IF(P96="","",INT(VLOOKUP(P96,属性值!A:G,R96+1,FALSE)*VLOOKUP(I96,属性值!A:F,5,FALSE))))</f>
        <v/>
      </c>
      <c r="Z96" s="90" t="str">
        <f t="shared" si="4"/>
        <v/>
      </c>
      <c r="AA96" s="90" t="str">
        <f>IF(VLOOKUP(I96,属性值!A:B,2,FALSE)&gt;16,"",IF(P96="","",INT(VLOOKUP(P96,属性值!I:O,R96+1,FALSE)*VLOOKUP(I96,属性值!A:D,3,FALSE))))</f>
        <v/>
      </c>
      <c r="AB96" s="90" t="str">
        <f>IF(VLOOKUP(I96,属性值!A:B,2,FALSE)&gt;16,"",IF(P96="","",INT(VLOOKUP(P96,属性值!I:O,R96+1,FALSE)*VLOOKUP(I96,属性值!A:D,4,FALSE))))</f>
        <v/>
      </c>
      <c r="AC96" s="42">
        <v>18</v>
      </c>
      <c r="AD96" s="90" t="str">
        <f>IF(AC96="","",VLOOKUP(AC96,状态名词!A:C,2,FALSE))</f>
        <v>api</v>
      </c>
      <c r="AE96" s="90" t="str">
        <f>IF(AC96="","",VLOOKUP(AC96,状态名词!A:C,3,FALSE))</f>
        <v>法穿</v>
      </c>
      <c r="AF96" s="42">
        <v>300</v>
      </c>
    </row>
    <row r="97" spans="1:32" s="42" customFormat="1">
      <c r="A97" s="90"/>
      <c r="I97" s="90" t="str">
        <f>IF(H97="",I96,VLOOKUP(H97,装备类型!A:B,2,FALSE))</f>
        <v>腿部</v>
      </c>
      <c r="J97" s="90"/>
      <c r="K97" s="40"/>
      <c r="L97" s="90"/>
      <c r="O97" s="90"/>
      <c r="P97" s="90"/>
      <c r="Q97" s="55" t="str">
        <f t="shared" si="3"/>
        <v/>
      </c>
      <c r="T97" s="90"/>
      <c r="U97" s="90"/>
      <c r="V97" s="90"/>
      <c r="W97" s="90"/>
      <c r="X97" s="173"/>
      <c r="Y97" s="90" t="str">
        <f>IF(VLOOKUP(I97,属性值!A:F,2,FALSE)&lt;17,"",IF(P97="","",INT(VLOOKUP(P97,属性值!A:G,R97+1,FALSE)*VLOOKUP(I97,属性值!A:F,5,FALSE))))</f>
        <v/>
      </c>
      <c r="Z97" s="90" t="str">
        <f t="shared" si="4"/>
        <v/>
      </c>
      <c r="AA97" s="90" t="str">
        <f>IF(VLOOKUP(I97,属性值!A:B,2,FALSE)&gt;16,"",IF(P97="","",INT(VLOOKUP(P97,属性值!I:O,R97+1,FALSE)*VLOOKUP(I97,属性值!A:D,3,FALSE))))</f>
        <v/>
      </c>
      <c r="AB97" s="90" t="str">
        <f>IF(VLOOKUP(I97,属性值!A:B,2,FALSE)&gt;16,"",IF(P97="","",INT(VLOOKUP(P97,属性值!I:O,R97+1,FALSE)*VLOOKUP(I97,属性值!A:D,4,FALSE))))</f>
        <v/>
      </c>
      <c r="AC97" s="42">
        <v>23</v>
      </c>
      <c r="AD97" s="90" t="str">
        <f>IF(AC97="","",VLOOKUP(AC97,状态名词!A:C,2,FALSE))</f>
        <v>steal</v>
      </c>
      <c r="AE97" s="90" t="str">
        <f>IF(AC97="","",VLOOKUP(AC97,状态名词!A:C,3,FALSE))</f>
        <v>生命偷取</v>
      </c>
      <c r="AF97" s="42">
        <v>1300</v>
      </c>
    </row>
    <row r="98" spans="1:32" s="42" customFormat="1">
      <c r="A98" s="90">
        <v>15039</v>
      </c>
      <c r="B98" s="42">
        <v>40</v>
      </c>
      <c r="C98" s="42">
        <v>6</v>
      </c>
      <c r="D98" s="42">
        <v>40</v>
      </c>
      <c r="H98" s="42">
        <v>18</v>
      </c>
      <c r="I98" s="90" t="str">
        <f>IF(H98="",I97,VLOOKUP(H98,装备类型!A:B,2,FALSE))</f>
        <v>饰品</v>
      </c>
      <c r="J98" s="90">
        <v>1</v>
      </c>
      <c r="K98" s="182" t="s">
        <v>1373</v>
      </c>
      <c r="L98" s="90"/>
      <c r="O98" s="90">
        <v>0</v>
      </c>
      <c r="P98" s="90">
        <v>40</v>
      </c>
      <c r="Q98" s="55">
        <f t="shared" si="3"/>
        <v>49</v>
      </c>
      <c r="R98" s="42">
        <v>6</v>
      </c>
      <c r="T98" s="90" t="s">
        <v>1747</v>
      </c>
      <c r="U98" s="90"/>
      <c r="V98" s="90"/>
      <c r="W98" s="90"/>
      <c r="X98" s="173"/>
      <c r="Y98" s="90">
        <f>IF(VLOOKUP(I98,属性值!A:F,2,FALSE)&lt;17,"",IF(P98="","",INT(VLOOKUP(P98,属性值!A:G,R98+1,FALSE)*VLOOKUP(I98,属性值!A:F,5,FALSE))))</f>
        <v>173</v>
      </c>
      <c r="Z98" s="90">
        <f t="shared" si="4"/>
        <v>173</v>
      </c>
      <c r="AA98" s="90" t="str">
        <f>IF(VLOOKUP(I98,属性值!A:B,2,FALSE)&gt;16,"",IF(P98="","",INT(VLOOKUP(P98,属性值!I:O,R98+1,FALSE)*VLOOKUP(I98,属性值!A:D,3,FALSE))))</f>
        <v/>
      </c>
      <c r="AB98" s="90" t="str">
        <f>IF(VLOOKUP(I98,属性值!A:B,2,FALSE)&gt;16,"",IF(P98="","",INT(VLOOKUP(P98,属性值!I:O,R98+1,FALSE)*VLOOKUP(I98,属性值!A:D,4,FALSE))))</f>
        <v/>
      </c>
      <c r="AD98" s="90" t="str">
        <f>IF(AC98="","",VLOOKUP(AC98,状态名词!A:C,2,FALSE))</f>
        <v/>
      </c>
      <c r="AE98" s="90" t="str">
        <f>IF(AC98="","",VLOOKUP(AC98,状态名词!A:C,3,FALSE))</f>
        <v/>
      </c>
    </row>
    <row r="99" spans="1:32" s="42" customFormat="1">
      <c r="A99" s="90">
        <v>15040</v>
      </c>
      <c r="B99" s="42">
        <v>40</v>
      </c>
      <c r="C99" s="42">
        <v>5</v>
      </c>
      <c r="D99" s="42">
        <v>40</v>
      </c>
      <c r="H99" s="42">
        <v>13</v>
      </c>
      <c r="I99" s="90" t="str">
        <f>IF(H99="",I98,VLOOKUP(H99,装备类型!A:B,2,FALSE))</f>
        <v>腿部</v>
      </c>
      <c r="J99" s="90">
        <v>1</v>
      </c>
      <c r="K99" s="40" t="s">
        <v>1374</v>
      </c>
      <c r="L99" s="90"/>
      <c r="O99" s="90">
        <v>0</v>
      </c>
      <c r="P99" s="90">
        <v>40</v>
      </c>
      <c r="Q99" s="55">
        <f t="shared" si="3"/>
        <v>47</v>
      </c>
      <c r="R99" s="42">
        <v>5</v>
      </c>
      <c r="T99" s="90" t="s">
        <v>3487</v>
      </c>
      <c r="U99" s="90"/>
      <c r="V99" s="90"/>
      <c r="W99" s="90"/>
      <c r="X99" s="173"/>
      <c r="Y99" s="90" t="str">
        <f>IF(VLOOKUP(I99,属性值!A:F,2,FALSE)&lt;17,"",IF(P99="","",INT(VLOOKUP(P99,属性值!A:G,R99+1,FALSE)*VLOOKUP(I99,属性值!A:F,5,FALSE))))</f>
        <v/>
      </c>
      <c r="Z99" s="90" t="str">
        <f t="shared" si="4"/>
        <v/>
      </c>
      <c r="AA99" s="90">
        <f>IF(VLOOKUP(I99,属性值!A:B,2,FALSE)&gt;16,"",IF(P99="","",INT(VLOOKUP(P99,属性值!I:O,R99+1,FALSE)*VLOOKUP(I99,属性值!A:D,3,FALSE))))</f>
        <v>612</v>
      </c>
      <c r="AB99" s="90">
        <f>IF(VLOOKUP(I99,属性值!A:B,2,FALSE)&gt;16,"",IF(P99="","",INT(VLOOKUP(P99,属性值!I:O,R99+1,FALSE)*VLOOKUP(I99,属性值!A:D,4,FALSE))))</f>
        <v>306</v>
      </c>
      <c r="AC99" s="42">
        <v>19</v>
      </c>
      <c r="AD99" s="90" t="str">
        <f>IF(AC99="","",VLOOKUP(AC99,状态名词!A:C,2,FALSE))</f>
        <v>rating</v>
      </c>
      <c r="AE99" s="90" t="str">
        <f>IF(AC99="","",VLOOKUP(AC99,状态名词!A:C,3,FALSE))</f>
        <v>暴击+</v>
      </c>
      <c r="AF99" s="42">
        <v>-3000</v>
      </c>
    </row>
    <row r="100" spans="1:32" s="42" customFormat="1">
      <c r="A100" s="90">
        <v>15041</v>
      </c>
      <c r="B100" s="42">
        <v>60</v>
      </c>
      <c r="C100" s="42">
        <v>6</v>
      </c>
      <c r="D100" s="42">
        <v>0</v>
      </c>
      <c r="H100" s="42">
        <v>17</v>
      </c>
      <c r="I100" s="90" t="str">
        <f>IF(H100="",I99,VLOOKUP(H100,装备类型!A:B,2,FALSE))</f>
        <v>护身符</v>
      </c>
      <c r="J100" s="90">
        <v>1</v>
      </c>
      <c r="K100" s="40" t="s">
        <v>1375</v>
      </c>
      <c r="L100" s="90"/>
      <c r="O100" s="90">
        <v>0</v>
      </c>
      <c r="P100" s="90">
        <v>60</v>
      </c>
      <c r="Q100" s="55">
        <f t="shared" si="3"/>
        <v>69</v>
      </c>
      <c r="R100" s="42">
        <v>6</v>
      </c>
      <c r="T100" s="90" t="s">
        <v>1748</v>
      </c>
      <c r="U100" s="90"/>
      <c r="V100" s="90"/>
      <c r="W100" s="90"/>
      <c r="X100" s="173"/>
      <c r="Y100" s="90">
        <f>IF(VLOOKUP(I100,属性值!A:F,2,FALSE)&lt;17,"",IF(P100="","",INT(VLOOKUP(P100,属性值!A:G,R100+1,FALSE)*VLOOKUP(I100,属性值!A:F,5,FALSE))))</f>
        <v>389</v>
      </c>
      <c r="Z100" s="90">
        <f t="shared" si="4"/>
        <v>389</v>
      </c>
      <c r="AA100" s="90" t="str">
        <f>IF(VLOOKUP(I100,属性值!A:B,2,FALSE)&gt;16,"",IF(P100="","",INT(VLOOKUP(P100,属性值!I:O,R100+1,FALSE)*VLOOKUP(I100,属性值!A:D,3,FALSE))))</f>
        <v/>
      </c>
      <c r="AB100" s="90" t="str">
        <f>IF(VLOOKUP(I100,属性值!A:B,2,FALSE)&gt;16,"",IF(P100="","",INT(VLOOKUP(P100,属性值!I:O,R100+1,FALSE)*VLOOKUP(I100,属性值!A:D,4,FALSE))))</f>
        <v/>
      </c>
      <c r="AC100" s="42">
        <v>20</v>
      </c>
      <c r="AD100" s="90" t="str">
        <f>IF(AC100="","",VLOOKUP(AC100,状态名词!A:C,2,FALSE))</f>
        <v>ratingdamage</v>
      </c>
      <c r="AE100" s="90" t="str">
        <f>IF(AC100="","",VLOOKUP(AC100,状态名词!A:C,3,FALSE))</f>
        <v>暴伤+</v>
      </c>
      <c r="AF100" s="42">
        <v>6000</v>
      </c>
    </row>
    <row r="101" spans="1:32" s="42" customFormat="1">
      <c r="A101" s="90">
        <v>15042</v>
      </c>
      <c r="B101" s="42">
        <v>40</v>
      </c>
      <c r="C101" s="42">
        <v>5</v>
      </c>
      <c r="D101" s="42">
        <v>10</v>
      </c>
      <c r="E101" s="42">
        <v>1</v>
      </c>
      <c r="H101" s="42">
        <v>11</v>
      </c>
      <c r="I101" s="90" t="str">
        <f>IF(H101="",I100,VLOOKUP(H101,装备类型!A:B,2,FALSE))</f>
        <v>头部</v>
      </c>
      <c r="J101" s="90">
        <v>1</v>
      </c>
      <c r="K101" s="40" t="s">
        <v>1376</v>
      </c>
      <c r="L101" s="90" t="s">
        <v>5970</v>
      </c>
      <c r="O101" s="90">
        <v>1</v>
      </c>
      <c r="P101" s="90">
        <v>30</v>
      </c>
      <c r="Q101" s="55">
        <f t="shared" si="3"/>
        <v>37</v>
      </c>
      <c r="R101" s="42">
        <v>5</v>
      </c>
      <c r="T101" s="90" t="s">
        <v>1749</v>
      </c>
      <c r="U101" s="90"/>
      <c r="V101" s="90"/>
      <c r="W101" s="90"/>
      <c r="X101" s="226" t="s">
        <v>1377</v>
      </c>
      <c r="Y101" s="90" t="str">
        <f>IF(VLOOKUP(I101,属性值!A:F,2,FALSE)&lt;17,"",IF(P101="","",INT(VLOOKUP(P101,属性值!A:G,R101+1,FALSE)*VLOOKUP(I101,属性值!A:F,5,FALSE))))</f>
        <v/>
      </c>
      <c r="Z101" s="90" t="str">
        <f t="shared" si="4"/>
        <v/>
      </c>
      <c r="AA101" s="90">
        <f>IF(VLOOKUP(I101,属性值!A:B,2,FALSE)&gt;16,"",IF(P101="","",INT(VLOOKUP(P101,属性值!I:O,R101+1,FALSE)*VLOOKUP(I101,属性值!A:D,3,FALSE))))</f>
        <v>390</v>
      </c>
      <c r="AB101" s="90">
        <f>IF(VLOOKUP(I101,属性值!A:B,2,FALSE)&gt;16,"",IF(P101="","",INT(VLOOKUP(P101,属性值!I:O,R101+1,FALSE)*VLOOKUP(I101,属性值!A:D,4,FALSE))))</f>
        <v>195</v>
      </c>
      <c r="AC101" s="42">
        <v>35</v>
      </c>
      <c r="AD101" s="90" t="str">
        <f>IF(AC101="","",VLOOKUP(AC101,状态名词!A:C,2,FALSE))</f>
        <v>reelement</v>
      </c>
      <c r="AE101" s="90" t="str">
        <f>IF(AC101="","",VLOOKUP(AC101,状态名词!A:C,3,FALSE))</f>
        <v>全抗性强化</v>
      </c>
      <c r="AF101" s="42">
        <v>15</v>
      </c>
    </row>
    <row r="102" spans="1:32" s="42" customFormat="1">
      <c r="A102" s="90"/>
      <c r="I102" s="90" t="str">
        <f>IF(H102="",I101,VLOOKUP(H102,装备类型!A:B,2,FALSE))</f>
        <v>头部</v>
      </c>
      <c r="J102" s="90"/>
      <c r="K102" s="40"/>
      <c r="L102" s="90"/>
      <c r="O102" s="90"/>
      <c r="P102" s="90" t="s">
        <v>225</v>
      </c>
      <c r="Q102" s="55" t="str">
        <f t="shared" si="3"/>
        <v/>
      </c>
      <c r="T102" s="90" t="s">
        <v>225</v>
      </c>
      <c r="U102" s="90"/>
      <c r="V102" s="90"/>
      <c r="W102" s="90"/>
      <c r="X102" s="226"/>
      <c r="Y102" s="90" t="str">
        <f>IF(VLOOKUP(I102,属性值!A:F,2,FALSE)&lt;17,"",IF(P102="","",INT(VLOOKUP(P102,属性值!A:G,R102+1,FALSE)*VLOOKUP(I102,属性值!A:F,5,FALSE))))</f>
        <v/>
      </c>
      <c r="Z102" s="90" t="str">
        <f t="shared" si="4"/>
        <v/>
      </c>
      <c r="AA102" s="90" t="str">
        <f>IF(VLOOKUP(I102,属性值!A:B,2,FALSE)&gt;16,"",IF(P102="","",INT(VLOOKUP(P102,属性值!I:O,R102+1,FALSE)*VLOOKUP(I102,属性值!A:D,3,FALSE))))</f>
        <v/>
      </c>
      <c r="AB102" s="90" t="str">
        <f>IF(VLOOKUP(I102,属性值!A:B,2,FALSE)&gt;16,"",IF(P102="","",INT(VLOOKUP(P102,属性值!I:O,R102+1,FALSE)*VLOOKUP(I102,属性值!A:D,4,FALSE))))</f>
        <v/>
      </c>
      <c r="AC102" s="42">
        <v>54</v>
      </c>
      <c r="AD102" s="90" t="str">
        <f>IF(AC102="","",VLOOKUP(AC102,状态名词!A:C,2,FALSE))</f>
        <v>spi</v>
      </c>
      <c r="AE102" s="90" t="str">
        <f>IF(AC102="","",VLOOKUP(AC102,状态名词!A:C,3,FALSE))</f>
        <v>精神</v>
      </c>
      <c r="AF102" s="42">
        <v>100</v>
      </c>
    </row>
    <row r="103" spans="1:32" s="42" customFormat="1">
      <c r="A103" s="90"/>
      <c r="I103" s="90" t="str">
        <f>IF(H103="",I102,VLOOKUP(H103,装备类型!A:B,2,FALSE))</f>
        <v>头部</v>
      </c>
      <c r="J103" s="90">
        <v>2</v>
      </c>
      <c r="K103" s="179" t="s">
        <v>5971</v>
      </c>
      <c r="L103" s="90" t="s">
        <v>5972</v>
      </c>
      <c r="O103" s="90">
        <v>1</v>
      </c>
      <c r="P103" s="90">
        <v>60</v>
      </c>
      <c r="Q103" s="55">
        <f t="shared" si="3"/>
        <v>69</v>
      </c>
      <c r="R103" s="42">
        <v>6</v>
      </c>
      <c r="T103" s="90" t="s">
        <v>1749</v>
      </c>
      <c r="U103" s="90"/>
      <c r="V103" s="90"/>
      <c r="W103" s="90"/>
      <c r="X103" s="226"/>
      <c r="Y103" s="90" t="str">
        <f>IF(VLOOKUP(I103,属性值!A:F,2,FALSE)&lt;17,"",IF(P103="","",INT(VLOOKUP(P103,属性值!A:G,R103+1,FALSE)*VLOOKUP(I103,属性值!A:F,5,FALSE))))</f>
        <v/>
      </c>
      <c r="Z103" s="90" t="str">
        <f t="shared" si="4"/>
        <v/>
      </c>
      <c r="AA103" s="90">
        <f>IF(VLOOKUP(I103,属性值!A:B,2,FALSE)&gt;16,"",IF(P103="","",INT(VLOOKUP(P103,属性值!I:O,R103+1,FALSE)*VLOOKUP(I103,属性值!A:D,3,FALSE))))</f>
        <v>1374</v>
      </c>
      <c r="AB103" s="90">
        <f>IF(VLOOKUP(I103,属性值!A:B,2,FALSE)&gt;16,"",IF(P103="","",INT(VLOOKUP(P103,属性值!I:O,R103+1,FALSE)*VLOOKUP(I103,属性值!A:D,4,FALSE))))</f>
        <v>687</v>
      </c>
      <c r="AC103" s="42">
        <v>35</v>
      </c>
      <c r="AD103" s="90" t="str">
        <f>IF(AC103="","",VLOOKUP(AC103,状态名词!A:C,2,FALSE))</f>
        <v>reelement</v>
      </c>
      <c r="AE103" s="90" t="str">
        <f>IF(AC103="","",VLOOKUP(AC103,状态名词!A:C,3,FALSE))</f>
        <v>全抗性强化</v>
      </c>
      <c r="AF103" s="42">
        <v>36</v>
      </c>
    </row>
    <row r="104" spans="1:32" s="42" customFormat="1">
      <c r="A104" s="90"/>
      <c r="I104" s="90" t="str">
        <f>IF(H104="",I103,VLOOKUP(H104,装备类型!A:B,2,FALSE))</f>
        <v>头部</v>
      </c>
      <c r="J104" s="90"/>
      <c r="K104" s="178"/>
      <c r="L104" s="90"/>
      <c r="O104" s="90"/>
      <c r="P104" s="90"/>
      <c r="Q104" s="55" t="str">
        <f t="shared" si="3"/>
        <v/>
      </c>
      <c r="T104" s="90"/>
      <c r="U104" s="90"/>
      <c r="V104" s="90"/>
      <c r="W104" s="90"/>
      <c r="X104" s="226"/>
      <c r="Y104" s="90" t="str">
        <f>IF(VLOOKUP(I104,属性值!A:F,2,FALSE)&lt;17,"",IF(P104="","",INT(VLOOKUP(P104,属性值!A:G,R104+1,FALSE)*VLOOKUP(I104,属性值!A:F,5,FALSE))))</f>
        <v/>
      </c>
      <c r="Z104" s="90" t="str">
        <f t="shared" si="4"/>
        <v/>
      </c>
      <c r="AA104" s="90" t="str">
        <f>IF(VLOOKUP(I104,属性值!A:B,2,FALSE)&gt;16,"",IF(P104="","",INT(VLOOKUP(P104,属性值!I:O,R104+1,FALSE)*VLOOKUP(I104,属性值!A:D,3,FALSE))))</f>
        <v/>
      </c>
      <c r="AB104" s="90" t="str">
        <f>IF(VLOOKUP(I104,属性值!A:B,2,FALSE)&gt;16,"",IF(P104="","",INT(VLOOKUP(P104,属性值!I:O,R104+1,FALSE)*VLOOKUP(I104,属性值!A:D,4,FALSE))))</f>
        <v/>
      </c>
      <c r="AC104" s="42">
        <v>54</v>
      </c>
      <c r="AD104" s="90" t="str">
        <f>IF(AC104="","",VLOOKUP(AC104,状态名词!A:C,2,FALSE))</f>
        <v>spi</v>
      </c>
      <c r="AE104" s="90" t="str">
        <f>IF(AC104="","",VLOOKUP(AC104,状态名词!A:C,3,FALSE))</f>
        <v>精神</v>
      </c>
      <c r="AF104" s="42">
        <v>200</v>
      </c>
    </row>
    <row r="105" spans="1:32" s="42" customFormat="1">
      <c r="A105" s="90">
        <v>15043</v>
      </c>
      <c r="B105" s="42">
        <v>40</v>
      </c>
      <c r="C105" s="42">
        <v>5</v>
      </c>
      <c r="D105" s="42">
        <v>10</v>
      </c>
      <c r="E105" s="42">
        <v>1</v>
      </c>
      <c r="H105" s="42">
        <v>12</v>
      </c>
      <c r="I105" s="90" t="str">
        <f>IF(H105="",I104,VLOOKUP(H105,装备类型!A:B,2,FALSE))</f>
        <v>胸部</v>
      </c>
      <c r="J105" s="90">
        <v>1</v>
      </c>
      <c r="K105" s="178" t="s">
        <v>1378</v>
      </c>
      <c r="L105" s="90" t="s">
        <v>5970</v>
      </c>
      <c r="O105" s="90">
        <v>1</v>
      </c>
      <c r="P105" s="90">
        <v>30</v>
      </c>
      <c r="Q105" s="55">
        <f t="shared" si="3"/>
        <v>37</v>
      </c>
      <c r="R105" s="42">
        <v>5</v>
      </c>
      <c r="T105" s="90" t="s">
        <v>1750</v>
      </c>
      <c r="U105" s="90"/>
      <c r="V105" s="90"/>
      <c r="W105" s="90"/>
      <c r="X105" s="226"/>
      <c r="Y105" s="90" t="str">
        <f>IF(VLOOKUP(I105,属性值!A:F,2,FALSE)&lt;17,"",IF(P105="","",INT(VLOOKUP(P105,属性值!A:G,R105+1,FALSE)*VLOOKUP(I105,属性值!A:F,5,FALSE))))</f>
        <v/>
      </c>
      <c r="Z105" s="90" t="str">
        <f t="shared" si="4"/>
        <v/>
      </c>
      <c r="AA105" s="90">
        <f>IF(VLOOKUP(I105,属性值!A:B,2,FALSE)&gt;16,"",IF(P105="","",INT(VLOOKUP(P105,属性值!I:O,R105+1,FALSE)*VLOOKUP(I105,属性值!A:D,3,FALSE))))</f>
        <v>390</v>
      </c>
      <c r="AB105" s="90">
        <f>IF(VLOOKUP(I105,属性值!A:B,2,FALSE)&gt;16,"",IF(P105="","",INT(VLOOKUP(P105,属性值!I:O,R105+1,FALSE)*VLOOKUP(I105,属性值!A:D,4,FALSE))))</f>
        <v>195</v>
      </c>
      <c r="AC105" s="42">
        <v>58</v>
      </c>
      <c r="AD105" s="90" t="str">
        <f>IF(AC105="","",VLOOKUP(AC105,状态名词!A:C,2,FALSE))</f>
        <v>vit</v>
      </c>
      <c r="AE105" s="90" t="str">
        <f>IF(AC105="","",VLOOKUP(AC105,状态名词!A:C,3,FALSE))</f>
        <v>体力</v>
      </c>
      <c r="AF105" s="42">
        <v>200</v>
      </c>
    </row>
    <row r="106" spans="1:32" s="42" customFormat="1">
      <c r="A106" s="90"/>
      <c r="I106" s="90" t="str">
        <f>IF(H106="",I105,VLOOKUP(H106,装备类型!A:B,2,FALSE))</f>
        <v>胸部</v>
      </c>
      <c r="J106" s="90">
        <v>2</v>
      </c>
      <c r="K106" s="179" t="s">
        <v>5973</v>
      </c>
      <c r="L106" s="90" t="s">
        <v>5972</v>
      </c>
      <c r="O106" s="90">
        <v>1</v>
      </c>
      <c r="P106" s="90">
        <v>60</v>
      </c>
      <c r="Q106" s="55">
        <f t="shared" si="3"/>
        <v>69</v>
      </c>
      <c r="R106" s="42">
        <v>6</v>
      </c>
      <c r="T106" s="90" t="s">
        <v>1750</v>
      </c>
      <c r="U106" s="90"/>
      <c r="V106" s="90"/>
      <c r="W106" s="90"/>
      <c r="X106" s="226"/>
      <c r="Y106" s="90" t="str">
        <f>IF(VLOOKUP(I106,属性值!A:F,2,FALSE)&lt;17,"",IF(P106="","",INT(VLOOKUP(P106,属性值!A:G,R106+1,FALSE)*VLOOKUP(I106,属性值!A:F,5,FALSE))))</f>
        <v/>
      </c>
      <c r="Z106" s="90" t="str">
        <f t="shared" si="4"/>
        <v/>
      </c>
      <c r="AA106" s="90">
        <f>IF(VLOOKUP(I106,属性值!A:B,2,FALSE)&gt;16,"",IF(P106="","",INT(VLOOKUP(P106,属性值!I:O,R106+1,FALSE)*VLOOKUP(I106,属性值!A:D,3,FALSE))))</f>
        <v>1374</v>
      </c>
      <c r="AB106" s="90">
        <f>IF(VLOOKUP(I106,属性值!A:B,2,FALSE)&gt;16,"",IF(P106="","",INT(VLOOKUP(P106,属性值!I:O,R106+1,FALSE)*VLOOKUP(I106,属性值!A:D,4,FALSE))))</f>
        <v>687</v>
      </c>
      <c r="AC106" s="42">
        <v>58</v>
      </c>
      <c r="AD106" s="90" t="str">
        <f>IF(AC106="","",VLOOKUP(AC106,状态名词!A:C,2,FALSE))</f>
        <v>vit</v>
      </c>
      <c r="AE106" s="90" t="str">
        <f>IF(AC106="","",VLOOKUP(AC106,状态名词!A:C,3,FALSE))</f>
        <v>体力</v>
      </c>
      <c r="AF106" s="42">
        <v>360</v>
      </c>
    </row>
    <row r="107" spans="1:32" s="42" customFormat="1">
      <c r="A107" s="90">
        <v>15044</v>
      </c>
      <c r="B107" s="42">
        <v>40</v>
      </c>
      <c r="C107" s="42">
        <v>6</v>
      </c>
      <c r="D107" s="42">
        <v>40</v>
      </c>
      <c r="E107" s="42">
        <v>1</v>
      </c>
      <c r="H107" s="42">
        <v>13</v>
      </c>
      <c r="I107" s="90" t="str">
        <f>IF(H107="",I106,VLOOKUP(H107,装备类型!A:B,2,FALSE))</f>
        <v>腿部</v>
      </c>
      <c r="J107" s="90">
        <v>1</v>
      </c>
      <c r="K107" s="179" t="s">
        <v>1379</v>
      </c>
      <c r="L107" s="90" t="s">
        <v>5970</v>
      </c>
      <c r="O107" s="90">
        <v>1</v>
      </c>
      <c r="P107" s="90">
        <v>40</v>
      </c>
      <c r="Q107" s="55">
        <f t="shared" si="3"/>
        <v>49</v>
      </c>
      <c r="R107" s="42">
        <v>6</v>
      </c>
      <c r="T107" s="90" t="s">
        <v>5974</v>
      </c>
      <c r="U107" s="90"/>
      <c r="V107" s="90"/>
      <c r="W107" s="90"/>
      <c r="X107" s="226"/>
      <c r="Y107" s="90" t="str">
        <f>IF(VLOOKUP(I107,属性值!A:F,2,FALSE)&lt;17,"",IF(P107="","",INT(VLOOKUP(P107,属性值!A:G,R107+1,FALSE)*VLOOKUP(I107,属性值!A:F,5,FALSE))))</f>
        <v/>
      </c>
      <c r="Z107" s="90" t="str">
        <f t="shared" si="4"/>
        <v/>
      </c>
      <c r="AA107" s="90">
        <f>IF(VLOOKUP(I107,属性值!A:B,2,FALSE)&gt;16,"",IF(P107="","",INT(VLOOKUP(P107,属性值!I:O,R107+1,FALSE)*VLOOKUP(I107,属性值!A:D,3,FALSE))))</f>
        <v>654</v>
      </c>
      <c r="AB107" s="90">
        <f>IF(VLOOKUP(I107,属性值!A:B,2,FALSE)&gt;16,"",IF(P107="","",INT(VLOOKUP(P107,属性值!I:O,R107+1,FALSE)*VLOOKUP(I107,属性值!A:D,4,FALSE))))</f>
        <v>327</v>
      </c>
      <c r="AC107" s="42">
        <v>35</v>
      </c>
      <c r="AD107" s="90" t="str">
        <f>IF(AC107="","",VLOOKUP(AC107,状态名词!A:C,2,FALSE))</f>
        <v>reelement</v>
      </c>
      <c r="AE107" s="90" t="str">
        <f>IF(AC107="","",VLOOKUP(AC107,状态名词!A:C,3,FALSE))</f>
        <v>全抗性强化</v>
      </c>
      <c r="AF107" s="42">
        <v>20</v>
      </c>
    </row>
    <row r="108" spans="1:32" s="42" customFormat="1">
      <c r="A108" s="90"/>
      <c r="I108" s="90" t="str">
        <f>IF(H108="",I107,VLOOKUP(H108,装备类型!A:B,2,FALSE))</f>
        <v>腿部</v>
      </c>
      <c r="J108" s="90"/>
      <c r="K108" s="179"/>
      <c r="L108" s="90"/>
      <c r="O108" s="90">
        <v>1</v>
      </c>
      <c r="P108" s="90">
        <v>60</v>
      </c>
      <c r="Q108" s="55" t="str">
        <f t="shared" si="3"/>
        <v/>
      </c>
      <c r="T108" s="90" t="s">
        <v>225</v>
      </c>
      <c r="U108" s="90"/>
      <c r="V108" s="90"/>
      <c r="W108" s="90"/>
      <c r="X108" s="226"/>
      <c r="Y108" s="90" t="str">
        <f>IF(VLOOKUP(I108,属性值!A:F,2,FALSE)&lt;17,"",IF(P108="","",INT(VLOOKUP(P108,属性值!A:G,R108+1,FALSE)*VLOOKUP(I108,属性值!A:F,5,FALSE))))</f>
        <v/>
      </c>
      <c r="Z108" s="90" t="str">
        <f t="shared" si="4"/>
        <v/>
      </c>
      <c r="AA108" s="90">
        <f>IF(VLOOKUP(I108,属性值!A:B,2,FALSE)&gt;16,"",IF(P108="","",INT(VLOOKUP(P108,属性值!I:O,R108+1,FALSE)*VLOOKUP(I108,属性值!A:D,3,FALSE))))</f>
        <v>60</v>
      </c>
      <c r="AB108" s="90">
        <f>IF(VLOOKUP(I108,属性值!A:B,2,FALSE)&gt;16,"",IF(P108="","",INT(VLOOKUP(P108,属性值!I:O,R108+1,FALSE)*VLOOKUP(I108,属性值!A:D,4,FALSE))))</f>
        <v>30</v>
      </c>
      <c r="AC108" s="42">
        <v>54</v>
      </c>
      <c r="AD108" s="90" t="str">
        <f>IF(AC108="","",VLOOKUP(AC108,状态名词!A:C,2,FALSE))</f>
        <v>spi</v>
      </c>
      <c r="AE108" s="90" t="str">
        <f>IF(AC108="","",VLOOKUP(AC108,状态名词!A:C,3,FALSE))</f>
        <v>精神</v>
      </c>
      <c r="AF108" s="42">
        <v>50</v>
      </c>
    </row>
    <row r="109" spans="1:32" s="42" customFormat="1">
      <c r="A109" s="90"/>
      <c r="I109" s="90" t="str">
        <f>IF(H109="",I108,VLOOKUP(H109,装备类型!A:B,2,FALSE))</f>
        <v>腿部</v>
      </c>
      <c r="J109" s="90">
        <v>2</v>
      </c>
      <c r="K109" s="179" t="s">
        <v>5975</v>
      </c>
      <c r="L109" s="90" t="s">
        <v>5972</v>
      </c>
      <c r="O109" s="90">
        <v>1</v>
      </c>
      <c r="P109" s="90">
        <v>60</v>
      </c>
      <c r="Q109" s="55">
        <f t="shared" si="3"/>
        <v>69</v>
      </c>
      <c r="R109" s="42">
        <v>6</v>
      </c>
      <c r="T109" s="90" t="s">
        <v>5974</v>
      </c>
      <c r="U109" s="90"/>
      <c r="V109" s="90"/>
      <c r="W109" s="90"/>
      <c r="X109" s="226"/>
      <c r="Y109" s="90" t="str">
        <f>IF(VLOOKUP(I109,属性值!A:F,2,FALSE)&lt;17,"",IF(P109="","",INT(VLOOKUP(P109,属性值!A:G,R109+1,FALSE)*VLOOKUP(I109,属性值!A:F,5,FALSE))))</f>
        <v/>
      </c>
      <c r="Z109" s="90" t="str">
        <f t="shared" si="4"/>
        <v/>
      </c>
      <c r="AA109" s="90">
        <f>IF(VLOOKUP(I109,属性值!A:B,2,FALSE)&gt;16,"",IF(P109="","",INT(VLOOKUP(P109,属性值!I:O,R109+1,FALSE)*VLOOKUP(I109,属性值!A:D,3,FALSE))))</f>
        <v>1374</v>
      </c>
      <c r="AB109" s="90">
        <f>IF(VLOOKUP(I109,属性值!A:B,2,FALSE)&gt;16,"",IF(P109="","",INT(VLOOKUP(P109,属性值!I:O,R109+1,FALSE)*VLOOKUP(I109,属性值!A:D,4,FALSE))))</f>
        <v>687</v>
      </c>
      <c r="AC109" s="42">
        <v>35</v>
      </c>
      <c r="AD109" s="90" t="str">
        <f>IF(AC109="","",VLOOKUP(AC109,状态名词!A:C,2,FALSE))</f>
        <v>reelement</v>
      </c>
      <c r="AE109" s="90" t="str">
        <f>IF(AC109="","",VLOOKUP(AC109,状态名词!A:C,3,FALSE))</f>
        <v>全抗性强化</v>
      </c>
      <c r="AF109" s="42">
        <v>56</v>
      </c>
    </row>
    <row r="110" spans="1:32" s="42" customFormat="1">
      <c r="A110" s="90"/>
      <c r="I110" s="90" t="str">
        <f>IF(H110="",I109,VLOOKUP(H110,装备类型!A:B,2,FALSE))</f>
        <v>腿部</v>
      </c>
      <c r="J110" s="90"/>
      <c r="K110" s="179"/>
      <c r="L110" s="90"/>
      <c r="O110" s="90"/>
      <c r="P110" s="90"/>
      <c r="Q110" s="55" t="str">
        <f t="shared" si="3"/>
        <v/>
      </c>
      <c r="T110" s="90"/>
      <c r="U110" s="90"/>
      <c r="V110" s="90"/>
      <c r="W110" s="90"/>
      <c r="X110" s="226"/>
      <c r="Y110" s="90" t="str">
        <f>IF(VLOOKUP(I110,属性值!A:F,2,FALSE)&lt;17,"",IF(P110="","",INT(VLOOKUP(P110,属性值!A:G,R110+1,FALSE)*VLOOKUP(I110,属性值!A:F,5,FALSE))))</f>
        <v/>
      </c>
      <c r="Z110" s="90" t="str">
        <f t="shared" si="4"/>
        <v/>
      </c>
      <c r="AA110" s="90" t="str">
        <f>IF(VLOOKUP(I110,属性值!A:B,2,FALSE)&gt;16,"",IF(P110="","",INT(VLOOKUP(P110,属性值!I:O,R110+1,FALSE)*VLOOKUP(I110,属性值!A:D,3,FALSE))))</f>
        <v/>
      </c>
      <c r="AB110" s="90" t="str">
        <f>IF(VLOOKUP(I110,属性值!A:B,2,FALSE)&gt;16,"",IF(P110="","",INT(VLOOKUP(P110,属性值!I:O,R110+1,FALSE)*VLOOKUP(I110,属性值!A:D,4,FALSE))))</f>
        <v/>
      </c>
      <c r="AC110" s="42">
        <v>54</v>
      </c>
      <c r="AD110" s="90" t="str">
        <f>IF(AC110="","",VLOOKUP(AC110,状态名词!A:C,2,FALSE))</f>
        <v>spi</v>
      </c>
      <c r="AE110" s="90" t="str">
        <f>IF(AC110="","",VLOOKUP(AC110,状态名词!A:C,3,FALSE))</f>
        <v>精神</v>
      </c>
      <c r="AF110" s="42">
        <v>300</v>
      </c>
    </row>
    <row r="111" spans="1:32" s="42" customFormat="1">
      <c r="A111" s="90">
        <v>15045</v>
      </c>
      <c r="B111" s="42">
        <v>40</v>
      </c>
      <c r="C111" s="42">
        <v>6</v>
      </c>
      <c r="D111" s="42">
        <v>40</v>
      </c>
      <c r="E111" s="42">
        <v>1</v>
      </c>
      <c r="H111" s="42">
        <v>14</v>
      </c>
      <c r="I111" s="90" t="str">
        <f>IF(H111="",I110,VLOOKUP(H111,装备类型!A:B,2,FALSE))</f>
        <v>戒指</v>
      </c>
      <c r="J111" s="90">
        <v>1</v>
      </c>
      <c r="K111" s="179" t="s">
        <v>1380</v>
      </c>
      <c r="L111" s="90" t="s">
        <v>5970</v>
      </c>
      <c r="O111" s="90">
        <v>1</v>
      </c>
      <c r="P111" s="90">
        <v>40</v>
      </c>
      <c r="Q111" s="55">
        <f t="shared" si="3"/>
        <v>49</v>
      </c>
      <c r="R111" s="42">
        <v>6</v>
      </c>
      <c r="T111" s="90" t="s">
        <v>1751</v>
      </c>
      <c r="U111" s="90"/>
      <c r="V111" s="90"/>
      <c r="W111" s="90"/>
      <c r="X111" s="226"/>
      <c r="Y111" s="90" t="str">
        <f>IF(VLOOKUP(I111,属性值!A:F,2,FALSE)&lt;17,"",IF(P111="","",INT(VLOOKUP(P111,属性值!A:G,R111+1,FALSE)*VLOOKUP(I111,属性值!A:F,5,FALSE))))</f>
        <v/>
      </c>
      <c r="Z111" s="90" t="str">
        <f t="shared" si="4"/>
        <v/>
      </c>
      <c r="AA111" s="90">
        <f>IF(VLOOKUP(I111,属性值!A:B,2,FALSE)&gt;16,"",IF(P111="","",INT(VLOOKUP(P111,属性值!I:O,R111+1,FALSE)*VLOOKUP(I111,属性值!A:D,3,FALSE))))</f>
        <v>327</v>
      </c>
      <c r="AB111" s="90">
        <f>IF(VLOOKUP(I111,属性值!A:B,2,FALSE)&gt;16,"",IF(P111="","",INT(VLOOKUP(P111,属性值!I:O,R111+1,FALSE)*VLOOKUP(I111,属性值!A:D,4,FALSE))))</f>
        <v>654</v>
      </c>
      <c r="AC111" s="42">
        <v>35</v>
      </c>
      <c r="AD111" s="90" t="str">
        <f>IF(AC111="","",VLOOKUP(AC111,状态名词!A:C,2,FALSE))</f>
        <v>reelement</v>
      </c>
      <c r="AE111" s="90" t="str">
        <f>IF(AC111="","",VLOOKUP(AC111,状态名词!A:C,3,FALSE))</f>
        <v>全抗性强化</v>
      </c>
      <c r="AF111" s="42">
        <v>34</v>
      </c>
    </row>
    <row r="112" spans="1:32" s="42" customFormat="1">
      <c r="A112" s="90"/>
      <c r="I112" s="90" t="str">
        <f>IF(H112="",I111,VLOOKUP(H112,装备类型!A:B,2,FALSE))</f>
        <v>戒指</v>
      </c>
      <c r="J112" s="90"/>
      <c r="K112" s="179"/>
      <c r="L112" s="90"/>
      <c r="O112" s="90"/>
      <c r="P112" s="90" t="s">
        <v>225</v>
      </c>
      <c r="Q112" s="55" t="str">
        <f t="shared" si="3"/>
        <v/>
      </c>
      <c r="T112" s="90" t="s">
        <v>225</v>
      </c>
      <c r="U112" s="90"/>
      <c r="V112" s="90"/>
      <c r="W112" s="90"/>
      <c r="X112" s="173"/>
      <c r="Y112" s="90" t="str">
        <f>IF(VLOOKUP(I112,属性值!A:F,2,FALSE)&lt;17,"",IF(P112="","",INT(VLOOKUP(P112,属性值!A:G,R112+1,FALSE)*VLOOKUP(I112,属性值!A:F,5,FALSE))))</f>
        <v/>
      </c>
      <c r="Z112" s="90" t="str">
        <f t="shared" si="4"/>
        <v/>
      </c>
      <c r="AA112" s="90" t="str">
        <f>IF(VLOOKUP(I112,属性值!A:B,2,FALSE)&gt;16,"",IF(P112="","",INT(VLOOKUP(P112,属性值!I:O,R112+1,FALSE)*VLOOKUP(I112,属性值!A:D,3,FALSE))))</f>
        <v/>
      </c>
      <c r="AB112" s="90" t="str">
        <f>IF(VLOOKUP(I112,属性值!A:B,2,FALSE)&gt;16,"",IF(P112="","",INT(VLOOKUP(P112,属性值!I:O,R112+1,FALSE)*VLOOKUP(I112,属性值!A:D,4,FALSE))))</f>
        <v/>
      </c>
      <c r="AC112" s="42">
        <v>58</v>
      </c>
      <c r="AD112" s="90" t="str">
        <f>IF(AC112="","",VLOOKUP(AC112,状态名词!A:C,2,FALSE))</f>
        <v>vit</v>
      </c>
      <c r="AE112" s="90" t="str">
        <f>IF(AC112="","",VLOOKUP(AC112,状态名词!A:C,3,FALSE))</f>
        <v>体力</v>
      </c>
      <c r="AF112" s="42">
        <v>26</v>
      </c>
    </row>
    <row r="113" spans="1:32" s="42" customFormat="1">
      <c r="A113" s="90"/>
      <c r="I113" s="90" t="str">
        <f>IF(H113="",I112,VLOOKUP(H113,装备类型!A:B,2,FALSE))</f>
        <v>戒指</v>
      </c>
      <c r="J113" s="90">
        <v>2</v>
      </c>
      <c r="K113" s="179" t="s">
        <v>5976</v>
      </c>
      <c r="L113" s="90" t="s">
        <v>5972</v>
      </c>
      <c r="O113" s="90">
        <v>1</v>
      </c>
      <c r="P113" s="90">
        <v>60</v>
      </c>
      <c r="Q113" s="55">
        <f t="shared" si="3"/>
        <v>69</v>
      </c>
      <c r="R113" s="42">
        <v>6</v>
      </c>
      <c r="T113" s="90" t="s">
        <v>1751</v>
      </c>
      <c r="U113" s="90"/>
      <c r="V113" s="90"/>
      <c r="W113" s="90"/>
      <c r="X113" s="173"/>
      <c r="Y113" s="90" t="str">
        <f>IF(VLOOKUP(I113,属性值!A:F,2,FALSE)&lt;17,"",IF(P113="","",INT(VLOOKUP(P113,属性值!A:G,R113+1,FALSE)*VLOOKUP(I113,属性值!A:F,5,FALSE))))</f>
        <v/>
      </c>
      <c r="Z113" s="90" t="str">
        <f t="shared" si="4"/>
        <v/>
      </c>
      <c r="AA113" s="90">
        <f>IF(VLOOKUP(I113,属性值!A:B,2,FALSE)&gt;16,"",IF(P113="","",INT(VLOOKUP(P113,属性值!I:O,R113+1,FALSE)*VLOOKUP(I113,属性值!A:D,3,FALSE))))</f>
        <v>687</v>
      </c>
      <c r="AB113" s="90">
        <f>IF(VLOOKUP(I113,属性值!A:B,2,FALSE)&gt;16,"",IF(P113="","",INT(VLOOKUP(P113,属性值!I:O,R113+1,FALSE)*VLOOKUP(I113,属性值!A:D,4,FALSE))))</f>
        <v>1374</v>
      </c>
      <c r="AC113" s="42">
        <v>35</v>
      </c>
      <c r="AD113" s="90" t="str">
        <f>IF(AC113="","",VLOOKUP(AC113,状态名词!A:C,2,FALSE))</f>
        <v>reelement</v>
      </c>
      <c r="AE113" s="90" t="str">
        <f>IF(AC113="","",VLOOKUP(AC113,状态名词!A:C,3,FALSE))</f>
        <v>全抗性强化</v>
      </c>
      <c r="AF113" s="42">
        <v>58</v>
      </c>
    </row>
    <row r="114" spans="1:32" s="42" customFormat="1">
      <c r="A114" s="90"/>
      <c r="I114" s="90" t="str">
        <f>IF(H114="",I113,VLOOKUP(H114,装备类型!A:B,2,FALSE))</f>
        <v>戒指</v>
      </c>
      <c r="J114" s="90"/>
      <c r="K114" s="182"/>
      <c r="L114" s="90"/>
      <c r="O114" s="90"/>
      <c r="P114" s="90"/>
      <c r="Q114" s="55" t="str">
        <f t="shared" si="3"/>
        <v/>
      </c>
      <c r="T114" s="90"/>
      <c r="U114" s="90"/>
      <c r="V114" s="90"/>
      <c r="W114" s="90"/>
      <c r="X114" s="173"/>
      <c r="Y114" s="90" t="str">
        <f>IF(VLOOKUP(I114,属性值!A:F,2,FALSE)&lt;17,"",IF(P114="","",INT(VLOOKUP(P114,属性值!A:G,R114+1,FALSE)*VLOOKUP(I114,属性值!A:F,5,FALSE))))</f>
        <v/>
      </c>
      <c r="Z114" s="90" t="str">
        <f t="shared" si="4"/>
        <v/>
      </c>
      <c r="AA114" s="90" t="str">
        <f>IF(VLOOKUP(I114,属性值!A:B,2,FALSE)&gt;16,"",IF(P114="","",INT(VLOOKUP(P114,属性值!I:O,R114+1,FALSE)*VLOOKUP(I114,属性值!A:D,3,FALSE))))</f>
        <v/>
      </c>
      <c r="AB114" s="90" t="str">
        <f>IF(VLOOKUP(I114,属性值!A:B,2,FALSE)&gt;16,"",IF(P114="","",INT(VLOOKUP(P114,属性值!I:O,R114+1,FALSE)*VLOOKUP(I114,属性值!A:D,4,FALSE))))</f>
        <v/>
      </c>
      <c r="AC114" s="42">
        <v>58</v>
      </c>
      <c r="AD114" s="90" t="str">
        <f>IF(AC114="","",VLOOKUP(AC114,状态名词!A:C,2,FALSE))</f>
        <v>vit</v>
      </c>
      <c r="AE114" s="90" t="str">
        <f>IF(AC114="","",VLOOKUP(AC114,状态名词!A:C,3,FALSE))</f>
        <v>体力</v>
      </c>
      <c r="AF114" s="42">
        <v>150</v>
      </c>
    </row>
    <row r="115" spans="1:32" s="42" customFormat="1">
      <c r="A115" s="90">
        <v>15046</v>
      </c>
      <c r="B115" s="42">
        <v>20</v>
      </c>
      <c r="C115" s="42">
        <v>3</v>
      </c>
      <c r="D115" s="42">
        <v>20</v>
      </c>
      <c r="H115" s="42">
        <v>19</v>
      </c>
      <c r="I115" s="90" t="str">
        <f>IF(H115="",I114,VLOOKUP(H115,装备类型!A:B,2,FALSE))</f>
        <v>称号</v>
      </c>
      <c r="J115" s="90">
        <v>1</v>
      </c>
      <c r="K115" s="189" t="s">
        <v>1381</v>
      </c>
      <c r="L115" s="90" t="s">
        <v>5431</v>
      </c>
      <c r="O115" s="90">
        <v>1</v>
      </c>
      <c r="P115" s="90">
        <v>20</v>
      </c>
      <c r="Q115" s="55">
        <f t="shared" si="3"/>
        <v>23</v>
      </c>
      <c r="R115" s="42">
        <v>3</v>
      </c>
      <c r="T115" s="90" t="s">
        <v>1752</v>
      </c>
      <c r="U115" s="90"/>
      <c r="V115" s="90"/>
      <c r="W115" s="90"/>
      <c r="X115" s="173"/>
      <c r="Y115" s="90">
        <f>IF(VLOOKUP(I115,属性值!A:F,2,FALSE)&lt;17,"",IF(P115="","",INT(VLOOKUP(P115,属性值!A:G,R115+1,FALSE)*VLOOKUP(I115,属性值!A:F,5,FALSE))))</f>
        <v>56</v>
      </c>
      <c r="Z115" s="90">
        <f t="shared" si="4"/>
        <v>56</v>
      </c>
      <c r="AA115" s="90" t="str">
        <f>IF(VLOOKUP(I115,属性值!A:B,2,FALSE)&gt;16,"",IF(P115="","",INT(VLOOKUP(P115,属性值!I:O,R115+1,FALSE)*VLOOKUP(I115,属性值!A:D,3,FALSE))))</f>
        <v/>
      </c>
      <c r="AB115" s="90" t="str">
        <f>IF(VLOOKUP(I115,属性值!A:B,2,FALSE)&gt;16,"",IF(P115="","",INT(VLOOKUP(P115,属性值!I:O,R115+1,FALSE)*VLOOKUP(I115,属性值!A:D,4,FALSE))))</f>
        <v/>
      </c>
      <c r="AC115" s="42">
        <v>65</v>
      </c>
      <c r="AD115" s="90" t="str">
        <f>IF(AC115="","",VLOOKUP(AC115,状态名词!A:C,2,FALSE))</f>
        <v>str</v>
      </c>
      <c r="AE115" s="90" t="str">
        <f>IF(AC115="","",VLOOKUP(AC115,状态名词!A:C,3,FALSE))</f>
        <v>力量</v>
      </c>
      <c r="AF115" s="42">
        <v>20</v>
      </c>
    </row>
    <row r="116" spans="1:32" s="42" customFormat="1">
      <c r="A116" s="90"/>
      <c r="I116" s="90" t="str">
        <f>IF(H116="",I115,VLOOKUP(H116,装备类型!A:B,2,FALSE))</f>
        <v>称号</v>
      </c>
      <c r="J116" s="90"/>
      <c r="K116" s="189"/>
      <c r="L116" s="90"/>
      <c r="O116" s="90"/>
      <c r="P116" s="90"/>
      <c r="Q116" s="55" t="str">
        <f t="shared" si="3"/>
        <v/>
      </c>
      <c r="T116" s="90"/>
      <c r="U116" s="90"/>
      <c r="V116" s="90"/>
      <c r="W116" s="90"/>
      <c r="X116" s="173"/>
      <c r="Y116" s="90" t="str">
        <f>IF(VLOOKUP(I116,属性值!A:F,2,FALSE)&lt;17,"",IF(P116="","",INT(VLOOKUP(P116,属性值!A:G,R116+1,FALSE)*VLOOKUP(I116,属性值!A:F,5,FALSE))))</f>
        <v/>
      </c>
      <c r="Z116" s="90" t="str">
        <f t="shared" si="4"/>
        <v/>
      </c>
      <c r="AA116" s="90" t="str">
        <f>IF(VLOOKUP(I116,属性值!A:B,2,FALSE)&gt;16,"",IF(P116="","",INT(VLOOKUP(P116,属性值!I:O,R116+1,FALSE)*VLOOKUP(I116,属性值!A:D,3,FALSE))))</f>
        <v/>
      </c>
      <c r="AB116" s="90" t="str">
        <f>IF(VLOOKUP(I116,属性值!A:B,2,FALSE)&gt;16,"",IF(P116="","",INT(VLOOKUP(P116,属性值!I:O,R116+1,FALSE)*VLOOKUP(I116,属性值!A:D,4,FALSE))))</f>
        <v/>
      </c>
      <c r="AC116" s="42">
        <v>67</v>
      </c>
      <c r="AD116" s="90" t="str">
        <f>IF(AC116="","",VLOOKUP(AC116,状态名词!A:C,2,FALSE))</f>
        <v>inte</v>
      </c>
      <c r="AE116" s="90" t="str">
        <f>IF(AC116="","",VLOOKUP(AC116,状态名词!A:C,3,FALSE))</f>
        <v>智力</v>
      </c>
      <c r="AF116" s="42">
        <v>20</v>
      </c>
    </row>
    <row r="117" spans="1:32" s="42" customFormat="1">
      <c r="A117" s="90">
        <v>15047</v>
      </c>
      <c r="B117" s="42">
        <v>30</v>
      </c>
      <c r="C117" s="42">
        <v>5</v>
      </c>
      <c r="D117" s="42">
        <v>30</v>
      </c>
      <c r="H117" s="42">
        <v>19</v>
      </c>
      <c r="I117" s="90" t="str">
        <f>IF(H117="",I116,VLOOKUP(H117,装备类型!A:B,2,FALSE))</f>
        <v>称号</v>
      </c>
      <c r="J117" s="90">
        <v>1</v>
      </c>
      <c r="K117" s="40" t="s">
        <v>1382</v>
      </c>
      <c r="L117" s="90" t="s">
        <v>5432</v>
      </c>
      <c r="N117" s="42" t="s">
        <v>1383</v>
      </c>
      <c r="O117" s="90">
        <v>1</v>
      </c>
      <c r="P117" s="90">
        <v>30</v>
      </c>
      <c r="Q117" s="55">
        <f t="shared" si="3"/>
        <v>37</v>
      </c>
      <c r="R117" s="42">
        <v>5</v>
      </c>
      <c r="T117" s="90" t="s">
        <v>1753</v>
      </c>
      <c r="U117" s="90"/>
      <c r="V117" s="90"/>
      <c r="W117" s="90"/>
      <c r="X117" s="173"/>
      <c r="Y117" s="90">
        <f>IF(VLOOKUP(I117,属性值!A:F,2,FALSE)&lt;17,"",IF(P117="","",INT(VLOOKUP(P117,属性值!A:G,R117+1,FALSE)*VLOOKUP(I117,属性值!A:F,5,FALSE))))</f>
        <v>103</v>
      </c>
      <c r="Z117" s="90">
        <f t="shared" si="4"/>
        <v>103</v>
      </c>
      <c r="AA117" s="90" t="str">
        <f>IF(VLOOKUP(I117,属性值!A:B,2,FALSE)&gt;16,"",IF(P117="","",INT(VLOOKUP(P117,属性值!I:O,R117+1,FALSE)*VLOOKUP(I117,属性值!A:D,3,FALSE))))</f>
        <v/>
      </c>
      <c r="AB117" s="90" t="str">
        <f>IF(VLOOKUP(I117,属性值!A:B,2,FALSE)&gt;16,"",IF(P117="","",INT(VLOOKUP(P117,属性值!I:O,R117+1,FALSE)*VLOOKUP(I117,属性值!A:D,4,FALSE))))</f>
        <v/>
      </c>
      <c r="AC117" s="42">
        <v>65</v>
      </c>
      <c r="AD117" s="90" t="str">
        <f>IF(AC117="","",VLOOKUP(AC117,状态名词!A:C,2,FALSE))</f>
        <v>str</v>
      </c>
      <c r="AE117" s="90" t="str">
        <f>IF(AC117="","",VLOOKUP(AC117,状态名词!A:C,3,FALSE))</f>
        <v>力量</v>
      </c>
      <c r="AF117" s="42">
        <v>30</v>
      </c>
    </row>
    <row r="118" spans="1:32" s="42" customFormat="1">
      <c r="A118" s="90"/>
      <c r="I118" s="90" t="str">
        <f>IF(H118="",I117,VLOOKUP(H118,装备类型!A:B,2,FALSE))</f>
        <v>称号</v>
      </c>
      <c r="J118" s="90"/>
      <c r="K118" s="40"/>
      <c r="L118" s="90"/>
      <c r="O118" s="90"/>
      <c r="P118" s="90"/>
      <c r="Q118" s="55" t="str">
        <f t="shared" si="3"/>
        <v/>
      </c>
      <c r="T118" s="90"/>
      <c r="U118" s="90"/>
      <c r="V118" s="90"/>
      <c r="W118" s="90"/>
      <c r="X118" s="173"/>
      <c r="Y118" s="90" t="str">
        <f>IF(VLOOKUP(I118,属性值!A:F,2,FALSE)&lt;17,"",IF(P118="","",INT(VLOOKUP(P118,属性值!A:G,R118+1,FALSE)*VLOOKUP(I118,属性值!A:F,5,FALSE))))</f>
        <v/>
      </c>
      <c r="Z118" s="90" t="str">
        <f t="shared" si="4"/>
        <v/>
      </c>
      <c r="AA118" s="90" t="str">
        <f>IF(VLOOKUP(I118,属性值!A:B,2,FALSE)&gt;16,"",IF(P118="","",INT(VLOOKUP(P118,属性值!I:O,R118+1,FALSE)*VLOOKUP(I118,属性值!A:D,3,FALSE))))</f>
        <v/>
      </c>
      <c r="AB118" s="90" t="str">
        <f>IF(VLOOKUP(I118,属性值!A:B,2,FALSE)&gt;16,"",IF(P118="","",INT(VLOOKUP(P118,属性值!I:O,R118+1,FALSE)*VLOOKUP(I118,属性值!A:D,4,FALSE))))</f>
        <v/>
      </c>
      <c r="AC118" s="42">
        <v>67</v>
      </c>
      <c r="AD118" s="90" t="str">
        <f>IF(AC118="","",VLOOKUP(AC118,状态名词!A:C,2,FALSE))</f>
        <v>inte</v>
      </c>
      <c r="AE118" s="90" t="str">
        <f>IF(AC118="","",VLOOKUP(AC118,状态名词!A:C,3,FALSE))</f>
        <v>智力</v>
      </c>
      <c r="AF118" s="42">
        <v>30</v>
      </c>
    </row>
    <row r="119" spans="1:32" s="42" customFormat="1">
      <c r="A119" s="90"/>
      <c r="I119" s="90" t="str">
        <f>IF(H119="",I118,VLOOKUP(H119,装备类型!A:B,2,FALSE))</f>
        <v>称号</v>
      </c>
      <c r="J119" s="90"/>
      <c r="K119" s="40"/>
      <c r="L119" s="90"/>
      <c r="O119" s="90"/>
      <c r="P119" s="90" t="s">
        <v>225</v>
      </c>
      <c r="Q119" s="55" t="str">
        <f t="shared" si="3"/>
        <v/>
      </c>
      <c r="T119" s="90" t="s">
        <v>225</v>
      </c>
      <c r="U119" s="90"/>
      <c r="V119" s="90"/>
      <c r="W119" s="90"/>
      <c r="X119" s="173"/>
      <c r="Y119" s="90" t="str">
        <f>IF(VLOOKUP(I119,属性值!A:F,2,FALSE)&lt;17,"",IF(P119="","",INT(VLOOKUP(P119,属性值!A:G,R119+1,FALSE)*VLOOKUP(I119,属性值!A:F,5,FALSE))))</f>
        <v/>
      </c>
      <c r="Z119" s="90" t="str">
        <f t="shared" si="4"/>
        <v/>
      </c>
      <c r="AA119" s="90" t="str">
        <f>IF(VLOOKUP(I119,属性值!A:B,2,FALSE)&gt;16,"",IF(P119="","",INT(VLOOKUP(P119,属性值!I:O,R119+1,FALSE)*VLOOKUP(I119,属性值!A:D,3,FALSE))))</f>
        <v/>
      </c>
      <c r="AB119" s="90" t="str">
        <f>IF(VLOOKUP(I119,属性值!A:B,2,FALSE)&gt;16,"",IF(P119="","",INT(VLOOKUP(P119,属性值!I:O,R119+1,FALSE)*VLOOKUP(I119,属性值!A:D,4,FALSE))))</f>
        <v/>
      </c>
      <c r="AC119" s="42">
        <v>17</v>
      </c>
      <c r="AD119" s="90" t="str">
        <f>IF(AC119="","",VLOOKUP(AC119,状态名词!A:C,2,FALSE))</f>
        <v>adi</v>
      </c>
      <c r="AE119" s="90" t="str">
        <f>IF(AC119="","",VLOOKUP(AC119,状态名词!A:C,3,FALSE))</f>
        <v>物穿</v>
      </c>
      <c r="AF119" s="42">
        <v>30</v>
      </c>
    </row>
    <row r="120" spans="1:32" s="42" customFormat="1">
      <c r="A120" s="90"/>
      <c r="I120" s="90" t="str">
        <f>IF(H120="",I119,VLOOKUP(H120,装备类型!A:B,2,FALSE))</f>
        <v>称号</v>
      </c>
      <c r="J120" s="90"/>
      <c r="K120" s="40"/>
      <c r="L120" s="90"/>
      <c r="O120" s="90"/>
      <c r="P120" s="90" t="s">
        <v>225</v>
      </c>
      <c r="Q120" s="55" t="str">
        <f t="shared" si="3"/>
        <v/>
      </c>
      <c r="T120" s="90" t="s">
        <v>225</v>
      </c>
      <c r="U120" s="90"/>
      <c r="V120" s="90"/>
      <c r="W120" s="90"/>
      <c r="X120" s="173"/>
      <c r="Y120" s="90" t="str">
        <f>IF(VLOOKUP(I120,属性值!A:F,2,FALSE)&lt;17,"",IF(P120="","",INT(VLOOKUP(P120,属性值!A:G,R120+1,FALSE)*VLOOKUP(I120,属性值!A:F,5,FALSE))))</f>
        <v/>
      </c>
      <c r="Z120" s="90" t="str">
        <f t="shared" si="4"/>
        <v/>
      </c>
      <c r="AA120" s="90" t="str">
        <f>IF(VLOOKUP(I120,属性值!A:B,2,FALSE)&gt;16,"",IF(P120="","",INT(VLOOKUP(P120,属性值!I:O,R120+1,FALSE)*VLOOKUP(I120,属性值!A:D,3,FALSE))))</f>
        <v/>
      </c>
      <c r="AB120" s="90" t="str">
        <f>IF(VLOOKUP(I120,属性值!A:B,2,FALSE)&gt;16,"",IF(P120="","",INT(VLOOKUP(P120,属性值!I:O,R120+1,FALSE)*VLOOKUP(I120,属性值!A:D,4,FALSE))))</f>
        <v/>
      </c>
      <c r="AC120" s="42">
        <v>18</v>
      </c>
      <c r="AD120" s="90" t="str">
        <f>IF(AC120="","",VLOOKUP(AC120,状态名词!A:C,2,FALSE))</f>
        <v>api</v>
      </c>
      <c r="AE120" s="90" t="str">
        <f>IF(AC120="","",VLOOKUP(AC120,状态名词!A:C,3,FALSE))</f>
        <v>法穿</v>
      </c>
      <c r="AF120" s="42">
        <v>30</v>
      </c>
    </row>
    <row r="121" spans="1:32">
      <c r="A121" s="90">
        <v>15048</v>
      </c>
      <c r="B121" s="90">
        <v>30</v>
      </c>
      <c r="C121" s="90">
        <v>5</v>
      </c>
      <c r="D121" s="90">
        <v>0</v>
      </c>
      <c r="H121" s="90">
        <v>11</v>
      </c>
      <c r="I121" s="90" t="str">
        <f>IF(H121="",I120,VLOOKUP(H121,装备类型!A:B,2,FALSE))</f>
        <v>头部</v>
      </c>
      <c r="J121" s="90">
        <v>1</v>
      </c>
      <c r="K121" s="90" t="s">
        <v>3072</v>
      </c>
      <c r="L121" s="90" t="s">
        <v>6761</v>
      </c>
      <c r="O121" s="90">
        <v>1</v>
      </c>
      <c r="P121" s="90">
        <v>30</v>
      </c>
      <c r="Q121" s="55">
        <f t="shared" ref="Q121:Q184" si="5">IF(R121="","",IF(R121=1,P121,R121*2-3+P121))</f>
        <v>37</v>
      </c>
      <c r="R121" s="90">
        <v>5</v>
      </c>
      <c r="T121" s="90" t="s">
        <v>3246</v>
      </c>
      <c r="Y121" s="90" t="str">
        <f>IF(VLOOKUP(I121,属性值!A:F,2,FALSE)&lt;17,"",IF(P121="","",INT(VLOOKUP(P121,属性值!A:G,R121+1,FALSE)*VLOOKUP(I121,属性值!A:F,5,FALSE))))</f>
        <v/>
      </c>
      <c r="Z121" s="90" t="str">
        <f t="shared" si="4"/>
        <v/>
      </c>
      <c r="AA121" s="90">
        <f>IF(VLOOKUP(I121,属性值!A:B,2,FALSE)&gt;16,"",IF(P121="","",INT(VLOOKUP(P121,属性值!I:O,R121+1,FALSE)*VLOOKUP(I121,属性值!A:D,3,FALSE))))</f>
        <v>390</v>
      </c>
      <c r="AB121" s="90">
        <f>IF(VLOOKUP(I121,属性值!A:B,2,FALSE)&gt;16,"",IF(P121="","",INT(VLOOKUP(P121,属性值!I:O,R121+1,FALSE)*VLOOKUP(I121,属性值!A:D,4,FALSE))))</f>
        <v>195</v>
      </c>
      <c r="AC121" s="90">
        <v>17</v>
      </c>
      <c r="AD121" s="90" t="str">
        <f>IF(AC121="","",VLOOKUP(AC121,状态名词!A:C,2,FALSE))</f>
        <v>adi</v>
      </c>
      <c r="AE121" s="90" t="str">
        <f>IF(AC121="","",VLOOKUP(AC121,状态名词!A:C,3,FALSE))</f>
        <v>物穿</v>
      </c>
      <c r="AF121" s="90">
        <v>500</v>
      </c>
    </row>
    <row r="122" spans="1:32">
      <c r="I122" s="90" t="str">
        <f>IF(H122="",I121,VLOOKUP(H122,装备类型!A:B,2,FALSE))</f>
        <v>头部</v>
      </c>
      <c r="Q122" s="55" t="str">
        <f t="shared" si="5"/>
        <v/>
      </c>
      <c r="Y122" s="90" t="str">
        <f>IF(VLOOKUP(I122,属性值!A:F,2,FALSE)&lt;17,"",IF(P122="","",INT(VLOOKUP(P122,属性值!A:G,R122+1,FALSE)*VLOOKUP(I122,属性值!A:F,5,FALSE))))</f>
        <v/>
      </c>
      <c r="Z122" s="90" t="str">
        <f t="shared" si="4"/>
        <v/>
      </c>
      <c r="AA122" s="90" t="str">
        <f>IF(VLOOKUP(I122,属性值!A:B,2,FALSE)&gt;16,"",IF(P122="","",INT(VLOOKUP(P122,属性值!I:O,R122+1,FALSE)*VLOOKUP(I122,属性值!A:D,3,FALSE))))</f>
        <v/>
      </c>
      <c r="AB122" s="90" t="str">
        <f>IF(VLOOKUP(I122,属性值!A:B,2,FALSE)&gt;16,"",IF(P122="","",INT(VLOOKUP(P122,属性值!I:O,R122+1,FALSE)*VLOOKUP(I122,属性值!A:D,4,FALSE))))</f>
        <v/>
      </c>
      <c r="AC122" s="90">
        <v>18</v>
      </c>
      <c r="AD122" s="90" t="str">
        <f>IF(AC122="","",VLOOKUP(AC122,状态名词!A:C,2,FALSE))</f>
        <v>api</v>
      </c>
      <c r="AE122" s="90" t="str">
        <f>IF(AC122="","",VLOOKUP(AC122,状态名词!A:C,3,FALSE))</f>
        <v>法穿</v>
      </c>
      <c r="AF122" s="90">
        <v>500</v>
      </c>
    </row>
    <row r="123" spans="1:32">
      <c r="I123" s="90" t="str">
        <f>IF(H123="",I122,VLOOKUP(H123,装备类型!A:B,2,FALSE))</f>
        <v>头部</v>
      </c>
      <c r="J123" s="90">
        <v>2</v>
      </c>
      <c r="K123" s="90" t="s">
        <v>3073</v>
      </c>
      <c r="L123" s="90" t="s">
        <v>4449</v>
      </c>
      <c r="O123" s="90">
        <v>1</v>
      </c>
      <c r="P123" s="90">
        <v>60</v>
      </c>
      <c r="Q123" s="55">
        <f t="shared" si="5"/>
        <v>69</v>
      </c>
      <c r="R123" s="90">
        <v>6</v>
      </c>
      <c r="T123" s="90" t="s">
        <v>3246</v>
      </c>
      <c r="U123" s="90">
        <v>33830</v>
      </c>
      <c r="Y123" s="90" t="str">
        <f>IF(VLOOKUP(I123,属性值!A:F,2,FALSE)&lt;17,"",IF(P123="","",INT(VLOOKUP(P123,属性值!A:G,R123+1,FALSE)*VLOOKUP(I123,属性值!A:F,5,FALSE))))</f>
        <v/>
      </c>
      <c r="Z123" s="90" t="str">
        <f t="shared" si="4"/>
        <v/>
      </c>
      <c r="AA123" s="90">
        <f>IF(VLOOKUP(I123,属性值!A:B,2,FALSE)&gt;16,"",IF(P123="","",INT(VLOOKUP(P123,属性值!I:O,R123+1,FALSE)*VLOOKUP(I123,属性值!A:D,3,FALSE))))</f>
        <v>1374</v>
      </c>
      <c r="AB123" s="90">
        <f>IF(VLOOKUP(I123,属性值!A:B,2,FALSE)&gt;16,"",IF(P123="","",INT(VLOOKUP(P123,属性值!I:O,R123+1,FALSE)*VLOOKUP(I123,属性值!A:D,4,FALSE))))</f>
        <v>687</v>
      </c>
      <c r="AC123" s="90">
        <v>17</v>
      </c>
      <c r="AD123" s="90" t="str">
        <f>IF(AC123="","",VLOOKUP(AC123,状态名词!A:C,2,FALSE))</f>
        <v>adi</v>
      </c>
      <c r="AE123" s="90" t="str">
        <f>IF(AC123="","",VLOOKUP(AC123,状态名词!A:C,3,FALSE))</f>
        <v>物穿</v>
      </c>
      <c r="AF123" s="90">
        <v>500</v>
      </c>
    </row>
    <row r="124" spans="1:32">
      <c r="I124" s="90" t="str">
        <f>IF(H124="",I123,VLOOKUP(H124,装备类型!A:B,2,FALSE))</f>
        <v>头部</v>
      </c>
      <c r="Q124" s="55" t="str">
        <f t="shared" si="5"/>
        <v/>
      </c>
      <c r="Y124" s="90" t="str">
        <f>IF(VLOOKUP(I124,属性值!A:F,2,FALSE)&lt;17,"",IF(P124="","",INT(VLOOKUP(P124,属性值!A:G,R124+1,FALSE)*VLOOKUP(I124,属性值!A:F,5,FALSE))))</f>
        <v/>
      </c>
      <c r="Z124" s="90" t="str">
        <f t="shared" si="4"/>
        <v/>
      </c>
      <c r="AA124" s="90" t="str">
        <f>IF(VLOOKUP(I124,属性值!A:B,2,FALSE)&gt;16,"",IF(P124="","",INT(VLOOKUP(P124,属性值!I:O,R124+1,FALSE)*VLOOKUP(I124,属性值!A:D,3,FALSE))))</f>
        <v/>
      </c>
      <c r="AB124" s="90" t="str">
        <f>IF(VLOOKUP(I124,属性值!A:B,2,FALSE)&gt;16,"",IF(P124="","",INT(VLOOKUP(P124,属性值!I:O,R124+1,FALSE)*VLOOKUP(I124,属性值!A:D,4,FALSE))))</f>
        <v/>
      </c>
      <c r="AC124" s="90">
        <v>18</v>
      </c>
      <c r="AD124" s="90" t="str">
        <f>IF(AC124="","",VLOOKUP(AC124,状态名词!A:C,2,FALSE))</f>
        <v>api</v>
      </c>
      <c r="AE124" s="90" t="str">
        <f>IF(AC124="","",VLOOKUP(AC124,状态名词!A:C,3,FALSE))</f>
        <v>法穿</v>
      </c>
      <c r="AF124" s="90">
        <v>500</v>
      </c>
    </row>
    <row r="125" spans="1:32">
      <c r="I125" s="90" t="str">
        <f>IF(H125="",I124,VLOOKUP(H125,装备类型!A:B,2,FALSE))</f>
        <v>头部</v>
      </c>
      <c r="Q125" s="55" t="str">
        <f t="shared" si="5"/>
        <v/>
      </c>
      <c r="Y125" s="90" t="str">
        <f>IF(VLOOKUP(I125,属性值!A:F,2,FALSE)&lt;17,"",IF(P125="","",INT(VLOOKUP(P125,属性值!A:G,R125+1,FALSE)*VLOOKUP(I125,属性值!A:F,5,FALSE))))</f>
        <v/>
      </c>
      <c r="Z125" s="90" t="str">
        <f t="shared" si="4"/>
        <v/>
      </c>
      <c r="AA125" s="90" t="str">
        <f>IF(VLOOKUP(I125,属性值!A:B,2,FALSE)&gt;16,"",IF(P125="","",INT(VLOOKUP(P125,属性值!I:O,R125+1,FALSE)*VLOOKUP(I125,属性值!A:D,3,FALSE))))</f>
        <v/>
      </c>
      <c r="AB125" s="90" t="str">
        <f>IF(VLOOKUP(I125,属性值!A:B,2,FALSE)&gt;16,"",IF(P125="","",INT(VLOOKUP(P125,属性值!I:O,R125+1,FALSE)*VLOOKUP(I125,属性值!A:D,4,FALSE))))</f>
        <v/>
      </c>
      <c r="AC125" s="90">
        <v>19</v>
      </c>
      <c r="AD125" s="90" t="str">
        <f>IF(AC125="","",VLOOKUP(AC125,状态名词!A:C,2,FALSE))</f>
        <v>rating</v>
      </c>
      <c r="AE125" s="90" t="str">
        <f>IF(AC125="","",VLOOKUP(AC125,状态名词!A:C,3,FALSE))</f>
        <v>暴击+</v>
      </c>
      <c r="AF125" s="90">
        <v>500</v>
      </c>
    </row>
    <row r="126" spans="1:32">
      <c r="A126" s="90">
        <v>15049</v>
      </c>
      <c r="B126" s="90">
        <v>30</v>
      </c>
      <c r="C126" s="90">
        <v>5</v>
      </c>
      <c r="D126" s="90">
        <v>0</v>
      </c>
      <c r="H126" s="90">
        <v>12</v>
      </c>
      <c r="I126" s="90" t="str">
        <f>IF(H126="",I125,VLOOKUP(H126,装备类型!A:B,2,FALSE))</f>
        <v>胸部</v>
      </c>
      <c r="J126" s="90">
        <v>1</v>
      </c>
      <c r="K126" s="90" t="s">
        <v>3074</v>
      </c>
      <c r="L126" s="90" t="s">
        <v>6762</v>
      </c>
      <c r="O126" s="90">
        <v>1</v>
      </c>
      <c r="P126" s="90">
        <v>30</v>
      </c>
      <c r="Q126" s="55">
        <f t="shared" si="5"/>
        <v>37</v>
      </c>
      <c r="R126" s="90">
        <v>5</v>
      </c>
      <c r="T126" s="90" t="s">
        <v>3384</v>
      </c>
      <c r="Y126" s="90" t="str">
        <f>IF(VLOOKUP(I126,属性值!A:F,2,FALSE)&lt;17,"",IF(P126="","",INT(VLOOKUP(P126,属性值!A:G,R126+1,FALSE)*VLOOKUP(I126,属性值!A:F,5,FALSE))))</f>
        <v/>
      </c>
      <c r="Z126" s="90" t="str">
        <f t="shared" si="4"/>
        <v/>
      </c>
      <c r="AA126" s="90">
        <f>IF(VLOOKUP(I126,属性值!A:B,2,FALSE)&gt;16,"",IF(P126="","",INT(VLOOKUP(P126,属性值!I:O,R126+1,FALSE)*VLOOKUP(I126,属性值!A:D,3,FALSE))))</f>
        <v>390</v>
      </c>
      <c r="AB126" s="90">
        <f>IF(VLOOKUP(I126,属性值!A:B,2,FALSE)&gt;16,"",IF(P126="","",INT(VLOOKUP(P126,属性值!I:O,R126+1,FALSE)*VLOOKUP(I126,属性值!A:D,4,FALSE))))</f>
        <v>195</v>
      </c>
      <c r="AC126" s="90">
        <v>17</v>
      </c>
      <c r="AD126" s="90" t="str">
        <f>IF(AC126="","",VLOOKUP(AC126,状态名词!A:C,2,FALSE))</f>
        <v>adi</v>
      </c>
      <c r="AE126" s="90" t="str">
        <f>IF(AC126="","",VLOOKUP(AC126,状态名词!A:C,3,FALSE))</f>
        <v>物穿</v>
      </c>
      <c r="AF126" s="90">
        <v>500</v>
      </c>
    </row>
    <row r="127" spans="1:32">
      <c r="I127" s="90" t="str">
        <f>IF(H127="",I126,VLOOKUP(H127,装备类型!A:B,2,FALSE))</f>
        <v>胸部</v>
      </c>
      <c r="Q127" s="55" t="str">
        <f t="shared" si="5"/>
        <v/>
      </c>
      <c r="Y127" s="90" t="str">
        <f>IF(VLOOKUP(I127,属性值!A:F,2,FALSE)&lt;17,"",IF(P127="","",INT(VLOOKUP(P127,属性值!A:G,R127+1,FALSE)*VLOOKUP(I127,属性值!A:F,5,FALSE))))</f>
        <v/>
      </c>
      <c r="Z127" s="90" t="str">
        <f t="shared" si="4"/>
        <v/>
      </c>
      <c r="AA127" s="90" t="str">
        <f>IF(VLOOKUP(I127,属性值!A:B,2,FALSE)&gt;16,"",IF(P127="","",INT(VLOOKUP(P127,属性值!I:O,R127+1,FALSE)*VLOOKUP(I127,属性值!A:D,3,FALSE))))</f>
        <v/>
      </c>
      <c r="AB127" s="90" t="str">
        <f>IF(VLOOKUP(I127,属性值!A:B,2,FALSE)&gt;16,"",IF(P127="","",INT(VLOOKUP(P127,属性值!I:O,R127+1,FALSE)*VLOOKUP(I127,属性值!A:D,4,FALSE))))</f>
        <v/>
      </c>
      <c r="AC127" s="90">
        <v>18</v>
      </c>
      <c r="AD127" s="90" t="str">
        <f>IF(AC127="","",VLOOKUP(AC127,状态名词!A:C,2,FALSE))</f>
        <v>api</v>
      </c>
      <c r="AE127" s="90" t="str">
        <f>IF(AC127="","",VLOOKUP(AC127,状态名词!A:C,3,FALSE))</f>
        <v>法穿</v>
      </c>
      <c r="AF127" s="90">
        <v>500</v>
      </c>
    </row>
    <row r="128" spans="1:32">
      <c r="I128" s="90" t="str">
        <f>IF(H128="",I127,VLOOKUP(H128,装备类型!A:B,2,FALSE))</f>
        <v>胸部</v>
      </c>
      <c r="J128" s="90">
        <v>2</v>
      </c>
      <c r="K128" s="90" t="s">
        <v>3075</v>
      </c>
      <c r="L128" s="90" t="s">
        <v>4449</v>
      </c>
      <c r="O128" s="90">
        <v>1</v>
      </c>
      <c r="P128" s="90">
        <v>60</v>
      </c>
      <c r="Q128" s="55">
        <f t="shared" si="5"/>
        <v>69</v>
      </c>
      <c r="R128" s="90">
        <v>6</v>
      </c>
      <c r="T128" s="90" t="s">
        <v>3384</v>
      </c>
      <c r="U128" s="90">
        <v>33830</v>
      </c>
      <c r="Y128" s="90" t="str">
        <f>IF(VLOOKUP(I128,属性值!A:F,2,FALSE)&lt;17,"",IF(P128="","",INT(VLOOKUP(P128,属性值!A:G,R128+1,FALSE)*VLOOKUP(I128,属性值!A:F,5,FALSE))))</f>
        <v/>
      </c>
      <c r="Z128" s="90" t="str">
        <f t="shared" si="4"/>
        <v/>
      </c>
      <c r="AA128" s="90">
        <f>IF(VLOOKUP(I128,属性值!A:B,2,FALSE)&gt;16,"",IF(P128="","",INT(VLOOKUP(P128,属性值!I:O,R128+1,FALSE)*VLOOKUP(I128,属性值!A:D,3,FALSE))))</f>
        <v>1374</v>
      </c>
      <c r="AB128" s="90">
        <f>IF(VLOOKUP(I128,属性值!A:B,2,FALSE)&gt;16,"",IF(P128="","",INT(VLOOKUP(P128,属性值!I:O,R128+1,FALSE)*VLOOKUP(I128,属性值!A:D,4,FALSE))))</f>
        <v>687</v>
      </c>
      <c r="AC128" s="90">
        <v>17</v>
      </c>
      <c r="AD128" s="90" t="str">
        <f>IF(AC128="","",VLOOKUP(AC128,状态名词!A:C,2,FALSE))</f>
        <v>adi</v>
      </c>
      <c r="AE128" s="90" t="str">
        <f>IF(AC128="","",VLOOKUP(AC128,状态名词!A:C,3,FALSE))</f>
        <v>物穿</v>
      </c>
      <c r="AF128" s="90">
        <v>500</v>
      </c>
    </row>
    <row r="129" spans="1:32">
      <c r="I129" s="90" t="str">
        <f>IF(H129="",I128,VLOOKUP(H129,装备类型!A:B,2,FALSE))</f>
        <v>胸部</v>
      </c>
      <c r="Q129" s="55" t="str">
        <f t="shared" si="5"/>
        <v/>
      </c>
      <c r="Y129" s="90" t="str">
        <f>IF(VLOOKUP(I129,属性值!A:F,2,FALSE)&lt;17,"",IF(P129="","",INT(VLOOKUP(P129,属性值!A:G,R129+1,FALSE)*VLOOKUP(I129,属性值!A:F,5,FALSE))))</f>
        <v/>
      </c>
      <c r="Z129" s="90" t="str">
        <f t="shared" si="4"/>
        <v/>
      </c>
      <c r="AA129" s="90" t="str">
        <f>IF(VLOOKUP(I129,属性值!A:B,2,FALSE)&gt;16,"",IF(P129="","",INT(VLOOKUP(P129,属性值!I:O,R129+1,FALSE)*VLOOKUP(I129,属性值!A:D,3,FALSE))))</f>
        <v/>
      </c>
      <c r="AB129" s="90" t="str">
        <f>IF(VLOOKUP(I129,属性值!A:B,2,FALSE)&gt;16,"",IF(P129="","",INT(VLOOKUP(P129,属性值!I:O,R129+1,FALSE)*VLOOKUP(I129,属性值!A:D,4,FALSE))))</f>
        <v/>
      </c>
      <c r="AC129" s="90">
        <v>18</v>
      </c>
      <c r="AD129" s="90" t="str">
        <f>IF(AC129="","",VLOOKUP(AC129,状态名词!A:C,2,FALSE))</f>
        <v>api</v>
      </c>
      <c r="AE129" s="90" t="str">
        <f>IF(AC129="","",VLOOKUP(AC129,状态名词!A:C,3,FALSE))</f>
        <v>法穿</v>
      </c>
      <c r="AF129" s="90">
        <v>500</v>
      </c>
    </row>
    <row r="130" spans="1:32">
      <c r="I130" s="90" t="str">
        <f>IF(H130="",I129,VLOOKUP(H130,装备类型!A:B,2,FALSE))</f>
        <v>胸部</v>
      </c>
      <c r="Q130" s="55" t="str">
        <f t="shared" si="5"/>
        <v/>
      </c>
      <c r="Y130" s="90" t="str">
        <f>IF(VLOOKUP(I130,属性值!A:F,2,FALSE)&lt;17,"",IF(P130="","",INT(VLOOKUP(P130,属性值!A:G,R130+1,FALSE)*VLOOKUP(I130,属性值!A:F,5,FALSE))))</f>
        <v/>
      </c>
      <c r="Z130" s="90" t="str">
        <f t="shared" si="4"/>
        <v/>
      </c>
      <c r="AA130" s="90" t="str">
        <f>IF(VLOOKUP(I130,属性值!A:B,2,FALSE)&gt;16,"",IF(P130="","",INT(VLOOKUP(P130,属性值!I:O,R130+1,FALSE)*VLOOKUP(I130,属性值!A:D,3,FALSE))))</f>
        <v/>
      </c>
      <c r="AB130" s="90" t="str">
        <f>IF(VLOOKUP(I130,属性值!A:B,2,FALSE)&gt;16,"",IF(P130="","",INT(VLOOKUP(P130,属性值!I:O,R130+1,FALSE)*VLOOKUP(I130,属性值!A:D,4,FALSE))))</f>
        <v/>
      </c>
      <c r="AC130" s="90">
        <v>19</v>
      </c>
      <c r="AD130" s="90" t="str">
        <f>IF(AC130="","",VLOOKUP(AC130,状态名词!A:C,2,FALSE))</f>
        <v>rating</v>
      </c>
      <c r="AE130" s="90" t="str">
        <f>IF(AC130="","",VLOOKUP(AC130,状态名词!A:C,3,FALSE))</f>
        <v>暴击+</v>
      </c>
      <c r="AF130" s="90">
        <v>500</v>
      </c>
    </row>
    <row r="131" spans="1:32">
      <c r="A131" s="90">
        <v>15050</v>
      </c>
      <c r="B131" s="90">
        <v>30</v>
      </c>
      <c r="C131" s="90">
        <v>5</v>
      </c>
      <c r="D131" s="90">
        <v>0</v>
      </c>
      <c r="H131" s="90">
        <v>13</v>
      </c>
      <c r="I131" s="90" t="str">
        <f>IF(H131="",I130,VLOOKUP(H131,装备类型!A:B,2,FALSE))</f>
        <v>腿部</v>
      </c>
      <c r="J131" s="90">
        <v>1</v>
      </c>
      <c r="K131" s="90" t="s">
        <v>3076</v>
      </c>
      <c r="L131" s="90" t="s">
        <v>6763</v>
      </c>
      <c r="O131" s="90">
        <v>1</v>
      </c>
      <c r="P131" s="90">
        <v>30</v>
      </c>
      <c r="Q131" s="55">
        <f t="shared" si="5"/>
        <v>37</v>
      </c>
      <c r="R131" s="90">
        <v>5</v>
      </c>
      <c r="T131" s="90" t="s">
        <v>3385</v>
      </c>
      <c r="Y131" s="90" t="str">
        <f>IF(VLOOKUP(I131,属性值!A:F,2,FALSE)&lt;17,"",IF(P131="","",INT(VLOOKUP(P131,属性值!A:G,R131+1,FALSE)*VLOOKUP(I131,属性值!A:F,5,FALSE))))</f>
        <v/>
      </c>
      <c r="Z131" s="90" t="str">
        <f t="shared" si="4"/>
        <v/>
      </c>
      <c r="AA131" s="90">
        <f>IF(VLOOKUP(I131,属性值!A:B,2,FALSE)&gt;16,"",IF(P131="","",INT(VLOOKUP(P131,属性值!I:O,R131+1,FALSE)*VLOOKUP(I131,属性值!A:D,3,FALSE))))</f>
        <v>390</v>
      </c>
      <c r="AB131" s="90">
        <f>IF(VLOOKUP(I131,属性值!A:B,2,FALSE)&gt;16,"",IF(P131="","",INT(VLOOKUP(P131,属性值!I:O,R131+1,FALSE)*VLOOKUP(I131,属性值!A:D,4,FALSE))))</f>
        <v>195</v>
      </c>
      <c r="AC131" s="90">
        <v>17</v>
      </c>
      <c r="AD131" s="90" t="str">
        <f>IF(AC131="","",VLOOKUP(AC131,状态名词!A:C,2,FALSE))</f>
        <v>adi</v>
      </c>
      <c r="AE131" s="90" t="str">
        <f>IF(AC131="","",VLOOKUP(AC131,状态名词!A:C,3,FALSE))</f>
        <v>物穿</v>
      </c>
      <c r="AF131" s="90">
        <v>500</v>
      </c>
    </row>
    <row r="132" spans="1:32">
      <c r="I132" s="90" t="str">
        <f>IF(H132="",I131,VLOOKUP(H132,装备类型!A:B,2,FALSE))</f>
        <v>腿部</v>
      </c>
      <c r="Q132" s="55" t="str">
        <f t="shared" si="5"/>
        <v/>
      </c>
      <c r="Y132" s="90" t="str">
        <f>IF(VLOOKUP(I132,属性值!A:F,2,FALSE)&lt;17,"",IF(P132="","",INT(VLOOKUP(P132,属性值!A:G,R132+1,FALSE)*VLOOKUP(I132,属性值!A:F,5,FALSE))))</f>
        <v/>
      </c>
      <c r="Z132" s="90" t="str">
        <f t="shared" ref="Z132:Z195" si="6">Y132</f>
        <v/>
      </c>
      <c r="AA132" s="90" t="str">
        <f>IF(VLOOKUP(I132,属性值!A:B,2,FALSE)&gt;16,"",IF(P132="","",INT(VLOOKUP(P132,属性值!I:O,R132+1,FALSE)*VLOOKUP(I132,属性值!A:D,3,FALSE))))</f>
        <v/>
      </c>
      <c r="AB132" s="90" t="str">
        <f>IF(VLOOKUP(I132,属性值!A:B,2,FALSE)&gt;16,"",IF(P132="","",INT(VLOOKUP(P132,属性值!I:O,R132+1,FALSE)*VLOOKUP(I132,属性值!A:D,4,FALSE))))</f>
        <v/>
      </c>
      <c r="AC132" s="90">
        <v>18</v>
      </c>
      <c r="AD132" s="90" t="str">
        <f>IF(AC132="","",VLOOKUP(AC132,状态名词!A:C,2,FALSE))</f>
        <v>api</v>
      </c>
      <c r="AE132" s="90" t="str">
        <f>IF(AC132="","",VLOOKUP(AC132,状态名词!A:C,3,FALSE))</f>
        <v>法穿</v>
      </c>
      <c r="AF132" s="90">
        <v>500</v>
      </c>
    </row>
    <row r="133" spans="1:32">
      <c r="I133" s="90" t="str">
        <f>IF(H133="",I132,VLOOKUP(H133,装备类型!A:B,2,FALSE))</f>
        <v>腿部</v>
      </c>
      <c r="J133" s="90">
        <v>2</v>
      </c>
      <c r="K133" s="90" t="s">
        <v>3077</v>
      </c>
      <c r="L133" s="90" t="s">
        <v>4449</v>
      </c>
      <c r="O133" s="90">
        <v>1</v>
      </c>
      <c r="P133" s="90">
        <v>60</v>
      </c>
      <c r="Q133" s="55">
        <f t="shared" si="5"/>
        <v>69</v>
      </c>
      <c r="R133" s="90">
        <v>6</v>
      </c>
      <c r="T133" s="90" t="s">
        <v>3385</v>
      </c>
      <c r="U133" s="90">
        <v>33830</v>
      </c>
      <c r="Y133" s="90" t="str">
        <f>IF(VLOOKUP(I133,属性值!A:F,2,FALSE)&lt;17,"",IF(P133="","",INT(VLOOKUP(P133,属性值!A:G,R133+1,FALSE)*VLOOKUP(I133,属性值!A:F,5,FALSE))))</f>
        <v/>
      </c>
      <c r="Z133" s="90" t="str">
        <f t="shared" si="6"/>
        <v/>
      </c>
      <c r="AA133" s="90">
        <f>IF(VLOOKUP(I133,属性值!A:B,2,FALSE)&gt;16,"",IF(P133="","",INT(VLOOKUP(P133,属性值!I:O,R133+1,FALSE)*VLOOKUP(I133,属性值!A:D,3,FALSE))))</f>
        <v>1374</v>
      </c>
      <c r="AB133" s="90">
        <f>IF(VLOOKUP(I133,属性值!A:B,2,FALSE)&gt;16,"",IF(P133="","",INT(VLOOKUP(P133,属性值!I:O,R133+1,FALSE)*VLOOKUP(I133,属性值!A:D,4,FALSE))))</f>
        <v>687</v>
      </c>
      <c r="AC133" s="90">
        <v>17</v>
      </c>
      <c r="AD133" s="90" t="str">
        <f>IF(AC133="","",VLOOKUP(AC133,状态名词!A:C,2,FALSE))</f>
        <v>adi</v>
      </c>
      <c r="AE133" s="90" t="str">
        <f>IF(AC133="","",VLOOKUP(AC133,状态名词!A:C,3,FALSE))</f>
        <v>物穿</v>
      </c>
      <c r="AF133" s="90">
        <v>500</v>
      </c>
    </row>
    <row r="134" spans="1:32">
      <c r="I134" s="90" t="str">
        <f>IF(H134="",I133,VLOOKUP(H134,装备类型!A:B,2,FALSE))</f>
        <v>腿部</v>
      </c>
      <c r="Q134" s="55" t="str">
        <f t="shared" si="5"/>
        <v/>
      </c>
      <c r="Y134" s="90" t="str">
        <f>IF(VLOOKUP(I134,属性值!A:F,2,FALSE)&lt;17,"",IF(P134="","",INT(VLOOKUP(P134,属性值!A:G,R134+1,FALSE)*VLOOKUP(I134,属性值!A:F,5,FALSE))))</f>
        <v/>
      </c>
      <c r="Z134" s="90" t="str">
        <f t="shared" si="6"/>
        <v/>
      </c>
      <c r="AA134" s="90" t="str">
        <f>IF(VLOOKUP(I134,属性值!A:B,2,FALSE)&gt;16,"",IF(P134="","",INT(VLOOKUP(P134,属性值!I:O,R134+1,FALSE)*VLOOKUP(I134,属性值!A:D,3,FALSE))))</f>
        <v/>
      </c>
      <c r="AB134" s="90" t="str">
        <f>IF(VLOOKUP(I134,属性值!A:B,2,FALSE)&gt;16,"",IF(P134="","",INT(VLOOKUP(P134,属性值!I:O,R134+1,FALSE)*VLOOKUP(I134,属性值!A:D,4,FALSE))))</f>
        <v/>
      </c>
      <c r="AC134" s="90">
        <v>18</v>
      </c>
      <c r="AD134" s="90" t="str">
        <f>IF(AC134="","",VLOOKUP(AC134,状态名词!A:C,2,FALSE))</f>
        <v>api</v>
      </c>
      <c r="AE134" s="90" t="str">
        <f>IF(AC134="","",VLOOKUP(AC134,状态名词!A:C,3,FALSE))</f>
        <v>法穿</v>
      </c>
      <c r="AF134" s="90">
        <v>500</v>
      </c>
    </row>
    <row r="135" spans="1:32">
      <c r="I135" s="90" t="str">
        <f>IF(H135="",I134,VLOOKUP(H135,装备类型!A:B,2,FALSE))</f>
        <v>腿部</v>
      </c>
      <c r="Q135" s="55" t="str">
        <f t="shared" si="5"/>
        <v/>
      </c>
      <c r="Y135" s="90" t="str">
        <f>IF(VLOOKUP(I135,属性值!A:F,2,FALSE)&lt;17,"",IF(P135="","",INT(VLOOKUP(P135,属性值!A:G,R135+1,FALSE)*VLOOKUP(I135,属性值!A:F,5,FALSE))))</f>
        <v/>
      </c>
      <c r="Z135" s="90" t="str">
        <f t="shared" si="6"/>
        <v/>
      </c>
      <c r="AA135" s="90" t="str">
        <f>IF(VLOOKUP(I135,属性值!A:B,2,FALSE)&gt;16,"",IF(P135="","",INT(VLOOKUP(P135,属性值!I:O,R135+1,FALSE)*VLOOKUP(I135,属性值!A:D,3,FALSE))))</f>
        <v/>
      </c>
      <c r="AB135" s="90" t="str">
        <f>IF(VLOOKUP(I135,属性值!A:B,2,FALSE)&gt;16,"",IF(P135="","",INT(VLOOKUP(P135,属性值!I:O,R135+1,FALSE)*VLOOKUP(I135,属性值!A:D,4,FALSE))))</f>
        <v/>
      </c>
      <c r="AC135" s="90">
        <v>19</v>
      </c>
      <c r="AD135" s="90" t="str">
        <f>IF(AC135="","",VLOOKUP(AC135,状态名词!A:C,2,FALSE))</f>
        <v>rating</v>
      </c>
      <c r="AE135" s="90" t="str">
        <f>IF(AC135="","",VLOOKUP(AC135,状态名词!A:C,3,FALSE))</f>
        <v>暴击+</v>
      </c>
      <c r="AF135" s="90">
        <v>500</v>
      </c>
    </row>
    <row r="136" spans="1:32">
      <c r="A136" s="90">
        <v>15051</v>
      </c>
      <c r="B136" s="90">
        <v>50</v>
      </c>
      <c r="C136" s="90">
        <v>5</v>
      </c>
      <c r="D136" s="90">
        <v>0</v>
      </c>
      <c r="H136" s="90">
        <v>14</v>
      </c>
      <c r="I136" s="90" t="str">
        <f>IF(H136="",I135,VLOOKUP(H136,装备类型!A:B,2,FALSE))</f>
        <v>戒指</v>
      </c>
      <c r="J136" s="90">
        <v>1</v>
      </c>
      <c r="K136" s="90" t="s">
        <v>3078</v>
      </c>
      <c r="L136" s="90" t="s">
        <v>6977</v>
      </c>
      <c r="O136" s="90">
        <v>1</v>
      </c>
      <c r="P136" s="90">
        <v>50</v>
      </c>
      <c r="Q136" s="55">
        <f t="shared" si="5"/>
        <v>57</v>
      </c>
      <c r="R136" s="90">
        <v>5</v>
      </c>
      <c r="T136" s="90" t="s">
        <v>3386</v>
      </c>
      <c r="U136" s="90">
        <v>33831</v>
      </c>
      <c r="Y136" s="90" t="str">
        <f>IF(VLOOKUP(I136,属性值!A:F,2,FALSE)&lt;17,"",IF(P136="","",INT(VLOOKUP(P136,属性值!A:G,R136+1,FALSE)*VLOOKUP(I136,属性值!A:F,5,FALSE))))</f>
        <v/>
      </c>
      <c r="Z136" s="90" t="str">
        <f t="shared" si="6"/>
        <v/>
      </c>
      <c r="AA136" s="90">
        <f>IF(VLOOKUP(I136,属性值!A:B,2,FALSE)&gt;16,"",IF(P136="","",INT(VLOOKUP(P136,属性值!I:O,R136+1,FALSE)*VLOOKUP(I136,属性值!A:D,3,FALSE))))</f>
        <v>489</v>
      </c>
      <c r="AB136" s="90">
        <f>IF(VLOOKUP(I136,属性值!A:B,2,FALSE)&gt;16,"",IF(P136="","",INT(VLOOKUP(P136,属性值!I:O,R136+1,FALSE)*VLOOKUP(I136,属性值!A:D,4,FALSE))))</f>
        <v>979</v>
      </c>
      <c r="AC136" s="90">
        <v>20</v>
      </c>
      <c r="AD136" s="90" t="str">
        <f>IF(AC136="","",VLOOKUP(AC136,状态名词!A:C,2,FALSE))</f>
        <v>ratingdamage</v>
      </c>
      <c r="AE136" s="90" t="str">
        <f>IF(AC136="","",VLOOKUP(AC136,状态名词!A:C,3,FALSE))</f>
        <v>暴伤+</v>
      </c>
      <c r="AF136" s="90">
        <v>1000</v>
      </c>
    </row>
    <row r="137" spans="1:32">
      <c r="I137" s="90" t="str">
        <f>IF(H137="",I136,VLOOKUP(H137,装备类型!A:B,2,FALSE))</f>
        <v>戒指</v>
      </c>
      <c r="J137" s="90">
        <v>2</v>
      </c>
      <c r="K137" s="90" t="s">
        <v>6979</v>
      </c>
      <c r="L137" s="90" t="s">
        <v>6978</v>
      </c>
      <c r="O137" s="90">
        <v>1</v>
      </c>
      <c r="P137" s="90">
        <v>60</v>
      </c>
      <c r="Q137" s="55">
        <f t="shared" si="5"/>
        <v>69</v>
      </c>
      <c r="R137" s="90">
        <v>6</v>
      </c>
      <c r="T137" s="90" t="s">
        <v>3386</v>
      </c>
      <c r="U137" s="90">
        <v>33831</v>
      </c>
      <c r="Y137" s="90" t="str">
        <f>IF(VLOOKUP(I137,属性值!A:F,2,FALSE)&lt;17,"",IF(P137="","",INT(VLOOKUP(P137,属性值!A:G,R137+1,FALSE)*VLOOKUP(I137,属性值!A:F,5,FALSE))))</f>
        <v/>
      </c>
      <c r="Z137" s="90" t="str">
        <f t="shared" si="6"/>
        <v/>
      </c>
      <c r="AA137" s="90">
        <f>IF(VLOOKUP(I137,属性值!A:B,2,FALSE)&gt;16,"",IF(P137="","",INT(VLOOKUP(P137,属性值!I:O,R137+1,FALSE)*VLOOKUP(I137,属性值!A:D,3,FALSE))))</f>
        <v>687</v>
      </c>
      <c r="AB137" s="90">
        <f>IF(VLOOKUP(I137,属性值!A:B,2,FALSE)&gt;16,"",IF(P137="","",INT(VLOOKUP(P137,属性值!I:O,R137+1,FALSE)*VLOOKUP(I137,属性值!A:D,4,FALSE))))</f>
        <v>1374</v>
      </c>
      <c r="AC137" s="90">
        <v>20</v>
      </c>
      <c r="AD137" s="90" t="str">
        <f>IF(AC137="","",VLOOKUP(AC137,状态名词!A:C,2,FALSE))</f>
        <v>ratingdamage</v>
      </c>
      <c r="AE137" s="90" t="str">
        <f>IF(AC137="","",VLOOKUP(AC137,状态名词!A:C,3,FALSE))</f>
        <v>暴伤+</v>
      </c>
      <c r="AF137" s="90">
        <v>1500</v>
      </c>
    </row>
    <row r="138" spans="1:32">
      <c r="I138" s="90" t="str">
        <f>IF(H138="",I137,VLOOKUP(H138,装备类型!A:B,2,FALSE))</f>
        <v>戒指</v>
      </c>
      <c r="Q138" s="55" t="str">
        <f t="shared" si="5"/>
        <v/>
      </c>
      <c r="Y138" s="90" t="str">
        <f>IF(VLOOKUP(I138,属性值!A:F,2,FALSE)&lt;17,"",IF(P138="","",INT(VLOOKUP(P138,属性值!A:G,R138+1,FALSE)*VLOOKUP(I138,属性值!A:F,5,FALSE))))</f>
        <v/>
      </c>
      <c r="Z138" s="90" t="str">
        <f t="shared" si="6"/>
        <v/>
      </c>
      <c r="AA138" s="90" t="str">
        <f>IF(VLOOKUP(I138,属性值!A:B,2,FALSE)&gt;16,"",IF(P138="","",INT(VLOOKUP(P138,属性值!I:O,R138+1,FALSE)*VLOOKUP(I138,属性值!A:D,3,FALSE))))</f>
        <v/>
      </c>
      <c r="AB138" s="90" t="str">
        <f>IF(VLOOKUP(I138,属性值!A:B,2,FALSE)&gt;16,"",IF(P138="","",INT(VLOOKUP(P138,属性值!I:O,R138+1,FALSE)*VLOOKUP(I138,属性值!A:D,4,FALSE))))</f>
        <v/>
      </c>
      <c r="AD138" s="90" t="str">
        <f>IF(AC138="","",VLOOKUP(AC138,状态名词!A:C,2,FALSE))</f>
        <v/>
      </c>
      <c r="AE138" s="90" t="str">
        <f>IF(AC138="","",VLOOKUP(AC138,状态名词!A:C,3,FALSE))</f>
        <v/>
      </c>
    </row>
    <row r="139" spans="1:32">
      <c r="A139" s="90">
        <v>15052</v>
      </c>
      <c r="B139" s="90">
        <v>50</v>
      </c>
      <c r="C139" s="90">
        <v>5</v>
      </c>
      <c r="D139" s="90">
        <v>0</v>
      </c>
      <c r="H139" s="90">
        <v>15</v>
      </c>
      <c r="I139" s="90" t="str">
        <f>IF(H139="",I138,VLOOKUP(H139,装备类型!A:B,2,FALSE))</f>
        <v>项链</v>
      </c>
      <c r="J139" s="90">
        <v>1</v>
      </c>
      <c r="K139" s="90" t="s">
        <v>3079</v>
      </c>
      <c r="L139" s="90" t="s">
        <v>6764</v>
      </c>
      <c r="O139" s="90">
        <v>1</v>
      </c>
      <c r="P139" s="90">
        <v>50</v>
      </c>
      <c r="Q139" s="55">
        <f t="shared" si="5"/>
        <v>57</v>
      </c>
      <c r="R139" s="90">
        <v>5</v>
      </c>
      <c r="T139" s="90" t="s">
        <v>3281</v>
      </c>
      <c r="U139" s="90">
        <v>33831</v>
      </c>
      <c r="Y139" s="90" t="str">
        <f>IF(VLOOKUP(I139,属性值!A:F,2,FALSE)&lt;17,"",IF(P139="","",INT(VLOOKUP(P139,属性值!A:G,R139+1,FALSE)*VLOOKUP(I139,属性值!A:F,5,FALSE))))</f>
        <v/>
      </c>
      <c r="Z139" s="90" t="str">
        <f t="shared" si="6"/>
        <v/>
      </c>
      <c r="AA139" s="90">
        <f>IF(VLOOKUP(I139,属性值!A:B,2,FALSE)&gt;16,"",IF(P139="","",INT(VLOOKUP(P139,属性值!I:O,R139+1,FALSE)*VLOOKUP(I139,属性值!A:D,3,FALSE))))</f>
        <v>489</v>
      </c>
      <c r="AB139" s="90">
        <f>IF(VLOOKUP(I139,属性值!A:B,2,FALSE)&gt;16,"",IF(P139="","",INT(VLOOKUP(P139,属性值!I:O,R139+1,FALSE)*VLOOKUP(I139,属性值!A:D,4,FALSE))))</f>
        <v>979</v>
      </c>
      <c r="AC139" s="90">
        <v>20</v>
      </c>
      <c r="AD139" s="90" t="str">
        <f>IF(AC139="","",VLOOKUP(AC139,状态名词!A:C,2,FALSE))</f>
        <v>ratingdamage</v>
      </c>
      <c r="AE139" s="90" t="str">
        <f>IF(AC139="","",VLOOKUP(AC139,状态名词!A:C,3,FALSE))</f>
        <v>暴伤+</v>
      </c>
      <c r="AF139" s="90">
        <v>1000</v>
      </c>
    </row>
    <row r="140" spans="1:32">
      <c r="I140" s="90" t="str">
        <f>IF(H140="",I139,VLOOKUP(H140,装备类型!A:B,2,FALSE))</f>
        <v>项链</v>
      </c>
      <c r="J140" s="90">
        <v>2</v>
      </c>
      <c r="K140" s="90" t="s">
        <v>6980</v>
      </c>
      <c r="L140" s="90" t="s">
        <v>6978</v>
      </c>
      <c r="O140" s="90">
        <v>1</v>
      </c>
      <c r="P140" s="90">
        <v>60</v>
      </c>
      <c r="Q140" s="55">
        <f t="shared" si="5"/>
        <v>69</v>
      </c>
      <c r="R140" s="90">
        <v>6</v>
      </c>
      <c r="T140" s="90" t="s">
        <v>3281</v>
      </c>
      <c r="U140" s="90">
        <v>33831</v>
      </c>
      <c r="Y140" s="90" t="str">
        <f>IF(VLOOKUP(I140,属性值!A:F,2,FALSE)&lt;17,"",IF(P140="","",INT(VLOOKUP(P140,属性值!A:G,R140+1,FALSE)*VLOOKUP(I140,属性值!A:F,5,FALSE))))</f>
        <v/>
      </c>
      <c r="Z140" s="90" t="str">
        <f t="shared" si="6"/>
        <v/>
      </c>
      <c r="AA140" s="90">
        <f>IF(VLOOKUP(I140,属性值!A:B,2,FALSE)&gt;16,"",IF(P140="","",INT(VLOOKUP(P140,属性值!I:O,R140+1,FALSE)*VLOOKUP(I140,属性值!A:D,3,FALSE))))</f>
        <v>687</v>
      </c>
      <c r="AB140" s="90">
        <f>IF(VLOOKUP(I140,属性值!A:B,2,FALSE)&gt;16,"",IF(P140="","",INT(VLOOKUP(P140,属性值!I:O,R140+1,FALSE)*VLOOKUP(I140,属性值!A:D,4,FALSE))))</f>
        <v>1374</v>
      </c>
      <c r="AC140" s="90">
        <v>20</v>
      </c>
      <c r="AD140" s="90" t="str">
        <f>IF(AC140="","",VLOOKUP(AC140,状态名词!A:C,2,FALSE))</f>
        <v>ratingdamage</v>
      </c>
      <c r="AE140" s="90" t="str">
        <f>IF(AC140="","",VLOOKUP(AC140,状态名词!A:C,3,FALSE))</f>
        <v>暴伤+</v>
      </c>
      <c r="AF140" s="90">
        <v>1500</v>
      </c>
    </row>
    <row r="141" spans="1:32">
      <c r="I141" s="90" t="str">
        <f>IF(H141="",I140,VLOOKUP(H141,装备类型!A:B,2,FALSE))</f>
        <v>项链</v>
      </c>
      <c r="Q141" s="55" t="str">
        <f t="shared" si="5"/>
        <v/>
      </c>
      <c r="Y141" s="90" t="str">
        <f>IF(VLOOKUP(I141,属性值!A:F,2,FALSE)&lt;17,"",IF(P141="","",INT(VLOOKUP(P141,属性值!A:G,R141+1,FALSE)*VLOOKUP(I141,属性值!A:F,5,FALSE))))</f>
        <v/>
      </c>
      <c r="Z141" s="90" t="str">
        <f t="shared" si="6"/>
        <v/>
      </c>
      <c r="AA141" s="90" t="str">
        <f>IF(VLOOKUP(I141,属性值!A:B,2,FALSE)&gt;16,"",IF(P141="","",INT(VLOOKUP(P141,属性值!I:O,R141+1,FALSE)*VLOOKUP(I141,属性值!A:D,3,FALSE))))</f>
        <v/>
      </c>
      <c r="AB141" s="90" t="str">
        <f>IF(VLOOKUP(I141,属性值!A:B,2,FALSE)&gt;16,"",IF(P141="","",INT(VLOOKUP(P141,属性值!I:O,R141+1,FALSE)*VLOOKUP(I141,属性值!A:D,4,FALSE))))</f>
        <v/>
      </c>
      <c r="AD141" s="90" t="str">
        <f>IF(AC141="","",VLOOKUP(AC141,状态名词!A:C,2,FALSE))</f>
        <v/>
      </c>
      <c r="AE141" s="90" t="str">
        <f>IF(AC141="","",VLOOKUP(AC141,状态名词!A:C,3,FALSE))</f>
        <v/>
      </c>
    </row>
    <row r="142" spans="1:32">
      <c r="A142" s="90">
        <v>15053</v>
      </c>
      <c r="B142" s="90">
        <v>50</v>
      </c>
      <c r="C142" s="90">
        <v>5</v>
      </c>
      <c r="D142" s="90">
        <v>0</v>
      </c>
      <c r="H142" s="90">
        <v>16</v>
      </c>
      <c r="I142" s="90" t="str">
        <f>IF(H142="",I141,VLOOKUP(H142,装备类型!A:B,2,FALSE))</f>
        <v>手镯</v>
      </c>
      <c r="J142" s="90">
        <v>1</v>
      </c>
      <c r="K142" s="90" t="s">
        <v>3080</v>
      </c>
      <c r="L142" s="90" t="s">
        <v>6764</v>
      </c>
      <c r="O142" s="90">
        <v>1</v>
      </c>
      <c r="P142" s="90">
        <v>50</v>
      </c>
      <c r="Q142" s="55">
        <f t="shared" si="5"/>
        <v>57</v>
      </c>
      <c r="R142" s="90">
        <v>5</v>
      </c>
      <c r="T142" s="90" t="s">
        <v>3293</v>
      </c>
      <c r="U142" s="90">
        <v>33831</v>
      </c>
      <c r="Y142" s="90" t="str">
        <f>IF(VLOOKUP(I142,属性值!A:F,2,FALSE)&lt;17,"",IF(P142="","",INT(VLOOKUP(P142,属性值!A:G,R142+1,FALSE)*VLOOKUP(I142,属性值!A:F,5,FALSE))))</f>
        <v/>
      </c>
      <c r="Z142" s="90" t="str">
        <f t="shared" si="6"/>
        <v/>
      </c>
      <c r="AA142" s="90">
        <f>IF(VLOOKUP(I142,属性值!A:B,2,FALSE)&gt;16,"",IF(P142="","",INT(VLOOKUP(P142,属性值!I:O,R142+1,FALSE)*VLOOKUP(I142,属性值!A:D,3,FALSE))))</f>
        <v>489</v>
      </c>
      <c r="AB142" s="90">
        <f>IF(VLOOKUP(I142,属性值!A:B,2,FALSE)&gt;16,"",IF(P142="","",INT(VLOOKUP(P142,属性值!I:O,R142+1,FALSE)*VLOOKUP(I142,属性值!A:D,4,FALSE))))</f>
        <v>979</v>
      </c>
      <c r="AC142" s="90">
        <v>20</v>
      </c>
      <c r="AD142" s="90" t="str">
        <f>IF(AC142="","",VLOOKUP(AC142,状态名词!A:C,2,FALSE))</f>
        <v>ratingdamage</v>
      </c>
      <c r="AE142" s="90" t="str">
        <f>IF(AC142="","",VLOOKUP(AC142,状态名词!A:C,3,FALSE))</f>
        <v>暴伤+</v>
      </c>
      <c r="AF142" s="90">
        <v>1000</v>
      </c>
    </row>
    <row r="143" spans="1:32">
      <c r="I143" s="90" t="str">
        <f>IF(H143="",I142,VLOOKUP(H143,装备类型!A:B,2,FALSE))</f>
        <v>手镯</v>
      </c>
      <c r="J143" s="90">
        <v>2</v>
      </c>
      <c r="K143" s="90" t="s">
        <v>6981</v>
      </c>
      <c r="L143" s="90" t="s">
        <v>6978</v>
      </c>
      <c r="O143" s="90">
        <v>1</v>
      </c>
      <c r="P143" s="90">
        <v>60</v>
      </c>
      <c r="Q143" s="55">
        <f t="shared" si="5"/>
        <v>69</v>
      </c>
      <c r="R143" s="90">
        <v>6</v>
      </c>
      <c r="T143" s="90" t="s">
        <v>3281</v>
      </c>
      <c r="U143" s="90">
        <v>33831</v>
      </c>
      <c r="Y143" s="90" t="str">
        <f>IF(VLOOKUP(I143,属性值!A:F,2,FALSE)&lt;17,"",IF(P143="","",INT(VLOOKUP(P143,属性值!A:G,R143+1,FALSE)*VLOOKUP(I143,属性值!A:F,5,FALSE))))</f>
        <v/>
      </c>
      <c r="Z143" s="90" t="str">
        <f t="shared" si="6"/>
        <v/>
      </c>
      <c r="AA143" s="90">
        <f>IF(VLOOKUP(I143,属性值!A:B,2,FALSE)&gt;16,"",IF(P143="","",INT(VLOOKUP(P143,属性值!I:O,R143+1,FALSE)*VLOOKUP(I143,属性值!A:D,3,FALSE))))</f>
        <v>687</v>
      </c>
      <c r="AB143" s="90">
        <f>IF(VLOOKUP(I143,属性值!A:B,2,FALSE)&gt;16,"",IF(P143="","",INT(VLOOKUP(P143,属性值!I:O,R143+1,FALSE)*VLOOKUP(I143,属性值!A:D,4,FALSE))))</f>
        <v>1374</v>
      </c>
      <c r="AC143" s="90">
        <v>20</v>
      </c>
      <c r="AD143" s="90" t="str">
        <f>IF(AC143="","",VLOOKUP(AC143,状态名词!A:C,2,FALSE))</f>
        <v>ratingdamage</v>
      </c>
      <c r="AE143" s="90" t="str">
        <f>IF(AC143="","",VLOOKUP(AC143,状态名词!A:C,3,FALSE))</f>
        <v>暴伤+</v>
      </c>
      <c r="AF143" s="90">
        <v>1500</v>
      </c>
    </row>
    <row r="144" spans="1:32">
      <c r="I144" s="90" t="str">
        <f>IF(H144="",I143,VLOOKUP(H144,装备类型!A:B,2,FALSE))</f>
        <v>手镯</v>
      </c>
      <c r="Q144" s="55" t="str">
        <f t="shared" si="5"/>
        <v/>
      </c>
      <c r="Y144" s="90" t="str">
        <f>IF(VLOOKUP(I144,属性值!A:F,2,FALSE)&lt;17,"",IF(P144="","",INT(VLOOKUP(P144,属性值!A:G,R144+1,FALSE)*VLOOKUP(I144,属性值!A:F,5,FALSE))))</f>
        <v/>
      </c>
      <c r="Z144" s="90" t="str">
        <f t="shared" si="6"/>
        <v/>
      </c>
      <c r="AA144" s="90" t="str">
        <f>IF(VLOOKUP(I144,属性值!A:B,2,FALSE)&gt;16,"",IF(P144="","",INT(VLOOKUP(P144,属性值!I:O,R144+1,FALSE)*VLOOKUP(I144,属性值!A:D,3,FALSE))))</f>
        <v/>
      </c>
      <c r="AB144" s="90" t="str">
        <f>IF(VLOOKUP(I144,属性值!A:B,2,FALSE)&gt;16,"",IF(P144="","",INT(VLOOKUP(P144,属性值!I:O,R144+1,FALSE)*VLOOKUP(I144,属性值!A:D,4,FALSE))))</f>
        <v/>
      </c>
      <c r="AD144" s="90" t="str">
        <f>IF(AC144="","",VLOOKUP(AC144,状态名词!A:C,2,FALSE))</f>
        <v/>
      </c>
      <c r="AE144" s="90" t="str">
        <f>IF(AC144="","",VLOOKUP(AC144,状态名词!A:C,3,FALSE))</f>
        <v/>
      </c>
    </row>
    <row r="145" spans="1:31">
      <c r="A145" s="90">
        <v>15054</v>
      </c>
      <c r="B145" s="90">
        <v>60</v>
      </c>
      <c r="C145" s="90">
        <v>6</v>
      </c>
      <c r="D145" s="90">
        <v>0</v>
      </c>
      <c r="H145" s="90">
        <v>19</v>
      </c>
      <c r="I145" s="90" t="str">
        <f>IF(H145="",I144,VLOOKUP(H145,装备类型!A:B,2,FALSE))</f>
        <v>称号</v>
      </c>
      <c r="J145" s="90">
        <v>1</v>
      </c>
      <c r="K145" s="90" t="s">
        <v>3692</v>
      </c>
      <c r="L145" s="53" t="s">
        <v>6493</v>
      </c>
      <c r="O145" s="90">
        <v>1</v>
      </c>
      <c r="P145" s="90">
        <v>60</v>
      </c>
      <c r="Q145" s="55">
        <f t="shared" si="5"/>
        <v>67</v>
      </c>
      <c r="R145" s="90">
        <v>5</v>
      </c>
      <c r="T145" s="90" t="s">
        <v>3751</v>
      </c>
      <c r="U145" s="90">
        <v>33827</v>
      </c>
      <c r="Y145" s="90">
        <f>IF(VLOOKUP(I145,属性值!A:F,2,FALSE)&lt;17,"",IF(P145="","",INT(VLOOKUP(P145,属性值!A:G,R145+1,FALSE)*VLOOKUP(I145,属性值!A:F,5,FALSE))))</f>
        <v>365</v>
      </c>
      <c r="Z145" s="90">
        <f t="shared" si="6"/>
        <v>365</v>
      </c>
      <c r="AA145" s="90" t="str">
        <f>IF(VLOOKUP(I145,属性值!A:B,2,FALSE)&gt;16,"",IF(P145="","",INT(VLOOKUP(P145,属性值!I:O,R145+1,FALSE)*VLOOKUP(I145,属性值!A:D,3,FALSE))))</f>
        <v/>
      </c>
      <c r="AB145" s="90" t="str">
        <f>IF(VLOOKUP(I145,属性值!A:B,2,FALSE)&gt;16,"",IF(P145="","",INT(VLOOKUP(P145,属性值!I:O,R145+1,FALSE)*VLOOKUP(I145,属性值!A:D,4,FALSE))))</f>
        <v/>
      </c>
      <c r="AD145" s="90" t="str">
        <f>IF(AC145="","",VLOOKUP(AC145,状态名词!A:C,2,FALSE))</f>
        <v/>
      </c>
      <c r="AE145" s="90" t="str">
        <f>IF(AC145="","",VLOOKUP(AC145,状态名词!A:C,3,FALSE))</f>
        <v/>
      </c>
    </row>
    <row r="146" spans="1:31">
      <c r="A146" s="90">
        <v>15055</v>
      </c>
      <c r="B146" s="90">
        <v>60</v>
      </c>
      <c r="C146" s="90">
        <v>6</v>
      </c>
      <c r="D146" s="90">
        <v>0</v>
      </c>
      <c r="H146" s="90">
        <v>19</v>
      </c>
      <c r="I146" s="90" t="str">
        <f>IF(H146="",I145,VLOOKUP(H146,装备类型!A:B,2,FALSE))</f>
        <v>称号</v>
      </c>
      <c r="J146" s="90">
        <v>1</v>
      </c>
      <c r="K146" s="90" t="s">
        <v>3693</v>
      </c>
      <c r="L146" s="90" t="s">
        <v>6494</v>
      </c>
      <c r="O146" s="90">
        <v>1</v>
      </c>
      <c r="P146" s="90">
        <v>60</v>
      </c>
      <c r="Q146" s="55">
        <f t="shared" si="5"/>
        <v>67</v>
      </c>
      <c r="R146" s="90">
        <v>5</v>
      </c>
      <c r="T146" s="90" t="s">
        <v>3751</v>
      </c>
      <c r="U146" s="90">
        <v>33827</v>
      </c>
      <c r="Y146" s="90">
        <f>IF(VLOOKUP(I146,属性值!A:F,2,FALSE)&lt;17,"",IF(P146="","",INT(VLOOKUP(P146,属性值!A:G,R146+1,FALSE)*VLOOKUP(I146,属性值!A:F,5,FALSE))))</f>
        <v>365</v>
      </c>
      <c r="Z146" s="90">
        <f t="shared" si="6"/>
        <v>365</v>
      </c>
      <c r="AA146" s="90" t="str">
        <f>IF(VLOOKUP(I146,属性值!A:B,2,FALSE)&gt;16,"",IF(P146="","",INT(VLOOKUP(P146,属性值!I:O,R146+1,FALSE)*VLOOKUP(I146,属性值!A:D,3,FALSE))))</f>
        <v/>
      </c>
      <c r="AB146" s="90" t="str">
        <f>IF(VLOOKUP(I146,属性值!A:B,2,FALSE)&gt;16,"",IF(P146="","",INT(VLOOKUP(P146,属性值!I:O,R146+1,FALSE)*VLOOKUP(I146,属性值!A:D,4,FALSE))))</f>
        <v/>
      </c>
      <c r="AD146" s="90" t="str">
        <f>IF(AC146="","",VLOOKUP(AC146,状态名词!A:C,2,FALSE))</f>
        <v/>
      </c>
      <c r="AE146" s="90" t="str">
        <f>IF(AC146="","",VLOOKUP(AC146,状态名词!A:C,3,FALSE))</f>
        <v/>
      </c>
    </row>
    <row r="147" spans="1:31">
      <c r="A147" s="90">
        <v>15056</v>
      </c>
      <c r="B147" s="90">
        <v>60</v>
      </c>
      <c r="C147" s="90">
        <v>6</v>
      </c>
      <c r="D147" s="90">
        <v>0</v>
      </c>
      <c r="H147" s="90">
        <v>19</v>
      </c>
      <c r="I147" s="90" t="str">
        <f>IF(H147="",I146,VLOOKUP(H147,装备类型!A:B,2,FALSE))</f>
        <v>称号</v>
      </c>
      <c r="J147" s="90">
        <v>1</v>
      </c>
      <c r="K147" s="90" t="s">
        <v>4465</v>
      </c>
      <c r="L147" s="90" t="s">
        <v>6495</v>
      </c>
      <c r="O147" s="90">
        <v>1</v>
      </c>
      <c r="P147" s="90">
        <v>60</v>
      </c>
      <c r="Q147" s="55">
        <f t="shared" si="5"/>
        <v>67</v>
      </c>
      <c r="R147" s="90">
        <v>5</v>
      </c>
      <c r="T147" s="90" t="s">
        <v>3750</v>
      </c>
      <c r="U147" s="90">
        <v>33827</v>
      </c>
      <c r="Y147" s="90">
        <f>IF(VLOOKUP(I147,属性值!A:F,2,FALSE)&lt;17,"",IF(P147="","",INT(VLOOKUP(P147,属性值!A:G,R147+1,FALSE)*VLOOKUP(I147,属性值!A:F,5,FALSE))))</f>
        <v>365</v>
      </c>
      <c r="Z147" s="90">
        <f t="shared" si="6"/>
        <v>365</v>
      </c>
      <c r="AA147" s="90" t="str">
        <f>IF(VLOOKUP(I147,属性值!A:B,2,FALSE)&gt;16,"",IF(P147="","",INT(VLOOKUP(P147,属性值!I:O,R147+1,FALSE)*VLOOKUP(I147,属性值!A:D,3,FALSE))))</f>
        <v/>
      </c>
      <c r="AB147" s="90" t="str">
        <f>IF(VLOOKUP(I147,属性值!A:B,2,FALSE)&gt;16,"",IF(P147="","",INT(VLOOKUP(P147,属性值!I:O,R147+1,FALSE)*VLOOKUP(I147,属性值!A:D,4,FALSE))))</f>
        <v/>
      </c>
      <c r="AD147" s="90" t="str">
        <f>IF(AC147="","",VLOOKUP(AC147,状态名词!A:C,2,FALSE))</f>
        <v/>
      </c>
      <c r="AE147" s="90" t="str">
        <f>IF(AC147="","",VLOOKUP(AC147,状态名词!A:C,3,FALSE))</f>
        <v/>
      </c>
    </row>
    <row r="148" spans="1:31">
      <c r="A148" s="90">
        <v>15057</v>
      </c>
      <c r="B148" s="90">
        <v>60</v>
      </c>
      <c r="C148" s="90">
        <v>6</v>
      </c>
      <c r="D148" s="90">
        <v>0</v>
      </c>
      <c r="H148" s="90">
        <v>19</v>
      </c>
      <c r="I148" s="90" t="str">
        <f>IF(H148="",I147,VLOOKUP(H148,装备类型!A:B,2,FALSE))</f>
        <v>称号</v>
      </c>
      <c r="J148" s="90">
        <v>1</v>
      </c>
      <c r="K148" s="90" t="s">
        <v>4468</v>
      </c>
      <c r="L148" s="90" t="s">
        <v>6496</v>
      </c>
      <c r="O148" s="90">
        <v>1</v>
      </c>
      <c r="P148" s="90">
        <v>60</v>
      </c>
      <c r="Q148" s="55">
        <f t="shared" si="5"/>
        <v>67</v>
      </c>
      <c r="R148" s="90">
        <v>5</v>
      </c>
      <c r="T148" s="90" t="s">
        <v>3750</v>
      </c>
      <c r="U148" s="90">
        <v>33827</v>
      </c>
      <c r="Y148" s="90">
        <f>IF(VLOOKUP(I148,属性值!A:F,2,FALSE)&lt;17,"",IF(P148="","",INT(VLOOKUP(P148,属性值!A:G,R148+1,FALSE)*VLOOKUP(I148,属性值!A:F,5,FALSE))))</f>
        <v>365</v>
      </c>
      <c r="Z148" s="90">
        <f t="shared" si="6"/>
        <v>365</v>
      </c>
      <c r="AA148" s="90" t="str">
        <f>IF(VLOOKUP(I148,属性值!A:B,2,FALSE)&gt;16,"",IF(P148="","",INT(VLOOKUP(P148,属性值!I:O,R148+1,FALSE)*VLOOKUP(I148,属性值!A:D,3,FALSE))))</f>
        <v/>
      </c>
      <c r="AB148" s="90" t="str">
        <f>IF(VLOOKUP(I148,属性值!A:B,2,FALSE)&gt;16,"",IF(P148="","",INT(VLOOKUP(P148,属性值!I:O,R148+1,FALSE)*VLOOKUP(I148,属性值!A:D,4,FALSE))))</f>
        <v/>
      </c>
      <c r="AD148" s="90" t="str">
        <f>IF(AC148="","",VLOOKUP(AC148,状态名词!A:C,2,FALSE))</f>
        <v/>
      </c>
      <c r="AE148" s="90" t="str">
        <f>IF(AC148="","",VLOOKUP(AC148,状态名词!A:C,3,FALSE))</f>
        <v/>
      </c>
    </row>
    <row r="149" spans="1:31">
      <c r="A149" s="90">
        <v>15058</v>
      </c>
      <c r="B149" s="90">
        <v>60</v>
      </c>
      <c r="C149" s="90">
        <v>5</v>
      </c>
      <c r="D149" s="90">
        <v>0</v>
      </c>
      <c r="H149" s="90">
        <v>19</v>
      </c>
      <c r="I149" s="90" t="str">
        <f>IF(H149="",I148,VLOOKUP(H149,装备类型!A:B,2,FALSE))</f>
        <v>称号</v>
      </c>
      <c r="J149" s="90">
        <v>1</v>
      </c>
      <c r="K149" s="90" t="s">
        <v>3694</v>
      </c>
      <c r="L149" s="53" t="s">
        <v>6497</v>
      </c>
      <c r="O149" s="90">
        <v>1</v>
      </c>
      <c r="P149" s="90">
        <v>60</v>
      </c>
      <c r="Q149" s="55">
        <f t="shared" si="5"/>
        <v>65</v>
      </c>
      <c r="R149" s="90">
        <v>4</v>
      </c>
      <c r="T149" s="90" t="s">
        <v>3752</v>
      </c>
      <c r="U149" s="90">
        <v>33828</v>
      </c>
      <c r="Y149" s="90">
        <f>IF(VLOOKUP(I149,属性值!A:F,2,FALSE)&lt;17,"",IF(P149="","",INT(VLOOKUP(P149,属性值!A:G,R149+1,FALSE)*VLOOKUP(I149,属性值!A:F,5,FALSE))))</f>
        <v>342</v>
      </c>
      <c r="Z149" s="90">
        <f t="shared" si="6"/>
        <v>342</v>
      </c>
      <c r="AA149" s="90" t="str">
        <f>IF(VLOOKUP(I149,属性值!A:B,2,FALSE)&gt;16,"",IF(P149="","",INT(VLOOKUP(P149,属性值!I:O,R149+1,FALSE)*VLOOKUP(I149,属性值!A:D,3,FALSE))))</f>
        <v/>
      </c>
      <c r="AB149" s="90" t="str">
        <f>IF(VLOOKUP(I149,属性值!A:B,2,FALSE)&gt;16,"",IF(P149="","",INT(VLOOKUP(P149,属性值!I:O,R149+1,FALSE)*VLOOKUP(I149,属性值!A:D,4,FALSE))))</f>
        <v/>
      </c>
      <c r="AD149" s="90" t="str">
        <f>IF(AC149="","",VLOOKUP(AC149,状态名词!A:C,2,FALSE))</f>
        <v/>
      </c>
      <c r="AE149" s="90" t="str">
        <f>IF(AC149="","",VLOOKUP(AC149,状态名词!A:C,3,FALSE))</f>
        <v/>
      </c>
    </row>
    <row r="150" spans="1:31">
      <c r="A150" s="90">
        <v>15059</v>
      </c>
      <c r="B150" s="90">
        <v>60</v>
      </c>
      <c r="C150" s="90">
        <v>5</v>
      </c>
      <c r="D150" s="90">
        <v>0</v>
      </c>
      <c r="H150" s="90">
        <v>19</v>
      </c>
      <c r="I150" s="90" t="str">
        <f>IF(H150="",I149,VLOOKUP(H150,装备类型!A:B,2,FALSE))</f>
        <v>称号</v>
      </c>
      <c r="J150" s="90">
        <v>1</v>
      </c>
      <c r="K150" s="90" t="s">
        <v>3695</v>
      </c>
      <c r="L150" s="90" t="s">
        <v>6498</v>
      </c>
      <c r="O150" s="90">
        <v>1</v>
      </c>
      <c r="P150" s="90">
        <v>60</v>
      </c>
      <c r="Q150" s="55">
        <f t="shared" si="5"/>
        <v>65</v>
      </c>
      <c r="R150" s="90">
        <v>4</v>
      </c>
      <c r="T150" s="90" t="s">
        <v>4217</v>
      </c>
      <c r="U150" s="90">
        <v>33828</v>
      </c>
      <c r="Y150" s="90">
        <f>IF(VLOOKUP(I150,属性值!A:F,2,FALSE)&lt;17,"",IF(P150="","",INT(VLOOKUP(P150,属性值!A:G,R150+1,FALSE)*VLOOKUP(I150,属性值!A:F,5,FALSE))))</f>
        <v>342</v>
      </c>
      <c r="Z150" s="90">
        <f t="shared" si="6"/>
        <v>342</v>
      </c>
      <c r="AA150" s="90" t="str">
        <f>IF(VLOOKUP(I150,属性值!A:B,2,FALSE)&gt;16,"",IF(P150="","",INT(VLOOKUP(P150,属性值!I:O,R150+1,FALSE)*VLOOKUP(I150,属性值!A:D,3,FALSE))))</f>
        <v/>
      </c>
      <c r="AB150" s="90" t="str">
        <f>IF(VLOOKUP(I150,属性值!A:B,2,FALSE)&gt;16,"",IF(P150="","",INT(VLOOKUP(P150,属性值!I:O,R150+1,FALSE)*VLOOKUP(I150,属性值!A:D,4,FALSE))))</f>
        <v/>
      </c>
      <c r="AD150" s="90" t="str">
        <f>IF(AC150="","",VLOOKUP(AC150,状态名词!A:C,2,FALSE))</f>
        <v/>
      </c>
      <c r="AE150" s="90" t="str">
        <f>IF(AC150="","",VLOOKUP(AC150,状态名词!A:C,3,FALSE))</f>
        <v/>
      </c>
    </row>
    <row r="151" spans="1:31">
      <c r="A151" s="90">
        <v>15060</v>
      </c>
      <c r="B151" s="90">
        <v>60</v>
      </c>
      <c r="C151" s="90">
        <v>5</v>
      </c>
      <c r="D151" s="90">
        <v>0</v>
      </c>
      <c r="H151" s="90">
        <v>19</v>
      </c>
      <c r="I151" s="90" t="str">
        <f>IF(H151="",I150,VLOOKUP(H151,装备类型!A:B,2,FALSE))</f>
        <v>称号</v>
      </c>
      <c r="J151" s="90">
        <v>1</v>
      </c>
      <c r="K151" s="90" t="s">
        <v>3696</v>
      </c>
      <c r="L151" s="90" t="s">
        <v>6499</v>
      </c>
      <c r="O151" s="90">
        <v>1</v>
      </c>
      <c r="P151" s="90">
        <v>60</v>
      </c>
      <c r="Q151" s="55">
        <f t="shared" si="5"/>
        <v>65</v>
      </c>
      <c r="R151" s="90">
        <v>4</v>
      </c>
      <c r="T151" s="90" t="s">
        <v>4216</v>
      </c>
      <c r="U151" s="90">
        <v>33828</v>
      </c>
      <c r="Y151" s="90">
        <f>IF(VLOOKUP(I151,属性值!A:F,2,FALSE)&lt;17,"",IF(P151="","",INT(VLOOKUP(P151,属性值!A:G,R151+1,FALSE)*VLOOKUP(I151,属性值!A:F,5,FALSE))))</f>
        <v>342</v>
      </c>
      <c r="Z151" s="90">
        <f t="shared" si="6"/>
        <v>342</v>
      </c>
      <c r="AA151" s="90" t="str">
        <f>IF(VLOOKUP(I151,属性值!A:B,2,FALSE)&gt;16,"",IF(P151="","",INT(VLOOKUP(P151,属性值!I:O,R151+1,FALSE)*VLOOKUP(I151,属性值!A:D,3,FALSE))))</f>
        <v/>
      </c>
      <c r="AB151" s="90" t="str">
        <f>IF(VLOOKUP(I151,属性值!A:B,2,FALSE)&gt;16,"",IF(P151="","",INT(VLOOKUP(P151,属性值!I:O,R151+1,FALSE)*VLOOKUP(I151,属性值!A:D,4,FALSE))))</f>
        <v/>
      </c>
      <c r="AD151" s="90" t="str">
        <f>IF(AC151="","",VLOOKUP(AC151,状态名词!A:C,2,FALSE))</f>
        <v/>
      </c>
      <c r="AE151" s="90" t="str">
        <f>IF(AC151="","",VLOOKUP(AC151,状态名词!A:C,3,FALSE))</f>
        <v/>
      </c>
    </row>
    <row r="152" spans="1:31">
      <c r="A152" s="90">
        <v>15061</v>
      </c>
      <c r="B152" s="90">
        <v>60</v>
      </c>
      <c r="C152" s="90">
        <v>5</v>
      </c>
      <c r="D152" s="90">
        <v>0</v>
      </c>
      <c r="H152" s="90">
        <v>19</v>
      </c>
      <c r="I152" s="90" t="str">
        <f>IF(H152="",I151,VLOOKUP(H152,装备类型!A:B,2,FALSE))</f>
        <v>称号</v>
      </c>
      <c r="J152" s="90">
        <v>1</v>
      </c>
      <c r="K152" s="90" t="s">
        <v>3697</v>
      </c>
      <c r="L152" s="90" t="s">
        <v>6500</v>
      </c>
      <c r="O152" s="90">
        <v>1</v>
      </c>
      <c r="P152" s="90">
        <v>60</v>
      </c>
      <c r="Q152" s="55">
        <f t="shared" si="5"/>
        <v>65</v>
      </c>
      <c r="R152" s="90">
        <v>4</v>
      </c>
      <c r="T152" s="90" t="s">
        <v>4216</v>
      </c>
      <c r="U152" s="90">
        <v>33828</v>
      </c>
      <c r="Y152" s="90">
        <f>IF(VLOOKUP(I152,属性值!A:F,2,FALSE)&lt;17,"",IF(P152="","",INT(VLOOKUP(P152,属性值!A:G,R152+1,FALSE)*VLOOKUP(I152,属性值!A:F,5,FALSE))))</f>
        <v>342</v>
      </c>
      <c r="Z152" s="90">
        <f t="shared" si="6"/>
        <v>342</v>
      </c>
      <c r="AA152" s="90" t="str">
        <f>IF(VLOOKUP(I152,属性值!A:B,2,FALSE)&gt;16,"",IF(P152="","",INT(VLOOKUP(P152,属性值!I:O,R152+1,FALSE)*VLOOKUP(I152,属性值!A:D,3,FALSE))))</f>
        <v/>
      </c>
      <c r="AB152" s="90" t="str">
        <f>IF(VLOOKUP(I152,属性值!A:B,2,FALSE)&gt;16,"",IF(P152="","",INT(VLOOKUP(P152,属性值!I:O,R152+1,FALSE)*VLOOKUP(I152,属性值!A:D,4,FALSE))))</f>
        <v/>
      </c>
      <c r="AD152" s="90" t="str">
        <f>IF(AC152="","",VLOOKUP(AC152,状态名词!A:C,2,FALSE))</f>
        <v/>
      </c>
      <c r="AE152" s="90" t="str">
        <f>IF(AC152="","",VLOOKUP(AC152,状态名词!A:C,3,FALSE))</f>
        <v/>
      </c>
    </row>
    <row r="153" spans="1:31">
      <c r="A153" s="90">
        <v>15062</v>
      </c>
      <c r="B153" s="90">
        <v>60</v>
      </c>
      <c r="C153" s="90">
        <v>5</v>
      </c>
      <c r="D153" s="90">
        <v>0</v>
      </c>
      <c r="H153" s="90">
        <v>19</v>
      </c>
      <c r="I153" s="90" t="str">
        <f>IF(H153="",I152,VLOOKUP(H153,装备类型!A:B,2,FALSE))</f>
        <v>称号</v>
      </c>
      <c r="J153" s="90">
        <v>1</v>
      </c>
      <c r="K153" s="90" t="s">
        <v>3698</v>
      </c>
      <c r="L153" s="53" t="s">
        <v>6501</v>
      </c>
      <c r="O153" s="90">
        <v>1</v>
      </c>
      <c r="P153" s="90">
        <v>60</v>
      </c>
      <c r="Q153" s="55">
        <f t="shared" si="5"/>
        <v>65</v>
      </c>
      <c r="R153" s="90">
        <v>4</v>
      </c>
      <c r="T153" s="90" t="s">
        <v>4216</v>
      </c>
      <c r="U153" s="90">
        <v>33828</v>
      </c>
      <c r="Y153" s="90">
        <f>IF(VLOOKUP(I153,属性值!A:F,2,FALSE)&lt;17,"",IF(P153="","",INT(VLOOKUP(P153,属性值!A:G,R153+1,FALSE)*VLOOKUP(I153,属性值!A:F,5,FALSE))))</f>
        <v>342</v>
      </c>
      <c r="Z153" s="90">
        <f t="shared" si="6"/>
        <v>342</v>
      </c>
      <c r="AA153" s="90" t="str">
        <f>IF(VLOOKUP(I153,属性值!A:B,2,FALSE)&gt;16,"",IF(P153="","",INT(VLOOKUP(P153,属性值!I:O,R153+1,FALSE)*VLOOKUP(I153,属性值!A:D,3,FALSE))))</f>
        <v/>
      </c>
      <c r="AB153" s="90" t="str">
        <f>IF(VLOOKUP(I153,属性值!A:B,2,FALSE)&gt;16,"",IF(P153="","",INT(VLOOKUP(P153,属性值!I:O,R153+1,FALSE)*VLOOKUP(I153,属性值!A:D,4,FALSE))))</f>
        <v/>
      </c>
      <c r="AD153" s="90" t="str">
        <f>IF(AC153="","",VLOOKUP(AC153,状态名词!A:C,2,FALSE))</f>
        <v/>
      </c>
      <c r="AE153" s="90" t="str">
        <f>IF(AC153="","",VLOOKUP(AC153,状态名词!A:C,3,FALSE))</f>
        <v/>
      </c>
    </row>
    <row r="154" spans="1:31">
      <c r="A154" s="90">
        <v>15063</v>
      </c>
      <c r="B154" s="90">
        <v>60</v>
      </c>
      <c r="C154" s="90">
        <v>5</v>
      </c>
      <c r="D154" s="90">
        <v>0</v>
      </c>
      <c r="H154" s="90">
        <v>19</v>
      </c>
      <c r="I154" s="90" t="str">
        <f>IF(H154="",I153,VLOOKUP(H154,装备类型!A:B,2,FALSE))</f>
        <v>称号</v>
      </c>
      <c r="J154" s="90">
        <v>1</v>
      </c>
      <c r="K154" s="90" t="s">
        <v>3699</v>
      </c>
      <c r="L154" s="90" t="s">
        <v>6502</v>
      </c>
      <c r="O154" s="90">
        <v>1</v>
      </c>
      <c r="P154" s="90">
        <v>60</v>
      </c>
      <c r="Q154" s="55">
        <f t="shared" si="5"/>
        <v>65</v>
      </c>
      <c r="R154" s="90">
        <v>4</v>
      </c>
      <c r="T154" s="90" t="s">
        <v>4216</v>
      </c>
      <c r="U154" s="90">
        <v>33828</v>
      </c>
      <c r="Y154" s="90">
        <f>IF(VLOOKUP(I154,属性值!A:F,2,FALSE)&lt;17,"",IF(P154="","",INT(VLOOKUP(P154,属性值!A:G,R154+1,FALSE)*VLOOKUP(I154,属性值!A:F,5,FALSE))))</f>
        <v>342</v>
      </c>
      <c r="Z154" s="90">
        <f t="shared" si="6"/>
        <v>342</v>
      </c>
      <c r="AA154" s="90" t="str">
        <f>IF(VLOOKUP(I154,属性值!A:B,2,FALSE)&gt;16,"",IF(P154="","",INT(VLOOKUP(P154,属性值!I:O,R154+1,FALSE)*VLOOKUP(I154,属性值!A:D,3,FALSE))))</f>
        <v/>
      </c>
      <c r="AB154" s="90" t="str">
        <f>IF(VLOOKUP(I154,属性值!A:B,2,FALSE)&gt;16,"",IF(P154="","",INT(VLOOKUP(P154,属性值!I:O,R154+1,FALSE)*VLOOKUP(I154,属性值!A:D,4,FALSE))))</f>
        <v/>
      </c>
      <c r="AD154" s="90" t="str">
        <f>IF(AC154="","",VLOOKUP(AC154,状态名词!A:C,2,FALSE))</f>
        <v/>
      </c>
      <c r="AE154" s="90" t="str">
        <f>IF(AC154="","",VLOOKUP(AC154,状态名词!A:C,3,FALSE))</f>
        <v/>
      </c>
    </row>
    <row r="155" spans="1:31">
      <c r="A155" s="90">
        <v>15064</v>
      </c>
      <c r="B155" s="90">
        <v>60</v>
      </c>
      <c r="C155" s="90">
        <v>5</v>
      </c>
      <c r="D155" s="90">
        <v>0</v>
      </c>
      <c r="H155" s="90">
        <v>19</v>
      </c>
      <c r="I155" s="90" t="str">
        <f>IF(H155="",I154,VLOOKUP(H155,装备类型!A:B,2,FALSE))</f>
        <v>称号</v>
      </c>
      <c r="J155" s="90">
        <v>1</v>
      </c>
      <c r="K155" s="90" t="s">
        <v>3700</v>
      </c>
      <c r="L155" s="90" t="s">
        <v>6503</v>
      </c>
      <c r="O155" s="90">
        <v>1</v>
      </c>
      <c r="P155" s="90">
        <v>60</v>
      </c>
      <c r="Q155" s="55">
        <f t="shared" si="5"/>
        <v>65</v>
      </c>
      <c r="R155" s="90">
        <v>4</v>
      </c>
      <c r="T155" s="90" t="s">
        <v>4216</v>
      </c>
      <c r="U155" s="90">
        <v>33828</v>
      </c>
      <c r="Y155" s="90">
        <f>IF(VLOOKUP(I155,属性值!A:F,2,FALSE)&lt;17,"",IF(P155="","",INT(VLOOKUP(P155,属性值!A:G,R155+1,FALSE)*VLOOKUP(I155,属性值!A:F,5,FALSE))))</f>
        <v>342</v>
      </c>
      <c r="Z155" s="90">
        <f t="shared" si="6"/>
        <v>342</v>
      </c>
      <c r="AA155" s="90" t="str">
        <f>IF(VLOOKUP(I155,属性值!A:B,2,FALSE)&gt;16,"",IF(P155="","",INT(VLOOKUP(P155,属性值!I:O,R155+1,FALSE)*VLOOKUP(I155,属性值!A:D,3,FALSE))))</f>
        <v/>
      </c>
      <c r="AB155" s="90" t="str">
        <f>IF(VLOOKUP(I155,属性值!A:B,2,FALSE)&gt;16,"",IF(P155="","",INT(VLOOKUP(P155,属性值!I:O,R155+1,FALSE)*VLOOKUP(I155,属性值!A:D,4,FALSE))))</f>
        <v/>
      </c>
      <c r="AD155" s="90" t="str">
        <f>IF(AC155="","",VLOOKUP(AC155,状态名词!A:C,2,FALSE))</f>
        <v/>
      </c>
      <c r="AE155" s="90" t="str">
        <f>IF(AC155="","",VLOOKUP(AC155,状态名词!A:C,3,FALSE))</f>
        <v/>
      </c>
    </row>
    <row r="156" spans="1:31">
      <c r="A156" s="90">
        <v>15065</v>
      </c>
      <c r="B156" s="90">
        <v>60</v>
      </c>
      <c r="C156" s="90">
        <v>5</v>
      </c>
      <c r="D156" s="90">
        <v>0</v>
      </c>
      <c r="H156" s="90">
        <v>19</v>
      </c>
      <c r="I156" s="90" t="str">
        <f>IF(H156="",I155,VLOOKUP(H156,装备类型!A:B,2,FALSE))</f>
        <v>称号</v>
      </c>
      <c r="J156" s="90">
        <v>1</v>
      </c>
      <c r="K156" s="90" t="s">
        <v>3701</v>
      </c>
      <c r="L156" s="90" t="s">
        <v>6504</v>
      </c>
      <c r="O156" s="90">
        <v>1</v>
      </c>
      <c r="P156" s="90">
        <v>60</v>
      </c>
      <c r="Q156" s="55">
        <f t="shared" si="5"/>
        <v>65</v>
      </c>
      <c r="R156" s="90">
        <v>4</v>
      </c>
      <c r="T156" s="90" t="s">
        <v>4216</v>
      </c>
      <c r="U156" s="90">
        <v>33828</v>
      </c>
      <c r="Y156" s="90">
        <f>IF(VLOOKUP(I156,属性值!A:F,2,FALSE)&lt;17,"",IF(P156="","",INT(VLOOKUP(P156,属性值!A:G,R156+1,FALSE)*VLOOKUP(I156,属性值!A:F,5,FALSE))))</f>
        <v>342</v>
      </c>
      <c r="Z156" s="90">
        <f t="shared" si="6"/>
        <v>342</v>
      </c>
      <c r="AA156" s="90" t="str">
        <f>IF(VLOOKUP(I156,属性值!A:B,2,FALSE)&gt;16,"",IF(P156="","",INT(VLOOKUP(P156,属性值!I:O,R156+1,FALSE)*VLOOKUP(I156,属性值!A:D,3,FALSE))))</f>
        <v/>
      </c>
      <c r="AB156" s="90" t="str">
        <f>IF(VLOOKUP(I156,属性值!A:B,2,FALSE)&gt;16,"",IF(P156="","",INT(VLOOKUP(P156,属性值!I:O,R156+1,FALSE)*VLOOKUP(I156,属性值!A:D,4,FALSE))))</f>
        <v/>
      </c>
      <c r="AD156" s="90" t="str">
        <f>IF(AC156="","",VLOOKUP(AC156,状态名词!A:C,2,FALSE))</f>
        <v/>
      </c>
      <c r="AE156" s="90" t="str">
        <f>IF(AC156="","",VLOOKUP(AC156,状态名词!A:C,3,FALSE))</f>
        <v/>
      </c>
    </row>
    <row r="157" spans="1:31">
      <c r="A157" s="90">
        <v>15066</v>
      </c>
      <c r="B157" s="90">
        <v>60</v>
      </c>
      <c r="C157" s="90">
        <v>5</v>
      </c>
      <c r="D157" s="90">
        <v>0</v>
      </c>
      <c r="H157" s="90">
        <v>19</v>
      </c>
      <c r="I157" s="90" t="str">
        <f>IF(H157="",I156,VLOOKUP(H157,装备类型!A:B,2,FALSE))</f>
        <v>称号</v>
      </c>
      <c r="J157" s="90">
        <v>1</v>
      </c>
      <c r="K157" s="90" t="s">
        <v>3702</v>
      </c>
      <c r="L157" s="53" t="s">
        <v>6505</v>
      </c>
      <c r="O157" s="90">
        <v>1</v>
      </c>
      <c r="P157" s="90">
        <v>60</v>
      </c>
      <c r="Q157" s="55">
        <f t="shared" si="5"/>
        <v>65</v>
      </c>
      <c r="R157" s="90">
        <v>4</v>
      </c>
      <c r="T157" s="90" t="s">
        <v>4216</v>
      </c>
      <c r="U157" s="90">
        <v>33828</v>
      </c>
      <c r="Y157" s="90">
        <f>IF(VLOOKUP(I157,属性值!A:F,2,FALSE)&lt;17,"",IF(P157="","",INT(VLOOKUP(P157,属性值!A:G,R157+1,FALSE)*VLOOKUP(I157,属性值!A:F,5,FALSE))))</f>
        <v>342</v>
      </c>
      <c r="Z157" s="90">
        <f t="shared" si="6"/>
        <v>342</v>
      </c>
      <c r="AA157" s="90" t="str">
        <f>IF(VLOOKUP(I157,属性值!A:B,2,FALSE)&gt;16,"",IF(P157="","",INT(VLOOKUP(P157,属性值!I:O,R157+1,FALSE)*VLOOKUP(I157,属性值!A:D,3,FALSE))))</f>
        <v/>
      </c>
      <c r="AB157" s="90" t="str">
        <f>IF(VLOOKUP(I157,属性值!A:B,2,FALSE)&gt;16,"",IF(P157="","",INT(VLOOKUP(P157,属性值!I:O,R157+1,FALSE)*VLOOKUP(I157,属性值!A:D,4,FALSE))))</f>
        <v/>
      </c>
      <c r="AD157" s="90" t="str">
        <f>IF(AC157="","",VLOOKUP(AC157,状态名词!A:C,2,FALSE))</f>
        <v/>
      </c>
      <c r="AE157" s="90" t="str">
        <f>IF(AC157="","",VLOOKUP(AC157,状态名词!A:C,3,FALSE))</f>
        <v/>
      </c>
    </row>
    <row r="158" spans="1:31">
      <c r="A158" s="90">
        <v>15067</v>
      </c>
      <c r="B158" s="90">
        <v>60</v>
      </c>
      <c r="C158" s="90">
        <v>5</v>
      </c>
      <c r="D158" s="90">
        <v>0</v>
      </c>
      <c r="H158" s="90">
        <v>19</v>
      </c>
      <c r="I158" s="90" t="str">
        <f>IF(H158="",I157,VLOOKUP(H158,装备类型!A:B,2,FALSE))</f>
        <v>称号</v>
      </c>
      <c r="J158" s="90">
        <v>1</v>
      </c>
      <c r="K158" s="90" t="s">
        <v>3703</v>
      </c>
      <c r="L158" s="90" t="s">
        <v>6506</v>
      </c>
      <c r="O158" s="90">
        <v>1</v>
      </c>
      <c r="P158" s="90">
        <v>60</v>
      </c>
      <c r="Q158" s="55">
        <f t="shared" si="5"/>
        <v>65</v>
      </c>
      <c r="R158" s="90">
        <v>4</v>
      </c>
      <c r="T158" s="90" t="s">
        <v>4216</v>
      </c>
      <c r="U158" s="90">
        <v>33828</v>
      </c>
      <c r="Y158" s="90">
        <f>IF(VLOOKUP(I158,属性值!A:F,2,FALSE)&lt;17,"",IF(P158="","",INT(VLOOKUP(P158,属性值!A:G,R158+1,FALSE)*VLOOKUP(I158,属性值!A:F,5,FALSE))))</f>
        <v>342</v>
      </c>
      <c r="Z158" s="90">
        <f t="shared" si="6"/>
        <v>342</v>
      </c>
      <c r="AA158" s="90" t="str">
        <f>IF(VLOOKUP(I158,属性值!A:B,2,FALSE)&gt;16,"",IF(P158="","",INT(VLOOKUP(P158,属性值!I:O,R158+1,FALSE)*VLOOKUP(I158,属性值!A:D,3,FALSE))))</f>
        <v/>
      </c>
      <c r="AB158" s="90" t="str">
        <f>IF(VLOOKUP(I158,属性值!A:B,2,FALSE)&gt;16,"",IF(P158="","",INT(VLOOKUP(P158,属性值!I:O,R158+1,FALSE)*VLOOKUP(I158,属性值!A:D,4,FALSE))))</f>
        <v/>
      </c>
      <c r="AD158" s="90" t="str">
        <f>IF(AC158="","",VLOOKUP(AC158,状态名词!A:C,2,FALSE))</f>
        <v/>
      </c>
      <c r="AE158" s="90" t="str">
        <f>IF(AC158="","",VLOOKUP(AC158,状态名词!A:C,3,FALSE))</f>
        <v/>
      </c>
    </row>
    <row r="159" spans="1:31">
      <c r="A159" s="90">
        <v>15068</v>
      </c>
      <c r="B159" s="90">
        <v>60</v>
      </c>
      <c r="C159" s="90">
        <v>5</v>
      </c>
      <c r="D159" s="90">
        <v>0</v>
      </c>
      <c r="H159" s="90">
        <v>19</v>
      </c>
      <c r="I159" s="90" t="str">
        <f>IF(H159="",I158,VLOOKUP(H159,装备类型!A:B,2,FALSE))</f>
        <v>称号</v>
      </c>
      <c r="J159" s="90">
        <v>1</v>
      </c>
      <c r="K159" s="90" t="s">
        <v>3704</v>
      </c>
      <c r="L159" s="90" t="s">
        <v>6507</v>
      </c>
      <c r="O159" s="90">
        <v>1</v>
      </c>
      <c r="P159" s="90">
        <v>60</v>
      </c>
      <c r="Q159" s="55">
        <f t="shared" si="5"/>
        <v>65</v>
      </c>
      <c r="R159" s="90">
        <v>4</v>
      </c>
      <c r="T159" s="90" t="s">
        <v>4216</v>
      </c>
      <c r="U159" s="90">
        <v>33828</v>
      </c>
      <c r="Y159" s="90">
        <f>IF(VLOOKUP(I159,属性值!A:F,2,FALSE)&lt;17,"",IF(P159="","",INT(VLOOKUP(P159,属性值!A:G,R159+1,FALSE)*VLOOKUP(I159,属性值!A:F,5,FALSE))))</f>
        <v>342</v>
      </c>
      <c r="Z159" s="90">
        <f t="shared" si="6"/>
        <v>342</v>
      </c>
      <c r="AA159" s="90" t="str">
        <f>IF(VLOOKUP(I159,属性值!A:B,2,FALSE)&gt;16,"",IF(P159="","",INT(VLOOKUP(P159,属性值!I:O,R159+1,FALSE)*VLOOKUP(I159,属性值!A:D,3,FALSE))))</f>
        <v/>
      </c>
      <c r="AB159" s="90" t="str">
        <f>IF(VLOOKUP(I159,属性值!A:B,2,FALSE)&gt;16,"",IF(P159="","",INT(VLOOKUP(P159,属性值!I:O,R159+1,FALSE)*VLOOKUP(I159,属性值!A:D,4,FALSE))))</f>
        <v/>
      </c>
      <c r="AD159" s="90" t="str">
        <f>IF(AC159="","",VLOOKUP(AC159,状态名词!A:C,2,FALSE))</f>
        <v/>
      </c>
      <c r="AE159" s="90" t="str">
        <f>IF(AC159="","",VLOOKUP(AC159,状态名词!A:C,3,FALSE))</f>
        <v/>
      </c>
    </row>
    <row r="160" spans="1:31">
      <c r="A160" s="90">
        <v>15069</v>
      </c>
      <c r="B160" s="90">
        <v>60</v>
      </c>
      <c r="C160" s="90">
        <v>5</v>
      </c>
      <c r="D160" s="90">
        <v>0</v>
      </c>
      <c r="H160" s="90">
        <v>19</v>
      </c>
      <c r="I160" s="90" t="str">
        <f>IF(H160="",I159,VLOOKUP(H160,装备类型!A:B,2,FALSE))</f>
        <v>称号</v>
      </c>
      <c r="J160" s="90">
        <v>1</v>
      </c>
      <c r="K160" s="90" t="s">
        <v>3705</v>
      </c>
      <c r="L160" s="90" t="s">
        <v>6508</v>
      </c>
      <c r="O160" s="90">
        <v>1</v>
      </c>
      <c r="P160" s="90">
        <v>60</v>
      </c>
      <c r="Q160" s="55">
        <f t="shared" si="5"/>
        <v>65</v>
      </c>
      <c r="R160" s="90">
        <v>4</v>
      </c>
      <c r="T160" s="90" t="s">
        <v>4216</v>
      </c>
      <c r="U160" s="90">
        <v>33828</v>
      </c>
      <c r="Y160" s="90">
        <f>IF(VLOOKUP(I160,属性值!A:F,2,FALSE)&lt;17,"",IF(P160="","",INT(VLOOKUP(P160,属性值!A:G,R160+1,FALSE)*VLOOKUP(I160,属性值!A:F,5,FALSE))))</f>
        <v>342</v>
      </c>
      <c r="Z160" s="90">
        <f t="shared" si="6"/>
        <v>342</v>
      </c>
      <c r="AA160" s="90" t="str">
        <f>IF(VLOOKUP(I160,属性值!A:B,2,FALSE)&gt;16,"",IF(P160="","",INT(VLOOKUP(P160,属性值!I:O,R160+1,FALSE)*VLOOKUP(I160,属性值!A:D,3,FALSE))))</f>
        <v/>
      </c>
      <c r="AB160" s="90" t="str">
        <f>IF(VLOOKUP(I160,属性值!A:B,2,FALSE)&gt;16,"",IF(P160="","",INT(VLOOKUP(P160,属性值!I:O,R160+1,FALSE)*VLOOKUP(I160,属性值!A:D,4,FALSE))))</f>
        <v/>
      </c>
      <c r="AD160" s="90" t="str">
        <f>IF(AC160="","",VLOOKUP(AC160,状态名词!A:C,2,FALSE))</f>
        <v/>
      </c>
      <c r="AE160" s="90" t="str">
        <f>IF(AC160="","",VLOOKUP(AC160,状态名词!A:C,3,FALSE))</f>
        <v/>
      </c>
    </row>
    <row r="161" spans="1:32">
      <c r="A161" s="90">
        <v>15070</v>
      </c>
      <c r="B161" s="90">
        <v>60</v>
      </c>
      <c r="C161" s="90">
        <v>2</v>
      </c>
      <c r="D161" s="90">
        <v>0</v>
      </c>
      <c r="H161" s="90">
        <v>19</v>
      </c>
      <c r="I161" s="90" t="str">
        <f>IF(H161="",I160,VLOOKUP(H161,装备类型!A:B,2,FALSE))</f>
        <v>称号</v>
      </c>
      <c r="J161" s="90">
        <v>1</v>
      </c>
      <c r="K161" s="90" t="s">
        <v>4457</v>
      </c>
      <c r="L161" s="53" t="s">
        <v>6509</v>
      </c>
      <c r="O161" s="90">
        <v>1</v>
      </c>
      <c r="P161" s="90">
        <v>60</v>
      </c>
      <c r="Q161" s="55">
        <f t="shared" si="5"/>
        <v>63</v>
      </c>
      <c r="R161" s="90">
        <v>3</v>
      </c>
      <c r="T161" s="90" t="s">
        <v>3754</v>
      </c>
      <c r="U161" s="90">
        <v>33829</v>
      </c>
      <c r="Y161" s="90">
        <f>IF(VLOOKUP(I161,属性值!A:F,2,FALSE)&lt;17,"",IF(P161="","",INT(VLOOKUP(P161,属性值!A:G,R161+1,FALSE)*VLOOKUP(I161,属性值!A:F,5,FALSE))))</f>
        <v>320</v>
      </c>
      <c r="Z161" s="90">
        <f t="shared" si="6"/>
        <v>320</v>
      </c>
      <c r="AA161" s="90" t="str">
        <f>IF(VLOOKUP(I161,属性值!A:B,2,FALSE)&gt;16,"",IF(P161="","",INT(VLOOKUP(P161,属性值!I:O,R161+1,FALSE)*VLOOKUP(I161,属性值!A:D,3,FALSE))))</f>
        <v/>
      </c>
      <c r="AB161" s="90" t="str">
        <f>IF(VLOOKUP(I161,属性值!A:B,2,FALSE)&gt;16,"",IF(P161="","",INT(VLOOKUP(P161,属性值!I:O,R161+1,FALSE)*VLOOKUP(I161,属性值!A:D,4,FALSE))))</f>
        <v/>
      </c>
      <c r="AD161" s="90" t="str">
        <f>IF(AC161="","",VLOOKUP(AC161,状态名词!A:C,2,FALSE))</f>
        <v/>
      </c>
      <c r="AE161" s="90" t="str">
        <f>IF(AC161="","",VLOOKUP(AC161,状态名词!A:C,3,FALSE))</f>
        <v/>
      </c>
    </row>
    <row r="162" spans="1:32">
      <c r="A162" s="90">
        <v>15071</v>
      </c>
      <c r="B162" s="90">
        <v>60</v>
      </c>
      <c r="C162" s="90">
        <v>2</v>
      </c>
      <c r="D162" s="90">
        <v>0</v>
      </c>
      <c r="H162" s="90">
        <v>19</v>
      </c>
      <c r="I162" s="90" t="str">
        <f>IF(H162="",I161,VLOOKUP(H162,装备类型!A:B,2,FALSE))</f>
        <v>称号</v>
      </c>
      <c r="J162" s="90">
        <v>1</v>
      </c>
      <c r="K162" s="90" t="s">
        <v>4458</v>
      </c>
      <c r="L162" s="90" t="s">
        <v>6510</v>
      </c>
      <c r="O162" s="90">
        <v>1</v>
      </c>
      <c r="P162" s="90">
        <v>60</v>
      </c>
      <c r="Q162" s="55">
        <f t="shared" si="5"/>
        <v>63</v>
      </c>
      <c r="R162" s="90">
        <v>3</v>
      </c>
      <c r="T162" s="90" t="s">
        <v>3754</v>
      </c>
      <c r="U162" s="90">
        <v>33829</v>
      </c>
      <c r="Y162" s="90">
        <f>IF(VLOOKUP(I162,属性值!A:F,2,FALSE)&lt;17,"",IF(P162="","",INT(VLOOKUP(P162,属性值!A:G,R162+1,FALSE)*VLOOKUP(I162,属性值!A:F,5,FALSE))))</f>
        <v>320</v>
      </c>
      <c r="Z162" s="90">
        <f t="shared" si="6"/>
        <v>320</v>
      </c>
      <c r="AA162" s="90" t="str">
        <f>IF(VLOOKUP(I162,属性值!A:B,2,FALSE)&gt;16,"",IF(P162="","",INT(VLOOKUP(P162,属性值!I:O,R162+1,FALSE)*VLOOKUP(I162,属性值!A:D,3,FALSE))))</f>
        <v/>
      </c>
      <c r="AB162" s="90" t="str">
        <f>IF(VLOOKUP(I162,属性值!A:B,2,FALSE)&gt;16,"",IF(P162="","",INT(VLOOKUP(P162,属性值!I:O,R162+1,FALSE)*VLOOKUP(I162,属性值!A:D,4,FALSE))))</f>
        <v/>
      </c>
      <c r="AD162" s="90" t="str">
        <f>IF(AC162="","",VLOOKUP(AC162,状态名词!A:C,2,FALSE))</f>
        <v/>
      </c>
      <c r="AE162" s="90" t="str">
        <f>IF(AC162="","",VLOOKUP(AC162,状态名词!A:C,3,FALSE))</f>
        <v/>
      </c>
    </row>
    <row r="163" spans="1:32">
      <c r="A163" s="90">
        <v>15072</v>
      </c>
      <c r="B163" s="90">
        <v>60</v>
      </c>
      <c r="C163" s="90">
        <v>2</v>
      </c>
      <c r="D163" s="90">
        <v>0</v>
      </c>
      <c r="H163" s="90">
        <v>19</v>
      </c>
      <c r="I163" s="90" t="str">
        <f>IF(H163="",I162,VLOOKUP(H163,装备类型!A:B,2,FALSE))</f>
        <v>称号</v>
      </c>
      <c r="J163" s="90">
        <v>1</v>
      </c>
      <c r="K163" s="90" t="s">
        <v>4459</v>
      </c>
      <c r="L163" s="90" t="s">
        <v>6511</v>
      </c>
      <c r="O163" s="90">
        <v>1</v>
      </c>
      <c r="P163" s="90">
        <v>60</v>
      </c>
      <c r="Q163" s="55">
        <f t="shared" si="5"/>
        <v>63</v>
      </c>
      <c r="R163" s="90">
        <v>3</v>
      </c>
      <c r="T163" s="90" t="s">
        <v>3753</v>
      </c>
      <c r="U163" s="90">
        <v>33829</v>
      </c>
      <c r="Y163" s="90">
        <f>IF(VLOOKUP(I163,属性值!A:F,2,FALSE)&lt;17,"",IF(P163="","",INT(VLOOKUP(P163,属性值!A:G,R163+1,FALSE)*VLOOKUP(I163,属性值!A:F,5,FALSE))))</f>
        <v>320</v>
      </c>
      <c r="Z163" s="90">
        <f t="shared" si="6"/>
        <v>320</v>
      </c>
      <c r="AA163" s="90" t="str">
        <f>IF(VLOOKUP(I163,属性值!A:B,2,FALSE)&gt;16,"",IF(P163="","",INT(VLOOKUP(P163,属性值!I:O,R163+1,FALSE)*VLOOKUP(I163,属性值!A:D,3,FALSE))))</f>
        <v/>
      </c>
      <c r="AB163" s="90" t="str">
        <f>IF(VLOOKUP(I163,属性值!A:B,2,FALSE)&gt;16,"",IF(P163="","",INT(VLOOKUP(P163,属性值!I:O,R163+1,FALSE)*VLOOKUP(I163,属性值!A:D,4,FALSE))))</f>
        <v/>
      </c>
      <c r="AD163" s="90" t="str">
        <f>IF(AC163="","",VLOOKUP(AC163,状态名词!A:C,2,FALSE))</f>
        <v/>
      </c>
      <c r="AE163" s="90" t="str">
        <f>IF(AC163="","",VLOOKUP(AC163,状态名词!A:C,3,FALSE))</f>
        <v/>
      </c>
    </row>
    <row r="164" spans="1:32">
      <c r="A164" s="90">
        <v>15073</v>
      </c>
      <c r="B164" s="90">
        <v>60</v>
      </c>
      <c r="C164" s="90">
        <v>2</v>
      </c>
      <c r="D164" s="90">
        <v>0</v>
      </c>
      <c r="H164" s="90">
        <v>19</v>
      </c>
      <c r="I164" s="90" t="str">
        <f>IF(H164="",I163,VLOOKUP(H164,装备类型!A:B,2,FALSE))</f>
        <v>称号</v>
      </c>
      <c r="J164" s="90">
        <v>1</v>
      </c>
      <c r="K164" s="90" t="s">
        <v>4460</v>
      </c>
      <c r="L164" s="90" t="s">
        <v>6512</v>
      </c>
      <c r="O164" s="90">
        <v>1</v>
      </c>
      <c r="P164" s="90">
        <v>60</v>
      </c>
      <c r="Q164" s="55">
        <f t="shared" si="5"/>
        <v>63</v>
      </c>
      <c r="R164" s="90">
        <v>3</v>
      </c>
      <c r="T164" s="90" t="s">
        <v>3753</v>
      </c>
      <c r="U164" s="90">
        <v>33829</v>
      </c>
      <c r="Y164" s="90">
        <f>IF(VLOOKUP(I164,属性值!A:F,2,FALSE)&lt;17,"",IF(P164="","",INT(VLOOKUP(P164,属性值!A:G,R164+1,FALSE)*VLOOKUP(I164,属性值!A:F,5,FALSE))))</f>
        <v>320</v>
      </c>
      <c r="Z164" s="90">
        <f t="shared" si="6"/>
        <v>320</v>
      </c>
      <c r="AA164" s="90" t="str">
        <f>IF(VLOOKUP(I164,属性值!A:B,2,FALSE)&gt;16,"",IF(P164="","",INT(VLOOKUP(P164,属性值!I:O,R164+1,FALSE)*VLOOKUP(I164,属性值!A:D,3,FALSE))))</f>
        <v/>
      </c>
      <c r="AB164" s="90" t="str">
        <f>IF(VLOOKUP(I164,属性值!A:B,2,FALSE)&gt;16,"",IF(P164="","",INT(VLOOKUP(P164,属性值!I:O,R164+1,FALSE)*VLOOKUP(I164,属性值!A:D,4,FALSE))))</f>
        <v/>
      </c>
      <c r="AD164" s="90" t="str">
        <f>IF(AC164="","",VLOOKUP(AC164,状态名词!A:C,2,FALSE))</f>
        <v/>
      </c>
      <c r="AE164" s="90" t="str">
        <f>IF(AC164="","",VLOOKUP(AC164,状态名词!A:C,3,FALSE))</f>
        <v/>
      </c>
    </row>
    <row r="165" spans="1:32">
      <c r="A165" s="90">
        <v>15074</v>
      </c>
      <c r="B165" s="90">
        <v>30</v>
      </c>
      <c r="C165" s="90">
        <v>5</v>
      </c>
      <c r="D165" s="90">
        <v>0</v>
      </c>
      <c r="H165" s="90">
        <v>19</v>
      </c>
      <c r="I165" s="90" t="str">
        <f>IF(H165="",I164,VLOOKUP(H165,装备类型!A:B,2,FALSE))</f>
        <v>称号</v>
      </c>
      <c r="J165" s="90">
        <v>1</v>
      </c>
      <c r="K165" s="90" t="s">
        <v>4450</v>
      </c>
      <c r="L165" s="90" t="s">
        <v>6765</v>
      </c>
      <c r="O165" s="90">
        <v>1</v>
      </c>
      <c r="P165" s="90">
        <v>30</v>
      </c>
      <c r="Q165" s="55">
        <f t="shared" si="5"/>
        <v>37</v>
      </c>
      <c r="R165" s="90">
        <v>5</v>
      </c>
      <c r="T165" s="90" t="s">
        <v>4452</v>
      </c>
      <c r="Y165" s="90">
        <f>IF(VLOOKUP(I165,属性值!A:F,2,FALSE)&lt;17,"",IF(P165="","",INT(VLOOKUP(P165,属性值!A:G,R165+1,FALSE)*VLOOKUP(I165,属性值!A:F,5,FALSE))))</f>
        <v>103</v>
      </c>
      <c r="Z165" s="90">
        <f t="shared" si="6"/>
        <v>103</v>
      </c>
      <c r="AA165" s="90" t="str">
        <f>IF(VLOOKUP(I165,属性值!A:B,2,FALSE)&gt;16,"",IF(P165="","",INT(VLOOKUP(P165,属性值!I:O,R165+1,FALSE)*VLOOKUP(I165,属性值!A:D,3,FALSE))))</f>
        <v/>
      </c>
      <c r="AB165" s="90" t="str">
        <f>IF(VLOOKUP(I165,属性值!A:B,2,FALSE)&gt;16,"",IF(P165="","",INT(VLOOKUP(P165,属性值!I:O,R165+1,FALSE)*VLOOKUP(I165,属性值!A:D,4,FALSE))))</f>
        <v/>
      </c>
      <c r="AC165" s="90">
        <v>19</v>
      </c>
      <c r="AD165" s="90" t="str">
        <f>IF(AC165="","",VLOOKUP(AC165,状态名词!A:C,2,FALSE))</f>
        <v>rating</v>
      </c>
      <c r="AE165" s="90" t="str">
        <f>IF(AC165="","",VLOOKUP(AC165,状态名词!A:C,3,FALSE))</f>
        <v>暴击+</v>
      </c>
      <c r="AF165" s="90">
        <v>1000</v>
      </c>
    </row>
    <row r="166" spans="1:32">
      <c r="I166" s="90" t="str">
        <f>IF(H166="",I165,VLOOKUP(H166,装备类型!A:B,2,FALSE))</f>
        <v>称号</v>
      </c>
      <c r="Q166" s="55" t="str">
        <f t="shared" si="5"/>
        <v/>
      </c>
      <c r="Y166" s="90" t="str">
        <f>IF(VLOOKUP(I166,属性值!A:F,2,FALSE)&lt;17,"",IF(P166="","",INT(VLOOKUP(P166,属性值!A:G,R166+1,FALSE)*VLOOKUP(I166,属性值!A:F,5,FALSE))))</f>
        <v/>
      </c>
      <c r="Z166" s="90" t="str">
        <f t="shared" si="6"/>
        <v/>
      </c>
      <c r="AA166" s="90" t="str">
        <f>IF(VLOOKUP(I166,属性值!A:B,2,FALSE)&gt;16,"",IF(P166="","",INT(VLOOKUP(P166,属性值!I:O,R166+1,FALSE)*VLOOKUP(I166,属性值!A:D,3,FALSE))))</f>
        <v/>
      </c>
      <c r="AB166" s="90" t="str">
        <f>IF(VLOOKUP(I166,属性值!A:B,2,FALSE)&gt;16,"",IF(P166="","",INT(VLOOKUP(P166,属性值!I:O,R166+1,FALSE)*VLOOKUP(I166,属性值!A:D,4,FALSE))))</f>
        <v/>
      </c>
      <c r="AC166" s="90">
        <v>25</v>
      </c>
      <c r="AD166" s="90" t="str">
        <f>IF(AC166="","",VLOOKUP(AC166,状态名词!A:C,2,FALSE))</f>
        <v>duochong</v>
      </c>
      <c r="AE166" s="90" t="str">
        <f>IF(AC166="","",VLOOKUP(AC166,状态名词!A:C,3,FALSE))</f>
        <v>多重施法</v>
      </c>
      <c r="AF166" s="90">
        <v>500</v>
      </c>
    </row>
    <row r="167" spans="1:32">
      <c r="I167" s="90" t="str">
        <f>IF(H167="",I166,VLOOKUP(H167,装备类型!A:B,2,FALSE))</f>
        <v>称号</v>
      </c>
      <c r="J167" s="90">
        <v>2</v>
      </c>
      <c r="K167" s="90" t="s">
        <v>4451</v>
      </c>
      <c r="L167" s="90" t="s">
        <v>4482</v>
      </c>
      <c r="O167" s="90">
        <v>1</v>
      </c>
      <c r="P167" s="90">
        <v>60</v>
      </c>
      <c r="Q167" s="55">
        <f t="shared" si="5"/>
        <v>67</v>
      </c>
      <c r="R167" s="90">
        <v>5</v>
      </c>
      <c r="T167" s="90" t="s">
        <v>4453</v>
      </c>
      <c r="Y167" s="90">
        <f>IF(VLOOKUP(I167,属性值!A:F,2,FALSE)&lt;17,"",IF(P167="","",INT(VLOOKUP(P167,属性值!A:G,R167+1,FALSE)*VLOOKUP(I167,属性值!A:F,5,FALSE))))</f>
        <v>365</v>
      </c>
      <c r="Z167" s="90">
        <f t="shared" si="6"/>
        <v>365</v>
      </c>
      <c r="AA167" s="90" t="str">
        <f>IF(VLOOKUP(I167,属性值!A:B,2,FALSE)&gt;16,"",IF(P167="","",INT(VLOOKUP(P167,属性值!I:O,R167+1,FALSE)*VLOOKUP(I167,属性值!A:D,3,FALSE))))</f>
        <v/>
      </c>
      <c r="AB167" s="90" t="str">
        <f>IF(VLOOKUP(I167,属性值!A:B,2,FALSE)&gt;16,"",IF(P167="","",INT(VLOOKUP(P167,属性值!I:O,R167+1,FALSE)*VLOOKUP(I167,属性值!A:D,4,FALSE))))</f>
        <v/>
      </c>
      <c r="AC167" s="90">
        <v>19</v>
      </c>
      <c r="AD167" s="90" t="str">
        <f>IF(AC167="","",VLOOKUP(AC167,状态名词!A:C,2,FALSE))</f>
        <v>rating</v>
      </c>
      <c r="AE167" s="90" t="str">
        <f>IF(AC167="","",VLOOKUP(AC167,状态名词!A:C,3,FALSE))</f>
        <v>暴击+</v>
      </c>
      <c r="AF167" s="90">
        <v>1000</v>
      </c>
    </row>
    <row r="168" spans="1:32">
      <c r="I168" s="90" t="str">
        <f>IF(H168="",I167,VLOOKUP(H168,装备类型!A:B,2,FALSE))</f>
        <v>称号</v>
      </c>
      <c r="Q168" s="55" t="str">
        <f t="shared" si="5"/>
        <v/>
      </c>
      <c r="Y168" s="90" t="str">
        <f>IF(VLOOKUP(I168,属性值!A:F,2,FALSE)&lt;17,"",IF(P168="","",INT(VLOOKUP(P168,属性值!A:G,R168+1,FALSE)*VLOOKUP(I168,属性值!A:F,5,FALSE))))</f>
        <v/>
      </c>
      <c r="Z168" s="90" t="str">
        <f t="shared" si="6"/>
        <v/>
      </c>
      <c r="AA168" s="90" t="str">
        <f>IF(VLOOKUP(I168,属性值!A:B,2,FALSE)&gt;16,"",IF(P168="","",INT(VLOOKUP(P168,属性值!I:O,R168+1,FALSE)*VLOOKUP(I168,属性值!A:D,3,FALSE))))</f>
        <v/>
      </c>
      <c r="AB168" s="90" t="str">
        <f>IF(VLOOKUP(I168,属性值!A:B,2,FALSE)&gt;16,"",IF(P168="","",INT(VLOOKUP(P168,属性值!I:O,R168+1,FALSE)*VLOOKUP(I168,属性值!A:D,4,FALSE))))</f>
        <v/>
      </c>
      <c r="AC168" s="90">
        <v>25</v>
      </c>
      <c r="AD168" s="90" t="str">
        <f>IF(AC168="","",VLOOKUP(AC168,状态名词!A:C,2,FALSE))</f>
        <v>duochong</v>
      </c>
      <c r="AE168" s="90" t="str">
        <f>IF(AC168="","",VLOOKUP(AC168,状态名词!A:C,3,FALSE))</f>
        <v>多重施法</v>
      </c>
      <c r="AF168" s="90">
        <v>800</v>
      </c>
    </row>
    <row r="169" spans="1:32">
      <c r="A169" s="90">
        <v>15075</v>
      </c>
      <c r="B169" s="90">
        <v>30</v>
      </c>
      <c r="C169" s="90">
        <v>5</v>
      </c>
      <c r="D169" s="90">
        <v>30</v>
      </c>
      <c r="G169" s="90" t="s">
        <v>7060</v>
      </c>
      <c r="H169" s="90">
        <v>17</v>
      </c>
      <c r="I169" s="90" t="str">
        <f>IF(H169="",I168,VLOOKUP(H169,装备类型!A:B,2,FALSE))</f>
        <v>护身符</v>
      </c>
      <c r="J169" s="90">
        <v>1</v>
      </c>
      <c r="K169" s="42" t="s">
        <v>4525</v>
      </c>
      <c r="L169" s="90" t="s">
        <v>7059</v>
      </c>
      <c r="O169" s="90">
        <v>1</v>
      </c>
      <c r="P169" s="90">
        <v>30</v>
      </c>
      <c r="Q169" s="55">
        <f t="shared" si="5"/>
        <v>37</v>
      </c>
      <c r="R169" s="90">
        <v>5</v>
      </c>
      <c r="T169" s="90" t="s">
        <v>4529</v>
      </c>
      <c r="U169" s="90">
        <v>33832</v>
      </c>
      <c r="Y169" s="90">
        <f>IF(VLOOKUP(I169,属性值!A:F,2,FALSE)&lt;17,"",IF(P169="","",INT(VLOOKUP(P169,属性值!A:G,R169+1,FALSE)*VLOOKUP(I169,属性值!A:F,5,FALSE))))</f>
        <v>103</v>
      </c>
      <c r="Z169" s="90">
        <f t="shared" si="6"/>
        <v>103</v>
      </c>
      <c r="AA169" s="90" t="str">
        <f>IF(VLOOKUP(I169,属性值!A:B,2,FALSE)&gt;16,"",IF(P169="","",INT(VLOOKUP(P169,属性值!I:O,R169+1,FALSE)*VLOOKUP(I169,属性值!A:D,3,FALSE))))</f>
        <v/>
      </c>
      <c r="AB169" s="90" t="str">
        <f>IF(VLOOKUP(I169,属性值!A:B,2,FALSE)&gt;16,"",IF(P169="","",INT(VLOOKUP(P169,属性值!I:O,R169+1,FALSE)*VLOOKUP(I169,属性值!A:D,4,FALSE))))</f>
        <v/>
      </c>
      <c r="AC169" s="90">
        <v>19</v>
      </c>
      <c r="AD169" s="90" t="str">
        <f>IF(AC169="","",VLOOKUP(AC169,状态名词!A:C,2,FALSE))</f>
        <v>rating</v>
      </c>
      <c r="AE169" s="90" t="str">
        <f>IF(AC169="","",VLOOKUP(AC169,状态名词!A:C,3,FALSE))</f>
        <v>暴击+</v>
      </c>
      <c r="AF169" s="90">
        <v>200</v>
      </c>
    </row>
    <row r="170" spans="1:32">
      <c r="I170" s="90" t="str">
        <f>IF(H170="",I169,VLOOKUP(H170,装备类型!A:B,2,FALSE))</f>
        <v>护身符</v>
      </c>
      <c r="Q170" s="55" t="str">
        <f t="shared" si="5"/>
        <v/>
      </c>
      <c r="Y170" s="90" t="str">
        <f>IF(VLOOKUP(I170,属性值!A:F,2,FALSE)&lt;17,"",IF(P170="","",INT(VLOOKUP(P170,属性值!A:G,R170+1,FALSE)*VLOOKUP(I170,属性值!A:F,5,FALSE))))</f>
        <v/>
      </c>
      <c r="Z170" s="90" t="str">
        <f t="shared" si="6"/>
        <v/>
      </c>
      <c r="AA170" s="90" t="str">
        <f>IF(VLOOKUP(I170,属性值!A:B,2,FALSE)&gt;16,"",IF(P170="","",INT(VLOOKUP(P170,属性值!I:O,R170+1,FALSE)*VLOOKUP(I170,属性值!A:D,3,FALSE))))</f>
        <v/>
      </c>
      <c r="AB170" s="90" t="str">
        <f>IF(VLOOKUP(I170,属性值!A:B,2,FALSE)&gt;16,"",IF(P170="","",INT(VLOOKUP(P170,属性值!I:O,R170+1,FALSE)*VLOOKUP(I170,属性值!A:D,4,FALSE))))</f>
        <v/>
      </c>
      <c r="AC170" s="90">
        <v>23</v>
      </c>
      <c r="AD170" s="90" t="str">
        <f>IF(AC170="","",VLOOKUP(AC170,状态名词!A:C,2,FALSE))</f>
        <v>steal</v>
      </c>
      <c r="AE170" s="90" t="str">
        <f>IF(AC170="","",VLOOKUP(AC170,状态名词!A:C,3,FALSE))</f>
        <v>生命偷取</v>
      </c>
      <c r="AF170" s="90">
        <v>100</v>
      </c>
    </row>
    <row r="171" spans="1:32">
      <c r="I171" s="90" t="str">
        <f>IF(H171="",I170,VLOOKUP(H171,装备类型!A:B,2,FALSE))</f>
        <v>护身符</v>
      </c>
      <c r="Q171" s="55" t="str">
        <f t="shared" si="5"/>
        <v/>
      </c>
      <c r="Y171" s="90" t="str">
        <f>IF(VLOOKUP(I171,属性值!A:F,2,FALSE)&lt;17,"",IF(P171="","",INT(VLOOKUP(P171,属性值!A:G,R171+1,FALSE)*VLOOKUP(I171,属性值!A:F,5,FALSE))))</f>
        <v/>
      </c>
      <c r="Z171" s="90" t="str">
        <f t="shared" si="6"/>
        <v/>
      </c>
      <c r="AA171" s="90" t="str">
        <f>IF(VLOOKUP(I171,属性值!A:B,2,FALSE)&gt;16,"",IF(P171="","",INT(VLOOKUP(P171,属性值!I:O,R171+1,FALSE)*VLOOKUP(I171,属性值!A:D,3,FALSE))))</f>
        <v/>
      </c>
      <c r="AB171" s="90" t="str">
        <f>IF(VLOOKUP(I171,属性值!A:B,2,FALSE)&gt;16,"",IF(P171="","",INT(VLOOKUP(P171,属性值!I:O,R171+1,FALSE)*VLOOKUP(I171,属性值!A:D,4,FALSE))))</f>
        <v/>
      </c>
      <c r="AC171" s="90">
        <v>25</v>
      </c>
      <c r="AD171" s="90" t="str">
        <f>IF(AC171="","",VLOOKUP(AC171,状态名词!A:C,2,FALSE))</f>
        <v>duochong</v>
      </c>
      <c r="AE171" s="90" t="str">
        <f>IF(AC171="","",VLOOKUP(AC171,状态名词!A:C,3,FALSE))</f>
        <v>多重施法</v>
      </c>
      <c r="AF171" s="90">
        <v>50</v>
      </c>
    </row>
    <row r="172" spans="1:32">
      <c r="I172" s="90" t="str">
        <f>IF(H172="",I171,VLOOKUP(H172,装备类型!A:B,2,FALSE))</f>
        <v>护身符</v>
      </c>
      <c r="J172" s="90">
        <v>2</v>
      </c>
      <c r="K172" s="42" t="s">
        <v>4525</v>
      </c>
      <c r="L172" s="90" t="s">
        <v>4530</v>
      </c>
      <c r="O172" s="90">
        <v>1</v>
      </c>
      <c r="P172" s="90">
        <v>60</v>
      </c>
      <c r="Q172" s="55">
        <f t="shared" si="5"/>
        <v>69</v>
      </c>
      <c r="R172" s="90">
        <v>6</v>
      </c>
      <c r="T172" s="90" t="s">
        <v>4529</v>
      </c>
      <c r="U172" s="90">
        <v>33832</v>
      </c>
      <c r="Y172" s="90">
        <f>IF(VLOOKUP(I172,属性值!A:F,2,FALSE)&lt;17,"",IF(P172="","",INT(VLOOKUP(P172,属性值!A:G,R172+1,FALSE)*VLOOKUP(I172,属性值!A:F,5,FALSE))))</f>
        <v>389</v>
      </c>
      <c r="Z172" s="90">
        <f t="shared" si="6"/>
        <v>389</v>
      </c>
      <c r="AA172" s="90" t="str">
        <f>IF(VLOOKUP(I172,属性值!A:B,2,FALSE)&gt;16,"",IF(P172="","",INT(VLOOKUP(P172,属性值!I:O,R172+1,FALSE)*VLOOKUP(I172,属性值!A:D,3,FALSE))))</f>
        <v/>
      </c>
      <c r="AB172" s="90" t="str">
        <f>IF(VLOOKUP(I172,属性值!A:B,2,FALSE)&gt;16,"",IF(P172="","",INT(VLOOKUP(P172,属性值!I:O,R172+1,FALSE)*VLOOKUP(I172,属性值!A:D,4,FALSE))))</f>
        <v/>
      </c>
      <c r="AC172" s="90">
        <v>19</v>
      </c>
      <c r="AD172" s="90" t="str">
        <f>IF(AC172="","",VLOOKUP(AC172,状态名词!A:C,2,FALSE))</f>
        <v>rating</v>
      </c>
      <c r="AE172" s="90" t="str">
        <f>IF(AC172="","",VLOOKUP(AC172,状态名词!A:C,3,FALSE))</f>
        <v>暴击+</v>
      </c>
      <c r="AF172" s="90">
        <v>700</v>
      </c>
    </row>
    <row r="173" spans="1:32">
      <c r="I173" s="90" t="str">
        <f>IF(H173="",I172,VLOOKUP(H173,装备类型!A:B,2,FALSE))</f>
        <v>护身符</v>
      </c>
      <c r="Q173" s="55" t="str">
        <f t="shared" si="5"/>
        <v/>
      </c>
      <c r="Y173" s="90" t="str">
        <f>IF(VLOOKUP(I173,属性值!A:F,2,FALSE)&lt;17,"",IF(P173="","",INT(VLOOKUP(P173,属性值!A:G,R173+1,FALSE)*VLOOKUP(I173,属性值!A:F,5,FALSE))))</f>
        <v/>
      </c>
      <c r="Z173" s="90" t="str">
        <f t="shared" si="6"/>
        <v/>
      </c>
      <c r="AA173" s="90" t="str">
        <f>IF(VLOOKUP(I173,属性值!A:B,2,FALSE)&gt;16,"",IF(P173="","",INT(VLOOKUP(P173,属性值!I:O,R173+1,FALSE)*VLOOKUP(I173,属性值!A:D,3,FALSE))))</f>
        <v/>
      </c>
      <c r="AB173" s="90" t="str">
        <f>IF(VLOOKUP(I173,属性值!A:B,2,FALSE)&gt;16,"",IF(P173="","",INT(VLOOKUP(P173,属性值!I:O,R173+1,FALSE)*VLOOKUP(I173,属性值!A:D,4,FALSE))))</f>
        <v/>
      </c>
      <c r="AC173" s="90">
        <v>23</v>
      </c>
      <c r="AD173" s="90" t="str">
        <f>IF(AC173="","",VLOOKUP(AC173,状态名词!A:C,2,FALSE))</f>
        <v>steal</v>
      </c>
      <c r="AE173" s="90" t="str">
        <f>IF(AC173="","",VLOOKUP(AC173,状态名词!A:C,3,FALSE))</f>
        <v>生命偷取</v>
      </c>
      <c r="AF173" s="90">
        <v>350</v>
      </c>
    </row>
    <row r="174" spans="1:32">
      <c r="I174" s="90" t="str">
        <f>IF(H174="",I173,VLOOKUP(H174,装备类型!A:B,2,FALSE))</f>
        <v>护身符</v>
      </c>
      <c r="Q174" s="55" t="str">
        <f t="shared" si="5"/>
        <v/>
      </c>
      <c r="Y174" s="90" t="str">
        <f>IF(VLOOKUP(I174,属性值!A:F,2,FALSE)&lt;17,"",IF(P174="","",INT(VLOOKUP(P174,属性值!A:G,R174+1,FALSE)*VLOOKUP(I174,属性值!A:F,5,FALSE))))</f>
        <v/>
      </c>
      <c r="Z174" s="90" t="str">
        <f t="shared" si="6"/>
        <v/>
      </c>
      <c r="AA174" s="90" t="str">
        <f>IF(VLOOKUP(I174,属性值!A:B,2,FALSE)&gt;16,"",IF(P174="","",INT(VLOOKUP(P174,属性值!I:O,R174+1,FALSE)*VLOOKUP(I174,属性值!A:D,3,FALSE))))</f>
        <v/>
      </c>
      <c r="AB174" s="90" t="str">
        <f>IF(VLOOKUP(I174,属性值!A:B,2,FALSE)&gt;16,"",IF(P174="","",INT(VLOOKUP(P174,属性值!I:O,R174+1,FALSE)*VLOOKUP(I174,属性值!A:D,4,FALSE))))</f>
        <v/>
      </c>
      <c r="AC174" s="90">
        <v>25</v>
      </c>
      <c r="AD174" s="90" t="str">
        <f>IF(AC174="","",VLOOKUP(AC174,状态名词!A:C,2,FALSE))</f>
        <v>duochong</v>
      </c>
      <c r="AE174" s="90" t="str">
        <f>IF(AC174="","",VLOOKUP(AC174,状态名词!A:C,3,FALSE))</f>
        <v>多重施法</v>
      </c>
      <c r="AF174" s="90">
        <v>200</v>
      </c>
    </row>
    <row r="175" spans="1:32">
      <c r="A175" s="90">
        <v>15076</v>
      </c>
      <c r="B175" s="90">
        <v>20</v>
      </c>
      <c r="C175" s="90">
        <v>5</v>
      </c>
      <c r="D175" s="90">
        <v>20</v>
      </c>
      <c r="G175" s="90" t="s">
        <v>7061</v>
      </c>
      <c r="H175" s="90">
        <v>16</v>
      </c>
      <c r="I175" s="90" t="str">
        <f>IF(H175="",I174,VLOOKUP(H175,装备类型!A:B,2,FALSE))</f>
        <v>手镯</v>
      </c>
      <c r="J175" s="90">
        <v>1</v>
      </c>
      <c r="K175" s="90" t="s">
        <v>5787</v>
      </c>
      <c r="L175" s="90" t="s">
        <v>5793</v>
      </c>
      <c r="O175" s="90">
        <v>1</v>
      </c>
      <c r="P175" s="90">
        <v>20</v>
      </c>
      <c r="Q175" s="55">
        <f t="shared" si="5"/>
        <v>23</v>
      </c>
      <c r="R175" s="90">
        <v>3</v>
      </c>
      <c r="T175" s="90" t="s">
        <v>5778</v>
      </c>
      <c r="Y175" s="90" t="str">
        <f>IF(VLOOKUP(I175,属性值!A:F,2,FALSE)&lt;17,"",IF(P175="","",INT(VLOOKUP(P175,属性值!A:G,R175+1,FALSE)*VLOOKUP(I175,属性值!A:F,5,FALSE))))</f>
        <v/>
      </c>
      <c r="Z175" s="90" t="str">
        <f t="shared" si="6"/>
        <v/>
      </c>
      <c r="AA175" s="90">
        <f>IF(VLOOKUP(I175,属性值!A:B,2,FALSE)&gt;16,"",IF(P175="","",INT(VLOOKUP(P175,属性值!I:O,R175+1,FALSE)*VLOOKUP(I175,属性值!A:D,3,FALSE))))</f>
        <v>122</v>
      </c>
      <c r="AB175" s="90">
        <f>IF(VLOOKUP(I175,属性值!A:B,2,FALSE)&gt;16,"",IF(P175="","",INT(VLOOKUP(P175,属性值!I:O,R175+1,FALSE)*VLOOKUP(I175,属性值!A:D,4,FALSE))))</f>
        <v>244</v>
      </c>
      <c r="AC175" s="90">
        <v>20</v>
      </c>
      <c r="AD175" s="90" t="str">
        <f>IF(AC175="","",VLOOKUP(AC175,状态名词!A:C,2,FALSE))</f>
        <v>ratingdamage</v>
      </c>
      <c r="AE175" s="90" t="str">
        <f>IF(AC175="","",VLOOKUP(AC175,状态名词!A:C,3,FALSE))</f>
        <v>暴伤+</v>
      </c>
      <c r="AF175" s="90">
        <v>200</v>
      </c>
    </row>
    <row r="176" spans="1:32">
      <c r="I176" s="90" t="str">
        <f>IF(H176="",I175,VLOOKUP(H176,装备类型!A:B,2,FALSE))</f>
        <v>手镯</v>
      </c>
      <c r="J176" s="90">
        <v>2</v>
      </c>
      <c r="K176" s="90" t="s">
        <v>5787</v>
      </c>
      <c r="L176" s="90" t="s">
        <v>5794</v>
      </c>
      <c r="O176" s="90">
        <v>1</v>
      </c>
      <c r="P176" s="90">
        <v>40</v>
      </c>
      <c r="Q176" s="55">
        <f t="shared" si="5"/>
        <v>45</v>
      </c>
      <c r="R176" s="90">
        <v>4</v>
      </c>
      <c r="T176" s="90" t="s">
        <v>5778</v>
      </c>
      <c r="Y176" s="90" t="str">
        <f>IF(VLOOKUP(I176,属性值!A:F,2,FALSE)&lt;17,"",IF(P176="","",INT(VLOOKUP(P176,属性值!A:G,R176+1,FALSE)*VLOOKUP(I176,属性值!A:F,5,FALSE))))</f>
        <v/>
      </c>
      <c r="Z176" s="90" t="str">
        <f t="shared" si="6"/>
        <v/>
      </c>
      <c r="AA176" s="90">
        <f>IF(VLOOKUP(I176,属性值!A:B,2,FALSE)&gt;16,"",IF(P176="","",INT(VLOOKUP(P176,属性值!I:O,R176+1,FALSE)*VLOOKUP(I176,属性值!A:D,3,FALSE))))</f>
        <v>286</v>
      </c>
      <c r="AB176" s="90">
        <f>IF(VLOOKUP(I176,属性值!A:B,2,FALSE)&gt;16,"",IF(P176="","",INT(VLOOKUP(P176,属性值!I:O,R176+1,FALSE)*VLOOKUP(I176,属性值!A:D,4,FALSE))))</f>
        <v>572</v>
      </c>
      <c r="AC176" s="90">
        <v>20</v>
      </c>
      <c r="AD176" s="90" t="str">
        <f>IF(AC176="","",VLOOKUP(AC176,状态名词!A:C,2,FALSE))</f>
        <v>ratingdamage</v>
      </c>
      <c r="AE176" s="90" t="str">
        <f>IF(AC176="","",VLOOKUP(AC176,状态名词!A:C,3,FALSE))</f>
        <v>暴伤+</v>
      </c>
      <c r="AF176" s="90">
        <v>500</v>
      </c>
    </row>
    <row r="177" spans="1:32">
      <c r="I177" s="90" t="str">
        <f>IF(H177="",I176,VLOOKUP(H177,装备类型!A:B,2,FALSE))</f>
        <v>手镯</v>
      </c>
      <c r="J177" s="90">
        <v>3</v>
      </c>
      <c r="K177" s="90" t="s">
        <v>5787</v>
      </c>
      <c r="L177" s="90" t="s">
        <v>5794</v>
      </c>
      <c r="O177" s="90">
        <v>1</v>
      </c>
      <c r="P177" s="90">
        <v>50</v>
      </c>
      <c r="Q177" s="55">
        <f t="shared" si="5"/>
        <v>57</v>
      </c>
      <c r="R177" s="90">
        <v>5</v>
      </c>
      <c r="T177" s="90" t="s">
        <v>5778</v>
      </c>
      <c r="U177" s="190">
        <v>33833</v>
      </c>
      <c r="Y177" s="90" t="str">
        <f>IF(VLOOKUP(I177,属性值!A:F,2,FALSE)&lt;17,"",IF(P177="","",INT(VLOOKUP(P177,属性值!A:G,R177+1,FALSE)*VLOOKUP(I177,属性值!A:F,5,FALSE))))</f>
        <v/>
      </c>
      <c r="Z177" s="90" t="str">
        <f t="shared" si="6"/>
        <v/>
      </c>
      <c r="AA177" s="90">
        <f>IF(VLOOKUP(I177,属性值!A:B,2,FALSE)&gt;16,"",IF(P177="","",INT(VLOOKUP(P177,属性值!I:O,R177+1,FALSE)*VLOOKUP(I177,属性值!A:D,3,FALSE))))</f>
        <v>489</v>
      </c>
      <c r="AB177" s="90">
        <f>IF(VLOOKUP(I177,属性值!A:B,2,FALSE)&gt;16,"",IF(P177="","",INT(VLOOKUP(P177,属性值!I:O,R177+1,FALSE)*VLOOKUP(I177,属性值!A:D,4,FALSE))))</f>
        <v>979</v>
      </c>
      <c r="AC177" s="90">
        <v>20</v>
      </c>
      <c r="AD177" s="90" t="str">
        <f>IF(AC177="","",VLOOKUP(AC177,状态名词!A:C,2,FALSE))</f>
        <v>ratingdamage</v>
      </c>
      <c r="AE177" s="90" t="str">
        <f>IF(AC177="","",VLOOKUP(AC177,状态名词!A:C,3,FALSE))</f>
        <v>暴伤+</v>
      </c>
      <c r="AF177" s="90">
        <v>1000</v>
      </c>
    </row>
    <row r="178" spans="1:32">
      <c r="A178" s="90">
        <v>15077</v>
      </c>
      <c r="B178" s="90">
        <v>20</v>
      </c>
      <c r="C178" s="90">
        <v>5</v>
      </c>
      <c r="D178" s="90">
        <v>20</v>
      </c>
      <c r="G178" s="90" t="s">
        <v>7061</v>
      </c>
      <c r="H178" s="90">
        <v>15</v>
      </c>
      <c r="I178" s="90" t="str">
        <f>IF(H178="",I177,VLOOKUP(H178,装备类型!A:B,2,FALSE))</f>
        <v>项链</v>
      </c>
      <c r="J178" s="90">
        <v>1</v>
      </c>
      <c r="K178" s="90" t="s">
        <v>5788</v>
      </c>
      <c r="L178" s="90" t="s">
        <v>5795</v>
      </c>
      <c r="O178" s="90">
        <v>1</v>
      </c>
      <c r="P178" s="90">
        <v>20</v>
      </c>
      <c r="Q178" s="55">
        <f t="shared" si="5"/>
        <v>23</v>
      </c>
      <c r="R178" s="90">
        <v>3</v>
      </c>
      <c r="T178" s="90" t="s">
        <v>5779</v>
      </c>
      <c r="Y178" s="90" t="str">
        <f>IF(VLOOKUP(I178,属性值!A:F,2,FALSE)&lt;17,"",IF(P178="","",INT(VLOOKUP(P178,属性值!A:G,R178+1,FALSE)*VLOOKUP(I178,属性值!A:F,5,FALSE))))</f>
        <v/>
      </c>
      <c r="Z178" s="90" t="str">
        <f t="shared" si="6"/>
        <v/>
      </c>
      <c r="AA178" s="90">
        <f>IF(VLOOKUP(I178,属性值!A:B,2,FALSE)&gt;16,"",IF(P178="","",INT(VLOOKUP(P178,属性值!I:O,R178+1,FALSE)*VLOOKUP(I178,属性值!A:D,3,FALSE))))</f>
        <v>122</v>
      </c>
      <c r="AB178" s="90">
        <f>IF(VLOOKUP(I178,属性值!A:B,2,FALSE)&gt;16,"",IF(P178="","",INT(VLOOKUP(P178,属性值!I:O,R178+1,FALSE)*VLOOKUP(I178,属性值!A:D,4,FALSE))))</f>
        <v>244</v>
      </c>
      <c r="AC178" s="90">
        <v>20</v>
      </c>
      <c r="AD178" s="90" t="str">
        <f>IF(AC178="","",VLOOKUP(AC178,状态名词!A:C,2,FALSE))</f>
        <v>ratingdamage</v>
      </c>
      <c r="AE178" s="90" t="str">
        <f>IF(AC178="","",VLOOKUP(AC178,状态名词!A:C,3,FALSE))</f>
        <v>暴伤+</v>
      </c>
      <c r="AF178" s="90">
        <v>200</v>
      </c>
    </row>
    <row r="179" spans="1:32">
      <c r="I179" s="90" t="str">
        <f>IF(H179="",I178,VLOOKUP(H179,装备类型!A:B,2,FALSE))</f>
        <v>项链</v>
      </c>
      <c r="J179" s="90">
        <v>2</v>
      </c>
      <c r="K179" s="90" t="s">
        <v>5788</v>
      </c>
      <c r="L179" s="90" t="s">
        <v>5796</v>
      </c>
      <c r="O179" s="90">
        <v>1</v>
      </c>
      <c r="P179" s="90">
        <v>40</v>
      </c>
      <c r="Q179" s="55">
        <f t="shared" si="5"/>
        <v>45</v>
      </c>
      <c r="R179" s="90">
        <v>4</v>
      </c>
      <c r="T179" s="90" t="s">
        <v>5779</v>
      </c>
      <c r="Y179" s="90" t="str">
        <f>IF(VLOOKUP(I179,属性值!A:F,2,FALSE)&lt;17,"",IF(P179="","",INT(VLOOKUP(P179,属性值!A:G,R179+1,FALSE)*VLOOKUP(I179,属性值!A:F,5,FALSE))))</f>
        <v/>
      </c>
      <c r="Z179" s="90" t="str">
        <f t="shared" si="6"/>
        <v/>
      </c>
      <c r="AA179" s="90">
        <f>IF(VLOOKUP(I179,属性值!A:B,2,FALSE)&gt;16,"",IF(P179="","",INT(VLOOKUP(P179,属性值!I:O,R179+1,FALSE)*VLOOKUP(I179,属性值!A:D,3,FALSE))))</f>
        <v>286</v>
      </c>
      <c r="AB179" s="90">
        <f>IF(VLOOKUP(I179,属性值!A:B,2,FALSE)&gt;16,"",IF(P179="","",INT(VLOOKUP(P179,属性值!I:O,R179+1,FALSE)*VLOOKUP(I179,属性值!A:D,4,FALSE))))</f>
        <v>572</v>
      </c>
      <c r="AC179" s="90">
        <v>20</v>
      </c>
      <c r="AD179" s="90" t="str">
        <f>IF(AC179="","",VLOOKUP(AC179,状态名词!A:C,2,FALSE))</f>
        <v>ratingdamage</v>
      </c>
      <c r="AE179" s="90" t="str">
        <f>IF(AC179="","",VLOOKUP(AC179,状态名词!A:C,3,FALSE))</f>
        <v>暴伤+</v>
      </c>
      <c r="AF179" s="90">
        <v>500</v>
      </c>
    </row>
    <row r="180" spans="1:32">
      <c r="I180" s="90" t="str">
        <f>IF(H180="",I179,VLOOKUP(H180,装备类型!A:B,2,FALSE))</f>
        <v>项链</v>
      </c>
      <c r="J180" s="90">
        <v>3</v>
      </c>
      <c r="K180" s="90" t="s">
        <v>5788</v>
      </c>
      <c r="L180" s="90" t="s">
        <v>5796</v>
      </c>
      <c r="O180" s="90">
        <v>1</v>
      </c>
      <c r="P180" s="90">
        <v>50</v>
      </c>
      <c r="Q180" s="55">
        <f t="shared" si="5"/>
        <v>57</v>
      </c>
      <c r="R180" s="90">
        <v>5</v>
      </c>
      <c r="T180" s="90" t="s">
        <v>5779</v>
      </c>
      <c r="U180" s="190">
        <v>33833</v>
      </c>
      <c r="Y180" s="90" t="str">
        <f>IF(VLOOKUP(I180,属性值!A:F,2,FALSE)&lt;17,"",IF(P180="","",INT(VLOOKUP(P180,属性值!A:G,R180+1,FALSE)*VLOOKUP(I180,属性值!A:F,5,FALSE))))</f>
        <v/>
      </c>
      <c r="Z180" s="90" t="str">
        <f t="shared" si="6"/>
        <v/>
      </c>
      <c r="AA180" s="90">
        <f>IF(VLOOKUP(I180,属性值!A:B,2,FALSE)&gt;16,"",IF(P180="","",INT(VLOOKUP(P180,属性值!I:O,R180+1,FALSE)*VLOOKUP(I180,属性值!A:D,3,FALSE))))</f>
        <v>489</v>
      </c>
      <c r="AB180" s="90">
        <f>IF(VLOOKUP(I180,属性值!A:B,2,FALSE)&gt;16,"",IF(P180="","",INT(VLOOKUP(P180,属性值!I:O,R180+1,FALSE)*VLOOKUP(I180,属性值!A:D,4,FALSE))))</f>
        <v>979</v>
      </c>
      <c r="AC180" s="90">
        <v>20</v>
      </c>
      <c r="AD180" s="90" t="str">
        <f>IF(AC180="","",VLOOKUP(AC180,状态名词!A:C,2,FALSE))</f>
        <v>ratingdamage</v>
      </c>
      <c r="AE180" s="90" t="str">
        <f>IF(AC180="","",VLOOKUP(AC180,状态名词!A:C,3,FALSE))</f>
        <v>暴伤+</v>
      </c>
      <c r="AF180" s="90">
        <v>1000</v>
      </c>
    </row>
    <row r="181" spans="1:32">
      <c r="A181" s="90">
        <v>15078</v>
      </c>
      <c r="B181" s="90">
        <v>20</v>
      </c>
      <c r="C181" s="90">
        <v>5</v>
      </c>
      <c r="D181" s="90">
        <v>20</v>
      </c>
      <c r="G181" s="90" t="s">
        <v>7061</v>
      </c>
      <c r="H181" s="90">
        <v>14</v>
      </c>
      <c r="I181" s="90" t="str">
        <f>IF(H181="",I180,VLOOKUP(H181,装备类型!A:B,2,FALSE))</f>
        <v>戒指</v>
      </c>
      <c r="J181" s="90">
        <v>1</v>
      </c>
      <c r="K181" s="90" t="s">
        <v>5789</v>
      </c>
      <c r="L181" s="90" t="s">
        <v>5831</v>
      </c>
      <c r="O181" s="90">
        <v>1</v>
      </c>
      <c r="P181" s="90">
        <v>20</v>
      </c>
      <c r="Q181" s="55">
        <f t="shared" si="5"/>
        <v>23</v>
      </c>
      <c r="R181" s="90">
        <v>3</v>
      </c>
      <c r="T181" s="90" t="s">
        <v>5780</v>
      </c>
      <c r="Y181" s="90" t="str">
        <f>IF(VLOOKUP(I181,属性值!A:F,2,FALSE)&lt;17,"",IF(P181="","",INT(VLOOKUP(P181,属性值!A:G,R181+1,FALSE)*VLOOKUP(I181,属性值!A:F,5,FALSE))))</f>
        <v/>
      </c>
      <c r="Z181" s="90" t="str">
        <f t="shared" si="6"/>
        <v/>
      </c>
      <c r="AA181" s="90">
        <f>IF(VLOOKUP(I181,属性值!A:B,2,FALSE)&gt;16,"",IF(P181="","",INT(VLOOKUP(P181,属性值!I:O,R181+1,FALSE)*VLOOKUP(I181,属性值!A:D,3,FALSE))))</f>
        <v>122</v>
      </c>
      <c r="AB181" s="90">
        <f>IF(VLOOKUP(I181,属性值!A:B,2,FALSE)&gt;16,"",IF(P181="","",INT(VLOOKUP(P181,属性值!I:O,R181+1,FALSE)*VLOOKUP(I181,属性值!A:D,4,FALSE))))</f>
        <v>244</v>
      </c>
      <c r="AC181" s="90">
        <v>20</v>
      </c>
      <c r="AD181" s="90" t="str">
        <f>IF(AC181="","",VLOOKUP(AC181,状态名词!A:C,2,FALSE))</f>
        <v>ratingdamage</v>
      </c>
      <c r="AE181" s="90" t="str">
        <f>IF(AC181="","",VLOOKUP(AC181,状态名词!A:C,3,FALSE))</f>
        <v>暴伤+</v>
      </c>
      <c r="AF181" s="90">
        <v>200</v>
      </c>
    </row>
    <row r="182" spans="1:32">
      <c r="I182" s="90" t="str">
        <f>IF(H182="",I181,VLOOKUP(H182,装备类型!A:B,2,FALSE))</f>
        <v>戒指</v>
      </c>
      <c r="J182" s="90">
        <v>2</v>
      </c>
      <c r="K182" s="90" t="s">
        <v>5789</v>
      </c>
      <c r="L182" s="90" t="s">
        <v>5797</v>
      </c>
      <c r="O182" s="90">
        <v>1</v>
      </c>
      <c r="P182" s="90">
        <v>40</v>
      </c>
      <c r="Q182" s="55">
        <f t="shared" si="5"/>
        <v>45</v>
      </c>
      <c r="R182" s="90">
        <v>4</v>
      </c>
      <c r="T182" s="90" t="s">
        <v>5780</v>
      </c>
      <c r="Y182" s="90" t="str">
        <f>IF(VLOOKUP(I182,属性值!A:F,2,FALSE)&lt;17,"",IF(P182="","",INT(VLOOKUP(P182,属性值!A:G,R182+1,FALSE)*VLOOKUP(I182,属性值!A:F,5,FALSE))))</f>
        <v/>
      </c>
      <c r="Z182" s="90" t="str">
        <f t="shared" si="6"/>
        <v/>
      </c>
      <c r="AA182" s="90">
        <f>IF(VLOOKUP(I182,属性值!A:B,2,FALSE)&gt;16,"",IF(P182="","",INT(VLOOKUP(P182,属性值!I:O,R182+1,FALSE)*VLOOKUP(I182,属性值!A:D,3,FALSE))))</f>
        <v>286</v>
      </c>
      <c r="AB182" s="90">
        <f>IF(VLOOKUP(I182,属性值!A:B,2,FALSE)&gt;16,"",IF(P182="","",INT(VLOOKUP(P182,属性值!I:O,R182+1,FALSE)*VLOOKUP(I182,属性值!A:D,4,FALSE))))</f>
        <v>572</v>
      </c>
      <c r="AC182" s="90">
        <v>20</v>
      </c>
      <c r="AD182" s="90" t="str">
        <f>IF(AC182="","",VLOOKUP(AC182,状态名词!A:C,2,FALSE))</f>
        <v>ratingdamage</v>
      </c>
      <c r="AE182" s="90" t="str">
        <f>IF(AC182="","",VLOOKUP(AC182,状态名词!A:C,3,FALSE))</f>
        <v>暴伤+</v>
      </c>
      <c r="AF182" s="90">
        <v>500</v>
      </c>
    </row>
    <row r="183" spans="1:32">
      <c r="I183" s="90" t="str">
        <f>IF(H183="",I182,VLOOKUP(H183,装备类型!A:B,2,FALSE))</f>
        <v>戒指</v>
      </c>
      <c r="J183" s="90">
        <v>3</v>
      </c>
      <c r="K183" s="90" t="s">
        <v>5789</v>
      </c>
      <c r="L183" s="90" t="s">
        <v>5797</v>
      </c>
      <c r="O183" s="90">
        <v>1</v>
      </c>
      <c r="P183" s="90">
        <v>50</v>
      </c>
      <c r="Q183" s="55">
        <f t="shared" si="5"/>
        <v>57</v>
      </c>
      <c r="R183" s="90">
        <v>5</v>
      </c>
      <c r="T183" s="90" t="s">
        <v>5780</v>
      </c>
      <c r="U183" s="190">
        <v>33833</v>
      </c>
      <c r="Y183" s="90" t="str">
        <f>IF(VLOOKUP(I183,属性值!A:F,2,FALSE)&lt;17,"",IF(P183="","",INT(VLOOKUP(P183,属性值!A:G,R183+1,FALSE)*VLOOKUP(I183,属性值!A:F,5,FALSE))))</f>
        <v/>
      </c>
      <c r="Z183" s="90" t="str">
        <f t="shared" si="6"/>
        <v/>
      </c>
      <c r="AA183" s="90">
        <f>IF(VLOOKUP(I183,属性值!A:B,2,FALSE)&gt;16,"",IF(P183="","",INT(VLOOKUP(P183,属性值!I:O,R183+1,FALSE)*VLOOKUP(I183,属性值!A:D,3,FALSE))))</f>
        <v>489</v>
      </c>
      <c r="AB183" s="90">
        <f>IF(VLOOKUP(I183,属性值!A:B,2,FALSE)&gt;16,"",IF(P183="","",INT(VLOOKUP(P183,属性值!I:O,R183+1,FALSE)*VLOOKUP(I183,属性值!A:D,4,FALSE))))</f>
        <v>979</v>
      </c>
      <c r="AC183" s="90">
        <v>20</v>
      </c>
      <c r="AD183" s="90" t="str">
        <f>IF(AC183="","",VLOOKUP(AC183,状态名词!A:C,2,FALSE))</f>
        <v>ratingdamage</v>
      </c>
      <c r="AE183" s="90" t="str">
        <f>IF(AC183="","",VLOOKUP(AC183,状态名词!A:C,3,FALSE))</f>
        <v>暴伤+</v>
      </c>
      <c r="AF183" s="90">
        <v>1000</v>
      </c>
    </row>
    <row r="184" spans="1:32">
      <c r="A184" s="90">
        <v>15079</v>
      </c>
      <c r="B184" s="90">
        <v>30</v>
      </c>
      <c r="C184" s="90">
        <v>5</v>
      </c>
      <c r="D184" s="90">
        <v>0</v>
      </c>
      <c r="H184" s="90">
        <v>19</v>
      </c>
      <c r="I184" s="90" t="str">
        <f>IF(H184="",I183,VLOOKUP(H184,装备类型!A:B,2,FALSE))</f>
        <v>称号</v>
      </c>
      <c r="J184" s="90">
        <v>1</v>
      </c>
      <c r="K184" s="90" t="s">
        <v>5783</v>
      </c>
      <c r="L184" s="90" t="s">
        <v>6766</v>
      </c>
      <c r="O184" s="90">
        <v>1</v>
      </c>
      <c r="P184" s="90">
        <v>30</v>
      </c>
      <c r="Q184" s="55">
        <f t="shared" si="5"/>
        <v>37</v>
      </c>
      <c r="R184" s="90">
        <v>5</v>
      </c>
      <c r="T184" s="90" t="s">
        <v>5784</v>
      </c>
      <c r="Y184" s="90">
        <f>IF(VLOOKUP(I184,属性值!A:F,2,FALSE)&lt;17,"",IF(P184="","",INT(VLOOKUP(P184,属性值!A:G,R184+1,FALSE)*VLOOKUP(I184,属性值!A:F,5,FALSE))))</f>
        <v>103</v>
      </c>
      <c r="Z184" s="90">
        <f t="shared" si="6"/>
        <v>103</v>
      </c>
      <c r="AA184" s="90" t="str">
        <f>IF(VLOOKUP(I184,属性值!A:B,2,FALSE)&gt;16,"",IF(P184="","",INT(VLOOKUP(P184,属性值!I:O,R184+1,FALSE)*VLOOKUP(I184,属性值!A:D,3,FALSE))))</f>
        <v/>
      </c>
      <c r="AB184" s="90" t="str">
        <f>IF(VLOOKUP(I184,属性值!A:B,2,FALSE)&gt;16,"",IF(P184="","",INT(VLOOKUP(P184,属性值!I:O,R184+1,FALSE)*VLOOKUP(I184,属性值!A:D,4,FALSE))))</f>
        <v/>
      </c>
      <c r="AC184" s="90">
        <v>23</v>
      </c>
      <c r="AD184" s="90" t="str">
        <f>IF(AC184="","",VLOOKUP(AC184,状态名词!A:C,2,FALSE))</f>
        <v>steal</v>
      </c>
      <c r="AE184" s="90" t="str">
        <f>IF(AC184="","",VLOOKUP(AC184,状态名词!A:C,3,FALSE))</f>
        <v>生命偷取</v>
      </c>
      <c r="AF184" s="90">
        <v>1000</v>
      </c>
    </row>
    <row r="185" spans="1:32">
      <c r="I185" s="90" t="str">
        <f>IF(H185="",I184,VLOOKUP(H185,装备类型!A:B,2,FALSE))</f>
        <v>称号</v>
      </c>
      <c r="Q185" s="55" t="str">
        <f t="shared" ref="Q185:Q248" si="7">IF(R185="","",IF(R185=1,P185,R185*2-3+P185))</f>
        <v/>
      </c>
      <c r="Y185" s="90" t="str">
        <f>IF(VLOOKUP(I185,属性值!A:F,2,FALSE)&lt;17,"",IF(P185="","",INT(VLOOKUP(P185,属性值!A:G,R185+1,FALSE)*VLOOKUP(I185,属性值!A:F,5,FALSE))))</f>
        <v/>
      </c>
      <c r="Z185" s="90" t="str">
        <f t="shared" si="6"/>
        <v/>
      </c>
      <c r="AA185" s="90" t="str">
        <f>IF(VLOOKUP(I185,属性值!A:B,2,FALSE)&gt;16,"",IF(P185="","",INT(VLOOKUP(P185,属性值!I:O,R185+1,FALSE)*VLOOKUP(I185,属性值!A:D,3,FALSE))))</f>
        <v/>
      </c>
      <c r="AB185" s="90" t="str">
        <f>IF(VLOOKUP(I185,属性值!A:B,2,FALSE)&gt;16,"",IF(P185="","",INT(VLOOKUP(P185,属性值!I:O,R185+1,FALSE)*VLOOKUP(I185,属性值!A:D,4,FALSE))))</f>
        <v/>
      </c>
      <c r="AC185" s="90">
        <v>25</v>
      </c>
      <c r="AD185" s="90" t="str">
        <f>IF(AC185="","",VLOOKUP(AC185,状态名词!A:C,2,FALSE))</f>
        <v>duochong</v>
      </c>
      <c r="AE185" s="90" t="str">
        <f>IF(AC185="","",VLOOKUP(AC185,状态名词!A:C,3,FALSE))</f>
        <v>多重施法</v>
      </c>
      <c r="AF185" s="90">
        <v>500</v>
      </c>
    </row>
    <row r="186" spans="1:32">
      <c r="I186" s="90" t="str">
        <f>IF(H186="",I185,VLOOKUP(H186,装备类型!A:B,2,FALSE))</f>
        <v>称号</v>
      </c>
      <c r="J186" s="90">
        <v>2</v>
      </c>
      <c r="K186" s="90" t="s">
        <v>5782</v>
      </c>
      <c r="L186" s="90" t="s">
        <v>5792</v>
      </c>
      <c r="O186" s="90">
        <v>1</v>
      </c>
      <c r="P186" s="90">
        <v>60</v>
      </c>
      <c r="Q186" s="55">
        <f t="shared" si="7"/>
        <v>67</v>
      </c>
      <c r="R186" s="90">
        <v>5</v>
      </c>
      <c r="T186" s="90" t="s">
        <v>5784</v>
      </c>
      <c r="Y186" s="90">
        <f>IF(VLOOKUP(I186,属性值!A:F,2,FALSE)&lt;17,"",IF(P186="","",INT(VLOOKUP(P186,属性值!A:G,R186+1,FALSE)*VLOOKUP(I186,属性值!A:F,5,FALSE))))</f>
        <v>365</v>
      </c>
      <c r="Z186" s="90">
        <f t="shared" si="6"/>
        <v>365</v>
      </c>
      <c r="AA186" s="90" t="str">
        <f>IF(VLOOKUP(I186,属性值!A:B,2,FALSE)&gt;16,"",IF(P186="","",INT(VLOOKUP(P186,属性值!I:O,R186+1,FALSE)*VLOOKUP(I186,属性值!A:D,3,FALSE))))</f>
        <v/>
      </c>
      <c r="AB186" s="90" t="str">
        <f>IF(VLOOKUP(I186,属性值!A:B,2,FALSE)&gt;16,"",IF(P186="","",INT(VLOOKUP(P186,属性值!I:O,R186+1,FALSE)*VLOOKUP(I186,属性值!A:D,4,FALSE))))</f>
        <v/>
      </c>
      <c r="AC186" s="90">
        <v>23</v>
      </c>
      <c r="AD186" s="90" t="str">
        <f>IF(AC186="","",VLOOKUP(AC186,状态名词!A:C,2,FALSE))</f>
        <v>steal</v>
      </c>
      <c r="AE186" s="90" t="str">
        <f>IF(AC186="","",VLOOKUP(AC186,状态名词!A:C,3,FALSE))</f>
        <v>生命偷取</v>
      </c>
      <c r="AF186" s="90">
        <v>1600</v>
      </c>
    </row>
    <row r="187" spans="1:32">
      <c r="I187" s="90" t="str">
        <f>IF(H187="",I186,VLOOKUP(H187,装备类型!A:B,2,FALSE))</f>
        <v>称号</v>
      </c>
      <c r="Q187" s="55" t="str">
        <f t="shared" si="7"/>
        <v/>
      </c>
      <c r="Y187" s="90" t="str">
        <f>IF(VLOOKUP(I187,属性值!A:F,2,FALSE)&lt;17,"",IF(P187="","",INT(VLOOKUP(P187,属性值!A:G,R187+1,FALSE)*VLOOKUP(I187,属性值!A:F,5,FALSE))))</f>
        <v/>
      </c>
      <c r="Z187" s="90" t="str">
        <f t="shared" si="6"/>
        <v/>
      </c>
      <c r="AA187" s="90" t="str">
        <f>IF(VLOOKUP(I187,属性值!A:B,2,FALSE)&gt;16,"",IF(P187="","",INT(VLOOKUP(P187,属性值!I:O,R187+1,FALSE)*VLOOKUP(I187,属性值!A:D,3,FALSE))))</f>
        <v/>
      </c>
      <c r="AB187" s="90" t="str">
        <f>IF(VLOOKUP(I187,属性值!A:B,2,FALSE)&gt;16,"",IF(P187="","",INT(VLOOKUP(P187,属性值!I:O,R187+1,FALSE)*VLOOKUP(I187,属性值!A:D,4,FALSE))))</f>
        <v/>
      </c>
      <c r="AC187" s="90">
        <v>25</v>
      </c>
      <c r="AD187" s="90" t="str">
        <f>IF(AC187="","",VLOOKUP(AC187,状态名词!A:C,2,FALSE))</f>
        <v>duochong</v>
      </c>
      <c r="AE187" s="90" t="str">
        <f>IF(AC187="","",VLOOKUP(AC187,状态名词!A:C,3,FALSE))</f>
        <v>多重施法</v>
      </c>
      <c r="AF187" s="90">
        <v>500</v>
      </c>
    </row>
    <row r="188" spans="1:32">
      <c r="A188" s="90">
        <v>15080</v>
      </c>
      <c r="B188" s="90">
        <v>60</v>
      </c>
      <c r="C188" s="90">
        <v>6</v>
      </c>
      <c r="D188" s="90">
        <v>0</v>
      </c>
      <c r="H188" s="90">
        <v>19</v>
      </c>
      <c r="I188" s="90" t="str">
        <f>IF(H188="",I187,VLOOKUP(H188,装备类型!A:B,2,FALSE))</f>
        <v>称号</v>
      </c>
      <c r="J188" s="90">
        <v>1</v>
      </c>
      <c r="K188" s="90" t="s">
        <v>5800</v>
      </c>
      <c r="L188" s="90" t="s">
        <v>5802</v>
      </c>
      <c r="O188" s="90">
        <v>1</v>
      </c>
      <c r="P188" s="90">
        <v>60</v>
      </c>
      <c r="Q188" s="55">
        <f t="shared" si="7"/>
        <v>69</v>
      </c>
      <c r="R188" s="90">
        <v>6</v>
      </c>
      <c r="T188" s="90" t="s">
        <v>5801</v>
      </c>
      <c r="Y188" s="90">
        <f>IF(VLOOKUP(I188,属性值!A:F,2,FALSE)&lt;17,"",IF(P188="","",INT(VLOOKUP(P188,属性值!A:G,R188+1,FALSE)*VLOOKUP(I188,属性值!A:F,5,FALSE))))</f>
        <v>389</v>
      </c>
      <c r="Z188" s="90">
        <f t="shared" si="6"/>
        <v>389</v>
      </c>
      <c r="AA188" s="90" t="str">
        <f>IF(VLOOKUP(I188,属性值!A:B,2,FALSE)&gt;16,"",IF(P188="","",INT(VLOOKUP(P188,属性值!I:O,R188+1,FALSE)*VLOOKUP(I188,属性值!A:D,3,FALSE))))</f>
        <v/>
      </c>
      <c r="AB188" s="90" t="str">
        <f>IF(VLOOKUP(I188,属性值!A:B,2,FALSE)&gt;16,"",IF(P188="","",INT(VLOOKUP(P188,属性值!I:O,R188+1,FALSE)*VLOOKUP(I188,属性值!A:D,4,FALSE))))</f>
        <v/>
      </c>
      <c r="AC188" s="90">
        <v>65</v>
      </c>
      <c r="AD188" s="90" t="str">
        <f>IF(AC188="","",VLOOKUP(AC188,状态名词!A:C,2,FALSE))</f>
        <v>str</v>
      </c>
      <c r="AE188" s="90" t="str">
        <f>IF(AC188="","",VLOOKUP(AC188,状态名词!A:C,3,FALSE))</f>
        <v>力量</v>
      </c>
      <c r="AF188" s="90">
        <v>50</v>
      </c>
    </row>
    <row r="189" spans="1:32">
      <c r="I189" s="90" t="str">
        <f>IF(H189="",I188,VLOOKUP(H189,装备类型!A:B,2,FALSE))</f>
        <v>称号</v>
      </c>
      <c r="Q189" s="55" t="str">
        <f t="shared" si="7"/>
        <v/>
      </c>
      <c r="Y189" s="90" t="str">
        <f>IF(VLOOKUP(I189,属性值!A:F,2,FALSE)&lt;17,"",IF(P189="","",INT(VLOOKUP(P189,属性值!A:G,R189+1,FALSE)*VLOOKUP(I189,属性值!A:F,5,FALSE))))</f>
        <v/>
      </c>
      <c r="Z189" s="90" t="str">
        <f t="shared" si="6"/>
        <v/>
      </c>
      <c r="AA189" s="90" t="str">
        <f>IF(VLOOKUP(I189,属性值!A:B,2,FALSE)&gt;16,"",IF(P189="","",INT(VLOOKUP(P189,属性值!I:O,R189+1,FALSE)*VLOOKUP(I189,属性值!A:D,3,FALSE))))</f>
        <v/>
      </c>
      <c r="AB189" s="90" t="str">
        <f>IF(VLOOKUP(I189,属性值!A:B,2,FALSE)&gt;16,"",IF(P189="","",INT(VLOOKUP(P189,属性值!I:O,R189+1,FALSE)*VLOOKUP(I189,属性值!A:D,4,FALSE))))</f>
        <v/>
      </c>
      <c r="AC189" s="90">
        <v>67</v>
      </c>
      <c r="AD189" s="90" t="str">
        <f>IF(AC189="","",VLOOKUP(AC189,状态名词!A:C,2,FALSE))</f>
        <v>inte</v>
      </c>
      <c r="AE189" s="90" t="str">
        <f>IF(AC189="","",VLOOKUP(AC189,状态名词!A:C,3,FALSE))</f>
        <v>智力</v>
      </c>
      <c r="AF189" s="90">
        <v>50</v>
      </c>
    </row>
    <row r="190" spans="1:32">
      <c r="I190" s="90" t="str">
        <f>IF(H190="",I189,VLOOKUP(H190,装备类型!A:B,2,FALSE))</f>
        <v>称号</v>
      </c>
      <c r="Q190" s="55" t="str">
        <f t="shared" si="7"/>
        <v/>
      </c>
      <c r="Y190" s="90" t="str">
        <f>IF(VLOOKUP(I190,属性值!A:F,2,FALSE)&lt;17,"",IF(P190="","",INT(VLOOKUP(P190,属性值!A:G,R190+1,FALSE)*VLOOKUP(I190,属性值!A:F,5,FALSE))))</f>
        <v/>
      </c>
      <c r="Z190" s="90" t="str">
        <f t="shared" si="6"/>
        <v/>
      </c>
      <c r="AA190" s="90" t="str">
        <f>IF(VLOOKUP(I190,属性值!A:B,2,FALSE)&gt;16,"",IF(P190="","",INT(VLOOKUP(P190,属性值!I:O,R190+1,FALSE)*VLOOKUP(I190,属性值!A:D,3,FALSE))))</f>
        <v/>
      </c>
      <c r="AB190" s="90" t="str">
        <f>IF(VLOOKUP(I190,属性值!A:B,2,FALSE)&gt;16,"",IF(P190="","",INT(VLOOKUP(P190,属性值!I:O,R190+1,FALSE)*VLOOKUP(I190,属性值!A:D,4,FALSE))))</f>
        <v/>
      </c>
      <c r="AC190" s="90">
        <v>58</v>
      </c>
      <c r="AD190" s="90" t="str">
        <f>IF(AC190="","",VLOOKUP(AC190,状态名词!A:C,2,FALSE))</f>
        <v>vit</v>
      </c>
      <c r="AE190" s="90" t="str">
        <f>IF(AC190="","",VLOOKUP(AC190,状态名词!A:C,3,FALSE))</f>
        <v>体力</v>
      </c>
      <c r="AF190" s="90">
        <v>50</v>
      </c>
    </row>
    <row r="191" spans="1:32">
      <c r="I191" s="90" t="str">
        <f>IF(H191="",I190,VLOOKUP(H191,装备类型!A:B,2,FALSE))</f>
        <v>称号</v>
      </c>
      <c r="Q191" s="55" t="str">
        <f t="shared" si="7"/>
        <v/>
      </c>
      <c r="Y191" s="90" t="str">
        <f>IF(VLOOKUP(I191,属性值!A:F,2,FALSE)&lt;17,"",IF(P191="","",INT(VLOOKUP(P191,属性值!A:G,R191+1,FALSE)*VLOOKUP(I191,属性值!A:F,5,FALSE))))</f>
        <v/>
      </c>
      <c r="Z191" s="90" t="str">
        <f t="shared" si="6"/>
        <v/>
      </c>
      <c r="AA191" s="90" t="str">
        <f>IF(VLOOKUP(I191,属性值!A:B,2,FALSE)&gt;16,"",IF(P191="","",INT(VLOOKUP(P191,属性值!I:O,R191+1,FALSE)*VLOOKUP(I191,属性值!A:D,3,FALSE))))</f>
        <v/>
      </c>
      <c r="AB191" s="90" t="str">
        <f>IF(VLOOKUP(I191,属性值!A:B,2,FALSE)&gt;16,"",IF(P191="","",INT(VLOOKUP(P191,属性值!I:O,R191+1,FALSE)*VLOOKUP(I191,属性值!A:D,4,FALSE))))</f>
        <v/>
      </c>
      <c r="AC191" s="90">
        <v>54</v>
      </c>
      <c r="AD191" s="90" t="str">
        <f>IF(AC191="","",VLOOKUP(AC191,状态名词!A:C,2,FALSE))</f>
        <v>spi</v>
      </c>
      <c r="AE191" s="90" t="str">
        <f>IF(AC191="","",VLOOKUP(AC191,状态名词!A:C,3,FALSE))</f>
        <v>精神</v>
      </c>
      <c r="AF191" s="90">
        <v>50</v>
      </c>
    </row>
    <row r="192" spans="1:32">
      <c r="I192" s="90" t="str">
        <f>IF(H192="",I191,VLOOKUP(H192,装备类型!A:B,2,FALSE))</f>
        <v>称号</v>
      </c>
      <c r="Q192" s="55" t="str">
        <f t="shared" si="7"/>
        <v/>
      </c>
      <c r="Y192" s="90" t="str">
        <f>IF(VLOOKUP(I192,属性值!A:F,2,FALSE)&lt;17,"",IF(P192="","",INT(VLOOKUP(P192,属性值!A:G,R192+1,FALSE)*VLOOKUP(I192,属性值!A:F,5,FALSE))))</f>
        <v/>
      </c>
      <c r="Z192" s="90" t="str">
        <f t="shared" si="6"/>
        <v/>
      </c>
      <c r="AA192" s="90" t="str">
        <f>IF(VLOOKUP(I192,属性值!A:B,2,FALSE)&gt;16,"",IF(P192="","",INT(VLOOKUP(P192,属性值!I:O,R192+1,FALSE)*VLOOKUP(I192,属性值!A:D,3,FALSE))))</f>
        <v/>
      </c>
      <c r="AB192" s="90" t="str">
        <f>IF(VLOOKUP(I192,属性值!A:B,2,FALSE)&gt;16,"",IF(P192="","",INT(VLOOKUP(P192,属性值!I:O,R192+1,FALSE)*VLOOKUP(I192,属性值!A:D,4,FALSE))))</f>
        <v/>
      </c>
      <c r="AC192" s="90">
        <v>23</v>
      </c>
      <c r="AD192" s="90" t="str">
        <f>IF(AC192="","",VLOOKUP(AC192,状态名词!A:C,2,FALSE))</f>
        <v>steal</v>
      </c>
      <c r="AE192" s="90" t="str">
        <f>IF(AC192="","",VLOOKUP(AC192,状态名词!A:C,3,FALSE))</f>
        <v>生命偷取</v>
      </c>
      <c r="AF192" s="90">
        <v>200</v>
      </c>
    </row>
    <row r="193" spans="1:32">
      <c r="I193" s="90" t="str">
        <f>IF(H193="",I192,VLOOKUP(H193,装备类型!A:B,2,FALSE))</f>
        <v>称号</v>
      </c>
      <c r="Q193" s="55" t="str">
        <f t="shared" si="7"/>
        <v/>
      </c>
      <c r="Y193" s="90" t="str">
        <f>IF(VLOOKUP(I193,属性值!A:F,2,FALSE)&lt;17,"",IF(P193="","",INT(VLOOKUP(P193,属性值!A:G,R193+1,FALSE)*VLOOKUP(I193,属性值!A:F,5,FALSE))))</f>
        <v/>
      </c>
      <c r="Z193" s="90" t="str">
        <f t="shared" si="6"/>
        <v/>
      </c>
      <c r="AA193" s="90" t="str">
        <f>IF(VLOOKUP(I193,属性值!A:B,2,FALSE)&gt;16,"",IF(P193="","",INT(VLOOKUP(P193,属性值!I:O,R193+1,FALSE)*VLOOKUP(I193,属性值!A:D,3,FALSE))))</f>
        <v/>
      </c>
      <c r="AB193" s="90" t="str">
        <f>IF(VLOOKUP(I193,属性值!A:B,2,FALSE)&gt;16,"",IF(P193="","",INT(VLOOKUP(P193,属性值!I:O,R193+1,FALSE)*VLOOKUP(I193,属性值!A:D,4,FALSE))))</f>
        <v/>
      </c>
      <c r="AC193" s="90">
        <v>25</v>
      </c>
      <c r="AD193" s="90" t="str">
        <f>IF(AC193="","",VLOOKUP(AC193,状态名词!A:C,2,FALSE))</f>
        <v>duochong</v>
      </c>
      <c r="AE193" s="90" t="str">
        <f>IF(AC193="","",VLOOKUP(AC193,状态名词!A:C,3,FALSE))</f>
        <v>多重施法</v>
      </c>
      <c r="AF193" s="90">
        <v>200</v>
      </c>
    </row>
    <row r="194" spans="1:32">
      <c r="I194" s="90" t="str">
        <f>IF(H194="",I193,VLOOKUP(H194,装备类型!A:B,2,FALSE))</f>
        <v>称号</v>
      </c>
      <c r="Q194" s="55" t="str">
        <f t="shared" si="7"/>
        <v/>
      </c>
      <c r="Y194" s="90" t="str">
        <f>IF(VLOOKUP(I194,属性值!A:F,2,FALSE)&lt;17,"",IF(P194="","",INT(VLOOKUP(P194,属性值!A:G,R194+1,FALSE)*VLOOKUP(I194,属性值!A:F,5,FALSE))))</f>
        <v/>
      </c>
      <c r="Z194" s="90" t="str">
        <f t="shared" si="6"/>
        <v/>
      </c>
      <c r="AA194" s="90" t="str">
        <f>IF(VLOOKUP(I194,属性值!A:B,2,FALSE)&gt;16,"",IF(P194="","",INT(VLOOKUP(P194,属性值!I:O,R194+1,FALSE)*VLOOKUP(I194,属性值!A:D,3,FALSE))))</f>
        <v/>
      </c>
      <c r="AB194" s="90" t="str">
        <f>IF(VLOOKUP(I194,属性值!A:B,2,FALSE)&gt;16,"",IF(P194="","",INT(VLOOKUP(P194,属性值!I:O,R194+1,FALSE)*VLOOKUP(I194,属性值!A:D,4,FALSE))))</f>
        <v/>
      </c>
      <c r="AC194" s="90">
        <v>20</v>
      </c>
      <c r="AD194" s="90" t="str">
        <f>IF(AC194="","",VLOOKUP(AC194,状态名词!A:C,2,FALSE))</f>
        <v>ratingdamage</v>
      </c>
      <c r="AE194" s="90" t="str">
        <f>IF(AC194="","",VLOOKUP(AC194,状态名词!A:C,3,FALSE))</f>
        <v>暴伤+</v>
      </c>
      <c r="AF194" s="90">
        <v>200</v>
      </c>
    </row>
    <row r="195" spans="1:32">
      <c r="I195" s="90" t="str">
        <f>IF(H195="",I194,VLOOKUP(H195,装备类型!A:B,2,FALSE))</f>
        <v>称号</v>
      </c>
      <c r="Q195" s="55" t="str">
        <f t="shared" si="7"/>
        <v/>
      </c>
      <c r="Y195" s="90" t="str">
        <f>IF(VLOOKUP(I195,属性值!A:F,2,FALSE)&lt;17,"",IF(P195="","",INT(VLOOKUP(P195,属性值!A:G,R195+1,FALSE)*VLOOKUP(I195,属性值!A:F,5,FALSE))))</f>
        <v/>
      </c>
      <c r="Z195" s="90" t="str">
        <f t="shared" si="6"/>
        <v/>
      </c>
      <c r="AA195" s="90" t="str">
        <f>IF(VLOOKUP(I195,属性值!A:B,2,FALSE)&gt;16,"",IF(P195="","",INT(VLOOKUP(P195,属性值!I:O,R195+1,FALSE)*VLOOKUP(I195,属性值!A:D,3,FALSE))))</f>
        <v/>
      </c>
      <c r="AB195" s="90" t="str">
        <f>IF(VLOOKUP(I195,属性值!A:B,2,FALSE)&gt;16,"",IF(P195="","",INT(VLOOKUP(P195,属性值!I:O,R195+1,FALSE)*VLOOKUP(I195,属性值!A:D,4,FALSE))))</f>
        <v/>
      </c>
      <c r="AC195" s="90">
        <v>21</v>
      </c>
      <c r="AD195" s="90" t="str">
        <f>IF(AC195="","",VLOOKUP(AC195,状态名词!A:C,2,FALSE))</f>
        <v>speed</v>
      </c>
      <c r="AE195" s="90" t="str">
        <f>IF(AC195="","",VLOOKUP(AC195,状态名词!A:C,3,FALSE))</f>
        <v>速度+</v>
      </c>
      <c r="AF195" s="90">
        <v>200</v>
      </c>
    </row>
    <row r="196" spans="1:32">
      <c r="A196" s="90">
        <v>15081</v>
      </c>
      <c r="B196" s="90">
        <v>30</v>
      </c>
      <c r="C196" s="90">
        <v>4</v>
      </c>
      <c r="D196" s="90">
        <v>30</v>
      </c>
      <c r="G196" s="90" t="s">
        <v>7062</v>
      </c>
      <c r="H196" s="90">
        <v>18</v>
      </c>
      <c r="I196" s="90" t="str">
        <f>IF(H196="",I195,VLOOKUP(H196,装备类型!A:B,2,FALSE))</f>
        <v>饰品</v>
      </c>
      <c r="J196" s="90">
        <v>1</v>
      </c>
      <c r="K196" s="90" t="s">
        <v>5830</v>
      </c>
      <c r="L196" s="90" t="s">
        <v>6096</v>
      </c>
      <c r="O196" s="90">
        <v>1</v>
      </c>
      <c r="P196" s="90">
        <v>30</v>
      </c>
      <c r="Q196" s="55">
        <f t="shared" si="7"/>
        <v>35</v>
      </c>
      <c r="R196" s="90">
        <v>4</v>
      </c>
      <c r="T196" s="90" t="s">
        <v>5832</v>
      </c>
      <c r="U196" s="90">
        <v>30045</v>
      </c>
      <c r="Y196" s="90">
        <f>IF(VLOOKUP(I196,属性值!A:F,2,FALSE)&lt;17,"",IF(P196="","",INT(VLOOKUP(P196,属性值!A:G,R196+1,FALSE)*VLOOKUP(I196,属性值!A:F,5,FALSE))))</f>
        <v>96</v>
      </c>
      <c r="Z196" s="90">
        <f t="shared" ref="Z196:Z259" si="8">Y196</f>
        <v>96</v>
      </c>
      <c r="AA196" s="90" t="str">
        <f>IF(VLOOKUP(I196,属性值!A:B,2,FALSE)&gt;16,"",IF(P196="","",INT(VLOOKUP(P196,属性值!I:O,R196+1,FALSE)*VLOOKUP(I196,属性值!A:D,3,FALSE))))</f>
        <v/>
      </c>
      <c r="AB196" s="90" t="str">
        <f>IF(VLOOKUP(I196,属性值!A:B,2,FALSE)&gt;16,"",IF(P196="","",INT(VLOOKUP(P196,属性值!I:O,R196+1,FALSE)*VLOOKUP(I196,属性值!A:D,4,FALSE))))</f>
        <v/>
      </c>
      <c r="AC196" s="90">
        <v>25</v>
      </c>
      <c r="AD196" s="90" t="str">
        <f>IF(AC196="","",VLOOKUP(AC196,状态名词!A:C,2,FALSE))</f>
        <v>duochong</v>
      </c>
      <c r="AE196" s="90" t="str">
        <f>IF(AC196="","",VLOOKUP(AC196,状态名词!A:C,3,FALSE))</f>
        <v>多重施法</v>
      </c>
      <c r="AF196" s="90">
        <v>200</v>
      </c>
    </row>
    <row r="197" spans="1:32">
      <c r="I197" s="90" t="str">
        <f>IF(H197="",I196,VLOOKUP(H197,装备类型!A:B,2,FALSE))</f>
        <v>饰品</v>
      </c>
      <c r="Q197" s="55" t="str">
        <f t="shared" si="7"/>
        <v/>
      </c>
      <c r="Y197" s="90" t="str">
        <f>IF(VLOOKUP(I197,属性值!A:F,2,FALSE)&lt;17,"",IF(P197="","",INT(VLOOKUP(P197,属性值!A:G,R197+1,FALSE)*VLOOKUP(I197,属性值!A:F,5,FALSE))))</f>
        <v/>
      </c>
      <c r="Z197" s="90" t="str">
        <f t="shared" si="8"/>
        <v/>
      </c>
      <c r="AA197" s="90" t="str">
        <f>IF(VLOOKUP(I197,属性值!A:B,2,FALSE)&gt;16,"",IF(P197="","",INT(VLOOKUP(P197,属性值!I:O,R197+1,FALSE)*VLOOKUP(I197,属性值!A:D,3,FALSE))))</f>
        <v/>
      </c>
      <c r="AB197" s="90" t="str">
        <f>IF(VLOOKUP(I197,属性值!A:B,2,FALSE)&gt;16,"",IF(P197="","",INT(VLOOKUP(P197,属性值!I:O,R197+1,FALSE)*VLOOKUP(I197,属性值!A:D,4,FALSE))))</f>
        <v/>
      </c>
      <c r="AC197" s="90">
        <v>35</v>
      </c>
      <c r="AD197" s="90" t="str">
        <f>IF(AC197="","",VLOOKUP(AC197,状态名词!A:C,2,FALSE))</f>
        <v>reelement</v>
      </c>
      <c r="AE197" s="90" t="str">
        <f>IF(AC197="","",VLOOKUP(AC197,状态名词!A:C,3,FALSE))</f>
        <v>全抗性强化</v>
      </c>
      <c r="AF197" s="90">
        <v>20</v>
      </c>
    </row>
    <row r="198" spans="1:32">
      <c r="I198" s="90" t="str">
        <f>IF(H198="",I197,VLOOKUP(H198,装备类型!A:B,2,FALSE))</f>
        <v>饰品</v>
      </c>
      <c r="J198" s="90">
        <v>2</v>
      </c>
      <c r="K198" s="90" t="s">
        <v>5830</v>
      </c>
      <c r="L198" s="90" t="s">
        <v>6097</v>
      </c>
      <c r="O198" s="90">
        <v>1</v>
      </c>
      <c r="P198" s="90">
        <v>40</v>
      </c>
      <c r="Q198" s="55">
        <f t="shared" si="7"/>
        <v>47</v>
      </c>
      <c r="R198" s="90">
        <v>5</v>
      </c>
      <c r="T198" s="90" t="s">
        <v>5832</v>
      </c>
      <c r="U198" s="90">
        <v>30045</v>
      </c>
      <c r="Y198" s="90">
        <f>IF(VLOOKUP(I198,属性值!A:F,2,FALSE)&lt;17,"",IF(P198="","",INT(VLOOKUP(P198,属性值!A:G,R198+1,FALSE)*VLOOKUP(I198,属性值!A:F,5,FALSE))))</f>
        <v>162</v>
      </c>
      <c r="Z198" s="90">
        <f t="shared" si="8"/>
        <v>162</v>
      </c>
      <c r="AA198" s="90" t="str">
        <f>IF(VLOOKUP(I198,属性值!A:B,2,FALSE)&gt;16,"",IF(P198="","",INT(VLOOKUP(P198,属性值!I:O,R198+1,FALSE)*VLOOKUP(I198,属性值!A:D,3,FALSE))))</f>
        <v/>
      </c>
      <c r="AB198" s="90" t="str">
        <f>IF(VLOOKUP(I198,属性值!A:B,2,FALSE)&gt;16,"",IF(P198="","",INT(VLOOKUP(P198,属性值!I:O,R198+1,FALSE)*VLOOKUP(I198,属性值!A:D,4,FALSE))))</f>
        <v/>
      </c>
      <c r="AC198" s="90">
        <v>25</v>
      </c>
      <c r="AD198" s="90" t="str">
        <f>IF(AC198="","",VLOOKUP(AC198,状态名词!A:C,2,FALSE))</f>
        <v>duochong</v>
      </c>
      <c r="AE198" s="90" t="str">
        <f>IF(AC198="","",VLOOKUP(AC198,状态名词!A:C,3,FALSE))</f>
        <v>多重施法</v>
      </c>
      <c r="AF198" s="90">
        <v>250</v>
      </c>
    </row>
    <row r="199" spans="1:32">
      <c r="I199" s="90" t="str">
        <f>IF(H199="",I198,VLOOKUP(H199,装备类型!A:B,2,FALSE))</f>
        <v>饰品</v>
      </c>
      <c r="Q199" s="55" t="str">
        <f t="shared" si="7"/>
        <v/>
      </c>
      <c r="Y199" s="90" t="str">
        <f>IF(VLOOKUP(I199,属性值!A:F,2,FALSE)&lt;17,"",IF(P199="","",INT(VLOOKUP(P199,属性值!A:G,R199+1,FALSE)*VLOOKUP(I199,属性值!A:F,5,FALSE))))</f>
        <v/>
      </c>
      <c r="Z199" s="90" t="str">
        <f t="shared" si="8"/>
        <v/>
      </c>
      <c r="AA199" s="90" t="str">
        <f>IF(VLOOKUP(I199,属性值!A:B,2,FALSE)&gt;16,"",IF(P199="","",INT(VLOOKUP(P199,属性值!I:O,R199+1,FALSE)*VLOOKUP(I199,属性值!A:D,3,FALSE))))</f>
        <v/>
      </c>
      <c r="AB199" s="90" t="str">
        <f>IF(VLOOKUP(I199,属性值!A:B,2,FALSE)&gt;16,"",IF(P199="","",INT(VLOOKUP(P199,属性值!I:O,R199+1,FALSE)*VLOOKUP(I199,属性值!A:D,4,FALSE))))</f>
        <v/>
      </c>
      <c r="AC199" s="90">
        <v>35</v>
      </c>
      <c r="AD199" s="90" t="str">
        <f>IF(AC199="","",VLOOKUP(AC199,状态名词!A:C,2,FALSE))</f>
        <v>reelement</v>
      </c>
      <c r="AE199" s="90" t="str">
        <f>IF(AC199="","",VLOOKUP(AC199,状态名词!A:C,3,FALSE))</f>
        <v>全抗性强化</v>
      </c>
      <c r="AF199" s="90">
        <v>25</v>
      </c>
    </row>
    <row r="200" spans="1:32">
      <c r="A200" s="187">
        <v>15082</v>
      </c>
      <c r="B200" s="90">
        <v>30</v>
      </c>
      <c r="C200" s="90">
        <v>5</v>
      </c>
      <c r="D200" s="90">
        <v>30</v>
      </c>
      <c r="E200" s="90">
        <v>1</v>
      </c>
      <c r="G200" s="90" t="s">
        <v>7063</v>
      </c>
      <c r="H200" s="90">
        <v>17</v>
      </c>
      <c r="I200" s="90" t="str">
        <f>IF(H200="",I199,VLOOKUP(H200,装备类型!A:B,2,FALSE))</f>
        <v>护身符</v>
      </c>
      <c r="J200" s="90">
        <v>1</v>
      </c>
      <c r="K200" s="90" t="s">
        <v>6120</v>
      </c>
      <c r="L200" s="90" t="s">
        <v>6372</v>
      </c>
      <c r="O200" s="90">
        <v>0</v>
      </c>
      <c r="P200" s="90">
        <v>30</v>
      </c>
      <c r="Q200" s="55">
        <f t="shared" si="7"/>
        <v>37</v>
      </c>
      <c r="R200" s="90">
        <v>5</v>
      </c>
      <c r="T200" s="90" t="s">
        <v>6250</v>
      </c>
      <c r="U200" s="90">
        <v>30056</v>
      </c>
      <c r="Y200" s="90">
        <f>IF(VLOOKUP(I200,属性值!A:F,2,FALSE)&lt;17,"",IF(P200="","",INT(VLOOKUP(P200,属性值!A:G,R200+1,FALSE)*VLOOKUP(I200,属性值!A:F,5,FALSE))))</f>
        <v>103</v>
      </c>
      <c r="Z200" s="90">
        <f t="shared" si="8"/>
        <v>103</v>
      </c>
      <c r="AA200" s="90" t="str">
        <f>IF(VLOOKUP(I200,属性值!A:B,2,FALSE)&gt;16,"",IF(P200="","",INT(VLOOKUP(P200,属性值!I:O,R200+1,FALSE)*VLOOKUP(I200,属性值!A:D,3,FALSE))))</f>
        <v/>
      </c>
      <c r="AB200" s="90" t="str">
        <f>IF(VLOOKUP(I200,属性值!A:B,2,FALSE)&gt;16,"",IF(P200="","",INT(VLOOKUP(P200,属性值!I:O,R200+1,FALSE)*VLOOKUP(I200,属性值!A:D,4,FALSE))))</f>
        <v/>
      </c>
      <c r="AC200" s="90">
        <v>58</v>
      </c>
      <c r="AD200" s="90" t="str">
        <f>IF(AC200="","",VLOOKUP(AC200,状态名词!A:C,2,FALSE))</f>
        <v>vit</v>
      </c>
      <c r="AE200" s="90" t="str">
        <f>IF(AC200="","",VLOOKUP(AC200,状态名词!A:C,3,FALSE))</f>
        <v>体力</v>
      </c>
      <c r="AF200" s="90">
        <v>5</v>
      </c>
    </row>
    <row r="201" spans="1:32">
      <c r="A201" s="187"/>
      <c r="I201" s="90" t="str">
        <f>IF(H201="",I200,VLOOKUP(H201,装备类型!A:B,2,FALSE))</f>
        <v>护身符</v>
      </c>
      <c r="Q201" s="55" t="str">
        <f t="shared" si="7"/>
        <v/>
      </c>
      <c r="Y201" s="90" t="str">
        <f>IF(VLOOKUP(I201,属性值!A:F,2,FALSE)&lt;17,"",IF(P201="","",INT(VLOOKUP(P201,属性值!A:G,R201+1,FALSE)*VLOOKUP(I201,属性值!A:F,5,FALSE))))</f>
        <v/>
      </c>
      <c r="Z201" s="90" t="str">
        <f t="shared" si="8"/>
        <v/>
      </c>
      <c r="AA201" s="90" t="str">
        <f>IF(VLOOKUP(I201,属性值!A:B,2,FALSE)&gt;16,"",IF(P201="","",INT(VLOOKUP(P201,属性值!I:O,R201+1,FALSE)*VLOOKUP(I201,属性值!A:D,3,FALSE))))</f>
        <v/>
      </c>
      <c r="AB201" s="90" t="str">
        <f>IF(VLOOKUP(I201,属性值!A:B,2,FALSE)&gt;16,"",IF(P201="","",INT(VLOOKUP(P201,属性值!I:O,R201+1,FALSE)*VLOOKUP(I201,属性值!A:D,4,FALSE))))</f>
        <v/>
      </c>
      <c r="AC201" s="90">
        <v>70</v>
      </c>
      <c r="AD201" s="90" t="str">
        <f>IF(AC201="","",VLOOKUP(AC201,状态名词!A:C,2,FALSE))</f>
        <v>eva</v>
      </c>
      <c r="AE201" s="90" t="str">
        <f>IF(AC201="","",VLOOKUP(AC201,状态名词!A:C,3,FALSE))</f>
        <v>回避率</v>
      </c>
      <c r="AF201" s="90">
        <v>100</v>
      </c>
    </row>
    <row r="202" spans="1:32">
      <c r="A202" s="187"/>
      <c r="I202" s="90" t="str">
        <f>IF(H202="",I201,VLOOKUP(H202,装备类型!A:B,2,FALSE))</f>
        <v>护身符</v>
      </c>
      <c r="Q202" s="55" t="str">
        <f t="shared" si="7"/>
        <v/>
      </c>
      <c r="Y202" s="90" t="str">
        <f>IF(VLOOKUP(I202,属性值!A:F,2,FALSE)&lt;17,"",IF(P202="","",INT(VLOOKUP(P202,属性值!A:G,R202+1,FALSE)*VLOOKUP(I202,属性值!A:F,5,FALSE))))</f>
        <v/>
      </c>
      <c r="Z202" s="90" t="str">
        <f t="shared" si="8"/>
        <v/>
      </c>
      <c r="AA202" s="90" t="str">
        <f>IF(VLOOKUP(I202,属性值!A:B,2,FALSE)&gt;16,"",IF(P202="","",INT(VLOOKUP(P202,属性值!I:O,R202+1,FALSE)*VLOOKUP(I202,属性值!A:D,3,FALSE))))</f>
        <v/>
      </c>
      <c r="AB202" s="90" t="str">
        <f>IF(VLOOKUP(I202,属性值!A:B,2,FALSE)&gt;16,"",IF(P202="","",INT(VLOOKUP(P202,属性值!I:O,R202+1,FALSE)*VLOOKUP(I202,属性值!A:D,4,FALSE))))</f>
        <v/>
      </c>
      <c r="AC202" s="90">
        <v>60</v>
      </c>
      <c r="AD202" s="90" t="str">
        <f>IF(AC202="","",VLOOKUP(AC202,状态名词!A:C,2,FALSE))</f>
        <v>health</v>
      </c>
      <c r="AE202" s="90" t="str">
        <f>IF(AC202="","",VLOOKUP(AC202,状态名词!A:C,3,FALSE))</f>
        <v>固定血量</v>
      </c>
      <c r="AF202" s="90">
        <v>150</v>
      </c>
    </row>
    <row r="203" spans="1:32">
      <c r="A203" s="187"/>
      <c r="I203" s="90" t="str">
        <f>IF(H203="",I202,VLOOKUP(H203,装备类型!A:B,2,FALSE))</f>
        <v>护身符</v>
      </c>
      <c r="J203" s="90">
        <v>2</v>
      </c>
      <c r="K203" s="90" t="s">
        <v>6120</v>
      </c>
      <c r="L203" s="90" t="s">
        <v>6373</v>
      </c>
      <c r="O203" s="90">
        <v>0</v>
      </c>
      <c r="P203" s="90">
        <v>60</v>
      </c>
      <c r="Q203" s="55">
        <f t="shared" si="7"/>
        <v>69</v>
      </c>
      <c r="R203" s="90">
        <v>6</v>
      </c>
      <c r="T203" s="90" t="s">
        <v>6250</v>
      </c>
      <c r="U203" s="90">
        <v>30056</v>
      </c>
      <c r="Y203" s="90">
        <f>IF(VLOOKUP(I203,属性值!A:F,2,FALSE)&lt;17,"",IF(P203="","",INT(VLOOKUP(P203,属性值!A:G,R203+1,FALSE)*VLOOKUP(I203,属性值!A:F,5,FALSE))))</f>
        <v>389</v>
      </c>
      <c r="Z203" s="90">
        <f t="shared" si="8"/>
        <v>389</v>
      </c>
      <c r="AA203" s="90" t="str">
        <f>IF(VLOOKUP(I203,属性值!A:B,2,FALSE)&gt;16,"",IF(P203="","",INT(VLOOKUP(P203,属性值!I:O,R203+1,FALSE)*VLOOKUP(I203,属性值!A:D,3,FALSE))))</f>
        <v/>
      </c>
      <c r="AB203" s="90" t="str">
        <f>IF(VLOOKUP(I203,属性值!A:B,2,FALSE)&gt;16,"",IF(P203="","",INT(VLOOKUP(P203,属性值!I:O,R203+1,FALSE)*VLOOKUP(I203,属性值!A:D,4,FALSE))))</f>
        <v/>
      </c>
      <c r="AC203" s="90">
        <v>58</v>
      </c>
      <c r="AD203" s="90" t="str">
        <f>IF(AC203="","",VLOOKUP(AC203,状态名词!A:C,2,FALSE))</f>
        <v>vit</v>
      </c>
      <c r="AE203" s="90" t="str">
        <f>IF(AC203="","",VLOOKUP(AC203,状态名词!A:C,3,FALSE))</f>
        <v>体力</v>
      </c>
      <c r="AF203" s="90">
        <v>30</v>
      </c>
    </row>
    <row r="204" spans="1:32">
      <c r="A204" s="187"/>
      <c r="I204" s="90" t="str">
        <f>IF(H204="",I203,VLOOKUP(H204,装备类型!A:B,2,FALSE))</f>
        <v>护身符</v>
      </c>
      <c r="Q204" s="55" t="str">
        <f t="shared" si="7"/>
        <v/>
      </c>
      <c r="Y204" s="90" t="str">
        <f>IF(VLOOKUP(I204,属性值!A:F,2,FALSE)&lt;17,"",IF(P204="","",INT(VLOOKUP(P204,属性值!A:G,R204+1,FALSE)*VLOOKUP(I204,属性值!A:F,5,FALSE))))</f>
        <v/>
      </c>
      <c r="Z204" s="90" t="str">
        <f t="shared" si="8"/>
        <v/>
      </c>
      <c r="AA204" s="90" t="str">
        <f>IF(VLOOKUP(I204,属性值!A:B,2,FALSE)&gt;16,"",IF(P204="","",INT(VLOOKUP(P204,属性值!I:O,R204+1,FALSE)*VLOOKUP(I204,属性值!A:D,3,FALSE))))</f>
        <v/>
      </c>
      <c r="AB204" s="90" t="str">
        <f>IF(VLOOKUP(I204,属性值!A:B,2,FALSE)&gt;16,"",IF(P204="","",INT(VLOOKUP(P204,属性值!I:O,R204+1,FALSE)*VLOOKUP(I204,属性值!A:D,4,FALSE))))</f>
        <v/>
      </c>
      <c r="AC204" s="90">
        <v>70</v>
      </c>
      <c r="AD204" s="90" t="str">
        <f>IF(AC204="","",VLOOKUP(AC204,状态名词!A:C,2,FALSE))</f>
        <v>eva</v>
      </c>
      <c r="AE204" s="90" t="str">
        <f>IF(AC204="","",VLOOKUP(AC204,状态名词!A:C,3,FALSE))</f>
        <v>回避率</v>
      </c>
      <c r="AF204" s="90">
        <v>200</v>
      </c>
    </row>
    <row r="205" spans="1:32">
      <c r="A205" s="187"/>
      <c r="I205" s="90" t="str">
        <f>IF(H205="",I204,VLOOKUP(H205,装备类型!A:B,2,FALSE))</f>
        <v>护身符</v>
      </c>
      <c r="Q205" s="55" t="str">
        <f t="shared" si="7"/>
        <v/>
      </c>
      <c r="Y205" s="90" t="str">
        <f>IF(VLOOKUP(I205,属性值!A:F,2,FALSE)&lt;17,"",IF(P205="","",INT(VLOOKUP(P205,属性值!A:G,R205+1,FALSE)*VLOOKUP(I205,属性值!A:F,5,FALSE))))</f>
        <v/>
      </c>
      <c r="Z205" s="90" t="str">
        <f t="shared" si="8"/>
        <v/>
      </c>
      <c r="AA205" s="90" t="str">
        <f>IF(VLOOKUP(I205,属性值!A:B,2,FALSE)&gt;16,"",IF(P205="","",INT(VLOOKUP(P205,属性值!I:O,R205+1,FALSE)*VLOOKUP(I205,属性值!A:D,3,FALSE))))</f>
        <v/>
      </c>
      <c r="AB205" s="90" t="str">
        <f>IF(VLOOKUP(I205,属性值!A:B,2,FALSE)&gt;16,"",IF(P205="","",INT(VLOOKUP(P205,属性值!I:O,R205+1,FALSE)*VLOOKUP(I205,属性值!A:D,4,FALSE))))</f>
        <v/>
      </c>
      <c r="AC205" s="90">
        <v>60</v>
      </c>
      <c r="AD205" s="90" t="str">
        <f>IF(AC205="","",VLOOKUP(AC205,状态名词!A:C,2,FALSE))</f>
        <v>health</v>
      </c>
      <c r="AE205" s="90" t="str">
        <f>IF(AC205="","",VLOOKUP(AC205,状态名词!A:C,3,FALSE))</f>
        <v>固定血量</v>
      </c>
      <c r="AF205" s="90">
        <v>240</v>
      </c>
    </row>
    <row r="206" spans="1:32">
      <c r="A206" s="187">
        <v>15083</v>
      </c>
      <c r="B206" s="90">
        <v>30</v>
      </c>
      <c r="C206" s="90">
        <v>5</v>
      </c>
      <c r="D206" s="90">
        <v>30</v>
      </c>
      <c r="E206" s="90">
        <v>1</v>
      </c>
      <c r="G206" s="90" t="s">
        <v>7064</v>
      </c>
      <c r="H206" s="90">
        <v>18</v>
      </c>
      <c r="I206" s="90" t="str">
        <f>IF(H206="",I205,VLOOKUP(H206,装备类型!A:B,2,FALSE))</f>
        <v>饰品</v>
      </c>
      <c r="J206" s="90">
        <v>1</v>
      </c>
      <c r="K206" s="90" t="s">
        <v>6121</v>
      </c>
      <c r="L206" s="90" t="s">
        <v>6374</v>
      </c>
      <c r="O206" s="90">
        <v>0</v>
      </c>
      <c r="P206" s="90">
        <v>30</v>
      </c>
      <c r="Q206" s="55">
        <f t="shared" si="7"/>
        <v>37</v>
      </c>
      <c r="R206" s="90">
        <v>5</v>
      </c>
      <c r="T206" s="90" t="s">
        <v>6251</v>
      </c>
      <c r="U206" s="90">
        <v>30057</v>
      </c>
      <c r="Y206" s="90">
        <f>IF(VLOOKUP(I206,属性值!A:F,2,FALSE)&lt;17,"",IF(P206="","",INT(VLOOKUP(P206,属性值!A:G,R206+1,FALSE)*VLOOKUP(I206,属性值!A:F,5,FALSE))))</f>
        <v>103</v>
      </c>
      <c r="Z206" s="90">
        <f t="shared" si="8"/>
        <v>103</v>
      </c>
      <c r="AA206" s="90" t="str">
        <f>IF(VLOOKUP(I206,属性值!A:B,2,FALSE)&gt;16,"",IF(P206="","",INT(VLOOKUP(P206,属性值!I:O,R206+1,FALSE)*VLOOKUP(I206,属性值!A:D,3,FALSE))))</f>
        <v/>
      </c>
      <c r="AB206" s="90" t="str">
        <f>IF(VLOOKUP(I206,属性值!A:B,2,FALSE)&gt;16,"",IF(P206="","",INT(VLOOKUP(P206,属性值!I:O,R206+1,FALSE)*VLOOKUP(I206,属性值!A:D,4,FALSE))))</f>
        <v/>
      </c>
      <c r="AC206" s="90">
        <v>69</v>
      </c>
      <c r="AD206" s="90" t="str">
        <f>IF(AC206="","",VLOOKUP(AC206,状态名词!A:C,2,FALSE))</f>
        <v>hit</v>
      </c>
      <c r="AE206" s="90" t="str">
        <f>IF(AC206="","",VLOOKUP(AC206,状态名词!A:C,3,FALSE))</f>
        <v>命中率</v>
      </c>
      <c r="AF206" s="90">
        <v>100</v>
      </c>
    </row>
    <row r="207" spans="1:32">
      <c r="A207" s="187"/>
      <c r="I207" s="90" t="str">
        <f>IF(H207="",I206,VLOOKUP(H207,装备类型!A:B,2,FALSE))</f>
        <v>饰品</v>
      </c>
      <c r="Q207" s="55" t="str">
        <f t="shared" si="7"/>
        <v/>
      </c>
      <c r="Y207" s="90" t="str">
        <f>IF(VLOOKUP(I207,属性值!A:F,2,FALSE)&lt;17,"",IF(P207="","",INT(VLOOKUP(P207,属性值!A:G,R207+1,FALSE)*VLOOKUP(I207,属性值!A:F,5,FALSE))))</f>
        <v/>
      </c>
      <c r="Z207" s="90" t="str">
        <f t="shared" si="8"/>
        <v/>
      </c>
      <c r="AA207" s="90" t="str">
        <f>IF(VLOOKUP(I207,属性值!A:B,2,FALSE)&gt;16,"",IF(P207="","",INT(VLOOKUP(P207,属性值!I:O,R207+1,FALSE)*VLOOKUP(I207,属性值!A:D,3,FALSE))))</f>
        <v/>
      </c>
      <c r="AB207" s="90" t="str">
        <f>IF(VLOOKUP(I207,属性值!A:B,2,FALSE)&gt;16,"",IF(P207="","",INT(VLOOKUP(P207,属性值!I:O,R207+1,FALSE)*VLOOKUP(I207,属性值!A:D,4,FALSE))))</f>
        <v/>
      </c>
      <c r="AC207" s="90">
        <v>54</v>
      </c>
      <c r="AD207" s="90" t="str">
        <f>IF(AC207="","",VLOOKUP(AC207,状态名词!A:C,2,FALSE))</f>
        <v>spi</v>
      </c>
      <c r="AE207" s="90" t="str">
        <f>IF(AC207="","",VLOOKUP(AC207,状态名词!A:C,3,FALSE))</f>
        <v>精神</v>
      </c>
      <c r="AF207" s="90">
        <v>15</v>
      </c>
    </row>
    <row r="208" spans="1:32">
      <c r="A208" s="187"/>
      <c r="I208" s="90" t="str">
        <f>IF(H208="",I207,VLOOKUP(H208,装备类型!A:B,2,FALSE))</f>
        <v>饰品</v>
      </c>
      <c r="Q208" s="55" t="str">
        <f t="shared" si="7"/>
        <v/>
      </c>
      <c r="Y208" s="90" t="str">
        <f>IF(VLOOKUP(I208,属性值!A:F,2,FALSE)&lt;17,"",IF(P208="","",INT(VLOOKUP(P208,属性值!A:G,R208+1,FALSE)*VLOOKUP(I208,属性值!A:F,5,FALSE))))</f>
        <v/>
      </c>
      <c r="Z208" s="90" t="str">
        <f t="shared" si="8"/>
        <v/>
      </c>
      <c r="AA208" s="90" t="str">
        <f>IF(VLOOKUP(I208,属性值!A:B,2,FALSE)&gt;16,"",IF(P208="","",INT(VLOOKUP(P208,属性值!I:O,R208+1,FALSE)*VLOOKUP(I208,属性值!A:D,3,FALSE))))</f>
        <v/>
      </c>
      <c r="AB208" s="90" t="str">
        <f>IF(VLOOKUP(I208,属性值!A:B,2,FALSE)&gt;16,"",IF(P208="","",INT(VLOOKUP(P208,属性值!I:O,R208+1,FALSE)*VLOOKUP(I208,属性值!A:D,4,FALSE))))</f>
        <v/>
      </c>
      <c r="AC208" s="90">
        <v>35</v>
      </c>
      <c r="AD208" s="90" t="str">
        <f>IF(AC208="","",VLOOKUP(AC208,状态名词!A:C,2,FALSE))</f>
        <v>reelement</v>
      </c>
      <c r="AE208" s="90" t="str">
        <f>IF(AC208="","",VLOOKUP(AC208,状态名词!A:C,3,FALSE))</f>
        <v>全抗性强化</v>
      </c>
      <c r="AF208" s="90">
        <v>7</v>
      </c>
    </row>
    <row r="209" spans="1:32">
      <c r="A209" s="187"/>
      <c r="I209" s="90" t="str">
        <f>IF(H209="",I208,VLOOKUP(H209,装备类型!A:B,2,FALSE))</f>
        <v>饰品</v>
      </c>
      <c r="J209" s="90">
        <v>2</v>
      </c>
      <c r="K209" s="90" t="s">
        <v>6121</v>
      </c>
      <c r="L209" s="90" t="s">
        <v>6123</v>
      </c>
      <c r="O209" s="90">
        <v>0</v>
      </c>
      <c r="P209" s="90">
        <v>60</v>
      </c>
      <c r="Q209" s="55">
        <f t="shared" si="7"/>
        <v>69</v>
      </c>
      <c r="R209" s="90">
        <v>6</v>
      </c>
      <c r="T209" s="90" t="s">
        <v>6251</v>
      </c>
      <c r="U209" s="90">
        <v>30057</v>
      </c>
      <c r="Y209" s="90">
        <f>IF(VLOOKUP(I209,属性值!A:F,2,FALSE)&lt;17,"",IF(P209="","",INT(VLOOKUP(P209,属性值!A:G,R209+1,FALSE)*VLOOKUP(I209,属性值!A:F,5,FALSE))))</f>
        <v>389</v>
      </c>
      <c r="Z209" s="90">
        <f t="shared" si="8"/>
        <v>389</v>
      </c>
      <c r="AA209" s="90" t="str">
        <f>IF(VLOOKUP(I209,属性值!A:B,2,FALSE)&gt;16,"",IF(P209="","",INT(VLOOKUP(P209,属性值!I:O,R209+1,FALSE)*VLOOKUP(I209,属性值!A:D,3,FALSE))))</f>
        <v/>
      </c>
      <c r="AB209" s="90" t="str">
        <f>IF(VLOOKUP(I209,属性值!A:B,2,FALSE)&gt;16,"",IF(P209="","",INT(VLOOKUP(P209,属性值!I:O,R209+1,FALSE)*VLOOKUP(I209,属性值!A:D,4,FALSE))))</f>
        <v/>
      </c>
      <c r="AC209" s="90">
        <v>69</v>
      </c>
      <c r="AD209" s="90" t="str">
        <f>IF(AC209="","",VLOOKUP(AC209,状态名词!A:C,2,FALSE))</f>
        <v>hit</v>
      </c>
      <c r="AE209" s="90" t="str">
        <f>IF(AC209="","",VLOOKUP(AC209,状态名词!A:C,3,FALSE))</f>
        <v>命中率</v>
      </c>
      <c r="AF209" s="90">
        <f>AF206*2</f>
        <v>200</v>
      </c>
    </row>
    <row r="210" spans="1:32">
      <c r="A210" s="187"/>
      <c r="I210" s="90" t="str">
        <f>IF(H210="",I209,VLOOKUP(H210,装备类型!A:B,2,FALSE))</f>
        <v>饰品</v>
      </c>
      <c r="Q210" s="55" t="str">
        <f t="shared" si="7"/>
        <v/>
      </c>
      <c r="Y210" s="90" t="str">
        <f>IF(VLOOKUP(I210,属性值!A:F,2,FALSE)&lt;17,"",IF(P210="","",INT(VLOOKUP(P210,属性值!A:G,R210+1,FALSE)*VLOOKUP(I210,属性值!A:F,5,FALSE))))</f>
        <v/>
      </c>
      <c r="Z210" s="90" t="str">
        <f t="shared" si="8"/>
        <v/>
      </c>
      <c r="AA210" s="90" t="str">
        <f>IF(VLOOKUP(I210,属性值!A:B,2,FALSE)&gt;16,"",IF(P210="","",INT(VLOOKUP(P210,属性值!I:O,R210+1,FALSE)*VLOOKUP(I210,属性值!A:D,3,FALSE))))</f>
        <v/>
      </c>
      <c r="AB210" s="90" t="str">
        <f>IF(VLOOKUP(I210,属性值!A:B,2,FALSE)&gt;16,"",IF(P210="","",INT(VLOOKUP(P210,属性值!I:O,R210+1,FALSE)*VLOOKUP(I210,属性值!A:D,4,FALSE))))</f>
        <v/>
      </c>
      <c r="AC210" s="90">
        <v>54</v>
      </c>
      <c r="AD210" s="90" t="str">
        <f>IF(AC210="","",VLOOKUP(AC210,状态名词!A:C,2,FALSE))</f>
        <v>spi</v>
      </c>
      <c r="AE210" s="90" t="str">
        <f>IF(AC210="","",VLOOKUP(AC210,状态名词!A:C,3,FALSE))</f>
        <v>精神</v>
      </c>
      <c r="AF210" s="90">
        <v>25</v>
      </c>
    </row>
    <row r="211" spans="1:32">
      <c r="A211" s="187"/>
      <c r="I211" s="90" t="str">
        <f>IF(H211="",I210,VLOOKUP(H211,装备类型!A:B,2,FALSE))</f>
        <v>饰品</v>
      </c>
      <c r="Q211" s="55" t="str">
        <f t="shared" si="7"/>
        <v/>
      </c>
      <c r="Y211" s="90" t="str">
        <f>IF(VLOOKUP(I211,属性值!A:F,2,FALSE)&lt;17,"",IF(P211="","",INT(VLOOKUP(P211,属性值!A:G,R211+1,FALSE)*VLOOKUP(I211,属性值!A:F,5,FALSE))))</f>
        <v/>
      </c>
      <c r="Z211" s="90" t="str">
        <f t="shared" si="8"/>
        <v/>
      </c>
      <c r="AA211" s="90" t="str">
        <f>IF(VLOOKUP(I211,属性值!A:B,2,FALSE)&gt;16,"",IF(P211="","",INT(VLOOKUP(P211,属性值!I:O,R211+1,FALSE)*VLOOKUP(I211,属性值!A:D,3,FALSE))))</f>
        <v/>
      </c>
      <c r="AB211" s="90" t="str">
        <f>IF(VLOOKUP(I211,属性值!A:B,2,FALSE)&gt;16,"",IF(P211="","",INT(VLOOKUP(P211,属性值!I:O,R211+1,FALSE)*VLOOKUP(I211,属性值!A:D,4,FALSE))))</f>
        <v/>
      </c>
      <c r="AC211" s="90">
        <v>35</v>
      </c>
      <c r="AD211" s="90" t="str">
        <f>IF(AC211="","",VLOOKUP(AC211,状态名词!A:C,2,FALSE))</f>
        <v>reelement</v>
      </c>
      <c r="AE211" s="90" t="str">
        <f>IF(AC211="","",VLOOKUP(AC211,状态名词!A:C,3,FALSE))</f>
        <v>全抗性强化</v>
      </c>
      <c r="AF211" s="90">
        <v>12</v>
      </c>
    </row>
    <row r="212" spans="1:32">
      <c r="A212" s="187">
        <v>15084</v>
      </c>
      <c r="B212" s="90">
        <v>30</v>
      </c>
      <c r="C212" s="90">
        <v>5</v>
      </c>
      <c r="D212" s="90">
        <v>30</v>
      </c>
      <c r="E212" s="90">
        <v>1</v>
      </c>
      <c r="G212" s="90" t="s">
        <v>7016</v>
      </c>
      <c r="H212" s="90">
        <v>18</v>
      </c>
      <c r="I212" s="90" t="str">
        <f>IF(H212="",I211,VLOOKUP(H212,装备类型!A:B,2,FALSE))</f>
        <v>饰品</v>
      </c>
      <c r="J212" s="90">
        <v>1</v>
      </c>
      <c r="K212" s="90" t="s">
        <v>7017</v>
      </c>
      <c r="L212" s="90" t="s">
        <v>7018</v>
      </c>
      <c r="O212" s="90">
        <v>0</v>
      </c>
      <c r="P212" s="90">
        <v>30</v>
      </c>
      <c r="Q212" s="55">
        <f t="shared" si="7"/>
        <v>37</v>
      </c>
      <c r="R212" s="90">
        <v>5</v>
      </c>
      <c r="T212" s="90" t="s">
        <v>7019</v>
      </c>
      <c r="U212" s="90">
        <v>30058</v>
      </c>
      <c r="Y212" s="90">
        <f>IF(VLOOKUP(I212,属性值!A:F,2,FALSE)&lt;17,"",IF(P212="","",INT(VLOOKUP(P212,属性值!A:G,R212+1,FALSE)*VLOOKUP(I212,属性值!A:F,5,FALSE))))</f>
        <v>103</v>
      </c>
      <c r="Z212" s="90">
        <f t="shared" si="8"/>
        <v>103</v>
      </c>
      <c r="AA212" s="90" t="str">
        <f>IF(VLOOKUP(I212,属性值!A:B,2,FALSE)&gt;16,"",IF(P212="","",INT(VLOOKUP(P212,属性值!I:O,R212+1,FALSE)*VLOOKUP(I212,属性值!A:D,3,FALSE))))</f>
        <v/>
      </c>
      <c r="AB212" s="90" t="str">
        <f>IF(VLOOKUP(I212,属性值!A:B,2,FALSE)&gt;16,"",IF(P212="","",INT(VLOOKUP(P212,属性值!I:O,R212+1,FALSE)*VLOOKUP(I212,属性值!A:D,4,FALSE))))</f>
        <v/>
      </c>
      <c r="AC212" s="90">
        <v>65</v>
      </c>
      <c r="AD212" s="90" t="str">
        <f>IF(AC212="","",VLOOKUP(AC212,状态名词!A:C,2,FALSE))</f>
        <v>str</v>
      </c>
      <c r="AE212" s="90" t="str">
        <f>IF(AC212="","",VLOOKUP(AC212,状态名词!A:C,3,FALSE))</f>
        <v>力量</v>
      </c>
      <c r="AF212" s="90">
        <v>150</v>
      </c>
    </row>
    <row r="213" spans="1:32">
      <c r="A213" s="187"/>
      <c r="I213" s="90" t="str">
        <f>IF(H213="",I212,VLOOKUP(H213,装备类型!A:B,2,FALSE))</f>
        <v>饰品</v>
      </c>
      <c r="Q213" s="55" t="str">
        <f t="shared" si="7"/>
        <v/>
      </c>
      <c r="Y213" s="90" t="str">
        <f>IF(VLOOKUP(I213,属性值!A:F,2,FALSE)&lt;17,"",IF(P213="","",INT(VLOOKUP(P213,属性值!A:G,R213+1,FALSE)*VLOOKUP(I213,属性值!A:F,5,FALSE))))</f>
        <v/>
      </c>
      <c r="Z213" s="90" t="str">
        <f t="shared" si="8"/>
        <v/>
      </c>
      <c r="AA213" s="90" t="str">
        <f>IF(VLOOKUP(I213,属性值!A:B,2,FALSE)&gt;16,"",IF(P213="","",INT(VLOOKUP(P213,属性值!I:O,R213+1,FALSE)*VLOOKUP(I213,属性值!A:D,3,FALSE))))</f>
        <v/>
      </c>
      <c r="AB213" s="90" t="str">
        <f>IF(VLOOKUP(I213,属性值!A:B,2,FALSE)&gt;16,"",IF(P213="","",INT(VLOOKUP(P213,属性值!I:O,R213+1,FALSE)*VLOOKUP(I213,属性值!A:D,4,FALSE))))</f>
        <v/>
      </c>
      <c r="AC213" s="90">
        <v>67</v>
      </c>
      <c r="AD213" s="90" t="str">
        <f>IF(AC213="","",VLOOKUP(AC213,状态名词!A:C,2,FALSE))</f>
        <v>inte</v>
      </c>
      <c r="AE213" s="90" t="str">
        <f>IF(AC213="","",VLOOKUP(AC213,状态名词!A:C,3,FALSE))</f>
        <v>智力</v>
      </c>
      <c r="AF213" s="90">
        <v>150</v>
      </c>
    </row>
    <row r="214" spans="1:32">
      <c r="A214" s="187"/>
      <c r="I214" s="90" t="str">
        <f>IF(H214="",I213,VLOOKUP(H214,装备类型!A:B,2,FALSE))</f>
        <v>饰品</v>
      </c>
      <c r="Q214" s="55" t="str">
        <f t="shared" si="7"/>
        <v/>
      </c>
      <c r="Y214" s="90" t="str">
        <f>IF(VLOOKUP(I214,属性值!A:F,2,FALSE)&lt;17,"",IF(P214="","",INT(VLOOKUP(P214,属性值!A:G,R214+1,FALSE)*VLOOKUP(I214,属性值!A:F,5,FALSE))))</f>
        <v/>
      </c>
      <c r="Z214" s="90" t="str">
        <f t="shared" si="8"/>
        <v/>
      </c>
      <c r="AA214" s="90" t="str">
        <f>IF(VLOOKUP(I214,属性值!A:B,2,FALSE)&gt;16,"",IF(P214="","",INT(VLOOKUP(P214,属性值!I:O,R214+1,FALSE)*VLOOKUP(I214,属性值!A:D,3,FALSE))))</f>
        <v/>
      </c>
      <c r="AB214" s="90" t="str">
        <f>IF(VLOOKUP(I214,属性值!A:B,2,FALSE)&gt;16,"",IF(P214="","",INT(VLOOKUP(P214,属性值!I:O,R214+1,FALSE)*VLOOKUP(I214,属性值!A:D,4,FALSE))))</f>
        <v/>
      </c>
      <c r="AC214" s="90">
        <v>23</v>
      </c>
      <c r="AD214" s="90" t="str">
        <f>IF(AC214="","",VLOOKUP(AC214,状态名词!A:C,2,FALSE))</f>
        <v>steal</v>
      </c>
      <c r="AE214" s="90" t="str">
        <f>IF(AC214="","",VLOOKUP(AC214,状态名词!A:C,3,FALSE))</f>
        <v>生命偷取</v>
      </c>
      <c r="AF214" s="90">
        <v>200</v>
      </c>
    </row>
    <row r="215" spans="1:32">
      <c r="A215" s="187"/>
      <c r="I215" s="90" t="str">
        <f>IF(H215="",I214,VLOOKUP(H215,装备类型!A:B,2,FALSE))</f>
        <v>饰品</v>
      </c>
      <c r="Q215" s="55" t="str">
        <f t="shared" si="7"/>
        <v/>
      </c>
      <c r="Y215" s="90" t="str">
        <f>IF(VLOOKUP(I215,属性值!A:F,2,FALSE)&lt;17,"",IF(P215="","",INT(VLOOKUP(P215,属性值!A:G,R215+1,FALSE)*VLOOKUP(I215,属性值!A:F,5,FALSE))))</f>
        <v/>
      </c>
      <c r="Z215" s="90" t="str">
        <f t="shared" si="8"/>
        <v/>
      </c>
      <c r="AA215" s="90" t="str">
        <f>IF(VLOOKUP(I215,属性值!A:B,2,FALSE)&gt;16,"",IF(P215="","",INT(VLOOKUP(P215,属性值!I:O,R215+1,FALSE)*VLOOKUP(I215,属性值!A:D,3,FALSE))))</f>
        <v/>
      </c>
      <c r="AB215" s="90" t="str">
        <f>IF(VLOOKUP(I215,属性值!A:B,2,FALSE)&gt;16,"",IF(P215="","",INT(VLOOKUP(P215,属性值!I:O,R215+1,FALSE)*VLOOKUP(I215,属性值!A:D,4,FALSE))))</f>
        <v/>
      </c>
      <c r="AC215" s="90">
        <v>25</v>
      </c>
      <c r="AD215" s="90" t="str">
        <f>IF(AC215="","",VLOOKUP(AC215,状态名词!A:C,2,FALSE))</f>
        <v>duochong</v>
      </c>
      <c r="AE215" s="90" t="str">
        <f>IF(AC215="","",VLOOKUP(AC215,状态名词!A:C,3,FALSE))</f>
        <v>多重施法</v>
      </c>
      <c r="AF215" s="90">
        <v>100</v>
      </c>
    </row>
    <row r="216" spans="1:32">
      <c r="A216" s="187"/>
      <c r="I216" s="90" t="str">
        <f>IF(H216="",I215,VLOOKUP(H216,装备类型!A:B,2,FALSE))</f>
        <v>饰品</v>
      </c>
      <c r="J216" s="90">
        <v>2</v>
      </c>
      <c r="K216" s="90" t="s">
        <v>7020</v>
      </c>
      <c r="L216" s="90" t="s">
        <v>7021</v>
      </c>
      <c r="O216" s="90">
        <v>0</v>
      </c>
      <c r="P216" s="90">
        <v>60</v>
      </c>
      <c r="Q216" s="55">
        <f t="shared" si="7"/>
        <v>69</v>
      </c>
      <c r="R216" s="90">
        <v>6</v>
      </c>
      <c r="T216" s="90" t="s">
        <v>7022</v>
      </c>
      <c r="U216" s="90">
        <v>30058</v>
      </c>
      <c r="Y216" s="90">
        <f>IF(VLOOKUP(I216,属性值!A:F,2,FALSE)&lt;17,"",IF(P216="","",INT(VLOOKUP(P216,属性值!A:G,R216+1,FALSE)*VLOOKUP(I216,属性值!A:F,5,FALSE))))</f>
        <v>389</v>
      </c>
      <c r="Z216" s="90">
        <f t="shared" si="8"/>
        <v>389</v>
      </c>
      <c r="AA216" s="90" t="str">
        <f>IF(VLOOKUP(I216,属性值!A:B,2,FALSE)&gt;16,"",IF(P216="","",INT(VLOOKUP(P216,属性值!I:O,R216+1,FALSE)*VLOOKUP(I216,属性值!A:D,3,FALSE))))</f>
        <v/>
      </c>
      <c r="AB216" s="90" t="str">
        <f>IF(VLOOKUP(I216,属性值!A:B,2,FALSE)&gt;16,"",IF(P216="","",INT(VLOOKUP(P216,属性值!I:O,R216+1,FALSE)*VLOOKUP(I216,属性值!A:D,4,FALSE))))</f>
        <v/>
      </c>
      <c r="AC216" s="90">
        <v>65</v>
      </c>
      <c r="AD216" s="90" t="str">
        <f>IF(AC216="","",VLOOKUP(AC216,状态名词!A:C,2,FALSE))</f>
        <v>str</v>
      </c>
      <c r="AE216" s="90" t="str">
        <f>IF(AC216="","",VLOOKUP(AC216,状态名词!A:C,3,FALSE))</f>
        <v>力量</v>
      </c>
      <c r="AF216" s="90">
        <v>150</v>
      </c>
    </row>
    <row r="217" spans="1:32">
      <c r="A217" s="187"/>
      <c r="I217" s="90" t="str">
        <f>IF(H217="",I216,VLOOKUP(H217,装备类型!A:B,2,FALSE))</f>
        <v>饰品</v>
      </c>
      <c r="Q217" s="55" t="str">
        <f t="shared" si="7"/>
        <v/>
      </c>
      <c r="Y217" s="90" t="str">
        <f>IF(VLOOKUP(I217,属性值!A:F,2,FALSE)&lt;17,"",IF(P217="","",INT(VLOOKUP(P217,属性值!A:G,R217+1,FALSE)*VLOOKUP(I217,属性值!A:F,5,FALSE))))</f>
        <v/>
      </c>
      <c r="Z217" s="90" t="str">
        <f t="shared" si="8"/>
        <v/>
      </c>
      <c r="AA217" s="90" t="str">
        <f>IF(VLOOKUP(I217,属性值!A:B,2,FALSE)&gt;16,"",IF(P217="","",INT(VLOOKUP(P217,属性值!I:O,R217+1,FALSE)*VLOOKUP(I217,属性值!A:D,3,FALSE))))</f>
        <v/>
      </c>
      <c r="AB217" s="90" t="str">
        <f>IF(VLOOKUP(I217,属性值!A:B,2,FALSE)&gt;16,"",IF(P217="","",INT(VLOOKUP(P217,属性值!I:O,R217+1,FALSE)*VLOOKUP(I217,属性值!A:D,4,FALSE))))</f>
        <v/>
      </c>
      <c r="AC217" s="90">
        <v>67</v>
      </c>
      <c r="AD217" s="90" t="str">
        <f>IF(AC217="","",VLOOKUP(AC217,状态名词!A:C,2,FALSE))</f>
        <v>inte</v>
      </c>
      <c r="AE217" s="90" t="str">
        <f>IF(AC217="","",VLOOKUP(AC217,状态名词!A:C,3,FALSE))</f>
        <v>智力</v>
      </c>
      <c r="AF217" s="90">
        <v>150</v>
      </c>
    </row>
    <row r="218" spans="1:32">
      <c r="A218" s="187"/>
      <c r="I218" s="90" t="str">
        <f>IF(H218="",I217,VLOOKUP(H218,装备类型!A:B,2,FALSE))</f>
        <v>饰品</v>
      </c>
      <c r="Q218" s="55" t="str">
        <f t="shared" si="7"/>
        <v/>
      </c>
      <c r="Y218" s="90" t="str">
        <f>IF(VLOOKUP(I218,属性值!A:F,2,FALSE)&lt;17,"",IF(P218="","",INT(VLOOKUP(P218,属性值!A:G,R218+1,FALSE)*VLOOKUP(I218,属性值!A:F,5,FALSE))))</f>
        <v/>
      </c>
      <c r="Z218" s="90" t="str">
        <f t="shared" si="8"/>
        <v/>
      </c>
      <c r="AA218" s="90" t="str">
        <f>IF(VLOOKUP(I218,属性值!A:B,2,FALSE)&gt;16,"",IF(P218="","",INT(VLOOKUP(P218,属性值!I:O,R218+1,FALSE)*VLOOKUP(I218,属性值!A:D,3,FALSE))))</f>
        <v/>
      </c>
      <c r="AB218" s="90" t="str">
        <f>IF(VLOOKUP(I218,属性值!A:B,2,FALSE)&gt;16,"",IF(P218="","",INT(VLOOKUP(P218,属性值!I:O,R218+1,FALSE)*VLOOKUP(I218,属性值!A:D,4,FALSE))))</f>
        <v/>
      </c>
      <c r="AC218" s="90">
        <v>23</v>
      </c>
      <c r="AD218" s="90" t="str">
        <f>IF(AC218="","",VLOOKUP(AC218,状态名词!A:C,2,FALSE))</f>
        <v>steal</v>
      </c>
      <c r="AE218" s="90" t="str">
        <f>IF(AC218="","",VLOOKUP(AC218,状态名词!A:C,3,FALSE))</f>
        <v>生命偷取</v>
      </c>
      <c r="AF218" s="90">
        <v>500</v>
      </c>
    </row>
    <row r="219" spans="1:32">
      <c r="A219" s="187"/>
      <c r="I219" s="90" t="str">
        <f>IF(H219="",I218,VLOOKUP(H219,装备类型!A:B,2,FALSE))</f>
        <v>饰品</v>
      </c>
      <c r="Q219" s="55" t="str">
        <f t="shared" si="7"/>
        <v/>
      </c>
      <c r="Y219" s="90" t="str">
        <f>IF(VLOOKUP(I219,属性值!A:F,2,FALSE)&lt;17,"",IF(P219="","",INT(VLOOKUP(P219,属性值!A:G,R219+1,FALSE)*VLOOKUP(I219,属性值!A:F,5,FALSE))))</f>
        <v/>
      </c>
      <c r="Z219" s="90" t="str">
        <f t="shared" si="8"/>
        <v/>
      </c>
      <c r="AA219" s="90" t="str">
        <f>IF(VLOOKUP(I219,属性值!A:B,2,FALSE)&gt;16,"",IF(P219="","",INT(VLOOKUP(P219,属性值!I:O,R219+1,FALSE)*VLOOKUP(I219,属性值!A:D,3,FALSE))))</f>
        <v/>
      </c>
      <c r="AB219" s="90" t="str">
        <f>IF(VLOOKUP(I219,属性值!A:B,2,FALSE)&gt;16,"",IF(P219="","",INT(VLOOKUP(P219,属性值!I:O,R219+1,FALSE)*VLOOKUP(I219,属性值!A:D,4,FALSE))))</f>
        <v/>
      </c>
      <c r="AC219" s="90">
        <v>25</v>
      </c>
      <c r="AD219" s="90" t="str">
        <f>IF(AC219="","",VLOOKUP(AC219,状态名词!A:C,2,FALSE))</f>
        <v>duochong</v>
      </c>
      <c r="AE219" s="90" t="str">
        <f>IF(AC219="","",VLOOKUP(AC219,状态名词!A:C,3,FALSE))</f>
        <v>多重施法</v>
      </c>
      <c r="AF219" s="90">
        <v>250</v>
      </c>
    </row>
    <row r="220" spans="1:32">
      <c r="A220" s="90">
        <v>15085</v>
      </c>
      <c r="B220" s="90">
        <v>30</v>
      </c>
      <c r="C220" s="90">
        <v>5</v>
      </c>
      <c r="D220" s="90">
        <v>0</v>
      </c>
      <c r="H220" s="90">
        <v>19</v>
      </c>
      <c r="I220" s="90" t="str">
        <f>IF(H220="",I219,VLOOKUP(H220,装备类型!A:B,2,FALSE))</f>
        <v>称号</v>
      </c>
      <c r="J220" s="90">
        <v>1</v>
      </c>
      <c r="K220" s="1" t="s">
        <v>6523</v>
      </c>
      <c r="L220" s="90" t="s">
        <v>6767</v>
      </c>
      <c r="O220" s="90">
        <v>1</v>
      </c>
      <c r="P220" s="90">
        <v>30</v>
      </c>
      <c r="Q220" s="55">
        <f t="shared" si="7"/>
        <v>37</v>
      </c>
      <c r="R220" s="90">
        <v>5</v>
      </c>
      <c r="T220" s="90" t="s">
        <v>6526</v>
      </c>
      <c r="Y220" s="90">
        <f>IF(VLOOKUP(I220,属性值!A:F,2,FALSE)&lt;17,"",IF(P220="","",INT(VLOOKUP(P220,属性值!A:G,R220+1,FALSE)*VLOOKUP(I220,属性值!A:F,5,FALSE))))</f>
        <v>103</v>
      </c>
      <c r="Z220" s="90">
        <f t="shared" si="8"/>
        <v>103</v>
      </c>
      <c r="AA220" s="90" t="str">
        <f>IF(VLOOKUP(I220,属性值!A:B,2,FALSE)&gt;16,"",IF(P220="","",INT(VLOOKUP(P220,属性值!I:O,R220+1,FALSE)*VLOOKUP(I220,属性值!A:D,3,FALSE))))</f>
        <v/>
      </c>
      <c r="AB220" s="90" t="str">
        <f>IF(VLOOKUP(I220,属性值!A:B,2,FALSE)&gt;16,"",IF(P220="","",INT(VLOOKUP(P220,属性值!I:O,R220+1,FALSE)*VLOOKUP(I220,属性值!A:D,4,FALSE))))</f>
        <v/>
      </c>
      <c r="AC220" s="90">
        <v>20</v>
      </c>
      <c r="AD220" s="90" t="str">
        <f>IF(AC220="","",VLOOKUP(AC220,状态名词!A:C,2,FALSE))</f>
        <v>ratingdamage</v>
      </c>
      <c r="AE220" s="90" t="str">
        <f>IF(AC220="","",VLOOKUP(AC220,状态名词!A:C,3,FALSE))</f>
        <v>暴伤+</v>
      </c>
      <c r="AF220" s="90">
        <v>1500</v>
      </c>
    </row>
    <row r="221" spans="1:32">
      <c r="I221" s="90" t="str">
        <f>IF(H221="",I220,VLOOKUP(H221,装备类型!A:B,2,FALSE))</f>
        <v>称号</v>
      </c>
      <c r="Q221" s="55" t="str">
        <f t="shared" si="7"/>
        <v/>
      </c>
      <c r="Y221" s="90" t="str">
        <f>IF(VLOOKUP(I221,属性值!A:F,2,FALSE)&lt;17,"",IF(P221="","",INT(VLOOKUP(P221,属性值!A:G,R221+1,FALSE)*VLOOKUP(I221,属性值!A:F,5,FALSE))))</f>
        <v/>
      </c>
      <c r="Z221" s="90" t="str">
        <f t="shared" si="8"/>
        <v/>
      </c>
      <c r="AA221" s="90" t="str">
        <f>IF(VLOOKUP(I221,属性值!A:B,2,FALSE)&gt;16,"",IF(P221="","",INT(VLOOKUP(P221,属性值!I:O,R221+1,FALSE)*VLOOKUP(I221,属性值!A:D,3,FALSE))))</f>
        <v/>
      </c>
      <c r="AB221" s="90" t="str">
        <f>IF(VLOOKUP(I221,属性值!A:B,2,FALSE)&gt;16,"",IF(P221="","",INT(VLOOKUP(P221,属性值!I:O,R221+1,FALSE)*VLOOKUP(I221,属性值!A:D,4,FALSE))))</f>
        <v/>
      </c>
      <c r="AC221" s="90">
        <v>25</v>
      </c>
      <c r="AD221" s="90" t="str">
        <f>IF(AC221="","",VLOOKUP(AC221,状态名词!A:C,2,FALSE))</f>
        <v>duochong</v>
      </c>
      <c r="AE221" s="90" t="str">
        <f>IF(AC221="","",VLOOKUP(AC221,状态名词!A:C,3,FALSE))</f>
        <v>多重施法</v>
      </c>
      <c r="AF221" s="90">
        <v>500</v>
      </c>
    </row>
    <row r="222" spans="1:32">
      <c r="I222" s="90" t="str">
        <f>IF(H222="",I221,VLOOKUP(H222,装备类型!A:B,2,FALSE))</f>
        <v>称号</v>
      </c>
      <c r="J222" s="90">
        <v>2</v>
      </c>
      <c r="K222" s="90" t="s">
        <v>6524</v>
      </c>
      <c r="L222" s="90" t="s">
        <v>6525</v>
      </c>
      <c r="O222" s="90">
        <v>1</v>
      </c>
      <c r="P222" s="90">
        <v>60</v>
      </c>
      <c r="Q222" s="55">
        <f t="shared" si="7"/>
        <v>67</v>
      </c>
      <c r="R222" s="90">
        <v>5</v>
      </c>
      <c r="T222" s="90" t="s">
        <v>6526</v>
      </c>
      <c r="Y222" s="90">
        <f>IF(VLOOKUP(I222,属性值!A:F,2,FALSE)&lt;17,"",IF(P222="","",INT(VLOOKUP(P222,属性值!A:G,R222+1,FALSE)*VLOOKUP(I222,属性值!A:F,5,FALSE))))</f>
        <v>365</v>
      </c>
      <c r="Z222" s="90">
        <f t="shared" si="8"/>
        <v>365</v>
      </c>
      <c r="AA222" s="90" t="str">
        <f>IF(VLOOKUP(I222,属性值!A:B,2,FALSE)&gt;16,"",IF(P222="","",INT(VLOOKUP(P222,属性值!I:O,R222+1,FALSE)*VLOOKUP(I222,属性值!A:D,3,FALSE))))</f>
        <v/>
      </c>
      <c r="AB222" s="90" t="str">
        <f>IF(VLOOKUP(I222,属性值!A:B,2,FALSE)&gt;16,"",IF(P222="","",INT(VLOOKUP(P222,属性值!I:O,R222+1,FALSE)*VLOOKUP(I222,属性值!A:D,4,FALSE))))</f>
        <v/>
      </c>
      <c r="AC222" s="90">
        <v>20</v>
      </c>
      <c r="AD222" s="90" t="str">
        <f>IF(AC222="","",VLOOKUP(AC222,状态名词!A:C,2,FALSE))</f>
        <v>ratingdamage</v>
      </c>
      <c r="AE222" s="90" t="str">
        <f>IF(AC222="","",VLOOKUP(AC222,状态名词!A:C,3,FALSE))</f>
        <v>暴伤+</v>
      </c>
      <c r="AF222" s="90">
        <v>2400</v>
      </c>
    </row>
    <row r="223" spans="1:32">
      <c r="I223" s="90" t="str">
        <f>IF(H223="",I222,VLOOKUP(H223,装备类型!A:B,2,FALSE))</f>
        <v>称号</v>
      </c>
      <c r="Q223" s="55" t="str">
        <f t="shared" si="7"/>
        <v/>
      </c>
      <c r="Y223" s="90" t="str">
        <f>IF(VLOOKUP(I223,属性值!A:F,2,FALSE)&lt;17,"",IF(P223="","",INT(VLOOKUP(P223,属性值!A:G,R223+1,FALSE)*VLOOKUP(I223,属性值!A:F,5,FALSE))))</f>
        <v/>
      </c>
      <c r="Z223" s="90" t="str">
        <f t="shared" si="8"/>
        <v/>
      </c>
      <c r="AA223" s="90" t="str">
        <f>IF(VLOOKUP(I223,属性值!A:B,2,FALSE)&gt;16,"",IF(P223="","",INT(VLOOKUP(P223,属性值!I:O,R223+1,FALSE)*VLOOKUP(I223,属性值!A:D,3,FALSE))))</f>
        <v/>
      </c>
      <c r="AB223" s="90" t="str">
        <f>IF(VLOOKUP(I223,属性值!A:B,2,FALSE)&gt;16,"",IF(P223="","",INT(VLOOKUP(P223,属性值!I:O,R223+1,FALSE)*VLOOKUP(I223,属性值!A:D,4,FALSE))))</f>
        <v/>
      </c>
      <c r="AC223" s="90">
        <v>25</v>
      </c>
      <c r="AD223" s="90" t="str">
        <f>IF(AC223="","",VLOOKUP(AC223,状态名词!A:C,2,FALSE))</f>
        <v>duochong</v>
      </c>
      <c r="AE223" s="90" t="str">
        <f>IF(AC223="","",VLOOKUP(AC223,状态名词!A:C,3,FALSE))</f>
        <v>多重施法</v>
      </c>
      <c r="AF223" s="90">
        <v>500</v>
      </c>
    </row>
    <row r="224" spans="1:32">
      <c r="A224" s="90">
        <v>15086</v>
      </c>
      <c r="B224" s="90">
        <v>30</v>
      </c>
      <c r="C224" s="90">
        <v>5</v>
      </c>
      <c r="D224" s="90">
        <v>0</v>
      </c>
      <c r="H224" s="90">
        <v>19</v>
      </c>
      <c r="I224" s="90" t="str">
        <f>IF(H224="",I223,VLOOKUP(H224,装备类型!A:B,2,FALSE))</f>
        <v>称号</v>
      </c>
      <c r="J224" s="90">
        <v>1</v>
      </c>
      <c r="K224" s="1" t="s">
        <v>6566</v>
      </c>
      <c r="L224" s="90" t="s">
        <v>6768</v>
      </c>
      <c r="O224" s="90">
        <v>1</v>
      </c>
      <c r="P224" s="90">
        <v>30</v>
      </c>
      <c r="Q224" s="55">
        <f t="shared" si="7"/>
        <v>37</v>
      </c>
      <c r="R224" s="90">
        <v>5</v>
      </c>
      <c r="T224" s="90" t="s">
        <v>6563</v>
      </c>
      <c r="U224" s="90">
        <v>30065</v>
      </c>
      <c r="Y224" s="90">
        <f>IF(VLOOKUP(I224,属性值!A:F,2,FALSE)&lt;17,"",IF(P224="","",INT(VLOOKUP(P224,属性值!A:G,R224+1,FALSE)*VLOOKUP(I224,属性值!A:F,5,FALSE))))</f>
        <v>103</v>
      </c>
      <c r="Z224" s="90">
        <f t="shared" si="8"/>
        <v>103</v>
      </c>
      <c r="AA224" s="90" t="str">
        <f>IF(VLOOKUP(I224,属性值!A:B,2,FALSE)&gt;16,"",IF(P224="","",INT(VLOOKUP(P224,属性值!I:O,R224+1,FALSE)*VLOOKUP(I224,属性值!A:D,3,FALSE))))</f>
        <v/>
      </c>
      <c r="AB224" s="90" t="str">
        <f>IF(VLOOKUP(I224,属性值!A:B,2,FALSE)&gt;16,"",IF(P224="","",INT(VLOOKUP(P224,属性值!I:O,R224+1,FALSE)*VLOOKUP(I224,属性值!A:D,4,FALSE))))</f>
        <v/>
      </c>
      <c r="AC224" s="90">
        <v>25</v>
      </c>
      <c r="AD224" s="90" t="str">
        <f>IF(AC224="","",VLOOKUP(AC224,状态名词!A:C,2,FALSE))</f>
        <v>duochong</v>
      </c>
      <c r="AE224" s="90" t="str">
        <f>IF(AC224="","",VLOOKUP(AC224,状态名词!A:C,3,FALSE))</f>
        <v>多重施法</v>
      </c>
      <c r="AF224" s="90">
        <v>500</v>
      </c>
    </row>
    <row r="225" spans="1:32">
      <c r="I225" s="90" t="str">
        <f>IF(H225="",I224,VLOOKUP(H225,装备类型!A:B,2,FALSE))</f>
        <v>称号</v>
      </c>
      <c r="J225" s="90">
        <v>2</v>
      </c>
      <c r="K225" s="90" t="s">
        <v>6567</v>
      </c>
      <c r="L225" s="90" t="s">
        <v>6570</v>
      </c>
      <c r="O225" s="90">
        <v>1</v>
      </c>
      <c r="P225" s="90">
        <v>60</v>
      </c>
      <c r="Q225" s="55">
        <f t="shared" si="7"/>
        <v>67</v>
      </c>
      <c r="R225" s="90">
        <v>5</v>
      </c>
      <c r="T225" s="90" t="s">
        <v>6563</v>
      </c>
      <c r="U225" s="90">
        <v>30066</v>
      </c>
      <c r="Y225" s="90">
        <f>IF(VLOOKUP(I225,属性值!A:F,2,FALSE)&lt;17,"",IF(P225="","",INT(VLOOKUP(P225,属性值!A:G,R225+1,FALSE)*VLOOKUP(I225,属性值!A:F,5,FALSE))))</f>
        <v>365</v>
      </c>
      <c r="Z225" s="90">
        <f t="shared" si="8"/>
        <v>365</v>
      </c>
      <c r="AA225" s="90" t="str">
        <f>IF(VLOOKUP(I225,属性值!A:B,2,FALSE)&gt;16,"",IF(P225="","",INT(VLOOKUP(P225,属性值!I:O,R225+1,FALSE)*VLOOKUP(I225,属性值!A:D,3,FALSE))))</f>
        <v/>
      </c>
      <c r="AB225" s="90" t="str">
        <f>IF(VLOOKUP(I225,属性值!A:B,2,FALSE)&gt;16,"",IF(P225="","",INT(VLOOKUP(P225,属性值!I:O,R225+1,FALSE)*VLOOKUP(I225,属性值!A:D,4,FALSE))))</f>
        <v/>
      </c>
      <c r="AC225" s="90">
        <v>25</v>
      </c>
      <c r="AD225" s="90" t="str">
        <f>IF(AC225="","",VLOOKUP(AC225,状态名词!A:C,2,FALSE))</f>
        <v>duochong</v>
      </c>
      <c r="AE225" s="90" t="str">
        <f>IF(AC225="","",VLOOKUP(AC225,状态名词!A:C,3,FALSE))</f>
        <v>多重施法</v>
      </c>
      <c r="AF225" s="90">
        <v>500</v>
      </c>
    </row>
    <row r="226" spans="1:32">
      <c r="A226" s="90">
        <v>15087</v>
      </c>
      <c r="B226" s="90">
        <v>30</v>
      </c>
      <c r="C226" s="90">
        <v>5</v>
      </c>
      <c r="D226" s="90">
        <v>0</v>
      </c>
      <c r="H226" s="90">
        <v>19</v>
      </c>
      <c r="I226" s="90" t="str">
        <f>IF(H226="",I225,VLOOKUP(H226,装备类型!A:B,2,FALSE))</f>
        <v>称号</v>
      </c>
      <c r="J226" s="90">
        <v>1</v>
      </c>
      <c r="K226" s="1" t="s">
        <v>6568</v>
      </c>
      <c r="L226" s="90" t="s">
        <v>6813</v>
      </c>
      <c r="O226" s="90">
        <v>1</v>
      </c>
      <c r="P226" s="90">
        <v>30</v>
      </c>
      <c r="Q226" s="55">
        <f t="shared" si="7"/>
        <v>37</v>
      </c>
      <c r="R226" s="90">
        <v>5</v>
      </c>
      <c r="T226" s="90" t="s">
        <v>6564</v>
      </c>
      <c r="U226" s="90">
        <v>30067</v>
      </c>
      <c r="Y226" s="90">
        <f>IF(VLOOKUP(I226,属性值!A:F,2,FALSE)&lt;17,"",IF(P226="","",INT(VLOOKUP(P226,属性值!A:G,R226+1,FALSE)*VLOOKUP(I226,属性值!A:F,5,FALSE))))</f>
        <v>103</v>
      </c>
      <c r="Z226" s="90">
        <f t="shared" si="8"/>
        <v>103</v>
      </c>
      <c r="AA226" s="90" t="str">
        <f>IF(VLOOKUP(I226,属性值!A:B,2,FALSE)&gt;16,"",IF(P226="","",INT(VLOOKUP(P226,属性值!I:O,R226+1,FALSE)*VLOOKUP(I226,属性值!A:D,3,FALSE))))</f>
        <v/>
      </c>
      <c r="AB226" s="90" t="str">
        <f>IF(VLOOKUP(I226,属性值!A:B,2,FALSE)&gt;16,"",IF(P226="","",INT(VLOOKUP(P226,属性值!I:O,R226+1,FALSE)*VLOOKUP(I226,属性值!A:D,4,FALSE))))</f>
        <v/>
      </c>
      <c r="AC226" s="90">
        <v>25</v>
      </c>
      <c r="AD226" s="90" t="str">
        <f>IF(AC226="","",VLOOKUP(AC226,状态名词!A:C,2,FALSE))</f>
        <v>duochong</v>
      </c>
      <c r="AE226" s="90" t="str">
        <f>IF(AC226="","",VLOOKUP(AC226,状态名词!A:C,3,FALSE))</f>
        <v>多重施法</v>
      </c>
      <c r="AF226" s="90">
        <v>500</v>
      </c>
    </row>
    <row r="227" spans="1:32">
      <c r="I227" s="90" t="str">
        <f>IF(H227="",I226,VLOOKUP(H227,装备类型!A:B,2,FALSE))</f>
        <v>称号</v>
      </c>
      <c r="J227" s="90">
        <v>2</v>
      </c>
      <c r="K227" s="90" t="s">
        <v>6569</v>
      </c>
      <c r="L227" s="90" t="s">
        <v>6571</v>
      </c>
      <c r="O227" s="90">
        <v>1</v>
      </c>
      <c r="P227" s="90">
        <v>60</v>
      </c>
      <c r="Q227" s="55">
        <f t="shared" si="7"/>
        <v>67</v>
      </c>
      <c r="R227" s="90">
        <v>5</v>
      </c>
      <c r="T227" s="90" t="s">
        <v>6565</v>
      </c>
      <c r="U227" s="90">
        <v>30068</v>
      </c>
      <c r="Y227" s="90">
        <f>IF(VLOOKUP(I227,属性值!A:F,2,FALSE)&lt;17,"",IF(P227="","",INT(VLOOKUP(P227,属性值!A:G,R227+1,FALSE)*VLOOKUP(I227,属性值!A:F,5,FALSE))))</f>
        <v>365</v>
      </c>
      <c r="Z227" s="90">
        <f t="shared" si="8"/>
        <v>365</v>
      </c>
      <c r="AA227" s="90" t="str">
        <f>IF(VLOOKUP(I227,属性值!A:B,2,FALSE)&gt;16,"",IF(P227="","",INT(VLOOKUP(P227,属性值!I:O,R227+1,FALSE)*VLOOKUP(I227,属性值!A:D,3,FALSE))))</f>
        <v/>
      </c>
      <c r="AB227" s="90" t="str">
        <f>IF(VLOOKUP(I227,属性值!A:B,2,FALSE)&gt;16,"",IF(P227="","",INT(VLOOKUP(P227,属性值!I:O,R227+1,FALSE)*VLOOKUP(I227,属性值!A:D,4,FALSE))))</f>
        <v/>
      </c>
      <c r="AC227" s="90">
        <v>25</v>
      </c>
      <c r="AD227" s="90" t="str">
        <f>IF(AC227="","",VLOOKUP(AC227,状态名词!A:C,2,FALSE))</f>
        <v>duochong</v>
      </c>
      <c r="AE227" s="90" t="str">
        <f>IF(AC227="","",VLOOKUP(AC227,状态名词!A:C,3,FALSE))</f>
        <v>多重施法</v>
      </c>
      <c r="AF227" s="90">
        <v>500</v>
      </c>
    </row>
    <row r="228" spans="1:32">
      <c r="A228" s="187">
        <v>15088</v>
      </c>
      <c r="B228" s="90">
        <v>30</v>
      </c>
      <c r="C228" s="90">
        <v>5</v>
      </c>
      <c r="D228" s="90">
        <v>30</v>
      </c>
      <c r="G228" s="90" t="s">
        <v>7065</v>
      </c>
      <c r="H228" s="90">
        <v>18</v>
      </c>
      <c r="I228" s="90" t="str">
        <f>IF(H228="",I227,VLOOKUP(H228,装备类型!A:B,2,FALSE))</f>
        <v>饰品</v>
      </c>
      <c r="J228" s="90">
        <v>1</v>
      </c>
      <c r="K228" s="204" t="s">
        <v>7023</v>
      </c>
      <c r="L228" s="90" t="s">
        <v>7024</v>
      </c>
      <c r="O228" s="90">
        <v>0</v>
      </c>
      <c r="P228" s="90">
        <v>30</v>
      </c>
      <c r="Q228" s="55">
        <f t="shared" si="7"/>
        <v>37</v>
      </c>
      <c r="R228" s="90">
        <v>5</v>
      </c>
      <c r="T228" s="90" t="s">
        <v>7025</v>
      </c>
      <c r="U228" s="90">
        <v>30074</v>
      </c>
      <c r="Y228" s="90">
        <f>IF(VLOOKUP(I228,属性值!A:F,2,FALSE)&lt;17,"",IF(P228="","",INT(VLOOKUP(P228,属性值!A:G,R228+1,FALSE)*VLOOKUP(I228,属性值!A:F,5,FALSE))))</f>
        <v>103</v>
      </c>
      <c r="Z228" s="90">
        <f t="shared" si="8"/>
        <v>103</v>
      </c>
      <c r="AA228" s="90" t="str">
        <f>IF(VLOOKUP(I228,属性值!A:B,2,FALSE)&gt;16,"",IF(P228="","",INT(VLOOKUP(P228,属性值!I:O,R228+1,FALSE)*VLOOKUP(I228,属性值!A:D,3,FALSE))))</f>
        <v/>
      </c>
      <c r="AB228" s="90" t="str">
        <f>IF(VLOOKUP(I228,属性值!A:B,2,FALSE)&gt;16,"",IF(P228="","",INT(VLOOKUP(P228,属性值!I:O,R228+1,FALSE)*VLOOKUP(I228,属性值!A:D,4,FALSE))))</f>
        <v/>
      </c>
      <c r="AC228" s="90">
        <v>29</v>
      </c>
      <c r="AD228" s="90" t="str">
        <f>IF(AC228="","",VLOOKUP(AC228,状态名词!A:C,2,FALSE))</f>
        <v>darkup</v>
      </c>
      <c r="AE228" s="90" t="str">
        <f>IF(AC228="","",VLOOKUP(AC228,状态名词!A:C,3,FALSE))</f>
        <v>暗属性强化</v>
      </c>
      <c r="AF228" s="90">
        <v>16</v>
      </c>
    </row>
    <row r="229" spans="1:32">
      <c r="A229" s="187"/>
      <c r="I229" s="90" t="str">
        <f>IF(H229="",I228,VLOOKUP(H229,装备类型!A:B,2,FALSE))</f>
        <v>饰品</v>
      </c>
      <c r="Q229" s="55" t="str">
        <f t="shared" si="7"/>
        <v/>
      </c>
      <c r="Y229" s="90" t="str">
        <f>IF(VLOOKUP(I229,属性值!A:F,2,FALSE)&lt;17,"",IF(P229="","",INT(VLOOKUP(P229,属性值!A:G,R229+1,FALSE)*VLOOKUP(I229,属性值!A:F,5,FALSE))))</f>
        <v/>
      </c>
      <c r="Z229" s="90" t="str">
        <f t="shared" si="8"/>
        <v/>
      </c>
      <c r="AA229" s="90" t="str">
        <f>IF(VLOOKUP(I229,属性值!A:B,2,FALSE)&gt;16,"",IF(P229="","",INT(VLOOKUP(P229,属性值!I:O,R229+1,FALSE)*VLOOKUP(I229,属性值!A:D,3,FALSE))))</f>
        <v/>
      </c>
      <c r="AB229" s="90" t="str">
        <f>IF(VLOOKUP(I229,属性值!A:B,2,FALSE)&gt;16,"",IF(P229="","",INT(VLOOKUP(P229,属性值!I:O,R229+1,FALSE)*VLOOKUP(I229,属性值!A:D,4,FALSE))))</f>
        <v/>
      </c>
      <c r="AC229" s="90">
        <v>25</v>
      </c>
      <c r="AD229" s="90" t="str">
        <f>IF(AC229="","",VLOOKUP(AC229,状态名词!A:C,2,FALSE))</f>
        <v>duochong</v>
      </c>
      <c r="AE229" s="90" t="str">
        <f>IF(AC229="","",VLOOKUP(AC229,状态名词!A:C,3,FALSE))</f>
        <v>多重施法</v>
      </c>
      <c r="AF229" s="90">
        <v>125</v>
      </c>
    </row>
    <row r="230" spans="1:32">
      <c r="A230" s="187"/>
      <c r="I230" s="90" t="str">
        <f>IF(H230="",I229,VLOOKUP(H230,装备类型!A:B,2,FALSE))</f>
        <v>饰品</v>
      </c>
      <c r="J230" s="90">
        <v>2</v>
      </c>
      <c r="K230" s="204" t="s">
        <v>7026</v>
      </c>
      <c r="L230" s="90" t="s">
        <v>7027</v>
      </c>
      <c r="O230" s="90">
        <v>0</v>
      </c>
      <c r="P230" s="90">
        <v>60</v>
      </c>
      <c r="Q230" s="55">
        <f t="shared" si="7"/>
        <v>69</v>
      </c>
      <c r="R230" s="90">
        <v>6</v>
      </c>
      <c r="T230" s="90" t="s">
        <v>7028</v>
      </c>
      <c r="U230" s="90">
        <v>30074</v>
      </c>
      <c r="Y230" s="90">
        <f>IF(VLOOKUP(I230,属性值!A:F,2,FALSE)&lt;17,"",IF(P230="","",INT(VLOOKUP(P230,属性值!A:G,R230+1,FALSE)*VLOOKUP(I230,属性值!A:F,5,FALSE))))</f>
        <v>389</v>
      </c>
      <c r="Z230" s="90">
        <f t="shared" si="8"/>
        <v>389</v>
      </c>
      <c r="AA230" s="90" t="str">
        <f>IF(VLOOKUP(I230,属性值!A:B,2,FALSE)&gt;16,"",IF(P230="","",INT(VLOOKUP(P230,属性值!I:O,R230+1,FALSE)*VLOOKUP(I230,属性值!A:D,3,FALSE))))</f>
        <v/>
      </c>
      <c r="AB230" s="90" t="str">
        <f>IF(VLOOKUP(I230,属性值!A:B,2,FALSE)&gt;16,"",IF(P230="","",INT(VLOOKUP(P230,属性值!I:O,R230+1,FALSE)*VLOOKUP(I230,属性值!A:D,4,FALSE))))</f>
        <v/>
      </c>
      <c r="AC230" s="90">
        <v>29</v>
      </c>
      <c r="AD230" s="90" t="str">
        <f>IF(AC230="","",VLOOKUP(AC230,状态名词!A:C,2,FALSE))</f>
        <v>darkup</v>
      </c>
      <c r="AE230" s="90" t="str">
        <f>IF(AC230="","",VLOOKUP(AC230,状态名词!A:C,3,FALSE))</f>
        <v>暗属性强化</v>
      </c>
      <c r="AF230" s="90">
        <v>30</v>
      </c>
    </row>
    <row r="231" spans="1:32">
      <c r="A231" s="187"/>
      <c r="I231" s="90" t="str">
        <f>IF(H231="",I230,VLOOKUP(H231,装备类型!A:B,2,FALSE))</f>
        <v>饰品</v>
      </c>
      <c r="Q231" s="55" t="str">
        <f t="shared" si="7"/>
        <v/>
      </c>
      <c r="Y231" s="90" t="str">
        <f>IF(VLOOKUP(I231,属性值!A:F,2,FALSE)&lt;17,"",IF(P231="","",INT(VLOOKUP(P231,属性值!A:G,R231+1,FALSE)*VLOOKUP(I231,属性值!A:F,5,FALSE))))</f>
        <v/>
      </c>
      <c r="Z231" s="90" t="str">
        <f t="shared" si="8"/>
        <v/>
      </c>
      <c r="AA231" s="90" t="str">
        <f>IF(VLOOKUP(I231,属性值!A:B,2,FALSE)&gt;16,"",IF(P231="","",INT(VLOOKUP(P231,属性值!I:O,R231+1,FALSE)*VLOOKUP(I231,属性值!A:D,3,FALSE))))</f>
        <v/>
      </c>
      <c r="AB231" s="90" t="str">
        <f>IF(VLOOKUP(I231,属性值!A:B,2,FALSE)&gt;16,"",IF(P231="","",INT(VLOOKUP(P231,属性值!I:O,R231+1,FALSE)*VLOOKUP(I231,属性值!A:D,4,FALSE))))</f>
        <v/>
      </c>
      <c r="AC231" s="90">
        <v>25</v>
      </c>
      <c r="AD231" s="90" t="str">
        <f>IF(AC231="","",VLOOKUP(AC231,状态名词!A:C,2,FALSE))</f>
        <v>duochong</v>
      </c>
      <c r="AE231" s="90" t="str">
        <f>IF(AC231="","",VLOOKUP(AC231,状态名词!A:C,3,FALSE))</f>
        <v>多重施法</v>
      </c>
      <c r="AF231" s="90">
        <v>150</v>
      </c>
    </row>
    <row r="232" spans="1:32">
      <c r="A232" s="187">
        <v>15089</v>
      </c>
      <c r="B232" s="90">
        <v>30</v>
      </c>
      <c r="C232" s="90">
        <v>5</v>
      </c>
      <c r="D232" s="90">
        <v>30</v>
      </c>
      <c r="G232" s="90" t="s">
        <v>7065</v>
      </c>
      <c r="H232" s="90">
        <v>17</v>
      </c>
      <c r="I232" s="90" t="str">
        <f>IF(H232="",I231,VLOOKUP(H232,装备类型!A:B,2,FALSE))</f>
        <v>护身符</v>
      </c>
      <c r="J232" s="90">
        <v>1</v>
      </c>
      <c r="K232" s="204" t="s">
        <v>7029</v>
      </c>
      <c r="L232" s="90" t="s">
        <v>7030</v>
      </c>
      <c r="O232" s="90">
        <v>0</v>
      </c>
      <c r="P232" s="90">
        <v>30</v>
      </c>
      <c r="Q232" s="55">
        <f t="shared" si="7"/>
        <v>37</v>
      </c>
      <c r="R232" s="90">
        <v>5</v>
      </c>
      <c r="T232" s="90" t="s">
        <v>7031</v>
      </c>
      <c r="U232" s="90">
        <v>30075</v>
      </c>
      <c r="Y232" s="90">
        <f>IF(VLOOKUP(I232,属性值!A:F,2,FALSE)&lt;17,"",IF(P232="","",INT(VLOOKUP(P232,属性值!A:G,R232+1,FALSE)*VLOOKUP(I232,属性值!A:F,5,FALSE))))</f>
        <v>103</v>
      </c>
      <c r="Z232" s="90">
        <f t="shared" si="8"/>
        <v>103</v>
      </c>
      <c r="AA232" s="90" t="str">
        <f>IF(VLOOKUP(I232,属性值!A:B,2,FALSE)&gt;16,"",IF(P232="","",INT(VLOOKUP(P232,属性值!I:O,R232+1,FALSE)*VLOOKUP(I232,属性值!A:D,3,FALSE))))</f>
        <v/>
      </c>
      <c r="AB232" s="90" t="str">
        <f>IF(VLOOKUP(I232,属性值!A:B,2,FALSE)&gt;16,"",IF(P232="","",INT(VLOOKUP(P232,属性值!I:O,R232+1,FALSE)*VLOOKUP(I232,属性值!A:D,4,FALSE))))</f>
        <v/>
      </c>
      <c r="AC232" s="90">
        <v>29</v>
      </c>
      <c r="AD232" s="90" t="str">
        <f>IF(AC232="","",VLOOKUP(AC232,状态名词!A:C,2,FALSE))</f>
        <v>darkup</v>
      </c>
      <c r="AE232" s="90" t="str">
        <f>IF(AC232="","",VLOOKUP(AC232,状态名词!A:C,3,FALSE))</f>
        <v>暗属性强化</v>
      </c>
      <c r="AF232" s="90">
        <v>16</v>
      </c>
    </row>
    <row r="233" spans="1:32">
      <c r="A233" s="187"/>
      <c r="I233" s="90" t="str">
        <f>IF(H233="",I232,VLOOKUP(H233,装备类型!A:B,2,FALSE))</f>
        <v>护身符</v>
      </c>
      <c r="Q233" s="55" t="str">
        <f t="shared" si="7"/>
        <v/>
      </c>
      <c r="Y233" s="90" t="str">
        <f>IF(VLOOKUP(I233,属性值!A:F,2,FALSE)&lt;17,"",IF(P233="","",INT(VLOOKUP(P233,属性值!A:G,R233+1,FALSE)*VLOOKUP(I233,属性值!A:F,5,FALSE))))</f>
        <v/>
      </c>
      <c r="Z233" s="90" t="str">
        <f t="shared" si="8"/>
        <v/>
      </c>
      <c r="AA233" s="90" t="str">
        <f>IF(VLOOKUP(I233,属性值!A:B,2,FALSE)&gt;16,"",IF(P233="","",INT(VLOOKUP(P233,属性值!I:O,R233+1,FALSE)*VLOOKUP(I233,属性值!A:D,3,FALSE))))</f>
        <v/>
      </c>
      <c r="AB233" s="90" t="str">
        <f>IF(VLOOKUP(I233,属性值!A:B,2,FALSE)&gt;16,"",IF(P233="","",INT(VLOOKUP(P233,属性值!I:O,R233+1,FALSE)*VLOOKUP(I233,属性值!A:D,4,FALSE))))</f>
        <v/>
      </c>
      <c r="AC233" s="90">
        <v>17</v>
      </c>
      <c r="AD233" s="90" t="str">
        <f>IF(AC233="","",VLOOKUP(AC233,状态名词!A:C,2,FALSE))</f>
        <v>adi</v>
      </c>
      <c r="AE233" s="90" t="str">
        <f>IF(AC233="","",VLOOKUP(AC233,状态名词!A:C,3,FALSE))</f>
        <v>物穿</v>
      </c>
      <c r="AF233" s="90">
        <v>150</v>
      </c>
    </row>
    <row r="234" spans="1:32">
      <c r="A234" s="187"/>
      <c r="I234" s="90" t="str">
        <f>IF(H234="",I233,VLOOKUP(H234,装备类型!A:B,2,FALSE))</f>
        <v>护身符</v>
      </c>
      <c r="Q234" s="55" t="str">
        <f t="shared" si="7"/>
        <v/>
      </c>
      <c r="Y234" s="90" t="str">
        <f>IF(VLOOKUP(I234,属性值!A:F,2,FALSE)&lt;17,"",IF(P234="","",INT(VLOOKUP(P234,属性值!A:G,R234+1,FALSE)*VLOOKUP(I234,属性值!A:F,5,FALSE))))</f>
        <v/>
      </c>
      <c r="Z234" s="90" t="str">
        <f t="shared" si="8"/>
        <v/>
      </c>
      <c r="AA234" s="90" t="str">
        <f>IF(VLOOKUP(I234,属性值!A:B,2,FALSE)&gt;16,"",IF(P234="","",INT(VLOOKUP(P234,属性值!I:O,R234+1,FALSE)*VLOOKUP(I234,属性值!A:D,3,FALSE))))</f>
        <v/>
      </c>
      <c r="AB234" s="90" t="str">
        <f>IF(VLOOKUP(I234,属性值!A:B,2,FALSE)&gt;16,"",IF(P234="","",INT(VLOOKUP(P234,属性值!I:O,R234+1,FALSE)*VLOOKUP(I234,属性值!A:D,4,FALSE))))</f>
        <v/>
      </c>
      <c r="AC234" s="90">
        <v>18</v>
      </c>
      <c r="AD234" s="90" t="str">
        <f>IF(AC234="","",VLOOKUP(AC234,状态名词!A:C,2,FALSE))</f>
        <v>api</v>
      </c>
      <c r="AE234" s="90" t="str">
        <f>IF(AC234="","",VLOOKUP(AC234,状态名词!A:C,3,FALSE))</f>
        <v>法穿</v>
      </c>
      <c r="AF234" s="90">
        <v>100</v>
      </c>
    </row>
    <row r="235" spans="1:32">
      <c r="A235" s="187"/>
      <c r="I235" s="90" t="str">
        <f>IF(H235="",I234,VLOOKUP(H235,装备类型!A:B,2,FALSE))</f>
        <v>护身符</v>
      </c>
      <c r="J235" s="90">
        <v>2</v>
      </c>
      <c r="K235" s="90" t="s">
        <v>7032</v>
      </c>
      <c r="L235" s="90" t="s">
        <v>7033</v>
      </c>
      <c r="O235" s="90">
        <v>0</v>
      </c>
      <c r="P235" s="90">
        <v>60</v>
      </c>
      <c r="Q235" s="55">
        <f t="shared" si="7"/>
        <v>69</v>
      </c>
      <c r="R235" s="90">
        <v>6</v>
      </c>
      <c r="T235" s="90" t="s">
        <v>6675</v>
      </c>
      <c r="U235" s="90">
        <v>30076</v>
      </c>
      <c r="Y235" s="90">
        <f>IF(VLOOKUP(I235,属性值!A:F,2,FALSE)&lt;17,"",IF(P235="","",INT(VLOOKUP(P235,属性值!A:G,R235+1,FALSE)*VLOOKUP(I235,属性值!A:F,5,FALSE))))</f>
        <v>389</v>
      </c>
      <c r="Z235" s="90">
        <f t="shared" si="8"/>
        <v>389</v>
      </c>
      <c r="AA235" s="90" t="str">
        <f>IF(VLOOKUP(I235,属性值!A:B,2,FALSE)&gt;16,"",IF(P235="","",INT(VLOOKUP(P235,属性值!I:O,R235+1,FALSE)*VLOOKUP(I235,属性值!A:D,3,FALSE))))</f>
        <v/>
      </c>
      <c r="AB235" s="90" t="str">
        <f>IF(VLOOKUP(I235,属性值!A:B,2,FALSE)&gt;16,"",IF(P235="","",INT(VLOOKUP(P235,属性值!I:O,R235+1,FALSE)*VLOOKUP(I235,属性值!A:D,4,FALSE))))</f>
        <v/>
      </c>
      <c r="AC235" s="90">
        <v>29</v>
      </c>
      <c r="AD235" s="90" t="str">
        <f>IF(AC235="","",VLOOKUP(AC235,状态名词!A:C,2,FALSE))</f>
        <v>darkup</v>
      </c>
      <c r="AE235" s="90" t="str">
        <f>IF(AC235="","",VLOOKUP(AC235,状态名词!A:C,3,FALSE))</f>
        <v>暗属性强化</v>
      </c>
      <c r="AF235" s="90">
        <v>24</v>
      </c>
    </row>
    <row r="236" spans="1:32">
      <c r="A236" s="187"/>
      <c r="I236" s="90" t="str">
        <f>IF(H236="",I235,VLOOKUP(H236,装备类型!A:B,2,FALSE))</f>
        <v>护身符</v>
      </c>
      <c r="Q236" s="55" t="str">
        <f t="shared" si="7"/>
        <v/>
      </c>
      <c r="Y236" s="90" t="str">
        <f>IF(VLOOKUP(I236,属性值!A:F,2,FALSE)&lt;17,"",IF(P236="","",INT(VLOOKUP(P236,属性值!A:G,R236+1,FALSE)*VLOOKUP(I236,属性值!A:F,5,FALSE))))</f>
        <v/>
      </c>
      <c r="Z236" s="90" t="str">
        <f t="shared" si="8"/>
        <v/>
      </c>
      <c r="AA236" s="90" t="str">
        <f>IF(VLOOKUP(I236,属性值!A:B,2,FALSE)&gt;16,"",IF(P236="","",INT(VLOOKUP(P236,属性值!I:O,R236+1,FALSE)*VLOOKUP(I236,属性值!A:D,3,FALSE))))</f>
        <v/>
      </c>
      <c r="AB236" s="90" t="str">
        <f>IF(VLOOKUP(I236,属性值!A:B,2,FALSE)&gt;16,"",IF(P236="","",INT(VLOOKUP(P236,属性值!I:O,R236+1,FALSE)*VLOOKUP(I236,属性值!A:D,4,FALSE))))</f>
        <v/>
      </c>
      <c r="AC236" s="90">
        <v>17</v>
      </c>
      <c r="AD236" s="90" t="str">
        <f>IF(AC236="","",VLOOKUP(AC236,状态名词!A:C,2,FALSE))</f>
        <v>adi</v>
      </c>
      <c r="AE236" s="90" t="str">
        <f>IF(AC236="","",VLOOKUP(AC236,状态名词!A:C,3,FALSE))</f>
        <v>物穿</v>
      </c>
      <c r="AF236" s="90">
        <v>300</v>
      </c>
    </row>
    <row r="237" spans="1:32">
      <c r="A237" s="187"/>
      <c r="I237" s="90" t="str">
        <f>IF(H237="",I236,VLOOKUP(H237,装备类型!A:B,2,FALSE))</f>
        <v>护身符</v>
      </c>
      <c r="Q237" s="55" t="str">
        <f t="shared" si="7"/>
        <v/>
      </c>
      <c r="Y237" s="90" t="str">
        <f>IF(VLOOKUP(I237,属性值!A:F,2,FALSE)&lt;17,"",IF(P237="","",INT(VLOOKUP(P237,属性值!A:G,R237+1,FALSE)*VLOOKUP(I237,属性值!A:F,5,FALSE))))</f>
        <v/>
      </c>
      <c r="Z237" s="90" t="str">
        <f t="shared" si="8"/>
        <v/>
      </c>
      <c r="AA237" s="90" t="str">
        <f>IF(VLOOKUP(I237,属性值!A:B,2,FALSE)&gt;16,"",IF(P237="","",INT(VLOOKUP(P237,属性值!I:O,R237+1,FALSE)*VLOOKUP(I237,属性值!A:D,3,FALSE))))</f>
        <v/>
      </c>
      <c r="AB237" s="90" t="str">
        <f>IF(VLOOKUP(I237,属性值!A:B,2,FALSE)&gt;16,"",IF(P237="","",INT(VLOOKUP(P237,属性值!I:O,R237+1,FALSE)*VLOOKUP(I237,属性值!A:D,4,FALSE))))</f>
        <v/>
      </c>
      <c r="AC237" s="90">
        <v>18</v>
      </c>
      <c r="AD237" s="90" t="str">
        <f>IF(AC237="","",VLOOKUP(AC237,状态名词!A:C,2,FALSE))</f>
        <v>api</v>
      </c>
      <c r="AE237" s="90" t="str">
        <f>IF(AC237="","",VLOOKUP(AC237,状态名词!A:C,3,FALSE))</f>
        <v>法穿</v>
      </c>
      <c r="AF237" s="90">
        <v>300</v>
      </c>
    </row>
    <row r="238" spans="1:32">
      <c r="A238" s="187">
        <v>15090</v>
      </c>
      <c r="B238" s="90">
        <v>30</v>
      </c>
      <c r="C238" s="90">
        <v>5</v>
      </c>
      <c r="D238" s="90">
        <v>30</v>
      </c>
      <c r="G238" s="90" t="s">
        <v>7066</v>
      </c>
      <c r="H238" s="90">
        <v>18</v>
      </c>
      <c r="I238" s="90" t="str">
        <f>IF(H238="",I237,VLOOKUP(H238,装备类型!A:B,2,FALSE))</f>
        <v>饰品</v>
      </c>
      <c r="J238" s="90">
        <v>1</v>
      </c>
      <c r="K238" s="204" t="s">
        <v>7034</v>
      </c>
      <c r="L238" s="90" t="s">
        <v>7035</v>
      </c>
      <c r="O238" s="90">
        <v>0</v>
      </c>
      <c r="P238" s="90">
        <v>30</v>
      </c>
      <c r="Q238" s="55">
        <f t="shared" si="7"/>
        <v>37</v>
      </c>
      <c r="R238" s="90">
        <v>5</v>
      </c>
      <c r="T238" s="90" t="s">
        <v>7036</v>
      </c>
      <c r="U238" s="90">
        <v>30079</v>
      </c>
      <c r="Y238" s="90">
        <f>IF(VLOOKUP(I238,属性值!A:F,2,FALSE)&lt;17,"",IF(P238="","",INT(VLOOKUP(P238,属性值!A:G,R238+1,FALSE)*VLOOKUP(I238,属性值!A:F,5,FALSE))))</f>
        <v>103</v>
      </c>
      <c r="Z238" s="90">
        <f t="shared" si="8"/>
        <v>103</v>
      </c>
      <c r="AA238" s="90" t="str">
        <f>IF(VLOOKUP(I238,属性值!A:B,2,FALSE)&gt;16,"",IF(P238="","",INT(VLOOKUP(P238,属性值!I:O,R238+1,FALSE)*VLOOKUP(I238,属性值!A:D,3,FALSE))))</f>
        <v/>
      </c>
      <c r="AB238" s="90" t="str">
        <f>IF(VLOOKUP(I238,属性值!A:B,2,FALSE)&gt;16,"",IF(P238="","",INT(VLOOKUP(P238,属性值!I:O,R238+1,FALSE)*VLOOKUP(I238,属性值!A:D,4,FALSE))))</f>
        <v/>
      </c>
      <c r="AC238" s="90">
        <v>35</v>
      </c>
      <c r="AD238" s="90" t="str">
        <f>IF(AC238="","",VLOOKUP(AC238,状态名词!A:C,2,FALSE))</f>
        <v>reelement</v>
      </c>
      <c r="AE238" s="90" t="str">
        <f>IF(AC238="","",VLOOKUP(AC238,状态名词!A:C,3,FALSE))</f>
        <v>全抗性强化</v>
      </c>
      <c r="AF238" s="90">
        <v>8</v>
      </c>
    </row>
    <row r="239" spans="1:32">
      <c r="A239" s="187"/>
      <c r="I239" s="90" t="str">
        <f>IF(H239="",I238,VLOOKUP(H239,装备类型!A:B,2,FALSE))</f>
        <v>饰品</v>
      </c>
      <c r="J239" s="90">
        <v>2</v>
      </c>
      <c r="K239" s="204" t="s">
        <v>7037</v>
      </c>
      <c r="L239" s="90" t="s">
        <v>7038</v>
      </c>
      <c r="O239" s="90">
        <v>0</v>
      </c>
      <c r="P239" s="90">
        <v>60</v>
      </c>
      <c r="Q239" s="55">
        <f t="shared" si="7"/>
        <v>69</v>
      </c>
      <c r="R239" s="90">
        <v>6</v>
      </c>
      <c r="T239" s="90" t="s">
        <v>6746</v>
      </c>
      <c r="U239" s="90">
        <v>30079</v>
      </c>
      <c r="Y239" s="90">
        <f>IF(VLOOKUP(I239,属性值!A:F,2,FALSE)&lt;17,"",IF(P239="","",INT(VLOOKUP(P239,属性值!A:G,R239+1,FALSE)*VLOOKUP(I239,属性值!A:F,5,FALSE))))</f>
        <v>389</v>
      </c>
      <c r="Z239" s="90">
        <f t="shared" si="8"/>
        <v>389</v>
      </c>
      <c r="AA239" s="90" t="str">
        <f>IF(VLOOKUP(I239,属性值!A:B,2,FALSE)&gt;16,"",IF(P239="","",INT(VLOOKUP(P239,属性值!I:O,R239+1,FALSE)*VLOOKUP(I239,属性值!A:D,3,FALSE))))</f>
        <v/>
      </c>
      <c r="AB239" s="90" t="str">
        <f>IF(VLOOKUP(I239,属性值!A:B,2,FALSE)&gt;16,"",IF(P239="","",INT(VLOOKUP(P239,属性值!I:O,R239+1,FALSE)*VLOOKUP(I239,属性值!A:D,4,FALSE))))</f>
        <v/>
      </c>
      <c r="AC239" s="90">
        <v>58</v>
      </c>
      <c r="AD239" s="90" t="str">
        <f>IF(AC239="","",VLOOKUP(AC239,状态名词!A:C,2,FALSE))</f>
        <v>vit</v>
      </c>
      <c r="AE239" s="90" t="str">
        <f>IF(AC239="","",VLOOKUP(AC239,状态名词!A:C,3,FALSE))</f>
        <v>体力</v>
      </c>
      <c r="AF239" s="90">
        <v>40</v>
      </c>
    </row>
    <row r="240" spans="1:32">
      <c r="A240" s="187"/>
      <c r="I240" s="90" t="str">
        <f>IF(H240="",I239,VLOOKUP(H240,装备类型!A:B,2,FALSE))</f>
        <v>饰品</v>
      </c>
      <c r="K240" s="204"/>
      <c r="Q240" s="55" t="str">
        <f t="shared" si="7"/>
        <v/>
      </c>
      <c r="Y240" s="90" t="str">
        <f>IF(VLOOKUP(I240,属性值!A:F,2,FALSE)&lt;17,"",IF(P240="","",INT(VLOOKUP(P240,属性值!A:G,R240+1,FALSE)*VLOOKUP(I240,属性值!A:F,5,FALSE))))</f>
        <v/>
      </c>
      <c r="Z240" s="90" t="str">
        <f t="shared" si="8"/>
        <v/>
      </c>
      <c r="AA240" s="90" t="str">
        <f>IF(VLOOKUP(I240,属性值!A:B,2,FALSE)&gt;16,"",IF(P240="","",INT(VLOOKUP(P240,属性值!I:O,R240+1,FALSE)*VLOOKUP(I240,属性值!A:D,3,FALSE))))</f>
        <v/>
      </c>
      <c r="AB240" s="90" t="str">
        <f>IF(VLOOKUP(I240,属性值!A:B,2,FALSE)&gt;16,"",IF(P240="","",INT(VLOOKUP(P240,属性值!I:O,R240+1,FALSE)*VLOOKUP(I240,属性值!A:D,4,FALSE))))</f>
        <v/>
      </c>
      <c r="AC240" s="90">
        <v>35</v>
      </c>
      <c r="AD240" s="90" t="str">
        <f>IF(AC240="","",VLOOKUP(AC240,状态名词!A:C,2,FALSE))</f>
        <v>reelement</v>
      </c>
      <c r="AE240" s="90" t="str">
        <f>IF(AC240="","",VLOOKUP(AC240,状态名词!A:C,3,FALSE))</f>
        <v>全抗性强化</v>
      </c>
      <c r="AF240" s="90">
        <v>10</v>
      </c>
    </row>
    <row r="241" spans="1:32">
      <c r="A241" s="187">
        <v>15091</v>
      </c>
      <c r="B241" s="90">
        <v>30</v>
      </c>
      <c r="C241" s="90">
        <v>5</v>
      </c>
      <c r="D241" s="90">
        <v>30</v>
      </c>
      <c r="G241" s="90" t="s">
        <v>7066</v>
      </c>
      <c r="H241" s="90">
        <v>17</v>
      </c>
      <c r="I241" s="90" t="str">
        <f>IF(H241="",I240,VLOOKUP(H241,装备类型!A:B,2,FALSE))</f>
        <v>护身符</v>
      </c>
      <c r="J241" s="90">
        <v>1</v>
      </c>
      <c r="K241" s="204" t="s">
        <v>7039</v>
      </c>
      <c r="L241" s="90" t="s">
        <v>7040</v>
      </c>
      <c r="O241" s="90">
        <v>0</v>
      </c>
      <c r="P241" s="90">
        <v>30</v>
      </c>
      <c r="Q241" s="55">
        <f t="shared" si="7"/>
        <v>37</v>
      </c>
      <c r="R241" s="90">
        <v>5</v>
      </c>
      <c r="T241" s="90" t="s">
        <v>7041</v>
      </c>
      <c r="U241" s="90">
        <v>30080</v>
      </c>
      <c r="Y241" s="90">
        <f>IF(VLOOKUP(I241,属性值!A:F,2,FALSE)&lt;17,"",IF(P241="","",INT(VLOOKUP(P241,属性值!A:G,R241+1,FALSE)*VLOOKUP(I241,属性值!A:F,5,FALSE))))</f>
        <v>103</v>
      </c>
      <c r="Z241" s="90">
        <f t="shared" si="8"/>
        <v>103</v>
      </c>
      <c r="AA241" s="90" t="str">
        <f>IF(VLOOKUP(I241,属性值!A:B,2,FALSE)&gt;16,"",IF(P241="","",INT(VLOOKUP(P241,属性值!I:O,R241+1,FALSE)*VLOOKUP(I241,属性值!A:D,3,FALSE))))</f>
        <v/>
      </c>
      <c r="AB241" s="90" t="str">
        <f>IF(VLOOKUP(I241,属性值!A:B,2,FALSE)&gt;16,"",IF(P241="","",INT(VLOOKUP(P241,属性值!I:O,R241+1,FALSE)*VLOOKUP(I241,属性值!A:D,4,FALSE))))</f>
        <v/>
      </c>
      <c r="AC241" s="90">
        <v>13</v>
      </c>
      <c r="AD241" s="90" t="str">
        <f>IF(AC241="","",VLOOKUP(AC241,状态名词!A:C,2,FALSE))</f>
        <v>arm</v>
      </c>
      <c r="AE241" s="90" t="str">
        <f>IF(AC241="","",VLOOKUP(AC241,状态名词!A:C,3,FALSE))</f>
        <v>ARM+</v>
      </c>
      <c r="AF241" s="90">
        <v>100</v>
      </c>
    </row>
    <row r="242" spans="1:32">
      <c r="A242" s="187"/>
      <c r="I242" s="90" t="str">
        <f>IF(H242="",I241,VLOOKUP(H242,装备类型!A:B,2,FALSE))</f>
        <v>护身符</v>
      </c>
      <c r="K242" s="204"/>
      <c r="Q242" s="55" t="str">
        <f t="shared" si="7"/>
        <v/>
      </c>
      <c r="Y242" s="90" t="str">
        <f>IF(VLOOKUP(I242,属性值!A:F,2,FALSE)&lt;17,"",IF(P242="","",INT(VLOOKUP(P242,属性值!A:G,R242+1,FALSE)*VLOOKUP(I242,属性值!A:F,5,FALSE))))</f>
        <v/>
      </c>
      <c r="Z242" s="90" t="str">
        <f t="shared" si="8"/>
        <v/>
      </c>
      <c r="AA242" s="90" t="str">
        <f>IF(VLOOKUP(I242,属性值!A:B,2,FALSE)&gt;16,"",IF(P242="","",INT(VLOOKUP(P242,属性值!I:O,R242+1,FALSE)*VLOOKUP(I242,属性值!A:D,3,FALSE))))</f>
        <v/>
      </c>
      <c r="AB242" s="90" t="str">
        <f>IF(VLOOKUP(I242,属性值!A:B,2,FALSE)&gt;16,"",IF(P242="","",INT(VLOOKUP(P242,属性值!I:O,R242+1,FALSE)*VLOOKUP(I242,属性值!A:D,4,FALSE))))</f>
        <v/>
      </c>
      <c r="AC242" s="90">
        <v>15</v>
      </c>
      <c r="AD242" s="90" t="str">
        <f>IF(AC242="","",VLOOKUP(AC242,状态名词!A:C,2,FALSE))</f>
        <v>mr</v>
      </c>
      <c r="AE242" s="90" t="str">
        <f>IF(AC242="","",VLOOKUP(AC242,状态名词!A:C,3,FALSE))</f>
        <v>MR+</v>
      </c>
      <c r="AF242" s="90">
        <v>100</v>
      </c>
    </row>
    <row r="243" spans="1:32">
      <c r="A243" s="187"/>
      <c r="I243" s="90" t="str">
        <f>IF(H243="",I242,VLOOKUP(H243,装备类型!A:B,2,FALSE))</f>
        <v>护身符</v>
      </c>
      <c r="J243" s="90">
        <v>2</v>
      </c>
      <c r="K243" s="204" t="s">
        <v>7042</v>
      </c>
      <c r="L243" s="90" t="s">
        <v>7043</v>
      </c>
      <c r="O243" s="90">
        <v>0</v>
      </c>
      <c r="P243" s="90">
        <v>60</v>
      </c>
      <c r="Q243" s="55">
        <f t="shared" si="7"/>
        <v>69</v>
      </c>
      <c r="R243" s="90">
        <v>6</v>
      </c>
      <c r="T243" s="90" t="s">
        <v>6747</v>
      </c>
      <c r="U243" s="90">
        <v>30080</v>
      </c>
      <c r="Y243" s="90">
        <f>IF(VLOOKUP(I243,属性值!A:F,2,FALSE)&lt;17,"",IF(P243="","",INT(VLOOKUP(P243,属性值!A:G,R243+1,FALSE)*VLOOKUP(I243,属性值!A:F,5,FALSE))))</f>
        <v>389</v>
      </c>
      <c r="Z243" s="90">
        <f t="shared" si="8"/>
        <v>389</v>
      </c>
      <c r="AA243" s="90" t="str">
        <f>IF(VLOOKUP(I243,属性值!A:B,2,FALSE)&gt;16,"",IF(P243="","",INT(VLOOKUP(P243,属性值!I:O,R243+1,FALSE)*VLOOKUP(I243,属性值!A:D,3,FALSE))))</f>
        <v/>
      </c>
      <c r="AB243" s="90" t="str">
        <f>IF(VLOOKUP(I243,属性值!A:B,2,FALSE)&gt;16,"",IF(P243="","",INT(VLOOKUP(P243,属性值!I:O,R243+1,FALSE)*VLOOKUP(I243,属性值!A:D,4,FALSE))))</f>
        <v/>
      </c>
      <c r="AC243" s="90">
        <v>13</v>
      </c>
      <c r="AD243" s="90" t="str">
        <f>IF(AC243="","",VLOOKUP(AC243,状态名词!A:C,2,FALSE))</f>
        <v>arm</v>
      </c>
      <c r="AE243" s="90" t="str">
        <f>IF(AC243="","",VLOOKUP(AC243,状态名词!A:C,3,FALSE))</f>
        <v>ARM+</v>
      </c>
      <c r="AF243" s="90">
        <v>100</v>
      </c>
    </row>
    <row r="244" spans="1:32">
      <c r="A244" s="187"/>
      <c r="I244" s="90" t="str">
        <f>IF(H244="",I243,VLOOKUP(H244,装备类型!A:B,2,FALSE))</f>
        <v>护身符</v>
      </c>
      <c r="K244" s="204"/>
      <c r="Q244" s="55" t="str">
        <f t="shared" si="7"/>
        <v/>
      </c>
      <c r="Y244" s="90" t="str">
        <f>IF(VLOOKUP(I244,属性值!A:F,2,FALSE)&lt;17,"",IF(P244="","",INT(VLOOKUP(P244,属性值!A:G,R244+1,FALSE)*VLOOKUP(I244,属性值!A:F,5,FALSE))))</f>
        <v/>
      </c>
      <c r="Z244" s="90" t="str">
        <f t="shared" si="8"/>
        <v/>
      </c>
      <c r="AA244" s="90" t="str">
        <f>IF(VLOOKUP(I244,属性值!A:B,2,FALSE)&gt;16,"",IF(P244="","",INT(VLOOKUP(P244,属性值!I:O,R244+1,FALSE)*VLOOKUP(I244,属性值!A:D,3,FALSE))))</f>
        <v/>
      </c>
      <c r="AB244" s="90" t="str">
        <f>IF(VLOOKUP(I244,属性值!A:B,2,FALSE)&gt;16,"",IF(P244="","",INT(VLOOKUP(P244,属性值!I:O,R244+1,FALSE)*VLOOKUP(I244,属性值!A:D,4,FALSE))))</f>
        <v/>
      </c>
      <c r="AC244" s="90">
        <v>15</v>
      </c>
      <c r="AD244" s="90" t="str">
        <f>IF(AC244="","",VLOOKUP(AC244,状态名词!A:C,2,FALSE))</f>
        <v>mr</v>
      </c>
      <c r="AE244" s="90" t="str">
        <f>IF(AC244="","",VLOOKUP(AC244,状态名词!A:C,3,FALSE))</f>
        <v>MR+</v>
      </c>
      <c r="AF244" s="90">
        <v>100</v>
      </c>
    </row>
    <row r="245" spans="1:32">
      <c r="A245" s="187"/>
      <c r="I245" s="90" t="str">
        <f>IF(H245="",I244,VLOOKUP(H245,装备类型!A:B,2,FALSE))</f>
        <v>护身符</v>
      </c>
      <c r="K245" s="204"/>
      <c r="Q245" s="55" t="str">
        <f t="shared" si="7"/>
        <v/>
      </c>
      <c r="Y245" s="90" t="str">
        <f>IF(VLOOKUP(I245,属性值!A:F,2,FALSE)&lt;17,"",IF(P245="","",INT(VLOOKUP(P245,属性值!A:G,R245+1,FALSE)*VLOOKUP(I245,属性值!A:F,5,FALSE))))</f>
        <v/>
      </c>
      <c r="Z245" s="90" t="str">
        <f t="shared" si="8"/>
        <v/>
      </c>
      <c r="AA245" s="90" t="str">
        <f>IF(VLOOKUP(I245,属性值!A:B,2,FALSE)&gt;16,"",IF(P245="","",INT(VLOOKUP(P245,属性值!I:O,R245+1,FALSE)*VLOOKUP(I245,属性值!A:D,3,FALSE))))</f>
        <v/>
      </c>
      <c r="AB245" s="90" t="str">
        <f>IF(VLOOKUP(I245,属性值!A:B,2,FALSE)&gt;16,"",IF(P245="","",INT(VLOOKUP(P245,属性值!I:O,R245+1,FALSE)*VLOOKUP(I245,属性值!A:D,4,FALSE))))</f>
        <v/>
      </c>
      <c r="AC245" s="90">
        <v>35</v>
      </c>
      <c r="AD245" s="90" t="str">
        <f>IF(AC245="","",VLOOKUP(AC245,状态名词!A:C,2,FALSE))</f>
        <v>reelement</v>
      </c>
      <c r="AE245" s="90" t="str">
        <f>IF(AC245="","",VLOOKUP(AC245,状态名词!A:C,3,FALSE))</f>
        <v>全抗性强化</v>
      </c>
      <c r="AF245" s="90">
        <v>10</v>
      </c>
    </row>
    <row r="246" spans="1:32">
      <c r="A246" s="187">
        <v>15092</v>
      </c>
      <c r="B246" s="90">
        <v>10</v>
      </c>
      <c r="C246" s="90">
        <v>4</v>
      </c>
      <c r="D246" s="90">
        <v>10</v>
      </c>
      <c r="G246" s="90" t="s">
        <v>7067</v>
      </c>
      <c r="H246" s="90">
        <v>17</v>
      </c>
      <c r="I246" s="90" t="str">
        <f>IF(H246="",I245,VLOOKUP(H246,装备类型!A:B,2,FALSE))</f>
        <v>护身符</v>
      </c>
      <c r="J246" s="90">
        <v>1</v>
      </c>
      <c r="K246" s="204" t="s">
        <v>7044</v>
      </c>
      <c r="L246" s="90" t="s">
        <v>7045</v>
      </c>
      <c r="O246" s="90">
        <v>0</v>
      </c>
      <c r="P246" s="90">
        <v>10</v>
      </c>
      <c r="Q246" s="55">
        <f t="shared" si="7"/>
        <v>15</v>
      </c>
      <c r="R246" s="90">
        <v>4</v>
      </c>
      <c r="T246" s="90" t="s">
        <v>7046</v>
      </c>
      <c r="U246" s="90">
        <v>30081</v>
      </c>
      <c r="Y246" s="90">
        <f>IF(VLOOKUP(I246,属性值!A:F,2,FALSE)&lt;17,"",IF(P246="","",INT(VLOOKUP(P246,属性值!A:G,R246+1,FALSE)*VLOOKUP(I246,属性值!A:F,5,FALSE))))</f>
        <v>37</v>
      </c>
      <c r="Z246" s="90">
        <f t="shared" si="8"/>
        <v>37</v>
      </c>
      <c r="AA246" s="90" t="str">
        <f>IF(VLOOKUP(I246,属性值!A:B,2,FALSE)&gt;16,"",IF(P246="","",INT(VLOOKUP(P246,属性值!I:O,R246+1,FALSE)*VLOOKUP(I246,属性值!A:D,3,FALSE))))</f>
        <v/>
      </c>
      <c r="AB246" s="90" t="str">
        <f>IF(VLOOKUP(I246,属性值!A:B,2,FALSE)&gt;16,"",IF(P246="","",INT(VLOOKUP(P246,属性值!I:O,R246+1,FALSE)*VLOOKUP(I246,属性值!A:D,4,FALSE))))</f>
        <v/>
      </c>
      <c r="AC246" s="90">
        <v>58</v>
      </c>
      <c r="AD246" s="90" t="str">
        <f>IF(AC246="","",VLOOKUP(AC246,状态名词!A:C,2,FALSE))</f>
        <v>vit</v>
      </c>
      <c r="AE246" s="90" t="str">
        <f>IF(AC246="","",VLOOKUP(AC246,状态名词!A:C,3,FALSE))</f>
        <v>体力</v>
      </c>
      <c r="AF246" s="90">
        <v>30</v>
      </c>
    </row>
    <row r="247" spans="1:32">
      <c r="A247" s="187"/>
      <c r="I247" s="90" t="str">
        <f>IF(H247="",I246,VLOOKUP(H247,装备类型!A:B,2,FALSE))</f>
        <v>护身符</v>
      </c>
      <c r="K247" s="204"/>
      <c r="Q247" s="55" t="str">
        <f t="shared" si="7"/>
        <v/>
      </c>
      <c r="Y247" s="90" t="str">
        <f>IF(VLOOKUP(I247,属性值!A:F,2,FALSE)&lt;17,"",IF(P247="","",INT(VLOOKUP(P247,属性值!A:G,R247+1,FALSE)*VLOOKUP(I247,属性值!A:F,5,FALSE))))</f>
        <v/>
      </c>
      <c r="Z247" s="90" t="str">
        <f t="shared" si="8"/>
        <v/>
      </c>
      <c r="AA247" s="90" t="str">
        <f>IF(VLOOKUP(I247,属性值!A:B,2,FALSE)&gt;16,"",IF(P247="","",INT(VLOOKUP(P247,属性值!I:O,R247+1,FALSE)*VLOOKUP(I247,属性值!A:D,3,FALSE))))</f>
        <v/>
      </c>
      <c r="AB247" s="90" t="str">
        <f>IF(VLOOKUP(I247,属性值!A:B,2,FALSE)&gt;16,"",IF(P247="","",INT(VLOOKUP(P247,属性值!I:O,R247+1,FALSE)*VLOOKUP(I247,属性值!A:D,4,FALSE))))</f>
        <v/>
      </c>
      <c r="AC247" s="90">
        <v>21</v>
      </c>
      <c r="AD247" s="90" t="str">
        <f>IF(AC247="","",VLOOKUP(AC247,状态名词!A:C,2,FALSE))</f>
        <v>speed</v>
      </c>
      <c r="AE247" s="90" t="str">
        <f>IF(AC247="","",VLOOKUP(AC247,状态名词!A:C,3,FALSE))</f>
        <v>速度+</v>
      </c>
      <c r="AF247" s="90">
        <v>200</v>
      </c>
    </row>
    <row r="248" spans="1:32">
      <c r="A248" s="187"/>
      <c r="I248" s="90" t="str">
        <f>IF(H248="",I247,VLOOKUP(H248,装备类型!A:B,2,FALSE))</f>
        <v>护身符</v>
      </c>
      <c r="K248" s="204"/>
      <c r="Q248" s="55" t="str">
        <f t="shared" si="7"/>
        <v/>
      </c>
      <c r="Y248" s="90" t="str">
        <f>IF(VLOOKUP(I248,属性值!A:F,2,FALSE)&lt;17,"",IF(P248="","",INT(VLOOKUP(P248,属性值!A:G,R248+1,FALSE)*VLOOKUP(I248,属性值!A:F,5,FALSE))))</f>
        <v/>
      </c>
      <c r="Z248" s="90" t="str">
        <f t="shared" si="8"/>
        <v/>
      </c>
      <c r="AA248" s="90" t="str">
        <f>IF(VLOOKUP(I248,属性值!A:B,2,FALSE)&gt;16,"",IF(P248="","",INT(VLOOKUP(P248,属性值!I:O,R248+1,FALSE)*VLOOKUP(I248,属性值!A:D,3,FALSE))))</f>
        <v/>
      </c>
      <c r="AB248" s="90" t="str">
        <f>IF(VLOOKUP(I248,属性值!A:B,2,FALSE)&gt;16,"",IF(P248="","",INT(VLOOKUP(P248,属性值!I:O,R248+1,FALSE)*VLOOKUP(I248,属性值!A:D,4,FALSE))))</f>
        <v/>
      </c>
      <c r="AC248" s="90">
        <v>69</v>
      </c>
      <c r="AD248" s="90" t="str">
        <f>IF(AC248="","",VLOOKUP(AC248,状态名词!A:C,2,FALSE))</f>
        <v>hit</v>
      </c>
      <c r="AE248" s="90" t="str">
        <f>IF(AC248="","",VLOOKUP(AC248,状态名词!A:C,3,FALSE))</f>
        <v>命中率</v>
      </c>
      <c r="AF248" s="90">
        <v>33</v>
      </c>
    </row>
    <row r="249" spans="1:32">
      <c r="A249" s="187"/>
      <c r="I249" s="90" t="str">
        <f>IF(H249="",I248,VLOOKUP(H249,装备类型!A:B,2,FALSE))</f>
        <v>护身符</v>
      </c>
      <c r="K249" s="204"/>
      <c r="Q249" s="55" t="str">
        <f t="shared" ref="Q249:Q312" si="9">IF(R249="","",IF(R249=1,P249,R249*2-3+P249))</f>
        <v/>
      </c>
      <c r="Y249" s="90" t="str">
        <f>IF(VLOOKUP(I249,属性值!A:F,2,FALSE)&lt;17,"",IF(P249="","",INT(VLOOKUP(P249,属性值!A:G,R249+1,FALSE)*VLOOKUP(I249,属性值!A:F,5,FALSE))))</f>
        <v/>
      </c>
      <c r="Z249" s="90" t="str">
        <f t="shared" si="8"/>
        <v/>
      </c>
      <c r="AA249" s="90" t="str">
        <f>IF(VLOOKUP(I249,属性值!A:B,2,FALSE)&gt;16,"",IF(P249="","",INT(VLOOKUP(P249,属性值!I:O,R249+1,FALSE)*VLOOKUP(I249,属性值!A:D,3,FALSE))))</f>
        <v/>
      </c>
      <c r="AB249" s="90" t="str">
        <f>IF(VLOOKUP(I249,属性值!A:B,2,FALSE)&gt;16,"",IF(P249="","",INT(VLOOKUP(P249,属性值!I:O,R249+1,FALSE)*VLOOKUP(I249,属性值!A:D,4,FALSE))))</f>
        <v/>
      </c>
      <c r="AC249" s="90">
        <v>67</v>
      </c>
      <c r="AD249" s="90" t="str">
        <f>IF(AC249="","",VLOOKUP(AC249,状态名词!A:C,2,FALSE))</f>
        <v>inte</v>
      </c>
      <c r="AE249" s="90" t="str">
        <f>IF(AC249="","",VLOOKUP(AC249,状态名词!A:C,3,FALSE))</f>
        <v>智力</v>
      </c>
      <c r="AF249" s="90">
        <v>3</v>
      </c>
    </row>
    <row r="250" spans="1:32">
      <c r="A250" s="187">
        <v>15093</v>
      </c>
      <c r="B250" s="90">
        <v>30</v>
      </c>
      <c r="C250" s="90">
        <v>5</v>
      </c>
      <c r="D250" s="90">
        <v>30</v>
      </c>
      <c r="G250" s="90" t="s">
        <v>7047</v>
      </c>
      <c r="H250" s="90">
        <v>17</v>
      </c>
      <c r="I250" s="90" t="str">
        <f>IF(H250="",I249,VLOOKUP(H250,装备类型!A:B,2,FALSE))</f>
        <v>护身符</v>
      </c>
      <c r="J250" s="90">
        <v>1</v>
      </c>
      <c r="K250" s="204" t="s">
        <v>7048</v>
      </c>
      <c r="L250" s="90" t="s">
        <v>7049</v>
      </c>
      <c r="O250" s="90">
        <v>0</v>
      </c>
      <c r="P250" s="90">
        <v>30</v>
      </c>
      <c r="Q250" s="55">
        <f t="shared" si="9"/>
        <v>37</v>
      </c>
      <c r="R250" s="90">
        <v>5</v>
      </c>
      <c r="T250" s="90" t="s">
        <v>7050</v>
      </c>
      <c r="U250" s="117">
        <v>30084</v>
      </c>
      <c r="Y250" s="90">
        <f>IF(VLOOKUP(I250,属性值!A:F,2,FALSE)&lt;17,"",IF(P250="","",INT(VLOOKUP(P250,属性值!A:G,R250+1,FALSE)*VLOOKUP(I250,属性值!A:F,5,FALSE))))</f>
        <v>103</v>
      </c>
      <c r="Z250" s="90">
        <f t="shared" si="8"/>
        <v>103</v>
      </c>
      <c r="AA250" s="90" t="str">
        <f>IF(VLOOKUP(I250,属性值!A:B,2,FALSE)&gt;16,"",IF(P250="","",INT(VLOOKUP(P250,属性值!I:O,R250+1,FALSE)*VLOOKUP(I250,属性值!A:D,3,FALSE))))</f>
        <v/>
      </c>
      <c r="AB250" s="90" t="str">
        <f>IF(VLOOKUP(I250,属性值!A:B,2,FALSE)&gt;16,"",IF(P250="","",INT(VLOOKUP(P250,属性值!I:O,R250+1,FALSE)*VLOOKUP(I250,属性值!A:D,4,FALSE))))</f>
        <v/>
      </c>
      <c r="AC250" s="90">
        <v>27</v>
      </c>
      <c r="AD250" s="90" t="str">
        <f>IF(AC250="","",VLOOKUP(AC250,状态名词!A:C,2,FALSE))</f>
        <v>iceup</v>
      </c>
      <c r="AE250" s="90" t="str">
        <f>IF(AC250="","",VLOOKUP(AC250,状态名词!A:C,3,FALSE))</f>
        <v>冰属性强化</v>
      </c>
      <c r="AF250" s="90">
        <v>8</v>
      </c>
    </row>
    <row r="251" spans="1:32">
      <c r="A251" s="187"/>
      <c r="I251" s="90" t="str">
        <f>IF(H251="",I250,VLOOKUP(H251,装备类型!A:B,2,FALSE))</f>
        <v>护身符</v>
      </c>
      <c r="J251" s="90">
        <v>2</v>
      </c>
      <c r="K251" s="204" t="s">
        <v>7051</v>
      </c>
      <c r="L251" s="90" t="s">
        <v>7052</v>
      </c>
      <c r="O251" s="90">
        <v>0</v>
      </c>
      <c r="P251" s="90">
        <v>60</v>
      </c>
      <c r="Q251" s="55">
        <f t="shared" si="9"/>
        <v>69</v>
      </c>
      <c r="R251" s="90">
        <v>6</v>
      </c>
      <c r="T251" s="90" t="s">
        <v>7050</v>
      </c>
      <c r="U251" s="117">
        <v>30085</v>
      </c>
      <c r="Y251" s="90">
        <f>IF(VLOOKUP(I251,属性值!A:F,2,FALSE)&lt;17,"",IF(P251="","",INT(VLOOKUP(P251,属性值!A:G,R251+1,FALSE)*VLOOKUP(I251,属性值!A:F,5,FALSE))))</f>
        <v>389</v>
      </c>
      <c r="Z251" s="90">
        <f t="shared" si="8"/>
        <v>389</v>
      </c>
      <c r="AA251" s="90" t="str">
        <f>IF(VLOOKUP(I251,属性值!A:B,2,FALSE)&gt;16,"",IF(P251="","",INT(VLOOKUP(P251,属性值!I:O,R251+1,FALSE)*VLOOKUP(I251,属性值!A:D,3,FALSE))))</f>
        <v/>
      </c>
      <c r="AB251" s="90" t="str">
        <f>IF(VLOOKUP(I251,属性值!A:B,2,FALSE)&gt;16,"",IF(P251="","",INT(VLOOKUP(P251,属性值!I:O,R251+1,FALSE)*VLOOKUP(I251,属性值!A:D,4,FALSE))))</f>
        <v/>
      </c>
      <c r="AC251" s="90">
        <v>27</v>
      </c>
      <c r="AD251" s="90" t="str">
        <f>IF(AC251="","",VLOOKUP(AC251,状态名词!A:C,2,FALSE))</f>
        <v>iceup</v>
      </c>
      <c r="AE251" s="90" t="str">
        <f>IF(AC251="","",VLOOKUP(AC251,状态名词!A:C,3,FALSE))</f>
        <v>冰属性强化</v>
      </c>
      <c r="AF251" s="90">
        <v>14</v>
      </c>
    </row>
    <row r="252" spans="1:32">
      <c r="A252" s="187">
        <v>15094</v>
      </c>
      <c r="B252" s="90">
        <v>30</v>
      </c>
      <c r="C252" s="90">
        <v>5</v>
      </c>
      <c r="D252" s="90">
        <v>30</v>
      </c>
      <c r="G252" s="90" t="s">
        <v>7047</v>
      </c>
      <c r="H252" s="90">
        <v>18</v>
      </c>
      <c r="I252" s="90" t="str">
        <f>IF(H252="",I251,VLOOKUP(H252,装备类型!A:B,2,FALSE))</f>
        <v>饰品</v>
      </c>
      <c r="J252" s="90">
        <v>1</v>
      </c>
      <c r="K252" s="204" t="s">
        <v>7053</v>
      </c>
      <c r="L252" s="90" t="s">
        <v>7054</v>
      </c>
      <c r="O252" s="90">
        <v>0</v>
      </c>
      <c r="P252" s="90">
        <v>30</v>
      </c>
      <c r="Q252" s="55">
        <f t="shared" si="9"/>
        <v>37</v>
      </c>
      <c r="R252" s="90">
        <v>5</v>
      </c>
      <c r="T252" s="90" t="s">
        <v>7056</v>
      </c>
      <c r="U252" s="117">
        <v>30086</v>
      </c>
      <c r="Y252" s="90">
        <f>IF(VLOOKUP(I252,属性值!A:F,2,FALSE)&lt;17,"",IF(P252="","",INT(VLOOKUP(P252,属性值!A:G,R252+1,FALSE)*VLOOKUP(I252,属性值!A:F,5,FALSE))))</f>
        <v>103</v>
      </c>
      <c r="Z252" s="90">
        <f t="shared" si="8"/>
        <v>103</v>
      </c>
      <c r="AA252" s="90" t="str">
        <f>IF(VLOOKUP(I252,属性值!A:B,2,FALSE)&gt;16,"",IF(P252="","",INT(VLOOKUP(P252,属性值!I:O,R252+1,FALSE)*VLOOKUP(I252,属性值!A:D,3,FALSE))))</f>
        <v/>
      </c>
      <c r="AB252" s="90" t="str">
        <f>IF(VLOOKUP(I252,属性值!A:B,2,FALSE)&gt;16,"",IF(P252="","",INT(VLOOKUP(P252,属性值!I:O,R252+1,FALSE)*VLOOKUP(I252,属性值!A:D,4,FALSE))))</f>
        <v/>
      </c>
      <c r="AC252" s="90">
        <v>27</v>
      </c>
      <c r="AD252" s="90" t="str">
        <f>IF(AC252="","",VLOOKUP(AC252,状态名词!A:C,2,FALSE))</f>
        <v>iceup</v>
      </c>
      <c r="AE252" s="90" t="str">
        <f>IF(AC252="","",VLOOKUP(AC252,状态名词!A:C,3,FALSE))</f>
        <v>冰属性强化</v>
      </c>
      <c r="AF252" s="90">
        <v>8</v>
      </c>
    </row>
    <row r="253" spans="1:32">
      <c r="A253" s="187"/>
      <c r="I253" s="90" t="str">
        <f>IF(H253="",I252,VLOOKUP(H253,装备类型!A:B,2,FALSE))</f>
        <v>饰品</v>
      </c>
      <c r="J253" s="90">
        <v>2</v>
      </c>
      <c r="K253" s="204" t="s">
        <v>7057</v>
      </c>
      <c r="L253" s="90" t="s">
        <v>7058</v>
      </c>
      <c r="O253" s="90">
        <v>0</v>
      </c>
      <c r="P253" s="90">
        <v>60</v>
      </c>
      <c r="Q253" s="55">
        <f t="shared" si="9"/>
        <v>69</v>
      </c>
      <c r="R253" s="90">
        <v>6</v>
      </c>
      <c r="T253" s="90" t="s">
        <v>7055</v>
      </c>
      <c r="U253" s="117">
        <v>30087</v>
      </c>
      <c r="Y253" s="90">
        <f>IF(VLOOKUP(I253,属性值!A:F,2,FALSE)&lt;17,"",IF(P253="","",INT(VLOOKUP(P253,属性值!A:G,R253+1,FALSE)*VLOOKUP(I253,属性值!A:F,5,FALSE))))</f>
        <v>389</v>
      </c>
      <c r="Z253" s="90">
        <f t="shared" si="8"/>
        <v>389</v>
      </c>
      <c r="AA253" s="90" t="str">
        <f>IF(VLOOKUP(I253,属性值!A:B,2,FALSE)&gt;16,"",IF(P253="","",INT(VLOOKUP(P253,属性值!I:O,R253+1,FALSE)*VLOOKUP(I253,属性值!A:D,3,FALSE))))</f>
        <v/>
      </c>
      <c r="AB253" s="90" t="str">
        <f>IF(VLOOKUP(I253,属性值!A:B,2,FALSE)&gt;16,"",IF(P253="","",INT(VLOOKUP(P253,属性值!I:O,R253+1,FALSE)*VLOOKUP(I253,属性值!A:D,4,FALSE))))</f>
        <v/>
      </c>
      <c r="AC253" s="90">
        <v>27</v>
      </c>
      <c r="AD253" s="90" t="str">
        <f>IF(AC253="","",VLOOKUP(AC253,状态名词!A:C,2,FALSE))</f>
        <v>iceup</v>
      </c>
      <c r="AE253" s="90" t="str">
        <f>IF(AC253="","",VLOOKUP(AC253,状态名词!A:C,3,FALSE))</f>
        <v>冰属性强化</v>
      </c>
      <c r="AF253" s="90">
        <v>14</v>
      </c>
    </row>
    <row r="254" spans="1:32">
      <c r="A254" s="90">
        <v>15095</v>
      </c>
      <c r="B254" s="90">
        <v>30</v>
      </c>
      <c r="C254" s="90">
        <v>5</v>
      </c>
      <c r="D254" s="90">
        <v>0</v>
      </c>
      <c r="H254" s="90">
        <v>19</v>
      </c>
      <c r="I254" s="90" t="str">
        <f>IF(H254="",I253,VLOOKUP(H254,装备类型!A:B,2,FALSE))</f>
        <v>称号</v>
      </c>
      <c r="J254" s="90">
        <v>1</v>
      </c>
      <c r="K254" s="204" t="s">
        <v>6811</v>
      </c>
      <c r="L254" s="90" t="s">
        <v>6814</v>
      </c>
      <c r="O254" s="90">
        <v>1</v>
      </c>
      <c r="P254" s="90">
        <v>30</v>
      </c>
      <c r="Q254" s="55">
        <f t="shared" si="9"/>
        <v>37</v>
      </c>
      <c r="R254" s="90">
        <v>5</v>
      </c>
      <c r="T254" s="90" t="s">
        <v>6818</v>
      </c>
      <c r="U254" s="117">
        <v>30090</v>
      </c>
      <c r="Y254" s="90">
        <f>IF(VLOOKUP(I254,属性值!A:F,2,FALSE)&lt;17,"",IF(P254="","",INT(VLOOKUP(P254,属性值!A:G,R254+1,FALSE)*VLOOKUP(I254,属性值!A:F,5,FALSE))))</f>
        <v>103</v>
      </c>
      <c r="Z254" s="90">
        <f t="shared" si="8"/>
        <v>103</v>
      </c>
      <c r="AA254" s="90" t="str">
        <f>IF(VLOOKUP(I254,属性值!A:B,2,FALSE)&gt;16,"",IF(P254="","",INT(VLOOKUP(P254,属性值!I:O,R254+1,FALSE)*VLOOKUP(I254,属性值!A:D,3,FALSE))))</f>
        <v/>
      </c>
      <c r="AB254" s="90" t="str">
        <f>IF(VLOOKUP(I254,属性值!A:B,2,FALSE)&gt;16,"",IF(P254="","",INT(VLOOKUP(P254,属性值!I:O,R254+1,FALSE)*VLOOKUP(I254,属性值!A:D,4,FALSE))))</f>
        <v/>
      </c>
      <c r="AC254" s="90">
        <v>25</v>
      </c>
      <c r="AD254" s="90" t="str">
        <f>IF(AC254="","",VLOOKUP(AC254,状态名词!A:C,2,FALSE))</f>
        <v>duochong</v>
      </c>
      <c r="AE254" s="90" t="str">
        <f>IF(AC254="","",VLOOKUP(AC254,状态名词!A:C,3,FALSE))</f>
        <v>多重施法</v>
      </c>
      <c r="AF254" s="90">
        <v>500</v>
      </c>
    </row>
    <row r="255" spans="1:32">
      <c r="I255" s="90" t="str">
        <f>IF(H255="",I254,VLOOKUP(H255,装备类型!A:B,2,FALSE))</f>
        <v>称号</v>
      </c>
      <c r="J255" s="90">
        <v>2</v>
      </c>
      <c r="K255" s="204" t="s">
        <v>6812</v>
      </c>
      <c r="L255" s="90" t="s">
        <v>6815</v>
      </c>
      <c r="O255" s="90">
        <v>1</v>
      </c>
      <c r="P255" s="90">
        <v>60</v>
      </c>
      <c r="Q255" s="55">
        <f t="shared" si="9"/>
        <v>67</v>
      </c>
      <c r="R255" s="90">
        <v>5</v>
      </c>
      <c r="T255" s="90" t="s">
        <v>6819</v>
      </c>
      <c r="U255" s="117">
        <v>30091</v>
      </c>
      <c r="Y255" s="90">
        <f>IF(VLOOKUP(I255,属性值!A:F,2,FALSE)&lt;17,"",IF(P255="","",INT(VLOOKUP(P255,属性值!A:G,R255+1,FALSE)*VLOOKUP(I255,属性值!A:F,5,FALSE))))</f>
        <v>365</v>
      </c>
      <c r="Z255" s="90">
        <f t="shared" si="8"/>
        <v>365</v>
      </c>
      <c r="AA255" s="90" t="str">
        <f>IF(VLOOKUP(I255,属性值!A:B,2,FALSE)&gt;16,"",IF(P255="","",INT(VLOOKUP(P255,属性值!I:O,R255+1,FALSE)*VLOOKUP(I255,属性值!A:D,3,FALSE))))</f>
        <v/>
      </c>
      <c r="AB255" s="90" t="str">
        <f>IF(VLOOKUP(I255,属性值!A:B,2,FALSE)&gt;16,"",IF(P255="","",INT(VLOOKUP(P255,属性值!I:O,R255+1,FALSE)*VLOOKUP(I255,属性值!A:D,4,FALSE))))</f>
        <v/>
      </c>
      <c r="AC255" s="90">
        <v>25</v>
      </c>
      <c r="AD255" s="90" t="str">
        <f>IF(AC255="","",VLOOKUP(AC255,状态名词!A:C,2,FALSE))</f>
        <v>duochong</v>
      </c>
      <c r="AE255" s="90" t="str">
        <f>IF(AC255="","",VLOOKUP(AC255,状态名词!A:C,3,FALSE))</f>
        <v>多重施法</v>
      </c>
      <c r="AF255" s="90">
        <v>500</v>
      </c>
    </row>
    <row r="256" spans="1:32">
      <c r="A256" s="90">
        <v>15096</v>
      </c>
      <c r="B256" s="90">
        <v>20</v>
      </c>
      <c r="C256" s="90">
        <v>4</v>
      </c>
      <c r="D256" s="90">
        <v>20</v>
      </c>
      <c r="H256" s="90">
        <v>17</v>
      </c>
      <c r="I256" s="90" t="str">
        <f>IF(H256="",I255,VLOOKUP(H256,装备类型!A:B,2,FALSE))</f>
        <v>护身符</v>
      </c>
      <c r="J256" s="90">
        <v>1</v>
      </c>
      <c r="K256" s="90" t="s">
        <v>6879</v>
      </c>
      <c r="L256" s="90" t="s">
        <v>6891</v>
      </c>
      <c r="O256" s="90">
        <v>1</v>
      </c>
      <c r="P256" s="90">
        <v>20</v>
      </c>
      <c r="Q256" s="55">
        <f t="shared" si="9"/>
        <v>21</v>
      </c>
      <c r="R256" s="90">
        <v>2</v>
      </c>
      <c r="T256" s="90" t="s">
        <v>6968</v>
      </c>
      <c r="Y256" s="90">
        <f>IF(VLOOKUP(I256,属性值!A:F,2,FALSE)&lt;17,"",IF(P256="","",INT(VLOOKUP(P256,属性值!A:G,R256+1,FALSE)*VLOOKUP(I256,属性值!A:F,5,FALSE))))</f>
        <v>53</v>
      </c>
      <c r="Z256" s="90">
        <f t="shared" si="8"/>
        <v>53</v>
      </c>
      <c r="AA256" s="90" t="str">
        <f>IF(VLOOKUP(I256,属性值!A:B,2,FALSE)&gt;16,"",IF(P256="","",INT(VLOOKUP(P256,属性值!I:O,R256+1,FALSE)*VLOOKUP(I256,属性值!A:D,3,FALSE))))</f>
        <v/>
      </c>
      <c r="AB256" s="90" t="str">
        <f>IF(VLOOKUP(I256,属性值!A:B,2,FALSE)&gt;16,"",IF(P256="","",INT(VLOOKUP(P256,属性值!I:O,R256+1,FALSE)*VLOOKUP(I256,属性值!A:D,4,FALSE))))</f>
        <v/>
      </c>
      <c r="AC256" s="90">
        <v>60</v>
      </c>
      <c r="AD256" s="90" t="str">
        <f>IF(AC256="","",VLOOKUP(AC256,状态名词!A:C,2,FALSE))</f>
        <v>health</v>
      </c>
      <c r="AE256" s="90" t="str">
        <f>IF(AC256="","",VLOOKUP(AC256,状态名词!A:C,3,FALSE))</f>
        <v>固定血量</v>
      </c>
      <c r="AF256" s="90">
        <v>800</v>
      </c>
    </row>
    <row r="257" spans="1:32">
      <c r="I257" s="90" t="str">
        <f>IF(H257="",I256,VLOOKUP(H257,装备类型!A:B,2,FALSE))</f>
        <v>护身符</v>
      </c>
      <c r="Q257" s="55" t="str">
        <f t="shared" si="9"/>
        <v/>
      </c>
      <c r="Y257" s="90" t="str">
        <f>IF(VLOOKUP(I257,属性值!A:F,2,FALSE)&lt;17,"",IF(P257="","",INT(VLOOKUP(P257,属性值!A:G,R257+1,FALSE)*VLOOKUP(I257,属性值!A:F,5,FALSE))))</f>
        <v/>
      </c>
      <c r="Z257" s="90" t="str">
        <f t="shared" si="8"/>
        <v/>
      </c>
      <c r="AA257" s="90" t="str">
        <f>IF(VLOOKUP(I257,属性值!A:B,2,FALSE)&gt;16,"",IF(P257="","",INT(VLOOKUP(P257,属性值!I:O,R257+1,FALSE)*VLOOKUP(I257,属性值!A:D,3,FALSE))))</f>
        <v/>
      </c>
      <c r="AB257" s="90" t="str">
        <f>IF(VLOOKUP(I257,属性值!A:B,2,FALSE)&gt;16,"",IF(P257="","",INT(VLOOKUP(P257,属性值!I:O,R257+1,FALSE)*VLOOKUP(I257,属性值!A:D,4,FALSE))))</f>
        <v/>
      </c>
      <c r="AC257" s="90">
        <v>21</v>
      </c>
      <c r="AD257" s="90" t="str">
        <f>IF(AC257="","",VLOOKUP(AC257,状态名词!A:C,2,FALSE))</f>
        <v>speed</v>
      </c>
      <c r="AE257" s="90" t="str">
        <f>IF(AC257="","",VLOOKUP(AC257,状态名词!A:C,3,FALSE))</f>
        <v>速度+</v>
      </c>
      <c r="AF257" s="90">
        <v>300</v>
      </c>
    </row>
    <row r="258" spans="1:32">
      <c r="I258" s="90" t="str">
        <f>IF(H258="",I257,VLOOKUP(H258,装备类型!A:B,2,FALSE))</f>
        <v>护身符</v>
      </c>
      <c r="Q258" s="55" t="str">
        <f t="shared" si="9"/>
        <v/>
      </c>
      <c r="Y258" s="90" t="str">
        <f>IF(VLOOKUP(I258,属性值!A:F,2,FALSE)&lt;17,"",IF(P258="","",INT(VLOOKUP(P258,属性值!A:G,R258+1,FALSE)*VLOOKUP(I258,属性值!A:F,5,FALSE))))</f>
        <v/>
      </c>
      <c r="Z258" s="90" t="str">
        <f t="shared" si="8"/>
        <v/>
      </c>
      <c r="AA258" s="90" t="str">
        <f>IF(VLOOKUP(I258,属性值!A:B,2,FALSE)&gt;16,"",IF(P258="","",INT(VLOOKUP(P258,属性值!I:O,R258+1,FALSE)*VLOOKUP(I258,属性值!A:D,3,FALSE))))</f>
        <v/>
      </c>
      <c r="AB258" s="90" t="str">
        <f>IF(VLOOKUP(I258,属性值!A:B,2,FALSE)&gt;16,"",IF(P258="","",INT(VLOOKUP(P258,属性值!I:O,R258+1,FALSE)*VLOOKUP(I258,属性值!A:D,4,FALSE))))</f>
        <v/>
      </c>
      <c r="AC258" s="90">
        <v>20</v>
      </c>
      <c r="AD258" s="90" t="str">
        <f>IF(AC258="","",VLOOKUP(AC258,状态名词!A:C,2,FALSE))</f>
        <v>ratingdamage</v>
      </c>
      <c r="AE258" s="90" t="str">
        <f>IF(AC258="","",VLOOKUP(AC258,状态名词!A:C,3,FALSE))</f>
        <v>暴伤+</v>
      </c>
      <c r="AF258" s="90">
        <v>300</v>
      </c>
    </row>
    <row r="259" spans="1:32">
      <c r="I259" s="90" t="str">
        <f>IF(H259="",I258,VLOOKUP(H259,装备类型!A:B,2,FALSE))</f>
        <v>护身符</v>
      </c>
      <c r="J259" s="90">
        <v>2</v>
      </c>
      <c r="K259" s="90" t="s">
        <v>6881</v>
      </c>
      <c r="L259" s="90" t="s">
        <v>6892</v>
      </c>
      <c r="O259" s="90">
        <v>1</v>
      </c>
      <c r="P259" s="90">
        <v>20</v>
      </c>
      <c r="Q259" s="55">
        <f t="shared" si="9"/>
        <v>23</v>
      </c>
      <c r="R259" s="211">
        <v>3</v>
      </c>
      <c r="T259" s="90" t="s">
        <v>6968</v>
      </c>
      <c r="Y259" s="90">
        <f>IF(VLOOKUP(I259,属性值!A:F,2,FALSE)&lt;17,"",IF(P259="","",INT(VLOOKUP(P259,属性值!A:G,R259+1,FALSE)*VLOOKUP(I259,属性值!A:F,5,FALSE))))</f>
        <v>56</v>
      </c>
      <c r="Z259" s="90">
        <f t="shared" si="8"/>
        <v>56</v>
      </c>
      <c r="AA259" s="90" t="str">
        <f>IF(VLOOKUP(I259,属性值!A:B,2,FALSE)&gt;16,"",IF(P259="","",INT(VLOOKUP(P259,属性值!I:O,R259+1,FALSE)*VLOOKUP(I259,属性值!A:D,3,FALSE))))</f>
        <v/>
      </c>
      <c r="AB259" s="90" t="str">
        <f>IF(VLOOKUP(I259,属性值!A:B,2,FALSE)&gt;16,"",IF(P259="","",INT(VLOOKUP(P259,属性值!I:O,R259+1,FALSE)*VLOOKUP(I259,属性值!A:D,4,FALSE))))</f>
        <v/>
      </c>
      <c r="AC259" s="90">
        <v>60</v>
      </c>
      <c r="AD259" s="90" t="str">
        <f>IF(AC259="","",VLOOKUP(AC259,状态名词!A:C,2,FALSE))</f>
        <v>health</v>
      </c>
      <c r="AE259" s="90" t="str">
        <f>IF(AC259="","",VLOOKUP(AC259,状态名词!A:C,3,FALSE))</f>
        <v>固定血量</v>
      </c>
      <c r="AF259" s="90">
        <v>960</v>
      </c>
    </row>
    <row r="260" spans="1:32">
      <c r="I260" s="90" t="str">
        <f>IF(H260="",I259,VLOOKUP(H260,装备类型!A:B,2,FALSE))</f>
        <v>护身符</v>
      </c>
      <c r="Q260" s="55" t="str">
        <f t="shared" si="9"/>
        <v/>
      </c>
      <c r="Y260" s="90" t="str">
        <f>IF(VLOOKUP(I260,属性值!A:F,2,FALSE)&lt;17,"",IF(P260="","",INT(VLOOKUP(P260,属性值!A:G,R260+1,FALSE)*VLOOKUP(I260,属性值!A:F,5,FALSE))))</f>
        <v/>
      </c>
      <c r="Z260" s="90" t="str">
        <f t="shared" ref="Z260:Z323" si="10">Y260</f>
        <v/>
      </c>
      <c r="AA260" s="90" t="str">
        <f>IF(VLOOKUP(I260,属性值!A:B,2,FALSE)&gt;16,"",IF(P260="","",INT(VLOOKUP(P260,属性值!I:O,R260+1,FALSE)*VLOOKUP(I260,属性值!A:D,3,FALSE))))</f>
        <v/>
      </c>
      <c r="AB260" s="90" t="str">
        <f>IF(VLOOKUP(I260,属性值!A:B,2,FALSE)&gt;16,"",IF(P260="","",INT(VLOOKUP(P260,属性值!I:O,R260+1,FALSE)*VLOOKUP(I260,属性值!A:D,4,FALSE))))</f>
        <v/>
      </c>
      <c r="AC260" s="90">
        <v>21</v>
      </c>
      <c r="AD260" s="90" t="str">
        <f>IF(AC260="","",VLOOKUP(AC260,状态名词!A:C,2,FALSE))</f>
        <v>speed</v>
      </c>
      <c r="AE260" s="90" t="str">
        <f>IF(AC260="","",VLOOKUP(AC260,状态名词!A:C,3,FALSE))</f>
        <v>速度+</v>
      </c>
      <c r="AF260" s="90">
        <v>360</v>
      </c>
    </row>
    <row r="261" spans="1:32">
      <c r="I261" s="90" t="str">
        <f>IF(H261="",I260,VLOOKUP(H261,装备类型!A:B,2,FALSE))</f>
        <v>护身符</v>
      </c>
      <c r="Q261" s="55" t="str">
        <f t="shared" si="9"/>
        <v/>
      </c>
      <c r="Y261" s="90" t="str">
        <f>IF(VLOOKUP(I261,属性值!A:F,2,FALSE)&lt;17,"",IF(P261="","",INT(VLOOKUP(P261,属性值!A:G,R261+1,FALSE)*VLOOKUP(I261,属性值!A:F,5,FALSE))))</f>
        <v/>
      </c>
      <c r="Z261" s="90" t="str">
        <f t="shared" si="10"/>
        <v/>
      </c>
      <c r="AA261" s="90" t="str">
        <f>IF(VLOOKUP(I261,属性值!A:B,2,FALSE)&gt;16,"",IF(P261="","",INT(VLOOKUP(P261,属性值!I:O,R261+1,FALSE)*VLOOKUP(I261,属性值!A:D,3,FALSE))))</f>
        <v/>
      </c>
      <c r="AB261" s="90" t="str">
        <f>IF(VLOOKUP(I261,属性值!A:B,2,FALSE)&gt;16,"",IF(P261="","",INT(VLOOKUP(P261,属性值!I:O,R261+1,FALSE)*VLOOKUP(I261,属性值!A:D,4,FALSE))))</f>
        <v/>
      </c>
      <c r="AC261" s="90">
        <v>20</v>
      </c>
      <c r="AD261" s="90" t="str">
        <f>IF(AC261="","",VLOOKUP(AC261,状态名词!A:C,2,FALSE))</f>
        <v>ratingdamage</v>
      </c>
      <c r="AE261" s="90" t="str">
        <f>IF(AC261="","",VLOOKUP(AC261,状态名词!A:C,3,FALSE))</f>
        <v>暴伤+</v>
      </c>
      <c r="AF261" s="90">
        <v>360</v>
      </c>
    </row>
    <row r="262" spans="1:32">
      <c r="I262" s="90" t="str">
        <f>IF(H262="",I261,VLOOKUP(H262,装备类型!A:B,2,FALSE))</f>
        <v>护身符</v>
      </c>
      <c r="J262" s="90">
        <v>3</v>
      </c>
      <c r="K262" s="90" t="s">
        <v>6882</v>
      </c>
      <c r="L262" s="90" t="s">
        <v>6893</v>
      </c>
      <c r="O262" s="90">
        <v>1</v>
      </c>
      <c r="P262" s="90">
        <v>30</v>
      </c>
      <c r="Q262" s="55">
        <f t="shared" si="9"/>
        <v>33</v>
      </c>
      <c r="R262" s="211">
        <v>3</v>
      </c>
      <c r="T262" s="90" t="s">
        <v>6968</v>
      </c>
      <c r="Y262" s="90">
        <f>IF(VLOOKUP(I262,属性值!A:F,2,FALSE)&lt;17,"",IF(P262="","",INT(VLOOKUP(P262,属性值!A:G,R262+1,FALSE)*VLOOKUP(I262,属性值!A:F,5,FALSE))))</f>
        <v>90</v>
      </c>
      <c r="Z262" s="90">
        <f t="shared" si="10"/>
        <v>90</v>
      </c>
      <c r="AA262" s="90" t="str">
        <f>IF(VLOOKUP(I262,属性值!A:B,2,FALSE)&gt;16,"",IF(P262="","",INT(VLOOKUP(P262,属性值!I:O,R262+1,FALSE)*VLOOKUP(I262,属性值!A:D,3,FALSE))))</f>
        <v/>
      </c>
      <c r="AB262" s="90" t="str">
        <f>IF(VLOOKUP(I262,属性值!A:B,2,FALSE)&gt;16,"",IF(P262="","",INT(VLOOKUP(P262,属性值!I:O,R262+1,FALSE)*VLOOKUP(I262,属性值!A:D,4,FALSE))))</f>
        <v/>
      </c>
      <c r="AC262" s="90">
        <v>60</v>
      </c>
      <c r="AD262" s="90" t="str">
        <f>IF(AC262="","",VLOOKUP(AC262,状态名词!A:C,2,FALSE))</f>
        <v>health</v>
      </c>
      <c r="AE262" s="90" t="str">
        <f>IF(AC262="","",VLOOKUP(AC262,状态名词!A:C,3,FALSE))</f>
        <v>固定血量</v>
      </c>
      <c r="AF262" s="90">
        <v>1600</v>
      </c>
    </row>
    <row r="263" spans="1:32">
      <c r="I263" s="90" t="str">
        <f>IF(H263="",I262,VLOOKUP(H263,装备类型!A:B,2,FALSE))</f>
        <v>护身符</v>
      </c>
      <c r="Q263" s="55" t="str">
        <f t="shared" si="9"/>
        <v/>
      </c>
      <c r="Y263" s="90" t="str">
        <f>IF(VLOOKUP(I263,属性值!A:F,2,FALSE)&lt;17,"",IF(P263="","",INT(VLOOKUP(P263,属性值!A:G,R263+1,FALSE)*VLOOKUP(I263,属性值!A:F,5,FALSE))))</f>
        <v/>
      </c>
      <c r="Z263" s="90" t="str">
        <f t="shared" si="10"/>
        <v/>
      </c>
      <c r="AA263" s="90" t="str">
        <f>IF(VLOOKUP(I263,属性值!A:B,2,FALSE)&gt;16,"",IF(P263="","",INT(VLOOKUP(P263,属性值!I:O,R263+1,FALSE)*VLOOKUP(I263,属性值!A:D,3,FALSE))))</f>
        <v/>
      </c>
      <c r="AB263" s="90" t="str">
        <f>IF(VLOOKUP(I263,属性值!A:B,2,FALSE)&gt;16,"",IF(P263="","",INT(VLOOKUP(P263,属性值!I:O,R263+1,FALSE)*VLOOKUP(I263,属性值!A:D,4,FALSE))))</f>
        <v/>
      </c>
      <c r="AC263" s="90">
        <v>21</v>
      </c>
      <c r="AD263" s="90" t="str">
        <f>IF(AC263="","",VLOOKUP(AC263,状态名词!A:C,2,FALSE))</f>
        <v>speed</v>
      </c>
      <c r="AE263" s="90" t="str">
        <f>IF(AC263="","",VLOOKUP(AC263,状态名词!A:C,3,FALSE))</f>
        <v>速度+</v>
      </c>
      <c r="AF263" s="90">
        <v>600</v>
      </c>
    </row>
    <row r="264" spans="1:32">
      <c r="I264" s="90" t="str">
        <f>IF(H264="",I263,VLOOKUP(H264,装备类型!A:B,2,FALSE))</f>
        <v>护身符</v>
      </c>
      <c r="Q264" s="55" t="str">
        <f t="shared" si="9"/>
        <v/>
      </c>
      <c r="Y264" s="90" t="str">
        <f>IF(VLOOKUP(I264,属性值!A:F,2,FALSE)&lt;17,"",IF(P264="","",INT(VLOOKUP(P264,属性值!A:G,R264+1,FALSE)*VLOOKUP(I264,属性值!A:F,5,FALSE))))</f>
        <v/>
      </c>
      <c r="Z264" s="90" t="str">
        <f t="shared" si="10"/>
        <v/>
      </c>
      <c r="AA264" s="90" t="str">
        <f>IF(VLOOKUP(I264,属性值!A:B,2,FALSE)&gt;16,"",IF(P264="","",INT(VLOOKUP(P264,属性值!I:O,R264+1,FALSE)*VLOOKUP(I264,属性值!A:D,3,FALSE))))</f>
        <v/>
      </c>
      <c r="AB264" s="90" t="str">
        <f>IF(VLOOKUP(I264,属性值!A:B,2,FALSE)&gt;16,"",IF(P264="","",INT(VLOOKUP(P264,属性值!I:O,R264+1,FALSE)*VLOOKUP(I264,属性值!A:D,4,FALSE))))</f>
        <v/>
      </c>
      <c r="AC264" s="90">
        <v>20</v>
      </c>
      <c r="AD264" s="90" t="str">
        <f>IF(AC264="","",VLOOKUP(AC264,状态名词!A:C,2,FALSE))</f>
        <v>ratingdamage</v>
      </c>
      <c r="AE264" s="90" t="str">
        <f>IF(AC264="","",VLOOKUP(AC264,状态名词!A:C,3,FALSE))</f>
        <v>暴伤+</v>
      </c>
      <c r="AF264" s="90">
        <v>600</v>
      </c>
    </row>
    <row r="265" spans="1:32">
      <c r="A265" s="90">
        <v>15097</v>
      </c>
      <c r="B265" s="90">
        <v>20</v>
      </c>
      <c r="C265" s="90">
        <v>4</v>
      </c>
      <c r="D265" s="90">
        <v>20</v>
      </c>
      <c r="H265" s="90">
        <v>18</v>
      </c>
      <c r="I265" s="90" t="str">
        <f>IF(H265="",I264,VLOOKUP(H265,装备类型!A:B,2,FALSE))</f>
        <v>饰品</v>
      </c>
      <c r="J265" s="90">
        <v>1</v>
      </c>
      <c r="K265" s="90" t="s">
        <v>6880</v>
      </c>
      <c r="L265" s="90" t="s">
        <v>6894</v>
      </c>
      <c r="O265" s="90">
        <v>1</v>
      </c>
      <c r="P265" s="90">
        <v>20</v>
      </c>
      <c r="Q265" s="55">
        <f t="shared" ref="Q265:Q273" si="11">IF(R265="","",IF(R265=1,P265,R265*2-3+P265))</f>
        <v>21</v>
      </c>
      <c r="R265" s="90">
        <v>2</v>
      </c>
      <c r="T265" s="90" t="s">
        <v>6967</v>
      </c>
      <c r="Y265" s="90">
        <f>IF(VLOOKUP(I265,属性值!A:F,2,FALSE)&lt;17,"",IF(P265="","",INT(VLOOKUP(P265,属性值!A:G,R265+1,FALSE)*VLOOKUP(I265,属性值!A:F,5,FALSE))))</f>
        <v>53</v>
      </c>
      <c r="Z265" s="90">
        <f t="shared" si="10"/>
        <v>53</v>
      </c>
      <c r="AA265" s="90" t="str">
        <f>IF(VLOOKUP(I265,属性值!A:B,2,FALSE)&gt;16,"",IF(P265="","",INT(VLOOKUP(P265,属性值!I:O,R265+1,FALSE)*VLOOKUP(I265,属性值!A:D,3,FALSE))))</f>
        <v/>
      </c>
      <c r="AB265" s="90" t="str">
        <f>IF(VLOOKUP(I265,属性值!A:B,2,FALSE)&gt;16,"",IF(P265="","",INT(VLOOKUP(P265,属性值!I:O,R265+1,FALSE)*VLOOKUP(I265,属性值!A:D,4,FALSE))))</f>
        <v/>
      </c>
      <c r="AC265" s="90">
        <v>58</v>
      </c>
      <c r="AD265" s="90" t="str">
        <f>IF(AC265="","",VLOOKUP(AC265,状态名词!A:C,2,FALSE))</f>
        <v>vit</v>
      </c>
      <c r="AE265" s="90" t="str">
        <f>IF(AC265="","",VLOOKUP(AC265,状态名词!A:C,3,FALSE))</f>
        <v>体力</v>
      </c>
      <c r="AF265" s="90">
        <v>80</v>
      </c>
    </row>
    <row r="266" spans="1:32">
      <c r="I266" s="90" t="str">
        <f>IF(H266="",I265,VLOOKUP(H266,装备类型!A:B,2,FALSE))</f>
        <v>饰品</v>
      </c>
      <c r="Q266" s="55" t="str">
        <f t="shared" si="11"/>
        <v/>
      </c>
      <c r="Y266" s="90" t="str">
        <f>IF(VLOOKUP(I266,属性值!A:F,2,FALSE)&lt;17,"",IF(P266="","",INT(VLOOKUP(P266,属性值!A:G,R266+1,FALSE)*VLOOKUP(I266,属性值!A:F,5,FALSE))))</f>
        <v/>
      </c>
      <c r="Z266" s="90" t="str">
        <f t="shared" si="10"/>
        <v/>
      </c>
      <c r="AA266" s="90" t="str">
        <f>IF(VLOOKUP(I266,属性值!A:B,2,FALSE)&gt;16,"",IF(P266="","",INT(VLOOKUP(P266,属性值!I:O,R266+1,FALSE)*VLOOKUP(I266,属性值!A:D,3,FALSE))))</f>
        <v/>
      </c>
      <c r="AB266" s="90" t="str">
        <f>IF(VLOOKUP(I266,属性值!A:B,2,FALSE)&gt;16,"",IF(P266="","",INT(VLOOKUP(P266,属性值!I:O,R266+1,FALSE)*VLOOKUP(I266,属性值!A:D,4,FALSE))))</f>
        <v/>
      </c>
      <c r="AC266" s="90">
        <v>19</v>
      </c>
      <c r="AD266" s="90" t="str">
        <f>IF(AC266="","",VLOOKUP(AC266,状态名词!A:C,2,FALSE))</f>
        <v>rating</v>
      </c>
      <c r="AE266" s="90" t="str">
        <f>IF(AC266="","",VLOOKUP(AC266,状态名词!A:C,3,FALSE))</f>
        <v>暴击+</v>
      </c>
      <c r="AF266" s="90">
        <v>200</v>
      </c>
    </row>
    <row r="267" spans="1:32">
      <c r="I267" s="90" t="str">
        <f>IF(H267="",I266,VLOOKUP(H267,装备类型!A:B,2,FALSE))</f>
        <v>饰品</v>
      </c>
      <c r="Q267" s="55" t="str">
        <f t="shared" si="11"/>
        <v/>
      </c>
      <c r="Y267" s="90" t="str">
        <f>IF(VLOOKUP(I267,属性值!A:F,2,FALSE)&lt;17,"",IF(P267="","",INT(VLOOKUP(P267,属性值!A:G,R267+1,FALSE)*VLOOKUP(I267,属性值!A:F,5,FALSE))))</f>
        <v/>
      </c>
      <c r="Z267" s="90" t="str">
        <f t="shared" si="10"/>
        <v/>
      </c>
      <c r="AA267" s="90" t="str">
        <f>IF(VLOOKUP(I267,属性值!A:B,2,FALSE)&gt;16,"",IF(P267="","",INT(VLOOKUP(P267,属性值!I:O,R267+1,FALSE)*VLOOKUP(I267,属性值!A:D,3,FALSE))))</f>
        <v/>
      </c>
      <c r="AB267" s="90" t="str">
        <f>IF(VLOOKUP(I267,属性值!A:B,2,FALSE)&gt;16,"",IF(P267="","",INT(VLOOKUP(P267,属性值!I:O,R267+1,FALSE)*VLOOKUP(I267,属性值!A:D,4,FALSE))))</f>
        <v/>
      </c>
      <c r="AC267" s="90">
        <v>24</v>
      </c>
      <c r="AD267" s="90" t="str">
        <f>IF(AC267="","",VLOOKUP(AC267,状态名词!A:C,2,FALSE))</f>
        <v>heal</v>
      </c>
      <c r="AE267" s="90" t="str">
        <f>IF(AC267="","",VLOOKUP(AC267,状态名词!A:C,3,FALSE))</f>
        <v>治疗效果+</v>
      </c>
      <c r="AF267" s="90">
        <v>400</v>
      </c>
    </row>
    <row r="268" spans="1:32">
      <c r="I268" s="90" t="str">
        <f>IF(H268="",I267,VLOOKUP(H268,装备类型!A:B,2,FALSE))</f>
        <v>饰品</v>
      </c>
      <c r="J268" s="90">
        <v>2</v>
      </c>
      <c r="K268" s="90" t="s">
        <v>6883</v>
      </c>
      <c r="L268" s="90" t="s">
        <v>6895</v>
      </c>
      <c r="O268" s="90">
        <v>1</v>
      </c>
      <c r="P268" s="90">
        <v>20</v>
      </c>
      <c r="Q268" s="55">
        <f t="shared" si="11"/>
        <v>23</v>
      </c>
      <c r="R268" s="211">
        <v>3</v>
      </c>
      <c r="T268" s="90" t="s">
        <v>6967</v>
      </c>
      <c r="Y268" s="90">
        <f>IF(VLOOKUP(I268,属性值!A:F,2,FALSE)&lt;17,"",IF(P268="","",INT(VLOOKUP(P268,属性值!A:G,R268+1,FALSE)*VLOOKUP(I268,属性值!A:F,5,FALSE))))</f>
        <v>56</v>
      </c>
      <c r="Z268" s="90">
        <f t="shared" si="10"/>
        <v>56</v>
      </c>
      <c r="AA268" s="90" t="str">
        <f>IF(VLOOKUP(I268,属性值!A:B,2,FALSE)&gt;16,"",IF(P268="","",INT(VLOOKUP(P268,属性值!I:O,R268+1,FALSE)*VLOOKUP(I268,属性值!A:D,3,FALSE))))</f>
        <v/>
      </c>
      <c r="AB268" s="90" t="str">
        <f>IF(VLOOKUP(I268,属性值!A:B,2,FALSE)&gt;16,"",IF(P268="","",INT(VLOOKUP(P268,属性值!I:O,R268+1,FALSE)*VLOOKUP(I268,属性值!A:D,4,FALSE))))</f>
        <v/>
      </c>
      <c r="AC268" s="90">
        <v>58</v>
      </c>
      <c r="AD268" s="90" t="str">
        <f>IF(AC268="","",VLOOKUP(AC268,状态名词!A:C,2,FALSE))</f>
        <v>vit</v>
      </c>
      <c r="AE268" s="90" t="str">
        <f>IF(AC268="","",VLOOKUP(AC268,状态名词!A:C,3,FALSE))</f>
        <v>体力</v>
      </c>
      <c r="AF268" s="90">
        <v>96</v>
      </c>
    </row>
    <row r="269" spans="1:32">
      <c r="I269" s="90" t="str">
        <f>IF(H269="",I268,VLOOKUP(H269,装备类型!A:B,2,FALSE))</f>
        <v>饰品</v>
      </c>
      <c r="Q269" s="55" t="str">
        <f t="shared" si="11"/>
        <v/>
      </c>
      <c r="Y269" s="90" t="str">
        <f>IF(VLOOKUP(I269,属性值!A:F,2,FALSE)&lt;17,"",IF(P269="","",INT(VLOOKUP(P269,属性值!A:G,R269+1,FALSE)*VLOOKUP(I269,属性值!A:F,5,FALSE))))</f>
        <v/>
      </c>
      <c r="Z269" s="90" t="str">
        <f t="shared" si="10"/>
        <v/>
      </c>
      <c r="AA269" s="90" t="str">
        <f>IF(VLOOKUP(I269,属性值!A:B,2,FALSE)&gt;16,"",IF(P269="","",INT(VLOOKUP(P269,属性值!I:O,R269+1,FALSE)*VLOOKUP(I269,属性值!A:D,3,FALSE))))</f>
        <v/>
      </c>
      <c r="AB269" s="90" t="str">
        <f>IF(VLOOKUP(I269,属性值!A:B,2,FALSE)&gt;16,"",IF(P269="","",INT(VLOOKUP(P269,属性值!I:O,R269+1,FALSE)*VLOOKUP(I269,属性值!A:D,4,FALSE))))</f>
        <v/>
      </c>
      <c r="AC269" s="90">
        <v>19</v>
      </c>
      <c r="AD269" s="90" t="str">
        <f>IF(AC269="","",VLOOKUP(AC269,状态名词!A:C,2,FALSE))</f>
        <v>rating</v>
      </c>
      <c r="AE269" s="90" t="str">
        <f>IF(AC269="","",VLOOKUP(AC269,状态名词!A:C,3,FALSE))</f>
        <v>暴击+</v>
      </c>
      <c r="AF269" s="90">
        <v>240</v>
      </c>
    </row>
    <row r="270" spans="1:32">
      <c r="I270" s="90" t="str">
        <f>IF(H270="",I269,VLOOKUP(H270,装备类型!A:B,2,FALSE))</f>
        <v>饰品</v>
      </c>
      <c r="Q270" s="55" t="str">
        <f t="shared" si="11"/>
        <v/>
      </c>
      <c r="Y270" s="90" t="str">
        <f>IF(VLOOKUP(I270,属性值!A:F,2,FALSE)&lt;17,"",IF(P270="","",INT(VLOOKUP(P270,属性值!A:G,R270+1,FALSE)*VLOOKUP(I270,属性值!A:F,5,FALSE))))</f>
        <v/>
      </c>
      <c r="Z270" s="90" t="str">
        <f t="shared" si="10"/>
        <v/>
      </c>
      <c r="AA270" s="90" t="str">
        <f>IF(VLOOKUP(I270,属性值!A:B,2,FALSE)&gt;16,"",IF(P270="","",INT(VLOOKUP(P270,属性值!I:O,R270+1,FALSE)*VLOOKUP(I270,属性值!A:D,3,FALSE))))</f>
        <v/>
      </c>
      <c r="AB270" s="90" t="str">
        <f>IF(VLOOKUP(I270,属性值!A:B,2,FALSE)&gt;16,"",IF(P270="","",INT(VLOOKUP(P270,属性值!I:O,R270+1,FALSE)*VLOOKUP(I270,属性值!A:D,4,FALSE))))</f>
        <v/>
      </c>
      <c r="AC270" s="90">
        <v>24</v>
      </c>
      <c r="AD270" s="90" t="str">
        <f>IF(AC270="","",VLOOKUP(AC270,状态名词!A:C,2,FALSE))</f>
        <v>heal</v>
      </c>
      <c r="AE270" s="90" t="str">
        <f>IF(AC270="","",VLOOKUP(AC270,状态名词!A:C,3,FALSE))</f>
        <v>治疗效果+</v>
      </c>
      <c r="AF270" s="90">
        <v>480</v>
      </c>
    </row>
    <row r="271" spans="1:32">
      <c r="I271" s="90" t="str">
        <f>IF(H271="",I270,VLOOKUP(H271,装备类型!A:B,2,FALSE))</f>
        <v>饰品</v>
      </c>
      <c r="J271" s="90">
        <v>3</v>
      </c>
      <c r="K271" s="90" t="s">
        <v>6884</v>
      </c>
      <c r="L271" s="90" t="s">
        <v>6896</v>
      </c>
      <c r="O271" s="90">
        <v>1</v>
      </c>
      <c r="P271" s="90">
        <v>30</v>
      </c>
      <c r="Q271" s="55">
        <f t="shared" si="11"/>
        <v>33</v>
      </c>
      <c r="R271" s="211">
        <v>3</v>
      </c>
      <c r="T271" s="90" t="s">
        <v>6967</v>
      </c>
      <c r="Y271" s="90">
        <f>IF(VLOOKUP(I271,属性值!A:F,2,FALSE)&lt;17,"",IF(P271="","",INT(VLOOKUP(P271,属性值!A:G,R271+1,FALSE)*VLOOKUP(I271,属性值!A:F,5,FALSE))))</f>
        <v>90</v>
      </c>
      <c r="Z271" s="90">
        <f t="shared" si="10"/>
        <v>90</v>
      </c>
      <c r="AA271" s="90" t="str">
        <f>IF(VLOOKUP(I271,属性值!A:B,2,FALSE)&gt;16,"",IF(P271="","",INT(VLOOKUP(P271,属性值!I:O,R271+1,FALSE)*VLOOKUP(I271,属性值!A:D,3,FALSE))))</f>
        <v/>
      </c>
      <c r="AB271" s="90" t="str">
        <f>IF(VLOOKUP(I271,属性值!A:B,2,FALSE)&gt;16,"",IF(P271="","",INT(VLOOKUP(P271,属性值!I:O,R271+1,FALSE)*VLOOKUP(I271,属性值!A:D,4,FALSE))))</f>
        <v/>
      </c>
      <c r="AC271" s="90">
        <v>58</v>
      </c>
      <c r="AD271" s="90" t="str">
        <f>IF(AC271="","",VLOOKUP(AC271,状态名词!A:C,2,FALSE))</f>
        <v>vit</v>
      </c>
      <c r="AE271" s="90" t="str">
        <f>IF(AC271="","",VLOOKUP(AC271,状态名词!A:C,3,FALSE))</f>
        <v>体力</v>
      </c>
      <c r="AF271" s="90">
        <v>160</v>
      </c>
    </row>
    <row r="272" spans="1:32">
      <c r="I272" s="90" t="str">
        <f>IF(H272="",I271,VLOOKUP(H272,装备类型!A:B,2,FALSE))</f>
        <v>饰品</v>
      </c>
      <c r="Q272" s="55" t="str">
        <f t="shared" si="11"/>
        <v/>
      </c>
      <c r="Y272" s="90" t="str">
        <f>IF(VLOOKUP(I272,属性值!A:F,2,FALSE)&lt;17,"",IF(P272="","",INT(VLOOKUP(P272,属性值!A:G,R272+1,FALSE)*VLOOKUP(I272,属性值!A:F,5,FALSE))))</f>
        <v/>
      </c>
      <c r="Z272" s="90" t="str">
        <f t="shared" si="10"/>
        <v/>
      </c>
      <c r="AA272" s="90" t="str">
        <f>IF(VLOOKUP(I272,属性值!A:B,2,FALSE)&gt;16,"",IF(P272="","",INT(VLOOKUP(P272,属性值!I:O,R272+1,FALSE)*VLOOKUP(I272,属性值!A:D,3,FALSE))))</f>
        <v/>
      </c>
      <c r="AB272" s="90" t="str">
        <f>IF(VLOOKUP(I272,属性值!A:B,2,FALSE)&gt;16,"",IF(P272="","",INT(VLOOKUP(P272,属性值!I:O,R272+1,FALSE)*VLOOKUP(I272,属性值!A:D,4,FALSE))))</f>
        <v/>
      </c>
      <c r="AC272" s="90">
        <v>19</v>
      </c>
      <c r="AD272" s="90" t="str">
        <f>IF(AC272="","",VLOOKUP(AC272,状态名词!A:C,2,FALSE))</f>
        <v>rating</v>
      </c>
      <c r="AE272" s="90" t="str">
        <f>IF(AC272="","",VLOOKUP(AC272,状态名词!A:C,3,FALSE))</f>
        <v>暴击+</v>
      </c>
      <c r="AF272" s="90">
        <v>400</v>
      </c>
    </row>
    <row r="273" spans="1:32">
      <c r="I273" s="90" t="str">
        <f>IF(H273="",I272,VLOOKUP(H273,装备类型!A:B,2,FALSE))</f>
        <v>饰品</v>
      </c>
      <c r="Q273" s="55" t="str">
        <f t="shared" si="11"/>
        <v/>
      </c>
      <c r="Y273" s="90" t="str">
        <f>IF(VLOOKUP(I273,属性值!A:F,2,FALSE)&lt;17,"",IF(P273="","",INT(VLOOKUP(P273,属性值!A:G,R273+1,FALSE)*VLOOKUP(I273,属性值!A:F,5,FALSE))))</f>
        <v/>
      </c>
      <c r="Z273" s="90" t="str">
        <f t="shared" si="10"/>
        <v/>
      </c>
      <c r="AA273" s="90" t="str">
        <f>IF(VLOOKUP(I273,属性值!A:B,2,FALSE)&gt;16,"",IF(P273="","",INT(VLOOKUP(P273,属性值!I:O,R273+1,FALSE)*VLOOKUP(I273,属性值!A:D,3,FALSE))))</f>
        <v/>
      </c>
      <c r="AB273" s="90" t="str">
        <f>IF(VLOOKUP(I273,属性值!A:B,2,FALSE)&gt;16,"",IF(P273="","",INT(VLOOKUP(P273,属性值!I:O,R273+1,FALSE)*VLOOKUP(I273,属性值!A:D,4,FALSE))))</f>
        <v/>
      </c>
      <c r="AC273" s="90">
        <v>24</v>
      </c>
      <c r="AD273" s="90" t="str">
        <f>IF(AC273="","",VLOOKUP(AC273,状态名词!A:C,2,FALSE))</f>
        <v>heal</v>
      </c>
      <c r="AE273" s="90" t="str">
        <f>IF(AC273="","",VLOOKUP(AC273,状态名词!A:C,3,FALSE))</f>
        <v>治疗效果+</v>
      </c>
      <c r="AF273" s="90">
        <v>800</v>
      </c>
    </row>
    <row r="274" spans="1:32">
      <c r="A274" s="90">
        <v>15098</v>
      </c>
      <c r="B274" s="90">
        <v>30</v>
      </c>
      <c r="C274" s="90">
        <v>5</v>
      </c>
      <c r="D274" s="90">
        <v>0</v>
      </c>
      <c r="H274" s="90">
        <v>19</v>
      </c>
      <c r="I274" s="90" t="str">
        <f>IF(H274="",I273,VLOOKUP(H274,装备类型!A:B,2,FALSE))</f>
        <v>称号</v>
      </c>
      <c r="J274" s="90">
        <v>1</v>
      </c>
      <c r="K274" s="90" t="s">
        <v>6922</v>
      </c>
      <c r="L274" s="90" t="s">
        <v>7151</v>
      </c>
      <c r="O274" s="90">
        <v>0</v>
      </c>
      <c r="P274" s="90">
        <v>30</v>
      </c>
      <c r="Q274" s="55">
        <f t="shared" si="9"/>
        <v>37</v>
      </c>
      <c r="R274" s="90">
        <v>5</v>
      </c>
      <c r="T274" s="90" t="s">
        <v>6919</v>
      </c>
      <c r="Y274" s="90">
        <f>IF(VLOOKUP(I274,属性值!A:F,2,FALSE)&lt;17,"",IF(P274="","",INT(VLOOKUP(P274,属性值!A:G,R274+1,FALSE)*VLOOKUP(I274,属性值!A:F,5,FALSE))))</f>
        <v>103</v>
      </c>
      <c r="Z274" s="90">
        <f t="shared" si="10"/>
        <v>103</v>
      </c>
      <c r="AA274" s="90" t="str">
        <f>IF(VLOOKUP(I274,属性值!A:B,2,FALSE)&gt;16,"",IF(P274="","",INT(VLOOKUP(P274,属性值!I:O,R274+1,FALSE)*VLOOKUP(I274,属性值!A:D,3,FALSE))))</f>
        <v/>
      </c>
      <c r="AB274" s="90" t="str">
        <f>IF(VLOOKUP(I274,属性值!A:B,2,FALSE)&gt;16,"",IF(P274="","",INT(VLOOKUP(P274,属性值!I:O,R274+1,FALSE)*VLOOKUP(I274,属性值!A:D,4,FALSE))))</f>
        <v/>
      </c>
      <c r="AC274" s="90">
        <v>19</v>
      </c>
      <c r="AD274" s="90" t="str">
        <f>IF(AC274="","",VLOOKUP(AC274,状态名词!A:C,2,FALSE))</f>
        <v>rating</v>
      </c>
      <c r="AE274" s="90" t="str">
        <f>IF(AC274="","",VLOOKUP(AC274,状态名词!A:C,3,FALSE))</f>
        <v>暴击+</v>
      </c>
      <c r="AF274" s="90">
        <v>1000</v>
      </c>
    </row>
    <row r="275" spans="1:32">
      <c r="I275" s="90" t="str">
        <f>IF(H275="",I274,VLOOKUP(H275,装备类型!A:B,2,FALSE))</f>
        <v>称号</v>
      </c>
      <c r="Q275" s="55" t="str">
        <f t="shared" si="9"/>
        <v/>
      </c>
      <c r="Y275" s="90" t="str">
        <f>IF(VLOOKUP(I275,属性值!A:F,2,FALSE)&lt;17,"",IF(P275="","",INT(VLOOKUP(P275,属性值!A:G,R275+1,FALSE)*VLOOKUP(I275,属性值!A:F,5,FALSE))))</f>
        <v/>
      </c>
      <c r="Z275" s="90" t="str">
        <f t="shared" si="10"/>
        <v/>
      </c>
      <c r="AA275" s="90" t="str">
        <f>IF(VLOOKUP(I275,属性值!A:B,2,FALSE)&gt;16,"",IF(P275="","",INT(VLOOKUP(P275,属性值!I:O,R275+1,FALSE)*VLOOKUP(I275,属性值!A:D,3,FALSE))))</f>
        <v/>
      </c>
      <c r="AB275" s="90" t="str">
        <f>IF(VLOOKUP(I275,属性值!A:B,2,FALSE)&gt;16,"",IF(P275="","",INT(VLOOKUP(P275,属性值!I:O,R275+1,FALSE)*VLOOKUP(I275,属性值!A:D,4,FALSE))))</f>
        <v/>
      </c>
      <c r="AC275" s="90">
        <v>25</v>
      </c>
      <c r="AD275" s="90" t="str">
        <f>IF(AC275="","",VLOOKUP(AC275,状态名词!A:C,2,FALSE))</f>
        <v>duochong</v>
      </c>
      <c r="AE275" s="90" t="str">
        <f>IF(AC275="","",VLOOKUP(AC275,状态名词!A:C,3,FALSE))</f>
        <v>多重施法</v>
      </c>
      <c r="AF275" s="90">
        <v>500</v>
      </c>
    </row>
    <row r="276" spans="1:32">
      <c r="I276" s="90" t="str">
        <f>IF(H276="",I275,VLOOKUP(H276,装备类型!A:B,2,FALSE))</f>
        <v>称号</v>
      </c>
      <c r="J276" s="90">
        <v>2</v>
      </c>
      <c r="K276" s="90" t="s">
        <v>6924</v>
      </c>
      <c r="L276" s="90" t="s">
        <v>6930</v>
      </c>
      <c r="O276" s="90">
        <v>0</v>
      </c>
      <c r="P276" s="90">
        <v>60</v>
      </c>
      <c r="Q276" s="55">
        <f t="shared" si="9"/>
        <v>67</v>
      </c>
      <c r="R276" s="90">
        <v>5</v>
      </c>
      <c r="T276" s="90" t="s">
        <v>6919</v>
      </c>
      <c r="Y276" s="90">
        <f>IF(VLOOKUP(I276,属性值!A:F,2,FALSE)&lt;17,"",IF(P276="","",INT(VLOOKUP(P276,属性值!A:G,R276+1,FALSE)*VLOOKUP(I276,属性值!A:F,5,FALSE))))</f>
        <v>365</v>
      </c>
      <c r="Z276" s="90">
        <f t="shared" si="10"/>
        <v>365</v>
      </c>
      <c r="AA276" s="90" t="str">
        <f>IF(VLOOKUP(I276,属性值!A:B,2,FALSE)&gt;16,"",IF(P276="","",INT(VLOOKUP(P276,属性值!I:O,R276+1,FALSE)*VLOOKUP(I276,属性值!A:D,3,FALSE))))</f>
        <v/>
      </c>
      <c r="AB276" s="90" t="str">
        <f>IF(VLOOKUP(I276,属性值!A:B,2,FALSE)&gt;16,"",IF(P276="","",INT(VLOOKUP(P276,属性值!I:O,R276+1,FALSE)*VLOOKUP(I276,属性值!A:D,4,FALSE))))</f>
        <v/>
      </c>
      <c r="AC276" s="90">
        <v>19</v>
      </c>
      <c r="AD276" s="90" t="str">
        <f>IF(AC276="","",VLOOKUP(AC276,状态名词!A:C,2,FALSE))</f>
        <v>rating</v>
      </c>
      <c r="AE276" s="90" t="str">
        <f>IF(AC276="","",VLOOKUP(AC276,状态名词!A:C,3,FALSE))</f>
        <v>暴击+</v>
      </c>
      <c r="AF276" s="90">
        <v>1000</v>
      </c>
    </row>
    <row r="277" spans="1:32">
      <c r="I277" s="90" t="str">
        <f>IF(H277="",I276,VLOOKUP(H277,装备类型!A:B,2,FALSE))</f>
        <v>称号</v>
      </c>
      <c r="Q277" s="55" t="str">
        <f t="shared" si="9"/>
        <v/>
      </c>
      <c r="Y277" s="90" t="str">
        <f>IF(VLOOKUP(I277,属性值!A:F,2,FALSE)&lt;17,"",IF(P277="","",INT(VLOOKUP(P277,属性值!A:G,R277+1,FALSE)*VLOOKUP(I277,属性值!A:F,5,FALSE))))</f>
        <v/>
      </c>
      <c r="Z277" s="90" t="str">
        <f t="shared" si="10"/>
        <v/>
      </c>
      <c r="AA277" s="90" t="str">
        <f>IF(VLOOKUP(I277,属性值!A:B,2,FALSE)&gt;16,"",IF(P277="","",INT(VLOOKUP(P277,属性值!I:O,R277+1,FALSE)*VLOOKUP(I277,属性值!A:D,3,FALSE))))</f>
        <v/>
      </c>
      <c r="AB277" s="90" t="str">
        <f>IF(VLOOKUP(I277,属性值!A:B,2,FALSE)&gt;16,"",IF(P277="","",INT(VLOOKUP(P277,属性值!I:O,R277+1,FALSE)*VLOOKUP(I277,属性值!A:D,4,FALSE))))</f>
        <v/>
      </c>
      <c r="AC277" s="90">
        <v>25</v>
      </c>
      <c r="AD277" s="90" t="str">
        <f>IF(AC277="","",VLOOKUP(AC277,状态名词!A:C,2,FALSE))</f>
        <v>duochong</v>
      </c>
      <c r="AE277" s="90" t="str">
        <f>IF(AC277="","",VLOOKUP(AC277,状态名词!A:C,3,FALSE))</f>
        <v>多重施法</v>
      </c>
      <c r="AF277" s="90">
        <v>800</v>
      </c>
    </row>
    <row r="278" spans="1:32">
      <c r="A278" s="90">
        <v>15099</v>
      </c>
      <c r="B278" s="90">
        <v>30</v>
      </c>
      <c r="C278" s="90">
        <v>5</v>
      </c>
      <c r="D278" s="90">
        <v>0</v>
      </c>
      <c r="H278" s="90">
        <v>19</v>
      </c>
      <c r="I278" s="90" t="str">
        <f>IF(H278="",I277,VLOOKUP(H278,装备类型!A:B,2,FALSE))</f>
        <v>称号</v>
      </c>
      <c r="J278" s="90">
        <v>1</v>
      </c>
      <c r="K278" s="90" t="s">
        <v>6923</v>
      </c>
      <c r="L278" s="90" t="s">
        <v>7152</v>
      </c>
      <c r="O278" s="90">
        <v>0</v>
      </c>
      <c r="P278" s="90">
        <v>30</v>
      </c>
      <c r="Q278" s="55">
        <f t="shared" si="9"/>
        <v>37</v>
      </c>
      <c r="R278" s="90">
        <v>5</v>
      </c>
      <c r="T278" s="90" t="s">
        <v>6920</v>
      </c>
      <c r="Y278" s="90">
        <f>IF(VLOOKUP(I278,属性值!A:F,2,FALSE)&lt;17,"",IF(P278="","",INT(VLOOKUP(P278,属性值!A:G,R278+1,FALSE)*VLOOKUP(I278,属性值!A:F,5,FALSE))))</f>
        <v>103</v>
      </c>
      <c r="Z278" s="90">
        <f t="shared" si="10"/>
        <v>103</v>
      </c>
      <c r="AA278" s="90" t="str">
        <f>IF(VLOOKUP(I278,属性值!A:B,2,FALSE)&gt;16,"",IF(P278="","",INT(VLOOKUP(P278,属性值!I:O,R278+1,FALSE)*VLOOKUP(I278,属性值!A:D,3,FALSE))))</f>
        <v/>
      </c>
      <c r="AB278" s="90" t="str">
        <f>IF(VLOOKUP(I278,属性值!A:B,2,FALSE)&gt;16,"",IF(P278="","",INT(VLOOKUP(P278,属性值!I:O,R278+1,FALSE)*VLOOKUP(I278,属性值!A:D,4,FALSE))))</f>
        <v/>
      </c>
      <c r="AC278" s="90">
        <v>23</v>
      </c>
      <c r="AD278" s="90" t="str">
        <f>IF(AC278="","",VLOOKUP(AC278,状态名词!A:C,2,FALSE))</f>
        <v>steal</v>
      </c>
      <c r="AE278" s="90" t="str">
        <f>IF(AC278="","",VLOOKUP(AC278,状态名词!A:C,3,FALSE))</f>
        <v>生命偷取</v>
      </c>
      <c r="AF278" s="90">
        <v>1000</v>
      </c>
    </row>
    <row r="279" spans="1:32">
      <c r="I279" s="90" t="str">
        <f>IF(H279="",I278,VLOOKUP(H279,装备类型!A:B,2,FALSE))</f>
        <v>称号</v>
      </c>
      <c r="Q279" s="55" t="str">
        <f t="shared" si="9"/>
        <v/>
      </c>
      <c r="Y279" s="90" t="str">
        <f>IF(VLOOKUP(I279,属性值!A:F,2,FALSE)&lt;17,"",IF(P279="","",INT(VLOOKUP(P279,属性值!A:G,R279+1,FALSE)*VLOOKUP(I279,属性值!A:F,5,FALSE))))</f>
        <v/>
      </c>
      <c r="Z279" s="90" t="str">
        <f t="shared" si="10"/>
        <v/>
      </c>
      <c r="AA279" s="90" t="str">
        <f>IF(VLOOKUP(I279,属性值!A:B,2,FALSE)&gt;16,"",IF(P279="","",INT(VLOOKUP(P279,属性值!I:O,R279+1,FALSE)*VLOOKUP(I279,属性值!A:D,3,FALSE))))</f>
        <v/>
      </c>
      <c r="AB279" s="90" t="str">
        <f>IF(VLOOKUP(I279,属性值!A:B,2,FALSE)&gt;16,"",IF(P279="","",INT(VLOOKUP(P279,属性值!I:O,R279+1,FALSE)*VLOOKUP(I279,属性值!A:D,4,FALSE))))</f>
        <v/>
      </c>
      <c r="AC279" s="90">
        <v>25</v>
      </c>
      <c r="AD279" s="90" t="str">
        <f>IF(AC279="","",VLOOKUP(AC279,状态名词!A:C,2,FALSE))</f>
        <v>duochong</v>
      </c>
      <c r="AE279" s="90" t="str">
        <f>IF(AC279="","",VLOOKUP(AC279,状态名词!A:C,3,FALSE))</f>
        <v>多重施法</v>
      </c>
      <c r="AF279" s="90">
        <v>500</v>
      </c>
    </row>
    <row r="280" spans="1:32">
      <c r="I280" s="90" t="str">
        <f>IF(H280="",I279,VLOOKUP(H280,装备类型!A:B,2,FALSE))</f>
        <v>称号</v>
      </c>
      <c r="J280" s="90">
        <v>2</v>
      </c>
      <c r="K280" s="90" t="s">
        <v>6925</v>
      </c>
      <c r="L280" s="90" t="s">
        <v>6931</v>
      </c>
      <c r="O280" s="90">
        <v>0</v>
      </c>
      <c r="P280" s="90">
        <v>60</v>
      </c>
      <c r="Q280" s="55">
        <f t="shared" si="9"/>
        <v>67</v>
      </c>
      <c r="R280" s="90">
        <v>5</v>
      </c>
      <c r="T280" s="90" t="s">
        <v>6920</v>
      </c>
      <c r="Y280" s="90">
        <f>IF(VLOOKUP(I280,属性值!A:F,2,FALSE)&lt;17,"",IF(P280="","",INT(VLOOKUP(P280,属性值!A:G,R280+1,FALSE)*VLOOKUP(I280,属性值!A:F,5,FALSE))))</f>
        <v>365</v>
      </c>
      <c r="Z280" s="90">
        <f t="shared" si="10"/>
        <v>365</v>
      </c>
      <c r="AA280" s="90" t="str">
        <f>IF(VLOOKUP(I280,属性值!A:B,2,FALSE)&gt;16,"",IF(P280="","",INT(VLOOKUP(P280,属性值!I:O,R280+1,FALSE)*VLOOKUP(I280,属性值!A:D,3,FALSE))))</f>
        <v/>
      </c>
      <c r="AB280" s="90" t="str">
        <f>IF(VLOOKUP(I280,属性值!A:B,2,FALSE)&gt;16,"",IF(P280="","",INT(VLOOKUP(P280,属性值!I:O,R280+1,FALSE)*VLOOKUP(I280,属性值!A:D,4,FALSE))))</f>
        <v/>
      </c>
      <c r="AC280" s="90">
        <v>23</v>
      </c>
      <c r="AD280" s="90" t="str">
        <f>IF(AC280="","",VLOOKUP(AC280,状态名词!A:C,2,FALSE))</f>
        <v>steal</v>
      </c>
      <c r="AE280" s="90" t="str">
        <f>IF(AC280="","",VLOOKUP(AC280,状态名词!A:C,3,FALSE))</f>
        <v>生命偷取</v>
      </c>
      <c r="AF280" s="90">
        <v>1600</v>
      </c>
    </row>
    <row r="281" spans="1:32">
      <c r="I281" s="90" t="str">
        <f>IF(H281="",I280,VLOOKUP(H281,装备类型!A:B,2,FALSE))</f>
        <v>称号</v>
      </c>
      <c r="Q281" s="55" t="str">
        <f t="shared" si="9"/>
        <v/>
      </c>
      <c r="Y281" s="90" t="str">
        <f>IF(VLOOKUP(I281,属性值!A:F,2,FALSE)&lt;17,"",IF(P281="","",INT(VLOOKUP(P281,属性值!A:G,R281+1,FALSE)*VLOOKUP(I281,属性值!A:F,5,FALSE))))</f>
        <v/>
      </c>
      <c r="Z281" s="90" t="str">
        <f t="shared" si="10"/>
        <v/>
      </c>
      <c r="AA281" s="90" t="str">
        <f>IF(VLOOKUP(I281,属性值!A:B,2,FALSE)&gt;16,"",IF(P281="","",INT(VLOOKUP(P281,属性值!I:O,R281+1,FALSE)*VLOOKUP(I281,属性值!A:D,3,FALSE))))</f>
        <v/>
      </c>
      <c r="AB281" s="90" t="str">
        <f>IF(VLOOKUP(I281,属性值!A:B,2,FALSE)&gt;16,"",IF(P281="","",INT(VLOOKUP(P281,属性值!I:O,R281+1,FALSE)*VLOOKUP(I281,属性值!A:D,4,FALSE))))</f>
        <v/>
      </c>
      <c r="AC281" s="90">
        <v>25</v>
      </c>
      <c r="AD281" s="90" t="str">
        <f>IF(AC281="","",VLOOKUP(AC281,状态名词!A:C,2,FALSE))</f>
        <v>duochong</v>
      </c>
      <c r="AE281" s="90" t="str">
        <f>IF(AC281="","",VLOOKUP(AC281,状态名词!A:C,3,FALSE))</f>
        <v>多重施法</v>
      </c>
      <c r="AF281" s="90">
        <v>500</v>
      </c>
    </row>
    <row r="282" spans="1:32">
      <c r="A282" s="90">
        <v>15100</v>
      </c>
      <c r="B282" s="90">
        <v>30</v>
      </c>
      <c r="C282" s="90">
        <v>5</v>
      </c>
      <c r="D282" s="90">
        <v>0</v>
      </c>
      <c r="H282" s="90">
        <v>19</v>
      </c>
      <c r="I282" s="90" t="str">
        <f>IF(H282="",I281,VLOOKUP(H282,装备类型!A:B,2,FALSE))</f>
        <v>称号</v>
      </c>
      <c r="J282" s="90">
        <v>1</v>
      </c>
      <c r="K282" s="1" t="s">
        <v>6743</v>
      </c>
      <c r="L282" s="90" t="s">
        <v>7153</v>
      </c>
      <c r="O282" s="90">
        <v>0</v>
      </c>
      <c r="P282" s="90">
        <v>30</v>
      </c>
      <c r="Q282" s="55">
        <f t="shared" si="9"/>
        <v>37</v>
      </c>
      <c r="R282" s="90">
        <v>5</v>
      </c>
      <c r="T282" s="90" t="s">
        <v>6921</v>
      </c>
      <c r="Y282" s="90">
        <f>IF(VLOOKUP(I282,属性值!A:F,2,FALSE)&lt;17,"",IF(P282="","",INT(VLOOKUP(P282,属性值!A:G,R282+1,FALSE)*VLOOKUP(I282,属性值!A:F,5,FALSE))))</f>
        <v>103</v>
      </c>
      <c r="Z282" s="90">
        <f t="shared" si="10"/>
        <v>103</v>
      </c>
      <c r="AA282" s="90" t="str">
        <f>IF(VLOOKUP(I282,属性值!A:B,2,FALSE)&gt;16,"",IF(P282="","",INT(VLOOKUP(P282,属性值!I:O,R282+1,FALSE)*VLOOKUP(I282,属性值!A:D,3,FALSE))))</f>
        <v/>
      </c>
      <c r="AB282" s="90" t="str">
        <f>IF(VLOOKUP(I282,属性值!A:B,2,FALSE)&gt;16,"",IF(P282="","",INT(VLOOKUP(P282,属性值!I:O,R282+1,FALSE)*VLOOKUP(I282,属性值!A:D,4,FALSE))))</f>
        <v/>
      </c>
      <c r="AC282" s="90">
        <v>20</v>
      </c>
      <c r="AD282" s="90" t="str">
        <f>IF(AC282="","",VLOOKUP(AC282,状态名词!A:C,2,FALSE))</f>
        <v>ratingdamage</v>
      </c>
      <c r="AE282" s="90" t="str">
        <f>IF(AC282="","",VLOOKUP(AC282,状态名词!A:C,3,FALSE))</f>
        <v>暴伤+</v>
      </c>
      <c r="AF282" s="90">
        <v>1500</v>
      </c>
    </row>
    <row r="283" spans="1:32">
      <c r="I283" s="90" t="str">
        <f>IF(H283="",I282,VLOOKUP(H283,装备类型!A:B,2,FALSE))</f>
        <v>称号</v>
      </c>
      <c r="Q283" s="55" t="str">
        <f t="shared" si="9"/>
        <v/>
      </c>
      <c r="Y283" s="90" t="str">
        <f>IF(VLOOKUP(I283,属性值!A:F,2,FALSE)&lt;17,"",IF(P283="","",INT(VLOOKUP(P283,属性值!A:G,R283+1,FALSE)*VLOOKUP(I283,属性值!A:F,5,FALSE))))</f>
        <v/>
      </c>
      <c r="Z283" s="90" t="str">
        <f t="shared" si="10"/>
        <v/>
      </c>
      <c r="AA283" s="90" t="str">
        <f>IF(VLOOKUP(I283,属性值!A:B,2,FALSE)&gt;16,"",IF(P283="","",INT(VLOOKUP(P283,属性值!I:O,R283+1,FALSE)*VLOOKUP(I283,属性值!A:D,3,FALSE))))</f>
        <v/>
      </c>
      <c r="AB283" s="90" t="str">
        <f>IF(VLOOKUP(I283,属性值!A:B,2,FALSE)&gt;16,"",IF(P283="","",INT(VLOOKUP(P283,属性值!I:O,R283+1,FALSE)*VLOOKUP(I283,属性值!A:D,4,FALSE))))</f>
        <v/>
      </c>
      <c r="AC283" s="90">
        <v>25</v>
      </c>
      <c r="AD283" s="90" t="str">
        <f>IF(AC283="","",VLOOKUP(AC283,状态名词!A:C,2,FALSE))</f>
        <v>duochong</v>
      </c>
      <c r="AE283" s="90" t="str">
        <f>IF(AC283="","",VLOOKUP(AC283,状态名词!A:C,3,FALSE))</f>
        <v>多重施法</v>
      </c>
      <c r="AF283" s="90">
        <v>500</v>
      </c>
    </row>
    <row r="284" spans="1:32">
      <c r="I284" s="90" t="str">
        <f>IF(H284="",I283,VLOOKUP(H284,装备类型!A:B,2,FALSE))</f>
        <v>称号</v>
      </c>
      <c r="J284" s="90">
        <v>2</v>
      </c>
      <c r="K284" s="1" t="s">
        <v>6926</v>
      </c>
      <c r="L284" s="90" t="s">
        <v>6932</v>
      </c>
      <c r="O284" s="90">
        <v>0</v>
      </c>
      <c r="P284" s="90">
        <v>60</v>
      </c>
      <c r="Q284" s="55">
        <f t="shared" si="9"/>
        <v>67</v>
      </c>
      <c r="R284" s="90">
        <v>5</v>
      </c>
      <c r="T284" s="90" t="s">
        <v>6921</v>
      </c>
      <c r="Y284" s="90">
        <f>IF(VLOOKUP(I284,属性值!A:F,2,FALSE)&lt;17,"",IF(P284="","",INT(VLOOKUP(P284,属性值!A:G,R284+1,FALSE)*VLOOKUP(I284,属性值!A:F,5,FALSE))))</f>
        <v>365</v>
      </c>
      <c r="Z284" s="90">
        <f t="shared" si="10"/>
        <v>365</v>
      </c>
      <c r="AA284" s="90" t="str">
        <f>IF(VLOOKUP(I284,属性值!A:B,2,FALSE)&gt;16,"",IF(P284="","",INT(VLOOKUP(P284,属性值!I:O,R284+1,FALSE)*VLOOKUP(I284,属性值!A:D,3,FALSE))))</f>
        <v/>
      </c>
      <c r="AB284" s="90" t="str">
        <f>IF(VLOOKUP(I284,属性值!A:B,2,FALSE)&gt;16,"",IF(P284="","",INT(VLOOKUP(P284,属性值!I:O,R284+1,FALSE)*VLOOKUP(I284,属性值!A:D,4,FALSE))))</f>
        <v/>
      </c>
      <c r="AC284" s="90">
        <v>20</v>
      </c>
      <c r="AD284" s="90" t="str">
        <f>IF(AC284="","",VLOOKUP(AC284,状态名词!A:C,2,FALSE))</f>
        <v>ratingdamage</v>
      </c>
      <c r="AE284" s="90" t="str">
        <f>IF(AC284="","",VLOOKUP(AC284,状态名词!A:C,3,FALSE))</f>
        <v>暴伤+</v>
      </c>
      <c r="AF284" s="90">
        <v>2400</v>
      </c>
    </row>
    <row r="285" spans="1:32">
      <c r="I285" s="90" t="str">
        <f>IF(H285="",I284,VLOOKUP(H285,装备类型!A:B,2,FALSE))</f>
        <v>称号</v>
      </c>
      <c r="Q285" s="55" t="str">
        <f t="shared" si="9"/>
        <v/>
      </c>
      <c r="Y285" s="90" t="str">
        <f>IF(VLOOKUP(I285,属性值!A:F,2,FALSE)&lt;17,"",IF(P285="","",INT(VLOOKUP(P285,属性值!A:G,R285+1,FALSE)*VLOOKUP(I285,属性值!A:F,5,FALSE))))</f>
        <v/>
      </c>
      <c r="Z285" s="90" t="str">
        <f t="shared" si="10"/>
        <v/>
      </c>
      <c r="AA285" s="90" t="str">
        <f>IF(VLOOKUP(I285,属性值!A:B,2,FALSE)&gt;16,"",IF(P285="","",INT(VLOOKUP(P285,属性值!I:O,R285+1,FALSE)*VLOOKUP(I285,属性值!A:D,3,FALSE))))</f>
        <v/>
      </c>
      <c r="AB285" s="90" t="str">
        <f>IF(VLOOKUP(I285,属性值!A:B,2,FALSE)&gt;16,"",IF(P285="","",INT(VLOOKUP(P285,属性值!I:O,R285+1,FALSE)*VLOOKUP(I285,属性值!A:D,4,FALSE))))</f>
        <v/>
      </c>
      <c r="AC285" s="90">
        <v>25</v>
      </c>
      <c r="AD285" s="90" t="str">
        <f>IF(AC285="","",VLOOKUP(AC285,状态名词!A:C,2,FALSE))</f>
        <v>duochong</v>
      </c>
      <c r="AE285" s="90" t="str">
        <f>IF(AC285="","",VLOOKUP(AC285,状态名词!A:C,3,FALSE))</f>
        <v>多重施法</v>
      </c>
      <c r="AF285" s="90">
        <v>500</v>
      </c>
    </row>
    <row r="286" spans="1:32">
      <c r="A286" s="90">
        <v>15101</v>
      </c>
      <c r="B286" s="90">
        <v>30</v>
      </c>
      <c r="C286" s="90">
        <v>5</v>
      </c>
      <c r="D286" s="90">
        <v>30</v>
      </c>
      <c r="E286" s="90">
        <v>1</v>
      </c>
      <c r="G286" s="90" t="s">
        <v>4372</v>
      </c>
      <c r="H286" s="90">
        <v>11</v>
      </c>
      <c r="I286" s="90" t="str">
        <f>IF(H286="",I285,VLOOKUP(H286,装备类型!A:B,2,FALSE))</f>
        <v>头部</v>
      </c>
      <c r="J286" s="90">
        <v>1</v>
      </c>
      <c r="K286" s="90" t="s">
        <v>3387</v>
      </c>
      <c r="L286" s="90" t="s">
        <v>6745</v>
      </c>
      <c r="O286" s="90">
        <v>1</v>
      </c>
      <c r="P286" s="90">
        <v>30</v>
      </c>
      <c r="Q286" s="55">
        <f t="shared" si="9"/>
        <v>37</v>
      </c>
      <c r="R286" s="90">
        <v>5</v>
      </c>
      <c r="T286" s="90" t="s">
        <v>3522</v>
      </c>
      <c r="U286" s="90">
        <v>33565</v>
      </c>
      <c r="Y286" s="90" t="str">
        <f>IF(VLOOKUP(I286,属性值!A:F,2,FALSE)&lt;17,"",IF(P286="","",INT(VLOOKUP(P286,属性值!A:G,R286+1,FALSE)*VLOOKUP(I286,属性值!A:F,5,FALSE))))</f>
        <v/>
      </c>
      <c r="Z286" s="90" t="str">
        <f t="shared" si="10"/>
        <v/>
      </c>
      <c r="AA286" s="90">
        <f>IF(VLOOKUP(I286,属性值!A:B,2,FALSE)&gt;16,"",IF(P286="","",INT(VLOOKUP(P286,属性值!I:O,R286+1,FALSE)*VLOOKUP(I286,属性值!A:D,3,FALSE))))</f>
        <v>390</v>
      </c>
      <c r="AB286" s="90">
        <f>IF(VLOOKUP(I286,属性值!A:B,2,FALSE)&gt;16,"",IF(P286="","",INT(VLOOKUP(P286,属性值!I:O,R286+1,FALSE)*VLOOKUP(I286,属性值!A:D,4,FALSE))))</f>
        <v>195</v>
      </c>
      <c r="AC286" s="90">
        <v>58</v>
      </c>
      <c r="AD286" s="90" t="str">
        <f>IF(AC286="","",VLOOKUP(AC286,状态名词!A:C,2,FALSE))</f>
        <v>vit</v>
      </c>
      <c r="AE286" s="90" t="str">
        <f>IF(AC286="","",VLOOKUP(AC286,状态名词!A:C,3,FALSE))</f>
        <v>体力</v>
      </c>
      <c r="AF286" s="90">
        <v>72</v>
      </c>
    </row>
    <row r="287" spans="1:32">
      <c r="I287" s="90" t="str">
        <f>IF(H287="",I286,VLOOKUP(H287,装备类型!A:B,2,FALSE))</f>
        <v>头部</v>
      </c>
      <c r="L287" s="90" t="s">
        <v>225</v>
      </c>
      <c r="Q287" s="55" t="str">
        <f t="shared" si="9"/>
        <v/>
      </c>
      <c r="Y287" s="90" t="str">
        <f>IF(VLOOKUP(I287,属性值!A:F,2,FALSE)&lt;17,"",IF(P287="","",INT(VLOOKUP(P287,属性值!A:G,R287+1,FALSE)*VLOOKUP(I287,属性值!A:F,5,FALSE))))</f>
        <v/>
      </c>
      <c r="Z287" s="90" t="str">
        <f t="shared" si="10"/>
        <v/>
      </c>
      <c r="AA287" s="90" t="str">
        <f>IF(VLOOKUP(I287,属性值!A:B,2,FALSE)&gt;16,"",IF(P287="","",INT(VLOOKUP(P287,属性值!I:O,R287+1,FALSE)*VLOOKUP(I287,属性值!A:D,3,FALSE))))</f>
        <v/>
      </c>
      <c r="AB287" s="90" t="str">
        <f>IF(VLOOKUP(I287,属性值!A:B,2,FALSE)&gt;16,"",IF(P287="","",INT(VLOOKUP(P287,属性值!I:O,R287+1,FALSE)*VLOOKUP(I287,属性值!A:D,4,FALSE))))</f>
        <v/>
      </c>
      <c r="AC287" s="90">
        <v>54</v>
      </c>
      <c r="AD287" s="90" t="str">
        <f>IF(AC287="","",VLOOKUP(AC287,状态名词!A:C,2,FALSE))</f>
        <v>spi</v>
      </c>
      <c r="AE287" s="90" t="str">
        <f>IF(AC287="","",VLOOKUP(AC287,状态名词!A:C,3,FALSE))</f>
        <v>精神</v>
      </c>
      <c r="AF287" s="90">
        <v>60</v>
      </c>
    </row>
    <row r="288" spans="1:32">
      <c r="I288" s="90" t="str">
        <f>IF(H288="",I287,VLOOKUP(H288,装备类型!A:B,2,FALSE))</f>
        <v>头部</v>
      </c>
      <c r="L288" s="90" t="s">
        <v>225</v>
      </c>
      <c r="Q288" s="55" t="str">
        <f t="shared" si="9"/>
        <v/>
      </c>
      <c r="Y288" s="90" t="str">
        <f>IF(VLOOKUP(I288,属性值!A:F,2,FALSE)&lt;17,"",IF(P288="","",INT(VLOOKUP(P288,属性值!A:G,R288+1,FALSE)*VLOOKUP(I288,属性值!A:F,5,FALSE))))</f>
        <v/>
      </c>
      <c r="Z288" s="90" t="str">
        <f t="shared" si="10"/>
        <v/>
      </c>
      <c r="AA288" s="90" t="str">
        <f>IF(VLOOKUP(I288,属性值!A:B,2,FALSE)&gt;16,"",IF(P288="","",INT(VLOOKUP(P288,属性值!I:O,R288+1,FALSE)*VLOOKUP(I288,属性值!A:D,3,FALSE))))</f>
        <v/>
      </c>
      <c r="AB288" s="90" t="str">
        <f>IF(VLOOKUP(I288,属性值!A:B,2,FALSE)&gt;16,"",IF(P288="","",INT(VLOOKUP(P288,属性值!I:O,R288+1,FALSE)*VLOOKUP(I288,属性值!A:D,4,FALSE))))</f>
        <v/>
      </c>
      <c r="AC288" s="90">
        <v>25</v>
      </c>
      <c r="AD288" s="90" t="str">
        <f>IF(AC288="","",VLOOKUP(AC288,状态名词!A:C,2,FALSE))</f>
        <v>duochong</v>
      </c>
      <c r="AE288" s="90" t="str">
        <f>IF(AC288="","",VLOOKUP(AC288,状态名词!A:C,3,FALSE))</f>
        <v>多重施法</v>
      </c>
      <c r="AF288" s="90">
        <v>192</v>
      </c>
    </row>
    <row r="289" spans="1:32">
      <c r="I289" s="90" t="str">
        <f>IF(H289="",I288,VLOOKUP(H289,装备类型!A:B,2,FALSE))</f>
        <v>头部</v>
      </c>
      <c r="J289" s="90">
        <v>2</v>
      </c>
      <c r="K289" s="90" t="s">
        <v>3388</v>
      </c>
      <c r="L289" s="90" t="s">
        <v>4190</v>
      </c>
      <c r="O289" s="90">
        <v>1</v>
      </c>
      <c r="P289" s="90">
        <v>60</v>
      </c>
      <c r="Q289" s="55">
        <f t="shared" si="9"/>
        <v>69</v>
      </c>
      <c r="R289" s="90">
        <v>6</v>
      </c>
      <c r="T289" s="90" t="s">
        <v>3522</v>
      </c>
      <c r="U289" s="90">
        <v>33566</v>
      </c>
      <c r="Y289" s="90" t="str">
        <f>IF(VLOOKUP(I289,属性值!A:F,2,FALSE)&lt;17,"",IF(P289="","",INT(VLOOKUP(P289,属性值!A:G,R289+1,FALSE)*VLOOKUP(I289,属性值!A:F,5,FALSE))))</f>
        <v/>
      </c>
      <c r="Z289" s="90" t="str">
        <f t="shared" si="10"/>
        <v/>
      </c>
      <c r="AA289" s="90">
        <f>IF(VLOOKUP(I289,属性值!A:B,2,FALSE)&gt;16,"",IF(P289="","",INT(VLOOKUP(P289,属性值!I:O,R289+1,FALSE)*VLOOKUP(I289,属性值!A:D,3,FALSE))))</f>
        <v>1374</v>
      </c>
      <c r="AB289" s="90">
        <f>IF(VLOOKUP(I289,属性值!A:B,2,FALSE)&gt;16,"",IF(P289="","",INT(VLOOKUP(P289,属性值!I:O,R289+1,FALSE)*VLOOKUP(I289,属性值!A:D,4,FALSE))))</f>
        <v>687</v>
      </c>
      <c r="AC289" s="90">
        <v>58</v>
      </c>
      <c r="AD289" s="90" t="str">
        <f>IF(AC289="","",VLOOKUP(AC289,状态名词!A:C,2,FALSE))</f>
        <v>vit</v>
      </c>
      <c r="AE289" s="90" t="str">
        <f>IF(AC289="","",VLOOKUP(AC289,状态名词!A:C,3,FALSE))</f>
        <v>体力</v>
      </c>
      <c r="AF289" s="90">
        <v>136</v>
      </c>
    </row>
    <row r="290" spans="1:32">
      <c r="I290" s="90" t="str">
        <f>IF(H290="",I289,VLOOKUP(H290,装备类型!A:B,2,FALSE))</f>
        <v>头部</v>
      </c>
      <c r="L290" s="90" t="s">
        <v>225</v>
      </c>
      <c r="Q290" s="55" t="str">
        <f t="shared" si="9"/>
        <v/>
      </c>
      <c r="Y290" s="90" t="str">
        <f>IF(VLOOKUP(I290,属性值!A:F,2,FALSE)&lt;17,"",IF(P290="","",INT(VLOOKUP(P290,属性值!A:G,R290+1,FALSE)*VLOOKUP(I290,属性值!A:F,5,FALSE))))</f>
        <v/>
      </c>
      <c r="Z290" s="90" t="str">
        <f t="shared" si="10"/>
        <v/>
      </c>
      <c r="AA290" s="90" t="str">
        <f>IF(VLOOKUP(I290,属性值!A:B,2,FALSE)&gt;16,"",IF(P290="","",INT(VLOOKUP(P290,属性值!I:O,R290+1,FALSE)*VLOOKUP(I290,属性值!A:D,3,FALSE))))</f>
        <v/>
      </c>
      <c r="AB290" s="90" t="str">
        <f>IF(VLOOKUP(I290,属性值!A:B,2,FALSE)&gt;16,"",IF(P290="","",INT(VLOOKUP(P290,属性值!I:O,R290+1,FALSE)*VLOOKUP(I290,属性值!A:D,4,FALSE))))</f>
        <v/>
      </c>
      <c r="AC290" s="90">
        <v>54</v>
      </c>
      <c r="AD290" s="90" t="str">
        <f>IF(AC290="","",VLOOKUP(AC290,状态名词!A:C,2,FALSE))</f>
        <v>spi</v>
      </c>
      <c r="AE290" s="90" t="str">
        <f>IF(AC290="","",VLOOKUP(AC290,状态名词!A:C,3,FALSE))</f>
        <v>精神</v>
      </c>
      <c r="AF290" s="90">
        <v>115</v>
      </c>
    </row>
    <row r="291" spans="1:32">
      <c r="I291" s="90" t="str">
        <f>IF(H291="",I290,VLOOKUP(H291,装备类型!A:B,2,FALSE))</f>
        <v>头部</v>
      </c>
      <c r="L291" s="90" t="s">
        <v>225</v>
      </c>
      <c r="Q291" s="55" t="str">
        <f t="shared" si="9"/>
        <v/>
      </c>
      <c r="Y291" s="90" t="str">
        <f>IF(VLOOKUP(I291,属性值!A:F,2,FALSE)&lt;17,"",IF(P291="","",INT(VLOOKUP(P291,属性值!A:G,R291+1,FALSE)*VLOOKUP(I291,属性值!A:F,5,FALSE))))</f>
        <v/>
      </c>
      <c r="Z291" s="90" t="str">
        <f t="shared" si="10"/>
        <v/>
      </c>
      <c r="AA291" s="90" t="str">
        <f>IF(VLOOKUP(I291,属性值!A:B,2,FALSE)&gt;16,"",IF(P291="","",INT(VLOOKUP(P291,属性值!I:O,R291+1,FALSE)*VLOOKUP(I291,属性值!A:D,3,FALSE))))</f>
        <v/>
      </c>
      <c r="AB291" s="90" t="str">
        <f>IF(VLOOKUP(I291,属性值!A:B,2,FALSE)&gt;16,"",IF(P291="","",INT(VLOOKUP(P291,属性值!I:O,R291+1,FALSE)*VLOOKUP(I291,属性值!A:D,4,FALSE))))</f>
        <v/>
      </c>
      <c r="AC291" s="90">
        <v>25</v>
      </c>
      <c r="AD291" s="90" t="str">
        <f>IF(AC291="","",VLOOKUP(AC291,状态名词!A:C,2,FALSE))</f>
        <v>duochong</v>
      </c>
      <c r="AE291" s="90" t="str">
        <f>IF(AC291="","",VLOOKUP(AC291,状态名词!A:C,3,FALSE))</f>
        <v>多重施法</v>
      </c>
      <c r="AF291" s="90">
        <v>360</v>
      </c>
    </row>
    <row r="292" spans="1:32">
      <c r="A292" s="90">
        <v>15102</v>
      </c>
      <c r="B292" s="90">
        <v>30</v>
      </c>
      <c r="C292" s="90">
        <v>5</v>
      </c>
      <c r="D292" s="90">
        <v>30</v>
      </c>
      <c r="E292" s="90">
        <v>1</v>
      </c>
      <c r="G292" s="90" t="s">
        <v>4372</v>
      </c>
      <c r="H292" s="90">
        <v>12</v>
      </c>
      <c r="I292" s="90" t="str">
        <f>IF(H292="",I291,VLOOKUP(H292,装备类型!A:B,2,FALSE))</f>
        <v>胸部</v>
      </c>
      <c r="J292" s="90">
        <v>1</v>
      </c>
      <c r="K292" s="90" t="s">
        <v>3389</v>
      </c>
      <c r="L292" s="90" t="s">
        <v>5520</v>
      </c>
      <c r="O292" s="90">
        <v>1</v>
      </c>
      <c r="P292" s="90">
        <v>30</v>
      </c>
      <c r="Q292" s="55">
        <f t="shared" si="9"/>
        <v>37</v>
      </c>
      <c r="R292" s="90">
        <v>5</v>
      </c>
      <c r="T292" s="90" t="s">
        <v>3523</v>
      </c>
      <c r="U292" s="90">
        <v>33567</v>
      </c>
      <c r="Y292" s="90" t="str">
        <f>IF(VLOOKUP(I292,属性值!A:F,2,FALSE)&lt;17,"",IF(P292="","",INT(VLOOKUP(P292,属性值!A:G,R292+1,FALSE)*VLOOKUP(I292,属性值!A:F,5,FALSE))))</f>
        <v/>
      </c>
      <c r="Z292" s="90" t="str">
        <f t="shared" si="10"/>
        <v/>
      </c>
      <c r="AA292" s="90">
        <f>IF(VLOOKUP(I292,属性值!A:B,2,FALSE)&gt;16,"",IF(P292="","",INT(VLOOKUP(P292,属性值!I:O,R292+1,FALSE)*VLOOKUP(I292,属性值!A:D,3,FALSE))))</f>
        <v>390</v>
      </c>
      <c r="AB292" s="90">
        <f>IF(VLOOKUP(I292,属性值!A:B,2,FALSE)&gt;16,"",IF(P292="","",INT(VLOOKUP(P292,属性值!I:O,R292+1,FALSE)*VLOOKUP(I292,属性值!A:D,4,FALSE))))</f>
        <v>195</v>
      </c>
      <c r="AC292" s="90">
        <v>58</v>
      </c>
      <c r="AD292" s="90" t="str">
        <f>IF(AC292="","",VLOOKUP(AC292,状态名词!A:C,2,FALSE))</f>
        <v>vit</v>
      </c>
      <c r="AE292" s="90" t="str">
        <f>IF(AC292="","",VLOOKUP(AC292,状态名词!A:C,3,FALSE))</f>
        <v>体力</v>
      </c>
      <c r="AF292" s="90">
        <v>72</v>
      </c>
    </row>
    <row r="293" spans="1:32">
      <c r="I293" s="90" t="str">
        <f>IF(H293="",I292,VLOOKUP(H293,装备类型!A:B,2,FALSE))</f>
        <v>胸部</v>
      </c>
      <c r="L293" s="90" t="s">
        <v>225</v>
      </c>
      <c r="Q293" s="55" t="str">
        <f t="shared" si="9"/>
        <v/>
      </c>
      <c r="Y293" s="90" t="str">
        <f>IF(VLOOKUP(I293,属性值!A:F,2,FALSE)&lt;17,"",IF(P293="","",INT(VLOOKUP(P293,属性值!A:G,R293+1,FALSE)*VLOOKUP(I293,属性值!A:F,5,FALSE))))</f>
        <v/>
      </c>
      <c r="Z293" s="90" t="str">
        <f t="shared" si="10"/>
        <v/>
      </c>
      <c r="AA293" s="90" t="str">
        <f>IF(VLOOKUP(I293,属性值!A:B,2,FALSE)&gt;16,"",IF(P293="","",INT(VLOOKUP(P293,属性值!I:O,R293+1,FALSE)*VLOOKUP(I293,属性值!A:D,3,FALSE))))</f>
        <v/>
      </c>
      <c r="AB293" s="90" t="str">
        <f>IF(VLOOKUP(I293,属性值!A:B,2,FALSE)&gt;16,"",IF(P293="","",INT(VLOOKUP(P293,属性值!I:O,R293+1,FALSE)*VLOOKUP(I293,属性值!A:D,4,FALSE))))</f>
        <v/>
      </c>
      <c r="AC293" s="90">
        <v>54</v>
      </c>
      <c r="AD293" s="90" t="str">
        <f>IF(AC293="","",VLOOKUP(AC293,状态名词!A:C,2,FALSE))</f>
        <v>spi</v>
      </c>
      <c r="AE293" s="90" t="str">
        <f>IF(AC293="","",VLOOKUP(AC293,状态名词!A:C,3,FALSE))</f>
        <v>精神</v>
      </c>
      <c r="AF293" s="90">
        <v>60</v>
      </c>
    </row>
    <row r="294" spans="1:32">
      <c r="I294" s="90" t="str">
        <f>IF(H294="",I293,VLOOKUP(H294,装备类型!A:B,2,FALSE))</f>
        <v>胸部</v>
      </c>
      <c r="L294" s="90" t="s">
        <v>225</v>
      </c>
      <c r="Q294" s="55" t="str">
        <f t="shared" si="9"/>
        <v/>
      </c>
      <c r="Y294" s="90" t="str">
        <f>IF(VLOOKUP(I294,属性值!A:F,2,FALSE)&lt;17,"",IF(P294="","",INT(VLOOKUP(P294,属性值!A:G,R294+1,FALSE)*VLOOKUP(I294,属性值!A:F,5,FALSE))))</f>
        <v/>
      </c>
      <c r="Z294" s="90" t="str">
        <f t="shared" si="10"/>
        <v/>
      </c>
      <c r="AA294" s="90" t="str">
        <f>IF(VLOOKUP(I294,属性值!A:B,2,FALSE)&gt;16,"",IF(P294="","",INT(VLOOKUP(P294,属性值!I:O,R294+1,FALSE)*VLOOKUP(I294,属性值!A:D,3,FALSE))))</f>
        <v/>
      </c>
      <c r="AB294" s="90" t="str">
        <f>IF(VLOOKUP(I294,属性值!A:B,2,FALSE)&gt;16,"",IF(P294="","",INT(VLOOKUP(P294,属性值!I:O,R294+1,FALSE)*VLOOKUP(I294,属性值!A:D,4,FALSE))))</f>
        <v/>
      </c>
      <c r="AC294" s="90">
        <v>60</v>
      </c>
      <c r="AD294" s="90" t="str">
        <f>IF(AC294="","",VLOOKUP(AC294,状态名词!A:C,2,FALSE))</f>
        <v>health</v>
      </c>
      <c r="AE294" s="90" t="str">
        <f>IF(AC294="","",VLOOKUP(AC294,状态名词!A:C,3,FALSE))</f>
        <v>固定血量</v>
      </c>
      <c r="AF294" s="90">
        <v>768</v>
      </c>
    </row>
    <row r="295" spans="1:32">
      <c r="I295" s="90" t="str">
        <f>IF(H295="",I294,VLOOKUP(H295,装备类型!A:B,2,FALSE))</f>
        <v>胸部</v>
      </c>
      <c r="J295" s="90">
        <v>2</v>
      </c>
      <c r="K295" s="90" t="s">
        <v>3390</v>
      </c>
      <c r="L295" s="90" t="s">
        <v>4191</v>
      </c>
      <c r="O295" s="90">
        <v>1</v>
      </c>
      <c r="P295" s="90">
        <v>60</v>
      </c>
      <c r="Q295" s="55">
        <f t="shared" si="9"/>
        <v>69</v>
      </c>
      <c r="R295" s="90">
        <v>6</v>
      </c>
      <c r="T295" s="90" t="s">
        <v>3523</v>
      </c>
      <c r="U295" s="90">
        <v>33568</v>
      </c>
      <c r="Y295" s="90" t="str">
        <f>IF(VLOOKUP(I295,属性值!A:F,2,FALSE)&lt;17,"",IF(P295="","",INT(VLOOKUP(P295,属性值!A:G,R295+1,FALSE)*VLOOKUP(I295,属性值!A:F,5,FALSE))))</f>
        <v/>
      </c>
      <c r="Z295" s="90" t="str">
        <f t="shared" si="10"/>
        <v/>
      </c>
      <c r="AA295" s="90">
        <f>IF(VLOOKUP(I295,属性值!A:B,2,FALSE)&gt;16,"",IF(P295="","",INT(VLOOKUP(P295,属性值!I:O,R295+1,FALSE)*VLOOKUP(I295,属性值!A:D,3,FALSE))))</f>
        <v>1374</v>
      </c>
      <c r="AB295" s="90">
        <f>IF(VLOOKUP(I295,属性值!A:B,2,FALSE)&gt;16,"",IF(P295="","",INT(VLOOKUP(P295,属性值!I:O,R295+1,FALSE)*VLOOKUP(I295,属性值!A:D,4,FALSE))))</f>
        <v>687</v>
      </c>
      <c r="AC295" s="90">
        <v>58</v>
      </c>
      <c r="AD295" s="90" t="str">
        <f>IF(AC295="","",VLOOKUP(AC295,状态名词!A:C,2,FALSE))</f>
        <v>vit</v>
      </c>
      <c r="AE295" s="90" t="str">
        <f>IF(AC295="","",VLOOKUP(AC295,状态名词!A:C,3,FALSE))</f>
        <v>体力</v>
      </c>
      <c r="AF295" s="90">
        <v>136</v>
      </c>
    </row>
    <row r="296" spans="1:32">
      <c r="I296" s="90" t="str">
        <f>IF(H296="",I295,VLOOKUP(H296,装备类型!A:B,2,FALSE))</f>
        <v>胸部</v>
      </c>
      <c r="L296" s="90" t="s">
        <v>225</v>
      </c>
      <c r="Q296" s="55" t="str">
        <f t="shared" si="9"/>
        <v/>
      </c>
      <c r="Y296" s="90" t="str">
        <f>IF(VLOOKUP(I296,属性值!A:F,2,FALSE)&lt;17,"",IF(P296="","",INT(VLOOKUP(P296,属性值!A:G,R296+1,FALSE)*VLOOKUP(I296,属性值!A:F,5,FALSE))))</f>
        <v/>
      </c>
      <c r="Z296" s="90" t="str">
        <f t="shared" si="10"/>
        <v/>
      </c>
      <c r="AA296" s="90" t="str">
        <f>IF(VLOOKUP(I296,属性值!A:B,2,FALSE)&gt;16,"",IF(P296="","",INT(VLOOKUP(P296,属性值!I:O,R296+1,FALSE)*VLOOKUP(I296,属性值!A:D,3,FALSE))))</f>
        <v/>
      </c>
      <c r="AB296" s="90" t="str">
        <f>IF(VLOOKUP(I296,属性值!A:B,2,FALSE)&gt;16,"",IF(P296="","",INT(VLOOKUP(P296,属性值!I:O,R296+1,FALSE)*VLOOKUP(I296,属性值!A:D,4,FALSE))))</f>
        <v/>
      </c>
      <c r="AC296" s="90">
        <v>54</v>
      </c>
      <c r="AD296" s="90" t="str">
        <f>IF(AC296="","",VLOOKUP(AC296,状态名词!A:C,2,FALSE))</f>
        <v>spi</v>
      </c>
      <c r="AE296" s="90" t="str">
        <f>IF(AC296="","",VLOOKUP(AC296,状态名词!A:C,3,FALSE))</f>
        <v>精神</v>
      </c>
      <c r="AF296" s="90">
        <v>115</v>
      </c>
    </row>
    <row r="297" spans="1:32">
      <c r="I297" s="90" t="str">
        <f>IF(H297="",I296,VLOOKUP(H297,装备类型!A:B,2,FALSE))</f>
        <v>胸部</v>
      </c>
      <c r="L297" s="90" t="s">
        <v>225</v>
      </c>
      <c r="Q297" s="55" t="str">
        <f t="shared" si="9"/>
        <v/>
      </c>
      <c r="Y297" s="90" t="str">
        <f>IF(VLOOKUP(I297,属性值!A:F,2,FALSE)&lt;17,"",IF(P297="","",INT(VLOOKUP(P297,属性值!A:G,R297+1,FALSE)*VLOOKUP(I297,属性值!A:F,5,FALSE))))</f>
        <v/>
      </c>
      <c r="Z297" s="90" t="str">
        <f t="shared" si="10"/>
        <v/>
      </c>
      <c r="AA297" s="90" t="str">
        <f>IF(VLOOKUP(I297,属性值!A:B,2,FALSE)&gt;16,"",IF(P297="","",INT(VLOOKUP(P297,属性值!I:O,R297+1,FALSE)*VLOOKUP(I297,属性值!A:D,3,FALSE))))</f>
        <v/>
      </c>
      <c r="AB297" s="90" t="str">
        <f>IF(VLOOKUP(I297,属性值!A:B,2,FALSE)&gt;16,"",IF(P297="","",INT(VLOOKUP(P297,属性值!I:O,R297+1,FALSE)*VLOOKUP(I297,属性值!A:D,4,FALSE))))</f>
        <v/>
      </c>
      <c r="AC297" s="90">
        <v>60</v>
      </c>
      <c r="AD297" s="90" t="str">
        <f>IF(AC297="","",VLOOKUP(AC297,状态名词!A:C,2,FALSE))</f>
        <v>health</v>
      </c>
      <c r="AE297" s="90" t="str">
        <f>IF(AC297="","",VLOOKUP(AC297,状态名词!A:C,3,FALSE))</f>
        <v>固定血量</v>
      </c>
      <c r="AF297" s="90">
        <v>1440</v>
      </c>
    </row>
    <row r="298" spans="1:32">
      <c r="A298" s="90">
        <v>15103</v>
      </c>
      <c r="B298" s="90">
        <v>30</v>
      </c>
      <c r="C298" s="90">
        <v>5</v>
      </c>
      <c r="D298" s="90">
        <v>30</v>
      </c>
      <c r="E298" s="90">
        <v>1</v>
      </c>
      <c r="G298" s="90" t="s">
        <v>4372</v>
      </c>
      <c r="H298" s="90">
        <v>13</v>
      </c>
      <c r="I298" s="90" t="str">
        <f>IF(H298="",I297,VLOOKUP(H298,装备类型!A:B,2,FALSE))</f>
        <v>腿部</v>
      </c>
      <c r="J298" s="90">
        <v>1</v>
      </c>
      <c r="K298" s="90" t="s">
        <v>3391</v>
      </c>
      <c r="L298" s="90" t="s">
        <v>5521</v>
      </c>
      <c r="O298" s="90">
        <v>1</v>
      </c>
      <c r="P298" s="90">
        <v>30</v>
      </c>
      <c r="Q298" s="55">
        <f t="shared" si="9"/>
        <v>37</v>
      </c>
      <c r="R298" s="90">
        <v>5</v>
      </c>
      <c r="T298" s="90" t="s">
        <v>3524</v>
      </c>
      <c r="U298" s="90">
        <v>33569</v>
      </c>
      <c r="Y298" s="90" t="str">
        <f>IF(VLOOKUP(I298,属性值!A:F,2,FALSE)&lt;17,"",IF(P298="","",INT(VLOOKUP(P298,属性值!A:G,R298+1,FALSE)*VLOOKUP(I298,属性值!A:F,5,FALSE))))</f>
        <v/>
      </c>
      <c r="Z298" s="90" t="str">
        <f t="shared" si="10"/>
        <v/>
      </c>
      <c r="AA298" s="90">
        <f>IF(VLOOKUP(I298,属性值!A:B,2,FALSE)&gt;16,"",IF(P298="","",INT(VLOOKUP(P298,属性值!I:O,R298+1,FALSE)*VLOOKUP(I298,属性值!A:D,3,FALSE))))</f>
        <v>390</v>
      </c>
      <c r="AB298" s="90">
        <f>IF(VLOOKUP(I298,属性值!A:B,2,FALSE)&gt;16,"",IF(P298="","",INT(VLOOKUP(P298,属性值!I:O,R298+1,FALSE)*VLOOKUP(I298,属性值!A:D,4,FALSE))))</f>
        <v>195</v>
      </c>
      <c r="AC298" s="90">
        <v>58</v>
      </c>
      <c r="AD298" s="90" t="str">
        <f>IF(AC298="","",VLOOKUP(AC298,状态名词!A:C,2,FALSE))</f>
        <v>vit</v>
      </c>
      <c r="AE298" s="90" t="str">
        <f>IF(AC298="","",VLOOKUP(AC298,状态名词!A:C,3,FALSE))</f>
        <v>体力</v>
      </c>
      <c r="AF298" s="90">
        <v>72</v>
      </c>
    </row>
    <row r="299" spans="1:32">
      <c r="I299" s="90" t="str">
        <f>IF(H299="",I298,VLOOKUP(H299,装备类型!A:B,2,FALSE))</f>
        <v>腿部</v>
      </c>
      <c r="L299" s="90" t="s">
        <v>225</v>
      </c>
      <c r="Q299" s="55" t="str">
        <f t="shared" si="9"/>
        <v/>
      </c>
      <c r="Y299" s="90" t="str">
        <f>IF(VLOOKUP(I299,属性值!A:F,2,FALSE)&lt;17,"",IF(P299="","",INT(VLOOKUP(P299,属性值!A:G,R299+1,FALSE)*VLOOKUP(I299,属性值!A:F,5,FALSE))))</f>
        <v/>
      </c>
      <c r="Z299" s="90" t="str">
        <f t="shared" si="10"/>
        <v/>
      </c>
      <c r="AA299" s="90" t="str">
        <f>IF(VLOOKUP(I299,属性值!A:B,2,FALSE)&gt;16,"",IF(P299="","",INT(VLOOKUP(P299,属性值!I:O,R299+1,FALSE)*VLOOKUP(I299,属性值!A:D,3,FALSE))))</f>
        <v/>
      </c>
      <c r="AB299" s="90" t="str">
        <f>IF(VLOOKUP(I299,属性值!A:B,2,FALSE)&gt;16,"",IF(P299="","",INT(VLOOKUP(P299,属性值!I:O,R299+1,FALSE)*VLOOKUP(I299,属性值!A:D,4,FALSE))))</f>
        <v/>
      </c>
      <c r="AC299" s="90">
        <v>54</v>
      </c>
      <c r="AD299" s="90" t="str">
        <f>IF(AC299="","",VLOOKUP(AC299,状态名词!A:C,2,FALSE))</f>
        <v>spi</v>
      </c>
      <c r="AE299" s="90" t="str">
        <f>IF(AC299="","",VLOOKUP(AC299,状态名词!A:C,3,FALSE))</f>
        <v>精神</v>
      </c>
      <c r="AF299" s="90">
        <v>60</v>
      </c>
    </row>
    <row r="300" spans="1:32">
      <c r="I300" s="90" t="str">
        <f>IF(H300="",I299,VLOOKUP(H300,装备类型!A:B,2,FALSE))</f>
        <v>腿部</v>
      </c>
      <c r="L300" s="90" t="s">
        <v>225</v>
      </c>
      <c r="Q300" s="55" t="str">
        <f t="shared" si="9"/>
        <v/>
      </c>
      <c r="Y300" s="90" t="str">
        <f>IF(VLOOKUP(I300,属性值!A:F,2,FALSE)&lt;17,"",IF(P300="","",INT(VLOOKUP(P300,属性值!A:G,R300+1,FALSE)*VLOOKUP(I300,属性值!A:F,5,FALSE))))</f>
        <v/>
      </c>
      <c r="Z300" s="90" t="str">
        <f t="shared" si="10"/>
        <v/>
      </c>
      <c r="AA300" s="90" t="str">
        <f>IF(VLOOKUP(I300,属性值!A:B,2,FALSE)&gt;16,"",IF(P300="","",INT(VLOOKUP(P300,属性值!I:O,R300+1,FALSE)*VLOOKUP(I300,属性值!A:D,3,FALSE))))</f>
        <v/>
      </c>
      <c r="AB300" s="90" t="str">
        <f>IF(VLOOKUP(I300,属性值!A:B,2,FALSE)&gt;16,"",IF(P300="","",INT(VLOOKUP(P300,属性值!I:O,R300+1,FALSE)*VLOOKUP(I300,属性值!A:D,4,FALSE))))</f>
        <v/>
      </c>
      <c r="AC300" s="90">
        <v>21</v>
      </c>
      <c r="AD300" s="90" t="str">
        <f>IF(AC300="","",VLOOKUP(AC300,状态名词!A:C,2,FALSE))</f>
        <v>speed</v>
      </c>
      <c r="AE300" s="90" t="str">
        <f>IF(AC300="","",VLOOKUP(AC300,状态名词!A:C,3,FALSE))</f>
        <v>速度+</v>
      </c>
      <c r="AF300" s="90">
        <v>384</v>
      </c>
    </row>
    <row r="301" spans="1:32">
      <c r="I301" s="90" t="str">
        <f>IF(H301="",I300,VLOOKUP(H301,装备类型!A:B,2,FALSE))</f>
        <v>腿部</v>
      </c>
      <c r="J301" s="90">
        <v>2</v>
      </c>
      <c r="K301" s="90" t="s">
        <v>3392</v>
      </c>
      <c r="L301" s="90" t="s">
        <v>4192</v>
      </c>
      <c r="O301" s="90">
        <v>1</v>
      </c>
      <c r="P301" s="90">
        <v>60</v>
      </c>
      <c r="Q301" s="55">
        <f t="shared" si="9"/>
        <v>69</v>
      </c>
      <c r="R301" s="90">
        <v>6</v>
      </c>
      <c r="T301" s="90" t="s">
        <v>3524</v>
      </c>
      <c r="U301" s="90">
        <v>33570</v>
      </c>
      <c r="Y301" s="90" t="str">
        <f>IF(VLOOKUP(I301,属性值!A:F,2,FALSE)&lt;17,"",IF(P301="","",INT(VLOOKUP(P301,属性值!A:G,R301+1,FALSE)*VLOOKUP(I301,属性值!A:F,5,FALSE))))</f>
        <v/>
      </c>
      <c r="Z301" s="90" t="str">
        <f t="shared" si="10"/>
        <v/>
      </c>
      <c r="AA301" s="90">
        <f>IF(VLOOKUP(I301,属性值!A:B,2,FALSE)&gt;16,"",IF(P301="","",INT(VLOOKUP(P301,属性值!I:O,R301+1,FALSE)*VLOOKUP(I301,属性值!A:D,3,FALSE))))</f>
        <v>1374</v>
      </c>
      <c r="AB301" s="90">
        <f>IF(VLOOKUP(I301,属性值!A:B,2,FALSE)&gt;16,"",IF(P301="","",INT(VLOOKUP(P301,属性值!I:O,R301+1,FALSE)*VLOOKUP(I301,属性值!A:D,4,FALSE))))</f>
        <v>687</v>
      </c>
      <c r="AC301" s="90">
        <v>58</v>
      </c>
      <c r="AD301" s="90" t="str">
        <f>IF(AC301="","",VLOOKUP(AC301,状态名词!A:C,2,FALSE))</f>
        <v>vit</v>
      </c>
      <c r="AE301" s="90" t="str">
        <f>IF(AC301="","",VLOOKUP(AC301,状态名词!A:C,3,FALSE))</f>
        <v>体力</v>
      </c>
      <c r="AF301" s="90">
        <v>136</v>
      </c>
    </row>
    <row r="302" spans="1:32">
      <c r="I302" s="90" t="str">
        <f>IF(H302="",I301,VLOOKUP(H302,装备类型!A:B,2,FALSE))</f>
        <v>腿部</v>
      </c>
      <c r="L302" s="90" t="s">
        <v>225</v>
      </c>
      <c r="Q302" s="55" t="str">
        <f t="shared" si="9"/>
        <v/>
      </c>
      <c r="Y302" s="90" t="str">
        <f>IF(VLOOKUP(I302,属性值!A:F,2,FALSE)&lt;17,"",IF(P302="","",INT(VLOOKUP(P302,属性值!A:G,R302+1,FALSE)*VLOOKUP(I302,属性值!A:F,5,FALSE))))</f>
        <v/>
      </c>
      <c r="Z302" s="90" t="str">
        <f t="shared" si="10"/>
        <v/>
      </c>
      <c r="AA302" s="90" t="str">
        <f>IF(VLOOKUP(I302,属性值!A:B,2,FALSE)&gt;16,"",IF(P302="","",INT(VLOOKUP(P302,属性值!I:O,R302+1,FALSE)*VLOOKUP(I302,属性值!A:D,3,FALSE))))</f>
        <v/>
      </c>
      <c r="AB302" s="90" t="str">
        <f>IF(VLOOKUP(I302,属性值!A:B,2,FALSE)&gt;16,"",IF(P302="","",INT(VLOOKUP(P302,属性值!I:O,R302+1,FALSE)*VLOOKUP(I302,属性值!A:D,4,FALSE))))</f>
        <v/>
      </c>
      <c r="AC302" s="90">
        <v>54</v>
      </c>
      <c r="AD302" s="90" t="str">
        <f>IF(AC302="","",VLOOKUP(AC302,状态名词!A:C,2,FALSE))</f>
        <v>spi</v>
      </c>
      <c r="AE302" s="90" t="str">
        <f>IF(AC302="","",VLOOKUP(AC302,状态名词!A:C,3,FALSE))</f>
        <v>精神</v>
      </c>
      <c r="AF302" s="90">
        <v>115</v>
      </c>
    </row>
    <row r="303" spans="1:32">
      <c r="I303" s="90" t="str">
        <f>IF(H303="",I302,VLOOKUP(H303,装备类型!A:B,2,FALSE))</f>
        <v>腿部</v>
      </c>
      <c r="L303" s="90" t="s">
        <v>225</v>
      </c>
      <c r="Q303" s="55" t="str">
        <f t="shared" si="9"/>
        <v/>
      </c>
      <c r="Y303" s="90" t="str">
        <f>IF(VLOOKUP(I303,属性值!A:F,2,FALSE)&lt;17,"",IF(P303="","",INT(VLOOKUP(P303,属性值!A:G,R303+1,FALSE)*VLOOKUP(I303,属性值!A:F,5,FALSE))))</f>
        <v/>
      </c>
      <c r="Z303" s="90" t="str">
        <f t="shared" si="10"/>
        <v/>
      </c>
      <c r="AA303" s="90" t="str">
        <f>IF(VLOOKUP(I303,属性值!A:B,2,FALSE)&gt;16,"",IF(P303="","",INT(VLOOKUP(P303,属性值!I:O,R303+1,FALSE)*VLOOKUP(I303,属性值!A:D,3,FALSE))))</f>
        <v/>
      </c>
      <c r="AB303" s="90" t="str">
        <f>IF(VLOOKUP(I303,属性值!A:B,2,FALSE)&gt;16,"",IF(P303="","",INT(VLOOKUP(P303,属性值!I:O,R303+1,FALSE)*VLOOKUP(I303,属性值!A:D,4,FALSE))))</f>
        <v/>
      </c>
      <c r="AC303" s="90">
        <v>21</v>
      </c>
      <c r="AD303" s="90" t="str">
        <f>IF(AC303="","",VLOOKUP(AC303,状态名词!A:C,2,FALSE))</f>
        <v>speed</v>
      </c>
      <c r="AE303" s="90" t="str">
        <f>IF(AC303="","",VLOOKUP(AC303,状态名词!A:C,3,FALSE))</f>
        <v>速度+</v>
      </c>
      <c r="AF303" s="90">
        <v>720</v>
      </c>
    </row>
    <row r="304" spans="1:32">
      <c r="A304" s="90">
        <v>15104</v>
      </c>
      <c r="B304" s="90">
        <v>30</v>
      </c>
      <c r="C304" s="90">
        <v>5</v>
      </c>
      <c r="D304" s="90">
        <v>40</v>
      </c>
      <c r="E304" s="90">
        <v>1</v>
      </c>
      <c r="G304" s="90" t="s">
        <v>4372</v>
      </c>
      <c r="H304" s="90">
        <v>14</v>
      </c>
      <c r="I304" s="90" t="str">
        <f>IF(H304="",I303,VLOOKUP(H304,装备类型!A:B,2,FALSE))</f>
        <v>戒指</v>
      </c>
      <c r="J304" s="90">
        <v>1</v>
      </c>
      <c r="K304" s="90" t="s">
        <v>3393</v>
      </c>
      <c r="L304" s="90" t="s">
        <v>5522</v>
      </c>
      <c r="O304" s="90">
        <v>1</v>
      </c>
      <c r="P304" s="90">
        <v>40</v>
      </c>
      <c r="Q304" s="55">
        <f t="shared" si="9"/>
        <v>47</v>
      </c>
      <c r="R304" s="90">
        <v>5</v>
      </c>
      <c r="T304" s="90" t="s">
        <v>3525</v>
      </c>
      <c r="U304" s="90">
        <v>33571</v>
      </c>
      <c r="Y304" s="90" t="str">
        <f>IF(VLOOKUP(I304,属性值!A:F,2,FALSE)&lt;17,"",IF(P304="","",INT(VLOOKUP(P304,属性值!A:G,R304+1,FALSE)*VLOOKUP(I304,属性值!A:F,5,FALSE))))</f>
        <v/>
      </c>
      <c r="Z304" s="90" t="str">
        <f t="shared" si="10"/>
        <v/>
      </c>
      <c r="AA304" s="90">
        <f>IF(VLOOKUP(I304,属性值!A:B,2,FALSE)&gt;16,"",IF(P304="","",INT(VLOOKUP(P304,属性值!I:O,R304+1,FALSE)*VLOOKUP(I304,属性值!A:D,3,FALSE))))</f>
        <v>306</v>
      </c>
      <c r="AB304" s="90">
        <f>IF(VLOOKUP(I304,属性值!A:B,2,FALSE)&gt;16,"",IF(P304="","",INT(VLOOKUP(P304,属性值!I:O,R304+1,FALSE)*VLOOKUP(I304,属性值!A:D,4,FALSE))))</f>
        <v>612</v>
      </c>
      <c r="AC304" s="90">
        <v>58</v>
      </c>
      <c r="AD304" s="90" t="str">
        <f>IF(AC304="","",VLOOKUP(AC304,状态名词!A:C,2,FALSE))</f>
        <v>vit</v>
      </c>
      <c r="AE304" s="90" t="str">
        <f>IF(AC304="","",VLOOKUP(AC304,状态名词!A:C,3,FALSE))</f>
        <v>体力</v>
      </c>
      <c r="AF304" s="90">
        <v>36</v>
      </c>
    </row>
    <row r="305" spans="1:32">
      <c r="I305" s="90" t="str">
        <f>IF(H305="",I304,VLOOKUP(H305,装备类型!A:B,2,FALSE))</f>
        <v>戒指</v>
      </c>
      <c r="L305" s="90" t="s">
        <v>225</v>
      </c>
      <c r="Q305" s="55" t="str">
        <f t="shared" si="9"/>
        <v/>
      </c>
      <c r="Y305" s="90" t="str">
        <f>IF(VLOOKUP(I305,属性值!A:F,2,FALSE)&lt;17,"",IF(P305="","",INT(VLOOKUP(P305,属性值!A:G,R305+1,FALSE)*VLOOKUP(I305,属性值!A:F,5,FALSE))))</f>
        <v/>
      </c>
      <c r="Z305" s="90" t="str">
        <f t="shared" si="10"/>
        <v/>
      </c>
      <c r="AA305" s="90" t="str">
        <f>IF(VLOOKUP(I305,属性值!A:B,2,FALSE)&gt;16,"",IF(P305="","",INT(VLOOKUP(P305,属性值!I:O,R305+1,FALSE)*VLOOKUP(I305,属性值!A:D,3,FALSE))))</f>
        <v/>
      </c>
      <c r="AB305" s="90" t="str">
        <f>IF(VLOOKUP(I305,属性值!A:B,2,FALSE)&gt;16,"",IF(P305="","",INT(VLOOKUP(P305,属性值!I:O,R305+1,FALSE)*VLOOKUP(I305,属性值!A:D,4,FALSE))))</f>
        <v/>
      </c>
      <c r="AC305" s="90">
        <v>54</v>
      </c>
      <c r="AD305" s="90" t="str">
        <f>IF(AC305="","",VLOOKUP(AC305,状态名词!A:C,2,FALSE))</f>
        <v>spi</v>
      </c>
      <c r="AE305" s="90" t="str">
        <f>IF(AC305="","",VLOOKUP(AC305,状态名词!A:C,3,FALSE))</f>
        <v>精神</v>
      </c>
      <c r="AF305" s="90">
        <v>120</v>
      </c>
    </row>
    <row r="306" spans="1:32">
      <c r="I306" s="90" t="str">
        <f>IF(H306="",I305,VLOOKUP(H306,装备类型!A:B,2,FALSE))</f>
        <v>戒指</v>
      </c>
      <c r="L306" s="90" t="s">
        <v>225</v>
      </c>
      <c r="Q306" s="55" t="str">
        <f t="shared" si="9"/>
        <v/>
      </c>
      <c r="Y306" s="90" t="str">
        <f>IF(VLOOKUP(I306,属性值!A:F,2,FALSE)&lt;17,"",IF(P306="","",INT(VLOOKUP(P306,属性值!A:G,R306+1,FALSE)*VLOOKUP(I306,属性值!A:F,5,FALSE))))</f>
        <v/>
      </c>
      <c r="Z306" s="90" t="str">
        <f t="shared" si="10"/>
        <v/>
      </c>
      <c r="AA306" s="90" t="str">
        <f>IF(VLOOKUP(I306,属性值!A:B,2,FALSE)&gt;16,"",IF(P306="","",INT(VLOOKUP(P306,属性值!I:O,R306+1,FALSE)*VLOOKUP(I306,属性值!A:D,3,FALSE))))</f>
        <v/>
      </c>
      <c r="AB306" s="90" t="str">
        <f>IF(VLOOKUP(I306,属性值!A:B,2,FALSE)&gt;16,"",IF(P306="","",INT(VLOOKUP(P306,属性值!I:O,R306+1,FALSE)*VLOOKUP(I306,属性值!A:D,4,FALSE))))</f>
        <v/>
      </c>
      <c r="AC306" s="90">
        <v>19</v>
      </c>
      <c r="AD306" s="90" t="str">
        <f>IF(AC306="","",VLOOKUP(AC306,状态名词!A:C,2,FALSE))</f>
        <v>rating</v>
      </c>
      <c r="AE306" s="90" t="str">
        <f>IF(AC306="","",VLOOKUP(AC306,状态名词!A:C,3,FALSE))</f>
        <v>暴击+</v>
      </c>
      <c r="AF306" s="90">
        <v>384</v>
      </c>
    </row>
    <row r="307" spans="1:32">
      <c r="I307" s="90" t="str">
        <f>IF(H307="",I306,VLOOKUP(H307,装备类型!A:B,2,FALSE))</f>
        <v>戒指</v>
      </c>
      <c r="J307" s="90">
        <v>2</v>
      </c>
      <c r="K307" s="90" t="s">
        <v>3394</v>
      </c>
      <c r="L307" s="90" t="s">
        <v>4193</v>
      </c>
      <c r="O307" s="90">
        <v>1</v>
      </c>
      <c r="P307" s="90">
        <v>60</v>
      </c>
      <c r="Q307" s="55">
        <f t="shared" si="9"/>
        <v>69</v>
      </c>
      <c r="R307" s="90">
        <v>6</v>
      </c>
      <c r="T307" s="90" t="s">
        <v>3525</v>
      </c>
      <c r="U307" s="90">
        <v>33572</v>
      </c>
      <c r="Y307" s="90" t="str">
        <f>IF(VLOOKUP(I307,属性值!A:F,2,FALSE)&lt;17,"",IF(P307="","",INT(VLOOKUP(P307,属性值!A:G,R307+1,FALSE)*VLOOKUP(I307,属性值!A:F,5,FALSE))))</f>
        <v/>
      </c>
      <c r="Z307" s="90" t="str">
        <f t="shared" si="10"/>
        <v/>
      </c>
      <c r="AA307" s="90">
        <f>IF(VLOOKUP(I307,属性值!A:B,2,FALSE)&gt;16,"",IF(P307="","",INT(VLOOKUP(P307,属性值!I:O,R307+1,FALSE)*VLOOKUP(I307,属性值!A:D,3,FALSE))))</f>
        <v>687</v>
      </c>
      <c r="AB307" s="90">
        <f>IF(VLOOKUP(I307,属性值!A:B,2,FALSE)&gt;16,"",IF(P307="","",INT(VLOOKUP(P307,属性值!I:O,R307+1,FALSE)*VLOOKUP(I307,属性值!A:D,4,FALSE))))</f>
        <v>1374</v>
      </c>
      <c r="AC307" s="90">
        <v>58</v>
      </c>
      <c r="AD307" s="90" t="str">
        <f>IF(AC307="","",VLOOKUP(AC307,状态名词!A:C,2,FALSE))</f>
        <v>vit</v>
      </c>
      <c r="AE307" s="90" t="str">
        <f>IF(AC307="","",VLOOKUP(AC307,状态名词!A:C,3,FALSE))</f>
        <v>体力</v>
      </c>
      <c r="AF307" s="90">
        <v>68</v>
      </c>
    </row>
    <row r="308" spans="1:32">
      <c r="I308" s="90" t="str">
        <f>IF(H308="",I307,VLOOKUP(H308,装备类型!A:B,2,FALSE))</f>
        <v>戒指</v>
      </c>
      <c r="L308" s="90" t="s">
        <v>225</v>
      </c>
      <c r="Q308" s="55" t="str">
        <f t="shared" si="9"/>
        <v/>
      </c>
      <c r="Y308" s="90" t="str">
        <f>IF(VLOOKUP(I308,属性值!A:F,2,FALSE)&lt;17,"",IF(P308="","",INT(VLOOKUP(P308,属性值!A:G,R308+1,FALSE)*VLOOKUP(I308,属性值!A:F,5,FALSE))))</f>
        <v/>
      </c>
      <c r="Z308" s="90" t="str">
        <f t="shared" si="10"/>
        <v/>
      </c>
      <c r="AA308" s="90" t="str">
        <f>IF(VLOOKUP(I308,属性值!A:B,2,FALSE)&gt;16,"",IF(P308="","",INT(VLOOKUP(P308,属性值!I:O,R308+1,FALSE)*VLOOKUP(I308,属性值!A:D,3,FALSE))))</f>
        <v/>
      </c>
      <c r="AB308" s="90" t="str">
        <f>IF(VLOOKUP(I308,属性值!A:B,2,FALSE)&gt;16,"",IF(P308="","",INT(VLOOKUP(P308,属性值!I:O,R308+1,FALSE)*VLOOKUP(I308,属性值!A:D,4,FALSE))))</f>
        <v/>
      </c>
      <c r="AC308" s="90">
        <v>54</v>
      </c>
      <c r="AD308" s="90" t="str">
        <f>IF(AC308="","",VLOOKUP(AC308,状态名词!A:C,2,FALSE))</f>
        <v>spi</v>
      </c>
      <c r="AE308" s="90" t="str">
        <f>IF(AC308="","",VLOOKUP(AC308,状态名词!A:C,3,FALSE))</f>
        <v>精神</v>
      </c>
      <c r="AF308" s="90">
        <v>230</v>
      </c>
    </row>
    <row r="309" spans="1:32">
      <c r="I309" s="90" t="str">
        <f>IF(H309="",I308,VLOOKUP(H309,装备类型!A:B,2,FALSE))</f>
        <v>戒指</v>
      </c>
      <c r="L309" s="90" t="s">
        <v>225</v>
      </c>
      <c r="Q309" s="55" t="str">
        <f t="shared" si="9"/>
        <v/>
      </c>
      <c r="Y309" s="90" t="str">
        <f>IF(VLOOKUP(I309,属性值!A:F,2,FALSE)&lt;17,"",IF(P309="","",INT(VLOOKUP(P309,属性值!A:G,R309+1,FALSE)*VLOOKUP(I309,属性值!A:F,5,FALSE))))</f>
        <v/>
      </c>
      <c r="Z309" s="90" t="str">
        <f t="shared" si="10"/>
        <v/>
      </c>
      <c r="AA309" s="90" t="str">
        <f>IF(VLOOKUP(I309,属性值!A:B,2,FALSE)&gt;16,"",IF(P309="","",INT(VLOOKUP(P309,属性值!I:O,R309+1,FALSE)*VLOOKUP(I309,属性值!A:D,3,FALSE))))</f>
        <v/>
      </c>
      <c r="AB309" s="90" t="str">
        <f>IF(VLOOKUP(I309,属性值!A:B,2,FALSE)&gt;16,"",IF(P309="","",INT(VLOOKUP(P309,属性值!I:O,R309+1,FALSE)*VLOOKUP(I309,属性值!A:D,4,FALSE))))</f>
        <v/>
      </c>
      <c r="AC309" s="90">
        <v>19</v>
      </c>
      <c r="AD309" s="90" t="str">
        <f>IF(AC309="","",VLOOKUP(AC309,状态名词!A:C,2,FALSE))</f>
        <v>rating</v>
      </c>
      <c r="AE309" s="90" t="str">
        <f>IF(AC309="","",VLOOKUP(AC309,状态名词!A:C,3,FALSE))</f>
        <v>暴击+</v>
      </c>
      <c r="AF309" s="90">
        <v>720</v>
      </c>
    </row>
    <row r="310" spans="1:32">
      <c r="A310" s="90">
        <v>15105</v>
      </c>
      <c r="B310" s="90">
        <v>30</v>
      </c>
      <c r="C310" s="90">
        <v>5</v>
      </c>
      <c r="D310" s="90">
        <v>40</v>
      </c>
      <c r="E310" s="90">
        <v>1</v>
      </c>
      <c r="G310" s="90" t="s">
        <v>4372</v>
      </c>
      <c r="H310" s="90">
        <v>15</v>
      </c>
      <c r="I310" s="90" t="str">
        <f>IF(H310="",I309,VLOOKUP(H310,装备类型!A:B,2,FALSE))</f>
        <v>项链</v>
      </c>
      <c r="J310" s="90">
        <v>1</v>
      </c>
      <c r="K310" s="90" t="s">
        <v>3395</v>
      </c>
      <c r="L310" s="90" t="s">
        <v>5523</v>
      </c>
      <c r="O310" s="90">
        <v>1</v>
      </c>
      <c r="P310" s="90">
        <v>40</v>
      </c>
      <c r="Q310" s="55">
        <f t="shared" si="9"/>
        <v>47</v>
      </c>
      <c r="R310" s="90">
        <v>5</v>
      </c>
      <c r="T310" s="90" t="s">
        <v>3504</v>
      </c>
      <c r="U310" s="90">
        <v>33573</v>
      </c>
      <c r="Y310" s="90" t="str">
        <f>IF(VLOOKUP(I310,属性值!A:F,2,FALSE)&lt;17,"",IF(P310="","",INT(VLOOKUP(P310,属性值!A:G,R310+1,FALSE)*VLOOKUP(I310,属性值!A:F,5,FALSE))))</f>
        <v/>
      </c>
      <c r="Z310" s="90" t="str">
        <f t="shared" si="10"/>
        <v/>
      </c>
      <c r="AA310" s="90">
        <f>IF(VLOOKUP(I310,属性值!A:B,2,FALSE)&gt;16,"",IF(P310="","",INT(VLOOKUP(P310,属性值!I:O,R310+1,FALSE)*VLOOKUP(I310,属性值!A:D,3,FALSE))))</f>
        <v>306</v>
      </c>
      <c r="AB310" s="90">
        <f>IF(VLOOKUP(I310,属性值!A:B,2,FALSE)&gt;16,"",IF(P310="","",INT(VLOOKUP(P310,属性值!I:O,R310+1,FALSE)*VLOOKUP(I310,属性值!A:D,4,FALSE))))</f>
        <v>612</v>
      </c>
      <c r="AC310" s="90">
        <v>58</v>
      </c>
      <c r="AD310" s="90" t="str">
        <f>IF(AC310="","",VLOOKUP(AC310,状态名词!A:C,2,FALSE))</f>
        <v>vit</v>
      </c>
      <c r="AE310" s="90" t="str">
        <f>IF(AC310="","",VLOOKUP(AC310,状态名词!A:C,3,FALSE))</f>
        <v>体力</v>
      </c>
      <c r="AF310" s="90">
        <v>36</v>
      </c>
    </row>
    <row r="311" spans="1:32">
      <c r="I311" s="90" t="str">
        <f>IF(H311="",I310,VLOOKUP(H311,装备类型!A:B,2,FALSE))</f>
        <v>项链</v>
      </c>
      <c r="L311" s="90" t="s">
        <v>225</v>
      </c>
      <c r="Q311" s="55" t="str">
        <f t="shared" si="9"/>
        <v/>
      </c>
      <c r="Y311" s="90" t="str">
        <f>IF(VLOOKUP(I311,属性值!A:F,2,FALSE)&lt;17,"",IF(P311="","",INT(VLOOKUP(P311,属性值!A:G,R311+1,FALSE)*VLOOKUP(I311,属性值!A:F,5,FALSE))))</f>
        <v/>
      </c>
      <c r="Z311" s="90" t="str">
        <f t="shared" si="10"/>
        <v/>
      </c>
      <c r="AA311" s="90" t="str">
        <f>IF(VLOOKUP(I311,属性值!A:B,2,FALSE)&gt;16,"",IF(P311="","",INT(VLOOKUP(P311,属性值!I:O,R311+1,FALSE)*VLOOKUP(I311,属性值!A:D,3,FALSE))))</f>
        <v/>
      </c>
      <c r="AB311" s="90" t="str">
        <f>IF(VLOOKUP(I311,属性值!A:B,2,FALSE)&gt;16,"",IF(P311="","",INT(VLOOKUP(P311,属性值!I:O,R311+1,FALSE)*VLOOKUP(I311,属性值!A:D,4,FALSE))))</f>
        <v/>
      </c>
      <c r="AC311" s="90">
        <v>54</v>
      </c>
      <c r="AD311" s="90" t="str">
        <f>IF(AC311="","",VLOOKUP(AC311,状态名词!A:C,2,FALSE))</f>
        <v>spi</v>
      </c>
      <c r="AE311" s="90" t="str">
        <f>IF(AC311="","",VLOOKUP(AC311,状态名词!A:C,3,FALSE))</f>
        <v>精神</v>
      </c>
      <c r="AF311" s="90">
        <v>120</v>
      </c>
    </row>
    <row r="312" spans="1:32">
      <c r="I312" s="90" t="str">
        <f>IF(H312="",I311,VLOOKUP(H312,装备类型!A:B,2,FALSE))</f>
        <v>项链</v>
      </c>
      <c r="L312" s="90" t="s">
        <v>225</v>
      </c>
      <c r="Q312" s="55" t="str">
        <f t="shared" si="9"/>
        <v/>
      </c>
      <c r="Y312" s="90" t="str">
        <f>IF(VLOOKUP(I312,属性值!A:F,2,FALSE)&lt;17,"",IF(P312="","",INT(VLOOKUP(P312,属性值!A:G,R312+1,FALSE)*VLOOKUP(I312,属性值!A:F,5,FALSE))))</f>
        <v/>
      </c>
      <c r="Z312" s="90" t="str">
        <f t="shared" si="10"/>
        <v/>
      </c>
      <c r="AA312" s="90" t="str">
        <f>IF(VLOOKUP(I312,属性值!A:B,2,FALSE)&gt;16,"",IF(P312="","",INT(VLOOKUP(P312,属性值!I:O,R312+1,FALSE)*VLOOKUP(I312,属性值!A:D,3,FALSE))))</f>
        <v/>
      </c>
      <c r="AB312" s="90" t="str">
        <f>IF(VLOOKUP(I312,属性值!A:B,2,FALSE)&gt;16,"",IF(P312="","",INT(VLOOKUP(P312,属性值!I:O,R312+1,FALSE)*VLOOKUP(I312,属性值!A:D,4,FALSE))))</f>
        <v/>
      </c>
      <c r="AC312" s="90">
        <v>20</v>
      </c>
      <c r="AD312" s="90" t="str">
        <f>IF(AC312="","",VLOOKUP(AC312,状态名词!A:C,2,FALSE))</f>
        <v>ratingdamage</v>
      </c>
      <c r="AE312" s="90" t="str">
        <f>IF(AC312="","",VLOOKUP(AC312,状态名词!A:C,3,FALSE))</f>
        <v>暴伤+</v>
      </c>
      <c r="AF312" s="90">
        <v>576</v>
      </c>
    </row>
    <row r="313" spans="1:32">
      <c r="I313" s="90" t="str">
        <f>IF(H313="",I312,VLOOKUP(H313,装备类型!A:B,2,FALSE))</f>
        <v>项链</v>
      </c>
      <c r="J313" s="90">
        <v>2</v>
      </c>
      <c r="K313" s="90" t="s">
        <v>3396</v>
      </c>
      <c r="L313" s="90" t="s">
        <v>4194</v>
      </c>
      <c r="O313" s="90">
        <v>1</v>
      </c>
      <c r="P313" s="90">
        <v>60</v>
      </c>
      <c r="Q313" s="55">
        <f t="shared" ref="Q313:Q376" si="12">IF(R313="","",IF(R313=1,P313,R313*2-3+P313))</f>
        <v>69</v>
      </c>
      <c r="R313" s="90">
        <v>6</v>
      </c>
      <c r="T313" s="90" t="s">
        <v>3504</v>
      </c>
      <c r="U313" s="90">
        <v>33574</v>
      </c>
      <c r="Y313" s="90" t="str">
        <f>IF(VLOOKUP(I313,属性值!A:F,2,FALSE)&lt;17,"",IF(P313="","",INT(VLOOKUP(P313,属性值!A:G,R313+1,FALSE)*VLOOKUP(I313,属性值!A:F,5,FALSE))))</f>
        <v/>
      </c>
      <c r="Z313" s="90" t="str">
        <f t="shared" si="10"/>
        <v/>
      </c>
      <c r="AA313" s="90">
        <f>IF(VLOOKUP(I313,属性值!A:B,2,FALSE)&gt;16,"",IF(P313="","",INT(VLOOKUP(P313,属性值!I:O,R313+1,FALSE)*VLOOKUP(I313,属性值!A:D,3,FALSE))))</f>
        <v>687</v>
      </c>
      <c r="AB313" s="90">
        <f>IF(VLOOKUP(I313,属性值!A:B,2,FALSE)&gt;16,"",IF(P313="","",INT(VLOOKUP(P313,属性值!I:O,R313+1,FALSE)*VLOOKUP(I313,属性值!A:D,4,FALSE))))</f>
        <v>1374</v>
      </c>
      <c r="AC313" s="90">
        <v>58</v>
      </c>
      <c r="AD313" s="90" t="str">
        <f>IF(AC313="","",VLOOKUP(AC313,状态名词!A:C,2,FALSE))</f>
        <v>vit</v>
      </c>
      <c r="AE313" s="90" t="str">
        <f>IF(AC313="","",VLOOKUP(AC313,状态名词!A:C,3,FALSE))</f>
        <v>体力</v>
      </c>
      <c r="AF313" s="90">
        <v>68</v>
      </c>
    </row>
    <row r="314" spans="1:32">
      <c r="I314" s="90" t="str">
        <f>IF(H314="",I313,VLOOKUP(H314,装备类型!A:B,2,FALSE))</f>
        <v>项链</v>
      </c>
      <c r="L314" s="90" t="s">
        <v>225</v>
      </c>
      <c r="Q314" s="55" t="str">
        <f t="shared" si="12"/>
        <v/>
      </c>
      <c r="Y314" s="90" t="str">
        <f>IF(VLOOKUP(I314,属性值!A:F,2,FALSE)&lt;17,"",IF(P314="","",INT(VLOOKUP(P314,属性值!A:G,R314+1,FALSE)*VLOOKUP(I314,属性值!A:F,5,FALSE))))</f>
        <v/>
      </c>
      <c r="Z314" s="90" t="str">
        <f t="shared" si="10"/>
        <v/>
      </c>
      <c r="AA314" s="90" t="str">
        <f>IF(VLOOKUP(I314,属性值!A:B,2,FALSE)&gt;16,"",IF(P314="","",INT(VLOOKUP(P314,属性值!I:O,R314+1,FALSE)*VLOOKUP(I314,属性值!A:D,3,FALSE))))</f>
        <v/>
      </c>
      <c r="AB314" s="90" t="str">
        <f>IF(VLOOKUP(I314,属性值!A:B,2,FALSE)&gt;16,"",IF(P314="","",INT(VLOOKUP(P314,属性值!I:O,R314+1,FALSE)*VLOOKUP(I314,属性值!A:D,4,FALSE))))</f>
        <v/>
      </c>
      <c r="AC314" s="90">
        <v>54</v>
      </c>
      <c r="AD314" s="90" t="str">
        <f>IF(AC314="","",VLOOKUP(AC314,状态名词!A:C,2,FALSE))</f>
        <v>spi</v>
      </c>
      <c r="AE314" s="90" t="str">
        <f>IF(AC314="","",VLOOKUP(AC314,状态名词!A:C,3,FALSE))</f>
        <v>精神</v>
      </c>
      <c r="AF314" s="90">
        <v>230</v>
      </c>
    </row>
    <row r="315" spans="1:32">
      <c r="I315" s="90" t="str">
        <f>IF(H315="",I314,VLOOKUP(H315,装备类型!A:B,2,FALSE))</f>
        <v>项链</v>
      </c>
      <c r="L315" s="90" t="s">
        <v>225</v>
      </c>
      <c r="Q315" s="55" t="str">
        <f t="shared" si="12"/>
        <v/>
      </c>
      <c r="Y315" s="90" t="str">
        <f>IF(VLOOKUP(I315,属性值!A:F,2,FALSE)&lt;17,"",IF(P315="","",INT(VLOOKUP(P315,属性值!A:G,R315+1,FALSE)*VLOOKUP(I315,属性值!A:F,5,FALSE))))</f>
        <v/>
      </c>
      <c r="Z315" s="90" t="str">
        <f t="shared" si="10"/>
        <v/>
      </c>
      <c r="AA315" s="90" t="str">
        <f>IF(VLOOKUP(I315,属性值!A:B,2,FALSE)&gt;16,"",IF(P315="","",INT(VLOOKUP(P315,属性值!I:O,R315+1,FALSE)*VLOOKUP(I315,属性值!A:D,3,FALSE))))</f>
        <v/>
      </c>
      <c r="AB315" s="90" t="str">
        <f>IF(VLOOKUP(I315,属性值!A:B,2,FALSE)&gt;16,"",IF(P315="","",INT(VLOOKUP(P315,属性值!I:O,R315+1,FALSE)*VLOOKUP(I315,属性值!A:D,4,FALSE))))</f>
        <v/>
      </c>
      <c r="AC315" s="90">
        <v>20</v>
      </c>
      <c r="AD315" s="90" t="str">
        <f>IF(AC315="","",VLOOKUP(AC315,状态名词!A:C,2,FALSE))</f>
        <v>ratingdamage</v>
      </c>
      <c r="AE315" s="90" t="str">
        <f>IF(AC315="","",VLOOKUP(AC315,状态名词!A:C,3,FALSE))</f>
        <v>暴伤+</v>
      </c>
      <c r="AF315" s="90">
        <v>1080</v>
      </c>
    </row>
    <row r="316" spans="1:32">
      <c r="A316" s="90">
        <v>15106</v>
      </c>
      <c r="B316" s="90">
        <v>30</v>
      </c>
      <c r="C316" s="90">
        <v>5</v>
      </c>
      <c r="D316" s="90">
        <v>40</v>
      </c>
      <c r="E316" s="90">
        <v>1</v>
      </c>
      <c r="G316" s="90" t="s">
        <v>4372</v>
      </c>
      <c r="H316" s="90">
        <v>16</v>
      </c>
      <c r="I316" s="90" t="str">
        <f>IF(H316="",I315,VLOOKUP(H316,装备类型!A:B,2,FALSE))</f>
        <v>手镯</v>
      </c>
      <c r="J316" s="90">
        <v>1</v>
      </c>
      <c r="K316" s="90" t="s">
        <v>3397</v>
      </c>
      <c r="L316" s="90" t="s">
        <v>5524</v>
      </c>
      <c r="O316" s="90">
        <v>1</v>
      </c>
      <c r="P316" s="90">
        <v>40</v>
      </c>
      <c r="Q316" s="55">
        <f t="shared" si="12"/>
        <v>47</v>
      </c>
      <c r="R316" s="90">
        <v>5</v>
      </c>
      <c r="T316" s="90" t="s">
        <v>3526</v>
      </c>
      <c r="U316" s="90">
        <v>33575</v>
      </c>
      <c r="Y316" s="90" t="str">
        <f>IF(VLOOKUP(I316,属性值!A:F,2,FALSE)&lt;17,"",IF(P316="","",INT(VLOOKUP(P316,属性值!A:G,R316+1,FALSE)*VLOOKUP(I316,属性值!A:F,5,FALSE))))</f>
        <v/>
      </c>
      <c r="Z316" s="90" t="str">
        <f t="shared" si="10"/>
        <v/>
      </c>
      <c r="AA316" s="90">
        <f>IF(VLOOKUP(I316,属性值!A:B,2,FALSE)&gt;16,"",IF(P316="","",INT(VLOOKUP(P316,属性值!I:O,R316+1,FALSE)*VLOOKUP(I316,属性值!A:D,3,FALSE))))</f>
        <v>306</v>
      </c>
      <c r="AB316" s="90">
        <f>IF(VLOOKUP(I316,属性值!A:B,2,FALSE)&gt;16,"",IF(P316="","",INT(VLOOKUP(P316,属性值!I:O,R316+1,FALSE)*VLOOKUP(I316,属性值!A:D,4,FALSE))))</f>
        <v>612</v>
      </c>
      <c r="AC316" s="90">
        <v>58</v>
      </c>
      <c r="AD316" s="90" t="str">
        <f>IF(AC316="","",VLOOKUP(AC316,状态名词!A:C,2,FALSE))</f>
        <v>vit</v>
      </c>
      <c r="AE316" s="90" t="str">
        <f>IF(AC316="","",VLOOKUP(AC316,状态名词!A:C,3,FALSE))</f>
        <v>体力</v>
      </c>
      <c r="AF316" s="90">
        <v>36</v>
      </c>
    </row>
    <row r="317" spans="1:32">
      <c r="I317" s="90" t="str">
        <f>IF(H317="",I316,VLOOKUP(H317,装备类型!A:B,2,FALSE))</f>
        <v>手镯</v>
      </c>
      <c r="L317" s="90" t="s">
        <v>225</v>
      </c>
      <c r="Q317" s="55" t="str">
        <f t="shared" si="12"/>
        <v/>
      </c>
      <c r="Y317" s="90" t="str">
        <f>IF(VLOOKUP(I317,属性值!A:F,2,FALSE)&lt;17,"",IF(P317="","",INT(VLOOKUP(P317,属性值!A:G,R317+1,FALSE)*VLOOKUP(I317,属性值!A:F,5,FALSE))))</f>
        <v/>
      </c>
      <c r="Z317" s="90" t="str">
        <f t="shared" si="10"/>
        <v/>
      </c>
      <c r="AA317" s="90" t="str">
        <f>IF(VLOOKUP(I317,属性值!A:B,2,FALSE)&gt;16,"",IF(P317="","",INT(VLOOKUP(P317,属性值!I:O,R317+1,FALSE)*VLOOKUP(I317,属性值!A:D,3,FALSE))))</f>
        <v/>
      </c>
      <c r="AB317" s="90" t="str">
        <f>IF(VLOOKUP(I317,属性值!A:B,2,FALSE)&gt;16,"",IF(P317="","",INT(VLOOKUP(P317,属性值!I:O,R317+1,FALSE)*VLOOKUP(I317,属性值!A:D,4,FALSE))))</f>
        <v/>
      </c>
      <c r="AC317" s="90">
        <v>54</v>
      </c>
      <c r="AD317" s="90" t="str">
        <f>IF(AC317="","",VLOOKUP(AC317,状态名词!A:C,2,FALSE))</f>
        <v>spi</v>
      </c>
      <c r="AE317" s="90" t="str">
        <f>IF(AC317="","",VLOOKUP(AC317,状态名词!A:C,3,FALSE))</f>
        <v>精神</v>
      </c>
      <c r="AF317" s="90">
        <v>120</v>
      </c>
    </row>
    <row r="318" spans="1:32">
      <c r="I318" s="90" t="str">
        <f>IF(H318="",I317,VLOOKUP(H318,装备类型!A:B,2,FALSE))</f>
        <v>手镯</v>
      </c>
      <c r="L318" s="90" t="s">
        <v>225</v>
      </c>
      <c r="Q318" s="55" t="str">
        <f t="shared" si="12"/>
        <v/>
      </c>
      <c r="Y318" s="90" t="str">
        <f>IF(VLOOKUP(I318,属性值!A:F,2,FALSE)&lt;17,"",IF(P318="","",INT(VLOOKUP(P318,属性值!A:G,R318+1,FALSE)*VLOOKUP(I318,属性值!A:F,5,FALSE))))</f>
        <v/>
      </c>
      <c r="Z318" s="90" t="str">
        <f t="shared" si="10"/>
        <v/>
      </c>
      <c r="AA318" s="90" t="str">
        <f>IF(VLOOKUP(I318,属性值!A:B,2,FALSE)&gt;16,"",IF(P318="","",INT(VLOOKUP(P318,属性值!I:O,R318+1,FALSE)*VLOOKUP(I318,属性值!A:D,3,FALSE))))</f>
        <v/>
      </c>
      <c r="AB318" s="90" t="str">
        <f>IF(VLOOKUP(I318,属性值!A:B,2,FALSE)&gt;16,"",IF(P318="","",INT(VLOOKUP(P318,属性值!I:O,R318+1,FALSE)*VLOOKUP(I318,属性值!A:D,4,FALSE))))</f>
        <v/>
      </c>
      <c r="AC318" s="90">
        <v>23</v>
      </c>
      <c r="AD318" s="90" t="str">
        <f>IF(AC318="","",VLOOKUP(AC318,状态名词!A:C,2,FALSE))</f>
        <v>steal</v>
      </c>
      <c r="AE318" s="90" t="str">
        <f>IF(AC318="","",VLOOKUP(AC318,状态名词!A:C,3,FALSE))</f>
        <v>生命偷取</v>
      </c>
      <c r="AF318" s="90">
        <v>384</v>
      </c>
    </row>
    <row r="319" spans="1:32">
      <c r="I319" s="90" t="str">
        <f>IF(H319="",I318,VLOOKUP(H319,装备类型!A:B,2,FALSE))</f>
        <v>手镯</v>
      </c>
      <c r="J319" s="90">
        <v>2</v>
      </c>
      <c r="K319" s="90" t="s">
        <v>3398</v>
      </c>
      <c r="L319" s="90" t="s">
        <v>4195</v>
      </c>
      <c r="O319" s="90">
        <v>1</v>
      </c>
      <c r="P319" s="90">
        <v>60</v>
      </c>
      <c r="Q319" s="55">
        <f t="shared" si="12"/>
        <v>69</v>
      </c>
      <c r="R319" s="90">
        <v>6</v>
      </c>
      <c r="T319" s="90" t="s">
        <v>3526</v>
      </c>
      <c r="U319" s="90">
        <v>33576</v>
      </c>
      <c r="Y319" s="90" t="str">
        <f>IF(VLOOKUP(I319,属性值!A:F,2,FALSE)&lt;17,"",IF(P319="","",INT(VLOOKUP(P319,属性值!A:G,R319+1,FALSE)*VLOOKUP(I319,属性值!A:F,5,FALSE))))</f>
        <v/>
      </c>
      <c r="Z319" s="90" t="str">
        <f t="shared" si="10"/>
        <v/>
      </c>
      <c r="AA319" s="90">
        <f>IF(VLOOKUP(I319,属性值!A:B,2,FALSE)&gt;16,"",IF(P319="","",INT(VLOOKUP(P319,属性值!I:O,R319+1,FALSE)*VLOOKUP(I319,属性值!A:D,3,FALSE))))</f>
        <v>687</v>
      </c>
      <c r="AB319" s="90">
        <f>IF(VLOOKUP(I319,属性值!A:B,2,FALSE)&gt;16,"",IF(P319="","",INT(VLOOKUP(P319,属性值!I:O,R319+1,FALSE)*VLOOKUP(I319,属性值!A:D,4,FALSE))))</f>
        <v>1374</v>
      </c>
      <c r="AC319" s="90">
        <v>58</v>
      </c>
      <c r="AD319" s="90" t="str">
        <f>IF(AC319="","",VLOOKUP(AC319,状态名词!A:C,2,FALSE))</f>
        <v>vit</v>
      </c>
      <c r="AE319" s="90" t="str">
        <f>IF(AC319="","",VLOOKUP(AC319,状态名词!A:C,3,FALSE))</f>
        <v>体力</v>
      </c>
      <c r="AF319" s="90">
        <v>68</v>
      </c>
    </row>
    <row r="320" spans="1:32">
      <c r="I320" s="90" t="str">
        <f>IF(H320="",I319,VLOOKUP(H320,装备类型!A:B,2,FALSE))</f>
        <v>手镯</v>
      </c>
      <c r="L320" s="90" t="s">
        <v>225</v>
      </c>
      <c r="Q320" s="55" t="str">
        <f t="shared" si="12"/>
        <v/>
      </c>
      <c r="Y320" s="90" t="str">
        <f>IF(VLOOKUP(I320,属性值!A:F,2,FALSE)&lt;17,"",IF(P320="","",INT(VLOOKUP(P320,属性值!A:G,R320+1,FALSE)*VLOOKUP(I320,属性值!A:F,5,FALSE))))</f>
        <v/>
      </c>
      <c r="Z320" s="90" t="str">
        <f t="shared" si="10"/>
        <v/>
      </c>
      <c r="AA320" s="90" t="str">
        <f>IF(VLOOKUP(I320,属性值!A:B,2,FALSE)&gt;16,"",IF(P320="","",INT(VLOOKUP(P320,属性值!I:O,R320+1,FALSE)*VLOOKUP(I320,属性值!A:D,3,FALSE))))</f>
        <v/>
      </c>
      <c r="AB320" s="90" t="str">
        <f>IF(VLOOKUP(I320,属性值!A:B,2,FALSE)&gt;16,"",IF(P320="","",INT(VLOOKUP(P320,属性值!I:O,R320+1,FALSE)*VLOOKUP(I320,属性值!A:D,4,FALSE))))</f>
        <v/>
      </c>
      <c r="AC320" s="90">
        <v>54</v>
      </c>
      <c r="AD320" s="90" t="str">
        <f>IF(AC320="","",VLOOKUP(AC320,状态名词!A:C,2,FALSE))</f>
        <v>spi</v>
      </c>
      <c r="AE320" s="90" t="str">
        <f>IF(AC320="","",VLOOKUP(AC320,状态名词!A:C,3,FALSE))</f>
        <v>精神</v>
      </c>
      <c r="AF320" s="90">
        <v>230</v>
      </c>
    </row>
    <row r="321" spans="1:32">
      <c r="I321" s="90" t="str">
        <f>IF(H321="",I320,VLOOKUP(H321,装备类型!A:B,2,FALSE))</f>
        <v>手镯</v>
      </c>
      <c r="L321" s="90" t="s">
        <v>225</v>
      </c>
      <c r="Q321" s="55" t="str">
        <f t="shared" si="12"/>
        <v/>
      </c>
      <c r="Y321" s="90" t="str">
        <f>IF(VLOOKUP(I321,属性值!A:F,2,FALSE)&lt;17,"",IF(P321="","",INT(VLOOKUP(P321,属性值!A:G,R321+1,FALSE)*VLOOKUP(I321,属性值!A:F,5,FALSE))))</f>
        <v/>
      </c>
      <c r="Z321" s="90" t="str">
        <f t="shared" si="10"/>
        <v/>
      </c>
      <c r="AA321" s="90" t="str">
        <f>IF(VLOOKUP(I321,属性值!A:B,2,FALSE)&gt;16,"",IF(P321="","",INT(VLOOKUP(P321,属性值!I:O,R321+1,FALSE)*VLOOKUP(I321,属性值!A:D,3,FALSE))))</f>
        <v/>
      </c>
      <c r="AB321" s="90" t="str">
        <f>IF(VLOOKUP(I321,属性值!A:B,2,FALSE)&gt;16,"",IF(P321="","",INT(VLOOKUP(P321,属性值!I:O,R321+1,FALSE)*VLOOKUP(I321,属性值!A:D,4,FALSE))))</f>
        <v/>
      </c>
      <c r="AC321" s="90">
        <v>23</v>
      </c>
      <c r="AD321" s="90" t="str">
        <f>IF(AC321="","",VLOOKUP(AC321,状态名词!A:C,2,FALSE))</f>
        <v>steal</v>
      </c>
      <c r="AE321" s="90" t="str">
        <f>IF(AC321="","",VLOOKUP(AC321,状态名词!A:C,3,FALSE))</f>
        <v>生命偷取</v>
      </c>
      <c r="AF321" s="90">
        <v>720</v>
      </c>
    </row>
    <row r="322" spans="1:32">
      <c r="A322" s="90">
        <v>15107</v>
      </c>
      <c r="B322" s="90">
        <v>30</v>
      </c>
      <c r="C322" s="90">
        <v>5</v>
      </c>
      <c r="D322" s="90">
        <v>50</v>
      </c>
      <c r="E322" s="90">
        <v>1</v>
      </c>
      <c r="G322" s="90" t="s">
        <v>4372</v>
      </c>
      <c r="H322" s="90">
        <v>17</v>
      </c>
      <c r="I322" s="90" t="str">
        <f>IF(H322="",I321,VLOOKUP(H322,装备类型!A:B,2,FALSE))</f>
        <v>护身符</v>
      </c>
      <c r="J322" s="90">
        <v>1</v>
      </c>
      <c r="K322" s="90" t="s">
        <v>3399</v>
      </c>
      <c r="L322" s="90" t="s">
        <v>5525</v>
      </c>
      <c r="O322" s="90">
        <v>1</v>
      </c>
      <c r="P322" s="90">
        <v>50</v>
      </c>
      <c r="Q322" s="55">
        <f t="shared" si="12"/>
        <v>57</v>
      </c>
      <c r="R322" s="90">
        <v>5</v>
      </c>
      <c r="T322" s="90" t="s">
        <v>3278</v>
      </c>
      <c r="U322" s="90">
        <v>33577</v>
      </c>
      <c r="Y322" s="90">
        <f>IF(VLOOKUP(I322,属性值!A:F,2,FALSE)&lt;17,"",IF(P322="","",INT(VLOOKUP(P322,属性值!A:G,R322+1,FALSE)*VLOOKUP(I322,属性值!A:F,5,FALSE))))</f>
        <v>253</v>
      </c>
      <c r="Z322" s="90">
        <f t="shared" si="10"/>
        <v>253</v>
      </c>
      <c r="AA322" s="90" t="str">
        <f>IF(VLOOKUP(I322,属性值!A:B,2,FALSE)&gt;16,"",IF(P322="","",INT(VLOOKUP(P322,属性值!I:O,R322+1,FALSE)*VLOOKUP(I322,属性值!A:D,3,FALSE))))</f>
        <v/>
      </c>
      <c r="AB322" s="90" t="str">
        <f>IF(VLOOKUP(I322,属性值!A:B,2,FALSE)&gt;16,"",IF(P322="","",INT(VLOOKUP(P322,属性值!I:O,R322+1,FALSE)*VLOOKUP(I322,属性值!A:D,4,FALSE))))</f>
        <v/>
      </c>
      <c r="AC322" s="90">
        <v>65</v>
      </c>
      <c r="AD322" s="90" t="str">
        <f>IF(AC322="","",VLOOKUP(AC322,状态名词!A:C,2,FALSE))</f>
        <v>str</v>
      </c>
      <c r="AE322" s="90" t="str">
        <f>IF(AC322="","",VLOOKUP(AC322,状态名词!A:C,3,FALSE))</f>
        <v>力量</v>
      </c>
      <c r="AF322" s="90">
        <v>96</v>
      </c>
    </row>
    <row r="323" spans="1:32">
      <c r="I323" s="90" t="str">
        <f>IF(H323="",I322,VLOOKUP(H323,装备类型!A:B,2,FALSE))</f>
        <v>护身符</v>
      </c>
      <c r="L323" s="90" t="s">
        <v>225</v>
      </c>
      <c r="Q323" s="55" t="str">
        <f t="shared" si="12"/>
        <v/>
      </c>
      <c r="Y323" s="90" t="str">
        <f>IF(VLOOKUP(I323,属性值!A:F,2,FALSE)&lt;17,"",IF(P323="","",INT(VLOOKUP(P323,属性值!A:G,R323+1,FALSE)*VLOOKUP(I323,属性值!A:F,5,FALSE))))</f>
        <v/>
      </c>
      <c r="Z323" s="90" t="str">
        <f t="shared" si="10"/>
        <v/>
      </c>
      <c r="AA323" s="90" t="str">
        <f>IF(VLOOKUP(I323,属性值!A:B,2,FALSE)&gt;16,"",IF(P323="","",INT(VLOOKUP(P323,属性值!I:O,R323+1,FALSE)*VLOOKUP(I323,属性值!A:D,3,FALSE))))</f>
        <v/>
      </c>
      <c r="AB323" s="90" t="str">
        <f>IF(VLOOKUP(I323,属性值!A:B,2,FALSE)&gt;16,"",IF(P323="","",INT(VLOOKUP(P323,属性值!I:O,R323+1,FALSE)*VLOOKUP(I323,属性值!A:D,4,FALSE))))</f>
        <v/>
      </c>
      <c r="AC323" s="90">
        <v>67</v>
      </c>
      <c r="AD323" s="90" t="str">
        <f>IF(AC323="","",VLOOKUP(AC323,状态名词!A:C,2,FALSE))</f>
        <v>inte</v>
      </c>
      <c r="AE323" s="90" t="str">
        <f>IF(AC323="","",VLOOKUP(AC323,状态名词!A:C,3,FALSE))</f>
        <v>智力</v>
      </c>
      <c r="AF323" s="90">
        <v>96</v>
      </c>
    </row>
    <row r="324" spans="1:32">
      <c r="I324" s="90" t="str">
        <f>IF(H324="",I323,VLOOKUP(H324,装备类型!A:B,2,FALSE))</f>
        <v>护身符</v>
      </c>
      <c r="L324" s="90" t="s">
        <v>225</v>
      </c>
      <c r="Q324" s="55" t="str">
        <f t="shared" si="12"/>
        <v/>
      </c>
      <c r="Y324" s="90" t="str">
        <f>IF(VLOOKUP(I324,属性值!A:F,2,FALSE)&lt;17,"",IF(P324="","",INT(VLOOKUP(P324,属性值!A:G,R324+1,FALSE)*VLOOKUP(I324,属性值!A:F,5,FALSE))))</f>
        <v/>
      </c>
      <c r="Z324" s="90" t="str">
        <f t="shared" ref="Z324:Z387" si="13">Y324</f>
        <v/>
      </c>
      <c r="AA324" s="90" t="str">
        <f>IF(VLOOKUP(I324,属性值!A:B,2,FALSE)&gt;16,"",IF(P324="","",INT(VLOOKUP(P324,属性值!I:O,R324+1,FALSE)*VLOOKUP(I324,属性值!A:D,3,FALSE))))</f>
        <v/>
      </c>
      <c r="AB324" s="90" t="str">
        <f>IF(VLOOKUP(I324,属性值!A:B,2,FALSE)&gt;16,"",IF(P324="","",INT(VLOOKUP(P324,属性值!I:O,R324+1,FALSE)*VLOOKUP(I324,属性值!A:D,4,FALSE))))</f>
        <v/>
      </c>
      <c r="AC324" s="90">
        <v>17</v>
      </c>
      <c r="AD324" s="90" t="str">
        <f>IF(AC324="","",VLOOKUP(AC324,状态名词!A:C,2,FALSE))</f>
        <v>adi</v>
      </c>
      <c r="AE324" s="90" t="str">
        <f>IF(AC324="","",VLOOKUP(AC324,状态名词!A:C,3,FALSE))</f>
        <v>物穿</v>
      </c>
      <c r="AF324" s="90">
        <v>384</v>
      </c>
    </row>
    <row r="325" spans="1:32">
      <c r="I325" s="90" t="str">
        <f>IF(H325="",I324,VLOOKUP(H325,装备类型!A:B,2,FALSE))</f>
        <v>护身符</v>
      </c>
      <c r="J325" s="90">
        <v>2</v>
      </c>
      <c r="K325" s="90" t="s">
        <v>3400</v>
      </c>
      <c r="L325" s="90" t="s">
        <v>4196</v>
      </c>
      <c r="O325" s="90">
        <v>1</v>
      </c>
      <c r="P325" s="90">
        <v>60</v>
      </c>
      <c r="Q325" s="55">
        <f t="shared" si="12"/>
        <v>69</v>
      </c>
      <c r="R325" s="90">
        <v>6</v>
      </c>
      <c r="T325" s="90" t="s">
        <v>3278</v>
      </c>
      <c r="U325" s="90">
        <v>33578</v>
      </c>
      <c r="Y325" s="90">
        <f>IF(VLOOKUP(I325,属性值!A:F,2,FALSE)&lt;17,"",IF(P325="","",INT(VLOOKUP(P325,属性值!A:G,R325+1,FALSE)*VLOOKUP(I325,属性值!A:F,5,FALSE))))</f>
        <v>389</v>
      </c>
      <c r="Z325" s="90">
        <f t="shared" si="13"/>
        <v>389</v>
      </c>
      <c r="AA325" s="90" t="str">
        <f>IF(VLOOKUP(I325,属性值!A:B,2,FALSE)&gt;16,"",IF(P325="","",INT(VLOOKUP(P325,属性值!I:O,R325+1,FALSE)*VLOOKUP(I325,属性值!A:D,3,FALSE))))</f>
        <v/>
      </c>
      <c r="AB325" s="90" t="str">
        <f>IF(VLOOKUP(I325,属性值!A:B,2,FALSE)&gt;16,"",IF(P325="","",INT(VLOOKUP(P325,属性值!I:O,R325+1,FALSE)*VLOOKUP(I325,属性值!A:D,4,FALSE))))</f>
        <v/>
      </c>
      <c r="AC325" s="90">
        <v>65</v>
      </c>
      <c r="AD325" s="90" t="str">
        <f>IF(AC325="","",VLOOKUP(AC325,状态名词!A:C,2,FALSE))</f>
        <v>str</v>
      </c>
      <c r="AE325" s="90" t="str">
        <f>IF(AC325="","",VLOOKUP(AC325,状态名词!A:C,3,FALSE))</f>
        <v>力量</v>
      </c>
      <c r="AF325" s="90">
        <v>172</v>
      </c>
    </row>
    <row r="326" spans="1:32">
      <c r="I326" s="90" t="str">
        <f>IF(H326="",I325,VLOOKUP(H326,装备类型!A:B,2,FALSE))</f>
        <v>护身符</v>
      </c>
      <c r="L326" s="90" t="s">
        <v>225</v>
      </c>
      <c r="Q326" s="55" t="str">
        <f t="shared" si="12"/>
        <v/>
      </c>
      <c r="Y326" s="90" t="str">
        <f>IF(VLOOKUP(I326,属性值!A:F,2,FALSE)&lt;17,"",IF(P326="","",INT(VLOOKUP(P326,属性值!A:G,R326+1,FALSE)*VLOOKUP(I326,属性值!A:F,5,FALSE))))</f>
        <v/>
      </c>
      <c r="Z326" s="90" t="str">
        <f t="shared" si="13"/>
        <v/>
      </c>
      <c r="AA326" s="90" t="str">
        <f>IF(VLOOKUP(I326,属性值!A:B,2,FALSE)&gt;16,"",IF(P326="","",INT(VLOOKUP(P326,属性值!I:O,R326+1,FALSE)*VLOOKUP(I326,属性值!A:D,3,FALSE))))</f>
        <v/>
      </c>
      <c r="AB326" s="90" t="str">
        <f>IF(VLOOKUP(I326,属性值!A:B,2,FALSE)&gt;16,"",IF(P326="","",INT(VLOOKUP(P326,属性值!I:O,R326+1,FALSE)*VLOOKUP(I326,属性值!A:D,4,FALSE))))</f>
        <v/>
      </c>
      <c r="AC326" s="90">
        <v>67</v>
      </c>
      <c r="AD326" s="90" t="str">
        <f>IF(AC326="","",VLOOKUP(AC326,状态名词!A:C,2,FALSE))</f>
        <v>inte</v>
      </c>
      <c r="AE326" s="90" t="str">
        <f>IF(AC326="","",VLOOKUP(AC326,状态名词!A:C,3,FALSE))</f>
        <v>智力</v>
      </c>
      <c r="AF326" s="90">
        <v>172</v>
      </c>
    </row>
    <row r="327" spans="1:32">
      <c r="I327" s="90" t="str">
        <f>IF(H327="",I326,VLOOKUP(H327,装备类型!A:B,2,FALSE))</f>
        <v>护身符</v>
      </c>
      <c r="L327" s="90" t="s">
        <v>225</v>
      </c>
      <c r="Q327" s="55" t="str">
        <f t="shared" si="12"/>
        <v/>
      </c>
      <c r="Y327" s="90" t="str">
        <f>IF(VLOOKUP(I327,属性值!A:F,2,FALSE)&lt;17,"",IF(P327="","",INT(VLOOKUP(P327,属性值!A:G,R327+1,FALSE)*VLOOKUP(I327,属性值!A:F,5,FALSE))))</f>
        <v/>
      </c>
      <c r="Z327" s="90" t="str">
        <f t="shared" si="13"/>
        <v/>
      </c>
      <c r="AA327" s="90" t="str">
        <f>IF(VLOOKUP(I327,属性值!A:B,2,FALSE)&gt;16,"",IF(P327="","",INT(VLOOKUP(P327,属性值!I:O,R327+1,FALSE)*VLOOKUP(I327,属性值!A:D,3,FALSE))))</f>
        <v/>
      </c>
      <c r="AB327" s="90" t="str">
        <f>IF(VLOOKUP(I327,属性值!A:B,2,FALSE)&gt;16,"",IF(P327="","",INT(VLOOKUP(P327,属性值!I:O,R327+1,FALSE)*VLOOKUP(I327,属性值!A:D,4,FALSE))))</f>
        <v/>
      </c>
      <c r="AC327" s="90">
        <v>17</v>
      </c>
      <c r="AD327" s="90" t="str">
        <f>IF(AC327="","",VLOOKUP(AC327,状态名词!A:C,2,FALSE))</f>
        <v>adi</v>
      </c>
      <c r="AE327" s="90" t="str">
        <f>IF(AC327="","",VLOOKUP(AC327,状态名词!A:C,3,FALSE))</f>
        <v>物穿</v>
      </c>
      <c r="AF327" s="90">
        <v>720</v>
      </c>
    </row>
    <row r="328" spans="1:32">
      <c r="A328" s="90">
        <v>15108</v>
      </c>
      <c r="B328" s="90">
        <v>30</v>
      </c>
      <c r="C328" s="90">
        <v>5</v>
      </c>
      <c r="D328" s="90">
        <v>50</v>
      </c>
      <c r="E328" s="90">
        <v>1</v>
      </c>
      <c r="G328" s="90" t="s">
        <v>4372</v>
      </c>
      <c r="H328" s="90">
        <v>18</v>
      </c>
      <c r="I328" s="90" t="str">
        <f>IF(H328="",I327,VLOOKUP(H328,装备类型!A:B,2,FALSE))</f>
        <v>饰品</v>
      </c>
      <c r="J328" s="90">
        <v>1</v>
      </c>
      <c r="K328" s="90" t="s">
        <v>3401</v>
      </c>
      <c r="L328" s="90" t="s">
        <v>5526</v>
      </c>
      <c r="O328" s="90">
        <v>1</v>
      </c>
      <c r="P328" s="90">
        <v>50</v>
      </c>
      <c r="Q328" s="55">
        <f t="shared" si="12"/>
        <v>57</v>
      </c>
      <c r="R328" s="90">
        <v>5</v>
      </c>
      <c r="T328" s="90" t="s">
        <v>3527</v>
      </c>
      <c r="U328" s="90">
        <v>33579</v>
      </c>
      <c r="Y328" s="90">
        <f>IF(VLOOKUP(I328,属性值!A:F,2,FALSE)&lt;17,"",IF(P328="","",INT(VLOOKUP(P328,属性值!A:G,R328+1,FALSE)*VLOOKUP(I328,属性值!A:F,5,FALSE))))</f>
        <v>253</v>
      </c>
      <c r="Z328" s="90">
        <f t="shared" si="13"/>
        <v>253</v>
      </c>
      <c r="AA328" s="90" t="str">
        <f>IF(VLOOKUP(I328,属性值!A:B,2,FALSE)&gt;16,"",IF(P328="","",INT(VLOOKUP(P328,属性值!I:O,R328+1,FALSE)*VLOOKUP(I328,属性值!A:D,3,FALSE))))</f>
        <v/>
      </c>
      <c r="AB328" s="90" t="str">
        <f>IF(VLOOKUP(I328,属性值!A:B,2,FALSE)&gt;16,"",IF(P328="","",INT(VLOOKUP(P328,属性值!I:O,R328+1,FALSE)*VLOOKUP(I328,属性值!A:D,4,FALSE))))</f>
        <v/>
      </c>
      <c r="AC328" s="90">
        <v>65</v>
      </c>
      <c r="AD328" s="90" t="str">
        <f>IF(AC328="","",VLOOKUP(AC328,状态名词!A:C,2,FALSE))</f>
        <v>str</v>
      </c>
      <c r="AE328" s="90" t="str">
        <f>IF(AC328="","",VLOOKUP(AC328,状态名词!A:C,3,FALSE))</f>
        <v>力量</v>
      </c>
      <c r="AF328" s="90">
        <v>96</v>
      </c>
    </row>
    <row r="329" spans="1:32">
      <c r="I329" s="90" t="str">
        <f>IF(H329="",I328,VLOOKUP(H329,装备类型!A:B,2,FALSE))</f>
        <v>饰品</v>
      </c>
      <c r="L329" s="90" t="s">
        <v>225</v>
      </c>
      <c r="Q329" s="55" t="str">
        <f t="shared" si="12"/>
        <v/>
      </c>
      <c r="Y329" s="90" t="str">
        <f>IF(VLOOKUP(I329,属性值!A:F,2,FALSE)&lt;17,"",IF(P329="","",INT(VLOOKUP(P329,属性值!A:G,R329+1,FALSE)*VLOOKUP(I329,属性值!A:F,5,FALSE))))</f>
        <v/>
      </c>
      <c r="Z329" s="90" t="str">
        <f t="shared" si="13"/>
        <v/>
      </c>
      <c r="AA329" s="90" t="str">
        <f>IF(VLOOKUP(I329,属性值!A:B,2,FALSE)&gt;16,"",IF(P329="","",INT(VLOOKUP(P329,属性值!I:O,R329+1,FALSE)*VLOOKUP(I329,属性值!A:D,3,FALSE))))</f>
        <v/>
      </c>
      <c r="AB329" s="90" t="str">
        <f>IF(VLOOKUP(I329,属性值!A:B,2,FALSE)&gt;16,"",IF(P329="","",INT(VLOOKUP(P329,属性值!I:O,R329+1,FALSE)*VLOOKUP(I329,属性值!A:D,4,FALSE))))</f>
        <v/>
      </c>
      <c r="AC329" s="90">
        <v>67</v>
      </c>
      <c r="AD329" s="90" t="str">
        <f>IF(AC329="","",VLOOKUP(AC329,状态名词!A:C,2,FALSE))</f>
        <v>inte</v>
      </c>
      <c r="AE329" s="90" t="str">
        <f>IF(AC329="","",VLOOKUP(AC329,状态名词!A:C,3,FALSE))</f>
        <v>智力</v>
      </c>
      <c r="AF329" s="90">
        <v>96</v>
      </c>
    </row>
    <row r="330" spans="1:32">
      <c r="I330" s="90" t="str">
        <f>IF(H330="",I329,VLOOKUP(H330,装备类型!A:B,2,FALSE))</f>
        <v>饰品</v>
      </c>
      <c r="L330" s="90" t="s">
        <v>225</v>
      </c>
      <c r="Q330" s="55" t="str">
        <f t="shared" si="12"/>
        <v/>
      </c>
      <c r="Y330" s="90" t="str">
        <f>IF(VLOOKUP(I330,属性值!A:F,2,FALSE)&lt;17,"",IF(P330="","",INT(VLOOKUP(P330,属性值!A:G,R330+1,FALSE)*VLOOKUP(I330,属性值!A:F,5,FALSE))))</f>
        <v/>
      </c>
      <c r="Z330" s="90" t="str">
        <f t="shared" si="13"/>
        <v/>
      </c>
      <c r="AA330" s="90" t="str">
        <f>IF(VLOOKUP(I330,属性值!A:B,2,FALSE)&gt;16,"",IF(P330="","",INT(VLOOKUP(P330,属性值!I:O,R330+1,FALSE)*VLOOKUP(I330,属性值!A:D,3,FALSE))))</f>
        <v/>
      </c>
      <c r="AB330" s="90" t="str">
        <f>IF(VLOOKUP(I330,属性值!A:B,2,FALSE)&gt;16,"",IF(P330="","",INT(VLOOKUP(P330,属性值!I:O,R330+1,FALSE)*VLOOKUP(I330,属性值!A:D,4,FALSE))))</f>
        <v/>
      </c>
      <c r="AC330" s="90">
        <v>18</v>
      </c>
      <c r="AD330" s="90" t="str">
        <f>IF(AC330="","",VLOOKUP(AC330,状态名词!A:C,2,FALSE))</f>
        <v>api</v>
      </c>
      <c r="AE330" s="90" t="str">
        <f>IF(AC330="","",VLOOKUP(AC330,状态名词!A:C,3,FALSE))</f>
        <v>法穿</v>
      </c>
      <c r="AF330" s="90">
        <v>384</v>
      </c>
    </row>
    <row r="331" spans="1:32">
      <c r="I331" s="90" t="str">
        <f>IF(H331="",I330,VLOOKUP(H331,装备类型!A:B,2,FALSE))</f>
        <v>饰品</v>
      </c>
      <c r="J331" s="90">
        <v>2</v>
      </c>
      <c r="K331" s="90" t="s">
        <v>3402</v>
      </c>
      <c r="L331" s="90" t="s">
        <v>5309</v>
      </c>
      <c r="O331" s="90">
        <v>1</v>
      </c>
      <c r="P331" s="90">
        <v>60</v>
      </c>
      <c r="Q331" s="55">
        <f t="shared" si="12"/>
        <v>69</v>
      </c>
      <c r="R331" s="90">
        <v>6</v>
      </c>
      <c r="T331" s="90" t="s">
        <v>3527</v>
      </c>
      <c r="U331" s="90">
        <v>33580</v>
      </c>
      <c r="Y331" s="90">
        <f>IF(VLOOKUP(I331,属性值!A:F,2,FALSE)&lt;17,"",IF(P331="","",INT(VLOOKUP(P331,属性值!A:G,R331+1,FALSE)*VLOOKUP(I331,属性值!A:F,5,FALSE))))</f>
        <v>389</v>
      </c>
      <c r="Z331" s="90">
        <f t="shared" si="13"/>
        <v>389</v>
      </c>
      <c r="AA331" s="90" t="str">
        <f>IF(VLOOKUP(I331,属性值!A:B,2,FALSE)&gt;16,"",IF(P331="","",INT(VLOOKUP(P331,属性值!I:O,R331+1,FALSE)*VLOOKUP(I331,属性值!A:D,3,FALSE))))</f>
        <v/>
      </c>
      <c r="AB331" s="90" t="str">
        <f>IF(VLOOKUP(I331,属性值!A:B,2,FALSE)&gt;16,"",IF(P331="","",INT(VLOOKUP(P331,属性值!I:O,R331+1,FALSE)*VLOOKUP(I331,属性值!A:D,4,FALSE))))</f>
        <v/>
      </c>
      <c r="AC331" s="90">
        <v>65</v>
      </c>
      <c r="AD331" s="90" t="str">
        <f>IF(AC331="","",VLOOKUP(AC331,状态名词!A:C,2,FALSE))</f>
        <v>str</v>
      </c>
      <c r="AE331" s="90" t="str">
        <f>IF(AC331="","",VLOOKUP(AC331,状态名词!A:C,3,FALSE))</f>
        <v>力量</v>
      </c>
      <c r="AF331" s="90">
        <v>172</v>
      </c>
    </row>
    <row r="332" spans="1:32">
      <c r="I332" s="90" t="str">
        <f>IF(H332="",I331,VLOOKUP(H332,装备类型!A:B,2,FALSE))</f>
        <v>饰品</v>
      </c>
      <c r="L332" s="90" t="s">
        <v>225</v>
      </c>
      <c r="Q332" s="55" t="str">
        <f t="shared" si="12"/>
        <v/>
      </c>
      <c r="Y332" s="90" t="str">
        <f>IF(VLOOKUP(I332,属性值!A:F,2,FALSE)&lt;17,"",IF(P332="","",INT(VLOOKUP(P332,属性值!A:G,R332+1,FALSE)*VLOOKUP(I332,属性值!A:F,5,FALSE))))</f>
        <v/>
      </c>
      <c r="Z332" s="90" t="str">
        <f t="shared" si="13"/>
        <v/>
      </c>
      <c r="AA332" s="90" t="str">
        <f>IF(VLOOKUP(I332,属性值!A:B,2,FALSE)&gt;16,"",IF(P332="","",INT(VLOOKUP(P332,属性值!I:O,R332+1,FALSE)*VLOOKUP(I332,属性值!A:D,3,FALSE))))</f>
        <v/>
      </c>
      <c r="AB332" s="90" t="str">
        <f>IF(VLOOKUP(I332,属性值!A:B,2,FALSE)&gt;16,"",IF(P332="","",INT(VLOOKUP(P332,属性值!I:O,R332+1,FALSE)*VLOOKUP(I332,属性值!A:D,4,FALSE))))</f>
        <v/>
      </c>
      <c r="AC332" s="90">
        <v>67</v>
      </c>
      <c r="AD332" s="90" t="str">
        <f>IF(AC332="","",VLOOKUP(AC332,状态名词!A:C,2,FALSE))</f>
        <v>inte</v>
      </c>
      <c r="AE332" s="90" t="str">
        <f>IF(AC332="","",VLOOKUP(AC332,状态名词!A:C,3,FALSE))</f>
        <v>智力</v>
      </c>
      <c r="AF332" s="90">
        <v>172</v>
      </c>
    </row>
    <row r="333" spans="1:32">
      <c r="I333" s="90" t="str">
        <f>IF(H333="",I332,VLOOKUP(H333,装备类型!A:B,2,FALSE))</f>
        <v>饰品</v>
      </c>
      <c r="L333" s="90" t="s">
        <v>225</v>
      </c>
      <c r="Q333" s="55" t="str">
        <f t="shared" si="12"/>
        <v/>
      </c>
      <c r="Y333" s="90" t="str">
        <f>IF(VLOOKUP(I333,属性值!A:F,2,FALSE)&lt;17,"",IF(P333="","",INT(VLOOKUP(P333,属性值!A:G,R333+1,FALSE)*VLOOKUP(I333,属性值!A:F,5,FALSE))))</f>
        <v/>
      </c>
      <c r="Z333" s="90" t="str">
        <f t="shared" si="13"/>
        <v/>
      </c>
      <c r="AA333" s="90" t="str">
        <f>IF(VLOOKUP(I333,属性值!A:B,2,FALSE)&gt;16,"",IF(P333="","",INT(VLOOKUP(P333,属性值!I:O,R333+1,FALSE)*VLOOKUP(I333,属性值!A:D,3,FALSE))))</f>
        <v/>
      </c>
      <c r="AB333" s="90" t="str">
        <f>IF(VLOOKUP(I333,属性值!A:B,2,FALSE)&gt;16,"",IF(P333="","",INT(VLOOKUP(P333,属性值!I:O,R333+1,FALSE)*VLOOKUP(I333,属性值!A:D,4,FALSE))))</f>
        <v/>
      </c>
      <c r="AC333" s="90">
        <v>18</v>
      </c>
      <c r="AD333" s="90" t="str">
        <f>IF(AC333="","",VLOOKUP(AC333,状态名词!A:C,2,FALSE))</f>
        <v>api</v>
      </c>
      <c r="AE333" s="90" t="str">
        <f>IF(AC333="","",VLOOKUP(AC333,状态名词!A:C,3,FALSE))</f>
        <v>法穿</v>
      </c>
      <c r="AF333" s="90">
        <v>720</v>
      </c>
    </row>
    <row r="334" spans="1:32">
      <c r="A334" s="90">
        <v>15109</v>
      </c>
      <c r="B334" s="90">
        <v>30</v>
      </c>
      <c r="C334" s="90">
        <v>5</v>
      </c>
      <c r="D334" s="90">
        <v>30</v>
      </c>
      <c r="E334" s="90">
        <v>1</v>
      </c>
      <c r="H334" s="90">
        <v>11</v>
      </c>
      <c r="I334" s="90" t="str">
        <f>IF(H334="",I333,VLOOKUP(H334,装备类型!A:B,2,FALSE))</f>
        <v>头部</v>
      </c>
      <c r="J334" s="90">
        <v>1</v>
      </c>
      <c r="K334" s="90" t="s">
        <v>3403</v>
      </c>
      <c r="L334" s="90" t="s">
        <v>5527</v>
      </c>
      <c r="O334" s="90">
        <v>1</v>
      </c>
      <c r="P334" s="90">
        <v>30</v>
      </c>
      <c r="Q334" s="55">
        <f t="shared" si="12"/>
        <v>37</v>
      </c>
      <c r="R334" s="90">
        <v>5</v>
      </c>
      <c r="T334" s="90" t="s">
        <v>3370</v>
      </c>
      <c r="U334" s="90">
        <v>33581</v>
      </c>
      <c r="Y334" s="90" t="str">
        <f>IF(VLOOKUP(I334,属性值!A:F,2,FALSE)&lt;17,"",IF(P334="","",INT(VLOOKUP(P334,属性值!A:G,R334+1,FALSE)*VLOOKUP(I334,属性值!A:F,5,FALSE))))</f>
        <v/>
      </c>
      <c r="Z334" s="90" t="str">
        <f t="shared" si="13"/>
        <v/>
      </c>
      <c r="AA334" s="90">
        <f>IF(VLOOKUP(I334,属性值!A:B,2,FALSE)&gt;16,"",IF(P334="","",INT(VLOOKUP(P334,属性值!I:O,R334+1,FALSE)*VLOOKUP(I334,属性值!A:D,3,FALSE))))</f>
        <v>390</v>
      </c>
      <c r="AB334" s="90">
        <f>IF(VLOOKUP(I334,属性值!A:B,2,FALSE)&gt;16,"",IF(P334="","",INT(VLOOKUP(P334,属性值!I:O,R334+1,FALSE)*VLOOKUP(I334,属性值!A:D,4,FALSE))))</f>
        <v>195</v>
      </c>
      <c r="AC334" s="90">
        <v>58</v>
      </c>
      <c r="AD334" s="90" t="str">
        <f>IF(AC334="","",VLOOKUP(AC334,状态名词!A:C,2,FALSE))</f>
        <v>vit</v>
      </c>
      <c r="AE334" s="90" t="str">
        <f>IF(AC334="","",VLOOKUP(AC334,状态名词!A:C,3,FALSE))</f>
        <v>体力</v>
      </c>
      <c r="AF334" s="90">
        <v>72</v>
      </c>
    </row>
    <row r="335" spans="1:32">
      <c r="I335" s="90" t="str">
        <f>IF(H335="",I334,VLOOKUP(H335,装备类型!A:B,2,FALSE))</f>
        <v>头部</v>
      </c>
      <c r="L335" s="90" t="s">
        <v>225</v>
      </c>
      <c r="Q335" s="55" t="str">
        <f t="shared" si="12"/>
        <v/>
      </c>
      <c r="Y335" s="90" t="str">
        <f>IF(VLOOKUP(I335,属性值!A:F,2,FALSE)&lt;17,"",IF(P335="","",INT(VLOOKUP(P335,属性值!A:G,R335+1,FALSE)*VLOOKUP(I335,属性值!A:F,5,FALSE))))</f>
        <v/>
      </c>
      <c r="Z335" s="90" t="str">
        <f t="shared" si="13"/>
        <v/>
      </c>
      <c r="AA335" s="90" t="str">
        <f>IF(VLOOKUP(I335,属性值!A:B,2,FALSE)&gt;16,"",IF(P335="","",INT(VLOOKUP(P335,属性值!I:O,R335+1,FALSE)*VLOOKUP(I335,属性值!A:D,3,FALSE))))</f>
        <v/>
      </c>
      <c r="AB335" s="90" t="str">
        <f>IF(VLOOKUP(I335,属性值!A:B,2,FALSE)&gt;16,"",IF(P335="","",INT(VLOOKUP(P335,属性值!I:O,R335+1,FALSE)*VLOOKUP(I335,属性值!A:D,4,FALSE))))</f>
        <v/>
      </c>
      <c r="AC335" s="90">
        <v>54</v>
      </c>
      <c r="AD335" s="90" t="str">
        <f>IF(AC335="","",VLOOKUP(AC335,状态名词!A:C,2,FALSE))</f>
        <v>spi</v>
      </c>
      <c r="AE335" s="90" t="str">
        <f>IF(AC335="","",VLOOKUP(AC335,状态名词!A:C,3,FALSE))</f>
        <v>精神</v>
      </c>
      <c r="AF335" s="90">
        <v>60</v>
      </c>
    </row>
    <row r="336" spans="1:32">
      <c r="I336" s="90" t="str">
        <f>IF(H336="",I335,VLOOKUP(H336,装备类型!A:B,2,FALSE))</f>
        <v>头部</v>
      </c>
      <c r="L336" s="90" t="s">
        <v>225</v>
      </c>
      <c r="Q336" s="55" t="str">
        <f t="shared" si="12"/>
        <v/>
      </c>
      <c r="Y336" s="90" t="str">
        <f>IF(VLOOKUP(I336,属性值!A:F,2,FALSE)&lt;17,"",IF(P336="","",INT(VLOOKUP(P336,属性值!A:G,R336+1,FALSE)*VLOOKUP(I336,属性值!A:F,5,FALSE))))</f>
        <v/>
      </c>
      <c r="Z336" s="90" t="str">
        <f t="shared" si="13"/>
        <v/>
      </c>
      <c r="AA336" s="90" t="str">
        <f>IF(VLOOKUP(I336,属性值!A:B,2,FALSE)&gt;16,"",IF(P336="","",INT(VLOOKUP(P336,属性值!I:O,R336+1,FALSE)*VLOOKUP(I336,属性值!A:D,3,FALSE))))</f>
        <v/>
      </c>
      <c r="AB336" s="90" t="str">
        <f>IF(VLOOKUP(I336,属性值!A:B,2,FALSE)&gt;16,"",IF(P336="","",INT(VLOOKUP(P336,属性值!I:O,R336+1,FALSE)*VLOOKUP(I336,属性值!A:D,4,FALSE))))</f>
        <v/>
      </c>
      <c r="AC336" s="90">
        <v>21</v>
      </c>
      <c r="AD336" s="90" t="str">
        <f>IF(AC336="","",VLOOKUP(AC336,状态名词!A:C,2,FALSE))</f>
        <v>speed</v>
      </c>
      <c r="AE336" s="90" t="str">
        <f>IF(AC336="","",VLOOKUP(AC336,状态名词!A:C,3,FALSE))</f>
        <v>速度+</v>
      </c>
      <c r="AF336" s="90">
        <v>384</v>
      </c>
    </row>
    <row r="337" spans="1:32">
      <c r="I337" s="90" t="str">
        <f>IF(H337="",I336,VLOOKUP(H337,装备类型!A:B,2,FALSE))</f>
        <v>头部</v>
      </c>
      <c r="J337" s="90">
        <v>2</v>
      </c>
      <c r="K337" s="90" t="s">
        <v>3404</v>
      </c>
      <c r="L337" s="90" t="s">
        <v>4197</v>
      </c>
      <c r="O337" s="90">
        <v>1</v>
      </c>
      <c r="P337" s="90">
        <v>60</v>
      </c>
      <c r="Q337" s="55">
        <f t="shared" si="12"/>
        <v>69</v>
      </c>
      <c r="R337" s="90">
        <v>6</v>
      </c>
      <c r="T337" s="90" t="s">
        <v>3370</v>
      </c>
      <c r="U337" s="90">
        <v>33582</v>
      </c>
      <c r="Y337" s="90" t="str">
        <f>IF(VLOOKUP(I337,属性值!A:F,2,FALSE)&lt;17,"",IF(P337="","",INT(VLOOKUP(P337,属性值!A:G,R337+1,FALSE)*VLOOKUP(I337,属性值!A:F,5,FALSE))))</f>
        <v/>
      </c>
      <c r="Z337" s="90" t="str">
        <f t="shared" si="13"/>
        <v/>
      </c>
      <c r="AA337" s="90">
        <f>IF(VLOOKUP(I337,属性值!A:B,2,FALSE)&gt;16,"",IF(P337="","",INT(VLOOKUP(P337,属性值!I:O,R337+1,FALSE)*VLOOKUP(I337,属性值!A:D,3,FALSE))))</f>
        <v>1374</v>
      </c>
      <c r="AB337" s="90">
        <f>IF(VLOOKUP(I337,属性值!A:B,2,FALSE)&gt;16,"",IF(P337="","",INT(VLOOKUP(P337,属性值!I:O,R337+1,FALSE)*VLOOKUP(I337,属性值!A:D,4,FALSE))))</f>
        <v>687</v>
      </c>
      <c r="AC337" s="90">
        <v>58</v>
      </c>
      <c r="AD337" s="90" t="str">
        <f>IF(AC337="","",VLOOKUP(AC337,状态名词!A:C,2,FALSE))</f>
        <v>vit</v>
      </c>
      <c r="AE337" s="90" t="str">
        <f>IF(AC337="","",VLOOKUP(AC337,状态名词!A:C,3,FALSE))</f>
        <v>体力</v>
      </c>
      <c r="AF337" s="90">
        <v>136</v>
      </c>
    </row>
    <row r="338" spans="1:32">
      <c r="I338" s="90" t="str">
        <f>IF(H338="",I337,VLOOKUP(H338,装备类型!A:B,2,FALSE))</f>
        <v>头部</v>
      </c>
      <c r="L338" s="90" t="s">
        <v>225</v>
      </c>
      <c r="Q338" s="55" t="str">
        <f t="shared" si="12"/>
        <v/>
      </c>
      <c r="Y338" s="90" t="str">
        <f>IF(VLOOKUP(I338,属性值!A:F,2,FALSE)&lt;17,"",IF(P338="","",INT(VLOOKUP(P338,属性值!A:G,R338+1,FALSE)*VLOOKUP(I338,属性值!A:F,5,FALSE))))</f>
        <v/>
      </c>
      <c r="Z338" s="90" t="str">
        <f t="shared" si="13"/>
        <v/>
      </c>
      <c r="AA338" s="90" t="str">
        <f>IF(VLOOKUP(I338,属性值!A:B,2,FALSE)&gt;16,"",IF(P338="","",INT(VLOOKUP(P338,属性值!I:O,R338+1,FALSE)*VLOOKUP(I338,属性值!A:D,3,FALSE))))</f>
        <v/>
      </c>
      <c r="AB338" s="90" t="str">
        <f>IF(VLOOKUP(I338,属性值!A:B,2,FALSE)&gt;16,"",IF(P338="","",INT(VLOOKUP(P338,属性值!I:O,R338+1,FALSE)*VLOOKUP(I338,属性值!A:D,4,FALSE))))</f>
        <v/>
      </c>
      <c r="AC338" s="90">
        <v>54</v>
      </c>
      <c r="AD338" s="90" t="str">
        <f>IF(AC338="","",VLOOKUP(AC338,状态名词!A:C,2,FALSE))</f>
        <v>spi</v>
      </c>
      <c r="AE338" s="90" t="str">
        <f>IF(AC338="","",VLOOKUP(AC338,状态名词!A:C,3,FALSE))</f>
        <v>精神</v>
      </c>
      <c r="AF338" s="90">
        <v>115</v>
      </c>
    </row>
    <row r="339" spans="1:32">
      <c r="I339" s="90" t="str">
        <f>IF(H339="",I338,VLOOKUP(H339,装备类型!A:B,2,FALSE))</f>
        <v>头部</v>
      </c>
      <c r="L339" s="90" t="s">
        <v>225</v>
      </c>
      <c r="Q339" s="55" t="str">
        <f t="shared" si="12"/>
        <v/>
      </c>
      <c r="Y339" s="90" t="str">
        <f>IF(VLOOKUP(I339,属性值!A:F,2,FALSE)&lt;17,"",IF(P339="","",INT(VLOOKUP(P339,属性值!A:G,R339+1,FALSE)*VLOOKUP(I339,属性值!A:F,5,FALSE))))</f>
        <v/>
      </c>
      <c r="Z339" s="90" t="str">
        <f t="shared" si="13"/>
        <v/>
      </c>
      <c r="AA339" s="90" t="str">
        <f>IF(VLOOKUP(I339,属性值!A:B,2,FALSE)&gt;16,"",IF(P339="","",INT(VLOOKUP(P339,属性值!I:O,R339+1,FALSE)*VLOOKUP(I339,属性值!A:D,3,FALSE))))</f>
        <v/>
      </c>
      <c r="AB339" s="90" t="str">
        <f>IF(VLOOKUP(I339,属性值!A:B,2,FALSE)&gt;16,"",IF(P339="","",INT(VLOOKUP(P339,属性值!I:O,R339+1,FALSE)*VLOOKUP(I339,属性值!A:D,4,FALSE))))</f>
        <v/>
      </c>
      <c r="AC339" s="90">
        <v>21</v>
      </c>
      <c r="AD339" s="90" t="str">
        <f>IF(AC339="","",VLOOKUP(AC339,状态名词!A:C,2,FALSE))</f>
        <v>speed</v>
      </c>
      <c r="AE339" s="90" t="str">
        <f>IF(AC339="","",VLOOKUP(AC339,状态名词!A:C,3,FALSE))</f>
        <v>速度+</v>
      </c>
      <c r="AF339" s="90">
        <v>720</v>
      </c>
    </row>
    <row r="340" spans="1:32">
      <c r="A340" s="90">
        <v>15110</v>
      </c>
      <c r="B340" s="90">
        <v>30</v>
      </c>
      <c r="C340" s="90">
        <v>5</v>
      </c>
      <c r="D340" s="90">
        <v>30</v>
      </c>
      <c r="E340" s="90">
        <v>1</v>
      </c>
      <c r="H340" s="90">
        <v>12</v>
      </c>
      <c r="I340" s="90" t="str">
        <f>IF(H340="",I339,VLOOKUP(H340,装备类型!A:B,2,FALSE))</f>
        <v>胸部</v>
      </c>
      <c r="J340" s="90">
        <v>1</v>
      </c>
      <c r="K340" s="90" t="s">
        <v>3405</v>
      </c>
      <c r="L340" s="90" t="s">
        <v>5527</v>
      </c>
      <c r="O340" s="90">
        <v>1</v>
      </c>
      <c r="P340" s="90">
        <v>30</v>
      </c>
      <c r="Q340" s="55">
        <f t="shared" si="12"/>
        <v>37</v>
      </c>
      <c r="R340" s="90">
        <v>5</v>
      </c>
      <c r="T340" s="90" t="s">
        <v>3528</v>
      </c>
      <c r="U340" s="90">
        <v>33583</v>
      </c>
      <c r="Y340" s="90" t="str">
        <f>IF(VLOOKUP(I340,属性值!A:F,2,FALSE)&lt;17,"",IF(P340="","",INT(VLOOKUP(P340,属性值!A:G,R340+1,FALSE)*VLOOKUP(I340,属性值!A:F,5,FALSE))))</f>
        <v/>
      </c>
      <c r="Z340" s="90" t="str">
        <f t="shared" si="13"/>
        <v/>
      </c>
      <c r="AA340" s="90">
        <f>IF(VLOOKUP(I340,属性值!A:B,2,FALSE)&gt;16,"",IF(P340="","",INT(VLOOKUP(P340,属性值!I:O,R340+1,FALSE)*VLOOKUP(I340,属性值!A:D,3,FALSE))))</f>
        <v>390</v>
      </c>
      <c r="AB340" s="90">
        <f>IF(VLOOKUP(I340,属性值!A:B,2,FALSE)&gt;16,"",IF(P340="","",INT(VLOOKUP(P340,属性值!I:O,R340+1,FALSE)*VLOOKUP(I340,属性值!A:D,4,FALSE))))</f>
        <v>195</v>
      </c>
      <c r="AC340" s="90">
        <v>58</v>
      </c>
      <c r="AD340" s="90" t="str">
        <f>IF(AC340="","",VLOOKUP(AC340,状态名词!A:C,2,FALSE))</f>
        <v>vit</v>
      </c>
      <c r="AE340" s="90" t="str">
        <f>IF(AC340="","",VLOOKUP(AC340,状态名词!A:C,3,FALSE))</f>
        <v>体力</v>
      </c>
      <c r="AF340" s="90">
        <v>72</v>
      </c>
    </row>
    <row r="341" spans="1:32">
      <c r="I341" s="90" t="str">
        <f>IF(H341="",I340,VLOOKUP(H341,装备类型!A:B,2,FALSE))</f>
        <v>胸部</v>
      </c>
      <c r="L341" s="90" t="s">
        <v>225</v>
      </c>
      <c r="Q341" s="55" t="str">
        <f t="shared" si="12"/>
        <v/>
      </c>
      <c r="Y341" s="90" t="str">
        <f>IF(VLOOKUP(I341,属性值!A:F,2,FALSE)&lt;17,"",IF(P341="","",INT(VLOOKUP(P341,属性值!A:G,R341+1,FALSE)*VLOOKUP(I341,属性值!A:F,5,FALSE))))</f>
        <v/>
      </c>
      <c r="Z341" s="90" t="str">
        <f t="shared" si="13"/>
        <v/>
      </c>
      <c r="AA341" s="90" t="str">
        <f>IF(VLOOKUP(I341,属性值!A:B,2,FALSE)&gt;16,"",IF(P341="","",INT(VLOOKUP(P341,属性值!I:O,R341+1,FALSE)*VLOOKUP(I341,属性值!A:D,3,FALSE))))</f>
        <v/>
      </c>
      <c r="AB341" s="90" t="str">
        <f>IF(VLOOKUP(I341,属性值!A:B,2,FALSE)&gt;16,"",IF(P341="","",INT(VLOOKUP(P341,属性值!I:O,R341+1,FALSE)*VLOOKUP(I341,属性值!A:D,4,FALSE))))</f>
        <v/>
      </c>
      <c r="AC341" s="90">
        <v>54</v>
      </c>
      <c r="AD341" s="90" t="str">
        <f>IF(AC341="","",VLOOKUP(AC341,状态名词!A:C,2,FALSE))</f>
        <v>spi</v>
      </c>
      <c r="AE341" s="90" t="str">
        <f>IF(AC341="","",VLOOKUP(AC341,状态名词!A:C,3,FALSE))</f>
        <v>精神</v>
      </c>
      <c r="AF341" s="90">
        <v>60</v>
      </c>
    </row>
    <row r="342" spans="1:32">
      <c r="I342" s="90" t="str">
        <f>IF(H342="",I341,VLOOKUP(H342,装备类型!A:B,2,FALSE))</f>
        <v>胸部</v>
      </c>
      <c r="L342" s="90" t="s">
        <v>225</v>
      </c>
      <c r="Q342" s="55" t="str">
        <f t="shared" si="12"/>
        <v/>
      </c>
      <c r="Y342" s="90" t="str">
        <f>IF(VLOOKUP(I342,属性值!A:F,2,FALSE)&lt;17,"",IF(P342="","",INT(VLOOKUP(P342,属性值!A:G,R342+1,FALSE)*VLOOKUP(I342,属性值!A:F,5,FALSE))))</f>
        <v/>
      </c>
      <c r="Z342" s="90" t="str">
        <f t="shared" si="13"/>
        <v/>
      </c>
      <c r="AA342" s="90" t="str">
        <f>IF(VLOOKUP(I342,属性值!A:B,2,FALSE)&gt;16,"",IF(P342="","",INT(VLOOKUP(P342,属性值!I:O,R342+1,FALSE)*VLOOKUP(I342,属性值!A:D,3,FALSE))))</f>
        <v/>
      </c>
      <c r="AB342" s="90" t="str">
        <f>IF(VLOOKUP(I342,属性值!A:B,2,FALSE)&gt;16,"",IF(P342="","",INT(VLOOKUP(P342,属性值!I:O,R342+1,FALSE)*VLOOKUP(I342,属性值!A:D,4,FALSE))))</f>
        <v/>
      </c>
      <c r="AC342" s="90">
        <v>21</v>
      </c>
      <c r="AD342" s="90" t="str">
        <f>IF(AC342="","",VLOOKUP(AC342,状态名词!A:C,2,FALSE))</f>
        <v>speed</v>
      </c>
      <c r="AE342" s="90" t="str">
        <f>IF(AC342="","",VLOOKUP(AC342,状态名词!A:C,3,FALSE))</f>
        <v>速度+</v>
      </c>
      <c r="AF342" s="90">
        <v>384</v>
      </c>
    </row>
    <row r="343" spans="1:32">
      <c r="I343" s="90" t="str">
        <f>IF(H343="",I342,VLOOKUP(H343,装备类型!A:B,2,FALSE))</f>
        <v>胸部</v>
      </c>
      <c r="J343" s="90">
        <v>2</v>
      </c>
      <c r="K343" s="90" t="s">
        <v>3406</v>
      </c>
      <c r="L343" s="90" t="s">
        <v>4197</v>
      </c>
      <c r="O343" s="90">
        <v>1</v>
      </c>
      <c r="P343" s="90">
        <v>60</v>
      </c>
      <c r="Q343" s="55">
        <f t="shared" si="12"/>
        <v>69</v>
      </c>
      <c r="R343" s="90">
        <v>6</v>
      </c>
      <c r="T343" s="90" t="s">
        <v>3528</v>
      </c>
      <c r="U343" s="90">
        <v>33584</v>
      </c>
      <c r="Y343" s="90" t="str">
        <f>IF(VLOOKUP(I343,属性值!A:F,2,FALSE)&lt;17,"",IF(P343="","",INT(VLOOKUP(P343,属性值!A:G,R343+1,FALSE)*VLOOKUP(I343,属性值!A:F,5,FALSE))))</f>
        <v/>
      </c>
      <c r="Z343" s="90" t="str">
        <f t="shared" si="13"/>
        <v/>
      </c>
      <c r="AA343" s="90">
        <f>IF(VLOOKUP(I343,属性值!A:B,2,FALSE)&gt;16,"",IF(P343="","",INT(VLOOKUP(P343,属性值!I:O,R343+1,FALSE)*VLOOKUP(I343,属性值!A:D,3,FALSE))))</f>
        <v>1374</v>
      </c>
      <c r="AB343" s="90">
        <f>IF(VLOOKUP(I343,属性值!A:B,2,FALSE)&gt;16,"",IF(P343="","",INT(VLOOKUP(P343,属性值!I:O,R343+1,FALSE)*VLOOKUP(I343,属性值!A:D,4,FALSE))))</f>
        <v>687</v>
      </c>
      <c r="AC343" s="90">
        <v>58</v>
      </c>
      <c r="AD343" s="90" t="str">
        <f>IF(AC343="","",VLOOKUP(AC343,状态名词!A:C,2,FALSE))</f>
        <v>vit</v>
      </c>
      <c r="AE343" s="90" t="str">
        <f>IF(AC343="","",VLOOKUP(AC343,状态名词!A:C,3,FALSE))</f>
        <v>体力</v>
      </c>
      <c r="AF343" s="90">
        <v>136</v>
      </c>
    </row>
    <row r="344" spans="1:32">
      <c r="I344" s="90" t="str">
        <f>IF(H344="",I343,VLOOKUP(H344,装备类型!A:B,2,FALSE))</f>
        <v>胸部</v>
      </c>
      <c r="L344" s="90" t="s">
        <v>225</v>
      </c>
      <c r="Q344" s="55" t="str">
        <f t="shared" si="12"/>
        <v/>
      </c>
      <c r="Y344" s="90" t="str">
        <f>IF(VLOOKUP(I344,属性值!A:F,2,FALSE)&lt;17,"",IF(P344="","",INT(VLOOKUP(P344,属性值!A:G,R344+1,FALSE)*VLOOKUP(I344,属性值!A:F,5,FALSE))))</f>
        <v/>
      </c>
      <c r="Z344" s="90" t="str">
        <f t="shared" si="13"/>
        <v/>
      </c>
      <c r="AA344" s="90" t="str">
        <f>IF(VLOOKUP(I344,属性值!A:B,2,FALSE)&gt;16,"",IF(P344="","",INT(VLOOKUP(P344,属性值!I:O,R344+1,FALSE)*VLOOKUP(I344,属性值!A:D,3,FALSE))))</f>
        <v/>
      </c>
      <c r="AB344" s="90" t="str">
        <f>IF(VLOOKUP(I344,属性值!A:B,2,FALSE)&gt;16,"",IF(P344="","",INT(VLOOKUP(P344,属性值!I:O,R344+1,FALSE)*VLOOKUP(I344,属性值!A:D,4,FALSE))))</f>
        <v/>
      </c>
      <c r="AC344" s="90">
        <v>54</v>
      </c>
      <c r="AD344" s="90" t="str">
        <f>IF(AC344="","",VLOOKUP(AC344,状态名词!A:C,2,FALSE))</f>
        <v>spi</v>
      </c>
      <c r="AE344" s="90" t="str">
        <f>IF(AC344="","",VLOOKUP(AC344,状态名词!A:C,3,FALSE))</f>
        <v>精神</v>
      </c>
      <c r="AF344" s="90">
        <v>115</v>
      </c>
    </row>
    <row r="345" spans="1:32">
      <c r="I345" s="90" t="str">
        <f>IF(H345="",I344,VLOOKUP(H345,装备类型!A:B,2,FALSE))</f>
        <v>胸部</v>
      </c>
      <c r="L345" s="90" t="s">
        <v>225</v>
      </c>
      <c r="Q345" s="55" t="str">
        <f t="shared" si="12"/>
        <v/>
      </c>
      <c r="Y345" s="90" t="str">
        <f>IF(VLOOKUP(I345,属性值!A:F,2,FALSE)&lt;17,"",IF(P345="","",INT(VLOOKUP(P345,属性值!A:G,R345+1,FALSE)*VLOOKUP(I345,属性值!A:F,5,FALSE))))</f>
        <v/>
      </c>
      <c r="Z345" s="90" t="str">
        <f t="shared" si="13"/>
        <v/>
      </c>
      <c r="AA345" s="90" t="str">
        <f>IF(VLOOKUP(I345,属性值!A:B,2,FALSE)&gt;16,"",IF(P345="","",INT(VLOOKUP(P345,属性值!I:O,R345+1,FALSE)*VLOOKUP(I345,属性值!A:D,3,FALSE))))</f>
        <v/>
      </c>
      <c r="AB345" s="90" t="str">
        <f>IF(VLOOKUP(I345,属性值!A:B,2,FALSE)&gt;16,"",IF(P345="","",INT(VLOOKUP(P345,属性值!I:O,R345+1,FALSE)*VLOOKUP(I345,属性值!A:D,4,FALSE))))</f>
        <v/>
      </c>
      <c r="AC345" s="90">
        <v>21</v>
      </c>
      <c r="AD345" s="90" t="str">
        <f>IF(AC345="","",VLOOKUP(AC345,状态名词!A:C,2,FALSE))</f>
        <v>speed</v>
      </c>
      <c r="AE345" s="90" t="str">
        <f>IF(AC345="","",VLOOKUP(AC345,状态名词!A:C,3,FALSE))</f>
        <v>速度+</v>
      </c>
      <c r="AF345" s="90">
        <v>720</v>
      </c>
    </row>
    <row r="346" spans="1:32">
      <c r="A346" s="90">
        <v>15111</v>
      </c>
      <c r="B346" s="90">
        <v>30</v>
      </c>
      <c r="C346" s="90">
        <v>5</v>
      </c>
      <c r="D346" s="90">
        <v>30</v>
      </c>
      <c r="E346" s="90">
        <v>1</v>
      </c>
      <c r="H346" s="90">
        <v>13</v>
      </c>
      <c r="I346" s="90" t="str">
        <f>IF(H346="",I345,VLOOKUP(H346,装备类型!A:B,2,FALSE))</f>
        <v>腿部</v>
      </c>
      <c r="J346" s="90">
        <v>1</v>
      </c>
      <c r="K346" s="90" t="s">
        <v>3407</v>
      </c>
      <c r="L346" s="90" t="s">
        <v>5527</v>
      </c>
      <c r="O346" s="90">
        <v>1</v>
      </c>
      <c r="P346" s="90">
        <v>30</v>
      </c>
      <c r="Q346" s="55">
        <f t="shared" si="12"/>
        <v>37</v>
      </c>
      <c r="R346" s="90">
        <v>5</v>
      </c>
      <c r="T346" s="90" t="s">
        <v>3295</v>
      </c>
      <c r="U346" s="90">
        <v>33585</v>
      </c>
      <c r="Y346" s="90" t="str">
        <f>IF(VLOOKUP(I346,属性值!A:F,2,FALSE)&lt;17,"",IF(P346="","",INT(VLOOKUP(P346,属性值!A:G,R346+1,FALSE)*VLOOKUP(I346,属性值!A:F,5,FALSE))))</f>
        <v/>
      </c>
      <c r="Z346" s="90" t="str">
        <f t="shared" si="13"/>
        <v/>
      </c>
      <c r="AA346" s="90">
        <f>IF(VLOOKUP(I346,属性值!A:B,2,FALSE)&gt;16,"",IF(P346="","",INT(VLOOKUP(P346,属性值!I:O,R346+1,FALSE)*VLOOKUP(I346,属性值!A:D,3,FALSE))))</f>
        <v>390</v>
      </c>
      <c r="AB346" s="90">
        <f>IF(VLOOKUP(I346,属性值!A:B,2,FALSE)&gt;16,"",IF(P346="","",INT(VLOOKUP(P346,属性值!I:O,R346+1,FALSE)*VLOOKUP(I346,属性值!A:D,4,FALSE))))</f>
        <v>195</v>
      </c>
      <c r="AC346" s="90">
        <v>58</v>
      </c>
      <c r="AD346" s="90" t="str">
        <f>IF(AC346="","",VLOOKUP(AC346,状态名词!A:C,2,FALSE))</f>
        <v>vit</v>
      </c>
      <c r="AE346" s="90" t="str">
        <f>IF(AC346="","",VLOOKUP(AC346,状态名词!A:C,3,FALSE))</f>
        <v>体力</v>
      </c>
      <c r="AF346" s="90">
        <v>72</v>
      </c>
    </row>
    <row r="347" spans="1:32">
      <c r="I347" s="90" t="str">
        <f>IF(H347="",I346,VLOOKUP(H347,装备类型!A:B,2,FALSE))</f>
        <v>腿部</v>
      </c>
      <c r="L347" s="90" t="s">
        <v>225</v>
      </c>
      <c r="Q347" s="55" t="str">
        <f t="shared" si="12"/>
        <v/>
      </c>
      <c r="Y347" s="90" t="str">
        <f>IF(VLOOKUP(I347,属性值!A:F,2,FALSE)&lt;17,"",IF(P347="","",INT(VLOOKUP(P347,属性值!A:G,R347+1,FALSE)*VLOOKUP(I347,属性值!A:F,5,FALSE))))</f>
        <v/>
      </c>
      <c r="Z347" s="90" t="str">
        <f t="shared" si="13"/>
        <v/>
      </c>
      <c r="AA347" s="90" t="str">
        <f>IF(VLOOKUP(I347,属性值!A:B,2,FALSE)&gt;16,"",IF(P347="","",INT(VLOOKUP(P347,属性值!I:O,R347+1,FALSE)*VLOOKUP(I347,属性值!A:D,3,FALSE))))</f>
        <v/>
      </c>
      <c r="AB347" s="90" t="str">
        <f>IF(VLOOKUP(I347,属性值!A:B,2,FALSE)&gt;16,"",IF(P347="","",INT(VLOOKUP(P347,属性值!I:O,R347+1,FALSE)*VLOOKUP(I347,属性值!A:D,4,FALSE))))</f>
        <v/>
      </c>
      <c r="AC347" s="90">
        <v>54</v>
      </c>
      <c r="AD347" s="90" t="str">
        <f>IF(AC347="","",VLOOKUP(AC347,状态名词!A:C,2,FALSE))</f>
        <v>spi</v>
      </c>
      <c r="AE347" s="90" t="str">
        <f>IF(AC347="","",VLOOKUP(AC347,状态名词!A:C,3,FALSE))</f>
        <v>精神</v>
      </c>
      <c r="AF347" s="90">
        <v>60</v>
      </c>
    </row>
    <row r="348" spans="1:32">
      <c r="I348" s="90" t="str">
        <f>IF(H348="",I347,VLOOKUP(H348,装备类型!A:B,2,FALSE))</f>
        <v>腿部</v>
      </c>
      <c r="L348" s="90" t="s">
        <v>225</v>
      </c>
      <c r="Q348" s="55" t="str">
        <f t="shared" si="12"/>
        <v/>
      </c>
      <c r="Y348" s="90" t="str">
        <f>IF(VLOOKUP(I348,属性值!A:F,2,FALSE)&lt;17,"",IF(P348="","",INT(VLOOKUP(P348,属性值!A:G,R348+1,FALSE)*VLOOKUP(I348,属性值!A:F,5,FALSE))))</f>
        <v/>
      </c>
      <c r="Z348" s="90" t="str">
        <f t="shared" si="13"/>
        <v/>
      </c>
      <c r="AA348" s="90" t="str">
        <f>IF(VLOOKUP(I348,属性值!A:B,2,FALSE)&gt;16,"",IF(P348="","",INT(VLOOKUP(P348,属性值!I:O,R348+1,FALSE)*VLOOKUP(I348,属性值!A:D,3,FALSE))))</f>
        <v/>
      </c>
      <c r="AB348" s="90" t="str">
        <f>IF(VLOOKUP(I348,属性值!A:B,2,FALSE)&gt;16,"",IF(P348="","",INT(VLOOKUP(P348,属性值!I:O,R348+1,FALSE)*VLOOKUP(I348,属性值!A:D,4,FALSE))))</f>
        <v/>
      </c>
      <c r="AC348" s="90">
        <v>21</v>
      </c>
      <c r="AD348" s="90" t="str">
        <f>IF(AC348="","",VLOOKUP(AC348,状态名词!A:C,2,FALSE))</f>
        <v>speed</v>
      </c>
      <c r="AE348" s="90" t="str">
        <f>IF(AC348="","",VLOOKUP(AC348,状态名词!A:C,3,FALSE))</f>
        <v>速度+</v>
      </c>
      <c r="AF348" s="90">
        <v>384</v>
      </c>
    </row>
    <row r="349" spans="1:32">
      <c r="I349" s="90" t="str">
        <f>IF(H349="",I348,VLOOKUP(H349,装备类型!A:B,2,FALSE))</f>
        <v>腿部</v>
      </c>
      <c r="J349" s="90">
        <v>2</v>
      </c>
      <c r="K349" s="90" t="s">
        <v>3408</v>
      </c>
      <c r="L349" s="90" t="s">
        <v>4197</v>
      </c>
      <c r="O349" s="90">
        <v>1</v>
      </c>
      <c r="P349" s="90">
        <v>60</v>
      </c>
      <c r="Q349" s="55">
        <f t="shared" si="12"/>
        <v>69</v>
      </c>
      <c r="R349" s="90">
        <v>6</v>
      </c>
      <c r="T349" s="90" t="s">
        <v>3295</v>
      </c>
      <c r="U349" s="90">
        <v>33586</v>
      </c>
      <c r="Y349" s="90" t="str">
        <f>IF(VLOOKUP(I349,属性值!A:F,2,FALSE)&lt;17,"",IF(P349="","",INT(VLOOKUP(P349,属性值!A:G,R349+1,FALSE)*VLOOKUP(I349,属性值!A:F,5,FALSE))))</f>
        <v/>
      </c>
      <c r="Z349" s="90" t="str">
        <f t="shared" si="13"/>
        <v/>
      </c>
      <c r="AA349" s="90">
        <f>IF(VLOOKUP(I349,属性值!A:B,2,FALSE)&gt;16,"",IF(P349="","",INT(VLOOKUP(P349,属性值!I:O,R349+1,FALSE)*VLOOKUP(I349,属性值!A:D,3,FALSE))))</f>
        <v>1374</v>
      </c>
      <c r="AB349" s="90">
        <f>IF(VLOOKUP(I349,属性值!A:B,2,FALSE)&gt;16,"",IF(P349="","",INT(VLOOKUP(P349,属性值!I:O,R349+1,FALSE)*VLOOKUP(I349,属性值!A:D,4,FALSE))))</f>
        <v>687</v>
      </c>
      <c r="AC349" s="90">
        <v>58</v>
      </c>
      <c r="AD349" s="90" t="str">
        <f>IF(AC349="","",VLOOKUP(AC349,状态名词!A:C,2,FALSE))</f>
        <v>vit</v>
      </c>
      <c r="AE349" s="90" t="str">
        <f>IF(AC349="","",VLOOKUP(AC349,状态名词!A:C,3,FALSE))</f>
        <v>体力</v>
      </c>
      <c r="AF349" s="90">
        <v>136</v>
      </c>
    </row>
    <row r="350" spans="1:32">
      <c r="I350" s="90" t="str">
        <f>IF(H350="",I349,VLOOKUP(H350,装备类型!A:B,2,FALSE))</f>
        <v>腿部</v>
      </c>
      <c r="L350" s="90" t="s">
        <v>225</v>
      </c>
      <c r="Q350" s="55" t="str">
        <f t="shared" si="12"/>
        <v/>
      </c>
      <c r="Y350" s="90" t="str">
        <f>IF(VLOOKUP(I350,属性值!A:F,2,FALSE)&lt;17,"",IF(P350="","",INT(VLOOKUP(P350,属性值!A:G,R350+1,FALSE)*VLOOKUP(I350,属性值!A:F,5,FALSE))))</f>
        <v/>
      </c>
      <c r="Z350" s="90" t="str">
        <f t="shared" si="13"/>
        <v/>
      </c>
      <c r="AA350" s="90" t="str">
        <f>IF(VLOOKUP(I350,属性值!A:B,2,FALSE)&gt;16,"",IF(P350="","",INT(VLOOKUP(P350,属性值!I:O,R350+1,FALSE)*VLOOKUP(I350,属性值!A:D,3,FALSE))))</f>
        <v/>
      </c>
      <c r="AB350" s="90" t="str">
        <f>IF(VLOOKUP(I350,属性值!A:B,2,FALSE)&gt;16,"",IF(P350="","",INT(VLOOKUP(P350,属性值!I:O,R350+1,FALSE)*VLOOKUP(I350,属性值!A:D,4,FALSE))))</f>
        <v/>
      </c>
      <c r="AC350" s="90">
        <v>54</v>
      </c>
      <c r="AD350" s="90" t="str">
        <f>IF(AC350="","",VLOOKUP(AC350,状态名词!A:C,2,FALSE))</f>
        <v>spi</v>
      </c>
      <c r="AE350" s="90" t="str">
        <f>IF(AC350="","",VLOOKUP(AC350,状态名词!A:C,3,FALSE))</f>
        <v>精神</v>
      </c>
      <c r="AF350" s="90">
        <v>115</v>
      </c>
    </row>
    <row r="351" spans="1:32">
      <c r="I351" s="90" t="str">
        <f>IF(H351="",I350,VLOOKUP(H351,装备类型!A:B,2,FALSE))</f>
        <v>腿部</v>
      </c>
      <c r="L351" s="90" t="s">
        <v>225</v>
      </c>
      <c r="Q351" s="55" t="str">
        <f t="shared" si="12"/>
        <v/>
      </c>
      <c r="Y351" s="90" t="str">
        <f>IF(VLOOKUP(I351,属性值!A:F,2,FALSE)&lt;17,"",IF(P351="","",INT(VLOOKUP(P351,属性值!A:G,R351+1,FALSE)*VLOOKUP(I351,属性值!A:F,5,FALSE))))</f>
        <v/>
      </c>
      <c r="Z351" s="90" t="str">
        <f t="shared" si="13"/>
        <v/>
      </c>
      <c r="AA351" s="90" t="str">
        <f>IF(VLOOKUP(I351,属性值!A:B,2,FALSE)&gt;16,"",IF(P351="","",INT(VLOOKUP(P351,属性值!I:O,R351+1,FALSE)*VLOOKUP(I351,属性值!A:D,3,FALSE))))</f>
        <v/>
      </c>
      <c r="AB351" s="90" t="str">
        <f>IF(VLOOKUP(I351,属性值!A:B,2,FALSE)&gt;16,"",IF(P351="","",INT(VLOOKUP(P351,属性值!I:O,R351+1,FALSE)*VLOOKUP(I351,属性值!A:D,4,FALSE))))</f>
        <v/>
      </c>
      <c r="AC351" s="90">
        <v>21</v>
      </c>
      <c r="AD351" s="90" t="str">
        <f>IF(AC351="","",VLOOKUP(AC351,状态名词!A:C,2,FALSE))</f>
        <v>speed</v>
      </c>
      <c r="AE351" s="90" t="str">
        <f>IF(AC351="","",VLOOKUP(AC351,状态名词!A:C,3,FALSE))</f>
        <v>速度+</v>
      </c>
      <c r="AF351" s="90">
        <v>720</v>
      </c>
    </row>
    <row r="352" spans="1:32">
      <c r="A352" s="90">
        <v>15112</v>
      </c>
      <c r="B352" s="90">
        <v>30</v>
      </c>
      <c r="C352" s="90">
        <v>5</v>
      </c>
      <c r="D352" s="90">
        <v>30</v>
      </c>
      <c r="E352" s="90">
        <v>1</v>
      </c>
      <c r="H352" s="90">
        <v>14</v>
      </c>
      <c r="I352" s="90" t="str">
        <f>IF(H352="",I351,VLOOKUP(H352,装备类型!A:B,2,FALSE))</f>
        <v>戒指</v>
      </c>
      <c r="J352" s="90">
        <v>1</v>
      </c>
      <c r="K352" s="90" t="s">
        <v>3409</v>
      </c>
      <c r="L352" s="90" t="s">
        <v>5527</v>
      </c>
      <c r="O352" s="90">
        <v>1</v>
      </c>
      <c r="P352" s="90">
        <v>30</v>
      </c>
      <c r="Q352" s="55">
        <f t="shared" si="12"/>
        <v>37</v>
      </c>
      <c r="R352" s="90">
        <v>5</v>
      </c>
      <c r="T352" s="90" t="s">
        <v>3529</v>
      </c>
      <c r="U352" s="90">
        <v>33587</v>
      </c>
      <c r="Y352" s="90" t="str">
        <f>IF(VLOOKUP(I352,属性值!A:F,2,FALSE)&lt;17,"",IF(P352="","",INT(VLOOKUP(P352,属性值!A:G,R352+1,FALSE)*VLOOKUP(I352,属性值!A:F,5,FALSE))))</f>
        <v/>
      </c>
      <c r="Z352" s="90" t="str">
        <f t="shared" si="13"/>
        <v/>
      </c>
      <c r="AA352" s="90">
        <f>IF(VLOOKUP(I352,属性值!A:B,2,FALSE)&gt;16,"",IF(P352="","",INT(VLOOKUP(P352,属性值!I:O,R352+1,FALSE)*VLOOKUP(I352,属性值!A:D,3,FALSE))))</f>
        <v>195</v>
      </c>
      <c r="AB352" s="90">
        <f>IF(VLOOKUP(I352,属性值!A:B,2,FALSE)&gt;16,"",IF(P352="","",INT(VLOOKUP(P352,属性值!I:O,R352+1,FALSE)*VLOOKUP(I352,属性值!A:D,4,FALSE))))</f>
        <v>390</v>
      </c>
      <c r="AC352" s="90">
        <v>58</v>
      </c>
      <c r="AD352" s="90" t="str">
        <f>IF(AC352="","",VLOOKUP(AC352,状态名词!A:C,2,FALSE))</f>
        <v>vit</v>
      </c>
      <c r="AE352" s="90" t="str">
        <f>IF(AC352="","",VLOOKUP(AC352,状态名词!A:C,3,FALSE))</f>
        <v>体力</v>
      </c>
      <c r="AF352" s="90">
        <v>36</v>
      </c>
    </row>
    <row r="353" spans="1:32">
      <c r="I353" s="90" t="str">
        <f>IF(H353="",I352,VLOOKUP(H353,装备类型!A:B,2,FALSE))</f>
        <v>戒指</v>
      </c>
      <c r="L353" s="90" t="s">
        <v>225</v>
      </c>
      <c r="Q353" s="55" t="str">
        <f t="shared" si="12"/>
        <v/>
      </c>
      <c r="Y353" s="90" t="str">
        <f>IF(VLOOKUP(I353,属性值!A:F,2,FALSE)&lt;17,"",IF(P353="","",INT(VLOOKUP(P353,属性值!A:G,R353+1,FALSE)*VLOOKUP(I353,属性值!A:F,5,FALSE))))</f>
        <v/>
      </c>
      <c r="Z353" s="90" t="str">
        <f t="shared" si="13"/>
        <v/>
      </c>
      <c r="AA353" s="90" t="str">
        <f>IF(VLOOKUP(I353,属性值!A:B,2,FALSE)&gt;16,"",IF(P353="","",INT(VLOOKUP(P353,属性值!I:O,R353+1,FALSE)*VLOOKUP(I353,属性值!A:D,3,FALSE))))</f>
        <v/>
      </c>
      <c r="AB353" s="90" t="str">
        <f>IF(VLOOKUP(I353,属性值!A:B,2,FALSE)&gt;16,"",IF(P353="","",INT(VLOOKUP(P353,属性值!I:O,R353+1,FALSE)*VLOOKUP(I353,属性值!A:D,4,FALSE))))</f>
        <v/>
      </c>
      <c r="AC353" s="90">
        <v>54</v>
      </c>
      <c r="AD353" s="90" t="str">
        <f>IF(AC353="","",VLOOKUP(AC353,状态名词!A:C,2,FALSE))</f>
        <v>spi</v>
      </c>
      <c r="AE353" s="90" t="str">
        <f>IF(AC353="","",VLOOKUP(AC353,状态名词!A:C,3,FALSE))</f>
        <v>精神</v>
      </c>
      <c r="AF353" s="90">
        <v>120</v>
      </c>
    </row>
    <row r="354" spans="1:32">
      <c r="I354" s="90" t="str">
        <f>IF(H354="",I353,VLOOKUP(H354,装备类型!A:B,2,FALSE))</f>
        <v>戒指</v>
      </c>
      <c r="L354" s="90" t="s">
        <v>225</v>
      </c>
      <c r="Q354" s="55" t="str">
        <f t="shared" si="12"/>
        <v/>
      </c>
      <c r="Y354" s="90" t="str">
        <f>IF(VLOOKUP(I354,属性值!A:F,2,FALSE)&lt;17,"",IF(P354="","",INT(VLOOKUP(P354,属性值!A:G,R354+1,FALSE)*VLOOKUP(I354,属性值!A:F,5,FALSE))))</f>
        <v/>
      </c>
      <c r="Z354" s="90" t="str">
        <f t="shared" si="13"/>
        <v/>
      </c>
      <c r="AA354" s="90" t="str">
        <f>IF(VLOOKUP(I354,属性值!A:B,2,FALSE)&gt;16,"",IF(P354="","",INT(VLOOKUP(P354,属性值!I:O,R354+1,FALSE)*VLOOKUP(I354,属性值!A:D,3,FALSE))))</f>
        <v/>
      </c>
      <c r="AB354" s="90" t="str">
        <f>IF(VLOOKUP(I354,属性值!A:B,2,FALSE)&gt;16,"",IF(P354="","",INT(VLOOKUP(P354,属性值!I:O,R354+1,FALSE)*VLOOKUP(I354,属性值!A:D,4,FALSE))))</f>
        <v/>
      </c>
      <c r="AC354" s="90">
        <v>21</v>
      </c>
      <c r="AD354" s="90" t="str">
        <f>IF(AC354="","",VLOOKUP(AC354,状态名词!A:C,2,FALSE))</f>
        <v>speed</v>
      </c>
      <c r="AE354" s="90" t="str">
        <f>IF(AC354="","",VLOOKUP(AC354,状态名词!A:C,3,FALSE))</f>
        <v>速度+</v>
      </c>
      <c r="AF354" s="90">
        <v>384</v>
      </c>
    </row>
    <row r="355" spans="1:32">
      <c r="I355" s="90" t="str">
        <f>IF(H355="",I354,VLOOKUP(H355,装备类型!A:B,2,FALSE))</f>
        <v>戒指</v>
      </c>
      <c r="J355" s="90">
        <v>2</v>
      </c>
      <c r="K355" s="90" t="s">
        <v>3410</v>
      </c>
      <c r="L355" s="90" t="s">
        <v>4197</v>
      </c>
      <c r="O355" s="90">
        <v>1</v>
      </c>
      <c r="P355" s="90">
        <v>60</v>
      </c>
      <c r="Q355" s="55">
        <f t="shared" si="12"/>
        <v>69</v>
      </c>
      <c r="R355" s="90">
        <v>6</v>
      </c>
      <c r="T355" s="90" t="s">
        <v>3529</v>
      </c>
      <c r="U355" s="90">
        <v>33588</v>
      </c>
      <c r="Y355" s="90" t="str">
        <f>IF(VLOOKUP(I355,属性值!A:F,2,FALSE)&lt;17,"",IF(P355="","",INT(VLOOKUP(P355,属性值!A:G,R355+1,FALSE)*VLOOKUP(I355,属性值!A:F,5,FALSE))))</f>
        <v/>
      </c>
      <c r="Z355" s="90" t="str">
        <f t="shared" si="13"/>
        <v/>
      </c>
      <c r="AA355" s="90">
        <f>IF(VLOOKUP(I355,属性值!A:B,2,FALSE)&gt;16,"",IF(P355="","",INT(VLOOKUP(P355,属性值!I:O,R355+1,FALSE)*VLOOKUP(I355,属性值!A:D,3,FALSE))))</f>
        <v>687</v>
      </c>
      <c r="AB355" s="90">
        <f>IF(VLOOKUP(I355,属性值!A:B,2,FALSE)&gt;16,"",IF(P355="","",INT(VLOOKUP(P355,属性值!I:O,R355+1,FALSE)*VLOOKUP(I355,属性值!A:D,4,FALSE))))</f>
        <v>1374</v>
      </c>
      <c r="AC355" s="90">
        <v>58</v>
      </c>
      <c r="AD355" s="90" t="str">
        <f>IF(AC355="","",VLOOKUP(AC355,状态名词!A:C,2,FALSE))</f>
        <v>vit</v>
      </c>
      <c r="AE355" s="90" t="str">
        <f>IF(AC355="","",VLOOKUP(AC355,状态名词!A:C,3,FALSE))</f>
        <v>体力</v>
      </c>
      <c r="AF355" s="90">
        <v>68</v>
      </c>
    </row>
    <row r="356" spans="1:32">
      <c r="I356" s="90" t="str">
        <f>IF(H356="",I355,VLOOKUP(H356,装备类型!A:B,2,FALSE))</f>
        <v>戒指</v>
      </c>
      <c r="L356" s="90" t="s">
        <v>225</v>
      </c>
      <c r="Q356" s="55" t="str">
        <f t="shared" si="12"/>
        <v/>
      </c>
      <c r="Y356" s="90" t="str">
        <f>IF(VLOOKUP(I356,属性值!A:F,2,FALSE)&lt;17,"",IF(P356="","",INT(VLOOKUP(P356,属性值!A:G,R356+1,FALSE)*VLOOKUP(I356,属性值!A:F,5,FALSE))))</f>
        <v/>
      </c>
      <c r="Z356" s="90" t="str">
        <f t="shared" si="13"/>
        <v/>
      </c>
      <c r="AA356" s="90" t="str">
        <f>IF(VLOOKUP(I356,属性值!A:B,2,FALSE)&gt;16,"",IF(P356="","",INT(VLOOKUP(P356,属性值!I:O,R356+1,FALSE)*VLOOKUP(I356,属性值!A:D,3,FALSE))))</f>
        <v/>
      </c>
      <c r="AB356" s="90" t="str">
        <f>IF(VLOOKUP(I356,属性值!A:B,2,FALSE)&gt;16,"",IF(P356="","",INT(VLOOKUP(P356,属性值!I:O,R356+1,FALSE)*VLOOKUP(I356,属性值!A:D,4,FALSE))))</f>
        <v/>
      </c>
      <c r="AC356" s="90">
        <v>54</v>
      </c>
      <c r="AD356" s="90" t="str">
        <f>IF(AC356="","",VLOOKUP(AC356,状态名词!A:C,2,FALSE))</f>
        <v>spi</v>
      </c>
      <c r="AE356" s="90" t="str">
        <f>IF(AC356="","",VLOOKUP(AC356,状态名词!A:C,3,FALSE))</f>
        <v>精神</v>
      </c>
      <c r="AF356" s="90">
        <v>230</v>
      </c>
    </row>
    <row r="357" spans="1:32">
      <c r="I357" s="90" t="str">
        <f>IF(H357="",I356,VLOOKUP(H357,装备类型!A:B,2,FALSE))</f>
        <v>戒指</v>
      </c>
      <c r="L357" s="90" t="s">
        <v>225</v>
      </c>
      <c r="Q357" s="55" t="str">
        <f t="shared" si="12"/>
        <v/>
      </c>
      <c r="Y357" s="90" t="str">
        <f>IF(VLOOKUP(I357,属性值!A:F,2,FALSE)&lt;17,"",IF(P357="","",INT(VLOOKUP(P357,属性值!A:G,R357+1,FALSE)*VLOOKUP(I357,属性值!A:F,5,FALSE))))</f>
        <v/>
      </c>
      <c r="Z357" s="90" t="str">
        <f t="shared" si="13"/>
        <v/>
      </c>
      <c r="AA357" s="90" t="str">
        <f>IF(VLOOKUP(I357,属性值!A:B,2,FALSE)&gt;16,"",IF(P357="","",INT(VLOOKUP(P357,属性值!I:O,R357+1,FALSE)*VLOOKUP(I357,属性值!A:D,3,FALSE))))</f>
        <v/>
      </c>
      <c r="AB357" s="90" t="str">
        <f>IF(VLOOKUP(I357,属性值!A:B,2,FALSE)&gt;16,"",IF(P357="","",INT(VLOOKUP(P357,属性值!I:O,R357+1,FALSE)*VLOOKUP(I357,属性值!A:D,4,FALSE))))</f>
        <v/>
      </c>
      <c r="AC357" s="90">
        <v>21</v>
      </c>
      <c r="AD357" s="90" t="str">
        <f>IF(AC357="","",VLOOKUP(AC357,状态名词!A:C,2,FALSE))</f>
        <v>speed</v>
      </c>
      <c r="AE357" s="90" t="str">
        <f>IF(AC357="","",VLOOKUP(AC357,状态名词!A:C,3,FALSE))</f>
        <v>速度+</v>
      </c>
      <c r="AF357" s="90">
        <v>720</v>
      </c>
    </row>
    <row r="358" spans="1:32">
      <c r="A358" s="90">
        <v>15113</v>
      </c>
      <c r="B358" s="90">
        <v>30</v>
      </c>
      <c r="C358" s="90">
        <v>5</v>
      </c>
      <c r="D358" s="90">
        <v>30</v>
      </c>
      <c r="E358" s="90">
        <v>1</v>
      </c>
      <c r="H358" s="90">
        <v>15</v>
      </c>
      <c r="I358" s="90" t="str">
        <f>IF(H358="",I357,VLOOKUP(H358,装备类型!A:B,2,FALSE))</f>
        <v>项链</v>
      </c>
      <c r="J358" s="90">
        <v>1</v>
      </c>
      <c r="K358" s="90" t="s">
        <v>3411</v>
      </c>
      <c r="L358" s="90" t="s">
        <v>5527</v>
      </c>
      <c r="O358" s="90">
        <v>1</v>
      </c>
      <c r="P358" s="90">
        <v>30</v>
      </c>
      <c r="Q358" s="55">
        <f t="shared" si="12"/>
        <v>37</v>
      </c>
      <c r="R358" s="90">
        <v>5</v>
      </c>
      <c r="T358" s="90" t="s">
        <v>3352</v>
      </c>
      <c r="U358" s="90">
        <v>33589</v>
      </c>
      <c r="Y358" s="90" t="str">
        <f>IF(VLOOKUP(I358,属性值!A:F,2,FALSE)&lt;17,"",IF(P358="","",INT(VLOOKUP(P358,属性值!A:G,R358+1,FALSE)*VLOOKUP(I358,属性值!A:F,5,FALSE))))</f>
        <v/>
      </c>
      <c r="Z358" s="90" t="str">
        <f t="shared" si="13"/>
        <v/>
      </c>
      <c r="AA358" s="90">
        <f>IF(VLOOKUP(I358,属性值!A:B,2,FALSE)&gt;16,"",IF(P358="","",INT(VLOOKUP(P358,属性值!I:O,R358+1,FALSE)*VLOOKUP(I358,属性值!A:D,3,FALSE))))</f>
        <v>195</v>
      </c>
      <c r="AB358" s="90">
        <f>IF(VLOOKUP(I358,属性值!A:B,2,FALSE)&gt;16,"",IF(P358="","",INT(VLOOKUP(P358,属性值!I:O,R358+1,FALSE)*VLOOKUP(I358,属性值!A:D,4,FALSE))))</f>
        <v>390</v>
      </c>
      <c r="AC358" s="90">
        <v>58</v>
      </c>
      <c r="AD358" s="90" t="str">
        <f>IF(AC358="","",VLOOKUP(AC358,状态名词!A:C,2,FALSE))</f>
        <v>vit</v>
      </c>
      <c r="AE358" s="90" t="str">
        <f>IF(AC358="","",VLOOKUP(AC358,状态名词!A:C,3,FALSE))</f>
        <v>体力</v>
      </c>
      <c r="AF358" s="90">
        <v>36</v>
      </c>
    </row>
    <row r="359" spans="1:32">
      <c r="I359" s="90" t="str">
        <f>IF(H359="",I358,VLOOKUP(H359,装备类型!A:B,2,FALSE))</f>
        <v>项链</v>
      </c>
      <c r="L359" s="90" t="s">
        <v>225</v>
      </c>
      <c r="Q359" s="55" t="str">
        <f t="shared" si="12"/>
        <v/>
      </c>
      <c r="Y359" s="90" t="str">
        <f>IF(VLOOKUP(I359,属性值!A:F,2,FALSE)&lt;17,"",IF(P359="","",INT(VLOOKUP(P359,属性值!A:G,R359+1,FALSE)*VLOOKUP(I359,属性值!A:F,5,FALSE))))</f>
        <v/>
      </c>
      <c r="Z359" s="90" t="str">
        <f t="shared" si="13"/>
        <v/>
      </c>
      <c r="AA359" s="90" t="str">
        <f>IF(VLOOKUP(I359,属性值!A:B,2,FALSE)&gt;16,"",IF(P359="","",INT(VLOOKUP(P359,属性值!I:O,R359+1,FALSE)*VLOOKUP(I359,属性值!A:D,3,FALSE))))</f>
        <v/>
      </c>
      <c r="AB359" s="90" t="str">
        <f>IF(VLOOKUP(I359,属性值!A:B,2,FALSE)&gt;16,"",IF(P359="","",INT(VLOOKUP(P359,属性值!I:O,R359+1,FALSE)*VLOOKUP(I359,属性值!A:D,4,FALSE))))</f>
        <v/>
      </c>
      <c r="AC359" s="90">
        <v>54</v>
      </c>
      <c r="AD359" s="90" t="str">
        <f>IF(AC359="","",VLOOKUP(AC359,状态名词!A:C,2,FALSE))</f>
        <v>spi</v>
      </c>
      <c r="AE359" s="90" t="str">
        <f>IF(AC359="","",VLOOKUP(AC359,状态名词!A:C,3,FALSE))</f>
        <v>精神</v>
      </c>
      <c r="AF359" s="90">
        <v>120</v>
      </c>
    </row>
    <row r="360" spans="1:32">
      <c r="I360" s="90" t="str">
        <f>IF(H360="",I359,VLOOKUP(H360,装备类型!A:B,2,FALSE))</f>
        <v>项链</v>
      </c>
      <c r="L360" s="90" t="s">
        <v>225</v>
      </c>
      <c r="Q360" s="55" t="str">
        <f t="shared" si="12"/>
        <v/>
      </c>
      <c r="Y360" s="90" t="str">
        <f>IF(VLOOKUP(I360,属性值!A:F,2,FALSE)&lt;17,"",IF(P360="","",INT(VLOOKUP(P360,属性值!A:G,R360+1,FALSE)*VLOOKUP(I360,属性值!A:F,5,FALSE))))</f>
        <v/>
      </c>
      <c r="Z360" s="90" t="str">
        <f t="shared" si="13"/>
        <v/>
      </c>
      <c r="AA360" s="90" t="str">
        <f>IF(VLOOKUP(I360,属性值!A:B,2,FALSE)&gt;16,"",IF(P360="","",INT(VLOOKUP(P360,属性值!I:O,R360+1,FALSE)*VLOOKUP(I360,属性值!A:D,3,FALSE))))</f>
        <v/>
      </c>
      <c r="AB360" s="90" t="str">
        <f>IF(VLOOKUP(I360,属性值!A:B,2,FALSE)&gt;16,"",IF(P360="","",INT(VLOOKUP(P360,属性值!I:O,R360+1,FALSE)*VLOOKUP(I360,属性值!A:D,4,FALSE))))</f>
        <v/>
      </c>
      <c r="AC360" s="90">
        <v>21</v>
      </c>
      <c r="AD360" s="90" t="str">
        <f>IF(AC360="","",VLOOKUP(AC360,状态名词!A:C,2,FALSE))</f>
        <v>speed</v>
      </c>
      <c r="AE360" s="90" t="str">
        <f>IF(AC360="","",VLOOKUP(AC360,状态名词!A:C,3,FALSE))</f>
        <v>速度+</v>
      </c>
      <c r="AF360" s="90">
        <v>384</v>
      </c>
    </row>
    <row r="361" spans="1:32">
      <c r="I361" s="90" t="str">
        <f>IF(H361="",I360,VLOOKUP(H361,装备类型!A:B,2,FALSE))</f>
        <v>项链</v>
      </c>
      <c r="J361" s="90">
        <v>2</v>
      </c>
      <c r="K361" s="90" t="s">
        <v>3412</v>
      </c>
      <c r="L361" s="90" t="s">
        <v>4197</v>
      </c>
      <c r="O361" s="90">
        <v>1</v>
      </c>
      <c r="P361" s="90">
        <v>60</v>
      </c>
      <c r="Q361" s="55">
        <f t="shared" si="12"/>
        <v>69</v>
      </c>
      <c r="R361" s="90">
        <v>6</v>
      </c>
      <c r="T361" s="90" t="s">
        <v>3352</v>
      </c>
      <c r="U361" s="90">
        <v>33590</v>
      </c>
      <c r="Y361" s="90" t="str">
        <f>IF(VLOOKUP(I361,属性值!A:F,2,FALSE)&lt;17,"",IF(P361="","",INT(VLOOKUP(P361,属性值!A:G,R361+1,FALSE)*VLOOKUP(I361,属性值!A:F,5,FALSE))))</f>
        <v/>
      </c>
      <c r="Z361" s="90" t="str">
        <f t="shared" si="13"/>
        <v/>
      </c>
      <c r="AA361" s="90">
        <f>IF(VLOOKUP(I361,属性值!A:B,2,FALSE)&gt;16,"",IF(P361="","",INT(VLOOKUP(P361,属性值!I:O,R361+1,FALSE)*VLOOKUP(I361,属性值!A:D,3,FALSE))))</f>
        <v>687</v>
      </c>
      <c r="AB361" s="90">
        <f>IF(VLOOKUP(I361,属性值!A:B,2,FALSE)&gt;16,"",IF(P361="","",INT(VLOOKUP(P361,属性值!I:O,R361+1,FALSE)*VLOOKUP(I361,属性值!A:D,4,FALSE))))</f>
        <v>1374</v>
      </c>
      <c r="AC361" s="90">
        <v>58</v>
      </c>
      <c r="AD361" s="90" t="str">
        <f>IF(AC361="","",VLOOKUP(AC361,状态名词!A:C,2,FALSE))</f>
        <v>vit</v>
      </c>
      <c r="AE361" s="90" t="str">
        <f>IF(AC361="","",VLOOKUP(AC361,状态名词!A:C,3,FALSE))</f>
        <v>体力</v>
      </c>
      <c r="AF361" s="90">
        <v>68</v>
      </c>
    </row>
    <row r="362" spans="1:32">
      <c r="I362" s="90" t="str">
        <f>IF(H362="",I361,VLOOKUP(H362,装备类型!A:B,2,FALSE))</f>
        <v>项链</v>
      </c>
      <c r="L362" s="90" t="s">
        <v>225</v>
      </c>
      <c r="Q362" s="55" t="str">
        <f t="shared" si="12"/>
        <v/>
      </c>
      <c r="Y362" s="90" t="str">
        <f>IF(VLOOKUP(I362,属性值!A:F,2,FALSE)&lt;17,"",IF(P362="","",INT(VLOOKUP(P362,属性值!A:G,R362+1,FALSE)*VLOOKUP(I362,属性值!A:F,5,FALSE))))</f>
        <v/>
      </c>
      <c r="Z362" s="90" t="str">
        <f t="shared" si="13"/>
        <v/>
      </c>
      <c r="AA362" s="90" t="str">
        <f>IF(VLOOKUP(I362,属性值!A:B,2,FALSE)&gt;16,"",IF(P362="","",INT(VLOOKUP(P362,属性值!I:O,R362+1,FALSE)*VLOOKUP(I362,属性值!A:D,3,FALSE))))</f>
        <v/>
      </c>
      <c r="AB362" s="90" t="str">
        <f>IF(VLOOKUP(I362,属性值!A:B,2,FALSE)&gt;16,"",IF(P362="","",INT(VLOOKUP(P362,属性值!I:O,R362+1,FALSE)*VLOOKUP(I362,属性值!A:D,4,FALSE))))</f>
        <v/>
      </c>
      <c r="AC362" s="90">
        <v>54</v>
      </c>
      <c r="AD362" s="90" t="str">
        <f>IF(AC362="","",VLOOKUP(AC362,状态名词!A:C,2,FALSE))</f>
        <v>spi</v>
      </c>
      <c r="AE362" s="90" t="str">
        <f>IF(AC362="","",VLOOKUP(AC362,状态名词!A:C,3,FALSE))</f>
        <v>精神</v>
      </c>
      <c r="AF362" s="90">
        <v>230</v>
      </c>
    </row>
    <row r="363" spans="1:32">
      <c r="I363" s="90" t="str">
        <f>IF(H363="",I362,VLOOKUP(H363,装备类型!A:B,2,FALSE))</f>
        <v>项链</v>
      </c>
      <c r="L363" s="90" t="s">
        <v>225</v>
      </c>
      <c r="Q363" s="55" t="str">
        <f t="shared" si="12"/>
        <v/>
      </c>
      <c r="Y363" s="90" t="str">
        <f>IF(VLOOKUP(I363,属性值!A:F,2,FALSE)&lt;17,"",IF(P363="","",INT(VLOOKUP(P363,属性值!A:G,R363+1,FALSE)*VLOOKUP(I363,属性值!A:F,5,FALSE))))</f>
        <v/>
      </c>
      <c r="Z363" s="90" t="str">
        <f t="shared" si="13"/>
        <v/>
      </c>
      <c r="AA363" s="90" t="str">
        <f>IF(VLOOKUP(I363,属性值!A:B,2,FALSE)&gt;16,"",IF(P363="","",INT(VLOOKUP(P363,属性值!I:O,R363+1,FALSE)*VLOOKUP(I363,属性值!A:D,3,FALSE))))</f>
        <v/>
      </c>
      <c r="AB363" s="90" t="str">
        <f>IF(VLOOKUP(I363,属性值!A:B,2,FALSE)&gt;16,"",IF(P363="","",INT(VLOOKUP(P363,属性值!I:O,R363+1,FALSE)*VLOOKUP(I363,属性值!A:D,4,FALSE))))</f>
        <v/>
      </c>
      <c r="AC363" s="90">
        <v>21</v>
      </c>
      <c r="AD363" s="90" t="str">
        <f>IF(AC363="","",VLOOKUP(AC363,状态名词!A:C,2,FALSE))</f>
        <v>speed</v>
      </c>
      <c r="AE363" s="90" t="str">
        <f>IF(AC363="","",VLOOKUP(AC363,状态名词!A:C,3,FALSE))</f>
        <v>速度+</v>
      </c>
      <c r="AF363" s="90">
        <v>720</v>
      </c>
    </row>
    <row r="364" spans="1:32">
      <c r="A364" s="90">
        <v>15114</v>
      </c>
      <c r="B364" s="90">
        <v>30</v>
      </c>
      <c r="C364" s="90">
        <v>5</v>
      </c>
      <c r="D364" s="90">
        <v>30</v>
      </c>
      <c r="E364" s="90">
        <v>1</v>
      </c>
      <c r="H364" s="90">
        <v>16</v>
      </c>
      <c r="I364" s="90" t="str">
        <f>IF(H364="",I363,VLOOKUP(H364,装备类型!A:B,2,FALSE))</f>
        <v>手镯</v>
      </c>
      <c r="J364" s="90">
        <v>1</v>
      </c>
      <c r="K364" s="90" t="s">
        <v>3413</v>
      </c>
      <c r="L364" s="90" t="s">
        <v>5527</v>
      </c>
      <c r="O364" s="90">
        <v>1</v>
      </c>
      <c r="P364" s="90">
        <v>30</v>
      </c>
      <c r="Q364" s="55">
        <f t="shared" si="12"/>
        <v>37</v>
      </c>
      <c r="R364" s="90">
        <v>5</v>
      </c>
      <c r="T364" s="90" t="s">
        <v>3530</v>
      </c>
      <c r="U364" s="90">
        <v>33591</v>
      </c>
      <c r="Y364" s="90" t="str">
        <f>IF(VLOOKUP(I364,属性值!A:F,2,FALSE)&lt;17,"",IF(P364="","",INT(VLOOKUP(P364,属性值!A:G,R364+1,FALSE)*VLOOKUP(I364,属性值!A:F,5,FALSE))))</f>
        <v/>
      </c>
      <c r="Z364" s="90" t="str">
        <f t="shared" si="13"/>
        <v/>
      </c>
      <c r="AA364" s="90">
        <f>IF(VLOOKUP(I364,属性值!A:B,2,FALSE)&gt;16,"",IF(P364="","",INT(VLOOKUP(P364,属性值!I:O,R364+1,FALSE)*VLOOKUP(I364,属性值!A:D,3,FALSE))))</f>
        <v>195</v>
      </c>
      <c r="AB364" s="90">
        <f>IF(VLOOKUP(I364,属性值!A:B,2,FALSE)&gt;16,"",IF(P364="","",INT(VLOOKUP(P364,属性值!I:O,R364+1,FALSE)*VLOOKUP(I364,属性值!A:D,4,FALSE))))</f>
        <v>390</v>
      </c>
      <c r="AC364" s="90">
        <v>58</v>
      </c>
      <c r="AD364" s="90" t="str">
        <f>IF(AC364="","",VLOOKUP(AC364,状态名词!A:C,2,FALSE))</f>
        <v>vit</v>
      </c>
      <c r="AE364" s="90" t="str">
        <f>IF(AC364="","",VLOOKUP(AC364,状态名词!A:C,3,FALSE))</f>
        <v>体力</v>
      </c>
      <c r="AF364" s="90">
        <v>36</v>
      </c>
    </row>
    <row r="365" spans="1:32">
      <c r="I365" s="90" t="str">
        <f>IF(H365="",I364,VLOOKUP(H365,装备类型!A:B,2,FALSE))</f>
        <v>手镯</v>
      </c>
      <c r="L365" s="90" t="s">
        <v>225</v>
      </c>
      <c r="Q365" s="55" t="str">
        <f t="shared" si="12"/>
        <v/>
      </c>
      <c r="Y365" s="90" t="str">
        <f>IF(VLOOKUP(I365,属性值!A:F,2,FALSE)&lt;17,"",IF(P365="","",INT(VLOOKUP(P365,属性值!A:G,R365+1,FALSE)*VLOOKUP(I365,属性值!A:F,5,FALSE))))</f>
        <v/>
      </c>
      <c r="Z365" s="90" t="str">
        <f t="shared" si="13"/>
        <v/>
      </c>
      <c r="AA365" s="90" t="str">
        <f>IF(VLOOKUP(I365,属性值!A:B,2,FALSE)&gt;16,"",IF(P365="","",INT(VLOOKUP(P365,属性值!I:O,R365+1,FALSE)*VLOOKUP(I365,属性值!A:D,3,FALSE))))</f>
        <v/>
      </c>
      <c r="AB365" s="90" t="str">
        <f>IF(VLOOKUP(I365,属性值!A:B,2,FALSE)&gt;16,"",IF(P365="","",INT(VLOOKUP(P365,属性值!I:O,R365+1,FALSE)*VLOOKUP(I365,属性值!A:D,4,FALSE))))</f>
        <v/>
      </c>
      <c r="AC365" s="90">
        <v>54</v>
      </c>
      <c r="AD365" s="90" t="str">
        <f>IF(AC365="","",VLOOKUP(AC365,状态名词!A:C,2,FALSE))</f>
        <v>spi</v>
      </c>
      <c r="AE365" s="90" t="str">
        <f>IF(AC365="","",VLOOKUP(AC365,状态名词!A:C,3,FALSE))</f>
        <v>精神</v>
      </c>
      <c r="AF365" s="90">
        <v>120</v>
      </c>
    </row>
    <row r="366" spans="1:32">
      <c r="I366" s="90" t="str">
        <f>IF(H366="",I365,VLOOKUP(H366,装备类型!A:B,2,FALSE))</f>
        <v>手镯</v>
      </c>
      <c r="L366" s="90" t="s">
        <v>225</v>
      </c>
      <c r="Q366" s="55" t="str">
        <f t="shared" si="12"/>
        <v/>
      </c>
      <c r="Y366" s="90" t="str">
        <f>IF(VLOOKUP(I366,属性值!A:F,2,FALSE)&lt;17,"",IF(P366="","",INT(VLOOKUP(P366,属性值!A:G,R366+1,FALSE)*VLOOKUP(I366,属性值!A:F,5,FALSE))))</f>
        <v/>
      </c>
      <c r="Z366" s="90" t="str">
        <f t="shared" si="13"/>
        <v/>
      </c>
      <c r="AA366" s="90" t="str">
        <f>IF(VLOOKUP(I366,属性值!A:B,2,FALSE)&gt;16,"",IF(P366="","",INT(VLOOKUP(P366,属性值!I:O,R366+1,FALSE)*VLOOKUP(I366,属性值!A:D,3,FALSE))))</f>
        <v/>
      </c>
      <c r="AB366" s="90" t="str">
        <f>IF(VLOOKUP(I366,属性值!A:B,2,FALSE)&gt;16,"",IF(P366="","",INT(VLOOKUP(P366,属性值!I:O,R366+1,FALSE)*VLOOKUP(I366,属性值!A:D,4,FALSE))))</f>
        <v/>
      </c>
      <c r="AC366" s="90">
        <v>21</v>
      </c>
      <c r="AD366" s="90" t="str">
        <f>IF(AC366="","",VLOOKUP(AC366,状态名词!A:C,2,FALSE))</f>
        <v>speed</v>
      </c>
      <c r="AE366" s="90" t="str">
        <f>IF(AC366="","",VLOOKUP(AC366,状态名词!A:C,3,FALSE))</f>
        <v>速度+</v>
      </c>
      <c r="AF366" s="90">
        <v>384</v>
      </c>
    </row>
    <row r="367" spans="1:32">
      <c r="I367" s="90" t="str">
        <f>IF(H367="",I366,VLOOKUP(H367,装备类型!A:B,2,FALSE))</f>
        <v>手镯</v>
      </c>
      <c r="J367" s="90">
        <v>2</v>
      </c>
      <c r="K367" s="90" t="s">
        <v>3414</v>
      </c>
      <c r="L367" s="90" t="s">
        <v>4197</v>
      </c>
      <c r="O367" s="90">
        <v>1</v>
      </c>
      <c r="P367" s="90">
        <v>60</v>
      </c>
      <c r="Q367" s="55">
        <f t="shared" si="12"/>
        <v>69</v>
      </c>
      <c r="R367" s="90">
        <v>6</v>
      </c>
      <c r="T367" s="90" t="s">
        <v>3530</v>
      </c>
      <c r="U367" s="90">
        <v>33592</v>
      </c>
      <c r="Y367" s="90" t="str">
        <f>IF(VLOOKUP(I367,属性值!A:F,2,FALSE)&lt;17,"",IF(P367="","",INT(VLOOKUP(P367,属性值!A:G,R367+1,FALSE)*VLOOKUP(I367,属性值!A:F,5,FALSE))))</f>
        <v/>
      </c>
      <c r="Z367" s="90" t="str">
        <f t="shared" si="13"/>
        <v/>
      </c>
      <c r="AA367" s="90">
        <f>IF(VLOOKUP(I367,属性值!A:B,2,FALSE)&gt;16,"",IF(P367="","",INT(VLOOKUP(P367,属性值!I:O,R367+1,FALSE)*VLOOKUP(I367,属性值!A:D,3,FALSE))))</f>
        <v>687</v>
      </c>
      <c r="AB367" s="90">
        <f>IF(VLOOKUP(I367,属性值!A:B,2,FALSE)&gt;16,"",IF(P367="","",INT(VLOOKUP(P367,属性值!I:O,R367+1,FALSE)*VLOOKUP(I367,属性值!A:D,4,FALSE))))</f>
        <v>1374</v>
      </c>
      <c r="AC367" s="90">
        <v>58</v>
      </c>
      <c r="AD367" s="90" t="str">
        <f>IF(AC367="","",VLOOKUP(AC367,状态名词!A:C,2,FALSE))</f>
        <v>vit</v>
      </c>
      <c r="AE367" s="90" t="str">
        <f>IF(AC367="","",VLOOKUP(AC367,状态名词!A:C,3,FALSE))</f>
        <v>体力</v>
      </c>
      <c r="AF367" s="90">
        <v>68</v>
      </c>
    </row>
    <row r="368" spans="1:32">
      <c r="I368" s="90" t="str">
        <f>IF(H368="",I367,VLOOKUP(H368,装备类型!A:B,2,FALSE))</f>
        <v>手镯</v>
      </c>
      <c r="L368" s="90" t="s">
        <v>225</v>
      </c>
      <c r="Q368" s="55" t="str">
        <f t="shared" si="12"/>
        <v/>
      </c>
      <c r="Y368" s="90" t="str">
        <f>IF(VLOOKUP(I368,属性值!A:F,2,FALSE)&lt;17,"",IF(P368="","",INT(VLOOKUP(P368,属性值!A:G,R368+1,FALSE)*VLOOKUP(I368,属性值!A:F,5,FALSE))))</f>
        <v/>
      </c>
      <c r="Z368" s="90" t="str">
        <f t="shared" si="13"/>
        <v/>
      </c>
      <c r="AA368" s="90" t="str">
        <f>IF(VLOOKUP(I368,属性值!A:B,2,FALSE)&gt;16,"",IF(P368="","",INT(VLOOKUP(P368,属性值!I:O,R368+1,FALSE)*VLOOKUP(I368,属性值!A:D,3,FALSE))))</f>
        <v/>
      </c>
      <c r="AB368" s="90" t="str">
        <f>IF(VLOOKUP(I368,属性值!A:B,2,FALSE)&gt;16,"",IF(P368="","",INT(VLOOKUP(P368,属性值!I:O,R368+1,FALSE)*VLOOKUP(I368,属性值!A:D,4,FALSE))))</f>
        <v/>
      </c>
      <c r="AC368" s="90">
        <v>54</v>
      </c>
      <c r="AD368" s="90" t="str">
        <f>IF(AC368="","",VLOOKUP(AC368,状态名词!A:C,2,FALSE))</f>
        <v>spi</v>
      </c>
      <c r="AE368" s="90" t="str">
        <f>IF(AC368="","",VLOOKUP(AC368,状态名词!A:C,3,FALSE))</f>
        <v>精神</v>
      </c>
      <c r="AF368" s="90">
        <v>230</v>
      </c>
    </row>
    <row r="369" spans="1:32">
      <c r="I369" s="90" t="str">
        <f>IF(H369="",I368,VLOOKUP(H369,装备类型!A:B,2,FALSE))</f>
        <v>手镯</v>
      </c>
      <c r="L369" s="90" t="s">
        <v>225</v>
      </c>
      <c r="Q369" s="55" t="str">
        <f t="shared" si="12"/>
        <v/>
      </c>
      <c r="Y369" s="90" t="str">
        <f>IF(VLOOKUP(I369,属性值!A:F,2,FALSE)&lt;17,"",IF(P369="","",INT(VLOOKUP(P369,属性值!A:G,R369+1,FALSE)*VLOOKUP(I369,属性值!A:F,5,FALSE))))</f>
        <v/>
      </c>
      <c r="Z369" s="90" t="str">
        <f t="shared" si="13"/>
        <v/>
      </c>
      <c r="AA369" s="90" t="str">
        <f>IF(VLOOKUP(I369,属性值!A:B,2,FALSE)&gt;16,"",IF(P369="","",INT(VLOOKUP(P369,属性值!I:O,R369+1,FALSE)*VLOOKUP(I369,属性值!A:D,3,FALSE))))</f>
        <v/>
      </c>
      <c r="AB369" s="90" t="str">
        <f>IF(VLOOKUP(I369,属性值!A:B,2,FALSE)&gt;16,"",IF(P369="","",INT(VLOOKUP(P369,属性值!I:O,R369+1,FALSE)*VLOOKUP(I369,属性值!A:D,4,FALSE))))</f>
        <v/>
      </c>
      <c r="AC369" s="90">
        <v>21</v>
      </c>
      <c r="AD369" s="90" t="str">
        <f>IF(AC369="","",VLOOKUP(AC369,状态名词!A:C,2,FALSE))</f>
        <v>speed</v>
      </c>
      <c r="AE369" s="90" t="str">
        <f>IF(AC369="","",VLOOKUP(AC369,状态名词!A:C,3,FALSE))</f>
        <v>速度+</v>
      </c>
      <c r="AF369" s="90">
        <v>720</v>
      </c>
    </row>
    <row r="370" spans="1:32">
      <c r="A370" s="90">
        <v>15115</v>
      </c>
      <c r="B370" s="90">
        <v>30</v>
      </c>
      <c r="C370" s="90">
        <v>5</v>
      </c>
      <c r="D370" s="90">
        <v>30</v>
      </c>
      <c r="E370" s="90">
        <v>1</v>
      </c>
      <c r="H370" s="90">
        <v>11</v>
      </c>
      <c r="I370" s="90" t="str">
        <f>IF(H370="",I369,VLOOKUP(H370,装备类型!A:B,2,FALSE))</f>
        <v>头部</v>
      </c>
      <c r="J370" s="90">
        <v>1</v>
      </c>
      <c r="K370" s="90" t="s">
        <v>3415</v>
      </c>
      <c r="L370" s="90" t="s">
        <v>5528</v>
      </c>
      <c r="O370" s="90">
        <v>1</v>
      </c>
      <c r="P370" s="90">
        <v>30</v>
      </c>
      <c r="Q370" s="55">
        <f t="shared" si="12"/>
        <v>37</v>
      </c>
      <c r="R370" s="90">
        <v>5</v>
      </c>
      <c r="T370" s="90" t="s">
        <v>4400</v>
      </c>
      <c r="U370" s="90">
        <v>33593</v>
      </c>
      <c r="Y370" s="90" t="str">
        <f>IF(VLOOKUP(I370,属性值!A:F,2,FALSE)&lt;17,"",IF(P370="","",INT(VLOOKUP(P370,属性值!A:G,R370+1,FALSE)*VLOOKUP(I370,属性值!A:F,5,FALSE))))</f>
        <v/>
      </c>
      <c r="Z370" s="90" t="str">
        <f t="shared" si="13"/>
        <v/>
      </c>
      <c r="AA370" s="90">
        <f>IF(VLOOKUP(I370,属性值!A:B,2,FALSE)&gt;16,"",IF(P370="","",INT(VLOOKUP(P370,属性值!I:O,R370+1,FALSE)*VLOOKUP(I370,属性值!A:D,3,FALSE))))</f>
        <v>390</v>
      </c>
      <c r="AB370" s="90">
        <f>IF(VLOOKUP(I370,属性值!A:B,2,FALSE)&gt;16,"",IF(P370="","",INT(VLOOKUP(P370,属性值!I:O,R370+1,FALSE)*VLOOKUP(I370,属性值!A:D,4,FALSE))))</f>
        <v>195</v>
      </c>
      <c r="AC370" s="90">
        <v>58</v>
      </c>
      <c r="AD370" s="90" t="str">
        <f>IF(AC370="","",VLOOKUP(AC370,状态名词!A:C,2,FALSE))</f>
        <v>vit</v>
      </c>
      <c r="AE370" s="90" t="str">
        <f>IF(AC370="","",VLOOKUP(AC370,状态名词!A:C,3,FALSE))</f>
        <v>体力</v>
      </c>
      <c r="AF370" s="90">
        <v>72</v>
      </c>
    </row>
    <row r="371" spans="1:32">
      <c r="I371" s="90" t="str">
        <f>IF(H371="",I370,VLOOKUP(H371,装备类型!A:B,2,FALSE))</f>
        <v>头部</v>
      </c>
      <c r="L371" s="90" t="s">
        <v>225</v>
      </c>
      <c r="Q371" s="55" t="str">
        <f t="shared" si="12"/>
        <v/>
      </c>
      <c r="Y371" s="90" t="str">
        <f>IF(VLOOKUP(I371,属性值!A:F,2,FALSE)&lt;17,"",IF(P371="","",INT(VLOOKUP(P371,属性值!A:G,R371+1,FALSE)*VLOOKUP(I371,属性值!A:F,5,FALSE))))</f>
        <v/>
      </c>
      <c r="Z371" s="90" t="str">
        <f t="shared" si="13"/>
        <v/>
      </c>
      <c r="AA371" s="90" t="str">
        <f>IF(VLOOKUP(I371,属性值!A:B,2,FALSE)&gt;16,"",IF(P371="","",INT(VLOOKUP(P371,属性值!I:O,R371+1,FALSE)*VLOOKUP(I371,属性值!A:D,3,FALSE))))</f>
        <v/>
      </c>
      <c r="AB371" s="90" t="str">
        <f>IF(VLOOKUP(I371,属性值!A:B,2,FALSE)&gt;16,"",IF(P371="","",INT(VLOOKUP(P371,属性值!I:O,R371+1,FALSE)*VLOOKUP(I371,属性值!A:D,4,FALSE))))</f>
        <v/>
      </c>
      <c r="AC371" s="90">
        <v>54</v>
      </c>
      <c r="AD371" s="90" t="str">
        <f>IF(AC371="","",VLOOKUP(AC371,状态名词!A:C,2,FALSE))</f>
        <v>spi</v>
      </c>
      <c r="AE371" s="90" t="str">
        <f>IF(AC371="","",VLOOKUP(AC371,状态名词!A:C,3,FALSE))</f>
        <v>精神</v>
      </c>
      <c r="AF371" s="90">
        <v>60</v>
      </c>
    </row>
    <row r="372" spans="1:32">
      <c r="I372" s="90" t="str">
        <f>IF(H372="",I371,VLOOKUP(H372,装备类型!A:B,2,FALSE))</f>
        <v>头部</v>
      </c>
      <c r="L372" s="90" t="s">
        <v>225</v>
      </c>
      <c r="Q372" s="55" t="str">
        <f t="shared" si="12"/>
        <v/>
      </c>
      <c r="Y372" s="90" t="str">
        <f>IF(VLOOKUP(I372,属性值!A:F,2,FALSE)&lt;17,"",IF(P372="","",INT(VLOOKUP(P372,属性值!A:G,R372+1,FALSE)*VLOOKUP(I372,属性值!A:F,5,FALSE))))</f>
        <v/>
      </c>
      <c r="Z372" s="90" t="str">
        <f t="shared" si="13"/>
        <v/>
      </c>
      <c r="AA372" s="90" t="str">
        <f>IF(VLOOKUP(I372,属性值!A:B,2,FALSE)&gt;16,"",IF(P372="","",INT(VLOOKUP(P372,属性值!I:O,R372+1,FALSE)*VLOOKUP(I372,属性值!A:D,3,FALSE))))</f>
        <v/>
      </c>
      <c r="AB372" s="90" t="str">
        <f>IF(VLOOKUP(I372,属性值!A:B,2,FALSE)&gt;16,"",IF(P372="","",INT(VLOOKUP(P372,属性值!I:O,R372+1,FALSE)*VLOOKUP(I372,属性值!A:D,4,FALSE))))</f>
        <v/>
      </c>
      <c r="AC372" s="90">
        <v>29</v>
      </c>
      <c r="AD372" s="90" t="str">
        <f>IF(AC372="","",VLOOKUP(AC372,状态名词!A:C,2,FALSE))</f>
        <v>darkup</v>
      </c>
      <c r="AE372" s="90" t="str">
        <f>IF(AC372="","",VLOOKUP(AC372,状态名词!A:C,3,FALSE))</f>
        <v>暗属性强化</v>
      </c>
      <c r="AF372" s="90">
        <v>12</v>
      </c>
    </row>
    <row r="373" spans="1:32">
      <c r="I373" s="90" t="str">
        <f>IF(H373="",I372,VLOOKUP(H373,装备类型!A:B,2,FALSE))</f>
        <v>头部</v>
      </c>
      <c r="J373" s="90">
        <v>2</v>
      </c>
      <c r="K373" s="90" t="s">
        <v>3718</v>
      </c>
      <c r="L373" s="90" t="s">
        <v>4198</v>
      </c>
      <c r="O373" s="90">
        <v>1</v>
      </c>
      <c r="P373" s="90">
        <v>60</v>
      </c>
      <c r="Q373" s="55">
        <f t="shared" si="12"/>
        <v>69</v>
      </c>
      <c r="R373" s="90">
        <v>6</v>
      </c>
      <c r="T373" s="90" t="s">
        <v>4399</v>
      </c>
      <c r="U373" s="90">
        <v>33594</v>
      </c>
      <c r="Y373" s="90" t="str">
        <f>IF(VLOOKUP(I373,属性值!A:F,2,FALSE)&lt;17,"",IF(P373="","",INT(VLOOKUP(P373,属性值!A:G,R373+1,FALSE)*VLOOKUP(I373,属性值!A:F,5,FALSE))))</f>
        <v/>
      </c>
      <c r="Z373" s="90" t="str">
        <f t="shared" si="13"/>
        <v/>
      </c>
      <c r="AA373" s="90">
        <f>IF(VLOOKUP(I373,属性值!A:B,2,FALSE)&gt;16,"",IF(P373="","",INT(VLOOKUP(P373,属性值!I:O,R373+1,FALSE)*VLOOKUP(I373,属性值!A:D,3,FALSE))))</f>
        <v>1374</v>
      </c>
      <c r="AB373" s="90">
        <f>IF(VLOOKUP(I373,属性值!A:B,2,FALSE)&gt;16,"",IF(P373="","",INT(VLOOKUP(P373,属性值!I:O,R373+1,FALSE)*VLOOKUP(I373,属性值!A:D,4,FALSE))))</f>
        <v>687</v>
      </c>
      <c r="AC373" s="90">
        <v>58</v>
      </c>
      <c r="AD373" s="90" t="str">
        <f>IF(AC373="","",VLOOKUP(AC373,状态名词!A:C,2,FALSE))</f>
        <v>vit</v>
      </c>
      <c r="AE373" s="90" t="str">
        <f>IF(AC373="","",VLOOKUP(AC373,状态名词!A:C,3,FALSE))</f>
        <v>体力</v>
      </c>
      <c r="AF373" s="90">
        <v>136</v>
      </c>
    </row>
    <row r="374" spans="1:32">
      <c r="I374" s="90" t="str">
        <f>IF(H374="",I373,VLOOKUP(H374,装备类型!A:B,2,FALSE))</f>
        <v>头部</v>
      </c>
      <c r="L374" s="90" t="s">
        <v>225</v>
      </c>
      <c r="Q374" s="55" t="str">
        <f t="shared" si="12"/>
        <v/>
      </c>
      <c r="Y374" s="90" t="str">
        <f>IF(VLOOKUP(I374,属性值!A:F,2,FALSE)&lt;17,"",IF(P374="","",INT(VLOOKUP(P374,属性值!A:G,R374+1,FALSE)*VLOOKUP(I374,属性值!A:F,5,FALSE))))</f>
        <v/>
      </c>
      <c r="Z374" s="90" t="str">
        <f t="shared" si="13"/>
        <v/>
      </c>
      <c r="AA374" s="90" t="str">
        <f>IF(VLOOKUP(I374,属性值!A:B,2,FALSE)&gt;16,"",IF(P374="","",INT(VLOOKUP(P374,属性值!I:O,R374+1,FALSE)*VLOOKUP(I374,属性值!A:D,3,FALSE))))</f>
        <v/>
      </c>
      <c r="AB374" s="90" t="str">
        <f>IF(VLOOKUP(I374,属性值!A:B,2,FALSE)&gt;16,"",IF(P374="","",INT(VLOOKUP(P374,属性值!I:O,R374+1,FALSE)*VLOOKUP(I374,属性值!A:D,4,FALSE))))</f>
        <v/>
      </c>
      <c r="AC374" s="90">
        <v>54</v>
      </c>
      <c r="AD374" s="90" t="str">
        <f>IF(AC374="","",VLOOKUP(AC374,状态名词!A:C,2,FALSE))</f>
        <v>spi</v>
      </c>
      <c r="AE374" s="90" t="str">
        <f>IF(AC374="","",VLOOKUP(AC374,状态名词!A:C,3,FALSE))</f>
        <v>精神</v>
      </c>
      <c r="AF374" s="90">
        <v>115</v>
      </c>
    </row>
    <row r="375" spans="1:32">
      <c r="I375" s="90" t="str">
        <f>IF(H375="",I374,VLOOKUP(H375,装备类型!A:B,2,FALSE))</f>
        <v>头部</v>
      </c>
      <c r="L375" s="90" t="s">
        <v>225</v>
      </c>
      <c r="Q375" s="55" t="str">
        <f t="shared" si="12"/>
        <v/>
      </c>
      <c r="Y375" s="90" t="str">
        <f>IF(VLOOKUP(I375,属性值!A:F,2,FALSE)&lt;17,"",IF(P375="","",INT(VLOOKUP(P375,属性值!A:G,R375+1,FALSE)*VLOOKUP(I375,属性值!A:F,5,FALSE))))</f>
        <v/>
      </c>
      <c r="Z375" s="90" t="str">
        <f t="shared" si="13"/>
        <v/>
      </c>
      <c r="AA375" s="90" t="str">
        <f>IF(VLOOKUP(I375,属性值!A:B,2,FALSE)&gt;16,"",IF(P375="","",INT(VLOOKUP(P375,属性值!I:O,R375+1,FALSE)*VLOOKUP(I375,属性值!A:D,3,FALSE))))</f>
        <v/>
      </c>
      <c r="AB375" s="90" t="str">
        <f>IF(VLOOKUP(I375,属性值!A:B,2,FALSE)&gt;16,"",IF(P375="","",INT(VLOOKUP(P375,属性值!I:O,R375+1,FALSE)*VLOOKUP(I375,属性值!A:D,4,FALSE))))</f>
        <v/>
      </c>
      <c r="AC375" s="90">
        <v>29</v>
      </c>
      <c r="AD375" s="90" t="str">
        <f>IF(AC375="","",VLOOKUP(AC375,状态名词!A:C,2,FALSE))</f>
        <v>darkup</v>
      </c>
      <c r="AE375" s="90" t="str">
        <f>IF(AC375="","",VLOOKUP(AC375,状态名词!A:C,3,FALSE))</f>
        <v>暗属性强化</v>
      </c>
      <c r="AF375" s="90">
        <v>21</v>
      </c>
    </row>
    <row r="376" spans="1:32">
      <c r="A376" s="90">
        <v>15116</v>
      </c>
      <c r="B376" s="90">
        <v>30</v>
      </c>
      <c r="C376" s="90">
        <v>5</v>
      </c>
      <c r="D376" s="90">
        <v>30</v>
      </c>
      <c r="E376" s="90">
        <v>1</v>
      </c>
      <c r="H376" s="90">
        <v>12</v>
      </c>
      <c r="I376" s="90" t="str">
        <f>IF(H376="",I375,VLOOKUP(H376,装备类型!A:B,2,FALSE))</f>
        <v>胸部</v>
      </c>
      <c r="J376" s="90">
        <v>1</v>
      </c>
      <c r="K376" s="90" t="s">
        <v>3416</v>
      </c>
      <c r="L376" s="90" t="s">
        <v>5528</v>
      </c>
      <c r="O376" s="90">
        <v>1</v>
      </c>
      <c r="P376" s="90">
        <v>30</v>
      </c>
      <c r="Q376" s="55">
        <f t="shared" si="12"/>
        <v>37</v>
      </c>
      <c r="R376" s="90">
        <v>5</v>
      </c>
      <c r="T376" s="90" t="s">
        <v>3531</v>
      </c>
      <c r="U376" s="90">
        <v>33595</v>
      </c>
      <c r="Y376" s="90" t="str">
        <f>IF(VLOOKUP(I376,属性值!A:F,2,FALSE)&lt;17,"",IF(P376="","",INT(VLOOKUP(P376,属性值!A:G,R376+1,FALSE)*VLOOKUP(I376,属性值!A:F,5,FALSE))))</f>
        <v/>
      </c>
      <c r="Z376" s="90" t="str">
        <f t="shared" si="13"/>
        <v/>
      </c>
      <c r="AA376" s="90">
        <f>IF(VLOOKUP(I376,属性值!A:B,2,FALSE)&gt;16,"",IF(P376="","",INT(VLOOKUP(P376,属性值!I:O,R376+1,FALSE)*VLOOKUP(I376,属性值!A:D,3,FALSE))))</f>
        <v>390</v>
      </c>
      <c r="AB376" s="90">
        <f>IF(VLOOKUP(I376,属性值!A:B,2,FALSE)&gt;16,"",IF(P376="","",INT(VLOOKUP(P376,属性值!I:O,R376+1,FALSE)*VLOOKUP(I376,属性值!A:D,4,FALSE))))</f>
        <v>195</v>
      </c>
      <c r="AC376" s="90">
        <v>58</v>
      </c>
      <c r="AD376" s="90" t="str">
        <f>IF(AC376="","",VLOOKUP(AC376,状态名词!A:C,2,FALSE))</f>
        <v>vit</v>
      </c>
      <c r="AE376" s="90" t="str">
        <f>IF(AC376="","",VLOOKUP(AC376,状态名词!A:C,3,FALSE))</f>
        <v>体力</v>
      </c>
      <c r="AF376" s="90">
        <v>72</v>
      </c>
    </row>
    <row r="377" spans="1:32">
      <c r="I377" s="90" t="str">
        <f>IF(H377="",I376,VLOOKUP(H377,装备类型!A:B,2,FALSE))</f>
        <v>胸部</v>
      </c>
      <c r="L377" s="90" t="s">
        <v>225</v>
      </c>
      <c r="Q377" s="55" t="str">
        <f t="shared" ref="Q377:Q440" si="14">IF(R377="","",IF(R377=1,P377,R377*2-3+P377))</f>
        <v/>
      </c>
      <c r="Y377" s="90" t="str">
        <f>IF(VLOOKUP(I377,属性值!A:F,2,FALSE)&lt;17,"",IF(P377="","",INT(VLOOKUP(P377,属性值!A:G,R377+1,FALSE)*VLOOKUP(I377,属性值!A:F,5,FALSE))))</f>
        <v/>
      </c>
      <c r="Z377" s="90" t="str">
        <f t="shared" si="13"/>
        <v/>
      </c>
      <c r="AA377" s="90" t="str">
        <f>IF(VLOOKUP(I377,属性值!A:B,2,FALSE)&gt;16,"",IF(P377="","",INT(VLOOKUP(P377,属性值!I:O,R377+1,FALSE)*VLOOKUP(I377,属性值!A:D,3,FALSE))))</f>
        <v/>
      </c>
      <c r="AB377" s="90" t="str">
        <f>IF(VLOOKUP(I377,属性值!A:B,2,FALSE)&gt;16,"",IF(P377="","",INT(VLOOKUP(P377,属性值!I:O,R377+1,FALSE)*VLOOKUP(I377,属性值!A:D,4,FALSE))))</f>
        <v/>
      </c>
      <c r="AC377" s="90">
        <v>54</v>
      </c>
      <c r="AD377" s="90" t="str">
        <f>IF(AC377="","",VLOOKUP(AC377,状态名词!A:C,2,FALSE))</f>
        <v>spi</v>
      </c>
      <c r="AE377" s="90" t="str">
        <f>IF(AC377="","",VLOOKUP(AC377,状态名词!A:C,3,FALSE))</f>
        <v>精神</v>
      </c>
      <c r="AF377" s="90">
        <v>60</v>
      </c>
    </row>
    <row r="378" spans="1:32">
      <c r="I378" s="90" t="str">
        <f>IF(H378="",I377,VLOOKUP(H378,装备类型!A:B,2,FALSE))</f>
        <v>胸部</v>
      </c>
      <c r="L378" s="90" t="s">
        <v>225</v>
      </c>
      <c r="Q378" s="55" t="str">
        <f t="shared" si="14"/>
        <v/>
      </c>
      <c r="Y378" s="90" t="str">
        <f>IF(VLOOKUP(I378,属性值!A:F,2,FALSE)&lt;17,"",IF(P378="","",INT(VLOOKUP(P378,属性值!A:G,R378+1,FALSE)*VLOOKUP(I378,属性值!A:F,5,FALSE))))</f>
        <v/>
      </c>
      <c r="Z378" s="90" t="str">
        <f t="shared" si="13"/>
        <v/>
      </c>
      <c r="AA378" s="90" t="str">
        <f>IF(VLOOKUP(I378,属性值!A:B,2,FALSE)&gt;16,"",IF(P378="","",INT(VLOOKUP(P378,属性值!I:O,R378+1,FALSE)*VLOOKUP(I378,属性值!A:D,3,FALSE))))</f>
        <v/>
      </c>
      <c r="AB378" s="90" t="str">
        <f>IF(VLOOKUP(I378,属性值!A:B,2,FALSE)&gt;16,"",IF(P378="","",INT(VLOOKUP(P378,属性值!I:O,R378+1,FALSE)*VLOOKUP(I378,属性值!A:D,4,FALSE))))</f>
        <v/>
      </c>
      <c r="AC378" s="90">
        <v>29</v>
      </c>
      <c r="AD378" s="90" t="str">
        <f>IF(AC378="","",VLOOKUP(AC378,状态名词!A:C,2,FALSE))</f>
        <v>darkup</v>
      </c>
      <c r="AE378" s="90" t="str">
        <f>IF(AC378="","",VLOOKUP(AC378,状态名词!A:C,3,FALSE))</f>
        <v>暗属性强化</v>
      </c>
      <c r="AF378" s="90">
        <v>12</v>
      </c>
    </row>
    <row r="379" spans="1:32">
      <c r="I379" s="90" t="str">
        <f>IF(H379="",I378,VLOOKUP(H379,装备类型!A:B,2,FALSE))</f>
        <v>胸部</v>
      </c>
      <c r="J379" s="90">
        <v>2</v>
      </c>
      <c r="K379" s="90" t="s">
        <v>3719</v>
      </c>
      <c r="L379" s="90" t="s">
        <v>4198</v>
      </c>
      <c r="O379" s="90">
        <v>1</v>
      </c>
      <c r="P379" s="90">
        <v>60</v>
      </c>
      <c r="Q379" s="55">
        <f t="shared" si="14"/>
        <v>69</v>
      </c>
      <c r="R379" s="90">
        <v>6</v>
      </c>
      <c r="T379" s="90" t="s">
        <v>3531</v>
      </c>
      <c r="U379" s="90">
        <v>33596</v>
      </c>
      <c r="Y379" s="90" t="str">
        <f>IF(VLOOKUP(I379,属性值!A:F,2,FALSE)&lt;17,"",IF(P379="","",INT(VLOOKUP(P379,属性值!A:G,R379+1,FALSE)*VLOOKUP(I379,属性值!A:F,5,FALSE))))</f>
        <v/>
      </c>
      <c r="Z379" s="90" t="str">
        <f t="shared" si="13"/>
        <v/>
      </c>
      <c r="AA379" s="90">
        <f>IF(VLOOKUP(I379,属性值!A:B,2,FALSE)&gt;16,"",IF(P379="","",INT(VLOOKUP(P379,属性值!I:O,R379+1,FALSE)*VLOOKUP(I379,属性值!A:D,3,FALSE))))</f>
        <v>1374</v>
      </c>
      <c r="AB379" s="90">
        <f>IF(VLOOKUP(I379,属性值!A:B,2,FALSE)&gt;16,"",IF(P379="","",INT(VLOOKUP(P379,属性值!I:O,R379+1,FALSE)*VLOOKUP(I379,属性值!A:D,4,FALSE))))</f>
        <v>687</v>
      </c>
      <c r="AC379" s="90">
        <v>58</v>
      </c>
      <c r="AD379" s="90" t="str">
        <f>IF(AC379="","",VLOOKUP(AC379,状态名词!A:C,2,FALSE))</f>
        <v>vit</v>
      </c>
      <c r="AE379" s="90" t="str">
        <f>IF(AC379="","",VLOOKUP(AC379,状态名词!A:C,3,FALSE))</f>
        <v>体力</v>
      </c>
      <c r="AF379" s="90">
        <v>136</v>
      </c>
    </row>
    <row r="380" spans="1:32">
      <c r="I380" s="90" t="str">
        <f>IF(H380="",I379,VLOOKUP(H380,装备类型!A:B,2,FALSE))</f>
        <v>胸部</v>
      </c>
      <c r="L380" s="90" t="s">
        <v>225</v>
      </c>
      <c r="Q380" s="55" t="str">
        <f t="shared" si="14"/>
        <v/>
      </c>
      <c r="Y380" s="90" t="str">
        <f>IF(VLOOKUP(I380,属性值!A:F,2,FALSE)&lt;17,"",IF(P380="","",INT(VLOOKUP(P380,属性值!A:G,R380+1,FALSE)*VLOOKUP(I380,属性值!A:F,5,FALSE))))</f>
        <v/>
      </c>
      <c r="Z380" s="90" t="str">
        <f t="shared" si="13"/>
        <v/>
      </c>
      <c r="AA380" s="90" t="str">
        <f>IF(VLOOKUP(I380,属性值!A:B,2,FALSE)&gt;16,"",IF(P380="","",INT(VLOOKUP(P380,属性值!I:O,R380+1,FALSE)*VLOOKUP(I380,属性值!A:D,3,FALSE))))</f>
        <v/>
      </c>
      <c r="AB380" s="90" t="str">
        <f>IF(VLOOKUP(I380,属性值!A:B,2,FALSE)&gt;16,"",IF(P380="","",INT(VLOOKUP(P380,属性值!I:O,R380+1,FALSE)*VLOOKUP(I380,属性值!A:D,4,FALSE))))</f>
        <v/>
      </c>
      <c r="AC380" s="90">
        <v>54</v>
      </c>
      <c r="AD380" s="90" t="str">
        <f>IF(AC380="","",VLOOKUP(AC380,状态名词!A:C,2,FALSE))</f>
        <v>spi</v>
      </c>
      <c r="AE380" s="90" t="str">
        <f>IF(AC380="","",VLOOKUP(AC380,状态名词!A:C,3,FALSE))</f>
        <v>精神</v>
      </c>
      <c r="AF380" s="90">
        <v>115</v>
      </c>
    </row>
    <row r="381" spans="1:32">
      <c r="I381" s="90" t="str">
        <f>IF(H381="",I380,VLOOKUP(H381,装备类型!A:B,2,FALSE))</f>
        <v>胸部</v>
      </c>
      <c r="L381" s="90" t="s">
        <v>225</v>
      </c>
      <c r="Q381" s="55" t="str">
        <f t="shared" si="14"/>
        <v/>
      </c>
      <c r="Y381" s="90" t="str">
        <f>IF(VLOOKUP(I381,属性值!A:F,2,FALSE)&lt;17,"",IF(P381="","",INT(VLOOKUP(P381,属性值!A:G,R381+1,FALSE)*VLOOKUP(I381,属性值!A:F,5,FALSE))))</f>
        <v/>
      </c>
      <c r="Z381" s="90" t="str">
        <f t="shared" si="13"/>
        <v/>
      </c>
      <c r="AA381" s="90" t="str">
        <f>IF(VLOOKUP(I381,属性值!A:B,2,FALSE)&gt;16,"",IF(P381="","",INT(VLOOKUP(P381,属性值!I:O,R381+1,FALSE)*VLOOKUP(I381,属性值!A:D,3,FALSE))))</f>
        <v/>
      </c>
      <c r="AB381" s="90" t="str">
        <f>IF(VLOOKUP(I381,属性值!A:B,2,FALSE)&gt;16,"",IF(P381="","",INT(VLOOKUP(P381,属性值!I:O,R381+1,FALSE)*VLOOKUP(I381,属性值!A:D,4,FALSE))))</f>
        <v/>
      </c>
      <c r="AC381" s="90">
        <v>29</v>
      </c>
      <c r="AD381" s="90" t="str">
        <f>IF(AC381="","",VLOOKUP(AC381,状态名词!A:C,2,FALSE))</f>
        <v>darkup</v>
      </c>
      <c r="AE381" s="90" t="str">
        <f>IF(AC381="","",VLOOKUP(AC381,状态名词!A:C,3,FALSE))</f>
        <v>暗属性强化</v>
      </c>
      <c r="AF381" s="90">
        <v>21</v>
      </c>
    </row>
    <row r="382" spans="1:32">
      <c r="A382" s="90">
        <v>15117</v>
      </c>
      <c r="B382" s="90">
        <v>30</v>
      </c>
      <c r="C382" s="90">
        <v>5</v>
      </c>
      <c r="D382" s="90">
        <v>30</v>
      </c>
      <c r="E382" s="90">
        <v>1</v>
      </c>
      <c r="H382" s="90">
        <v>13</v>
      </c>
      <c r="I382" s="90" t="str">
        <f>IF(H382="",I381,VLOOKUP(H382,装备类型!A:B,2,FALSE))</f>
        <v>腿部</v>
      </c>
      <c r="J382" s="90">
        <v>1</v>
      </c>
      <c r="K382" s="90" t="s">
        <v>3417</v>
      </c>
      <c r="L382" s="90" t="s">
        <v>5528</v>
      </c>
      <c r="O382" s="90">
        <v>1</v>
      </c>
      <c r="P382" s="90">
        <v>30</v>
      </c>
      <c r="Q382" s="55">
        <f t="shared" si="14"/>
        <v>37</v>
      </c>
      <c r="R382" s="90">
        <v>5</v>
      </c>
      <c r="T382" s="90" t="s">
        <v>3248</v>
      </c>
      <c r="U382" s="90">
        <v>33597</v>
      </c>
      <c r="Y382" s="90" t="str">
        <f>IF(VLOOKUP(I382,属性值!A:F,2,FALSE)&lt;17,"",IF(P382="","",INT(VLOOKUP(P382,属性值!A:G,R382+1,FALSE)*VLOOKUP(I382,属性值!A:F,5,FALSE))))</f>
        <v/>
      </c>
      <c r="Z382" s="90" t="str">
        <f t="shared" si="13"/>
        <v/>
      </c>
      <c r="AA382" s="90">
        <f>IF(VLOOKUP(I382,属性值!A:B,2,FALSE)&gt;16,"",IF(P382="","",INT(VLOOKUP(P382,属性值!I:O,R382+1,FALSE)*VLOOKUP(I382,属性值!A:D,3,FALSE))))</f>
        <v>390</v>
      </c>
      <c r="AB382" s="90">
        <f>IF(VLOOKUP(I382,属性值!A:B,2,FALSE)&gt;16,"",IF(P382="","",INT(VLOOKUP(P382,属性值!I:O,R382+1,FALSE)*VLOOKUP(I382,属性值!A:D,4,FALSE))))</f>
        <v>195</v>
      </c>
      <c r="AC382" s="90">
        <v>58</v>
      </c>
      <c r="AD382" s="90" t="str">
        <f>IF(AC382="","",VLOOKUP(AC382,状态名词!A:C,2,FALSE))</f>
        <v>vit</v>
      </c>
      <c r="AE382" s="90" t="str">
        <f>IF(AC382="","",VLOOKUP(AC382,状态名词!A:C,3,FALSE))</f>
        <v>体力</v>
      </c>
      <c r="AF382" s="90">
        <v>72</v>
      </c>
    </row>
    <row r="383" spans="1:32">
      <c r="I383" s="90" t="str">
        <f>IF(H383="",I382,VLOOKUP(H383,装备类型!A:B,2,FALSE))</f>
        <v>腿部</v>
      </c>
      <c r="L383" s="90" t="s">
        <v>225</v>
      </c>
      <c r="Q383" s="55" t="str">
        <f t="shared" si="14"/>
        <v/>
      </c>
      <c r="Y383" s="90" t="str">
        <f>IF(VLOOKUP(I383,属性值!A:F,2,FALSE)&lt;17,"",IF(P383="","",INT(VLOOKUP(P383,属性值!A:G,R383+1,FALSE)*VLOOKUP(I383,属性值!A:F,5,FALSE))))</f>
        <v/>
      </c>
      <c r="Z383" s="90" t="str">
        <f t="shared" si="13"/>
        <v/>
      </c>
      <c r="AA383" s="90" t="str">
        <f>IF(VLOOKUP(I383,属性值!A:B,2,FALSE)&gt;16,"",IF(P383="","",INT(VLOOKUP(P383,属性值!I:O,R383+1,FALSE)*VLOOKUP(I383,属性值!A:D,3,FALSE))))</f>
        <v/>
      </c>
      <c r="AB383" s="90" t="str">
        <f>IF(VLOOKUP(I383,属性值!A:B,2,FALSE)&gt;16,"",IF(P383="","",INT(VLOOKUP(P383,属性值!I:O,R383+1,FALSE)*VLOOKUP(I383,属性值!A:D,4,FALSE))))</f>
        <v/>
      </c>
      <c r="AC383" s="90">
        <v>54</v>
      </c>
      <c r="AD383" s="90" t="str">
        <f>IF(AC383="","",VLOOKUP(AC383,状态名词!A:C,2,FALSE))</f>
        <v>spi</v>
      </c>
      <c r="AE383" s="90" t="str">
        <f>IF(AC383="","",VLOOKUP(AC383,状态名词!A:C,3,FALSE))</f>
        <v>精神</v>
      </c>
      <c r="AF383" s="90">
        <v>60</v>
      </c>
    </row>
    <row r="384" spans="1:32">
      <c r="I384" s="90" t="str">
        <f>IF(H384="",I383,VLOOKUP(H384,装备类型!A:B,2,FALSE))</f>
        <v>腿部</v>
      </c>
      <c r="L384" s="90" t="s">
        <v>225</v>
      </c>
      <c r="Q384" s="55" t="str">
        <f t="shared" si="14"/>
        <v/>
      </c>
      <c r="Y384" s="90" t="str">
        <f>IF(VLOOKUP(I384,属性值!A:F,2,FALSE)&lt;17,"",IF(P384="","",INT(VLOOKUP(P384,属性值!A:G,R384+1,FALSE)*VLOOKUP(I384,属性值!A:F,5,FALSE))))</f>
        <v/>
      </c>
      <c r="Z384" s="90" t="str">
        <f t="shared" si="13"/>
        <v/>
      </c>
      <c r="AA384" s="90" t="str">
        <f>IF(VLOOKUP(I384,属性值!A:B,2,FALSE)&gt;16,"",IF(P384="","",INT(VLOOKUP(P384,属性值!I:O,R384+1,FALSE)*VLOOKUP(I384,属性值!A:D,3,FALSE))))</f>
        <v/>
      </c>
      <c r="AB384" s="90" t="str">
        <f>IF(VLOOKUP(I384,属性值!A:B,2,FALSE)&gt;16,"",IF(P384="","",INT(VLOOKUP(P384,属性值!I:O,R384+1,FALSE)*VLOOKUP(I384,属性值!A:D,4,FALSE))))</f>
        <v/>
      </c>
      <c r="AC384" s="90">
        <v>29</v>
      </c>
      <c r="AD384" s="90" t="str">
        <f>IF(AC384="","",VLOOKUP(AC384,状态名词!A:C,2,FALSE))</f>
        <v>darkup</v>
      </c>
      <c r="AE384" s="90" t="str">
        <f>IF(AC384="","",VLOOKUP(AC384,状态名词!A:C,3,FALSE))</f>
        <v>暗属性强化</v>
      </c>
      <c r="AF384" s="90">
        <v>12</v>
      </c>
    </row>
    <row r="385" spans="1:32">
      <c r="I385" s="90" t="str">
        <f>IF(H385="",I384,VLOOKUP(H385,装备类型!A:B,2,FALSE))</f>
        <v>腿部</v>
      </c>
      <c r="J385" s="90">
        <v>2</v>
      </c>
      <c r="K385" s="90" t="s">
        <v>3720</v>
      </c>
      <c r="L385" s="90" t="s">
        <v>4198</v>
      </c>
      <c r="O385" s="90">
        <v>1</v>
      </c>
      <c r="P385" s="90">
        <v>60</v>
      </c>
      <c r="Q385" s="55">
        <f t="shared" si="14"/>
        <v>69</v>
      </c>
      <c r="R385" s="90">
        <v>6</v>
      </c>
      <c r="T385" s="90" t="s">
        <v>3248</v>
      </c>
      <c r="U385" s="90">
        <v>33598</v>
      </c>
      <c r="Y385" s="90" t="str">
        <f>IF(VLOOKUP(I385,属性值!A:F,2,FALSE)&lt;17,"",IF(P385="","",INT(VLOOKUP(P385,属性值!A:G,R385+1,FALSE)*VLOOKUP(I385,属性值!A:F,5,FALSE))))</f>
        <v/>
      </c>
      <c r="Z385" s="90" t="str">
        <f t="shared" si="13"/>
        <v/>
      </c>
      <c r="AA385" s="90">
        <f>IF(VLOOKUP(I385,属性值!A:B,2,FALSE)&gt;16,"",IF(P385="","",INT(VLOOKUP(P385,属性值!I:O,R385+1,FALSE)*VLOOKUP(I385,属性值!A:D,3,FALSE))))</f>
        <v>1374</v>
      </c>
      <c r="AB385" s="90">
        <f>IF(VLOOKUP(I385,属性值!A:B,2,FALSE)&gt;16,"",IF(P385="","",INT(VLOOKUP(P385,属性值!I:O,R385+1,FALSE)*VLOOKUP(I385,属性值!A:D,4,FALSE))))</f>
        <v>687</v>
      </c>
      <c r="AC385" s="90">
        <v>58</v>
      </c>
      <c r="AD385" s="90" t="str">
        <f>IF(AC385="","",VLOOKUP(AC385,状态名词!A:C,2,FALSE))</f>
        <v>vit</v>
      </c>
      <c r="AE385" s="90" t="str">
        <f>IF(AC385="","",VLOOKUP(AC385,状态名词!A:C,3,FALSE))</f>
        <v>体力</v>
      </c>
      <c r="AF385" s="90">
        <v>136</v>
      </c>
    </row>
    <row r="386" spans="1:32">
      <c r="I386" s="90" t="str">
        <f>IF(H386="",I385,VLOOKUP(H386,装备类型!A:B,2,FALSE))</f>
        <v>腿部</v>
      </c>
      <c r="L386" s="90" t="s">
        <v>225</v>
      </c>
      <c r="Q386" s="55" t="str">
        <f t="shared" si="14"/>
        <v/>
      </c>
      <c r="Y386" s="90" t="str">
        <f>IF(VLOOKUP(I386,属性值!A:F,2,FALSE)&lt;17,"",IF(P386="","",INT(VLOOKUP(P386,属性值!A:G,R386+1,FALSE)*VLOOKUP(I386,属性值!A:F,5,FALSE))))</f>
        <v/>
      </c>
      <c r="Z386" s="90" t="str">
        <f t="shared" si="13"/>
        <v/>
      </c>
      <c r="AA386" s="90" t="str">
        <f>IF(VLOOKUP(I386,属性值!A:B,2,FALSE)&gt;16,"",IF(P386="","",INT(VLOOKUP(P386,属性值!I:O,R386+1,FALSE)*VLOOKUP(I386,属性值!A:D,3,FALSE))))</f>
        <v/>
      </c>
      <c r="AB386" s="90" t="str">
        <f>IF(VLOOKUP(I386,属性值!A:B,2,FALSE)&gt;16,"",IF(P386="","",INT(VLOOKUP(P386,属性值!I:O,R386+1,FALSE)*VLOOKUP(I386,属性值!A:D,4,FALSE))))</f>
        <v/>
      </c>
      <c r="AC386" s="90">
        <v>54</v>
      </c>
      <c r="AD386" s="90" t="str">
        <f>IF(AC386="","",VLOOKUP(AC386,状态名词!A:C,2,FALSE))</f>
        <v>spi</v>
      </c>
      <c r="AE386" s="90" t="str">
        <f>IF(AC386="","",VLOOKUP(AC386,状态名词!A:C,3,FALSE))</f>
        <v>精神</v>
      </c>
      <c r="AF386" s="90">
        <v>115</v>
      </c>
    </row>
    <row r="387" spans="1:32">
      <c r="I387" s="90" t="str">
        <f>IF(H387="",I386,VLOOKUP(H387,装备类型!A:B,2,FALSE))</f>
        <v>腿部</v>
      </c>
      <c r="L387" s="90" t="s">
        <v>225</v>
      </c>
      <c r="Q387" s="55" t="str">
        <f t="shared" si="14"/>
        <v/>
      </c>
      <c r="Y387" s="90" t="str">
        <f>IF(VLOOKUP(I387,属性值!A:F,2,FALSE)&lt;17,"",IF(P387="","",INT(VLOOKUP(P387,属性值!A:G,R387+1,FALSE)*VLOOKUP(I387,属性值!A:F,5,FALSE))))</f>
        <v/>
      </c>
      <c r="Z387" s="90" t="str">
        <f t="shared" si="13"/>
        <v/>
      </c>
      <c r="AA387" s="90" t="str">
        <f>IF(VLOOKUP(I387,属性值!A:B,2,FALSE)&gt;16,"",IF(P387="","",INT(VLOOKUP(P387,属性值!I:O,R387+1,FALSE)*VLOOKUP(I387,属性值!A:D,3,FALSE))))</f>
        <v/>
      </c>
      <c r="AB387" s="90" t="str">
        <f>IF(VLOOKUP(I387,属性值!A:B,2,FALSE)&gt;16,"",IF(P387="","",INT(VLOOKUP(P387,属性值!I:O,R387+1,FALSE)*VLOOKUP(I387,属性值!A:D,4,FALSE))))</f>
        <v/>
      </c>
      <c r="AC387" s="90">
        <v>29</v>
      </c>
      <c r="AD387" s="90" t="str">
        <f>IF(AC387="","",VLOOKUP(AC387,状态名词!A:C,2,FALSE))</f>
        <v>darkup</v>
      </c>
      <c r="AE387" s="90" t="str">
        <f>IF(AC387="","",VLOOKUP(AC387,状态名词!A:C,3,FALSE))</f>
        <v>暗属性强化</v>
      </c>
      <c r="AF387" s="90">
        <v>21</v>
      </c>
    </row>
    <row r="388" spans="1:32">
      <c r="A388" s="90">
        <v>15118</v>
      </c>
      <c r="B388" s="90">
        <v>30</v>
      </c>
      <c r="C388" s="90">
        <v>5</v>
      </c>
      <c r="D388" s="90">
        <v>30</v>
      </c>
      <c r="E388" s="90">
        <v>1</v>
      </c>
      <c r="H388" s="90">
        <v>14</v>
      </c>
      <c r="I388" s="90" t="str">
        <f>IF(H388="",I387,VLOOKUP(H388,装备类型!A:B,2,FALSE))</f>
        <v>戒指</v>
      </c>
      <c r="J388" s="90">
        <v>1</v>
      </c>
      <c r="K388" s="90" t="s">
        <v>3721</v>
      </c>
      <c r="L388" s="90" t="s">
        <v>5528</v>
      </c>
      <c r="O388" s="90">
        <v>1</v>
      </c>
      <c r="P388" s="90">
        <v>30</v>
      </c>
      <c r="Q388" s="55">
        <f t="shared" si="14"/>
        <v>37</v>
      </c>
      <c r="R388" s="90">
        <v>5</v>
      </c>
      <c r="T388" s="90" t="s">
        <v>3266</v>
      </c>
      <c r="U388" s="90">
        <v>33599</v>
      </c>
      <c r="Y388" s="90" t="str">
        <f>IF(VLOOKUP(I388,属性值!A:F,2,FALSE)&lt;17,"",IF(P388="","",INT(VLOOKUP(P388,属性值!A:G,R388+1,FALSE)*VLOOKUP(I388,属性值!A:F,5,FALSE))))</f>
        <v/>
      </c>
      <c r="Z388" s="90" t="str">
        <f t="shared" ref="Z388:Z451" si="15">Y388</f>
        <v/>
      </c>
      <c r="AA388" s="90">
        <f>IF(VLOOKUP(I388,属性值!A:B,2,FALSE)&gt;16,"",IF(P388="","",INT(VLOOKUP(P388,属性值!I:O,R388+1,FALSE)*VLOOKUP(I388,属性值!A:D,3,FALSE))))</f>
        <v>195</v>
      </c>
      <c r="AB388" s="90">
        <f>IF(VLOOKUP(I388,属性值!A:B,2,FALSE)&gt;16,"",IF(P388="","",INT(VLOOKUP(P388,属性值!I:O,R388+1,FALSE)*VLOOKUP(I388,属性值!A:D,4,FALSE))))</f>
        <v>390</v>
      </c>
      <c r="AC388" s="90">
        <v>58</v>
      </c>
      <c r="AD388" s="90" t="str">
        <f>IF(AC388="","",VLOOKUP(AC388,状态名词!A:C,2,FALSE))</f>
        <v>vit</v>
      </c>
      <c r="AE388" s="90" t="str">
        <f>IF(AC388="","",VLOOKUP(AC388,状态名词!A:C,3,FALSE))</f>
        <v>体力</v>
      </c>
      <c r="AF388" s="90">
        <v>36</v>
      </c>
    </row>
    <row r="389" spans="1:32">
      <c r="I389" s="90" t="str">
        <f>IF(H389="",I388,VLOOKUP(H389,装备类型!A:B,2,FALSE))</f>
        <v>戒指</v>
      </c>
      <c r="L389" s="90" t="s">
        <v>225</v>
      </c>
      <c r="Q389" s="55" t="str">
        <f t="shared" si="14"/>
        <v/>
      </c>
      <c r="Y389" s="90" t="str">
        <f>IF(VLOOKUP(I389,属性值!A:F,2,FALSE)&lt;17,"",IF(P389="","",INT(VLOOKUP(P389,属性值!A:G,R389+1,FALSE)*VLOOKUP(I389,属性值!A:F,5,FALSE))))</f>
        <v/>
      </c>
      <c r="Z389" s="90" t="str">
        <f t="shared" si="15"/>
        <v/>
      </c>
      <c r="AA389" s="90" t="str">
        <f>IF(VLOOKUP(I389,属性值!A:B,2,FALSE)&gt;16,"",IF(P389="","",INT(VLOOKUP(P389,属性值!I:O,R389+1,FALSE)*VLOOKUP(I389,属性值!A:D,3,FALSE))))</f>
        <v/>
      </c>
      <c r="AB389" s="90" t="str">
        <f>IF(VLOOKUP(I389,属性值!A:B,2,FALSE)&gt;16,"",IF(P389="","",INT(VLOOKUP(P389,属性值!I:O,R389+1,FALSE)*VLOOKUP(I389,属性值!A:D,4,FALSE))))</f>
        <v/>
      </c>
      <c r="AC389" s="90">
        <v>54</v>
      </c>
      <c r="AD389" s="90" t="str">
        <f>IF(AC389="","",VLOOKUP(AC389,状态名词!A:C,2,FALSE))</f>
        <v>spi</v>
      </c>
      <c r="AE389" s="90" t="str">
        <f>IF(AC389="","",VLOOKUP(AC389,状态名词!A:C,3,FALSE))</f>
        <v>精神</v>
      </c>
      <c r="AF389" s="90">
        <v>120</v>
      </c>
    </row>
    <row r="390" spans="1:32">
      <c r="I390" s="90" t="str">
        <f>IF(H390="",I389,VLOOKUP(H390,装备类型!A:B,2,FALSE))</f>
        <v>戒指</v>
      </c>
      <c r="L390" s="90" t="s">
        <v>225</v>
      </c>
      <c r="Q390" s="55" t="str">
        <f t="shared" si="14"/>
        <v/>
      </c>
      <c r="Y390" s="90" t="str">
        <f>IF(VLOOKUP(I390,属性值!A:F,2,FALSE)&lt;17,"",IF(P390="","",INT(VLOOKUP(P390,属性值!A:G,R390+1,FALSE)*VLOOKUP(I390,属性值!A:F,5,FALSE))))</f>
        <v/>
      </c>
      <c r="Z390" s="90" t="str">
        <f t="shared" si="15"/>
        <v/>
      </c>
      <c r="AA390" s="90" t="str">
        <f>IF(VLOOKUP(I390,属性值!A:B,2,FALSE)&gt;16,"",IF(P390="","",INT(VLOOKUP(P390,属性值!I:O,R390+1,FALSE)*VLOOKUP(I390,属性值!A:D,3,FALSE))))</f>
        <v/>
      </c>
      <c r="AB390" s="90" t="str">
        <f>IF(VLOOKUP(I390,属性值!A:B,2,FALSE)&gt;16,"",IF(P390="","",INT(VLOOKUP(P390,属性值!I:O,R390+1,FALSE)*VLOOKUP(I390,属性值!A:D,4,FALSE))))</f>
        <v/>
      </c>
      <c r="AC390" s="90">
        <v>26</v>
      </c>
      <c r="AD390" s="90" t="str">
        <f>IF(AC390="","",VLOOKUP(AC390,状态名词!A:C,2,FALSE))</f>
        <v>fireup</v>
      </c>
      <c r="AE390" s="90" t="str">
        <f>IF(AC390="","",VLOOKUP(AC390,状态名词!A:C,3,FALSE))</f>
        <v>火属性强化</v>
      </c>
      <c r="AF390" s="90">
        <v>36</v>
      </c>
    </row>
    <row r="391" spans="1:32">
      <c r="I391" s="90" t="str">
        <f>IF(H391="",I390,VLOOKUP(H391,装备类型!A:B,2,FALSE))</f>
        <v>戒指</v>
      </c>
      <c r="J391" s="90">
        <v>2</v>
      </c>
      <c r="K391" s="90" t="s">
        <v>3418</v>
      </c>
      <c r="L391" s="90" t="s">
        <v>4198</v>
      </c>
      <c r="O391" s="90">
        <v>1</v>
      </c>
      <c r="P391" s="90">
        <v>60</v>
      </c>
      <c r="Q391" s="55">
        <f t="shared" si="14"/>
        <v>69</v>
      </c>
      <c r="R391" s="90">
        <v>6</v>
      </c>
      <c r="T391" s="90" t="s">
        <v>3266</v>
      </c>
      <c r="U391" s="90">
        <v>33600</v>
      </c>
      <c r="Y391" s="90" t="str">
        <f>IF(VLOOKUP(I391,属性值!A:F,2,FALSE)&lt;17,"",IF(P391="","",INT(VLOOKUP(P391,属性值!A:G,R391+1,FALSE)*VLOOKUP(I391,属性值!A:F,5,FALSE))))</f>
        <v/>
      </c>
      <c r="Z391" s="90" t="str">
        <f t="shared" si="15"/>
        <v/>
      </c>
      <c r="AA391" s="90">
        <f>IF(VLOOKUP(I391,属性值!A:B,2,FALSE)&gt;16,"",IF(P391="","",INT(VLOOKUP(P391,属性值!I:O,R391+1,FALSE)*VLOOKUP(I391,属性值!A:D,3,FALSE))))</f>
        <v>687</v>
      </c>
      <c r="AB391" s="90">
        <f>IF(VLOOKUP(I391,属性值!A:B,2,FALSE)&gt;16,"",IF(P391="","",INT(VLOOKUP(P391,属性值!I:O,R391+1,FALSE)*VLOOKUP(I391,属性值!A:D,4,FALSE))))</f>
        <v>1374</v>
      </c>
      <c r="AC391" s="90">
        <v>58</v>
      </c>
      <c r="AD391" s="90" t="str">
        <f>IF(AC391="","",VLOOKUP(AC391,状态名词!A:C,2,FALSE))</f>
        <v>vit</v>
      </c>
      <c r="AE391" s="90" t="str">
        <f>IF(AC391="","",VLOOKUP(AC391,状态名词!A:C,3,FALSE))</f>
        <v>体力</v>
      </c>
      <c r="AF391" s="90">
        <v>68</v>
      </c>
    </row>
    <row r="392" spans="1:32">
      <c r="I392" s="90" t="str">
        <f>IF(H392="",I391,VLOOKUP(H392,装备类型!A:B,2,FALSE))</f>
        <v>戒指</v>
      </c>
      <c r="L392" s="90" t="s">
        <v>225</v>
      </c>
      <c r="Q392" s="55" t="str">
        <f t="shared" si="14"/>
        <v/>
      </c>
      <c r="Y392" s="90" t="str">
        <f>IF(VLOOKUP(I392,属性值!A:F,2,FALSE)&lt;17,"",IF(P392="","",INT(VLOOKUP(P392,属性值!A:G,R392+1,FALSE)*VLOOKUP(I392,属性值!A:F,5,FALSE))))</f>
        <v/>
      </c>
      <c r="Z392" s="90" t="str">
        <f t="shared" si="15"/>
        <v/>
      </c>
      <c r="AA392" s="90" t="str">
        <f>IF(VLOOKUP(I392,属性值!A:B,2,FALSE)&gt;16,"",IF(P392="","",INT(VLOOKUP(P392,属性值!I:O,R392+1,FALSE)*VLOOKUP(I392,属性值!A:D,3,FALSE))))</f>
        <v/>
      </c>
      <c r="AB392" s="90" t="str">
        <f>IF(VLOOKUP(I392,属性值!A:B,2,FALSE)&gt;16,"",IF(P392="","",INT(VLOOKUP(P392,属性值!I:O,R392+1,FALSE)*VLOOKUP(I392,属性值!A:D,4,FALSE))))</f>
        <v/>
      </c>
      <c r="AC392" s="90">
        <v>54</v>
      </c>
      <c r="AD392" s="90" t="str">
        <f>IF(AC392="","",VLOOKUP(AC392,状态名词!A:C,2,FALSE))</f>
        <v>spi</v>
      </c>
      <c r="AE392" s="90" t="str">
        <f>IF(AC392="","",VLOOKUP(AC392,状态名词!A:C,3,FALSE))</f>
        <v>精神</v>
      </c>
      <c r="AF392" s="90">
        <v>230</v>
      </c>
    </row>
    <row r="393" spans="1:32">
      <c r="I393" s="90" t="str">
        <f>IF(H393="",I392,VLOOKUP(H393,装备类型!A:B,2,FALSE))</f>
        <v>戒指</v>
      </c>
      <c r="L393" s="90" t="s">
        <v>225</v>
      </c>
      <c r="Q393" s="55" t="str">
        <f t="shared" si="14"/>
        <v/>
      </c>
      <c r="Y393" s="90" t="str">
        <f>IF(VLOOKUP(I393,属性值!A:F,2,FALSE)&lt;17,"",IF(P393="","",INT(VLOOKUP(P393,属性值!A:G,R393+1,FALSE)*VLOOKUP(I393,属性值!A:F,5,FALSE))))</f>
        <v/>
      </c>
      <c r="Z393" s="90" t="str">
        <f t="shared" si="15"/>
        <v/>
      </c>
      <c r="AA393" s="90" t="str">
        <f>IF(VLOOKUP(I393,属性值!A:B,2,FALSE)&gt;16,"",IF(P393="","",INT(VLOOKUP(P393,属性值!I:O,R393+1,FALSE)*VLOOKUP(I393,属性值!A:D,3,FALSE))))</f>
        <v/>
      </c>
      <c r="AB393" s="90" t="str">
        <f>IF(VLOOKUP(I393,属性值!A:B,2,FALSE)&gt;16,"",IF(P393="","",INT(VLOOKUP(P393,属性值!I:O,R393+1,FALSE)*VLOOKUP(I393,属性值!A:D,4,FALSE))))</f>
        <v/>
      </c>
      <c r="AC393" s="90">
        <v>26</v>
      </c>
      <c r="AD393" s="90" t="str">
        <f>IF(AC393="","",VLOOKUP(AC393,状态名词!A:C,2,FALSE))</f>
        <v>fireup</v>
      </c>
      <c r="AE393" s="90" t="str">
        <f>IF(AC393="","",VLOOKUP(AC393,状态名词!A:C,3,FALSE))</f>
        <v>火属性强化</v>
      </c>
      <c r="AF393" s="90">
        <v>64</v>
      </c>
    </row>
    <row r="394" spans="1:32">
      <c r="A394" s="90">
        <v>15119</v>
      </c>
      <c r="B394" s="90">
        <v>30</v>
      </c>
      <c r="C394" s="90">
        <v>5</v>
      </c>
      <c r="D394" s="90">
        <v>30</v>
      </c>
      <c r="E394" s="90">
        <v>1</v>
      </c>
      <c r="H394" s="90">
        <v>15</v>
      </c>
      <c r="I394" s="90" t="str">
        <f>IF(H394="",I393,VLOOKUP(H394,装备类型!A:B,2,FALSE))</f>
        <v>项链</v>
      </c>
      <c r="J394" s="90">
        <v>1</v>
      </c>
      <c r="K394" s="90" t="s">
        <v>3722</v>
      </c>
      <c r="L394" s="90" t="s">
        <v>5528</v>
      </c>
      <c r="O394" s="90">
        <v>1</v>
      </c>
      <c r="P394" s="90">
        <v>30</v>
      </c>
      <c r="Q394" s="55">
        <f t="shared" si="14"/>
        <v>37</v>
      </c>
      <c r="R394" s="90">
        <v>5</v>
      </c>
      <c r="T394" s="90" t="s">
        <v>3532</v>
      </c>
      <c r="U394" s="90">
        <v>33601</v>
      </c>
      <c r="Y394" s="90" t="str">
        <f>IF(VLOOKUP(I394,属性值!A:F,2,FALSE)&lt;17,"",IF(P394="","",INT(VLOOKUP(P394,属性值!A:G,R394+1,FALSE)*VLOOKUP(I394,属性值!A:F,5,FALSE))))</f>
        <v/>
      </c>
      <c r="Z394" s="90" t="str">
        <f t="shared" si="15"/>
        <v/>
      </c>
      <c r="AA394" s="90">
        <f>IF(VLOOKUP(I394,属性值!A:B,2,FALSE)&gt;16,"",IF(P394="","",INT(VLOOKUP(P394,属性值!I:O,R394+1,FALSE)*VLOOKUP(I394,属性值!A:D,3,FALSE))))</f>
        <v>195</v>
      </c>
      <c r="AB394" s="90">
        <f>IF(VLOOKUP(I394,属性值!A:B,2,FALSE)&gt;16,"",IF(P394="","",INT(VLOOKUP(P394,属性值!I:O,R394+1,FALSE)*VLOOKUP(I394,属性值!A:D,4,FALSE))))</f>
        <v>390</v>
      </c>
      <c r="AC394" s="90">
        <v>58</v>
      </c>
      <c r="AD394" s="90" t="str">
        <f>IF(AC394="","",VLOOKUP(AC394,状态名词!A:C,2,FALSE))</f>
        <v>vit</v>
      </c>
      <c r="AE394" s="90" t="str">
        <f>IF(AC394="","",VLOOKUP(AC394,状态名词!A:C,3,FALSE))</f>
        <v>体力</v>
      </c>
      <c r="AF394" s="90">
        <v>36</v>
      </c>
    </row>
    <row r="395" spans="1:32">
      <c r="I395" s="90" t="str">
        <f>IF(H395="",I394,VLOOKUP(H395,装备类型!A:B,2,FALSE))</f>
        <v>项链</v>
      </c>
      <c r="L395" s="90" t="s">
        <v>225</v>
      </c>
      <c r="Q395" s="55" t="str">
        <f t="shared" si="14"/>
        <v/>
      </c>
      <c r="Y395" s="90" t="str">
        <f>IF(VLOOKUP(I395,属性值!A:F,2,FALSE)&lt;17,"",IF(P395="","",INT(VLOOKUP(P395,属性值!A:G,R395+1,FALSE)*VLOOKUP(I395,属性值!A:F,5,FALSE))))</f>
        <v/>
      </c>
      <c r="Z395" s="90" t="str">
        <f t="shared" si="15"/>
        <v/>
      </c>
      <c r="AA395" s="90" t="str">
        <f>IF(VLOOKUP(I395,属性值!A:B,2,FALSE)&gt;16,"",IF(P395="","",INT(VLOOKUP(P395,属性值!I:O,R395+1,FALSE)*VLOOKUP(I395,属性值!A:D,3,FALSE))))</f>
        <v/>
      </c>
      <c r="AB395" s="90" t="str">
        <f>IF(VLOOKUP(I395,属性值!A:B,2,FALSE)&gt;16,"",IF(P395="","",INT(VLOOKUP(P395,属性值!I:O,R395+1,FALSE)*VLOOKUP(I395,属性值!A:D,4,FALSE))))</f>
        <v/>
      </c>
      <c r="AC395" s="90">
        <v>54</v>
      </c>
      <c r="AD395" s="90" t="str">
        <f>IF(AC395="","",VLOOKUP(AC395,状态名词!A:C,2,FALSE))</f>
        <v>spi</v>
      </c>
      <c r="AE395" s="90" t="str">
        <f>IF(AC395="","",VLOOKUP(AC395,状态名词!A:C,3,FALSE))</f>
        <v>精神</v>
      </c>
      <c r="AF395" s="90">
        <v>120</v>
      </c>
    </row>
    <row r="396" spans="1:32">
      <c r="I396" s="90" t="str">
        <f>IF(H396="",I395,VLOOKUP(H396,装备类型!A:B,2,FALSE))</f>
        <v>项链</v>
      </c>
      <c r="L396" s="90" t="s">
        <v>225</v>
      </c>
      <c r="Q396" s="55" t="str">
        <f t="shared" si="14"/>
        <v/>
      </c>
      <c r="Y396" s="90" t="str">
        <f>IF(VLOOKUP(I396,属性值!A:F,2,FALSE)&lt;17,"",IF(P396="","",INT(VLOOKUP(P396,属性值!A:G,R396+1,FALSE)*VLOOKUP(I396,属性值!A:F,5,FALSE))))</f>
        <v/>
      </c>
      <c r="Z396" s="90" t="str">
        <f t="shared" si="15"/>
        <v/>
      </c>
      <c r="AA396" s="90" t="str">
        <f>IF(VLOOKUP(I396,属性值!A:B,2,FALSE)&gt;16,"",IF(P396="","",INT(VLOOKUP(P396,属性值!I:O,R396+1,FALSE)*VLOOKUP(I396,属性值!A:D,3,FALSE))))</f>
        <v/>
      </c>
      <c r="AB396" s="90" t="str">
        <f>IF(VLOOKUP(I396,属性值!A:B,2,FALSE)&gt;16,"",IF(P396="","",INT(VLOOKUP(P396,属性值!I:O,R396+1,FALSE)*VLOOKUP(I396,属性值!A:D,4,FALSE))))</f>
        <v/>
      </c>
      <c r="AC396" s="90">
        <v>27</v>
      </c>
      <c r="AD396" s="90" t="str">
        <f>IF(AC396="","",VLOOKUP(AC396,状态名词!A:C,2,FALSE))</f>
        <v>iceup</v>
      </c>
      <c r="AE396" s="90" t="str">
        <f>IF(AC396="","",VLOOKUP(AC396,状态名词!A:C,3,FALSE))</f>
        <v>冰属性强化</v>
      </c>
      <c r="AF396" s="90">
        <v>36</v>
      </c>
    </row>
    <row r="397" spans="1:32">
      <c r="I397" s="90" t="str">
        <f>IF(H397="",I396,VLOOKUP(H397,装备类型!A:B,2,FALSE))</f>
        <v>项链</v>
      </c>
      <c r="J397" s="90">
        <v>2</v>
      </c>
      <c r="K397" s="90" t="s">
        <v>3419</v>
      </c>
      <c r="L397" s="90" t="s">
        <v>4198</v>
      </c>
      <c r="O397" s="90">
        <v>1</v>
      </c>
      <c r="P397" s="90">
        <v>60</v>
      </c>
      <c r="Q397" s="55">
        <f t="shared" si="14"/>
        <v>69</v>
      </c>
      <c r="R397" s="90">
        <v>6</v>
      </c>
      <c r="T397" s="90" t="s">
        <v>3532</v>
      </c>
      <c r="U397" s="90">
        <v>33602</v>
      </c>
      <c r="Y397" s="90" t="str">
        <f>IF(VLOOKUP(I397,属性值!A:F,2,FALSE)&lt;17,"",IF(P397="","",INT(VLOOKUP(P397,属性值!A:G,R397+1,FALSE)*VLOOKUP(I397,属性值!A:F,5,FALSE))))</f>
        <v/>
      </c>
      <c r="Z397" s="90" t="str">
        <f t="shared" si="15"/>
        <v/>
      </c>
      <c r="AA397" s="90">
        <f>IF(VLOOKUP(I397,属性值!A:B,2,FALSE)&gt;16,"",IF(P397="","",INT(VLOOKUP(P397,属性值!I:O,R397+1,FALSE)*VLOOKUP(I397,属性值!A:D,3,FALSE))))</f>
        <v>687</v>
      </c>
      <c r="AB397" s="90">
        <f>IF(VLOOKUP(I397,属性值!A:B,2,FALSE)&gt;16,"",IF(P397="","",INT(VLOOKUP(P397,属性值!I:O,R397+1,FALSE)*VLOOKUP(I397,属性值!A:D,4,FALSE))))</f>
        <v>1374</v>
      </c>
      <c r="AC397" s="90">
        <v>58</v>
      </c>
      <c r="AD397" s="90" t="str">
        <f>IF(AC397="","",VLOOKUP(AC397,状态名词!A:C,2,FALSE))</f>
        <v>vit</v>
      </c>
      <c r="AE397" s="90" t="str">
        <f>IF(AC397="","",VLOOKUP(AC397,状态名词!A:C,3,FALSE))</f>
        <v>体力</v>
      </c>
      <c r="AF397" s="90">
        <v>68</v>
      </c>
    </row>
    <row r="398" spans="1:32">
      <c r="I398" s="90" t="str">
        <f>IF(H398="",I397,VLOOKUP(H398,装备类型!A:B,2,FALSE))</f>
        <v>项链</v>
      </c>
      <c r="L398" s="90" t="s">
        <v>225</v>
      </c>
      <c r="Q398" s="55" t="str">
        <f t="shared" si="14"/>
        <v/>
      </c>
      <c r="Y398" s="90" t="str">
        <f>IF(VLOOKUP(I398,属性值!A:F,2,FALSE)&lt;17,"",IF(P398="","",INT(VLOOKUP(P398,属性值!A:G,R398+1,FALSE)*VLOOKUP(I398,属性值!A:F,5,FALSE))))</f>
        <v/>
      </c>
      <c r="Z398" s="90" t="str">
        <f t="shared" si="15"/>
        <v/>
      </c>
      <c r="AA398" s="90" t="str">
        <f>IF(VLOOKUP(I398,属性值!A:B,2,FALSE)&gt;16,"",IF(P398="","",INT(VLOOKUP(P398,属性值!I:O,R398+1,FALSE)*VLOOKUP(I398,属性值!A:D,3,FALSE))))</f>
        <v/>
      </c>
      <c r="AB398" s="90" t="str">
        <f>IF(VLOOKUP(I398,属性值!A:B,2,FALSE)&gt;16,"",IF(P398="","",INT(VLOOKUP(P398,属性值!I:O,R398+1,FALSE)*VLOOKUP(I398,属性值!A:D,4,FALSE))))</f>
        <v/>
      </c>
      <c r="AC398" s="90">
        <v>54</v>
      </c>
      <c r="AD398" s="90" t="str">
        <f>IF(AC398="","",VLOOKUP(AC398,状态名词!A:C,2,FALSE))</f>
        <v>spi</v>
      </c>
      <c r="AE398" s="90" t="str">
        <f>IF(AC398="","",VLOOKUP(AC398,状态名词!A:C,3,FALSE))</f>
        <v>精神</v>
      </c>
      <c r="AF398" s="90">
        <v>230</v>
      </c>
    </row>
    <row r="399" spans="1:32">
      <c r="I399" s="90" t="str">
        <f>IF(H399="",I398,VLOOKUP(H399,装备类型!A:B,2,FALSE))</f>
        <v>项链</v>
      </c>
      <c r="L399" s="90" t="s">
        <v>225</v>
      </c>
      <c r="Q399" s="55" t="str">
        <f t="shared" si="14"/>
        <v/>
      </c>
      <c r="Y399" s="90" t="str">
        <f>IF(VLOOKUP(I399,属性值!A:F,2,FALSE)&lt;17,"",IF(P399="","",INT(VLOOKUP(P399,属性值!A:G,R399+1,FALSE)*VLOOKUP(I399,属性值!A:F,5,FALSE))))</f>
        <v/>
      </c>
      <c r="Z399" s="90" t="str">
        <f t="shared" si="15"/>
        <v/>
      </c>
      <c r="AA399" s="90" t="str">
        <f>IF(VLOOKUP(I399,属性值!A:B,2,FALSE)&gt;16,"",IF(P399="","",INT(VLOOKUP(P399,属性值!I:O,R399+1,FALSE)*VLOOKUP(I399,属性值!A:D,3,FALSE))))</f>
        <v/>
      </c>
      <c r="AB399" s="90" t="str">
        <f>IF(VLOOKUP(I399,属性值!A:B,2,FALSE)&gt;16,"",IF(P399="","",INT(VLOOKUP(P399,属性值!I:O,R399+1,FALSE)*VLOOKUP(I399,属性值!A:D,4,FALSE))))</f>
        <v/>
      </c>
      <c r="AC399" s="90">
        <v>27</v>
      </c>
      <c r="AD399" s="90" t="str">
        <f>IF(AC399="","",VLOOKUP(AC399,状态名词!A:C,2,FALSE))</f>
        <v>iceup</v>
      </c>
      <c r="AE399" s="90" t="str">
        <f>IF(AC399="","",VLOOKUP(AC399,状态名词!A:C,3,FALSE))</f>
        <v>冰属性强化</v>
      </c>
      <c r="AF399" s="90">
        <v>64</v>
      </c>
    </row>
    <row r="400" spans="1:32">
      <c r="A400" s="90">
        <v>15120</v>
      </c>
      <c r="B400" s="90">
        <v>30</v>
      </c>
      <c r="C400" s="90">
        <v>5</v>
      </c>
      <c r="D400" s="90">
        <v>30</v>
      </c>
      <c r="E400" s="90">
        <v>1</v>
      </c>
      <c r="H400" s="90">
        <v>16</v>
      </c>
      <c r="I400" s="90" t="str">
        <f>IF(H400="",I399,VLOOKUP(H400,装备类型!A:B,2,FALSE))</f>
        <v>手镯</v>
      </c>
      <c r="J400" s="90">
        <v>1</v>
      </c>
      <c r="K400" s="90" t="s">
        <v>3420</v>
      </c>
      <c r="L400" s="90" t="s">
        <v>5528</v>
      </c>
      <c r="O400" s="90">
        <v>1</v>
      </c>
      <c r="P400" s="90">
        <v>30</v>
      </c>
      <c r="Q400" s="55">
        <f t="shared" si="14"/>
        <v>37</v>
      </c>
      <c r="R400" s="90">
        <v>5</v>
      </c>
      <c r="T400" s="90" t="s">
        <v>3533</v>
      </c>
      <c r="U400" s="90">
        <v>33603</v>
      </c>
      <c r="Y400" s="90" t="str">
        <f>IF(VLOOKUP(I400,属性值!A:F,2,FALSE)&lt;17,"",IF(P400="","",INT(VLOOKUP(P400,属性值!A:G,R400+1,FALSE)*VLOOKUP(I400,属性值!A:F,5,FALSE))))</f>
        <v/>
      </c>
      <c r="Z400" s="90" t="str">
        <f t="shared" si="15"/>
        <v/>
      </c>
      <c r="AA400" s="90">
        <f>IF(VLOOKUP(I400,属性值!A:B,2,FALSE)&gt;16,"",IF(P400="","",INT(VLOOKUP(P400,属性值!I:O,R400+1,FALSE)*VLOOKUP(I400,属性值!A:D,3,FALSE))))</f>
        <v>195</v>
      </c>
      <c r="AB400" s="90">
        <f>IF(VLOOKUP(I400,属性值!A:B,2,FALSE)&gt;16,"",IF(P400="","",INT(VLOOKUP(P400,属性值!I:O,R400+1,FALSE)*VLOOKUP(I400,属性值!A:D,4,FALSE))))</f>
        <v>390</v>
      </c>
      <c r="AC400" s="90">
        <v>58</v>
      </c>
      <c r="AD400" s="90" t="str">
        <f>IF(AC400="","",VLOOKUP(AC400,状态名词!A:C,2,FALSE))</f>
        <v>vit</v>
      </c>
      <c r="AE400" s="90" t="str">
        <f>IF(AC400="","",VLOOKUP(AC400,状态名词!A:C,3,FALSE))</f>
        <v>体力</v>
      </c>
      <c r="AF400" s="90">
        <v>36</v>
      </c>
    </row>
    <row r="401" spans="1:32">
      <c r="I401" s="90" t="str">
        <f>IF(H401="",I400,VLOOKUP(H401,装备类型!A:B,2,FALSE))</f>
        <v>手镯</v>
      </c>
      <c r="L401" s="90" t="s">
        <v>225</v>
      </c>
      <c r="Q401" s="55" t="str">
        <f t="shared" si="14"/>
        <v/>
      </c>
      <c r="Y401" s="90" t="str">
        <f>IF(VLOOKUP(I401,属性值!A:F,2,FALSE)&lt;17,"",IF(P401="","",INT(VLOOKUP(P401,属性值!A:G,R401+1,FALSE)*VLOOKUP(I401,属性值!A:F,5,FALSE))))</f>
        <v/>
      </c>
      <c r="Z401" s="90" t="str">
        <f t="shared" si="15"/>
        <v/>
      </c>
      <c r="AA401" s="90" t="str">
        <f>IF(VLOOKUP(I401,属性值!A:B,2,FALSE)&gt;16,"",IF(P401="","",INT(VLOOKUP(P401,属性值!I:O,R401+1,FALSE)*VLOOKUP(I401,属性值!A:D,3,FALSE))))</f>
        <v/>
      </c>
      <c r="AB401" s="90" t="str">
        <f>IF(VLOOKUP(I401,属性值!A:B,2,FALSE)&gt;16,"",IF(P401="","",INT(VLOOKUP(P401,属性值!I:O,R401+1,FALSE)*VLOOKUP(I401,属性值!A:D,4,FALSE))))</f>
        <v/>
      </c>
      <c r="AC401" s="90">
        <v>54</v>
      </c>
      <c r="AD401" s="90" t="str">
        <f>IF(AC401="","",VLOOKUP(AC401,状态名词!A:C,2,FALSE))</f>
        <v>spi</v>
      </c>
      <c r="AE401" s="90" t="str">
        <f>IF(AC401="","",VLOOKUP(AC401,状态名词!A:C,3,FALSE))</f>
        <v>精神</v>
      </c>
      <c r="AF401" s="90">
        <v>120</v>
      </c>
    </row>
    <row r="402" spans="1:32">
      <c r="I402" s="90" t="str">
        <f>IF(H402="",I401,VLOOKUP(H402,装备类型!A:B,2,FALSE))</f>
        <v>手镯</v>
      </c>
      <c r="L402" s="90" t="s">
        <v>225</v>
      </c>
      <c r="Q402" s="55" t="str">
        <f t="shared" si="14"/>
        <v/>
      </c>
      <c r="Y402" s="90" t="str">
        <f>IF(VLOOKUP(I402,属性值!A:F,2,FALSE)&lt;17,"",IF(P402="","",INT(VLOOKUP(P402,属性值!A:G,R402+1,FALSE)*VLOOKUP(I402,属性值!A:F,5,FALSE))))</f>
        <v/>
      </c>
      <c r="Z402" s="90" t="str">
        <f t="shared" si="15"/>
        <v/>
      </c>
      <c r="AA402" s="90" t="str">
        <f>IF(VLOOKUP(I402,属性值!A:B,2,FALSE)&gt;16,"",IF(P402="","",INT(VLOOKUP(P402,属性值!I:O,R402+1,FALSE)*VLOOKUP(I402,属性值!A:D,3,FALSE))))</f>
        <v/>
      </c>
      <c r="AB402" s="90" t="str">
        <f>IF(VLOOKUP(I402,属性值!A:B,2,FALSE)&gt;16,"",IF(P402="","",INT(VLOOKUP(P402,属性值!I:O,R402+1,FALSE)*VLOOKUP(I402,属性值!A:D,4,FALSE))))</f>
        <v/>
      </c>
      <c r="AC402" s="90">
        <v>28</v>
      </c>
      <c r="AD402" s="90" t="str">
        <f>IF(AC402="","",VLOOKUP(AC402,状态名词!A:C,2,FALSE))</f>
        <v>lightup</v>
      </c>
      <c r="AE402" s="90" t="str">
        <f>IF(AC402="","",VLOOKUP(AC402,状态名词!A:C,3,FALSE))</f>
        <v>光属性强化</v>
      </c>
      <c r="AF402" s="90">
        <v>36</v>
      </c>
    </row>
    <row r="403" spans="1:32">
      <c r="I403" s="90" t="str">
        <f>IF(H403="",I402,VLOOKUP(H403,装备类型!A:B,2,FALSE))</f>
        <v>手镯</v>
      </c>
      <c r="J403" s="90">
        <v>2</v>
      </c>
      <c r="K403" s="90" t="s">
        <v>3723</v>
      </c>
      <c r="L403" s="90" t="s">
        <v>4198</v>
      </c>
      <c r="O403" s="90">
        <v>1</v>
      </c>
      <c r="P403" s="90">
        <v>60</v>
      </c>
      <c r="Q403" s="55">
        <f t="shared" si="14"/>
        <v>69</v>
      </c>
      <c r="R403" s="90">
        <v>6</v>
      </c>
      <c r="T403" s="90" t="s">
        <v>3533</v>
      </c>
      <c r="U403" s="90">
        <v>33604</v>
      </c>
      <c r="Y403" s="90" t="str">
        <f>IF(VLOOKUP(I403,属性值!A:F,2,FALSE)&lt;17,"",IF(P403="","",INT(VLOOKUP(P403,属性值!A:G,R403+1,FALSE)*VLOOKUP(I403,属性值!A:F,5,FALSE))))</f>
        <v/>
      </c>
      <c r="Z403" s="90" t="str">
        <f t="shared" si="15"/>
        <v/>
      </c>
      <c r="AA403" s="90">
        <f>IF(VLOOKUP(I403,属性值!A:B,2,FALSE)&gt;16,"",IF(P403="","",INT(VLOOKUP(P403,属性值!I:O,R403+1,FALSE)*VLOOKUP(I403,属性值!A:D,3,FALSE))))</f>
        <v>687</v>
      </c>
      <c r="AB403" s="90">
        <f>IF(VLOOKUP(I403,属性值!A:B,2,FALSE)&gt;16,"",IF(P403="","",INT(VLOOKUP(P403,属性值!I:O,R403+1,FALSE)*VLOOKUP(I403,属性值!A:D,4,FALSE))))</f>
        <v>1374</v>
      </c>
      <c r="AC403" s="90">
        <v>58</v>
      </c>
      <c r="AD403" s="90" t="str">
        <f>IF(AC403="","",VLOOKUP(AC403,状态名词!A:C,2,FALSE))</f>
        <v>vit</v>
      </c>
      <c r="AE403" s="90" t="str">
        <f>IF(AC403="","",VLOOKUP(AC403,状态名词!A:C,3,FALSE))</f>
        <v>体力</v>
      </c>
      <c r="AF403" s="90">
        <v>68</v>
      </c>
    </row>
    <row r="404" spans="1:32">
      <c r="I404" s="90" t="str">
        <f>IF(H404="",I403,VLOOKUP(H404,装备类型!A:B,2,FALSE))</f>
        <v>手镯</v>
      </c>
      <c r="L404" s="90" t="s">
        <v>225</v>
      </c>
      <c r="Q404" s="55" t="str">
        <f t="shared" si="14"/>
        <v/>
      </c>
      <c r="Y404" s="90" t="str">
        <f>IF(VLOOKUP(I404,属性值!A:F,2,FALSE)&lt;17,"",IF(P404="","",INT(VLOOKUP(P404,属性值!A:G,R404+1,FALSE)*VLOOKUP(I404,属性值!A:F,5,FALSE))))</f>
        <v/>
      </c>
      <c r="Z404" s="90" t="str">
        <f t="shared" si="15"/>
        <v/>
      </c>
      <c r="AA404" s="90" t="str">
        <f>IF(VLOOKUP(I404,属性值!A:B,2,FALSE)&gt;16,"",IF(P404="","",INT(VLOOKUP(P404,属性值!I:O,R404+1,FALSE)*VLOOKUP(I404,属性值!A:D,3,FALSE))))</f>
        <v/>
      </c>
      <c r="AB404" s="90" t="str">
        <f>IF(VLOOKUP(I404,属性值!A:B,2,FALSE)&gt;16,"",IF(P404="","",INT(VLOOKUP(P404,属性值!I:O,R404+1,FALSE)*VLOOKUP(I404,属性值!A:D,4,FALSE))))</f>
        <v/>
      </c>
      <c r="AC404" s="90">
        <v>54</v>
      </c>
      <c r="AD404" s="90" t="str">
        <f>IF(AC404="","",VLOOKUP(AC404,状态名词!A:C,2,FALSE))</f>
        <v>spi</v>
      </c>
      <c r="AE404" s="90" t="str">
        <f>IF(AC404="","",VLOOKUP(AC404,状态名词!A:C,3,FALSE))</f>
        <v>精神</v>
      </c>
      <c r="AF404" s="90">
        <v>230</v>
      </c>
    </row>
    <row r="405" spans="1:32">
      <c r="I405" s="90" t="str">
        <f>IF(H405="",I404,VLOOKUP(H405,装备类型!A:B,2,FALSE))</f>
        <v>手镯</v>
      </c>
      <c r="L405" s="90" t="s">
        <v>225</v>
      </c>
      <c r="Q405" s="55" t="str">
        <f t="shared" si="14"/>
        <v/>
      </c>
      <c r="Y405" s="90" t="str">
        <f>IF(VLOOKUP(I405,属性值!A:F,2,FALSE)&lt;17,"",IF(P405="","",INT(VLOOKUP(P405,属性值!A:G,R405+1,FALSE)*VLOOKUP(I405,属性值!A:F,5,FALSE))))</f>
        <v/>
      </c>
      <c r="Z405" s="90" t="str">
        <f t="shared" si="15"/>
        <v/>
      </c>
      <c r="AA405" s="90" t="str">
        <f>IF(VLOOKUP(I405,属性值!A:B,2,FALSE)&gt;16,"",IF(P405="","",INT(VLOOKUP(P405,属性值!I:O,R405+1,FALSE)*VLOOKUP(I405,属性值!A:D,3,FALSE))))</f>
        <v/>
      </c>
      <c r="AB405" s="90" t="str">
        <f>IF(VLOOKUP(I405,属性值!A:B,2,FALSE)&gt;16,"",IF(P405="","",INT(VLOOKUP(P405,属性值!I:O,R405+1,FALSE)*VLOOKUP(I405,属性值!A:D,4,FALSE))))</f>
        <v/>
      </c>
      <c r="AC405" s="90">
        <v>28</v>
      </c>
      <c r="AD405" s="90" t="str">
        <f>IF(AC405="","",VLOOKUP(AC405,状态名词!A:C,2,FALSE))</f>
        <v>lightup</v>
      </c>
      <c r="AE405" s="90" t="str">
        <f>IF(AC405="","",VLOOKUP(AC405,状态名词!A:C,3,FALSE))</f>
        <v>光属性强化</v>
      </c>
      <c r="AF405" s="90">
        <v>64</v>
      </c>
    </row>
    <row r="406" spans="1:32">
      <c r="A406" s="90">
        <v>15121</v>
      </c>
      <c r="B406" s="90">
        <v>30</v>
      </c>
      <c r="C406" s="90">
        <v>5</v>
      </c>
      <c r="D406" s="90">
        <v>30</v>
      </c>
      <c r="E406" s="90">
        <v>1</v>
      </c>
      <c r="H406" s="90">
        <v>11</v>
      </c>
      <c r="I406" s="90" t="str">
        <f>IF(H406="",I405,VLOOKUP(H406,装备类型!A:B,2,FALSE))</f>
        <v>头部</v>
      </c>
      <c r="J406" s="90">
        <v>1</v>
      </c>
      <c r="K406" s="90" t="s">
        <v>3421</v>
      </c>
      <c r="L406" s="90" t="s">
        <v>5529</v>
      </c>
      <c r="O406" s="90">
        <v>1</v>
      </c>
      <c r="P406" s="90">
        <v>30</v>
      </c>
      <c r="Q406" s="55">
        <f t="shared" si="14"/>
        <v>37</v>
      </c>
      <c r="R406" s="90">
        <v>5</v>
      </c>
      <c r="T406" s="90" t="s">
        <v>3534</v>
      </c>
      <c r="U406" s="90">
        <v>33605</v>
      </c>
      <c r="Y406" s="90" t="str">
        <f>IF(VLOOKUP(I406,属性值!A:F,2,FALSE)&lt;17,"",IF(P406="","",INT(VLOOKUP(P406,属性值!A:G,R406+1,FALSE)*VLOOKUP(I406,属性值!A:F,5,FALSE))))</f>
        <v/>
      </c>
      <c r="Z406" s="90" t="str">
        <f t="shared" si="15"/>
        <v/>
      </c>
      <c r="AA406" s="90">
        <f>IF(VLOOKUP(I406,属性值!A:B,2,FALSE)&gt;16,"",IF(P406="","",INT(VLOOKUP(P406,属性值!I:O,R406+1,FALSE)*VLOOKUP(I406,属性值!A:D,3,FALSE))))</f>
        <v>390</v>
      </c>
      <c r="AB406" s="90">
        <f>IF(VLOOKUP(I406,属性值!A:B,2,FALSE)&gt;16,"",IF(P406="","",INT(VLOOKUP(P406,属性值!I:O,R406+1,FALSE)*VLOOKUP(I406,属性值!A:D,4,FALSE))))</f>
        <v>195</v>
      </c>
      <c r="AC406" s="90">
        <v>58</v>
      </c>
      <c r="AD406" s="90" t="str">
        <f>IF(AC406="","",VLOOKUP(AC406,状态名词!A:C,2,FALSE))</f>
        <v>vit</v>
      </c>
      <c r="AE406" s="90" t="str">
        <f>IF(AC406="","",VLOOKUP(AC406,状态名词!A:C,3,FALSE))</f>
        <v>体力</v>
      </c>
      <c r="AF406" s="90">
        <v>72</v>
      </c>
    </row>
    <row r="407" spans="1:32">
      <c r="I407" s="90" t="str">
        <f>IF(H407="",I406,VLOOKUP(H407,装备类型!A:B,2,FALSE))</f>
        <v>头部</v>
      </c>
      <c r="L407" s="90" t="s">
        <v>225</v>
      </c>
      <c r="Q407" s="55" t="str">
        <f t="shared" si="14"/>
        <v/>
      </c>
      <c r="Y407" s="90" t="str">
        <f>IF(VLOOKUP(I407,属性值!A:F,2,FALSE)&lt;17,"",IF(P407="","",INT(VLOOKUP(P407,属性值!A:G,R407+1,FALSE)*VLOOKUP(I407,属性值!A:F,5,FALSE))))</f>
        <v/>
      </c>
      <c r="Z407" s="90" t="str">
        <f t="shared" si="15"/>
        <v/>
      </c>
      <c r="AA407" s="90" t="str">
        <f>IF(VLOOKUP(I407,属性值!A:B,2,FALSE)&gt;16,"",IF(P407="","",INT(VLOOKUP(P407,属性值!I:O,R407+1,FALSE)*VLOOKUP(I407,属性值!A:D,3,FALSE))))</f>
        <v/>
      </c>
      <c r="AB407" s="90" t="str">
        <f>IF(VLOOKUP(I407,属性值!A:B,2,FALSE)&gt;16,"",IF(P407="","",INT(VLOOKUP(P407,属性值!I:O,R407+1,FALSE)*VLOOKUP(I407,属性值!A:D,4,FALSE))))</f>
        <v/>
      </c>
      <c r="AC407" s="90">
        <v>54</v>
      </c>
      <c r="AD407" s="90" t="str">
        <f>IF(AC407="","",VLOOKUP(AC407,状态名词!A:C,2,FALSE))</f>
        <v>spi</v>
      </c>
      <c r="AE407" s="90" t="str">
        <f>IF(AC407="","",VLOOKUP(AC407,状态名词!A:C,3,FALSE))</f>
        <v>精神</v>
      </c>
      <c r="AF407" s="90">
        <v>60</v>
      </c>
    </row>
    <row r="408" spans="1:32">
      <c r="I408" s="90" t="str">
        <f>IF(H408="",I407,VLOOKUP(H408,装备类型!A:B,2,FALSE))</f>
        <v>头部</v>
      </c>
      <c r="L408" s="90" t="s">
        <v>225</v>
      </c>
      <c r="Q408" s="55" t="str">
        <f t="shared" si="14"/>
        <v/>
      </c>
      <c r="Y408" s="90" t="str">
        <f>IF(VLOOKUP(I408,属性值!A:F,2,FALSE)&lt;17,"",IF(P408="","",INT(VLOOKUP(P408,属性值!A:G,R408+1,FALSE)*VLOOKUP(I408,属性值!A:F,5,FALSE))))</f>
        <v/>
      </c>
      <c r="Z408" s="90" t="str">
        <f t="shared" si="15"/>
        <v/>
      </c>
      <c r="AA408" s="90" t="str">
        <f>IF(VLOOKUP(I408,属性值!A:B,2,FALSE)&gt;16,"",IF(P408="","",INT(VLOOKUP(P408,属性值!I:O,R408+1,FALSE)*VLOOKUP(I408,属性值!A:D,3,FALSE))))</f>
        <v/>
      </c>
      <c r="AB408" s="90" t="str">
        <f>IF(VLOOKUP(I408,属性值!A:B,2,FALSE)&gt;16,"",IF(P408="","",INT(VLOOKUP(P408,属性值!I:O,R408+1,FALSE)*VLOOKUP(I408,属性值!A:D,4,FALSE))))</f>
        <v/>
      </c>
      <c r="AC408" s="90">
        <v>19</v>
      </c>
      <c r="AD408" s="90" t="str">
        <f>IF(AC408="","",VLOOKUP(AC408,状态名词!A:C,2,FALSE))</f>
        <v>rating</v>
      </c>
      <c r="AE408" s="90" t="str">
        <f>IF(AC408="","",VLOOKUP(AC408,状态名词!A:C,3,FALSE))</f>
        <v>暴击+</v>
      </c>
      <c r="AF408" s="90">
        <v>384</v>
      </c>
    </row>
    <row r="409" spans="1:32">
      <c r="I409" s="90" t="str">
        <f>IF(H409="",I408,VLOOKUP(H409,装备类型!A:B,2,FALSE))</f>
        <v>头部</v>
      </c>
      <c r="J409" s="90">
        <v>2</v>
      </c>
      <c r="K409" s="90" t="s">
        <v>3422</v>
      </c>
      <c r="L409" s="90" t="s">
        <v>4199</v>
      </c>
      <c r="O409" s="90">
        <v>1</v>
      </c>
      <c r="P409" s="90">
        <v>60</v>
      </c>
      <c r="Q409" s="55">
        <f t="shared" si="14"/>
        <v>69</v>
      </c>
      <c r="R409" s="90">
        <v>6</v>
      </c>
      <c r="T409" s="90" t="s">
        <v>3534</v>
      </c>
      <c r="U409" s="90">
        <v>33606</v>
      </c>
      <c r="Y409" s="90" t="str">
        <f>IF(VLOOKUP(I409,属性值!A:F,2,FALSE)&lt;17,"",IF(P409="","",INT(VLOOKUP(P409,属性值!A:G,R409+1,FALSE)*VLOOKUP(I409,属性值!A:F,5,FALSE))))</f>
        <v/>
      </c>
      <c r="Z409" s="90" t="str">
        <f t="shared" si="15"/>
        <v/>
      </c>
      <c r="AA409" s="90">
        <f>IF(VLOOKUP(I409,属性值!A:B,2,FALSE)&gt;16,"",IF(P409="","",INT(VLOOKUP(P409,属性值!I:O,R409+1,FALSE)*VLOOKUP(I409,属性值!A:D,3,FALSE))))</f>
        <v>1374</v>
      </c>
      <c r="AB409" s="90">
        <f>IF(VLOOKUP(I409,属性值!A:B,2,FALSE)&gt;16,"",IF(P409="","",INT(VLOOKUP(P409,属性值!I:O,R409+1,FALSE)*VLOOKUP(I409,属性值!A:D,4,FALSE))))</f>
        <v>687</v>
      </c>
      <c r="AC409" s="90">
        <v>58</v>
      </c>
      <c r="AD409" s="90" t="str">
        <f>IF(AC409="","",VLOOKUP(AC409,状态名词!A:C,2,FALSE))</f>
        <v>vit</v>
      </c>
      <c r="AE409" s="90" t="str">
        <f>IF(AC409="","",VLOOKUP(AC409,状态名词!A:C,3,FALSE))</f>
        <v>体力</v>
      </c>
      <c r="AF409" s="90">
        <v>136</v>
      </c>
    </row>
    <row r="410" spans="1:32">
      <c r="I410" s="90" t="str">
        <f>IF(H410="",I409,VLOOKUP(H410,装备类型!A:B,2,FALSE))</f>
        <v>头部</v>
      </c>
      <c r="L410" s="90" t="s">
        <v>225</v>
      </c>
      <c r="Q410" s="55" t="str">
        <f t="shared" si="14"/>
        <v/>
      </c>
      <c r="Y410" s="90" t="str">
        <f>IF(VLOOKUP(I410,属性值!A:F,2,FALSE)&lt;17,"",IF(P410="","",INT(VLOOKUP(P410,属性值!A:G,R410+1,FALSE)*VLOOKUP(I410,属性值!A:F,5,FALSE))))</f>
        <v/>
      </c>
      <c r="Z410" s="90" t="str">
        <f t="shared" si="15"/>
        <v/>
      </c>
      <c r="AA410" s="90" t="str">
        <f>IF(VLOOKUP(I410,属性值!A:B,2,FALSE)&gt;16,"",IF(P410="","",INT(VLOOKUP(P410,属性值!I:O,R410+1,FALSE)*VLOOKUP(I410,属性值!A:D,3,FALSE))))</f>
        <v/>
      </c>
      <c r="AB410" s="90" t="str">
        <f>IF(VLOOKUP(I410,属性值!A:B,2,FALSE)&gt;16,"",IF(P410="","",INT(VLOOKUP(P410,属性值!I:O,R410+1,FALSE)*VLOOKUP(I410,属性值!A:D,4,FALSE))))</f>
        <v/>
      </c>
      <c r="AC410" s="90">
        <v>54</v>
      </c>
      <c r="AD410" s="90" t="str">
        <f>IF(AC410="","",VLOOKUP(AC410,状态名词!A:C,2,FALSE))</f>
        <v>spi</v>
      </c>
      <c r="AE410" s="90" t="str">
        <f>IF(AC410="","",VLOOKUP(AC410,状态名词!A:C,3,FALSE))</f>
        <v>精神</v>
      </c>
      <c r="AF410" s="90">
        <v>115</v>
      </c>
    </row>
    <row r="411" spans="1:32">
      <c r="I411" s="90" t="str">
        <f>IF(H411="",I410,VLOOKUP(H411,装备类型!A:B,2,FALSE))</f>
        <v>头部</v>
      </c>
      <c r="L411" s="90" t="s">
        <v>225</v>
      </c>
      <c r="Q411" s="55" t="str">
        <f t="shared" si="14"/>
        <v/>
      </c>
      <c r="Y411" s="90" t="str">
        <f>IF(VLOOKUP(I411,属性值!A:F,2,FALSE)&lt;17,"",IF(P411="","",INT(VLOOKUP(P411,属性值!A:G,R411+1,FALSE)*VLOOKUP(I411,属性值!A:F,5,FALSE))))</f>
        <v/>
      </c>
      <c r="Z411" s="90" t="str">
        <f t="shared" si="15"/>
        <v/>
      </c>
      <c r="AA411" s="90" t="str">
        <f>IF(VLOOKUP(I411,属性值!A:B,2,FALSE)&gt;16,"",IF(P411="","",INT(VLOOKUP(P411,属性值!I:O,R411+1,FALSE)*VLOOKUP(I411,属性值!A:D,3,FALSE))))</f>
        <v/>
      </c>
      <c r="AB411" s="90" t="str">
        <f>IF(VLOOKUP(I411,属性值!A:B,2,FALSE)&gt;16,"",IF(P411="","",INT(VLOOKUP(P411,属性值!I:O,R411+1,FALSE)*VLOOKUP(I411,属性值!A:D,4,FALSE))))</f>
        <v/>
      </c>
      <c r="AC411" s="90">
        <v>19</v>
      </c>
      <c r="AD411" s="90" t="str">
        <f>IF(AC411="","",VLOOKUP(AC411,状态名词!A:C,2,FALSE))</f>
        <v>rating</v>
      </c>
      <c r="AE411" s="90" t="str">
        <f>IF(AC411="","",VLOOKUP(AC411,状态名词!A:C,3,FALSE))</f>
        <v>暴击+</v>
      </c>
      <c r="AF411" s="90">
        <v>720</v>
      </c>
    </row>
    <row r="412" spans="1:32">
      <c r="A412" s="90">
        <v>15122</v>
      </c>
      <c r="B412" s="90">
        <v>30</v>
      </c>
      <c r="C412" s="90">
        <v>5</v>
      </c>
      <c r="D412" s="90">
        <v>30</v>
      </c>
      <c r="E412" s="90">
        <v>1</v>
      </c>
      <c r="H412" s="90">
        <v>12</v>
      </c>
      <c r="I412" s="90" t="str">
        <f>IF(H412="",I411,VLOOKUP(H412,装备类型!A:B,2,FALSE))</f>
        <v>胸部</v>
      </c>
      <c r="J412" s="90">
        <v>1</v>
      </c>
      <c r="K412" s="90" t="s">
        <v>3423</v>
      </c>
      <c r="L412" s="90" t="s">
        <v>5529</v>
      </c>
      <c r="O412" s="90">
        <v>1</v>
      </c>
      <c r="P412" s="90">
        <v>30</v>
      </c>
      <c r="Q412" s="55">
        <f t="shared" si="14"/>
        <v>37</v>
      </c>
      <c r="R412" s="90">
        <v>5</v>
      </c>
      <c r="T412" s="90" t="s">
        <v>3535</v>
      </c>
      <c r="U412" s="90">
        <v>33607</v>
      </c>
      <c r="Y412" s="90" t="str">
        <f>IF(VLOOKUP(I412,属性值!A:F,2,FALSE)&lt;17,"",IF(P412="","",INT(VLOOKUP(P412,属性值!A:G,R412+1,FALSE)*VLOOKUP(I412,属性值!A:F,5,FALSE))))</f>
        <v/>
      </c>
      <c r="Z412" s="90" t="str">
        <f t="shared" si="15"/>
        <v/>
      </c>
      <c r="AA412" s="90">
        <f>IF(VLOOKUP(I412,属性值!A:B,2,FALSE)&gt;16,"",IF(P412="","",INT(VLOOKUP(P412,属性值!I:O,R412+1,FALSE)*VLOOKUP(I412,属性值!A:D,3,FALSE))))</f>
        <v>390</v>
      </c>
      <c r="AB412" s="90">
        <f>IF(VLOOKUP(I412,属性值!A:B,2,FALSE)&gt;16,"",IF(P412="","",INT(VLOOKUP(P412,属性值!I:O,R412+1,FALSE)*VLOOKUP(I412,属性值!A:D,4,FALSE))))</f>
        <v>195</v>
      </c>
      <c r="AC412" s="90">
        <v>58</v>
      </c>
      <c r="AD412" s="90" t="str">
        <f>IF(AC412="","",VLOOKUP(AC412,状态名词!A:C,2,FALSE))</f>
        <v>vit</v>
      </c>
      <c r="AE412" s="90" t="str">
        <f>IF(AC412="","",VLOOKUP(AC412,状态名词!A:C,3,FALSE))</f>
        <v>体力</v>
      </c>
      <c r="AF412" s="90">
        <v>72</v>
      </c>
    </row>
    <row r="413" spans="1:32">
      <c r="I413" s="90" t="str">
        <f>IF(H413="",I412,VLOOKUP(H413,装备类型!A:B,2,FALSE))</f>
        <v>胸部</v>
      </c>
      <c r="L413" s="90" t="s">
        <v>225</v>
      </c>
      <c r="Q413" s="55" t="str">
        <f t="shared" si="14"/>
        <v/>
      </c>
      <c r="Y413" s="90" t="str">
        <f>IF(VLOOKUP(I413,属性值!A:F,2,FALSE)&lt;17,"",IF(P413="","",INT(VLOOKUP(P413,属性值!A:G,R413+1,FALSE)*VLOOKUP(I413,属性值!A:F,5,FALSE))))</f>
        <v/>
      </c>
      <c r="Z413" s="90" t="str">
        <f t="shared" si="15"/>
        <v/>
      </c>
      <c r="AA413" s="90" t="str">
        <f>IF(VLOOKUP(I413,属性值!A:B,2,FALSE)&gt;16,"",IF(P413="","",INT(VLOOKUP(P413,属性值!I:O,R413+1,FALSE)*VLOOKUP(I413,属性值!A:D,3,FALSE))))</f>
        <v/>
      </c>
      <c r="AB413" s="90" t="str">
        <f>IF(VLOOKUP(I413,属性值!A:B,2,FALSE)&gt;16,"",IF(P413="","",INT(VLOOKUP(P413,属性值!I:O,R413+1,FALSE)*VLOOKUP(I413,属性值!A:D,4,FALSE))))</f>
        <v/>
      </c>
      <c r="AC413" s="90">
        <v>54</v>
      </c>
      <c r="AD413" s="90" t="str">
        <f>IF(AC413="","",VLOOKUP(AC413,状态名词!A:C,2,FALSE))</f>
        <v>spi</v>
      </c>
      <c r="AE413" s="90" t="str">
        <f>IF(AC413="","",VLOOKUP(AC413,状态名词!A:C,3,FALSE))</f>
        <v>精神</v>
      </c>
      <c r="AF413" s="90">
        <v>60</v>
      </c>
    </row>
    <row r="414" spans="1:32">
      <c r="I414" s="90" t="str">
        <f>IF(H414="",I413,VLOOKUP(H414,装备类型!A:B,2,FALSE))</f>
        <v>胸部</v>
      </c>
      <c r="L414" s="90" t="s">
        <v>225</v>
      </c>
      <c r="Q414" s="55" t="str">
        <f t="shared" si="14"/>
        <v/>
      </c>
      <c r="Y414" s="90" t="str">
        <f>IF(VLOOKUP(I414,属性值!A:F,2,FALSE)&lt;17,"",IF(P414="","",INT(VLOOKUP(P414,属性值!A:G,R414+1,FALSE)*VLOOKUP(I414,属性值!A:F,5,FALSE))))</f>
        <v/>
      </c>
      <c r="Z414" s="90" t="str">
        <f t="shared" si="15"/>
        <v/>
      </c>
      <c r="AA414" s="90" t="str">
        <f>IF(VLOOKUP(I414,属性值!A:B,2,FALSE)&gt;16,"",IF(P414="","",INT(VLOOKUP(P414,属性值!I:O,R414+1,FALSE)*VLOOKUP(I414,属性值!A:D,3,FALSE))))</f>
        <v/>
      </c>
      <c r="AB414" s="90" t="str">
        <f>IF(VLOOKUP(I414,属性值!A:B,2,FALSE)&gt;16,"",IF(P414="","",INT(VLOOKUP(P414,属性值!I:O,R414+1,FALSE)*VLOOKUP(I414,属性值!A:D,4,FALSE))))</f>
        <v/>
      </c>
      <c r="AC414" s="90">
        <v>19</v>
      </c>
      <c r="AD414" s="90" t="str">
        <f>IF(AC414="","",VLOOKUP(AC414,状态名词!A:C,2,FALSE))</f>
        <v>rating</v>
      </c>
      <c r="AE414" s="90" t="str">
        <f>IF(AC414="","",VLOOKUP(AC414,状态名词!A:C,3,FALSE))</f>
        <v>暴击+</v>
      </c>
      <c r="AF414" s="90">
        <v>384</v>
      </c>
    </row>
    <row r="415" spans="1:32">
      <c r="I415" s="90" t="str">
        <f>IF(H415="",I414,VLOOKUP(H415,装备类型!A:B,2,FALSE))</f>
        <v>胸部</v>
      </c>
      <c r="J415" s="90">
        <v>2</v>
      </c>
      <c r="K415" s="90" t="s">
        <v>3424</v>
      </c>
      <c r="L415" s="90" t="s">
        <v>4199</v>
      </c>
      <c r="O415" s="90">
        <v>1</v>
      </c>
      <c r="P415" s="90">
        <v>60</v>
      </c>
      <c r="Q415" s="55">
        <f t="shared" si="14"/>
        <v>69</v>
      </c>
      <c r="R415" s="90">
        <v>6</v>
      </c>
      <c r="T415" s="90" t="s">
        <v>3535</v>
      </c>
      <c r="U415" s="90">
        <v>33608</v>
      </c>
      <c r="Y415" s="90" t="str">
        <f>IF(VLOOKUP(I415,属性值!A:F,2,FALSE)&lt;17,"",IF(P415="","",INT(VLOOKUP(P415,属性值!A:G,R415+1,FALSE)*VLOOKUP(I415,属性值!A:F,5,FALSE))))</f>
        <v/>
      </c>
      <c r="Z415" s="90" t="str">
        <f t="shared" si="15"/>
        <v/>
      </c>
      <c r="AA415" s="90">
        <f>IF(VLOOKUP(I415,属性值!A:B,2,FALSE)&gt;16,"",IF(P415="","",INT(VLOOKUP(P415,属性值!I:O,R415+1,FALSE)*VLOOKUP(I415,属性值!A:D,3,FALSE))))</f>
        <v>1374</v>
      </c>
      <c r="AB415" s="90">
        <f>IF(VLOOKUP(I415,属性值!A:B,2,FALSE)&gt;16,"",IF(P415="","",INT(VLOOKUP(P415,属性值!I:O,R415+1,FALSE)*VLOOKUP(I415,属性值!A:D,4,FALSE))))</f>
        <v>687</v>
      </c>
      <c r="AC415" s="90">
        <v>58</v>
      </c>
      <c r="AD415" s="90" t="str">
        <f>IF(AC415="","",VLOOKUP(AC415,状态名词!A:C,2,FALSE))</f>
        <v>vit</v>
      </c>
      <c r="AE415" s="90" t="str">
        <f>IF(AC415="","",VLOOKUP(AC415,状态名词!A:C,3,FALSE))</f>
        <v>体力</v>
      </c>
      <c r="AF415" s="90">
        <v>136</v>
      </c>
    </row>
    <row r="416" spans="1:32">
      <c r="I416" s="90" t="str">
        <f>IF(H416="",I415,VLOOKUP(H416,装备类型!A:B,2,FALSE))</f>
        <v>胸部</v>
      </c>
      <c r="L416" s="90" t="s">
        <v>225</v>
      </c>
      <c r="Q416" s="55" t="str">
        <f t="shared" si="14"/>
        <v/>
      </c>
      <c r="Y416" s="90" t="str">
        <f>IF(VLOOKUP(I416,属性值!A:F,2,FALSE)&lt;17,"",IF(P416="","",INT(VLOOKUP(P416,属性值!A:G,R416+1,FALSE)*VLOOKUP(I416,属性值!A:F,5,FALSE))))</f>
        <v/>
      </c>
      <c r="Z416" s="90" t="str">
        <f t="shared" si="15"/>
        <v/>
      </c>
      <c r="AA416" s="90" t="str">
        <f>IF(VLOOKUP(I416,属性值!A:B,2,FALSE)&gt;16,"",IF(P416="","",INT(VLOOKUP(P416,属性值!I:O,R416+1,FALSE)*VLOOKUP(I416,属性值!A:D,3,FALSE))))</f>
        <v/>
      </c>
      <c r="AB416" s="90" t="str">
        <f>IF(VLOOKUP(I416,属性值!A:B,2,FALSE)&gt;16,"",IF(P416="","",INT(VLOOKUP(P416,属性值!I:O,R416+1,FALSE)*VLOOKUP(I416,属性值!A:D,4,FALSE))))</f>
        <v/>
      </c>
      <c r="AC416" s="90">
        <v>54</v>
      </c>
      <c r="AD416" s="90" t="str">
        <f>IF(AC416="","",VLOOKUP(AC416,状态名词!A:C,2,FALSE))</f>
        <v>spi</v>
      </c>
      <c r="AE416" s="90" t="str">
        <f>IF(AC416="","",VLOOKUP(AC416,状态名词!A:C,3,FALSE))</f>
        <v>精神</v>
      </c>
      <c r="AF416" s="90">
        <v>115</v>
      </c>
    </row>
    <row r="417" spans="1:32">
      <c r="I417" s="90" t="str">
        <f>IF(H417="",I416,VLOOKUP(H417,装备类型!A:B,2,FALSE))</f>
        <v>胸部</v>
      </c>
      <c r="L417" s="90" t="s">
        <v>225</v>
      </c>
      <c r="Q417" s="55" t="str">
        <f t="shared" si="14"/>
        <v/>
      </c>
      <c r="Y417" s="90" t="str">
        <f>IF(VLOOKUP(I417,属性值!A:F,2,FALSE)&lt;17,"",IF(P417="","",INT(VLOOKUP(P417,属性值!A:G,R417+1,FALSE)*VLOOKUP(I417,属性值!A:F,5,FALSE))))</f>
        <v/>
      </c>
      <c r="Z417" s="90" t="str">
        <f t="shared" si="15"/>
        <v/>
      </c>
      <c r="AA417" s="90" t="str">
        <f>IF(VLOOKUP(I417,属性值!A:B,2,FALSE)&gt;16,"",IF(P417="","",INT(VLOOKUP(P417,属性值!I:O,R417+1,FALSE)*VLOOKUP(I417,属性值!A:D,3,FALSE))))</f>
        <v/>
      </c>
      <c r="AB417" s="90" t="str">
        <f>IF(VLOOKUP(I417,属性值!A:B,2,FALSE)&gt;16,"",IF(P417="","",INT(VLOOKUP(P417,属性值!I:O,R417+1,FALSE)*VLOOKUP(I417,属性值!A:D,4,FALSE))))</f>
        <v/>
      </c>
      <c r="AC417" s="90">
        <v>19</v>
      </c>
      <c r="AD417" s="90" t="str">
        <f>IF(AC417="","",VLOOKUP(AC417,状态名词!A:C,2,FALSE))</f>
        <v>rating</v>
      </c>
      <c r="AE417" s="90" t="str">
        <f>IF(AC417="","",VLOOKUP(AC417,状态名词!A:C,3,FALSE))</f>
        <v>暴击+</v>
      </c>
      <c r="AF417" s="90">
        <v>720</v>
      </c>
    </row>
    <row r="418" spans="1:32">
      <c r="A418" s="90">
        <v>15123</v>
      </c>
      <c r="B418" s="90">
        <v>30</v>
      </c>
      <c r="C418" s="90">
        <v>5</v>
      </c>
      <c r="D418" s="90">
        <v>30</v>
      </c>
      <c r="E418" s="90">
        <v>1</v>
      </c>
      <c r="H418" s="90">
        <v>13</v>
      </c>
      <c r="I418" s="90" t="str">
        <f>IF(H418="",I417,VLOOKUP(H418,装备类型!A:B,2,FALSE))</f>
        <v>腿部</v>
      </c>
      <c r="J418" s="90">
        <v>1</v>
      </c>
      <c r="K418" s="90" t="s">
        <v>3425</v>
      </c>
      <c r="L418" s="90" t="s">
        <v>5529</v>
      </c>
      <c r="O418" s="90">
        <v>1</v>
      </c>
      <c r="P418" s="90">
        <v>30</v>
      </c>
      <c r="Q418" s="55">
        <f t="shared" si="14"/>
        <v>37</v>
      </c>
      <c r="R418" s="90">
        <v>5</v>
      </c>
      <c r="T418" s="90" t="s">
        <v>3536</v>
      </c>
      <c r="U418" s="90">
        <v>33609</v>
      </c>
      <c r="Y418" s="90" t="str">
        <f>IF(VLOOKUP(I418,属性值!A:F,2,FALSE)&lt;17,"",IF(P418="","",INT(VLOOKUP(P418,属性值!A:G,R418+1,FALSE)*VLOOKUP(I418,属性值!A:F,5,FALSE))))</f>
        <v/>
      </c>
      <c r="Z418" s="90" t="str">
        <f t="shared" si="15"/>
        <v/>
      </c>
      <c r="AA418" s="90">
        <f>IF(VLOOKUP(I418,属性值!A:B,2,FALSE)&gt;16,"",IF(P418="","",INT(VLOOKUP(P418,属性值!I:O,R418+1,FALSE)*VLOOKUP(I418,属性值!A:D,3,FALSE))))</f>
        <v>390</v>
      </c>
      <c r="AB418" s="90">
        <f>IF(VLOOKUP(I418,属性值!A:B,2,FALSE)&gt;16,"",IF(P418="","",INT(VLOOKUP(P418,属性值!I:O,R418+1,FALSE)*VLOOKUP(I418,属性值!A:D,4,FALSE))))</f>
        <v>195</v>
      </c>
      <c r="AC418" s="90">
        <v>58</v>
      </c>
      <c r="AD418" s="90" t="str">
        <f>IF(AC418="","",VLOOKUP(AC418,状态名词!A:C,2,FALSE))</f>
        <v>vit</v>
      </c>
      <c r="AE418" s="90" t="str">
        <f>IF(AC418="","",VLOOKUP(AC418,状态名词!A:C,3,FALSE))</f>
        <v>体力</v>
      </c>
      <c r="AF418" s="90">
        <v>72</v>
      </c>
    </row>
    <row r="419" spans="1:32">
      <c r="I419" s="90" t="str">
        <f>IF(H419="",I418,VLOOKUP(H419,装备类型!A:B,2,FALSE))</f>
        <v>腿部</v>
      </c>
      <c r="L419" s="90" t="s">
        <v>225</v>
      </c>
      <c r="Q419" s="55" t="str">
        <f t="shared" si="14"/>
        <v/>
      </c>
      <c r="Y419" s="90" t="str">
        <f>IF(VLOOKUP(I419,属性值!A:F,2,FALSE)&lt;17,"",IF(P419="","",INT(VLOOKUP(P419,属性值!A:G,R419+1,FALSE)*VLOOKUP(I419,属性值!A:F,5,FALSE))))</f>
        <v/>
      </c>
      <c r="Z419" s="90" t="str">
        <f t="shared" si="15"/>
        <v/>
      </c>
      <c r="AA419" s="90" t="str">
        <f>IF(VLOOKUP(I419,属性值!A:B,2,FALSE)&gt;16,"",IF(P419="","",INT(VLOOKUP(P419,属性值!I:O,R419+1,FALSE)*VLOOKUP(I419,属性值!A:D,3,FALSE))))</f>
        <v/>
      </c>
      <c r="AB419" s="90" t="str">
        <f>IF(VLOOKUP(I419,属性值!A:B,2,FALSE)&gt;16,"",IF(P419="","",INT(VLOOKUP(P419,属性值!I:O,R419+1,FALSE)*VLOOKUP(I419,属性值!A:D,4,FALSE))))</f>
        <v/>
      </c>
      <c r="AC419" s="90">
        <v>54</v>
      </c>
      <c r="AD419" s="90" t="str">
        <f>IF(AC419="","",VLOOKUP(AC419,状态名词!A:C,2,FALSE))</f>
        <v>spi</v>
      </c>
      <c r="AE419" s="90" t="str">
        <f>IF(AC419="","",VLOOKUP(AC419,状态名词!A:C,3,FALSE))</f>
        <v>精神</v>
      </c>
      <c r="AF419" s="90">
        <v>60</v>
      </c>
    </row>
    <row r="420" spans="1:32">
      <c r="I420" s="90" t="str">
        <f>IF(H420="",I419,VLOOKUP(H420,装备类型!A:B,2,FALSE))</f>
        <v>腿部</v>
      </c>
      <c r="L420" s="90" t="s">
        <v>225</v>
      </c>
      <c r="Q420" s="55" t="str">
        <f t="shared" si="14"/>
        <v/>
      </c>
      <c r="Y420" s="90" t="str">
        <f>IF(VLOOKUP(I420,属性值!A:F,2,FALSE)&lt;17,"",IF(P420="","",INT(VLOOKUP(P420,属性值!A:G,R420+1,FALSE)*VLOOKUP(I420,属性值!A:F,5,FALSE))))</f>
        <v/>
      </c>
      <c r="Z420" s="90" t="str">
        <f t="shared" si="15"/>
        <v/>
      </c>
      <c r="AA420" s="90" t="str">
        <f>IF(VLOOKUP(I420,属性值!A:B,2,FALSE)&gt;16,"",IF(P420="","",INT(VLOOKUP(P420,属性值!I:O,R420+1,FALSE)*VLOOKUP(I420,属性值!A:D,3,FALSE))))</f>
        <v/>
      </c>
      <c r="AB420" s="90" t="str">
        <f>IF(VLOOKUP(I420,属性值!A:B,2,FALSE)&gt;16,"",IF(P420="","",INT(VLOOKUP(P420,属性值!I:O,R420+1,FALSE)*VLOOKUP(I420,属性值!A:D,4,FALSE))))</f>
        <v/>
      </c>
      <c r="AC420" s="90">
        <v>19</v>
      </c>
      <c r="AD420" s="90" t="str">
        <f>IF(AC420="","",VLOOKUP(AC420,状态名词!A:C,2,FALSE))</f>
        <v>rating</v>
      </c>
      <c r="AE420" s="90" t="str">
        <f>IF(AC420="","",VLOOKUP(AC420,状态名词!A:C,3,FALSE))</f>
        <v>暴击+</v>
      </c>
      <c r="AF420" s="90">
        <v>384</v>
      </c>
    </row>
    <row r="421" spans="1:32">
      <c r="I421" s="90" t="str">
        <f>IF(H421="",I420,VLOOKUP(H421,装备类型!A:B,2,FALSE))</f>
        <v>腿部</v>
      </c>
      <c r="J421" s="90">
        <v>2</v>
      </c>
      <c r="K421" s="90" t="s">
        <v>3426</v>
      </c>
      <c r="L421" s="90" t="s">
        <v>4199</v>
      </c>
      <c r="O421" s="90">
        <v>1</v>
      </c>
      <c r="P421" s="90">
        <v>60</v>
      </c>
      <c r="Q421" s="55">
        <f t="shared" si="14"/>
        <v>69</v>
      </c>
      <c r="R421" s="90">
        <v>6</v>
      </c>
      <c r="T421" s="90" t="s">
        <v>3536</v>
      </c>
      <c r="U421" s="90">
        <v>33610</v>
      </c>
      <c r="Y421" s="90" t="str">
        <f>IF(VLOOKUP(I421,属性值!A:F,2,FALSE)&lt;17,"",IF(P421="","",INT(VLOOKUP(P421,属性值!A:G,R421+1,FALSE)*VLOOKUP(I421,属性值!A:F,5,FALSE))))</f>
        <v/>
      </c>
      <c r="Z421" s="90" t="str">
        <f t="shared" si="15"/>
        <v/>
      </c>
      <c r="AA421" s="90">
        <f>IF(VLOOKUP(I421,属性值!A:B,2,FALSE)&gt;16,"",IF(P421="","",INT(VLOOKUP(P421,属性值!I:O,R421+1,FALSE)*VLOOKUP(I421,属性值!A:D,3,FALSE))))</f>
        <v>1374</v>
      </c>
      <c r="AB421" s="90">
        <f>IF(VLOOKUP(I421,属性值!A:B,2,FALSE)&gt;16,"",IF(P421="","",INT(VLOOKUP(P421,属性值!I:O,R421+1,FALSE)*VLOOKUP(I421,属性值!A:D,4,FALSE))))</f>
        <v>687</v>
      </c>
      <c r="AC421" s="90">
        <v>58</v>
      </c>
      <c r="AD421" s="90" t="str">
        <f>IF(AC421="","",VLOOKUP(AC421,状态名词!A:C,2,FALSE))</f>
        <v>vit</v>
      </c>
      <c r="AE421" s="90" t="str">
        <f>IF(AC421="","",VLOOKUP(AC421,状态名词!A:C,3,FALSE))</f>
        <v>体力</v>
      </c>
      <c r="AF421" s="90">
        <v>136</v>
      </c>
    </row>
    <row r="422" spans="1:32">
      <c r="I422" s="90" t="str">
        <f>IF(H422="",I421,VLOOKUP(H422,装备类型!A:B,2,FALSE))</f>
        <v>腿部</v>
      </c>
      <c r="L422" s="90" t="s">
        <v>225</v>
      </c>
      <c r="Q422" s="55" t="str">
        <f t="shared" si="14"/>
        <v/>
      </c>
      <c r="Y422" s="90" t="str">
        <f>IF(VLOOKUP(I422,属性值!A:F,2,FALSE)&lt;17,"",IF(P422="","",INT(VLOOKUP(P422,属性值!A:G,R422+1,FALSE)*VLOOKUP(I422,属性值!A:F,5,FALSE))))</f>
        <v/>
      </c>
      <c r="Z422" s="90" t="str">
        <f t="shared" si="15"/>
        <v/>
      </c>
      <c r="AA422" s="90" t="str">
        <f>IF(VLOOKUP(I422,属性值!A:B,2,FALSE)&gt;16,"",IF(P422="","",INT(VLOOKUP(P422,属性值!I:O,R422+1,FALSE)*VLOOKUP(I422,属性值!A:D,3,FALSE))))</f>
        <v/>
      </c>
      <c r="AB422" s="90" t="str">
        <f>IF(VLOOKUP(I422,属性值!A:B,2,FALSE)&gt;16,"",IF(P422="","",INT(VLOOKUP(P422,属性值!I:O,R422+1,FALSE)*VLOOKUP(I422,属性值!A:D,4,FALSE))))</f>
        <v/>
      </c>
      <c r="AC422" s="90">
        <v>54</v>
      </c>
      <c r="AD422" s="90" t="str">
        <f>IF(AC422="","",VLOOKUP(AC422,状态名词!A:C,2,FALSE))</f>
        <v>spi</v>
      </c>
      <c r="AE422" s="90" t="str">
        <f>IF(AC422="","",VLOOKUP(AC422,状态名词!A:C,3,FALSE))</f>
        <v>精神</v>
      </c>
      <c r="AF422" s="90">
        <v>115</v>
      </c>
    </row>
    <row r="423" spans="1:32">
      <c r="I423" s="90" t="str">
        <f>IF(H423="",I422,VLOOKUP(H423,装备类型!A:B,2,FALSE))</f>
        <v>腿部</v>
      </c>
      <c r="L423" s="90" t="s">
        <v>225</v>
      </c>
      <c r="Q423" s="55" t="str">
        <f t="shared" si="14"/>
        <v/>
      </c>
      <c r="Y423" s="90" t="str">
        <f>IF(VLOOKUP(I423,属性值!A:F,2,FALSE)&lt;17,"",IF(P423="","",INT(VLOOKUP(P423,属性值!A:G,R423+1,FALSE)*VLOOKUP(I423,属性值!A:F,5,FALSE))))</f>
        <v/>
      </c>
      <c r="Z423" s="90" t="str">
        <f t="shared" si="15"/>
        <v/>
      </c>
      <c r="AA423" s="90" t="str">
        <f>IF(VLOOKUP(I423,属性值!A:B,2,FALSE)&gt;16,"",IF(P423="","",INT(VLOOKUP(P423,属性值!I:O,R423+1,FALSE)*VLOOKUP(I423,属性值!A:D,3,FALSE))))</f>
        <v/>
      </c>
      <c r="AB423" s="90" t="str">
        <f>IF(VLOOKUP(I423,属性值!A:B,2,FALSE)&gt;16,"",IF(P423="","",INT(VLOOKUP(P423,属性值!I:O,R423+1,FALSE)*VLOOKUP(I423,属性值!A:D,4,FALSE))))</f>
        <v/>
      </c>
      <c r="AC423" s="90">
        <v>19</v>
      </c>
      <c r="AD423" s="90" t="str">
        <f>IF(AC423="","",VLOOKUP(AC423,状态名词!A:C,2,FALSE))</f>
        <v>rating</v>
      </c>
      <c r="AE423" s="90" t="str">
        <f>IF(AC423="","",VLOOKUP(AC423,状态名词!A:C,3,FALSE))</f>
        <v>暴击+</v>
      </c>
      <c r="AF423" s="90">
        <v>720</v>
      </c>
    </row>
    <row r="424" spans="1:32">
      <c r="A424" s="90">
        <v>15124</v>
      </c>
      <c r="B424" s="90">
        <v>30</v>
      </c>
      <c r="C424" s="90">
        <v>5</v>
      </c>
      <c r="D424" s="90">
        <v>30</v>
      </c>
      <c r="E424" s="90">
        <v>1</v>
      </c>
      <c r="H424" s="90">
        <v>14</v>
      </c>
      <c r="I424" s="90" t="str">
        <f>IF(H424="",I423,VLOOKUP(H424,装备类型!A:B,2,FALSE))</f>
        <v>戒指</v>
      </c>
      <c r="J424" s="90">
        <v>1</v>
      </c>
      <c r="K424" s="90" t="s">
        <v>3427</v>
      </c>
      <c r="L424" s="90" t="s">
        <v>5529</v>
      </c>
      <c r="O424" s="90">
        <v>1</v>
      </c>
      <c r="P424" s="90">
        <v>30</v>
      </c>
      <c r="Q424" s="55">
        <f t="shared" si="14"/>
        <v>37</v>
      </c>
      <c r="R424" s="90">
        <v>5</v>
      </c>
      <c r="T424" s="90" t="s">
        <v>3311</v>
      </c>
      <c r="U424" s="90">
        <v>33611</v>
      </c>
      <c r="Y424" s="90" t="str">
        <f>IF(VLOOKUP(I424,属性值!A:F,2,FALSE)&lt;17,"",IF(P424="","",INT(VLOOKUP(P424,属性值!A:G,R424+1,FALSE)*VLOOKUP(I424,属性值!A:F,5,FALSE))))</f>
        <v/>
      </c>
      <c r="Z424" s="90" t="str">
        <f t="shared" si="15"/>
        <v/>
      </c>
      <c r="AA424" s="90">
        <f>IF(VLOOKUP(I424,属性值!A:B,2,FALSE)&gt;16,"",IF(P424="","",INT(VLOOKUP(P424,属性值!I:O,R424+1,FALSE)*VLOOKUP(I424,属性值!A:D,3,FALSE))))</f>
        <v>195</v>
      </c>
      <c r="AB424" s="90">
        <f>IF(VLOOKUP(I424,属性值!A:B,2,FALSE)&gt;16,"",IF(P424="","",INT(VLOOKUP(P424,属性值!I:O,R424+1,FALSE)*VLOOKUP(I424,属性值!A:D,4,FALSE))))</f>
        <v>390</v>
      </c>
      <c r="AC424" s="90">
        <v>58</v>
      </c>
      <c r="AD424" s="90" t="str">
        <f>IF(AC424="","",VLOOKUP(AC424,状态名词!A:C,2,FALSE))</f>
        <v>vit</v>
      </c>
      <c r="AE424" s="90" t="str">
        <f>IF(AC424="","",VLOOKUP(AC424,状态名词!A:C,3,FALSE))</f>
        <v>体力</v>
      </c>
      <c r="AF424" s="90">
        <v>36</v>
      </c>
    </row>
    <row r="425" spans="1:32">
      <c r="I425" s="90" t="str">
        <f>IF(H425="",I424,VLOOKUP(H425,装备类型!A:B,2,FALSE))</f>
        <v>戒指</v>
      </c>
      <c r="L425" s="90" t="s">
        <v>225</v>
      </c>
      <c r="Q425" s="55" t="str">
        <f t="shared" si="14"/>
        <v/>
      </c>
      <c r="Y425" s="90" t="str">
        <f>IF(VLOOKUP(I425,属性值!A:F,2,FALSE)&lt;17,"",IF(P425="","",INT(VLOOKUP(P425,属性值!A:G,R425+1,FALSE)*VLOOKUP(I425,属性值!A:F,5,FALSE))))</f>
        <v/>
      </c>
      <c r="Z425" s="90" t="str">
        <f t="shared" si="15"/>
        <v/>
      </c>
      <c r="AA425" s="90" t="str">
        <f>IF(VLOOKUP(I425,属性值!A:B,2,FALSE)&gt;16,"",IF(P425="","",INT(VLOOKUP(P425,属性值!I:O,R425+1,FALSE)*VLOOKUP(I425,属性值!A:D,3,FALSE))))</f>
        <v/>
      </c>
      <c r="AB425" s="90" t="str">
        <f>IF(VLOOKUP(I425,属性值!A:B,2,FALSE)&gt;16,"",IF(P425="","",INT(VLOOKUP(P425,属性值!I:O,R425+1,FALSE)*VLOOKUP(I425,属性值!A:D,4,FALSE))))</f>
        <v/>
      </c>
      <c r="AC425" s="90">
        <v>54</v>
      </c>
      <c r="AD425" s="90" t="str">
        <f>IF(AC425="","",VLOOKUP(AC425,状态名词!A:C,2,FALSE))</f>
        <v>spi</v>
      </c>
      <c r="AE425" s="90" t="str">
        <f>IF(AC425="","",VLOOKUP(AC425,状态名词!A:C,3,FALSE))</f>
        <v>精神</v>
      </c>
      <c r="AF425" s="90">
        <v>120</v>
      </c>
    </row>
    <row r="426" spans="1:32">
      <c r="I426" s="90" t="str">
        <f>IF(H426="",I425,VLOOKUP(H426,装备类型!A:B,2,FALSE))</f>
        <v>戒指</v>
      </c>
      <c r="L426" s="90" t="s">
        <v>225</v>
      </c>
      <c r="Q426" s="55" t="str">
        <f t="shared" si="14"/>
        <v/>
      </c>
      <c r="Y426" s="90" t="str">
        <f>IF(VLOOKUP(I426,属性值!A:F,2,FALSE)&lt;17,"",IF(P426="","",INT(VLOOKUP(P426,属性值!A:G,R426+1,FALSE)*VLOOKUP(I426,属性值!A:F,5,FALSE))))</f>
        <v/>
      </c>
      <c r="Z426" s="90" t="str">
        <f t="shared" si="15"/>
        <v/>
      </c>
      <c r="AA426" s="90" t="str">
        <f>IF(VLOOKUP(I426,属性值!A:B,2,FALSE)&gt;16,"",IF(P426="","",INT(VLOOKUP(P426,属性值!I:O,R426+1,FALSE)*VLOOKUP(I426,属性值!A:D,3,FALSE))))</f>
        <v/>
      </c>
      <c r="AB426" s="90" t="str">
        <f>IF(VLOOKUP(I426,属性值!A:B,2,FALSE)&gt;16,"",IF(P426="","",INT(VLOOKUP(P426,属性值!I:O,R426+1,FALSE)*VLOOKUP(I426,属性值!A:D,4,FALSE))))</f>
        <v/>
      </c>
      <c r="AC426" s="90">
        <v>20</v>
      </c>
      <c r="AD426" s="90" t="str">
        <f>IF(AC426="","",VLOOKUP(AC426,状态名词!A:C,2,FALSE))</f>
        <v>ratingdamage</v>
      </c>
      <c r="AE426" s="90" t="str">
        <f>IF(AC426="","",VLOOKUP(AC426,状态名词!A:C,3,FALSE))</f>
        <v>暴伤+</v>
      </c>
      <c r="AF426" s="90">
        <v>576</v>
      </c>
    </row>
    <row r="427" spans="1:32">
      <c r="I427" s="90" t="str">
        <f>IF(H427="",I426,VLOOKUP(H427,装备类型!A:B,2,FALSE))</f>
        <v>戒指</v>
      </c>
      <c r="J427" s="90">
        <v>2</v>
      </c>
      <c r="K427" s="90" t="s">
        <v>3428</v>
      </c>
      <c r="L427" s="90" t="s">
        <v>4199</v>
      </c>
      <c r="O427" s="90">
        <v>1</v>
      </c>
      <c r="P427" s="90">
        <v>60</v>
      </c>
      <c r="Q427" s="55">
        <f t="shared" si="14"/>
        <v>69</v>
      </c>
      <c r="R427" s="90">
        <v>6</v>
      </c>
      <c r="T427" s="90" t="s">
        <v>3311</v>
      </c>
      <c r="U427" s="90">
        <v>33612</v>
      </c>
      <c r="Y427" s="90" t="str">
        <f>IF(VLOOKUP(I427,属性值!A:F,2,FALSE)&lt;17,"",IF(P427="","",INT(VLOOKUP(P427,属性值!A:G,R427+1,FALSE)*VLOOKUP(I427,属性值!A:F,5,FALSE))))</f>
        <v/>
      </c>
      <c r="Z427" s="90" t="str">
        <f t="shared" si="15"/>
        <v/>
      </c>
      <c r="AA427" s="90">
        <f>IF(VLOOKUP(I427,属性值!A:B,2,FALSE)&gt;16,"",IF(P427="","",INT(VLOOKUP(P427,属性值!I:O,R427+1,FALSE)*VLOOKUP(I427,属性值!A:D,3,FALSE))))</f>
        <v>687</v>
      </c>
      <c r="AB427" s="90">
        <f>IF(VLOOKUP(I427,属性值!A:B,2,FALSE)&gt;16,"",IF(P427="","",INT(VLOOKUP(P427,属性值!I:O,R427+1,FALSE)*VLOOKUP(I427,属性值!A:D,4,FALSE))))</f>
        <v>1374</v>
      </c>
      <c r="AC427" s="90">
        <v>58</v>
      </c>
      <c r="AD427" s="90" t="str">
        <f>IF(AC427="","",VLOOKUP(AC427,状态名词!A:C,2,FALSE))</f>
        <v>vit</v>
      </c>
      <c r="AE427" s="90" t="str">
        <f>IF(AC427="","",VLOOKUP(AC427,状态名词!A:C,3,FALSE))</f>
        <v>体力</v>
      </c>
      <c r="AF427" s="90">
        <v>68</v>
      </c>
    </row>
    <row r="428" spans="1:32">
      <c r="I428" s="90" t="str">
        <f>IF(H428="",I427,VLOOKUP(H428,装备类型!A:B,2,FALSE))</f>
        <v>戒指</v>
      </c>
      <c r="L428" s="90" t="s">
        <v>225</v>
      </c>
      <c r="Q428" s="55" t="str">
        <f t="shared" si="14"/>
        <v/>
      </c>
      <c r="Y428" s="90" t="str">
        <f>IF(VLOOKUP(I428,属性值!A:F,2,FALSE)&lt;17,"",IF(P428="","",INT(VLOOKUP(P428,属性值!A:G,R428+1,FALSE)*VLOOKUP(I428,属性值!A:F,5,FALSE))))</f>
        <v/>
      </c>
      <c r="Z428" s="90" t="str">
        <f t="shared" si="15"/>
        <v/>
      </c>
      <c r="AA428" s="90" t="str">
        <f>IF(VLOOKUP(I428,属性值!A:B,2,FALSE)&gt;16,"",IF(P428="","",INT(VLOOKUP(P428,属性值!I:O,R428+1,FALSE)*VLOOKUP(I428,属性值!A:D,3,FALSE))))</f>
        <v/>
      </c>
      <c r="AB428" s="90" t="str">
        <f>IF(VLOOKUP(I428,属性值!A:B,2,FALSE)&gt;16,"",IF(P428="","",INT(VLOOKUP(P428,属性值!I:O,R428+1,FALSE)*VLOOKUP(I428,属性值!A:D,4,FALSE))))</f>
        <v/>
      </c>
      <c r="AC428" s="90">
        <v>54</v>
      </c>
      <c r="AD428" s="90" t="str">
        <f>IF(AC428="","",VLOOKUP(AC428,状态名词!A:C,2,FALSE))</f>
        <v>spi</v>
      </c>
      <c r="AE428" s="90" t="str">
        <f>IF(AC428="","",VLOOKUP(AC428,状态名词!A:C,3,FALSE))</f>
        <v>精神</v>
      </c>
      <c r="AF428" s="90">
        <v>230</v>
      </c>
    </row>
    <row r="429" spans="1:32">
      <c r="I429" s="90" t="str">
        <f>IF(H429="",I428,VLOOKUP(H429,装备类型!A:B,2,FALSE))</f>
        <v>戒指</v>
      </c>
      <c r="L429" s="90" t="s">
        <v>225</v>
      </c>
      <c r="Q429" s="55" t="str">
        <f t="shared" si="14"/>
        <v/>
      </c>
      <c r="Y429" s="90" t="str">
        <f>IF(VLOOKUP(I429,属性值!A:F,2,FALSE)&lt;17,"",IF(P429="","",INT(VLOOKUP(P429,属性值!A:G,R429+1,FALSE)*VLOOKUP(I429,属性值!A:F,5,FALSE))))</f>
        <v/>
      </c>
      <c r="Z429" s="90" t="str">
        <f t="shared" si="15"/>
        <v/>
      </c>
      <c r="AA429" s="90" t="str">
        <f>IF(VLOOKUP(I429,属性值!A:B,2,FALSE)&gt;16,"",IF(P429="","",INT(VLOOKUP(P429,属性值!I:O,R429+1,FALSE)*VLOOKUP(I429,属性值!A:D,3,FALSE))))</f>
        <v/>
      </c>
      <c r="AB429" s="90" t="str">
        <f>IF(VLOOKUP(I429,属性值!A:B,2,FALSE)&gt;16,"",IF(P429="","",INT(VLOOKUP(P429,属性值!I:O,R429+1,FALSE)*VLOOKUP(I429,属性值!A:D,4,FALSE))))</f>
        <v/>
      </c>
      <c r="AC429" s="90">
        <v>20</v>
      </c>
      <c r="AD429" s="90" t="str">
        <f>IF(AC429="","",VLOOKUP(AC429,状态名词!A:C,2,FALSE))</f>
        <v>ratingdamage</v>
      </c>
      <c r="AE429" s="90" t="str">
        <f>IF(AC429="","",VLOOKUP(AC429,状态名词!A:C,3,FALSE))</f>
        <v>暴伤+</v>
      </c>
      <c r="AF429" s="90">
        <v>1080</v>
      </c>
    </row>
    <row r="430" spans="1:32">
      <c r="A430" s="90">
        <v>15125</v>
      </c>
      <c r="B430" s="90">
        <v>30</v>
      </c>
      <c r="C430" s="90">
        <v>5</v>
      </c>
      <c r="D430" s="90">
        <v>30</v>
      </c>
      <c r="E430" s="90">
        <v>1</v>
      </c>
      <c r="H430" s="90">
        <v>15</v>
      </c>
      <c r="I430" s="90" t="str">
        <f>IF(H430="",I429,VLOOKUP(H430,装备类型!A:B,2,FALSE))</f>
        <v>项链</v>
      </c>
      <c r="J430" s="90">
        <v>1</v>
      </c>
      <c r="K430" s="90" t="s">
        <v>3429</v>
      </c>
      <c r="L430" s="90" t="s">
        <v>5529</v>
      </c>
      <c r="O430" s="90">
        <v>1</v>
      </c>
      <c r="P430" s="90">
        <v>30</v>
      </c>
      <c r="Q430" s="55">
        <f t="shared" si="14"/>
        <v>37</v>
      </c>
      <c r="R430" s="90">
        <v>5</v>
      </c>
      <c r="T430" s="90" t="s">
        <v>3261</v>
      </c>
      <c r="U430" s="90">
        <v>33613</v>
      </c>
      <c r="Y430" s="90" t="str">
        <f>IF(VLOOKUP(I430,属性值!A:F,2,FALSE)&lt;17,"",IF(P430="","",INT(VLOOKUP(P430,属性值!A:G,R430+1,FALSE)*VLOOKUP(I430,属性值!A:F,5,FALSE))))</f>
        <v/>
      </c>
      <c r="Z430" s="90" t="str">
        <f t="shared" si="15"/>
        <v/>
      </c>
      <c r="AA430" s="90">
        <f>IF(VLOOKUP(I430,属性值!A:B,2,FALSE)&gt;16,"",IF(P430="","",INT(VLOOKUP(P430,属性值!I:O,R430+1,FALSE)*VLOOKUP(I430,属性值!A:D,3,FALSE))))</f>
        <v>195</v>
      </c>
      <c r="AB430" s="90">
        <f>IF(VLOOKUP(I430,属性值!A:B,2,FALSE)&gt;16,"",IF(P430="","",INT(VLOOKUP(P430,属性值!I:O,R430+1,FALSE)*VLOOKUP(I430,属性值!A:D,4,FALSE))))</f>
        <v>390</v>
      </c>
      <c r="AC430" s="90">
        <v>58</v>
      </c>
      <c r="AD430" s="90" t="str">
        <f>IF(AC430="","",VLOOKUP(AC430,状态名词!A:C,2,FALSE))</f>
        <v>vit</v>
      </c>
      <c r="AE430" s="90" t="str">
        <f>IF(AC430="","",VLOOKUP(AC430,状态名词!A:C,3,FALSE))</f>
        <v>体力</v>
      </c>
      <c r="AF430" s="90">
        <v>36</v>
      </c>
    </row>
    <row r="431" spans="1:32">
      <c r="I431" s="90" t="str">
        <f>IF(H431="",I430,VLOOKUP(H431,装备类型!A:B,2,FALSE))</f>
        <v>项链</v>
      </c>
      <c r="L431" s="90" t="s">
        <v>225</v>
      </c>
      <c r="Q431" s="55" t="str">
        <f t="shared" si="14"/>
        <v/>
      </c>
      <c r="Y431" s="90" t="str">
        <f>IF(VLOOKUP(I431,属性值!A:F,2,FALSE)&lt;17,"",IF(P431="","",INT(VLOOKUP(P431,属性值!A:G,R431+1,FALSE)*VLOOKUP(I431,属性值!A:F,5,FALSE))))</f>
        <v/>
      </c>
      <c r="Z431" s="90" t="str">
        <f t="shared" si="15"/>
        <v/>
      </c>
      <c r="AA431" s="90" t="str">
        <f>IF(VLOOKUP(I431,属性值!A:B,2,FALSE)&gt;16,"",IF(P431="","",INT(VLOOKUP(P431,属性值!I:O,R431+1,FALSE)*VLOOKUP(I431,属性值!A:D,3,FALSE))))</f>
        <v/>
      </c>
      <c r="AB431" s="90" t="str">
        <f>IF(VLOOKUP(I431,属性值!A:B,2,FALSE)&gt;16,"",IF(P431="","",INT(VLOOKUP(P431,属性值!I:O,R431+1,FALSE)*VLOOKUP(I431,属性值!A:D,4,FALSE))))</f>
        <v/>
      </c>
      <c r="AC431" s="90">
        <v>54</v>
      </c>
      <c r="AD431" s="90" t="str">
        <f>IF(AC431="","",VLOOKUP(AC431,状态名词!A:C,2,FALSE))</f>
        <v>spi</v>
      </c>
      <c r="AE431" s="90" t="str">
        <f>IF(AC431="","",VLOOKUP(AC431,状态名词!A:C,3,FALSE))</f>
        <v>精神</v>
      </c>
      <c r="AF431" s="90">
        <v>120</v>
      </c>
    </row>
    <row r="432" spans="1:32">
      <c r="I432" s="90" t="str">
        <f>IF(H432="",I431,VLOOKUP(H432,装备类型!A:B,2,FALSE))</f>
        <v>项链</v>
      </c>
      <c r="L432" s="90" t="s">
        <v>225</v>
      </c>
      <c r="Q432" s="55" t="str">
        <f t="shared" si="14"/>
        <v/>
      </c>
      <c r="Y432" s="90" t="str">
        <f>IF(VLOOKUP(I432,属性值!A:F,2,FALSE)&lt;17,"",IF(P432="","",INT(VLOOKUP(P432,属性值!A:G,R432+1,FALSE)*VLOOKUP(I432,属性值!A:F,5,FALSE))))</f>
        <v/>
      </c>
      <c r="Z432" s="90" t="str">
        <f t="shared" si="15"/>
        <v/>
      </c>
      <c r="AA432" s="90" t="str">
        <f>IF(VLOOKUP(I432,属性值!A:B,2,FALSE)&gt;16,"",IF(P432="","",INT(VLOOKUP(P432,属性值!I:O,R432+1,FALSE)*VLOOKUP(I432,属性值!A:D,3,FALSE))))</f>
        <v/>
      </c>
      <c r="AB432" s="90" t="str">
        <f>IF(VLOOKUP(I432,属性值!A:B,2,FALSE)&gt;16,"",IF(P432="","",INT(VLOOKUP(P432,属性值!I:O,R432+1,FALSE)*VLOOKUP(I432,属性值!A:D,4,FALSE))))</f>
        <v/>
      </c>
      <c r="AC432" s="90">
        <v>20</v>
      </c>
      <c r="AD432" s="90" t="str">
        <f>IF(AC432="","",VLOOKUP(AC432,状态名词!A:C,2,FALSE))</f>
        <v>ratingdamage</v>
      </c>
      <c r="AE432" s="90" t="str">
        <f>IF(AC432="","",VLOOKUP(AC432,状态名词!A:C,3,FALSE))</f>
        <v>暴伤+</v>
      </c>
      <c r="AF432" s="90">
        <v>576</v>
      </c>
    </row>
    <row r="433" spans="1:32">
      <c r="I433" s="90" t="str">
        <f>IF(H433="",I432,VLOOKUP(H433,装备类型!A:B,2,FALSE))</f>
        <v>项链</v>
      </c>
      <c r="J433" s="90">
        <v>2</v>
      </c>
      <c r="K433" s="90" t="s">
        <v>3430</v>
      </c>
      <c r="L433" s="90" t="s">
        <v>4199</v>
      </c>
      <c r="O433" s="90">
        <v>1</v>
      </c>
      <c r="P433" s="90">
        <v>60</v>
      </c>
      <c r="Q433" s="55">
        <f t="shared" si="14"/>
        <v>69</v>
      </c>
      <c r="R433" s="90">
        <v>6</v>
      </c>
      <c r="T433" s="90" t="s">
        <v>3261</v>
      </c>
      <c r="U433" s="90">
        <v>33614</v>
      </c>
      <c r="Y433" s="90" t="str">
        <f>IF(VLOOKUP(I433,属性值!A:F,2,FALSE)&lt;17,"",IF(P433="","",INT(VLOOKUP(P433,属性值!A:G,R433+1,FALSE)*VLOOKUP(I433,属性值!A:F,5,FALSE))))</f>
        <v/>
      </c>
      <c r="Z433" s="90" t="str">
        <f t="shared" si="15"/>
        <v/>
      </c>
      <c r="AA433" s="90">
        <f>IF(VLOOKUP(I433,属性值!A:B,2,FALSE)&gt;16,"",IF(P433="","",INT(VLOOKUP(P433,属性值!I:O,R433+1,FALSE)*VLOOKUP(I433,属性值!A:D,3,FALSE))))</f>
        <v>687</v>
      </c>
      <c r="AB433" s="90">
        <f>IF(VLOOKUP(I433,属性值!A:B,2,FALSE)&gt;16,"",IF(P433="","",INT(VLOOKUP(P433,属性值!I:O,R433+1,FALSE)*VLOOKUP(I433,属性值!A:D,4,FALSE))))</f>
        <v>1374</v>
      </c>
      <c r="AC433" s="90">
        <v>58</v>
      </c>
      <c r="AD433" s="90" t="str">
        <f>IF(AC433="","",VLOOKUP(AC433,状态名词!A:C,2,FALSE))</f>
        <v>vit</v>
      </c>
      <c r="AE433" s="90" t="str">
        <f>IF(AC433="","",VLOOKUP(AC433,状态名词!A:C,3,FALSE))</f>
        <v>体力</v>
      </c>
      <c r="AF433" s="90">
        <v>68</v>
      </c>
    </row>
    <row r="434" spans="1:32">
      <c r="I434" s="90" t="str">
        <f>IF(H434="",I433,VLOOKUP(H434,装备类型!A:B,2,FALSE))</f>
        <v>项链</v>
      </c>
      <c r="L434" s="90" t="s">
        <v>225</v>
      </c>
      <c r="Q434" s="55" t="str">
        <f t="shared" si="14"/>
        <v/>
      </c>
      <c r="Y434" s="90" t="str">
        <f>IF(VLOOKUP(I434,属性值!A:F,2,FALSE)&lt;17,"",IF(P434="","",INT(VLOOKUP(P434,属性值!A:G,R434+1,FALSE)*VLOOKUP(I434,属性值!A:F,5,FALSE))))</f>
        <v/>
      </c>
      <c r="Z434" s="90" t="str">
        <f t="shared" si="15"/>
        <v/>
      </c>
      <c r="AA434" s="90" t="str">
        <f>IF(VLOOKUP(I434,属性值!A:B,2,FALSE)&gt;16,"",IF(P434="","",INT(VLOOKUP(P434,属性值!I:O,R434+1,FALSE)*VLOOKUP(I434,属性值!A:D,3,FALSE))))</f>
        <v/>
      </c>
      <c r="AB434" s="90" t="str">
        <f>IF(VLOOKUP(I434,属性值!A:B,2,FALSE)&gt;16,"",IF(P434="","",INT(VLOOKUP(P434,属性值!I:O,R434+1,FALSE)*VLOOKUP(I434,属性值!A:D,4,FALSE))))</f>
        <v/>
      </c>
      <c r="AC434" s="90">
        <v>54</v>
      </c>
      <c r="AD434" s="90" t="str">
        <f>IF(AC434="","",VLOOKUP(AC434,状态名词!A:C,2,FALSE))</f>
        <v>spi</v>
      </c>
      <c r="AE434" s="90" t="str">
        <f>IF(AC434="","",VLOOKUP(AC434,状态名词!A:C,3,FALSE))</f>
        <v>精神</v>
      </c>
      <c r="AF434" s="90">
        <v>230</v>
      </c>
    </row>
    <row r="435" spans="1:32">
      <c r="I435" s="90" t="str">
        <f>IF(H435="",I434,VLOOKUP(H435,装备类型!A:B,2,FALSE))</f>
        <v>项链</v>
      </c>
      <c r="L435" s="90" t="s">
        <v>225</v>
      </c>
      <c r="Q435" s="55" t="str">
        <f t="shared" si="14"/>
        <v/>
      </c>
      <c r="Y435" s="90" t="str">
        <f>IF(VLOOKUP(I435,属性值!A:F,2,FALSE)&lt;17,"",IF(P435="","",INT(VLOOKUP(P435,属性值!A:G,R435+1,FALSE)*VLOOKUP(I435,属性值!A:F,5,FALSE))))</f>
        <v/>
      </c>
      <c r="Z435" s="90" t="str">
        <f t="shared" si="15"/>
        <v/>
      </c>
      <c r="AA435" s="90" t="str">
        <f>IF(VLOOKUP(I435,属性值!A:B,2,FALSE)&gt;16,"",IF(P435="","",INT(VLOOKUP(P435,属性值!I:O,R435+1,FALSE)*VLOOKUP(I435,属性值!A:D,3,FALSE))))</f>
        <v/>
      </c>
      <c r="AB435" s="90" t="str">
        <f>IF(VLOOKUP(I435,属性值!A:B,2,FALSE)&gt;16,"",IF(P435="","",INT(VLOOKUP(P435,属性值!I:O,R435+1,FALSE)*VLOOKUP(I435,属性值!A:D,4,FALSE))))</f>
        <v/>
      </c>
      <c r="AC435" s="90">
        <v>20</v>
      </c>
      <c r="AD435" s="90" t="str">
        <f>IF(AC435="","",VLOOKUP(AC435,状态名词!A:C,2,FALSE))</f>
        <v>ratingdamage</v>
      </c>
      <c r="AE435" s="90" t="str">
        <f>IF(AC435="","",VLOOKUP(AC435,状态名词!A:C,3,FALSE))</f>
        <v>暴伤+</v>
      </c>
      <c r="AF435" s="90">
        <v>1080</v>
      </c>
    </row>
    <row r="436" spans="1:32">
      <c r="A436" s="90">
        <v>15126</v>
      </c>
      <c r="B436" s="90">
        <v>30</v>
      </c>
      <c r="C436" s="90">
        <v>5</v>
      </c>
      <c r="D436" s="90">
        <v>30</v>
      </c>
      <c r="E436" s="90">
        <v>1</v>
      </c>
      <c r="H436" s="90">
        <v>16</v>
      </c>
      <c r="I436" s="90" t="str">
        <f>IF(H436="",I435,VLOOKUP(H436,装备类型!A:B,2,FALSE))</f>
        <v>手镯</v>
      </c>
      <c r="J436" s="90">
        <v>1</v>
      </c>
      <c r="K436" s="90" t="s">
        <v>3431</v>
      </c>
      <c r="L436" s="90" t="s">
        <v>5529</v>
      </c>
      <c r="O436" s="90">
        <v>1</v>
      </c>
      <c r="P436" s="90">
        <v>30</v>
      </c>
      <c r="Q436" s="55">
        <f t="shared" si="14"/>
        <v>37</v>
      </c>
      <c r="R436" s="90">
        <v>5</v>
      </c>
      <c r="T436" s="90" t="s">
        <v>3537</v>
      </c>
      <c r="U436" s="90">
        <v>33615</v>
      </c>
      <c r="Y436" s="90" t="str">
        <f>IF(VLOOKUP(I436,属性值!A:F,2,FALSE)&lt;17,"",IF(P436="","",INT(VLOOKUP(P436,属性值!A:G,R436+1,FALSE)*VLOOKUP(I436,属性值!A:F,5,FALSE))))</f>
        <v/>
      </c>
      <c r="Z436" s="90" t="str">
        <f t="shared" si="15"/>
        <v/>
      </c>
      <c r="AA436" s="90">
        <f>IF(VLOOKUP(I436,属性值!A:B,2,FALSE)&gt;16,"",IF(P436="","",INT(VLOOKUP(P436,属性值!I:O,R436+1,FALSE)*VLOOKUP(I436,属性值!A:D,3,FALSE))))</f>
        <v>195</v>
      </c>
      <c r="AB436" s="90">
        <f>IF(VLOOKUP(I436,属性值!A:B,2,FALSE)&gt;16,"",IF(P436="","",INT(VLOOKUP(P436,属性值!I:O,R436+1,FALSE)*VLOOKUP(I436,属性值!A:D,4,FALSE))))</f>
        <v>390</v>
      </c>
      <c r="AC436" s="90">
        <v>58</v>
      </c>
      <c r="AD436" s="90" t="str">
        <f>IF(AC436="","",VLOOKUP(AC436,状态名词!A:C,2,FALSE))</f>
        <v>vit</v>
      </c>
      <c r="AE436" s="90" t="str">
        <f>IF(AC436="","",VLOOKUP(AC436,状态名词!A:C,3,FALSE))</f>
        <v>体力</v>
      </c>
      <c r="AF436" s="90">
        <v>36</v>
      </c>
    </row>
    <row r="437" spans="1:32">
      <c r="I437" s="90" t="str">
        <f>IF(H437="",I436,VLOOKUP(H437,装备类型!A:B,2,FALSE))</f>
        <v>手镯</v>
      </c>
      <c r="L437" s="90" t="s">
        <v>225</v>
      </c>
      <c r="Q437" s="55" t="str">
        <f t="shared" si="14"/>
        <v/>
      </c>
      <c r="Y437" s="90" t="str">
        <f>IF(VLOOKUP(I437,属性值!A:F,2,FALSE)&lt;17,"",IF(P437="","",INT(VLOOKUP(P437,属性值!A:G,R437+1,FALSE)*VLOOKUP(I437,属性值!A:F,5,FALSE))))</f>
        <v/>
      </c>
      <c r="Z437" s="90" t="str">
        <f t="shared" si="15"/>
        <v/>
      </c>
      <c r="AA437" s="90" t="str">
        <f>IF(VLOOKUP(I437,属性值!A:B,2,FALSE)&gt;16,"",IF(P437="","",INT(VLOOKUP(P437,属性值!I:O,R437+1,FALSE)*VLOOKUP(I437,属性值!A:D,3,FALSE))))</f>
        <v/>
      </c>
      <c r="AB437" s="90" t="str">
        <f>IF(VLOOKUP(I437,属性值!A:B,2,FALSE)&gt;16,"",IF(P437="","",INT(VLOOKUP(P437,属性值!I:O,R437+1,FALSE)*VLOOKUP(I437,属性值!A:D,4,FALSE))))</f>
        <v/>
      </c>
      <c r="AC437" s="90">
        <v>54</v>
      </c>
      <c r="AD437" s="90" t="str">
        <f>IF(AC437="","",VLOOKUP(AC437,状态名词!A:C,2,FALSE))</f>
        <v>spi</v>
      </c>
      <c r="AE437" s="90" t="str">
        <f>IF(AC437="","",VLOOKUP(AC437,状态名词!A:C,3,FALSE))</f>
        <v>精神</v>
      </c>
      <c r="AF437" s="90">
        <v>120</v>
      </c>
    </row>
    <row r="438" spans="1:32">
      <c r="I438" s="90" t="str">
        <f>IF(H438="",I437,VLOOKUP(H438,装备类型!A:B,2,FALSE))</f>
        <v>手镯</v>
      </c>
      <c r="L438" s="90" t="s">
        <v>225</v>
      </c>
      <c r="Q438" s="55" t="str">
        <f t="shared" si="14"/>
        <v/>
      </c>
      <c r="Y438" s="90" t="str">
        <f>IF(VLOOKUP(I438,属性值!A:F,2,FALSE)&lt;17,"",IF(P438="","",INT(VLOOKUP(P438,属性值!A:G,R438+1,FALSE)*VLOOKUP(I438,属性值!A:F,5,FALSE))))</f>
        <v/>
      </c>
      <c r="Z438" s="90" t="str">
        <f t="shared" si="15"/>
        <v/>
      </c>
      <c r="AA438" s="90" t="str">
        <f>IF(VLOOKUP(I438,属性值!A:B,2,FALSE)&gt;16,"",IF(P438="","",INT(VLOOKUP(P438,属性值!I:O,R438+1,FALSE)*VLOOKUP(I438,属性值!A:D,3,FALSE))))</f>
        <v/>
      </c>
      <c r="AB438" s="90" t="str">
        <f>IF(VLOOKUP(I438,属性值!A:B,2,FALSE)&gt;16,"",IF(P438="","",INT(VLOOKUP(P438,属性值!I:O,R438+1,FALSE)*VLOOKUP(I438,属性值!A:D,4,FALSE))))</f>
        <v/>
      </c>
      <c r="AC438" s="90">
        <v>20</v>
      </c>
      <c r="AD438" s="90" t="str">
        <f>IF(AC438="","",VLOOKUP(AC438,状态名词!A:C,2,FALSE))</f>
        <v>ratingdamage</v>
      </c>
      <c r="AE438" s="90" t="str">
        <f>IF(AC438="","",VLOOKUP(AC438,状态名词!A:C,3,FALSE))</f>
        <v>暴伤+</v>
      </c>
      <c r="AF438" s="90">
        <v>576</v>
      </c>
    </row>
    <row r="439" spans="1:32">
      <c r="I439" s="90" t="str">
        <f>IF(H439="",I438,VLOOKUP(H439,装备类型!A:B,2,FALSE))</f>
        <v>手镯</v>
      </c>
      <c r="J439" s="90">
        <v>2</v>
      </c>
      <c r="K439" s="90" t="s">
        <v>3432</v>
      </c>
      <c r="L439" s="90" t="s">
        <v>4199</v>
      </c>
      <c r="O439" s="90">
        <v>1</v>
      </c>
      <c r="P439" s="90">
        <v>60</v>
      </c>
      <c r="Q439" s="55">
        <f t="shared" si="14"/>
        <v>69</v>
      </c>
      <c r="R439" s="90">
        <v>6</v>
      </c>
      <c r="T439" s="90" t="s">
        <v>3537</v>
      </c>
      <c r="U439" s="90">
        <v>33616</v>
      </c>
      <c r="Y439" s="90" t="str">
        <f>IF(VLOOKUP(I439,属性值!A:F,2,FALSE)&lt;17,"",IF(P439="","",INT(VLOOKUP(P439,属性值!A:G,R439+1,FALSE)*VLOOKUP(I439,属性值!A:F,5,FALSE))))</f>
        <v/>
      </c>
      <c r="Z439" s="90" t="str">
        <f t="shared" si="15"/>
        <v/>
      </c>
      <c r="AA439" s="90">
        <f>IF(VLOOKUP(I439,属性值!A:B,2,FALSE)&gt;16,"",IF(P439="","",INT(VLOOKUP(P439,属性值!I:O,R439+1,FALSE)*VLOOKUP(I439,属性值!A:D,3,FALSE))))</f>
        <v>687</v>
      </c>
      <c r="AB439" s="90">
        <f>IF(VLOOKUP(I439,属性值!A:B,2,FALSE)&gt;16,"",IF(P439="","",INT(VLOOKUP(P439,属性值!I:O,R439+1,FALSE)*VLOOKUP(I439,属性值!A:D,4,FALSE))))</f>
        <v>1374</v>
      </c>
      <c r="AC439" s="90">
        <v>58</v>
      </c>
      <c r="AD439" s="90" t="str">
        <f>IF(AC439="","",VLOOKUP(AC439,状态名词!A:C,2,FALSE))</f>
        <v>vit</v>
      </c>
      <c r="AE439" s="90" t="str">
        <f>IF(AC439="","",VLOOKUP(AC439,状态名词!A:C,3,FALSE))</f>
        <v>体力</v>
      </c>
      <c r="AF439" s="90">
        <v>68</v>
      </c>
    </row>
    <row r="440" spans="1:32">
      <c r="I440" s="90" t="str">
        <f>IF(H440="",I439,VLOOKUP(H440,装备类型!A:B,2,FALSE))</f>
        <v>手镯</v>
      </c>
      <c r="L440" s="90" t="s">
        <v>225</v>
      </c>
      <c r="Q440" s="55" t="str">
        <f t="shared" si="14"/>
        <v/>
      </c>
      <c r="Y440" s="90" t="str">
        <f>IF(VLOOKUP(I440,属性值!A:F,2,FALSE)&lt;17,"",IF(P440="","",INT(VLOOKUP(P440,属性值!A:G,R440+1,FALSE)*VLOOKUP(I440,属性值!A:F,5,FALSE))))</f>
        <v/>
      </c>
      <c r="Z440" s="90" t="str">
        <f t="shared" si="15"/>
        <v/>
      </c>
      <c r="AA440" s="90" t="str">
        <f>IF(VLOOKUP(I440,属性值!A:B,2,FALSE)&gt;16,"",IF(P440="","",INT(VLOOKUP(P440,属性值!I:O,R440+1,FALSE)*VLOOKUP(I440,属性值!A:D,3,FALSE))))</f>
        <v/>
      </c>
      <c r="AB440" s="90" t="str">
        <f>IF(VLOOKUP(I440,属性值!A:B,2,FALSE)&gt;16,"",IF(P440="","",INT(VLOOKUP(P440,属性值!I:O,R440+1,FALSE)*VLOOKUP(I440,属性值!A:D,4,FALSE))))</f>
        <v/>
      </c>
      <c r="AC440" s="90">
        <v>54</v>
      </c>
      <c r="AD440" s="90" t="str">
        <f>IF(AC440="","",VLOOKUP(AC440,状态名词!A:C,2,FALSE))</f>
        <v>spi</v>
      </c>
      <c r="AE440" s="90" t="str">
        <f>IF(AC440="","",VLOOKUP(AC440,状态名词!A:C,3,FALSE))</f>
        <v>精神</v>
      </c>
      <c r="AF440" s="90">
        <v>230</v>
      </c>
    </row>
    <row r="441" spans="1:32">
      <c r="I441" s="90" t="str">
        <f>IF(H441="",I440,VLOOKUP(H441,装备类型!A:B,2,FALSE))</f>
        <v>手镯</v>
      </c>
      <c r="L441" s="90" t="s">
        <v>225</v>
      </c>
      <c r="Q441" s="55" t="str">
        <f t="shared" ref="Q441:Q504" si="16">IF(R441="","",IF(R441=1,P441,R441*2-3+P441))</f>
        <v/>
      </c>
      <c r="Y441" s="90" t="str">
        <f>IF(VLOOKUP(I441,属性值!A:F,2,FALSE)&lt;17,"",IF(P441="","",INT(VLOOKUP(P441,属性值!A:G,R441+1,FALSE)*VLOOKUP(I441,属性值!A:F,5,FALSE))))</f>
        <v/>
      </c>
      <c r="Z441" s="90" t="str">
        <f t="shared" si="15"/>
        <v/>
      </c>
      <c r="AA441" s="90" t="str">
        <f>IF(VLOOKUP(I441,属性值!A:B,2,FALSE)&gt;16,"",IF(P441="","",INT(VLOOKUP(P441,属性值!I:O,R441+1,FALSE)*VLOOKUP(I441,属性值!A:D,3,FALSE))))</f>
        <v/>
      </c>
      <c r="AB441" s="90" t="str">
        <f>IF(VLOOKUP(I441,属性值!A:B,2,FALSE)&gt;16,"",IF(P441="","",INT(VLOOKUP(P441,属性值!I:O,R441+1,FALSE)*VLOOKUP(I441,属性值!A:D,4,FALSE))))</f>
        <v/>
      </c>
      <c r="AC441" s="90">
        <v>20</v>
      </c>
      <c r="AD441" s="90" t="str">
        <f>IF(AC441="","",VLOOKUP(AC441,状态名词!A:C,2,FALSE))</f>
        <v>ratingdamage</v>
      </c>
      <c r="AE441" s="90" t="str">
        <f>IF(AC441="","",VLOOKUP(AC441,状态名词!A:C,3,FALSE))</f>
        <v>暴伤+</v>
      </c>
      <c r="AF441" s="90">
        <v>1080</v>
      </c>
    </row>
    <row r="442" spans="1:32">
      <c r="A442" s="90">
        <v>15127</v>
      </c>
      <c r="B442" s="90">
        <v>30</v>
      </c>
      <c r="C442" s="90">
        <v>5</v>
      </c>
      <c r="D442" s="90">
        <v>30</v>
      </c>
      <c r="E442" s="90">
        <v>1</v>
      </c>
      <c r="H442" s="90">
        <v>11</v>
      </c>
      <c r="I442" s="90" t="str">
        <f>IF(H442="",I441,VLOOKUP(H442,装备类型!A:B,2,FALSE))</f>
        <v>头部</v>
      </c>
      <c r="J442" s="90">
        <v>1</v>
      </c>
      <c r="K442" s="90" t="s">
        <v>3433</v>
      </c>
      <c r="L442" s="90" t="s">
        <v>5530</v>
      </c>
      <c r="O442" s="90">
        <v>1</v>
      </c>
      <c r="P442" s="90">
        <v>30</v>
      </c>
      <c r="Q442" s="55">
        <f t="shared" si="16"/>
        <v>37</v>
      </c>
      <c r="R442" s="90">
        <v>5</v>
      </c>
      <c r="S442" s="71"/>
      <c r="T442" s="90" t="s">
        <v>3538</v>
      </c>
      <c r="U442" s="90">
        <v>33617</v>
      </c>
      <c r="Y442" s="90" t="str">
        <f>IF(VLOOKUP(I442,属性值!A:F,2,FALSE)&lt;17,"",IF(P442="","",INT(VLOOKUP(P442,属性值!A:G,R442+1,FALSE)*VLOOKUP(I442,属性值!A:F,5,FALSE))))</f>
        <v/>
      </c>
      <c r="Z442" s="90" t="str">
        <f t="shared" si="15"/>
        <v/>
      </c>
      <c r="AA442" s="90">
        <f>IF(VLOOKUP(I442,属性值!A:B,2,FALSE)&gt;16,"",IF(P442="","",INT(VLOOKUP(P442,属性值!I:O,R442+1,FALSE)*VLOOKUP(I442,属性值!A:D,3,FALSE))))</f>
        <v>390</v>
      </c>
      <c r="AB442" s="90">
        <f>IF(VLOOKUP(I442,属性值!A:B,2,FALSE)&gt;16,"",IF(P442="","",INT(VLOOKUP(P442,属性值!I:O,R442+1,FALSE)*VLOOKUP(I442,属性值!A:D,4,FALSE))))</f>
        <v>195</v>
      </c>
      <c r="AC442" s="90">
        <v>58</v>
      </c>
      <c r="AD442" s="90" t="str">
        <f>IF(AC442="","",VLOOKUP(AC442,状态名词!A:C,2,FALSE))</f>
        <v>vit</v>
      </c>
      <c r="AE442" s="90" t="str">
        <f>IF(AC442="","",VLOOKUP(AC442,状态名词!A:C,3,FALSE))</f>
        <v>体力</v>
      </c>
      <c r="AF442" s="90">
        <v>72</v>
      </c>
    </row>
    <row r="443" spans="1:32">
      <c r="I443" s="90" t="str">
        <f>IF(H443="",I442,VLOOKUP(H443,装备类型!A:B,2,FALSE))</f>
        <v>头部</v>
      </c>
      <c r="L443" s="90" t="s">
        <v>225</v>
      </c>
      <c r="Q443" s="55" t="str">
        <f t="shared" si="16"/>
        <v/>
      </c>
      <c r="S443" s="71"/>
      <c r="U443" s="90">
        <v>33815</v>
      </c>
      <c r="Y443" s="90" t="str">
        <f>IF(VLOOKUP(I443,属性值!A:F,2,FALSE)&lt;17,"",IF(P443="","",INT(VLOOKUP(P443,属性值!A:G,R443+1,FALSE)*VLOOKUP(I443,属性值!A:F,5,FALSE))))</f>
        <v/>
      </c>
      <c r="Z443" s="90" t="str">
        <f t="shared" si="15"/>
        <v/>
      </c>
      <c r="AA443" s="90" t="str">
        <f>IF(VLOOKUP(I443,属性值!A:B,2,FALSE)&gt;16,"",IF(P443="","",INT(VLOOKUP(P443,属性值!I:O,R443+1,FALSE)*VLOOKUP(I443,属性值!A:D,3,FALSE))))</f>
        <v/>
      </c>
      <c r="AB443" s="90" t="str">
        <f>IF(VLOOKUP(I443,属性值!A:B,2,FALSE)&gt;16,"",IF(P443="","",INT(VLOOKUP(P443,属性值!I:O,R443+1,FALSE)*VLOOKUP(I443,属性值!A:D,4,FALSE))))</f>
        <v/>
      </c>
      <c r="AC443" s="90">
        <v>54</v>
      </c>
      <c r="AD443" s="90" t="str">
        <f>IF(AC443="","",VLOOKUP(AC443,状态名词!A:C,2,FALSE))</f>
        <v>spi</v>
      </c>
      <c r="AE443" s="90" t="str">
        <f>IF(AC443="","",VLOOKUP(AC443,状态名词!A:C,3,FALSE))</f>
        <v>精神</v>
      </c>
      <c r="AF443" s="90">
        <v>60</v>
      </c>
    </row>
    <row r="444" spans="1:32">
      <c r="I444" s="90" t="str">
        <f>IF(H444="",I443,VLOOKUP(H444,装备类型!A:B,2,FALSE))</f>
        <v>头部</v>
      </c>
      <c r="J444" s="90">
        <v>2</v>
      </c>
      <c r="K444" s="90" t="s">
        <v>3724</v>
      </c>
      <c r="L444" s="90" t="s">
        <v>4200</v>
      </c>
      <c r="O444" s="90">
        <v>1</v>
      </c>
      <c r="P444" s="90">
        <v>60</v>
      </c>
      <c r="Q444" s="55">
        <f t="shared" si="16"/>
        <v>69</v>
      </c>
      <c r="R444" s="90">
        <v>6</v>
      </c>
      <c r="S444" s="71"/>
      <c r="T444" s="90" t="s">
        <v>3538</v>
      </c>
      <c r="U444" s="90">
        <v>33618</v>
      </c>
      <c r="Y444" s="90" t="str">
        <f>IF(VLOOKUP(I444,属性值!A:F,2,FALSE)&lt;17,"",IF(P444="","",INT(VLOOKUP(P444,属性值!A:G,R444+1,FALSE)*VLOOKUP(I444,属性值!A:F,5,FALSE))))</f>
        <v/>
      </c>
      <c r="Z444" s="90" t="str">
        <f t="shared" si="15"/>
        <v/>
      </c>
      <c r="AA444" s="90">
        <f>IF(VLOOKUP(I444,属性值!A:B,2,FALSE)&gt;16,"",IF(P444="","",INT(VLOOKUP(P444,属性值!I:O,R444+1,FALSE)*VLOOKUP(I444,属性值!A:D,3,FALSE))))</f>
        <v>1374</v>
      </c>
      <c r="AB444" s="90">
        <f>IF(VLOOKUP(I444,属性值!A:B,2,FALSE)&gt;16,"",IF(P444="","",INT(VLOOKUP(P444,属性值!I:O,R444+1,FALSE)*VLOOKUP(I444,属性值!A:D,4,FALSE))))</f>
        <v>687</v>
      </c>
      <c r="AC444" s="90">
        <v>58</v>
      </c>
      <c r="AD444" s="90" t="str">
        <f>IF(AC444="","",VLOOKUP(AC444,状态名词!A:C,2,FALSE))</f>
        <v>vit</v>
      </c>
      <c r="AE444" s="90" t="str">
        <f>IF(AC444="","",VLOOKUP(AC444,状态名词!A:C,3,FALSE))</f>
        <v>体力</v>
      </c>
      <c r="AF444" s="90">
        <v>136</v>
      </c>
    </row>
    <row r="445" spans="1:32">
      <c r="I445" s="90" t="str">
        <f>IF(H445="",I444,VLOOKUP(H445,装备类型!A:B,2,FALSE))</f>
        <v>头部</v>
      </c>
      <c r="L445" s="90" t="s">
        <v>225</v>
      </c>
      <c r="Q445" s="55" t="str">
        <f t="shared" si="16"/>
        <v/>
      </c>
      <c r="S445" s="71"/>
      <c r="U445" s="90">
        <v>33816</v>
      </c>
      <c r="Y445" s="90" t="str">
        <f>IF(VLOOKUP(I445,属性值!A:F,2,FALSE)&lt;17,"",IF(P445="","",INT(VLOOKUP(P445,属性值!A:G,R445+1,FALSE)*VLOOKUP(I445,属性值!A:F,5,FALSE))))</f>
        <v/>
      </c>
      <c r="Z445" s="90" t="str">
        <f t="shared" si="15"/>
        <v/>
      </c>
      <c r="AA445" s="90" t="str">
        <f>IF(VLOOKUP(I445,属性值!A:B,2,FALSE)&gt;16,"",IF(P445="","",INT(VLOOKUP(P445,属性值!I:O,R445+1,FALSE)*VLOOKUP(I445,属性值!A:D,3,FALSE))))</f>
        <v/>
      </c>
      <c r="AB445" s="90" t="str">
        <f>IF(VLOOKUP(I445,属性值!A:B,2,FALSE)&gt;16,"",IF(P445="","",INT(VLOOKUP(P445,属性值!I:O,R445+1,FALSE)*VLOOKUP(I445,属性值!A:D,4,FALSE))))</f>
        <v/>
      </c>
      <c r="AC445" s="90">
        <v>54</v>
      </c>
      <c r="AD445" s="90" t="str">
        <f>IF(AC445="","",VLOOKUP(AC445,状态名词!A:C,2,FALSE))</f>
        <v>spi</v>
      </c>
      <c r="AE445" s="90" t="str">
        <f>IF(AC445="","",VLOOKUP(AC445,状态名词!A:C,3,FALSE))</f>
        <v>精神</v>
      </c>
      <c r="AF445" s="90">
        <v>115</v>
      </c>
    </row>
    <row r="446" spans="1:32">
      <c r="A446" s="90">
        <v>15128</v>
      </c>
      <c r="B446" s="90">
        <v>30</v>
      </c>
      <c r="C446" s="90">
        <v>5</v>
      </c>
      <c r="D446" s="90">
        <v>30</v>
      </c>
      <c r="E446" s="90">
        <v>1</v>
      </c>
      <c r="H446" s="90">
        <v>12</v>
      </c>
      <c r="I446" s="90" t="str">
        <f>IF(H446="",I445,VLOOKUP(H446,装备类型!A:B,2,FALSE))</f>
        <v>胸部</v>
      </c>
      <c r="J446" s="90">
        <v>1</v>
      </c>
      <c r="K446" s="90" t="s">
        <v>3434</v>
      </c>
      <c r="L446" s="90" t="s">
        <v>5531</v>
      </c>
      <c r="O446" s="90">
        <v>1</v>
      </c>
      <c r="P446" s="90">
        <v>30</v>
      </c>
      <c r="Q446" s="55">
        <f t="shared" si="16"/>
        <v>37</v>
      </c>
      <c r="R446" s="90">
        <v>5</v>
      </c>
      <c r="S446" s="71"/>
      <c r="T446" s="90" t="s">
        <v>3270</v>
      </c>
      <c r="U446" s="90">
        <v>33619</v>
      </c>
      <c r="Y446" s="90" t="str">
        <f>IF(VLOOKUP(I446,属性值!A:F,2,FALSE)&lt;17,"",IF(P446="","",INT(VLOOKUP(P446,属性值!A:G,R446+1,FALSE)*VLOOKUP(I446,属性值!A:F,5,FALSE))))</f>
        <v/>
      </c>
      <c r="Z446" s="90" t="str">
        <f t="shared" si="15"/>
        <v/>
      </c>
      <c r="AA446" s="90">
        <f>IF(VLOOKUP(I446,属性值!A:B,2,FALSE)&gt;16,"",IF(P446="","",INT(VLOOKUP(P446,属性值!I:O,R446+1,FALSE)*VLOOKUP(I446,属性值!A:D,3,FALSE))))</f>
        <v>390</v>
      </c>
      <c r="AB446" s="90">
        <f>IF(VLOOKUP(I446,属性值!A:B,2,FALSE)&gt;16,"",IF(P446="","",INT(VLOOKUP(P446,属性值!I:O,R446+1,FALSE)*VLOOKUP(I446,属性值!A:D,4,FALSE))))</f>
        <v>195</v>
      </c>
      <c r="AC446" s="90">
        <v>58</v>
      </c>
      <c r="AD446" s="90" t="str">
        <f>IF(AC446="","",VLOOKUP(AC446,状态名词!A:C,2,FALSE))</f>
        <v>vit</v>
      </c>
      <c r="AE446" s="90" t="str">
        <f>IF(AC446="","",VLOOKUP(AC446,状态名词!A:C,3,FALSE))</f>
        <v>体力</v>
      </c>
      <c r="AF446" s="90">
        <v>72</v>
      </c>
    </row>
    <row r="447" spans="1:32">
      <c r="I447" s="90" t="str">
        <f>IF(H447="",I446,VLOOKUP(H447,装备类型!A:B,2,FALSE))</f>
        <v>胸部</v>
      </c>
      <c r="L447" s="90" t="s">
        <v>225</v>
      </c>
      <c r="Q447" s="55" t="str">
        <f t="shared" si="16"/>
        <v/>
      </c>
      <c r="S447" s="71"/>
      <c r="U447" s="90">
        <v>33817</v>
      </c>
      <c r="Y447" s="90" t="str">
        <f>IF(VLOOKUP(I447,属性值!A:F,2,FALSE)&lt;17,"",IF(P447="","",INT(VLOOKUP(P447,属性值!A:G,R447+1,FALSE)*VLOOKUP(I447,属性值!A:F,5,FALSE))))</f>
        <v/>
      </c>
      <c r="Z447" s="90" t="str">
        <f t="shared" si="15"/>
        <v/>
      </c>
      <c r="AA447" s="90" t="str">
        <f>IF(VLOOKUP(I447,属性值!A:B,2,FALSE)&gt;16,"",IF(P447="","",INT(VLOOKUP(P447,属性值!I:O,R447+1,FALSE)*VLOOKUP(I447,属性值!A:D,3,FALSE))))</f>
        <v/>
      </c>
      <c r="AB447" s="90" t="str">
        <f>IF(VLOOKUP(I447,属性值!A:B,2,FALSE)&gt;16,"",IF(P447="","",INT(VLOOKUP(P447,属性值!I:O,R447+1,FALSE)*VLOOKUP(I447,属性值!A:D,4,FALSE))))</f>
        <v/>
      </c>
      <c r="AC447" s="90">
        <v>54</v>
      </c>
      <c r="AD447" s="90" t="str">
        <f>IF(AC447="","",VLOOKUP(AC447,状态名词!A:C,2,FALSE))</f>
        <v>spi</v>
      </c>
      <c r="AE447" s="90" t="str">
        <f>IF(AC447="","",VLOOKUP(AC447,状态名词!A:C,3,FALSE))</f>
        <v>精神</v>
      </c>
      <c r="AF447" s="90">
        <v>60</v>
      </c>
    </row>
    <row r="448" spans="1:32">
      <c r="I448" s="90" t="str">
        <f>IF(H448="",I447,VLOOKUP(H448,装备类型!A:B,2,FALSE))</f>
        <v>胸部</v>
      </c>
      <c r="J448" s="90">
        <v>2</v>
      </c>
      <c r="K448" s="90" t="s">
        <v>3725</v>
      </c>
      <c r="L448" s="90" t="s">
        <v>4201</v>
      </c>
      <c r="O448" s="90">
        <v>1</v>
      </c>
      <c r="P448" s="90">
        <v>60</v>
      </c>
      <c r="Q448" s="55">
        <f t="shared" si="16"/>
        <v>69</v>
      </c>
      <c r="R448" s="90">
        <v>6</v>
      </c>
      <c r="S448" s="71"/>
      <c r="T448" s="90" t="s">
        <v>3270</v>
      </c>
      <c r="U448" s="90">
        <v>33620</v>
      </c>
      <c r="Y448" s="90" t="str">
        <f>IF(VLOOKUP(I448,属性值!A:F,2,FALSE)&lt;17,"",IF(P448="","",INT(VLOOKUP(P448,属性值!A:G,R448+1,FALSE)*VLOOKUP(I448,属性值!A:F,5,FALSE))))</f>
        <v/>
      </c>
      <c r="Z448" s="90" t="str">
        <f t="shared" si="15"/>
        <v/>
      </c>
      <c r="AA448" s="90">
        <f>IF(VLOOKUP(I448,属性值!A:B,2,FALSE)&gt;16,"",IF(P448="","",INT(VLOOKUP(P448,属性值!I:O,R448+1,FALSE)*VLOOKUP(I448,属性值!A:D,3,FALSE))))</f>
        <v>1374</v>
      </c>
      <c r="AB448" s="90">
        <f>IF(VLOOKUP(I448,属性值!A:B,2,FALSE)&gt;16,"",IF(P448="","",INT(VLOOKUP(P448,属性值!I:O,R448+1,FALSE)*VLOOKUP(I448,属性值!A:D,4,FALSE))))</f>
        <v>687</v>
      </c>
      <c r="AC448" s="90">
        <v>58</v>
      </c>
      <c r="AD448" s="90" t="str">
        <f>IF(AC448="","",VLOOKUP(AC448,状态名词!A:C,2,FALSE))</f>
        <v>vit</v>
      </c>
      <c r="AE448" s="90" t="str">
        <f>IF(AC448="","",VLOOKUP(AC448,状态名词!A:C,3,FALSE))</f>
        <v>体力</v>
      </c>
      <c r="AF448" s="90">
        <v>136</v>
      </c>
    </row>
    <row r="449" spans="1:32">
      <c r="I449" s="90" t="str">
        <f>IF(H449="",I448,VLOOKUP(H449,装备类型!A:B,2,FALSE))</f>
        <v>胸部</v>
      </c>
      <c r="L449" s="90" t="s">
        <v>225</v>
      </c>
      <c r="Q449" s="55" t="str">
        <f t="shared" si="16"/>
        <v/>
      </c>
      <c r="S449" s="71"/>
      <c r="U449" s="90">
        <v>33818</v>
      </c>
      <c r="Y449" s="90" t="str">
        <f>IF(VLOOKUP(I449,属性值!A:F,2,FALSE)&lt;17,"",IF(P449="","",INT(VLOOKUP(P449,属性值!A:G,R449+1,FALSE)*VLOOKUP(I449,属性值!A:F,5,FALSE))))</f>
        <v/>
      </c>
      <c r="Z449" s="90" t="str">
        <f t="shared" si="15"/>
        <v/>
      </c>
      <c r="AA449" s="90" t="str">
        <f>IF(VLOOKUP(I449,属性值!A:B,2,FALSE)&gt;16,"",IF(P449="","",INT(VLOOKUP(P449,属性值!I:O,R449+1,FALSE)*VLOOKUP(I449,属性值!A:D,3,FALSE))))</f>
        <v/>
      </c>
      <c r="AB449" s="90" t="str">
        <f>IF(VLOOKUP(I449,属性值!A:B,2,FALSE)&gt;16,"",IF(P449="","",INT(VLOOKUP(P449,属性值!I:O,R449+1,FALSE)*VLOOKUP(I449,属性值!A:D,4,FALSE))))</f>
        <v/>
      </c>
      <c r="AC449" s="90">
        <v>54</v>
      </c>
      <c r="AD449" s="90" t="str">
        <f>IF(AC449="","",VLOOKUP(AC449,状态名词!A:C,2,FALSE))</f>
        <v>spi</v>
      </c>
      <c r="AE449" s="90" t="str">
        <f>IF(AC449="","",VLOOKUP(AC449,状态名词!A:C,3,FALSE))</f>
        <v>精神</v>
      </c>
      <c r="AF449" s="90">
        <v>115</v>
      </c>
    </row>
    <row r="450" spans="1:32">
      <c r="A450" s="90">
        <v>15129</v>
      </c>
      <c r="B450" s="90">
        <v>30</v>
      </c>
      <c r="C450" s="90">
        <v>5</v>
      </c>
      <c r="D450" s="90">
        <v>30</v>
      </c>
      <c r="E450" s="90">
        <v>1</v>
      </c>
      <c r="H450" s="90">
        <v>13</v>
      </c>
      <c r="I450" s="90" t="str">
        <f>IF(H450="",I449,VLOOKUP(H450,装备类型!A:B,2,FALSE))</f>
        <v>腿部</v>
      </c>
      <c r="J450" s="90">
        <v>1</v>
      </c>
      <c r="K450" s="90" t="s">
        <v>3435</v>
      </c>
      <c r="L450" s="90" t="s">
        <v>5532</v>
      </c>
      <c r="O450" s="90">
        <v>1</v>
      </c>
      <c r="P450" s="90">
        <v>30</v>
      </c>
      <c r="Q450" s="55">
        <f t="shared" si="16"/>
        <v>37</v>
      </c>
      <c r="R450" s="90">
        <v>5</v>
      </c>
      <c r="S450" s="71"/>
      <c r="T450" s="90" t="s">
        <v>3360</v>
      </c>
      <c r="U450" s="90">
        <v>33621</v>
      </c>
      <c r="Y450" s="90" t="str">
        <f>IF(VLOOKUP(I450,属性值!A:F,2,FALSE)&lt;17,"",IF(P450="","",INT(VLOOKUP(P450,属性值!A:G,R450+1,FALSE)*VLOOKUP(I450,属性值!A:F,5,FALSE))))</f>
        <v/>
      </c>
      <c r="Z450" s="90" t="str">
        <f t="shared" si="15"/>
        <v/>
      </c>
      <c r="AA450" s="90">
        <f>IF(VLOOKUP(I450,属性值!A:B,2,FALSE)&gt;16,"",IF(P450="","",INT(VLOOKUP(P450,属性值!I:O,R450+1,FALSE)*VLOOKUP(I450,属性值!A:D,3,FALSE))))</f>
        <v>390</v>
      </c>
      <c r="AB450" s="90">
        <f>IF(VLOOKUP(I450,属性值!A:B,2,FALSE)&gt;16,"",IF(P450="","",INT(VLOOKUP(P450,属性值!I:O,R450+1,FALSE)*VLOOKUP(I450,属性值!A:D,4,FALSE))))</f>
        <v>195</v>
      </c>
      <c r="AC450" s="90">
        <v>58</v>
      </c>
      <c r="AD450" s="90" t="str">
        <f>IF(AC450="","",VLOOKUP(AC450,状态名词!A:C,2,FALSE))</f>
        <v>vit</v>
      </c>
      <c r="AE450" s="90" t="str">
        <f>IF(AC450="","",VLOOKUP(AC450,状态名词!A:C,3,FALSE))</f>
        <v>体力</v>
      </c>
      <c r="AF450" s="90">
        <v>72</v>
      </c>
    </row>
    <row r="451" spans="1:32">
      <c r="I451" s="90" t="str">
        <f>IF(H451="",I450,VLOOKUP(H451,装备类型!A:B,2,FALSE))</f>
        <v>腿部</v>
      </c>
      <c r="L451" s="90" t="s">
        <v>225</v>
      </c>
      <c r="Q451" s="55" t="str">
        <f t="shared" si="16"/>
        <v/>
      </c>
      <c r="S451" s="71"/>
      <c r="U451" s="90">
        <v>33819</v>
      </c>
      <c r="Y451" s="90" t="str">
        <f>IF(VLOOKUP(I451,属性值!A:F,2,FALSE)&lt;17,"",IF(P451="","",INT(VLOOKUP(P451,属性值!A:G,R451+1,FALSE)*VLOOKUP(I451,属性值!A:F,5,FALSE))))</f>
        <v/>
      </c>
      <c r="Z451" s="90" t="str">
        <f t="shared" si="15"/>
        <v/>
      </c>
      <c r="AA451" s="90" t="str">
        <f>IF(VLOOKUP(I451,属性值!A:B,2,FALSE)&gt;16,"",IF(P451="","",INT(VLOOKUP(P451,属性值!I:O,R451+1,FALSE)*VLOOKUP(I451,属性值!A:D,3,FALSE))))</f>
        <v/>
      </c>
      <c r="AB451" s="90" t="str">
        <f>IF(VLOOKUP(I451,属性值!A:B,2,FALSE)&gt;16,"",IF(P451="","",INT(VLOOKUP(P451,属性值!I:O,R451+1,FALSE)*VLOOKUP(I451,属性值!A:D,4,FALSE))))</f>
        <v/>
      </c>
      <c r="AC451" s="90">
        <v>54</v>
      </c>
      <c r="AD451" s="90" t="str">
        <f>IF(AC451="","",VLOOKUP(AC451,状态名词!A:C,2,FALSE))</f>
        <v>spi</v>
      </c>
      <c r="AE451" s="90" t="str">
        <f>IF(AC451="","",VLOOKUP(AC451,状态名词!A:C,3,FALSE))</f>
        <v>精神</v>
      </c>
      <c r="AF451" s="90">
        <v>60</v>
      </c>
    </row>
    <row r="452" spans="1:32">
      <c r="I452" s="90" t="str">
        <f>IF(H452="",I451,VLOOKUP(H452,装备类型!A:B,2,FALSE))</f>
        <v>腿部</v>
      </c>
      <c r="J452" s="90">
        <v>2</v>
      </c>
      <c r="K452" s="90" t="s">
        <v>3726</v>
      </c>
      <c r="L452" s="90" t="s">
        <v>4202</v>
      </c>
      <c r="O452" s="90">
        <v>1</v>
      </c>
      <c r="P452" s="90">
        <v>60</v>
      </c>
      <c r="Q452" s="55">
        <f t="shared" si="16"/>
        <v>69</v>
      </c>
      <c r="R452" s="90">
        <v>6</v>
      </c>
      <c r="S452" s="71"/>
      <c r="T452" s="90" t="s">
        <v>3360</v>
      </c>
      <c r="U452" s="90">
        <v>33622</v>
      </c>
      <c r="Y452" s="90" t="str">
        <f>IF(VLOOKUP(I452,属性值!A:F,2,FALSE)&lt;17,"",IF(P452="","",INT(VLOOKUP(P452,属性值!A:G,R452+1,FALSE)*VLOOKUP(I452,属性值!A:F,5,FALSE))))</f>
        <v/>
      </c>
      <c r="Z452" s="90" t="str">
        <f t="shared" ref="Z452:Z515" si="17">Y452</f>
        <v/>
      </c>
      <c r="AA452" s="90">
        <f>IF(VLOOKUP(I452,属性值!A:B,2,FALSE)&gt;16,"",IF(P452="","",INT(VLOOKUP(P452,属性值!I:O,R452+1,FALSE)*VLOOKUP(I452,属性值!A:D,3,FALSE))))</f>
        <v>1374</v>
      </c>
      <c r="AB452" s="90">
        <f>IF(VLOOKUP(I452,属性值!A:B,2,FALSE)&gt;16,"",IF(P452="","",INT(VLOOKUP(P452,属性值!I:O,R452+1,FALSE)*VLOOKUP(I452,属性值!A:D,4,FALSE))))</f>
        <v>687</v>
      </c>
      <c r="AC452" s="90">
        <v>58</v>
      </c>
      <c r="AD452" s="90" t="str">
        <f>IF(AC452="","",VLOOKUP(AC452,状态名词!A:C,2,FALSE))</f>
        <v>vit</v>
      </c>
      <c r="AE452" s="90" t="str">
        <f>IF(AC452="","",VLOOKUP(AC452,状态名词!A:C,3,FALSE))</f>
        <v>体力</v>
      </c>
      <c r="AF452" s="90">
        <v>136</v>
      </c>
    </row>
    <row r="453" spans="1:32">
      <c r="I453" s="90" t="str">
        <f>IF(H453="",I452,VLOOKUP(H453,装备类型!A:B,2,FALSE))</f>
        <v>腿部</v>
      </c>
      <c r="L453" s="90" t="s">
        <v>225</v>
      </c>
      <c r="Q453" s="55" t="str">
        <f t="shared" si="16"/>
        <v/>
      </c>
      <c r="S453" s="71"/>
      <c r="U453" s="90">
        <v>33820</v>
      </c>
      <c r="Y453" s="90" t="str">
        <f>IF(VLOOKUP(I453,属性值!A:F,2,FALSE)&lt;17,"",IF(P453="","",INT(VLOOKUP(P453,属性值!A:G,R453+1,FALSE)*VLOOKUP(I453,属性值!A:F,5,FALSE))))</f>
        <v/>
      </c>
      <c r="Z453" s="90" t="str">
        <f t="shared" si="17"/>
        <v/>
      </c>
      <c r="AA453" s="90" t="str">
        <f>IF(VLOOKUP(I453,属性值!A:B,2,FALSE)&gt;16,"",IF(P453="","",INT(VLOOKUP(P453,属性值!I:O,R453+1,FALSE)*VLOOKUP(I453,属性值!A:D,3,FALSE))))</f>
        <v/>
      </c>
      <c r="AB453" s="90" t="str">
        <f>IF(VLOOKUP(I453,属性值!A:B,2,FALSE)&gt;16,"",IF(P453="","",INT(VLOOKUP(P453,属性值!I:O,R453+1,FALSE)*VLOOKUP(I453,属性值!A:D,4,FALSE))))</f>
        <v/>
      </c>
      <c r="AC453" s="90">
        <v>54</v>
      </c>
      <c r="AD453" s="90" t="str">
        <f>IF(AC453="","",VLOOKUP(AC453,状态名词!A:C,2,FALSE))</f>
        <v>spi</v>
      </c>
      <c r="AE453" s="90" t="str">
        <f>IF(AC453="","",VLOOKUP(AC453,状态名词!A:C,3,FALSE))</f>
        <v>精神</v>
      </c>
      <c r="AF453" s="90">
        <v>115</v>
      </c>
    </row>
    <row r="454" spans="1:32">
      <c r="A454" s="90">
        <v>15130</v>
      </c>
      <c r="B454" s="90">
        <v>30</v>
      </c>
      <c r="C454" s="90">
        <v>5</v>
      </c>
      <c r="D454" s="90">
        <v>30</v>
      </c>
      <c r="E454" s="90">
        <v>1</v>
      </c>
      <c r="H454" s="90">
        <v>14</v>
      </c>
      <c r="I454" s="90" t="str">
        <f>IF(H454="",I453,VLOOKUP(H454,装备类型!A:B,2,FALSE))</f>
        <v>戒指</v>
      </c>
      <c r="J454" s="90">
        <v>1</v>
      </c>
      <c r="K454" s="90" t="s">
        <v>3436</v>
      </c>
      <c r="L454" s="90" t="s">
        <v>5533</v>
      </c>
      <c r="O454" s="90">
        <v>1</v>
      </c>
      <c r="P454" s="90">
        <v>30</v>
      </c>
      <c r="Q454" s="55">
        <f t="shared" si="16"/>
        <v>37</v>
      </c>
      <c r="R454" s="90">
        <v>5</v>
      </c>
      <c r="S454" s="71"/>
      <c r="T454" s="90" t="s">
        <v>3539</v>
      </c>
      <c r="U454" s="90">
        <v>33623</v>
      </c>
      <c r="Y454" s="90" t="str">
        <f>IF(VLOOKUP(I454,属性值!A:F,2,FALSE)&lt;17,"",IF(P454="","",INT(VLOOKUP(P454,属性值!A:G,R454+1,FALSE)*VLOOKUP(I454,属性值!A:F,5,FALSE))))</f>
        <v/>
      </c>
      <c r="Z454" s="90" t="str">
        <f t="shared" si="17"/>
        <v/>
      </c>
      <c r="AA454" s="90">
        <f>IF(VLOOKUP(I454,属性值!A:B,2,FALSE)&gt;16,"",IF(P454="","",INT(VLOOKUP(P454,属性值!I:O,R454+1,FALSE)*VLOOKUP(I454,属性值!A:D,3,FALSE))))</f>
        <v>195</v>
      </c>
      <c r="AB454" s="90">
        <f>IF(VLOOKUP(I454,属性值!A:B,2,FALSE)&gt;16,"",IF(P454="","",INT(VLOOKUP(P454,属性值!I:O,R454+1,FALSE)*VLOOKUP(I454,属性值!A:D,4,FALSE))))</f>
        <v>390</v>
      </c>
      <c r="AC454" s="90">
        <v>58</v>
      </c>
      <c r="AD454" s="90" t="str">
        <f>IF(AC454="","",VLOOKUP(AC454,状态名词!A:C,2,FALSE))</f>
        <v>vit</v>
      </c>
      <c r="AE454" s="90" t="str">
        <f>IF(AC454="","",VLOOKUP(AC454,状态名词!A:C,3,FALSE))</f>
        <v>体力</v>
      </c>
      <c r="AF454" s="90">
        <v>36</v>
      </c>
    </row>
    <row r="455" spans="1:32">
      <c r="I455" s="90" t="str">
        <f>IF(H455="",I454,VLOOKUP(H455,装备类型!A:B,2,FALSE))</f>
        <v>戒指</v>
      </c>
      <c r="L455" s="90" t="s">
        <v>225</v>
      </c>
      <c r="Q455" s="55" t="str">
        <f t="shared" si="16"/>
        <v/>
      </c>
      <c r="S455" s="71"/>
      <c r="U455" s="90">
        <v>33821</v>
      </c>
      <c r="Y455" s="90" t="str">
        <f>IF(VLOOKUP(I455,属性值!A:F,2,FALSE)&lt;17,"",IF(P455="","",INT(VLOOKUP(P455,属性值!A:G,R455+1,FALSE)*VLOOKUP(I455,属性值!A:F,5,FALSE))))</f>
        <v/>
      </c>
      <c r="Z455" s="90" t="str">
        <f t="shared" si="17"/>
        <v/>
      </c>
      <c r="AA455" s="90" t="str">
        <f>IF(VLOOKUP(I455,属性值!A:B,2,FALSE)&gt;16,"",IF(P455="","",INT(VLOOKUP(P455,属性值!I:O,R455+1,FALSE)*VLOOKUP(I455,属性值!A:D,3,FALSE))))</f>
        <v/>
      </c>
      <c r="AB455" s="90" t="str">
        <f>IF(VLOOKUP(I455,属性值!A:B,2,FALSE)&gt;16,"",IF(P455="","",INT(VLOOKUP(P455,属性值!I:O,R455+1,FALSE)*VLOOKUP(I455,属性值!A:D,4,FALSE))))</f>
        <v/>
      </c>
      <c r="AC455" s="90">
        <v>54</v>
      </c>
      <c r="AD455" s="90" t="str">
        <f>IF(AC455="","",VLOOKUP(AC455,状态名词!A:C,2,FALSE))</f>
        <v>spi</v>
      </c>
      <c r="AE455" s="90" t="str">
        <f>IF(AC455="","",VLOOKUP(AC455,状态名词!A:C,3,FALSE))</f>
        <v>精神</v>
      </c>
      <c r="AF455" s="90">
        <v>120</v>
      </c>
    </row>
    <row r="456" spans="1:32">
      <c r="I456" s="90" t="str">
        <f>IF(H456="",I455,VLOOKUP(H456,装备类型!A:B,2,FALSE))</f>
        <v>戒指</v>
      </c>
      <c r="J456" s="90">
        <v>2</v>
      </c>
      <c r="K456" s="90" t="s">
        <v>3727</v>
      </c>
      <c r="L456" s="90" t="s">
        <v>4203</v>
      </c>
      <c r="O456" s="90">
        <v>1</v>
      </c>
      <c r="P456" s="90">
        <v>60</v>
      </c>
      <c r="Q456" s="55">
        <f t="shared" si="16"/>
        <v>69</v>
      </c>
      <c r="R456" s="90">
        <v>6</v>
      </c>
      <c r="S456" s="71"/>
      <c r="T456" s="90" t="s">
        <v>3539</v>
      </c>
      <c r="U456" s="90">
        <v>33624</v>
      </c>
      <c r="Y456" s="90" t="str">
        <f>IF(VLOOKUP(I456,属性值!A:F,2,FALSE)&lt;17,"",IF(P456="","",INT(VLOOKUP(P456,属性值!A:G,R456+1,FALSE)*VLOOKUP(I456,属性值!A:F,5,FALSE))))</f>
        <v/>
      </c>
      <c r="Z456" s="90" t="str">
        <f t="shared" si="17"/>
        <v/>
      </c>
      <c r="AA456" s="90">
        <f>IF(VLOOKUP(I456,属性值!A:B,2,FALSE)&gt;16,"",IF(P456="","",INT(VLOOKUP(P456,属性值!I:O,R456+1,FALSE)*VLOOKUP(I456,属性值!A:D,3,FALSE))))</f>
        <v>687</v>
      </c>
      <c r="AB456" s="90">
        <f>IF(VLOOKUP(I456,属性值!A:B,2,FALSE)&gt;16,"",IF(P456="","",INT(VLOOKUP(P456,属性值!I:O,R456+1,FALSE)*VLOOKUP(I456,属性值!A:D,4,FALSE))))</f>
        <v>1374</v>
      </c>
      <c r="AC456" s="90">
        <v>58</v>
      </c>
      <c r="AD456" s="90" t="str">
        <f>IF(AC456="","",VLOOKUP(AC456,状态名词!A:C,2,FALSE))</f>
        <v>vit</v>
      </c>
      <c r="AE456" s="90" t="str">
        <f>IF(AC456="","",VLOOKUP(AC456,状态名词!A:C,3,FALSE))</f>
        <v>体力</v>
      </c>
      <c r="AF456" s="90">
        <v>68</v>
      </c>
    </row>
    <row r="457" spans="1:32">
      <c r="I457" s="90" t="str">
        <f>IF(H457="",I456,VLOOKUP(H457,装备类型!A:B,2,FALSE))</f>
        <v>戒指</v>
      </c>
      <c r="L457" s="90" t="s">
        <v>225</v>
      </c>
      <c r="Q457" s="55" t="str">
        <f t="shared" si="16"/>
        <v/>
      </c>
      <c r="S457" s="71"/>
      <c r="U457" s="90">
        <v>33822</v>
      </c>
      <c r="Y457" s="90" t="str">
        <f>IF(VLOOKUP(I457,属性值!A:F,2,FALSE)&lt;17,"",IF(P457="","",INT(VLOOKUP(P457,属性值!A:G,R457+1,FALSE)*VLOOKUP(I457,属性值!A:F,5,FALSE))))</f>
        <v/>
      </c>
      <c r="Z457" s="90" t="str">
        <f t="shared" si="17"/>
        <v/>
      </c>
      <c r="AA457" s="90" t="str">
        <f>IF(VLOOKUP(I457,属性值!A:B,2,FALSE)&gt;16,"",IF(P457="","",INT(VLOOKUP(P457,属性值!I:O,R457+1,FALSE)*VLOOKUP(I457,属性值!A:D,3,FALSE))))</f>
        <v/>
      </c>
      <c r="AB457" s="90" t="str">
        <f>IF(VLOOKUP(I457,属性值!A:B,2,FALSE)&gt;16,"",IF(P457="","",INT(VLOOKUP(P457,属性值!I:O,R457+1,FALSE)*VLOOKUP(I457,属性值!A:D,4,FALSE))))</f>
        <v/>
      </c>
      <c r="AC457" s="90">
        <v>54</v>
      </c>
      <c r="AD457" s="90" t="str">
        <f>IF(AC457="","",VLOOKUP(AC457,状态名词!A:C,2,FALSE))</f>
        <v>spi</v>
      </c>
      <c r="AE457" s="90" t="str">
        <f>IF(AC457="","",VLOOKUP(AC457,状态名词!A:C,3,FALSE))</f>
        <v>精神</v>
      </c>
      <c r="AF457" s="90">
        <v>230</v>
      </c>
    </row>
    <row r="458" spans="1:32">
      <c r="A458" s="90">
        <v>15131</v>
      </c>
      <c r="B458" s="90">
        <v>30</v>
      </c>
      <c r="C458" s="90">
        <v>5</v>
      </c>
      <c r="D458" s="90">
        <v>30</v>
      </c>
      <c r="E458" s="90">
        <v>1</v>
      </c>
      <c r="H458" s="90">
        <v>15</v>
      </c>
      <c r="I458" s="90" t="str">
        <f>IF(H458="",I457,VLOOKUP(H458,装备类型!A:B,2,FALSE))</f>
        <v>项链</v>
      </c>
      <c r="J458" s="90">
        <v>1</v>
      </c>
      <c r="K458" s="90" t="s">
        <v>3437</v>
      </c>
      <c r="L458" s="90" t="s">
        <v>5534</v>
      </c>
      <c r="O458" s="90">
        <v>1</v>
      </c>
      <c r="P458" s="90">
        <v>30</v>
      </c>
      <c r="Q458" s="55">
        <f t="shared" si="16"/>
        <v>37</v>
      </c>
      <c r="R458" s="90">
        <v>5</v>
      </c>
      <c r="S458" s="71"/>
      <c r="T458" s="90" t="s">
        <v>3340</v>
      </c>
      <c r="U458" s="90">
        <v>33625</v>
      </c>
      <c r="Y458" s="90" t="str">
        <f>IF(VLOOKUP(I458,属性值!A:F,2,FALSE)&lt;17,"",IF(P458="","",INT(VLOOKUP(P458,属性值!A:G,R458+1,FALSE)*VLOOKUP(I458,属性值!A:F,5,FALSE))))</f>
        <v/>
      </c>
      <c r="Z458" s="90" t="str">
        <f t="shared" si="17"/>
        <v/>
      </c>
      <c r="AA458" s="90">
        <f>IF(VLOOKUP(I458,属性值!A:B,2,FALSE)&gt;16,"",IF(P458="","",INT(VLOOKUP(P458,属性值!I:O,R458+1,FALSE)*VLOOKUP(I458,属性值!A:D,3,FALSE))))</f>
        <v>195</v>
      </c>
      <c r="AB458" s="90">
        <f>IF(VLOOKUP(I458,属性值!A:B,2,FALSE)&gt;16,"",IF(P458="","",INT(VLOOKUP(P458,属性值!I:O,R458+1,FALSE)*VLOOKUP(I458,属性值!A:D,4,FALSE))))</f>
        <v>390</v>
      </c>
      <c r="AC458" s="90">
        <v>58</v>
      </c>
      <c r="AD458" s="90" t="str">
        <f>IF(AC458="","",VLOOKUP(AC458,状态名词!A:C,2,FALSE))</f>
        <v>vit</v>
      </c>
      <c r="AE458" s="90" t="str">
        <f>IF(AC458="","",VLOOKUP(AC458,状态名词!A:C,3,FALSE))</f>
        <v>体力</v>
      </c>
      <c r="AF458" s="90">
        <v>36</v>
      </c>
    </row>
    <row r="459" spans="1:32">
      <c r="I459" s="90" t="str">
        <f>IF(H459="",I458,VLOOKUP(H459,装备类型!A:B,2,FALSE))</f>
        <v>项链</v>
      </c>
      <c r="L459" s="90" t="s">
        <v>225</v>
      </c>
      <c r="Q459" s="55" t="str">
        <f t="shared" si="16"/>
        <v/>
      </c>
      <c r="S459" s="71"/>
      <c r="U459" s="90">
        <v>33823</v>
      </c>
      <c r="Y459" s="90" t="str">
        <f>IF(VLOOKUP(I459,属性值!A:F,2,FALSE)&lt;17,"",IF(P459="","",INT(VLOOKUP(P459,属性值!A:G,R459+1,FALSE)*VLOOKUP(I459,属性值!A:F,5,FALSE))))</f>
        <v/>
      </c>
      <c r="Z459" s="90" t="str">
        <f t="shared" si="17"/>
        <v/>
      </c>
      <c r="AA459" s="90" t="str">
        <f>IF(VLOOKUP(I459,属性值!A:B,2,FALSE)&gt;16,"",IF(P459="","",INT(VLOOKUP(P459,属性值!I:O,R459+1,FALSE)*VLOOKUP(I459,属性值!A:D,3,FALSE))))</f>
        <v/>
      </c>
      <c r="AB459" s="90" t="str">
        <f>IF(VLOOKUP(I459,属性值!A:B,2,FALSE)&gt;16,"",IF(P459="","",INT(VLOOKUP(P459,属性值!I:O,R459+1,FALSE)*VLOOKUP(I459,属性值!A:D,4,FALSE))))</f>
        <v/>
      </c>
      <c r="AC459" s="90">
        <v>54</v>
      </c>
      <c r="AD459" s="90" t="str">
        <f>IF(AC459="","",VLOOKUP(AC459,状态名词!A:C,2,FALSE))</f>
        <v>spi</v>
      </c>
      <c r="AE459" s="90" t="str">
        <f>IF(AC459="","",VLOOKUP(AC459,状态名词!A:C,3,FALSE))</f>
        <v>精神</v>
      </c>
      <c r="AF459" s="90">
        <v>120</v>
      </c>
    </row>
    <row r="460" spans="1:32">
      <c r="I460" s="90" t="str">
        <f>IF(H460="",I459,VLOOKUP(H460,装备类型!A:B,2,FALSE))</f>
        <v>项链</v>
      </c>
      <c r="J460" s="90">
        <v>2</v>
      </c>
      <c r="K460" s="90" t="s">
        <v>3728</v>
      </c>
      <c r="L460" s="90" t="s">
        <v>4204</v>
      </c>
      <c r="O460" s="90">
        <v>1</v>
      </c>
      <c r="P460" s="90">
        <v>60</v>
      </c>
      <c r="Q460" s="55">
        <f t="shared" si="16"/>
        <v>69</v>
      </c>
      <c r="R460" s="90">
        <v>6</v>
      </c>
      <c r="S460" s="71"/>
      <c r="T460" s="90" t="s">
        <v>3340</v>
      </c>
      <c r="U460" s="90">
        <v>33626</v>
      </c>
      <c r="Y460" s="90" t="str">
        <f>IF(VLOOKUP(I460,属性值!A:F,2,FALSE)&lt;17,"",IF(P460="","",INT(VLOOKUP(P460,属性值!A:G,R460+1,FALSE)*VLOOKUP(I460,属性值!A:F,5,FALSE))))</f>
        <v/>
      </c>
      <c r="Z460" s="90" t="str">
        <f t="shared" si="17"/>
        <v/>
      </c>
      <c r="AA460" s="90">
        <f>IF(VLOOKUP(I460,属性值!A:B,2,FALSE)&gt;16,"",IF(P460="","",INT(VLOOKUP(P460,属性值!I:O,R460+1,FALSE)*VLOOKUP(I460,属性值!A:D,3,FALSE))))</f>
        <v>687</v>
      </c>
      <c r="AB460" s="90">
        <f>IF(VLOOKUP(I460,属性值!A:B,2,FALSE)&gt;16,"",IF(P460="","",INT(VLOOKUP(P460,属性值!I:O,R460+1,FALSE)*VLOOKUP(I460,属性值!A:D,4,FALSE))))</f>
        <v>1374</v>
      </c>
      <c r="AC460" s="90">
        <v>58</v>
      </c>
      <c r="AD460" s="90" t="str">
        <f>IF(AC460="","",VLOOKUP(AC460,状态名词!A:C,2,FALSE))</f>
        <v>vit</v>
      </c>
      <c r="AE460" s="90" t="str">
        <f>IF(AC460="","",VLOOKUP(AC460,状态名词!A:C,3,FALSE))</f>
        <v>体力</v>
      </c>
      <c r="AF460" s="90">
        <v>68</v>
      </c>
    </row>
    <row r="461" spans="1:32">
      <c r="I461" s="90" t="str">
        <f>IF(H461="",I460,VLOOKUP(H461,装备类型!A:B,2,FALSE))</f>
        <v>项链</v>
      </c>
      <c r="L461" s="90" t="s">
        <v>225</v>
      </c>
      <c r="Q461" s="55" t="str">
        <f t="shared" si="16"/>
        <v/>
      </c>
      <c r="S461" s="71"/>
      <c r="U461" s="90">
        <v>33824</v>
      </c>
      <c r="Y461" s="90" t="str">
        <f>IF(VLOOKUP(I461,属性值!A:F,2,FALSE)&lt;17,"",IF(P461="","",INT(VLOOKUP(P461,属性值!A:G,R461+1,FALSE)*VLOOKUP(I461,属性值!A:F,5,FALSE))))</f>
        <v/>
      </c>
      <c r="Z461" s="90" t="str">
        <f t="shared" si="17"/>
        <v/>
      </c>
      <c r="AA461" s="90" t="str">
        <f>IF(VLOOKUP(I461,属性值!A:B,2,FALSE)&gt;16,"",IF(P461="","",INT(VLOOKUP(P461,属性值!I:O,R461+1,FALSE)*VLOOKUP(I461,属性值!A:D,3,FALSE))))</f>
        <v/>
      </c>
      <c r="AB461" s="90" t="str">
        <f>IF(VLOOKUP(I461,属性值!A:B,2,FALSE)&gt;16,"",IF(P461="","",INT(VLOOKUP(P461,属性值!I:O,R461+1,FALSE)*VLOOKUP(I461,属性值!A:D,4,FALSE))))</f>
        <v/>
      </c>
      <c r="AC461" s="90">
        <v>54</v>
      </c>
      <c r="AD461" s="90" t="str">
        <f>IF(AC461="","",VLOOKUP(AC461,状态名词!A:C,2,FALSE))</f>
        <v>spi</v>
      </c>
      <c r="AE461" s="90" t="str">
        <f>IF(AC461="","",VLOOKUP(AC461,状态名词!A:C,3,FALSE))</f>
        <v>精神</v>
      </c>
      <c r="AF461" s="90">
        <v>230</v>
      </c>
    </row>
    <row r="462" spans="1:32">
      <c r="A462" s="90">
        <v>15132</v>
      </c>
      <c r="B462" s="90">
        <v>30</v>
      </c>
      <c r="C462" s="90">
        <v>5</v>
      </c>
      <c r="D462" s="90">
        <v>30</v>
      </c>
      <c r="E462" s="90">
        <v>1</v>
      </c>
      <c r="H462" s="90">
        <v>16</v>
      </c>
      <c r="I462" s="90" t="str">
        <f>IF(H462="",I461,VLOOKUP(H462,装备类型!A:B,2,FALSE))</f>
        <v>手镯</v>
      </c>
      <c r="J462" s="90">
        <v>1</v>
      </c>
      <c r="K462" s="90" t="s">
        <v>3438</v>
      </c>
      <c r="L462" s="90" t="s">
        <v>5535</v>
      </c>
      <c r="O462" s="90">
        <v>1</v>
      </c>
      <c r="P462" s="90">
        <v>30</v>
      </c>
      <c r="Q462" s="55">
        <f t="shared" si="16"/>
        <v>37</v>
      </c>
      <c r="R462" s="90">
        <v>5</v>
      </c>
      <c r="S462" s="71"/>
      <c r="T462" s="90" t="s">
        <v>3268</v>
      </c>
      <c r="U462" s="90">
        <v>33627</v>
      </c>
      <c r="Y462" s="90" t="str">
        <f>IF(VLOOKUP(I462,属性值!A:F,2,FALSE)&lt;17,"",IF(P462="","",INT(VLOOKUP(P462,属性值!A:G,R462+1,FALSE)*VLOOKUP(I462,属性值!A:F,5,FALSE))))</f>
        <v/>
      </c>
      <c r="Z462" s="90" t="str">
        <f t="shared" si="17"/>
        <v/>
      </c>
      <c r="AA462" s="90">
        <f>IF(VLOOKUP(I462,属性值!A:B,2,FALSE)&gt;16,"",IF(P462="","",INT(VLOOKUP(P462,属性值!I:O,R462+1,FALSE)*VLOOKUP(I462,属性值!A:D,3,FALSE))))</f>
        <v>195</v>
      </c>
      <c r="AB462" s="90">
        <f>IF(VLOOKUP(I462,属性值!A:B,2,FALSE)&gt;16,"",IF(P462="","",INT(VLOOKUP(P462,属性值!I:O,R462+1,FALSE)*VLOOKUP(I462,属性值!A:D,4,FALSE))))</f>
        <v>390</v>
      </c>
      <c r="AC462" s="90">
        <v>58</v>
      </c>
      <c r="AD462" s="90" t="str">
        <f>IF(AC462="","",VLOOKUP(AC462,状态名词!A:C,2,FALSE))</f>
        <v>vit</v>
      </c>
      <c r="AE462" s="90" t="str">
        <f>IF(AC462="","",VLOOKUP(AC462,状态名词!A:C,3,FALSE))</f>
        <v>体力</v>
      </c>
      <c r="AF462" s="90">
        <v>36</v>
      </c>
    </row>
    <row r="463" spans="1:32">
      <c r="I463" s="90" t="str">
        <f>IF(H463="",I462,VLOOKUP(H463,装备类型!A:B,2,FALSE))</f>
        <v>手镯</v>
      </c>
      <c r="L463" s="90" t="s">
        <v>225</v>
      </c>
      <c r="Q463" s="55" t="str">
        <f t="shared" si="16"/>
        <v/>
      </c>
      <c r="S463" s="71"/>
      <c r="U463" s="90">
        <v>33825</v>
      </c>
      <c r="Y463" s="90" t="str">
        <f>IF(VLOOKUP(I463,属性值!A:F,2,FALSE)&lt;17,"",IF(P463="","",INT(VLOOKUP(P463,属性值!A:G,R463+1,FALSE)*VLOOKUP(I463,属性值!A:F,5,FALSE))))</f>
        <v/>
      </c>
      <c r="Z463" s="90" t="str">
        <f t="shared" si="17"/>
        <v/>
      </c>
      <c r="AA463" s="90" t="str">
        <f>IF(VLOOKUP(I463,属性值!A:B,2,FALSE)&gt;16,"",IF(P463="","",INT(VLOOKUP(P463,属性值!I:O,R463+1,FALSE)*VLOOKUP(I463,属性值!A:D,3,FALSE))))</f>
        <v/>
      </c>
      <c r="AB463" s="90" t="str">
        <f>IF(VLOOKUP(I463,属性值!A:B,2,FALSE)&gt;16,"",IF(P463="","",INT(VLOOKUP(P463,属性值!I:O,R463+1,FALSE)*VLOOKUP(I463,属性值!A:D,4,FALSE))))</f>
        <v/>
      </c>
      <c r="AC463" s="90">
        <v>54</v>
      </c>
      <c r="AD463" s="90" t="str">
        <f>IF(AC463="","",VLOOKUP(AC463,状态名词!A:C,2,FALSE))</f>
        <v>spi</v>
      </c>
      <c r="AE463" s="90" t="str">
        <f>IF(AC463="","",VLOOKUP(AC463,状态名词!A:C,3,FALSE))</f>
        <v>精神</v>
      </c>
      <c r="AF463" s="90">
        <v>120</v>
      </c>
    </row>
    <row r="464" spans="1:32">
      <c r="I464" s="90" t="str">
        <f>IF(H464="",I463,VLOOKUP(H464,装备类型!A:B,2,FALSE))</f>
        <v>手镯</v>
      </c>
      <c r="J464" s="90">
        <v>2</v>
      </c>
      <c r="K464" s="90" t="s">
        <v>3729</v>
      </c>
      <c r="L464" s="90" t="s">
        <v>4205</v>
      </c>
      <c r="O464" s="90">
        <v>1</v>
      </c>
      <c r="P464" s="90">
        <v>60</v>
      </c>
      <c r="Q464" s="55">
        <f t="shared" si="16"/>
        <v>69</v>
      </c>
      <c r="R464" s="90">
        <v>6</v>
      </c>
      <c r="S464" s="71"/>
      <c r="T464" s="90" t="s">
        <v>3268</v>
      </c>
      <c r="U464" s="90">
        <v>33628</v>
      </c>
      <c r="Y464" s="90" t="str">
        <f>IF(VLOOKUP(I464,属性值!A:F,2,FALSE)&lt;17,"",IF(P464="","",INT(VLOOKUP(P464,属性值!A:G,R464+1,FALSE)*VLOOKUP(I464,属性值!A:F,5,FALSE))))</f>
        <v/>
      </c>
      <c r="Z464" s="90" t="str">
        <f t="shared" si="17"/>
        <v/>
      </c>
      <c r="AA464" s="90">
        <f>IF(VLOOKUP(I464,属性值!A:B,2,FALSE)&gt;16,"",IF(P464="","",INT(VLOOKUP(P464,属性值!I:O,R464+1,FALSE)*VLOOKUP(I464,属性值!A:D,3,FALSE))))</f>
        <v>687</v>
      </c>
      <c r="AB464" s="90">
        <f>IF(VLOOKUP(I464,属性值!A:B,2,FALSE)&gt;16,"",IF(P464="","",INT(VLOOKUP(P464,属性值!I:O,R464+1,FALSE)*VLOOKUP(I464,属性值!A:D,4,FALSE))))</f>
        <v>1374</v>
      </c>
      <c r="AC464" s="90">
        <v>58</v>
      </c>
      <c r="AD464" s="90" t="str">
        <f>IF(AC464="","",VLOOKUP(AC464,状态名词!A:C,2,FALSE))</f>
        <v>vit</v>
      </c>
      <c r="AE464" s="90" t="str">
        <f>IF(AC464="","",VLOOKUP(AC464,状态名词!A:C,3,FALSE))</f>
        <v>体力</v>
      </c>
      <c r="AF464" s="90">
        <v>68</v>
      </c>
    </row>
    <row r="465" spans="1:32">
      <c r="I465" s="90" t="str">
        <f>IF(H465="",I464,VLOOKUP(H465,装备类型!A:B,2,FALSE))</f>
        <v>手镯</v>
      </c>
      <c r="L465" s="90" t="s">
        <v>225</v>
      </c>
      <c r="Q465" s="55" t="str">
        <f t="shared" si="16"/>
        <v/>
      </c>
      <c r="S465" s="71"/>
      <c r="U465" s="90">
        <v>33826</v>
      </c>
      <c r="Y465" s="90" t="str">
        <f>IF(VLOOKUP(I465,属性值!A:F,2,FALSE)&lt;17,"",IF(P465="","",INT(VLOOKUP(P465,属性值!A:G,R465+1,FALSE)*VLOOKUP(I465,属性值!A:F,5,FALSE))))</f>
        <v/>
      </c>
      <c r="Z465" s="90" t="str">
        <f t="shared" si="17"/>
        <v/>
      </c>
      <c r="AA465" s="90" t="str">
        <f>IF(VLOOKUP(I465,属性值!A:B,2,FALSE)&gt;16,"",IF(P465="","",INT(VLOOKUP(P465,属性值!I:O,R465+1,FALSE)*VLOOKUP(I465,属性值!A:D,3,FALSE))))</f>
        <v/>
      </c>
      <c r="AB465" s="90" t="str">
        <f>IF(VLOOKUP(I465,属性值!A:B,2,FALSE)&gt;16,"",IF(P465="","",INT(VLOOKUP(P465,属性值!I:O,R465+1,FALSE)*VLOOKUP(I465,属性值!A:D,4,FALSE))))</f>
        <v/>
      </c>
      <c r="AC465" s="90">
        <v>54</v>
      </c>
      <c r="AD465" s="90" t="str">
        <f>IF(AC465="","",VLOOKUP(AC465,状态名词!A:C,2,FALSE))</f>
        <v>spi</v>
      </c>
      <c r="AE465" s="90" t="str">
        <f>IF(AC465="","",VLOOKUP(AC465,状态名词!A:C,3,FALSE))</f>
        <v>精神</v>
      </c>
      <c r="AF465" s="90">
        <v>230</v>
      </c>
    </row>
    <row r="466" spans="1:32">
      <c r="A466" s="90">
        <v>15133</v>
      </c>
      <c r="B466" s="90">
        <v>30</v>
      </c>
      <c r="C466" s="90">
        <v>5</v>
      </c>
      <c r="D466" s="90">
        <v>30</v>
      </c>
      <c r="E466" s="90">
        <v>1</v>
      </c>
      <c r="G466" s="90" t="s">
        <v>4377</v>
      </c>
      <c r="H466" s="90">
        <v>11</v>
      </c>
      <c r="I466" s="90" t="str">
        <f>IF(H466="",I465,VLOOKUP(H466,装备类型!A:B,2,FALSE))</f>
        <v>头部</v>
      </c>
      <c r="J466" s="90">
        <v>1</v>
      </c>
      <c r="K466" s="90" t="s">
        <v>3439</v>
      </c>
      <c r="L466" s="90" t="s">
        <v>5536</v>
      </c>
      <c r="O466" s="90">
        <v>1</v>
      </c>
      <c r="P466" s="90">
        <v>30</v>
      </c>
      <c r="Q466" s="55">
        <f t="shared" si="16"/>
        <v>37</v>
      </c>
      <c r="R466" s="90">
        <v>5</v>
      </c>
      <c r="T466" s="90" t="s">
        <v>3540</v>
      </c>
      <c r="U466" s="90">
        <v>33629</v>
      </c>
      <c r="Y466" s="90" t="str">
        <f>IF(VLOOKUP(I466,属性值!A:F,2,FALSE)&lt;17,"",IF(P466="","",INT(VLOOKUP(P466,属性值!A:G,R466+1,FALSE)*VLOOKUP(I466,属性值!A:F,5,FALSE))))</f>
        <v/>
      </c>
      <c r="Z466" s="90" t="str">
        <f t="shared" si="17"/>
        <v/>
      </c>
      <c r="AA466" s="90">
        <f>IF(VLOOKUP(I466,属性值!A:B,2,FALSE)&gt;16,"",IF(P466="","",INT(VLOOKUP(P466,属性值!I:O,R466+1,FALSE)*VLOOKUP(I466,属性值!A:D,3,FALSE))))</f>
        <v>390</v>
      </c>
      <c r="AB466" s="90">
        <f>IF(VLOOKUP(I466,属性值!A:B,2,FALSE)&gt;16,"",IF(P466="","",INT(VLOOKUP(P466,属性值!I:O,R466+1,FALSE)*VLOOKUP(I466,属性值!A:D,4,FALSE))))</f>
        <v>195</v>
      </c>
      <c r="AC466" s="90">
        <v>58</v>
      </c>
      <c r="AD466" s="90" t="str">
        <f>IF(AC466="","",VLOOKUP(AC466,状态名词!A:C,2,FALSE))</f>
        <v>vit</v>
      </c>
      <c r="AE466" s="90" t="str">
        <f>IF(AC466="","",VLOOKUP(AC466,状态名词!A:C,3,FALSE))</f>
        <v>体力</v>
      </c>
      <c r="AF466" s="90">
        <v>72</v>
      </c>
    </row>
    <row r="467" spans="1:32">
      <c r="I467" s="90" t="str">
        <f>IF(H467="",I466,VLOOKUP(H467,装备类型!A:B,2,FALSE))</f>
        <v>头部</v>
      </c>
      <c r="L467" s="90" t="s">
        <v>225</v>
      </c>
      <c r="Q467" s="55" t="str">
        <f t="shared" si="16"/>
        <v/>
      </c>
      <c r="Y467" s="90" t="str">
        <f>IF(VLOOKUP(I467,属性值!A:F,2,FALSE)&lt;17,"",IF(P467="","",INT(VLOOKUP(P467,属性值!A:G,R467+1,FALSE)*VLOOKUP(I467,属性值!A:F,5,FALSE))))</f>
        <v/>
      </c>
      <c r="Z467" s="90" t="str">
        <f t="shared" si="17"/>
        <v/>
      </c>
      <c r="AA467" s="90" t="str">
        <f>IF(VLOOKUP(I467,属性值!A:B,2,FALSE)&gt;16,"",IF(P467="","",INT(VLOOKUP(P467,属性值!I:O,R467+1,FALSE)*VLOOKUP(I467,属性值!A:D,3,FALSE))))</f>
        <v/>
      </c>
      <c r="AB467" s="90" t="str">
        <f>IF(VLOOKUP(I467,属性值!A:B,2,FALSE)&gt;16,"",IF(P467="","",INT(VLOOKUP(P467,属性值!I:O,R467+1,FALSE)*VLOOKUP(I467,属性值!A:D,4,FALSE))))</f>
        <v/>
      </c>
      <c r="AC467" s="90">
        <v>54</v>
      </c>
      <c r="AD467" s="90" t="str">
        <f>IF(AC467="","",VLOOKUP(AC467,状态名词!A:C,2,FALSE))</f>
        <v>spi</v>
      </c>
      <c r="AE467" s="90" t="str">
        <f>IF(AC467="","",VLOOKUP(AC467,状态名词!A:C,3,FALSE))</f>
        <v>精神</v>
      </c>
      <c r="AF467" s="90">
        <v>60</v>
      </c>
    </row>
    <row r="468" spans="1:32">
      <c r="I468" s="90" t="str">
        <f>IF(H468="",I467,VLOOKUP(H468,装备类型!A:B,2,FALSE))</f>
        <v>头部</v>
      </c>
      <c r="L468" s="90" t="s">
        <v>225</v>
      </c>
      <c r="Q468" s="55" t="str">
        <f t="shared" si="16"/>
        <v/>
      </c>
      <c r="Y468" s="90" t="str">
        <f>IF(VLOOKUP(I468,属性值!A:F,2,FALSE)&lt;17,"",IF(P468="","",INT(VLOOKUP(P468,属性值!A:G,R468+1,FALSE)*VLOOKUP(I468,属性值!A:F,5,FALSE))))</f>
        <v/>
      </c>
      <c r="Z468" s="90" t="str">
        <f t="shared" si="17"/>
        <v/>
      </c>
      <c r="AA468" s="90" t="str">
        <f>IF(VLOOKUP(I468,属性值!A:B,2,FALSE)&gt;16,"",IF(P468="","",INT(VLOOKUP(P468,属性值!I:O,R468+1,FALSE)*VLOOKUP(I468,属性值!A:D,3,FALSE))))</f>
        <v/>
      </c>
      <c r="AB468" s="90" t="str">
        <f>IF(VLOOKUP(I468,属性值!A:B,2,FALSE)&gt;16,"",IF(P468="","",INT(VLOOKUP(P468,属性值!I:O,R468+1,FALSE)*VLOOKUP(I468,属性值!A:D,4,FALSE))))</f>
        <v/>
      </c>
      <c r="AC468" s="90">
        <v>70</v>
      </c>
      <c r="AD468" s="90" t="str">
        <f>IF(AC468="","",VLOOKUP(AC468,状态名词!A:C,2,FALSE))</f>
        <v>eva</v>
      </c>
      <c r="AE468" s="90" t="str">
        <f>IF(AC468="","",VLOOKUP(AC468,状态名词!A:C,3,FALSE))</f>
        <v>回避率</v>
      </c>
      <c r="AF468" s="90">
        <v>192</v>
      </c>
    </row>
    <row r="469" spans="1:32">
      <c r="I469" s="90" t="str">
        <f>IF(H469="",I468,VLOOKUP(H469,装备类型!A:B,2,FALSE))</f>
        <v>头部</v>
      </c>
      <c r="J469" s="90">
        <v>2</v>
      </c>
      <c r="K469" s="90" t="s">
        <v>3440</v>
      </c>
      <c r="L469" s="90" t="s">
        <v>4206</v>
      </c>
      <c r="O469" s="90">
        <v>1</v>
      </c>
      <c r="P469" s="90">
        <v>60</v>
      </c>
      <c r="Q469" s="55">
        <f t="shared" si="16"/>
        <v>69</v>
      </c>
      <c r="R469" s="90">
        <v>6</v>
      </c>
      <c r="T469" s="90" t="s">
        <v>3540</v>
      </c>
      <c r="U469" s="90">
        <v>33630</v>
      </c>
      <c r="Y469" s="90" t="str">
        <f>IF(VLOOKUP(I469,属性值!A:F,2,FALSE)&lt;17,"",IF(P469="","",INT(VLOOKUP(P469,属性值!A:G,R469+1,FALSE)*VLOOKUP(I469,属性值!A:F,5,FALSE))))</f>
        <v/>
      </c>
      <c r="Z469" s="90" t="str">
        <f t="shared" si="17"/>
        <v/>
      </c>
      <c r="AA469" s="90">
        <f>IF(VLOOKUP(I469,属性值!A:B,2,FALSE)&gt;16,"",IF(P469="","",INT(VLOOKUP(P469,属性值!I:O,R469+1,FALSE)*VLOOKUP(I469,属性值!A:D,3,FALSE))))</f>
        <v>1374</v>
      </c>
      <c r="AB469" s="90">
        <f>IF(VLOOKUP(I469,属性值!A:B,2,FALSE)&gt;16,"",IF(P469="","",INT(VLOOKUP(P469,属性值!I:O,R469+1,FALSE)*VLOOKUP(I469,属性值!A:D,4,FALSE))))</f>
        <v>687</v>
      </c>
      <c r="AC469" s="90">
        <v>58</v>
      </c>
      <c r="AD469" s="90" t="str">
        <f>IF(AC469="","",VLOOKUP(AC469,状态名词!A:C,2,FALSE))</f>
        <v>vit</v>
      </c>
      <c r="AE469" s="90" t="str">
        <f>IF(AC469="","",VLOOKUP(AC469,状态名词!A:C,3,FALSE))</f>
        <v>体力</v>
      </c>
      <c r="AF469" s="90">
        <v>136</v>
      </c>
    </row>
    <row r="470" spans="1:32">
      <c r="I470" s="90" t="str">
        <f>IF(H470="",I469,VLOOKUP(H470,装备类型!A:B,2,FALSE))</f>
        <v>头部</v>
      </c>
      <c r="L470" s="90" t="s">
        <v>225</v>
      </c>
      <c r="Q470" s="55" t="str">
        <f t="shared" si="16"/>
        <v/>
      </c>
      <c r="Y470" s="90" t="str">
        <f>IF(VLOOKUP(I470,属性值!A:F,2,FALSE)&lt;17,"",IF(P470="","",INT(VLOOKUP(P470,属性值!A:G,R470+1,FALSE)*VLOOKUP(I470,属性值!A:F,5,FALSE))))</f>
        <v/>
      </c>
      <c r="Z470" s="90" t="str">
        <f t="shared" si="17"/>
        <v/>
      </c>
      <c r="AA470" s="90" t="str">
        <f>IF(VLOOKUP(I470,属性值!A:B,2,FALSE)&gt;16,"",IF(P470="","",INT(VLOOKUP(P470,属性值!I:O,R470+1,FALSE)*VLOOKUP(I470,属性值!A:D,3,FALSE))))</f>
        <v/>
      </c>
      <c r="AB470" s="90" t="str">
        <f>IF(VLOOKUP(I470,属性值!A:B,2,FALSE)&gt;16,"",IF(P470="","",INT(VLOOKUP(P470,属性值!I:O,R470+1,FALSE)*VLOOKUP(I470,属性值!A:D,4,FALSE))))</f>
        <v/>
      </c>
      <c r="AC470" s="90">
        <v>54</v>
      </c>
      <c r="AD470" s="90" t="str">
        <f>IF(AC470="","",VLOOKUP(AC470,状态名词!A:C,2,FALSE))</f>
        <v>spi</v>
      </c>
      <c r="AE470" s="90" t="str">
        <f>IF(AC470="","",VLOOKUP(AC470,状态名词!A:C,3,FALSE))</f>
        <v>精神</v>
      </c>
      <c r="AF470" s="90">
        <v>115</v>
      </c>
    </row>
    <row r="471" spans="1:32">
      <c r="I471" s="90" t="str">
        <f>IF(H471="",I470,VLOOKUP(H471,装备类型!A:B,2,FALSE))</f>
        <v>头部</v>
      </c>
      <c r="L471" s="90" t="s">
        <v>225</v>
      </c>
      <c r="Q471" s="55" t="str">
        <f t="shared" si="16"/>
        <v/>
      </c>
      <c r="Y471" s="90" t="str">
        <f>IF(VLOOKUP(I471,属性值!A:F,2,FALSE)&lt;17,"",IF(P471="","",INT(VLOOKUP(P471,属性值!A:G,R471+1,FALSE)*VLOOKUP(I471,属性值!A:F,5,FALSE))))</f>
        <v/>
      </c>
      <c r="Z471" s="90" t="str">
        <f t="shared" si="17"/>
        <v/>
      </c>
      <c r="AA471" s="90" t="str">
        <f>IF(VLOOKUP(I471,属性值!A:B,2,FALSE)&gt;16,"",IF(P471="","",INT(VLOOKUP(P471,属性值!I:O,R471+1,FALSE)*VLOOKUP(I471,属性值!A:D,3,FALSE))))</f>
        <v/>
      </c>
      <c r="AB471" s="90" t="str">
        <f>IF(VLOOKUP(I471,属性值!A:B,2,FALSE)&gt;16,"",IF(P471="","",INT(VLOOKUP(P471,属性值!I:O,R471+1,FALSE)*VLOOKUP(I471,属性值!A:D,4,FALSE))))</f>
        <v/>
      </c>
      <c r="AC471" s="90">
        <v>70</v>
      </c>
      <c r="AD471" s="90" t="str">
        <f>IF(AC471="","",VLOOKUP(AC471,状态名词!A:C,2,FALSE))</f>
        <v>eva</v>
      </c>
      <c r="AE471" s="90" t="str">
        <f>IF(AC471="","",VLOOKUP(AC471,状态名词!A:C,3,FALSE))</f>
        <v>回避率</v>
      </c>
      <c r="AF471" s="90">
        <v>360</v>
      </c>
    </row>
    <row r="472" spans="1:32">
      <c r="A472" s="90">
        <v>15134</v>
      </c>
      <c r="B472" s="90">
        <v>30</v>
      </c>
      <c r="C472" s="90">
        <v>5</v>
      </c>
      <c r="D472" s="90">
        <v>30</v>
      </c>
      <c r="E472" s="90">
        <v>1</v>
      </c>
      <c r="G472" s="90" t="s">
        <v>4377</v>
      </c>
      <c r="H472" s="90">
        <v>12</v>
      </c>
      <c r="I472" s="90" t="str">
        <f>IF(H472="",I471,VLOOKUP(H472,装备类型!A:B,2,FALSE))</f>
        <v>胸部</v>
      </c>
      <c r="J472" s="90">
        <v>1</v>
      </c>
      <c r="K472" s="90" t="s">
        <v>3441</v>
      </c>
      <c r="L472" s="90" t="s">
        <v>5536</v>
      </c>
      <c r="O472" s="90">
        <v>1</v>
      </c>
      <c r="P472" s="90">
        <v>30</v>
      </c>
      <c r="Q472" s="55">
        <f t="shared" si="16"/>
        <v>37</v>
      </c>
      <c r="R472" s="90">
        <v>5</v>
      </c>
      <c r="T472" s="90" t="s">
        <v>3541</v>
      </c>
      <c r="U472" s="90">
        <v>33631</v>
      </c>
      <c r="Y472" s="90" t="str">
        <f>IF(VLOOKUP(I472,属性值!A:F,2,FALSE)&lt;17,"",IF(P472="","",INT(VLOOKUP(P472,属性值!A:G,R472+1,FALSE)*VLOOKUP(I472,属性值!A:F,5,FALSE))))</f>
        <v/>
      </c>
      <c r="Z472" s="90" t="str">
        <f t="shared" si="17"/>
        <v/>
      </c>
      <c r="AA472" s="90">
        <f>IF(VLOOKUP(I472,属性值!A:B,2,FALSE)&gt;16,"",IF(P472="","",INT(VLOOKUP(P472,属性值!I:O,R472+1,FALSE)*VLOOKUP(I472,属性值!A:D,3,FALSE))))</f>
        <v>390</v>
      </c>
      <c r="AB472" s="90">
        <f>IF(VLOOKUP(I472,属性值!A:B,2,FALSE)&gt;16,"",IF(P472="","",INT(VLOOKUP(P472,属性值!I:O,R472+1,FALSE)*VLOOKUP(I472,属性值!A:D,4,FALSE))))</f>
        <v>195</v>
      </c>
      <c r="AC472" s="90">
        <v>58</v>
      </c>
      <c r="AD472" s="90" t="str">
        <f>IF(AC472="","",VLOOKUP(AC472,状态名词!A:C,2,FALSE))</f>
        <v>vit</v>
      </c>
      <c r="AE472" s="90" t="str">
        <f>IF(AC472="","",VLOOKUP(AC472,状态名词!A:C,3,FALSE))</f>
        <v>体力</v>
      </c>
      <c r="AF472" s="90">
        <v>72</v>
      </c>
    </row>
    <row r="473" spans="1:32">
      <c r="I473" s="90" t="str">
        <f>IF(H473="",I472,VLOOKUP(H473,装备类型!A:B,2,FALSE))</f>
        <v>胸部</v>
      </c>
      <c r="L473" s="90" t="s">
        <v>225</v>
      </c>
      <c r="Q473" s="55" t="str">
        <f t="shared" si="16"/>
        <v/>
      </c>
      <c r="Y473" s="90" t="str">
        <f>IF(VLOOKUP(I473,属性值!A:F,2,FALSE)&lt;17,"",IF(P473="","",INT(VLOOKUP(P473,属性值!A:G,R473+1,FALSE)*VLOOKUP(I473,属性值!A:F,5,FALSE))))</f>
        <v/>
      </c>
      <c r="Z473" s="90" t="str">
        <f t="shared" si="17"/>
        <v/>
      </c>
      <c r="AA473" s="90" t="str">
        <f>IF(VLOOKUP(I473,属性值!A:B,2,FALSE)&gt;16,"",IF(P473="","",INT(VLOOKUP(P473,属性值!I:O,R473+1,FALSE)*VLOOKUP(I473,属性值!A:D,3,FALSE))))</f>
        <v/>
      </c>
      <c r="AB473" s="90" t="str">
        <f>IF(VLOOKUP(I473,属性值!A:B,2,FALSE)&gt;16,"",IF(P473="","",INT(VLOOKUP(P473,属性值!I:O,R473+1,FALSE)*VLOOKUP(I473,属性值!A:D,4,FALSE))))</f>
        <v/>
      </c>
      <c r="AC473" s="90">
        <v>54</v>
      </c>
      <c r="AD473" s="90" t="str">
        <f>IF(AC473="","",VLOOKUP(AC473,状态名词!A:C,2,FALSE))</f>
        <v>spi</v>
      </c>
      <c r="AE473" s="90" t="str">
        <f>IF(AC473="","",VLOOKUP(AC473,状态名词!A:C,3,FALSE))</f>
        <v>精神</v>
      </c>
      <c r="AF473" s="90">
        <v>60</v>
      </c>
    </row>
    <row r="474" spans="1:32">
      <c r="I474" s="90" t="str">
        <f>IF(H474="",I473,VLOOKUP(H474,装备类型!A:B,2,FALSE))</f>
        <v>胸部</v>
      </c>
      <c r="L474" s="90" t="s">
        <v>225</v>
      </c>
      <c r="Q474" s="55" t="str">
        <f t="shared" si="16"/>
        <v/>
      </c>
      <c r="Y474" s="90" t="str">
        <f>IF(VLOOKUP(I474,属性值!A:F,2,FALSE)&lt;17,"",IF(P474="","",INT(VLOOKUP(P474,属性值!A:G,R474+1,FALSE)*VLOOKUP(I474,属性值!A:F,5,FALSE))))</f>
        <v/>
      </c>
      <c r="Z474" s="90" t="str">
        <f t="shared" si="17"/>
        <v/>
      </c>
      <c r="AA474" s="90" t="str">
        <f>IF(VLOOKUP(I474,属性值!A:B,2,FALSE)&gt;16,"",IF(P474="","",INT(VLOOKUP(P474,属性值!I:O,R474+1,FALSE)*VLOOKUP(I474,属性值!A:D,3,FALSE))))</f>
        <v/>
      </c>
      <c r="AB474" s="90" t="str">
        <f>IF(VLOOKUP(I474,属性值!A:B,2,FALSE)&gt;16,"",IF(P474="","",INT(VLOOKUP(P474,属性值!I:O,R474+1,FALSE)*VLOOKUP(I474,属性值!A:D,4,FALSE))))</f>
        <v/>
      </c>
      <c r="AC474" s="90">
        <v>70</v>
      </c>
      <c r="AD474" s="90" t="str">
        <f>IF(AC474="","",VLOOKUP(AC474,状态名词!A:C,2,FALSE))</f>
        <v>eva</v>
      </c>
      <c r="AE474" s="90" t="str">
        <f>IF(AC474="","",VLOOKUP(AC474,状态名词!A:C,3,FALSE))</f>
        <v>回避率</v>
      </c>
      <c r="AF474" s="90">
        <v>192</v>
      </c>
    </row>
    <row r="475" spans="1:32">
      <c r="I475" s="90" t="str">
        <f>IF(H475="",I474,VLOOKUP(H475,装备类型!A:B,2,FALSE))</f>
        <v>胸部</v>
      </c>
      <c r="J475" s="90">
        <v>2</v>
      </c>
      <c r="K475" s="90" t="s">
        <v>3442</v>
      </c>
      <c r="L475" s="90" t="s">
        <v>4206</v>
      </c>
      <c r="O475" s="90">
        <v>1</v>
      </c>
      <c r="P475" s="90">
        <v>60</v>
      </c>
      <c r="Q475" s="55">
        <f t="shared" si="16"/>
        <v>69</v>
      </c>
      <c r="R475" s="90">
        <v>6</v>
      </c>
      <c r="T475" s="90" t="s">
        <v>3541</v>
      </c>
      <c r="U475" s="90">
        <v>33632</v>
      </c>
      <c r="Y475" s="90" t="str">
        <f>IF(VLOOKUP(I475,属性值!A:F,2,FALSE)&lt;17,"",IF(P475="","",INT(VLOOKUP(P475,属性值!A:G,R475+1,FALSE)*VLOOKUP(I475,属性值!A:F,5,FALSE))))</f>
        <v/>
      </c>
      <c r="Z475" s="90" t="str">
        <f t="shared" si="17"/>
        <v/>
      </c>
      <c r="AA475" s="90">
        <f>IF(VLOOKUP(I475,属性值!A:B,2,FALSE)&gt;16,"",IF(P475="","",INT(VLOOKUP(P475,属性值!I:O,R475+1,FALSE)*VLOOKUP(I475,属性值!A:D,3,FALSE))))</f>
        <v>1374</v>
      </c>
      <c r="AB475" s="90">
        <f>IF(VLOOKUP(I475,属性值!A:B,2,FALSE)&gt;16,"",IF(P475="","",INT(VLOOKUP(P475,属性值!I:O,R475+1,FALSE)*VLOOKUP(I475,属性值!A:D,4,FALSE))))</f>
        <v>687</v>
      </c>
      <c r="AC475" s="90">
        <v>58</v>
      </c>
      <c r="AD475" s="90" t="str">
        <f>IF(AC475="","",VLOOKUP(AC475,状态名词!A:C,2,FALSE))</f>
        <v>vit</v>
      </c>
      <c r="AE475" s="90" t="str">
        <f>IF(AC475="","",VLOOKUP(AC475,状态名词!A:C,3,FALSE))</f>
        <v>体力</v>
      </c>
      <c r="AF475" s="90">
        <v>136</v>
      </c>
    </row>
    <row r="476" spans="1:32">
      <c r="I476" s="90" t="str">
        <f>IF(H476="",I475,VLOOKUP(H476,装备类型!A:B,2,FALSE))</f>
        <v>胸部</v>
      </c>
      <c r="L476" s="90" t="s">
        <v>225</v>
      </c>
      <c r="Q476" s="55" t="str">
        <f t="shared" si="16"/>
        <v/>
      </c>
      <c r="Y476" s="90" t="str">
        <f>IF(VLOOKUP(I476,属性值!A:F,2,FALSE)&lt;17,"",IF(P476="","",INT(VLOOKUP(P476,属性值!A:G,R476+1,FALSE)*VLOOKUP(I476,属性值!A:F,5,FALSE))))</f>
        <v/>
      </c>
      <c r="Z476" s="90" t="str">
        <f t="shared" si="17"/>
        <v/>
      </c>
      <c r="AA476" s="90" t="str">
        <f>IF(VLOOKUP(I476,属性值!A:B,2,FALSE)&gt;16,"",IF(P476="","",INT(VLOOKUP(P476,属性值!I:O,R476+1,FALSE)*VLOOKUP(I476,属性值!A:D,3,FALSE))))</f>
        <v/>
      </c>
      <c r="AB476" s="90" t="str">
        <f>IF(VLOOKUP(I476,属性值!A:B,2,FALSE)&gt;16,"",IF(P476="","",INT(VLOOKUP(P476,属性值!I:O,R476+1,FALSE)*VLOOKUP(I476,属性值!A:D,4,FALSE))))</f>
        <v/>
      </c>
      <c r="AC476" s="90">
        <v>54</v>
      </c>
      <c r="AD476" s="90" t="str">
        <f>IF(AC476="","",VLOOKUP(AC476,状态名词!A:C,2,FALSE))</f>
        <v>spi</v>
      </c>
      <c r="AE476" s="90" t="str">
        <f>IF(AC476="","",VLOOKUP(AC476,状态名词!A:C,3,FALSE))</f>
        <v>精神</v>
      </c>
      <c r="AF476" s="90">
        <v>115</v>
      </c>
    </row>
    <row r="477" spans="1:32">
      <c r="I477" s="90" t="str">
        <f>IF(H477="",I476,VLOOKUP(H477,装备类型!A:B,2,FALSE))</f>
        <v>胸部</v>
      </c>
      <c r="L477" s="90" t="s">
        <v>225</v>
      </c>
      <c r="Q477" s="55" t="str">
        <f t="shared" si="16"/>
        <v/>
      </c>
      <c r="Y477" s="90" t="str">
        <f>IF(VLOOKUP(I477,属性值!A:F,2,FALSE)&lt;17,"",IF(P477="","",INT(VLOOKUP(P477,属性值!A:G,R477+1,FALSE)*VLOOKUP(I477,属性值!A:F,5,FALSE))))</f>
        <v/>
      </c>
      <c r="Z477" s="90" t="str">
        <f t="shared" si="17"/>
        <v/>
      </c>
      <c r="AA477" s="90" t="str">
        <f>IF(VLOOKUP(I477,属性值!A:B,2,FALSE)&gt;16,"",IF(P477="","",INT(VLOOKUP(P477,属性值!I:O,R477+1,FALSE)*VLOOKUP(I477,属性值!A:D,3,FALSE))))</f>
        <v/>
      </c>
      <c r="AB477" s="90" t="str">
        <f>IF(VLOOKUP(I477,属性值!A:B,2,FALSE)&gt;16,"",IF(P477="","",INT(VLOOKUP(P477,属性值!I:O,R477+1,FALSE)*VLOOKUP(I477,属性值!A:D,4,FALSE))))</f>
        <v/>
      </c>
      <c r="AC477" s="90">
        <v>70</v>
      </c>
      <c r="AD477" s="90" t="str">
        <f>IF(AC477="","",VLOOKUP(AC477,状态名词!A:C,2,FALSE))</f>
        <v>eva</v>
      </c>
      <c r="AE477" s="90" t="str">
        <f>IF(AC477="","",VLOOKUP(AC477,状态名词!A:C,3,FALSE))</f>
        <v>回避率</v>
      </c>
      <c r="AF477" s="90">
        <v>360</v>
      </c>
    </row>
    <row r="478" spans="1:32">
      <c r="A478" s="90">
        <v>15135</v>
      </c>
      <c r="B478" s="90">
        <v>30</v>
      </c>
      <c r="C478" s="90">
        <v>5</v>
      </c>
      <c r="D478" s="90">
        <v>30</v>
      </c>
      <c r="E478" s="90">
        <v>1</v>
      </c>
      <c r="G478" s="90" t="s">
        <v>4377</v>
      </c>
      <c r="H478" s="90">
        <v>13</v>
      </c>
      <c r="I478" s="90" t="str">
        <f>IF(H478="",I477,VLOOKUP(H478,装备类型!A:B,2,FALSE))</f>
        <v>腿部</v>
      </c>
      <c r="J478" s="90">
        <v>1</v>
      </c>
      <c r="K478" s="90" t="s">
        <v>3443</v>
      </c>
      <c r="L478" s="90" t="s">
        <v>5536</v>
      </c>
      <c r="O478" s="90">
        <v>1</v>
      </c>
      <c r="P478" s="90">
        <v>30</v>
      </c>
      <c r="Q478" s="55">
        <f t="shared" si="16"/>
        <v>37</v>
      </c>
      <c r="R478" s="90">
        <v>5</v>
      </c>
      <c r="T478" s="90" t="s">
        <v>3237</v>
      </c>
      <c r="U478" s="90">
        <v>33633</v>
      </c>
      <c r="Y478" s="90" t="str">
        <f>IF(VLOOKUP(I478,属性值!A:F,2,FALSE)&lt;17,"",IF(P478="","",INT(VLOOKUP(P478,属性值!A:G,R478+1,FALSE)*VLOOKUP(I478,属性值!A:F,5,FALSE))))</f>
        <v/>
      </c>
      <c r="Z478" s="90" t="str">
        <f t="shared" si="17"/>
        <v/>
      </c>
      <c r="AA478" s="90">
        <f>IF(VLOOKUP(I478,属性值!A:B,2,FALSE)&gt;16,"",IF(P478="","",INT(VLOOKUP(P478,属性值!I:O,R478+1,FALSE)*VLOOKUP(I478,属性值!A:D,3,FALSE))))</f>
        <v>390</v>
      </c>
      <c r="AB478" s="90">
        <f>IF(VLOOKUP(I478,属性值!A:B,2,FALSE)&gt;16,"",IF(P478="","",INT(VLOOKUP(P478,属性值!I:O,R478+1,FALSE)*VLOOKUP(I478,属性值!A:D,4,FALSE))))</f>
        <v>195</v>
      </c>
      <c r="AC478" s="90">
        <v>58</v>
      </c>
      <c r="AD478" s="90" t="str">
        <f>IF(AC478="","",VLOOKUP(AC478,状态名词!A:C,2,FALSE))</f>
        <v>vit</v>
      </c>
      <c r="AE478" s="90" t="str">
        <f>IF(AC478="","",VLOOKUP(AC478,状态名词!A:C,3,FALSE))</f>
        <v>体力</v>
      </c>
      <c r="AF478" s="90">
        <v>72</v>
      </c>
    </row>
    <row r="479" spans="1:32">
      <c r="I479" s="90" t="str">
        <f>IF(H479="",I478,VLOOKUP(H479,装备类型!A:B,2,FALSE))</f>
        <v>腿部</v>
      </c>
      <c r="L479" s="90" t="s">
        <v>225</v>
      </c>
      <c r="Q479" s="55" t="str">
        <f t="shared" si="16"/>
        <v/>
      </c>
      <c r="Y479" s="90" t="str">
        <f>IF(VLOOKUP(I479,属性值!A:F,2,FALSE)&lt;17,"",IF(P479="","",INT(VLOOKUP(P479,属性值!A:G,R479+1,FALSE)*VLOOKUP(I479,属性值!A:F,5,FALSE))))</f>
        <v/>
      </c>
      <c r="Z479" s="90" t="str">
        <f t="shared" si="17"/>
        <v/>
      </c>
      <c r="AA479" s="90" t="str">
        <f>IF(VLOOKUP(I479,属性值!A:B,2,FALSE)&gt;16,"",IF(P479="","",INT(VLOOKUP(P479,属性值!I:O,R479+1,FALSE)*VLOOKUP(I479,属性值!A:D,3,FALSE))))</f>
        <v/>
      </c>
      <c r="AB479" s="90" t="str">
        <f>IF(VLOOKUP(I479,属性值!A:B,2,FALSE)&gt;16,"",IF(P479="","",INT(VLOOKUP(P479,属性值!I:O,R479+1,FALSE)*VLOOKUP(I479,属性值!A:D,4,FALSE))))</f>
        <v/>
      </c>
      <c r="AC479" s="90">
        <v>54</v>
      </c>
      <c r="AD479" s="90" t="str">
        <f>IF(AC479="","",VLOOKUP(AC479,状态名词!A:C,2,FALSE))</f>
        <v>spi</v>
      </c>
      <c r="AE479" s="90" t="str">
        <f>IF(AC479="","",VLOOKUP(AC479,状态名词!A:C,3,FALSE))</f>
        <v>精神</v>
      </c>
      <c r="AF479" s="90">
        <v>60</v>
      </c>
    </row>
    <row r="480" spans="1:32">
      <c r="I480" s="90" t="str">
        <f>IF(H480="",I479,VLOOKUP(H480,装备类型!A:B,2,FALSE))</f>
        <v>腿部</v>
      </c>
      <c r="L480" s="90" t="s">
        <v>225</v>
      </c>
      <c r="Q480" s="55" t="str">
        <f t="shared" si="16"/>
        <v/>
      </c>
      <c r="Y480" s="90" t="str">
        <f>IF(VLOOKUP(I480,属性值!A:F,2,FALSE)&lt;17,"",IF(P480="","",INT(VLOOKUP(P480,属性值!A:G,R480+1,FALSE)*VLOOKUP(I480,属性值!A:F,5,FALSE))))</f>
        <v/>
      </c>
      <c r="Z480" s="90" t="str">
        <f t="shared" si="17"/>
        <v/>
      </c>
      <c r="AA480" s="90" t="str">
        <f>IF(VLOOKUP(I480,属性值!A:B,2,FALSE)&gt;16,"",IF(P480="","",INT(VLOOKUP(P480,属性值!I:O,R480+1,FALSE)*VLOOKUP(I480,属性值!A:D,3,FALSE))))</f>
        <v/>
      </c>
      <c r="AB480" s="90" t="str">
        <f>IF(VLOOKUP(I480,属性值!A:B,2,FALSE)&gt;16,"",IF(P480="","",INT(VLOOKUP(P480,属性值!I:O,R480+1,FALSE)*VLOOKUP(I480,属性值!A:D,4,FALSE))))</f>
        <v/>
      </c>
      <c r="AC480" s="90">
        <v>70</v>
      </c>
      <c r="AD480" s="90" t="str">
        <f>IF(AC480="","",VLOOKUP(AC480,状态名词!A:C,2,FALSE))</f>
        <v>eva</v>
      </c>
      <c r="AE480" s="90" t="str">
        <f>IF(AC480="","",VLOOKUP(AC480,状态名词!A:C,3,FALSE))</f>
        <v>回避率</v>
      </c>
      <c r="AF480" s="90">
        <v>192</v>
      </c>
    </row>
    <row r="481" spans="1:32">
      <c r="I481" s="90" t="str">
        <f>IF(H481="",I480,VLOOKUP(H481,装备类型!A:B,2,FALSE))</f>
        <v>腿部</v>
      </c>
      <c r="J481" s="90">
        <v>2</v>
      </c>
      <c r="K481" s="90" t="s">
        <v>3444</v>
      </c>
      <c r="L481" s="90" t="s">
        <v>4206</v>
      </c>
      <c r="O481" s="90">
        <v>1</v>
      </c>
      <c r="P481" s="90">
        <v>60</v>
      </c>
      <c r="Q481" s="55">
        <f t="shared" si="16"/>
        <v>69</v>
      </c>
      <c r="R481" s="90">
        <v>6</v>
      </c>
      <c r="T481" s="90" t="s">
        <v>3237</v>
      </c>
      <c r="U481" s="90">
        <v>33634</v>
      </c>
      <c r="Y481" s="90" t="str">
        <f>IF(VLOOKUP(I481,属性值!A:F,2,FALSE)&lt;17,"",IF(P481="","",INT(VLOOKUP(P481,属性值!A:G,R481+1,FALSE)*VLOOKUP(I481,属性值!A:F,5,FALSE))))</f>
        <v/>
      </c>
      <c r="Z481" s="90" t="str">
        <f t="shared" si="17"/>
        <v/>
      </c>
      <c r="AA481" s="90">
        <f>IF(VLOOKUP(I481,属性值!A:B,2,FALSE)&gt;16,"",IF(P481="","",INT(VLOOKUP(P481,属性值!I:O,R481+1,FALSE)*VLOOKUP(I481,属性值!A:D,3,FALSE))))</f>
        <v>1374</v>
      </c>
      <c r="AB481" s="90">
        <f>IF(VLOOKUP(I481,属性值!A:B,2,FALSE)&gt;16,"",IF(P481="","",INT(VLOOKUP(P481,属性值!I:O,R481+1,FALSE)*VLOOKUP(I481,属性值!A:D,4,FALSE))))</f>
        <v>687</v>
      </c>
      <c r="AC481" s="90">
        <v>58</v>
      </c>
      <c r="AD481" s="90" t="str">
        <f>IF(AC481="","",VLOOKUP(AC481,状态名词!A:C,2,FALSE))</f>
        <v>vit</v>
      </c>
      <c r="AE481" s="90" t="str">
        <f>IF(AC481="","",VLOOKUP(AC481,状态名词!A:C,3,FALSE))</f>
        <v>体力</v>
      </c>
      <c r="AF481" s="90">
        <v>136</v>
      </c>
    </row>
    <row r="482" spans="1:32">
      <c r="I482" s="90" t="str">
        <f>IF(H482="",I481,VLOOKUP(H482,装备类型!A:B,2,FALSE))</f>
        <v>腿部</v>
      </c>
      <c r="L482" s="90" t="s">
        <v>225</v>
      </c>
      <c r="Q482" s="55" t="str">
        <f t="shared" si="16"/>
        <v/>
      </c>
      <c r="Y482" s="90" t="str">
        <f>IF(VLOOKUP(I482,属性值!A:F,2,FALSE)&lt;17,"",IF(P482="","",INT(VLOOKUP(P482,属性值!A:G,R482+1,FALSE)*VLOOKUP(I482,属性值!A:F,5,FALSE))))</f>
        <v/>
      </c>
      <c r="Z482" s="90" t="str">
        <f t="shared" si="17"/>
        <v/>
      </c>
      <c r="AA482" s="90" t="str">
        <f>IF(VLOOKUP(I482,属性值!A:B,2,FALSE)&gt;16,"",IF(P482="","",INT(VLOOKUP(P482,属性值!I:O,R482+1,FALSE)*VLOOKUP(I482,属性值!A:D,3,FALSE))))</f>
        <v/>
      </c>
      <c r="AB482" s="90" t="str">
        <f>IF(VLOOKUP(I482,属性值!A:B,2,FALSE)&gt;16,"",IF(P482="","",INT(VLOOKUP(P482,属性值!I:O,R482+1,FALSE)*VLOOKUP(I482,属性值!A:D,4,FALSE))))</f>
        <v/>
      </c>
      <c r="AC482" s="90">
        <v>54</v>
      </c>
      <c r="AD482" s="90" t="str">
        <f>IF(AC482="","",VLOOKUP(AC482,状态名词!A:C,2,FALSE))</f>
        <v>spi</v>
      </c>
      <c r="AE482" s="90" t="str">
        <f>IF(AC482="","",VLOOKUP(AC482,状态名词!A:C,3,FALSE))</f>
        <v>精神</v>
      </c>
      <c r="AF482" s="90">
        <v>115</v>
      </c>
    </row>
    <row r="483" spans="1:32">
      <c r="I483" s="90" t="str">
        <f>IF(H483="",I482,VLOOKUP(H483,装备类型!A:B,2,FALSE))</f>
        <v>腿部</v>
      </c>
      <c r="L483" s="90" t="s">
        <v>225</v>
      </c>
      <c r="Q483" s="55" t="str">
        <f t="shared" si="16"/>
        <v/>
      </c>
      <c r="Y483" s="90" t="str">
        <f>IF(VLOOKUP(I483,属性值!A:F,2,FALSE)&lt;17,"",IF(P483="","",INT(VLOOKUP(P483,属性值!A:G,R483+1,FALSE)*VLOOKUP(I483,属性值!A:F,5,FALSE))))</f>
        <v/>
      </c>
      <c r="Z483" s="90" t="str">
        <f t="shared" si="17"/>
        <v/>
      </c>
      <c r="AA483" s="90" t="str">
        <f>IF(VLOOKUP(I483,属性值!A:B,2,FALSE)&gt;16,"",IF(P483="","",INT(VLOOKUP(P483,属性值!I:O,R483+1,FALSE)*VLOOKUP(I483,属性值!A:D,3,FALSE))))</f>
        <v/>
      </c>
      <c r="AB483" s="90" t="str">
        <f>IF(VLOOKUP(I483,属性值!A:B,2,FALSE)&gt;16,"",IF(P483="","",INT(VLOOKUP(P483,属性值!I:O,R483+1,FALSE)*VLOOKUP(I483,属性值!A:D,4,FALSE))))</f>
        <v/>
      </c>
      <c r="AC483" s="90">
        <v>70</v>
      </c>
      <c r="AD483" s="90" t="str">
        <f>IF(AC483="","",VLOOKUP(AC483,状态名词!A:C,2,FALSE))</f>
        <v>eva</v>
      </c>
      <c r="AE483" s="90" t="str">
        <f>IF(AC483="","",VLOOKUP(AC483,状态名词!A:C,3,FALSE))</f>
        <v>回避率</v>
      </c>
      <c r="AF483" s="90">
        <v>360</v>
      </c>
    </row>
    <row r="484" spans="1:32">
      <c r="A484" s="90">
        <v>15136</v>
      </c>
      <c r="B484" s="90">
        <v>30</v>
      </c>
      <c r="C484" s="90">
        <v>5</v>
      </c>
      <c r="D484" s="90">
        <v>30</v>
      </c>
      <c r="E484" s="90">
        <v>1</v>
      </c>
      <c r="G484" s="90" t="s">
        <v>4377</v>
      </c>
      <c r="H484" s="90">
        <v>14</v>
      </c>
      <c r="I484" s="90" t="str">
        <f>IF(H484="",I483,VLOOKUP(H484,装备类型!A:B,2,FALSE))</f>
        <v>戒指</v>
      </c>
      <c r="J484" s="90">
        <v>1</v>
      </c>
      <c r="K484" s="90" t="s">
        <v>3445</v>
      </c>
      <c r="L484" s="90" t="s">
        <v>5536</v>
      </c>
      <c r="O484" s="90">
        <v>1</v>
      </c>
      <c r="P484" s="90">
        <v>30</v>
      </c>
      <c r="Q484" s="55">
        <f t="shared" si="16"/>
        <v>37</v>
      </c>
      <c r="R484" s="90">
        <v>5</v>
      </c>
      <c r="T484" s="90" t="s">
        <v>3542</v>
      </c>
      <c r="U484" s="90">
        <v>33635</v>
      </c>
      <c r="Y484" s="90" t="str">
        <f>IF(VLOOKUP(I484,属性值!A:F,2,FALSE)&lt;17,"",IF(P484="","",INT(VLOOKUP(P484,属性值!A:G,R484+1,FALSE)*VLOOKUP(I484,属性值!A:F,5,FALSE))))</f>
        <v/>
      </c>
      <c r="Z484" s="90" t="str">
        <f t="shared" si="17"/>
        <v/>
      </c>
      <c r="AA484" s="90">
        <f>IF(VLOOKUP(I484,属性值!A:B,2,FALSE)&gt;16,"",IF(P484="","",INT(VLOOKUP(P484,属性值!I:O,R484+1,FALSE)*VLOOKUP(I484,属性值!A:D,3,FALSE))))</f>
        <v>195</v>
      </c>
      <c r="AB484" s="90">
        <f>IF(VLOOKUP(I484,属性值!A:B,2,FALSE)&gt;16,"",IF(P484="","",INT(VLOOKUP(P484,属性值!I:O,R484+1,FALSE)*VLOOKUP(I484,属性值!A:D,4,FALSE))))</f>
        <v>390</v>
      </c>
      <c r="AC484" s="90">
        <v>58</v>
      </c>
      <c r="AD484" s="90" t="str">
        <f>IF(AC484="","",VLOOKUP(AC484,状态名词!A:C,2,FALSE))</f>
        <v>vit</v>
      </c>
      <c r="AE484" s="90" t="str">
        <f>IF(AC484="","",VLOOKUP(AC484,状态名词!A:C,3,FALSE))</f>
        <v>体力</v>
      </c>
      <c r="AF484" s="90">
        <v>36</v>
      </c>
    </row>
    <row r="485" spans="1:32">
      <c r="I485" s="90" t="str">
        <f>IF(H485="",I484,VLOOKUP(H485,装备类型!A:B,2,FALSE))</f>
        <v>戒指</v>
      </c>
      <c r="L485" s="90" t="s">
        <v>225</v>
      </c>
      <c r="Q485" s="55" t="str">
        <f t="shared" si="16"/>
        <v/>
      </c>
      <c r="Y485" s="90" t="str">
        <f>IF(VLOOKUP(I485,属性值!A:F,2,FALSE)&lt;17,"",IF(P485="","",INT(VLOOKUP(P485,属性值!A:G,R485+1,FALSE)*VLOOKUP(I485,属性值!A:F,5,FALSE))))</f>
        <v/>
      </c>
      <c r="Z485" s="90" t="str">
        <f t="shared" si="17"/>
        <v/>
      </c>
      <c r="AA485" s="90" t="str">
        <f>IF(VLOOKUP(I485,属性值!A:B,2,FALSE)&gt;16,"",IF(P485="","",INT(VLOOKUP(P485,属性值!I:O,R485+1,FALSE)*VLOOKUP(I485,属性值!A:D,3,FALSE))))</f>
        <v/>
      </c>
      <c r="AB485" s="90" t="str">
        <f>IF(VLOOKUP(I485,属性值!A:B,2,FALSE)&gt;16,"",IF(P485="","",INT(VLOOKUP(P485,属性值!I:O,R485+1,FALSE)*VLOOKUP(I485,属性值!A:D,4,FALSE))))</f>
        <v/>
      </c>
      <c r="AC485" s="90">
        <v>54</v>
      </c>
      <c r="AD485" s="90" t="str">
        <f>IF(AC485="","",VLOOKUP(AC485,状态名词!A:C,2,FALSE))</f>
        <v>spi</v>
      </c>
      <c r="AE485" s="90" t="str">
        <f>IF(AC485="","",VLOOKUP(AC485,状态名词!A:C,3,FALSE))</f>
        <v>精神</v>
      </c>
      <c r="AF485" s="90">
        <v>120</v>
      </c>
    </row>
    <row r="486" spans="1:32">
      <c r="I486" s="90" t="str">
        <f>IF(H486="",I485,VLOOKUP(H486,装备类型!A:B,2,FALSE))</f>
        <v>戒指</v>
      </c>
      <c r="L486" s="90" t="s">
        <v>225</v>
      </c>
      <c r="Q486" s="55" t="str">
        <f t="shared" si="16"/>
        <v/>
      </c>
      <c r="Y486" s="90" t="str">
        <f>IF(VLOOKUP(I486,属性值!A:F,2,FALSE)&lt;17,"",IF(P486="","",INT(VLOOKUP(P486,属性值!A:G,R486+1,FALSE)*VLOOKUP(I486,属性值!A:F,5,FALSE))))</f>
        <v/>
      </c>
      <c r="Z486" s="90" t="str">
        <f t="shared" si="17"/>
        <v/>
      </c>
      <c r="AA486" s="90" t="str">
        <f>IF(VLOOKUP(I486,属性值!A:B,2,FALSE)&gt;16,"",IF(P486="","",INT(VLOOKUP(P486,属性值!I:O,R486+1,FALSE)*VLOOKUP(I486,属性值!A:D,3,FALSE))))</f>
        <v/>
      </c>
      <c r="AB486" s="90" t="str">
        <f>IF(VLOOKUP(I486,属性值!A:B,2,FALSE)&gt;16,"",IF(P486="","",INT(VLOOKUP(P486,属性值!I:O,R486+1,FALSE)*VLOOKUP(I486,属性值!A:D,4,FALSE))))</f>
        <v/>
      </c>
      <c r="AC486" s="90">
        <v>70</v>
      </c>
      <c r="AD486" s="90" t="str">
        <f>IF(AC486="","",VLOOKUP(AC486,状态名词!A:C,2,FALSE))</f>
        <v>eva</v>
      </c>
      <c r="AE486" s="90" t="str">
        <f>IF(AC486="","",VLOOKUP(AC486,状态名词!A:C,3,FALSE))</f>
        <v>回避率</v>
      </c>
      <c r="AF486" s="90">
        <v>192</v>
      </c>
    </row>
    <row r="487" spans="1:32">
      <c r="I487" s="90" t="str">
        <f>IF(H487="",I486,VLOOKUP(H487,装备类型!A:B,2,FALSE))</f>
        <v>戒指</v>
      </c>
      <c r="J487" s="90">
        <v>2</v>
      </c>
      <c r="K487" s="90" t="s">
        <v>3446</v>
      </c>
      <c r="L487" s="90" t="s">
        <v>4206</v>
      </c>
      <c r="O487" s="90">
        <v>1</v>
      </c>
      <c r="P487" s="90">
        <v>60</v>
      </c>
      <c r="Q487" s="55">
        <f t="shared" si="16"/>
        <v>69</v>
      </c>
      <c r="R487" s="90">
        <v>6</v>
      </c>
      <c r="T487" s="90" t="s">
        <v>3542</v>
      </c>
      <c r="U487" s="90">
        <v>33636</v>
      </c>
      <c r="Y487" s="90" t="str">
        <f>IF(VLOOKUP(I487,属性值!A:F,2,FALSE)&lt;17,"",IF(P487="","",INT(VLOOKUP(P487,属性值!A:G,R487+1,FALSE)*VLOOKUP(I487,属性值!A:F,5,FALSE))))</f>
        <v/>
      </c>
      <c r="Z487" s="90" t="str">
        <f t="shared" si="17"/>
        <v/>
      </c>
      <c r="AA487" s="90">
        <f>IF(VLOOKUP(I487,属性值!A:B,2,FALSE)&gt;16,"",IF(P487="","",INT(VLOOKUP(P487,属性值!I:O,R487+1,FALSE)*VLOOKUP(I487,属性值!A:D,3,FALSE))))</f>
        <v>687</v>
      </c>
      <c r="AB487" s="90">
        <f>IF(VLOOKUP(I487,属性值!A:B,2,FALSE)&gt;16,"",IF(P487="","",INT(VLOOKUP(P487,属性值!I:O,R487+1,FALSE)*VLOOKUP(I487,属性值!A:D,4,FALSE))))</f>
        <v>1374</v>
      </c>
      <c r="AC487" s="90">
        <v>58</v>
      </c>
      <c r="AD487" s="90" t="str">
        <f>IF(AC487="","",VLOOKUP(AC487,状态名词!A:C,2,FALSE))</f>
        <v>vit</v>
      </c>
      <c r="AE487" s="90" t="str">
        <f>IF(AC487="","",VLOOKUP(AC487,状态名词!A:C,3,FALSE))</f>
        <v>体力</v>
      </c>
      <c r="AF487" s="90">
        <v>68</v>
      </c>
    </row>
    <row r="488" spans="1:32">
      <c r="I488" s="90" t="str">
        <f>IF(H488="",I487,VLOOKUP(H488,装备类型!A:B,2,FALSE))</f>
        <v>戒指</v>
      </c>
      <c r="L488" s="90" t="s">
        <v>225</v>
      </c>
      <c r="Q488" s="55" t="str">
        <f t="shared" si="16"/>
        <v/>
      </c>
      <c r="Y488" s="90" t="str">
        <f>IF(VLOOKUP(I488,属性值!A:F,2,FALSE)&lt;17,"",IF(P488="","",INT(VLOOKUP(P488,属性值!A:G,R488+1,FALSE)*VLOOKUP(I488,属性值!A:F,5,FALSE))))</f>
        <v/>
      </c>
      <c r="Z488" s="90" t="str">
        <f t="shared" si="17"/>
        <v/>
      </c>
      <c r="AA488" s="90" t="str">
        <f>IF(VLOOKUP(I488,属性值!A:B,2,FALSE)&gt;16,"",IF(P488="","",INT(VLOOKUP(P488,属性值!I:O,R488+1,FALSE)*VLOOKUP(I488,属性值!A:D,3,FALSE))))</f>
        <v/>
      </c>
      <c r="AB488" s="90" t="str">
        <f>IF(VLOOKUP(I488,属性值!A:B,2,FALSE)&gt;16,"",IF(P488="","",INT(VLOOKUP(P488,属性值!I:O,R488+1,FALSE)*VLOOKUP(I488,属性值!A:D,4,FALSE))))</f>
        <v/>
      </c>
      <c r="AC488" s="90">
        <v>54</v>
      </c>
      <c r="AD488" s="90" t="str">
        <f>IF(AC488="","",VLOOKUP(AC488,状态名词!A:C,2,FALSE))</f>
        <v>spi</v>
      </c>
      <c r="AE488" s="90" t="str">
        <f>IF(AC488="","",VLOOKUP(AC488,状态名词!A:C,3,FALSE))</f>
        <v>精神</v>
      </c>
      <c r="AF488" s="90">
        <v>230</v>
      </c>
    </row>
    <row r="489" spans="1:32">
      <c r="I489" s="90" t="str">
        <f>IF(H489="",I488,VLOOKUP(H489,装备类型!A:B,2,FALSE))</f>
        <v>戒指</v>
      </c>
      <c r="L489" s="90" t="s">
        <v>225</v>
      </c>
      <c r="Q489" s="55" t="str">
        <f t="shared" si="16"/>
        <v/>
      </c>
      <c r="Y489" s="90" t="str">
        <f>IF(VLOOKUP(I489,属性值!A:F,2,FALSE)&lt;17,"",IF(P489="","",INT(VLOOKUP(P489,属性值!A:G,R489+1,FALSE)*VLOOKUP(I489,属性值!A:F,5,FALSE))))</f>
        <v/>
      </c>
      <c r="Z489" s="90" t="str">
        <f t="shared" si="17"/>
        <v/>
      </c>
      <c r="AA489" s="90" t="str">
        <f>IF(VLOOKUP(I489,属性值!A:B,2,FALSE)&gt;16,"",IF(P489="","",INT(VLOOKUP(P489,属性值!I:O,R489+1,FALSE)*VLOOKUP(I489,属性值!A:D,3,FALSE))))</f>
        <v/>
      </c>
      <c r="AB489" s="90" t="str">
        <f>IF(VLOOKUP(I489,属性值!A:B,2,FALSE)&gt;16,"",IF(P489="","",INT(VLOOKUP(P489,属性值!I:O,R489+1,FALSE)*VLOOKUP(I489,属性值!A:D,4,FALSE))))</f>
        <v/>
      </c>
      <c r="AC489" s="90">
        <v>70</v>
      </c>
      <c r="AD489" s="90" t="str">
        <f>IF(AC489="","",VLOOKUP(AC489,状态名词!A:C,2,FALSE))</f>
        <v>eva</v>
      </c>
      <c r="AE489" s="90" t="str">
        <f>IF(AC489="","",VLOOKUP(AC489,状态名词!A:C,3,FALSE))</f>
        <v>回避率</v>
      </c>
      <c r="AF489" s="90">
        <v>360</v>
      </c>
    </row>
    <row r="490" spans="1:32">
      <c r="A490" s="90">
        <v>15137</v>
      </c>
      <c r="B490" s="90">
        <v>30</v>
      </c>
      <c r="C490" s="90">
        <v>5</v>
      </c>
      <c r="D490" s="90">
        <v>30</v>
      </c>
      <c r="E490" s="90">
        <v>1</v>
      </c>
      <c r="G490" s="90" t="s">
        <v>4377</v>
      </c>
      <c r="H490" s="90">
        <v>15</v>
      </c>
      <c r="I490" s="90" t="str">
        <f>IF(H490="",I489,VLOOKUP(H490,装备类型!A:B,2,FALSE))</f>
        <v>项链</v>
      </c>
      <c r="J490" s="90">
        <v>1</v>
      </c>
      <c r="K490" s="90" t="s">
        <v>3447</v>
      </c>
      <c r="L490" s="90" t="s">
        <v>5537</v>
      </c>
      <c r="O490" s="90">
        <v>1</v>
      </c>
      <c r="P490" s="90">
        <v>30</v>
      </c>
      <c r="Q490" s="55">
        <f t="shared" si="16"/>
        <v>37</v>
      </c>
      <c r="R490" s="90">
        <v>5</v>
      </c>
      <c r="T490" s="90" t="s">
        <v>3543</v>
      </c>
      <c r="U490" s="90">
        <v>33637</v>
      </c>
      <c r="Y490" s="90" t="str">
        <f>IF(VLOOKUP(I490,属性值!A:F,2,FALSE)&lt;17,"",IF(P490="","",INT(VLOOKUP(P490,属性值!A:G,R490+1,FALSE)*VLOOKUP(I490,属性值!A:F,5,FALSE))))</f>
        <v/>
      </c>
      <c r="Z490" s="90" t="str">
        <f t="shared" si="17"/>
        <v/>
      </c>
      <c r="AA490" s="90">
        <f>IF(VLOOKUP(I490,属性值!A:B,2,FALSE)&gt;16,"",IF(P490="","",INT(VLOOKUP(P490,属性值!I:O,R490+1,FALSE)*VLOOKUP(I490,属性值!A:D,3,FALSE))))</f>
        <v>195</v>
      </c>
      <c r="AB490" s="90">
        <f>IF(VLOOKUP(I490,属性值!A:B,2,FALSE)&gt;16,"",IF(P490="","",INT(VLOOKUP(P490,属性值!I:O,R490+1,FALSE)*VLOOKUP(I490,属性值!A:D,4,FALSE))))</f>
        <v>390</v>
      </c>
      <c r="AC490" s="90">
        <v>58</v>
      </c>
      <c r="AD490" s="90" t="str">
        <f>IF(AC490="","",VLOOKUP(AC490,状态名词!A:C,2,FALSE))</f>
        <v>vit</v>
      </c>
      <c r="AE490" s="90" t="str">
        <f>IF(AC490="","",VLOOKUP(AC490,状态名词!A:C,3,FALSE))</f>
        <v>体力</v>
      </c>
      <c r="AF490" s="90">
        <v>36</v>
      </c>
    </row>
    <row r="491" spans="1:32">
      <c r="I491" s="90" t="str">
        <f>IF(H491="",I490,VLOOKUP(H491,装备类型!A:B,2,FALSE))</f>
        <v>项链</v>
      </c>
      <c r="L491" s="90" t="s">
        <v>225</v>
      </c>
      <c r="Q491" s="55" t="str">
        <f t="shared" si="16"/>
        <v/>
      </c>
      <c r="Y491" s="90" t="str">
        <f>IF(VLOOKUP(I491,属性值!A:F,2,FALSE)&lt;17,"",IF(P491="","",INT(VLOOKUP(P491,属性值!A:G,R491+1,FALSE)*VLOOKUP(I491,属性值!A:F,5,FALSE))))</f>
        <v/>
      </c>
      <c r="Z491" s="90" t="str">
        <f t="shared" si="17"/>
        <v/>
      </c>
      <c r="AA491" s="90" t="str">
        <f>IF(VLOOKUP(I491,属性值!A:B,2,FALSE)&gt;16,"",IF(P491="","",INT(VLOOKUP(P491,属性值!I:O,R491+1,FALSE)*VLOOKUP(I491,属性值!A:D,3,FALSE))))</f>
        <v/>
      </c>
      <c r="AB491" s="90" t="str">
        <f>IF(VLOOKUP(I491,属性值!A:B,2,FALSE)&gt;16,"",IF(P491="","",INT(VLOOKUP(P491,属性值!I:O,R491+1,FALSE)*VLOOKUP(I491,属性值!A:D,4,FALSE))))</f>
        <v/>
      </c>
      <c r="AC491" s="90">
        <v>54</v>
      </c>
      <c r="AD491" s="90" t="str">
        <f>IF(AC491="","",VLOOKUP(AC491,状态名词!A:C,2,FALSE))</f>
        <v>spi</v>
      </c>
      <c r="AE491" s="90" t="str">
        <f>IF(AC491="","",VLOOKUP(AC491,状态名词!A:C,3,FALSE))</f>
        <v>精神</v>
      </c>
      <c r="AF491" s="90">
        <v>120</v>
      </c>
    </row>
    <row r="492" spans="1:32">
      <c r="I492" s="90" t="str">
        <f>IF(H492="",I491,VLOOKUP(H492,装备类型!A:B,2,FALSE))</f>
        <v>项链</v>
      </c>
      <c r="L492" s="90" t="s">
        <v>225</v>
      </c>
      <c r="Q492" s="55" t="str">
        <f t="shared" si="16"/>
        <v/>
      </c>
      <c r="Y492" s="90" t="str">
        <f>IF(VLOOKUP(I492,属性值!A:F,2,FALSE)&lt;17,"",IF(P492="","",INT(VLOOKUP(P492,属性值!A:G,R492+1,FALSE)*VLOOKUP(I492,属性值!A:F,5,FALSE))))</f>
        <v/>
      </c>
      <c r="Z492" s="90" t="str">
        <f t="shared" si="17"/>
        <v/>
      </c>
      <c r="AA492" s="90" t="str">
        <f>IF(VLOOKUP(I492,属性值!A:B,2,FALSE)&gt;16,"",IF(P492="","",INT(VLOOKUP(P492,属性值!I:O,R492+1,FALSE)*VLOOKUP(I492,属性值!A:D,3,FALSE))))</f>
        <v/>
      </c>
      <c r="AB492" s="90" t="str">
        <f>IF(VLOOKUP(I492,属性值!A:B,2,FALSE)&gt;16,"",IF(P492="","",INT(VLOOKUP(P492,属性值!I:O,R492+1,FALSE)*VLOOKUP(I492,属性值!A:D,4,FALSE))))</f>
        <v/>
      </c>
      <c r="AC492" s="90">
        <v>70</v>
      </c>
      <c r="AD492" s="90" t="str">
        <f>IF(AC492="","",VLOOKUP(AC492,状态名词!A:C,2,FALSE))</f>
        <v>eva</v>
      </c>
      <c r="AE492" s="90" t="str">
        <f>IF(AC492="","",VLOOKUP(AC492,状态名词!A:C,3,FALSE))</f>
        <v>回避率</v>
      </c>
      <c r="AF492" s="90">
        <v>192</v>
      </c>
    </row>
    <row r="493" spans="1:32">
      <c r="I493" s="90" t="str">
        <f>IF(H493="",I492,VLOOKUP(H493,装备类型!A:B,2,FALSE))</f>
        <v>项链</v>
      </c>
      <c r="J493" s="90">
        <v>2</v>
      </c>
      <c r="K493" s="90" t="s">
        <v>3448</v>
      </c>
      <c r="L493" s="90" t="s">
        <v>4207</v>
      </c>
      <c r="O493" s="90">
        <v>1</v>
      </c>
      <c r="P493" s="90">
        <v>60</v>
      </c>
      <c r="Q493" s="55">
        <f t="shared" si="16"/>
        <v>69</v>
      </c>
      <c r="R493" s="90">
        <v>6</v>
      </c>
      <c r="T493" s="90" t="s">
        <v>3543</v>
      </c>
      <c r="U493" s="90">
        <v>33638</v>
      </c>
      <c r="Y493" s="90" t="str">
        <f>IF(VLOOKUP(I493,属性值!A:F,2,FALSE)&lt;17,"",IF(P493="","",INT(VLOOKUP(P493,属性值!A:G,R493+1,FALSE)*VLOOKUP(I493,属性值!A:F,5,FALSE))))</f>
        <v/>
      </c>
      <c r="Z493" s="90" t="str">
        <f t="shared" si="17"/>
        <v/>
      </c>
      <c r="AA493" s="90">
        <f>IF(VLOOKUP(I493,属性值!A:B,2,FALSE)&gt;16,"",IF(P493="","",INT(VLOOKUP(P493,属性值!I:O,R493+1,FALSE)*VLOOKUP(I493,属性值!A:D,3,FALSE))))</f>
        <v>687</v>
      </c>
      <c r="AB493" s="90">
        <f>IF(VLOOKUP(I493,属性值!A:B,2,FALSE)&gt;16,"",IF(P493="","",INT(VLOOKUP(P493,属性值!I:O,R493+1,FALSE)*VLOOKUP(I493,属性值!A:D,4,FALSE))))</f>
        <v>1374</v>
      </c>
      <c r="AC493" s="90">
        <v>58</v>
      </c>
      <c r="AD493" s="90" t="str">
        <f>IF(AC493="","",VLOOKUP(AC493,状态名词!A:C,2,FALSE))</f>
        <v>vit</v>
      </c>
      <c r="AE493" s="90" t="str">
        <f>IF(AC493="","",VLOOKUP(AC493,状态名词!A:C,3,FALSE))</f>
        <v>体力</v>
      </c>
      <c r="AF493" s="90">
        <v>68</v>
      </c>
    </row>
    <row r="494" spans="1:32">
      <c r="I494" s="90" t="str">
        <f>IF(H494="",I493,VLOOKUP(H494,装备类型!A:B,2,FALSE))</f>
        <v>项链</v>
      </c>
      <c r="L494" s="90" t="s">
        <v>225</v>
      </c>
      <c r="Q494" s="55" t="str">
        <f t="shared" si="16"/>
        <v/>
      </c>
      <c r="Y494" s="90" t="str">
        <f>IF(VLOOKUP(I494,属性值!A:F,2,FALSE)&lt;17,"",IF(P494="","",INT(VLOOKUP(P494,属性值!A:G,R494+1,FALSE)*VLOOKUP(I494,属性值!A:F,5,FALSE))))</f>
        <v/>
      </c>
      <c r="Z494" s="90" t="str">
        <f t="shared" si="17"/>
        <v/>
      </c>
      <c r="AA494" s="90" t="str">
        <f>IF(VLOOKUP(I494,属性值!A:B,2,FALSE)&gt;16,"",IF(P494="","",INT(VLOOKUP(P494,属性值!I:O,R494+1,FALSE)*VLOOKUP(I494,属性值!A:D,3,FALSE))))</f>
        <v/>
      </c>
      <c r="AB494" s="90" t="str">
        <f>IF(VLOOKUP(I494,属性值!A:B,2,FALSE)&gt;16,"",IF(P494="","",INT(VLOOKUP(P494,属性值!I:O,R494+1,FALSE)*VLOOKUP(I494,属性值!A:D,4,FALSE))))</f>
        <v/>
      </c>
      <c r="AC494" s="90">
        <v>54</v>
      </c>
      <c r="AD494" s="90" t="str">
        <f>IF(AC494="","",VLOOKUP(AC494,状态名词!A:C,2,FALSE))</f>
        <v>spi</v>
      </c>
      <c r="AE494" s="90" t="str">
        <f>IF(AC494="","",VLOOKUP(AC494,状态名词!A:C,3,FALSE))</f>
        <v>精神</v>
      </c>
      <c r="AF494" s="90">
        <v>230</v>
      </c>
    </row>
    <row r="495" spans="1:32">
      <c r="I495" s="90" t="str">
        <f>IF(H495="",I494,VLOOKUP(H495,装备类型!A:B,2,FALSE))</f>
        <v>项链</v>
      </c>
      <c r="L495" s="90" t="s">
        <v>225</v>
      </c>
      <c r="Q495" s="55" t="str">
        <f t="shared" si="16"/>
        <v/>
      </c>
      <c r="Y495" s="90" t="str">
        <f>IF(VLOOKUP(I495,属性值!A:F,2,FALSE)&lt;17,"",IF(P495="","",INT(VLOOKUP(P495,属性值!A:G,R495+1,FALSE)*VLOOKUP(I495,属性值!A:F,5,FALSE))))</f>
        <v/>
      </c>
      <c r="Z495" s="90" t="str">
        <f t="shared" si="17"/>
        <v/>
      </c>
      <c r="AA495" s="90" t="str">
        <f>IF(VLOOKUP(I495,属性值!A:B,2,FALSE)&gt;16,"",IF(P495="","",INT(VLOOKUP(P495,属性值!I:O,R495+1,FALSE)*VLOOKUP(I495,属性值!A:D,3,FALSE))))</f>
        <v/>
      </c>
      <c r="AB495" s="90" t="str">
        <f>IF(VLOOKUP(I495,属性值!A:B,2,FALSE)&gt;16,"",IF(P495="","",INT(VLOOKUP(P495,属性值!I:O,R495+1,FALSE)*VLOOKUP(I495,属性值!A:D,4,FALSE))))</f>
        <v/>
      </c>
      <c r="AC495" s="90">
        <v>70</v>
      </c>
      <c r="AD495" s="90" t="str">
        <f>IF(AC495="","",VLOOKUP(AC495,状态名词!A:C,2,FALSE))</f>
        <v>eva</v>
      </c>
      <c r="AE495" s="90" t="str">
        <f>IF(AC495="","",VLOOKUP(AC495,状态名词!A:C,3,FALSE))</f>
        <v>回避率</v>
      </c>
      <c r="AF495" s="90">
        <v>360</v>
      </c>
    </row>
    <row r="496" spans="1:32">
      <c r="A496" s="90">
        <v>15138</v>
      </c>
      <c r="B496" s="90">
        <v>30</v>
      </c>
      <c r="C496" s="90">
        <v>5</v>
      </c>
      <c r="D496" s="90">
        <v>30</v>
      </c>
      <c r="E496" s="90">
        <v>1</v>
      </c>
      <c r="G496" s="90" t="s">
        <v>4377</v>
      </c>
      <c r="H496" s="90">
        <v>16</v>
      </c>
      <c r="I496" s="90" t="str">
        <f>IF(H496="",I495,VLOOKUP(H496,装备类型!A:B,2,FALSE))</f>
        <v>手镯</v>
      </c>
      <c r="J496" s="90">
        <v>1</v>
      </c>
      <c r="K496" s="90" t="s">
        <v>3449</v>
      </c>
      <c r="L496" s="90" t="s">
        <v>5537</v>
      </c>
      <c r="O496" s="90">
        <v>1</v>
      </c>
      <c r="P496" s="90">
        <v>30</v>
      </c>
      <c r="Q496" s="55">
        <f t="shared" si="16"/>
        <v>37</v>
      </c>
      <c r="R496" s="90">
        <v>5</v>
      </c>
      <c r="T496" s="90" t="s">
        <v>3345</v>
      </c>
      <c r="U496" s="90">
        <v>33639</v>
      </c>
      <c r="Y496" s="90" t="str">
        <f>IF(VLOOKUP(I496,属性值!A:F,2,FALSE)&lt;17,"",IF(P496="","",INT(VLOOKUP(P496,属性值!A:G,R496+1,FALSE)*VLOOKUP(I496,属性值!A:F,5,FALSE))))</f>
        <v/>
      </c>
      <c r="Z496" s="90" t="str">
        <f t="shared" si="17"/>
        <v/>
      </c>
      <c r="AA496" s="90">
        <f>IF(VLOOKUP(I496,属性值!A:B,2,FALSE)&gt;16,"",IF(P496="","",INT(VLOOKUP(P496,属性值!I:O,R496+1,FALSE)*VLOOKUP(I496,属性值!A:D,3,FALSE))))</f>
        <v>195</v>
      </c>
      <c r="AB496" s="90">
        <f>IF(VLOOKUP(I496,属性值!A:B,2,FALSE)&gt;16,"",IF(P496="","",INT(VLOOKUP(P496,属性值!I:O,R496+1,FALSE)*VLOOKUP(I496,属性值!A:D,4,FALSE))))</f>
        <v>390</v>
      </c>
      <c r="AC496" s="90">
        <v>58</v>
      </c>
      <c r="AD496" s="90" t="str">
        <f>IF(AC496="","",VLOOKUP(AC496,状态名词!A:C,2,FALSE))</f>
        <v>vit</v>
      </c>
      <c r="AE496" s="90" t="str">
        <f>IF(AC496="","",VLOOKUP(AC496,状态名词!A:C,3,FALSE))</f>
        <v>体力</v>
      </c>
      <c r="AF496" s="90">
        <v>36</v>
      </c>
    </row>
    <row r="497" spans="1:32">
      <c r="I497" s="90" t="str">
        <f>IF(H497="",I496,VLOOKUP(H497,装备类型!A:B,2,FALSE))</f>
        <v>手镯</v>
      </c>
      <c r="L497" s="90" t="s">
        <v>225</v>
      </c>
      <c r="Q497" s="55" t="str">
        <f t="shared" si="16"/>
        <v/>
      </c>
      <c r="Y497" s="90" t="str">
        <f>IF(VLOOKUP(I497,属性值!A:F,2,FALSE)&lt;17,"",IF(P497="","",INT(VLOOKUP(P497,属性值!A:G,R497+1,FALSE)*VLOOKUP(I497,属性值!A:F,5,FALSE))))</f>
        <v/>
      </c>
      <c r="Z497" s="90" t="str">
        <f t="shared" si="17"/>
        <v/>
      </c>
      <c r="AA497" s="90" t="str">
        <f>IF(VLOOKUP(I497,属性值!A:B,2,FALSE)&gt;16,"",IF(P497="","",INT(VLOOKUP(P497,属性值!I:O,R497+1,FALSE)*VLOOKUP(I497,属性值!A:D,3,FALSE))))</f>
        <v/>
      </c>
      <c r="AB497" s="90" t="str">
        <f>IF(VLOOKUP(I497,属性值!A:B,2,FALSE)&gt;16,"",IF(P497="","",INT(VLOOKUP(P497,属性值!I:O,R497+1,FALSE)*VLOOKUP(I497,属性值!A:D,4,FALSE))))</f>
        <v/>
      </c>
      <c r="AC497" s="90">
        <v>54</v>
      </c>
      <c r="AD497" s="90" t="str">
        <f>IF(AC497="","",VLOOKUP(AC497,状态名词!A:C,2,FALSE))</f>
        <v>spi</v>
      </c>
      <c r="AE497" s="90" t="str">
        <f>IF(AC497="","",VLOOKUP(AC497,状态名词!A:C,3,FALSE))</f>
        <v>精神</v>
      </c>
      <c r="AF497" s="90">
        <v>120</v>
      </c>
    </row>
    <row r="498" spans="1:32">
      <c r="I498" s="90" t="str">
        <f>IF(H498="",I497,VLOOKUP(H498,装备类型!A:B,2,FALSE))</f>
        <v>手镯</v>
      </c>
      <c r="L498" s="90" t="s">
        <v>225</v>
      </c>
      <c r="Q498" s="55" t="str">
        <f t="shared" si="16"/>
        <v/>
      </c>
      <c r="Y498" s="90" t="str">
        <f>IF(VLOOKUP(I498,属性值!A:F,2,FALSE)&lt;17,"",IF(P498="","",INT(VLOOKUP(P498,属性值!A:G,R498+1,FALSE)*VLOOKUP(I498,属性值!A:F,5,FALSE))))</f>
        <v/>
      </c>
      <c r="Z498" s="90" t="str">
        <f t="shared" si="17"/>
        <v/>
      </c>
      <c r="AA498" s="90" t="str">
        <f>IF(VLOOKUP(I498,属性值!A:B,2,FALSE)&gt;16,"",IF(P498="","",INT(VLOOKUP(P498,属性值!I:O,R498+1,FALSE)*VLOOKUP(I498,属性值!A:D,3,FALSE))))</f>
        <v/>
      </c>
      <c r="AB498" s="90" t="str">
        <f>IF(VLOOKUP(I498,属性值!A:B,2,FALSE)&gt;16,"",IF(P498="","",INT(VLOOKUP(P498,属性值!I:O,R498+1,FALSE)*VLOOKUP(I498,属性值!A:D,4,FALSE))))</f>
        <v/>
      </c>
      <c r="AC498" s="90">
        <v>70</v>
      </c>
      <c r="AD498" s="90" t="str">
        <f>IF(AC498="","",VLOOKUP(AC498,状态名词!A:C,2,FALSE))</f>
        <v>eva</v>
      </c>
      <c r="AE498" s="90" t="str">
        <f>IF(AC498="","",VLOOKUP(AC498,状态名词!A:C,3,FALSE))</f>
        <v>回避率</v>
      </c>
      <c r="AF498" s="90">
        <v>192</v>
      </c>
    </row>
    <row r="499" spans="1:32">
      <c r="I499" s="90" t="str">
        <f>IF(H499="",I498,VLOOKUP(H499,装备类型!A:B,2,FALSE))</f>
        <v>手镯</v>
      </c>
      <c r="J499" s="90">
        <v>2</v>
      </c>
      <c r="K499" s="90" t="s">
        <v>3450</v>
      </c>
      <c r="L499" s="90" t="s">
        <v>4207</v>
      </c>
      <c r="O499" s="90">
        <v>1</v>
      </c>
      <c r="P499" s="90">
        <v>60</v>
      </c>
      <c r="Q499" s="55">
        <f t="shared" si="16"/>
        <v>69</v>
      </c>
      <c r="R499" s="90">
        <v>6</v>
      </c>
      <c r="T499" s="90" t="s">
        <v>3345</v>
      </c>
      <c r="U499" s="90">
        <v>33640</v>
      </c>
      <c r="Y499" s="90" t="str">
        <f>IF(VLOOKUP(I499,属性值!A:F,2,FALSE)&lt;17,"",IF(P499="","",INT(VLOOKUP(P499,属性值!A:G,R499+1,FALSE)*VLOOKUP(I499,属性值!A:F,5,FALSE))))</f>
        <v/>
      </c>
      <c r="Z499" s="90" t="str">
        <f t="shared" si="17"/>
        <v/>
      </c>
      <c r="AA499" s="90">
        <f>IF(VLOOKUP(I499,属性值!A:B,2,FALSE)&gt;16,"",IF(P499="","",INT(VLOOKUP(P499,属性值!I:O,R499+1,FALSE)*VLOOKUP(I499,属性值!A:D,3,FALSE))))</f>
        <v>687</v>
      </c>
      <c r="AB499" s="90">
        <f>IF(VLOOKUP(I499,属性值!A:B,2,FALSE)&gt;16,"",IF(P499="","",INT(VLOOKUP(P499,属性值!I:O,R499+1,FALSE)*VLOOKUP(I499,属性值!A:D,4,FALSE))))</f>
        <v>1374</v>
      </c>
      <c r="AC499" s="90">
        <v>58</v>
      </c>
      <c r="AD499" s="90" t="str">
        <f>IF(AC499="","",VLOOKUP(AC499,状态名词!A:C,2,FALSE))</f>
        <v>vit</v>
      </c>
      <c r="AE499" s="90" t="str">
        <f>IF(AC499="","",VLOOKUP(AC499,状态名词!A:C,3,FALSE))</f>
        <v>体力</v>
      </c>
      <c r="AF499" s="90">
        <v>68</v>
      </c>
    </row>
    <row r="500" spans="1:32">
      <c r="I500" s="90" t="str">
        <f>IF(H500="",I499,VLOOKUP(H500,装备类型!A:B,2,FALSE))</f>
        <v>手镯</v>
      </c>
      <c r="L500" s="90" t="s">
        <v>225</v>
      </c>
      <c r="Q500" s="55" t="str">
        <f t="shared" si="16"/>
        <v/>
      </c>
      <c r="Y500" s="90" t="str">
        <f>IF(VLOOKUP(I500,属性值!A:F,2,FALSE)&lt;17,"",IF(P500="","",INT(VLOOKUP(P500,属性值!A:G,R500+1,FALSE)*VLOOKUP(I500,属性值!A:F,5,FALSE))))</f>
        <v/>
      </c>
      <c r="Z500" s="90" t="str">
        <f t="shared" si="17"/>
        <v/>
      </c>
      <c r="AA500" s="90" t="str">
        <f>IF(VLOOKUP(I500,属性值!A:B,2,FALSE)&gt;16,"",IF(P500="","",INT(VLOOKUP(P500,属性值!I:O,R500+1,FALSE)*VLOOKUP(I500,属性值!A:D,3,FALSE))))</f>
        <v/>
      </c>
      <c r="AB500" s="90" t="str">
        <f>IF(VLOOKUP(I500,属性值!A:B,2,FALSE)&gt;16,"",IF(P500="","",INT(VLOOKUP(P500,属性值!I:O,R500+1,FALSE)*VLOOKUP(I500,属性值!A:D,4,FALSE))))</f>
        <v/>
      </c>
      <c r="AC500" s="90">
        <v>54</v>
      </c>
      <c r="AD500" s="90" t="str">
        <f>IF(AC500="","",VLOOKUP(AC500,状态名词!A:C,2,FALSE))</f>
        <v>spi</v>
      </c>
      <c r="AE500" s="90" t="str">
        <f>IF(AC500="","",VLOOKUP(AC500,状态名词!A:C,3,FALSE))</f>
        <v>精神</v>
      </c>
      <c r="AF500" s="90">
        <v>230</v>
      </c>
    </row>
    <row r="501" spans="1:32">
      <c r="I501" s="90" t="str">
        <f>IF(H501="",I500,VLOOKUP(H501,装备类型!A:B,2,FALSE))</f>
        <v>手镯</v>
      </c>
      <c r="L501" s="90" t="s">
        <v>225</v>
      </c>
      <c r="Q501" s="55" t="str">
        <f t="shared" si="16"/>
        <v/>
      </c>
      <c r="Y501" s="90" t="str">
        <f>IF(VLOOKUP(I501,属性值!A:F,2,FALSE)&lt;17,"",IF(P501="","",INT(VLOOKUP(P501,属性值!A:G,R501+1,FALSE)*VLOOKUP(I501,属性值!A:F,5,FALSE))))</f>
        <v/>
      </c>
      <c r="Z501" s="90" t="str">
        <f t="shared" si="17"/>
        <v/>
      </c>
      <c r="AA501" s="90" t="str">
        <f>IF(VLOOKUP(I501,属性值!A:B,2,FALSE)&gt;16,"",IF(P501="","",INT(VLOOKUP(P501,属性值!I:O,R501+1,FALSE)*VLOOKUP(I501,属性值!A:D,3,FALSE))))</f>
        <v/>
      </c>
      <c r="AB501" s="90" t="str">
        <f>IF(VLOOKUP(I501,属性值!A:B,2,FALSE)&gt;16,"",IF(P501="","",INT(VLOOKUP(P501,属性值!I:O,R501+1,FALSE)*VLOOKUP(I501,属性值!A:D,4,FALSE))))</f>
        <v/>
      </c>
      <c r="AC501" s="90">
        <v>70</v>
      </c>
      <c r="AD501" s="90" t="str">
        <f>IF(AC501="","",VLOOKUP(AC501,状态名词!A:C,2,FALSE))</f>
        <v>eva</v>
      </c>
      <c r="AE501" s="90" t="str">
        <f>IF(AC501="","",VLOOKUP(AC501,状态名词!A:C,3,FALSE))</f>
        <v>回避率</v>
      </c>
      <c r="AF501" s="90">
        <v>360</v>
      </c>
    </row>
    <row r="502" spans="1:32">
      <c r="A502" s="90">
        <v>15139</v>
      </c>
      <c r="B502" s="90">
        <v>30</v>
      </c>
      <c r="C502" s="90">
        <v>5</v>
      </c>
      <c r="D502" s="90">
        <v>30</v>
      </c>
      <c r="E502" s="90">
        <v>1</v>
      </c>
      <c r="H502" s="90">
        <v>11</v>
      </c>
      <c r="I502" s="90" t="str">
        <f>IF(H502="",I501,VLOOKUP(H502,装备类型!A:B,2,FALSE))</f>
        <v>头部</v>
      </c>
      <c r="J502" s="90">
        <v>1</v>
      </c>
      <c r="K502" s="90" t="s">
        <v>3451</v>
      </c>
      <c r="L502" s="90" t="s">
        <v>5537</v>
      </c>
      <c r="O502" s="90">
        <v>1</v>
      </c>
      <c r="P502" s="90">
        <v>30</v>
      </c>
      <c r="Q502" s="55">
        <f t="shared" si="16"/>
        <v>37</v>
      </c>
      <c r="R502" s="90">
        <v>5</v>
      </c>
      <c r="T502" s="90" t="s">
        <v>3544</v>
      </c>
      <c r="U502" s="90">
        <v>33641</v>
      </c>
      <c r="Y502" s="90" t="str">
        <f>IF(VLOOKUP(I502,属性值!A:F,2,FALSE)&lt;17,"",IF(P502="","",INT(VLOOKUP(P502,属性值!A:G,R502+1,FALSE)*VLOOKUP(I502,属性值!A:F,5,FALSE))))</f>
        <v/>
      </c>
      <c r="Z502" s="90" t="str">
        <f t="shared" si="17"/>
        <v/>
      </c>
      <c r="AA502" s="90">
        <f>IF(VLOOKUP(I502,属性值!A:B,2,FALSE)&gt;16,"",IF(P502="","",INT(VLOOKUP(P502,属性值!I:O,R502+1,FALSE)*VLOOKUP(I502,属性值!A:D,3,FALSE))))</f>
        <v>390</v>
      </c>
      <c r="AB502" s="90">
        <f>IF(VLOOKUP(I502,属性值!A:B,2,FALSE)&gt;16,"",IF(P502="","",INT(VLOOKUP(P502,属性值!I:O,R502+1,FALSE)*VLOOKUP(I502,属性值!A:D,4,FALSE))))</f>
        <v>195</v>
      </c>
      <c r="AC502" s="90">
        <v>65</v>
      </c>
      <c r="AD502" s="90" t="str">
        <f>IF(AC502="","",VLOOKUP(AC502,状态名词!A:C,2,FALSE))</f>
        <v>str</v>
      </c>
      <c r="AE502" s="90" t="str">
        <f>IF(AC502="","",VLOOKUP(AC502,状态名词!A:C,3,FALSE))</f>
        <v>力量</v>
      </c>
      <c r="AF502" s="90">
        <v>120</v>
      </c>
    </row>
    <row r="503" spans="1:32">
      <c r="I503" s="90" t="str">
        <f>IF(H503="",I502,VLOOKUP(H503,装备类型!A:B,2,FALSE))</f>
        <v>头部</v>
      </c>
      <c r="L503" s="90" t="s">
        <v>225</v>
      </c>
      <c r="Q503" s="55" t="str">
        <f t="shared" si="16"/>
        <v/>
      </c>
      <c r="Y503" s="90" t="str">
        <f>IF(VLOOKUP(I503,属性值!A:F,2,FALSE)&lt;17,"",IF(P503="","",INT(VLOOKUP(P503,属性值!A:G,R503+1,FALSE)*VLOOKUP(I503,属性值!A:F,5,FALSE))))</f>
        <v/>
      </c>
      <c r="Z503" s="90" t="str">
        <f t="shared" si="17"/>
        <v/>
      </c>
      <c r="AA503" s="90" t="str">
        <f>IF(VLOOKUP(I503,属性值!A:B,2,FALSE)&gt;16,"",IF(P503="","",INT(VLOOKUP(P503,属性值!I:O,R503+1,FALSE)*VLOOKUP(I503,属性值!A:D,3,FALSE))))</f>
        <v/>
      </c>
      <c r="AB503" s="90" t="str">
        <f>IF(VLOOKUP(I503,属性值!A:B,2,FALSE)&gt;16,"",IF(P503="","",INT(VLOOKUP(P503,属性值!I:O,R503+1,FALSE)*VLOOKUP(I503,属性值!A:D,4,FALSE))))</f>
        <v/>
      </c>
      <c r="AC503" s="90">
        <v>58</v>
      </c>
      <c r="AD503" s="90" t="str">
        <f>IF(AC503="","",VLOOKUP(AC503,状态名词!A:C,2,FALSE))</f>
        <v>vit</v>
      </c>
      <c r="AE503" s="90" t="str">
        <f>IF(AC503="","",VLOOKUP(AC503,状态名词!A:C,3,FALSE))</f>
        <v>体力</v>
      </c>
      <c r="AF503" s="90">
        <v>72</v>
      </c>
    </row>
    <row r="504" spans="1:32">
      <c r="I504" s="90" t="str">
        <f>IF(H504="",I503,VLOOKUP(H504,装备类型!A:B,2,FALSE))</f>
        <v>头部</v>
      </c>
      <c r="L504" s="90" t="s">
        <v>225</v>
      </c>
      <c r="Q504" s="55" t="str">
        <f t="shared" si="16"/>
        <v/>
      </c>
      <c r="Y504" s="90" t="str">
        <f>IF(VLOOKUP(I504,属性值!A:F,2,FALSE)&lt;17,"",IF(P504="","",INT(VLOOKUP(P504,属性值!A:G,R504+1,FALSE)*VLOOKUP(I504,属性值!A:F,5,FALSE))))</f>
        <v/>
      </c>
      <c r="Z504" s="90" t="str">
        <f t="shared" si="17"/>
        <v/>
      </c>
      <c r="AA504" s="90" t="str">
        <f>IF(VLOOKUP(I504,属性值!A:B,2,FALSE)&gt;16,"",IF(P504="","",INT(VLOOKUP(P504,属性值!I:O,R504+1,FALSE)*VLOOKUP(I504,属性值!A:D,3,FALSE))))</f>
        <v/>
      </c>
      <c r="AB504" s="90" t="str">
        <f>IF(VLOOKUP(I504,属性值!A:B,2,FALSE)&gt;16,"",IF(P504="","",INT(VLOOKUP(P504,属性值!I:O,R504+1,FALSE)*VLOOKUP(I504,属性值!A:D,4,FALSE))))</f>
        <v/>
      </c>
      <c r="AC504" s="90">
        <v>54</v>
      </c>
      <c r="AD504" s="90" t="str">
        <f>IF(AC504="","",VLOOKUP(AC504,状态名词!A:C,2,FALSE))</f>
        <v>spi</v>
      </c>
      <c r="AE504" s="90" t="str">
        <f>IF(AC504="","",VLOOKUP(AC504,状态名词!A:C,3,FALSE))</f>
        <v>精神</v>
      </c>
      <c r="AF504" s="90">
        <v>60</v>
      </c>
    </row>
    <row r="505" spans="1:32">
      <c r="I505" s="90" t="str">
        <f>IF(H505="",I504,VLOOKUP(H505,装备类型!A:B,2,FALSE))</f>
        <v>头部</v>
      </c>
      <c r="J505" s="90">
        <v>2</v>
      </c>
      <c r="K505" s="90" t="s">
        <v>3742</v>
      </c>
      <c r="L505" s="90" t="s">
        <v>4207</v>
      </c>
      <c r="O505" s="90">
        <v>1</v>
      </c>
      <c r="P505" s="90">
        <v>60</v>
      </c>
      <c r="Q505" s="55">
        <f t="shared" ref="Q505:Q568" si="18">IF(R505="","",IF(R505=1,P505,R505*2-3+P505))</f>
        <v>69</v>
      </c>
      <c r="R505" s="90">
        <v>6</v>
      </c>
      <c r="T505" s="90" t="s">
        <v>3544</v>
      </c>
      <c r="U505" s="90">
        <v>33642</v>
      </c>
      <c r="Y505" s="90" t="str">
        <f>IF(VLOOKUP(I505,属性值!A:F,2,FALSE)&lt;17,"",IF(P505="","",INT(VLOOKUP(P505,属性值!A:G,R505+1,FALSE)*VLOOKUP(I505,属性值!A:F,5,FALSE))))</f>
        <v/>
      </c>
      <c r="Z505" s="90" t="str">
        <f t="shared" si="17"/>
        <v/>
      </c>
      <c r="AA505" s="90">
        <f>IF(VLOOKUP(I505,属性值!A:B,2,FALSE)&gt;16,"",IF(P505="","",INT(VLOOKUP(P505,属性值!I:O,R505+1,FALSE)*VLOOKUP(I505,属性值!A:D,3,FALSE))))</f>
        <v>1374</v>
      </c>
      <c r="AB505" s="90">
        <f>IF(VLOOKUP(I505,属性值!A:B,2,FALSE)&gt;16,"",IF(P505="","",INT(VLOOKUP(P505,属性值!I:O,R505+1,FALSE)*VLOOKUP(I505,属性值!A:D,4,FALSE))))</f>
        <v>687</v>
      </c>
      <c r="AC505" s="90">
        <v>65</v>
      </c>
      <c r="AD505" s="90" t="str">
        <f>IF(AC505="","",VLOOKUP(AC505,状态名词!A:C,2,FALSE))</f>
        <v>str</v>
      </c>
      <c r="AE505" s="90" t="str">
        <f>IF(AC505="","",VLOOKUP(AC505,状态名词!A:C,3,FALSE))</f>
        <v>力量</v>
      </c>
      <c r="AF505" s="90">
        <v>230</v>
      </c>
    </row>
    <row r="506" spans="1:32">
      <c r="I506" s="90" t="str">
        <f>IF(H506="",I505,VLOOKUP(H506,装备类型!A:B,2,FALSE))</f>
        <v>头部</v>
      </c>
      <c r="L506" s="90" t="s">
        <v>225</v>
      </c>
      <c r="Q506" s="55" t="str">
        <f t="shared" si="18"/>
        <v/>
      </c>
      <c r="Y506" s="90" t="str">
        <f>IF(VLOOKUP(I506,属性值!A:F,2,FALSE)&lt;17,"",IF(P506="","",INT(VLOOKUP(P506,属性值!A:G,R506+1,FALSE)*VLOOKUP(I506,属性值!A:F,5,FALSE))))</f>
        <v/>
      </c>
      <c r="Z506" s="90" t="str">
        <f t="shared" si="17"/>
        <v/>
      </c>
      <c r="AA506" s="90" t="str">
        <f>IF(VLOOKUP(I506,属性值!A:B,2,FALSE)&gt;16,"",IF(P506="","",INT(VLOOKUP(P506,属性值!I:O,R506+1,FALSE)*VLOOKUP(I506,属性值!A:D,3,FALSE))))</f>
        <v/>
      </c>
      <c r="AB506" s="90" t="str">
        <f>IF(VLOOKUP(I506,属性值!A:B,2,FALSE)&gt;16,"",IF(P506="","",INT(VLOOKUP(P506,属性值!I:O,R506+1,FALSE)*VLOOKUP(I506,属性值!A:D,4,FALSE))))</f>
        <v/>
      </c>
      <c r="AC506" s="90">
        <v>58</v>
      </c>
      <c r="AD506" s="90" t="str">
        <f>IF(AC506="","",VLOOKUP(AC506,状态名词!A:C,2,FALSE))</f>
        <v>vit</v>
      </c>
      <c r="AE506" s="90" t="str">
        <f>IF(AC506="","",VLOOKUP(AC506,状态名词!A:C,3,FALSE))</f>
        <v>体力</v>
      </c>
      <c r="AF506" s="90">
        <v>136</v>
      </c>
    </row>
    <row r="507" spans="1:32">
      <c r="I507" s="90" t="str">
        <f>IF(H507="",I506,VLOOKUP(H507,装备类型!A:B,2,FALSE))</f>
        <v>头部</v>
      </c>
      <c r="L507" s="90" t="s">
        <v>225</v>
      </c>
      <c r="Q507" s="55" t="str">
        <f t="shared" si="18"/>
        <v/>
      </c>
      <c r="Y507" s="90" t="str">
        <f>IF(VLOOKUP(I507,属性值!A:F,2,FALSE)&lt;17,"",IF(P507="","",INT(VLOOKUP(P507,属性值!A:G,R507+1,FALSE)*VLOOKUP(I507,属性值!A:F,5,FALSE))))</f>
        <v/>
      </c>
      <c r="Z507" s="90" t="str">
        <f t="shared" si="17"/>
        <v/>
      </c>
      <c r="AA507" s="90" t="str">
        <f>IF(VLOOKUP(I507,属性值!A:B,2,FALSE)&gt;16,"",IF(P507="","",INT(VLOOKUP(P507,属性值!I:O,R507+1,FALSE)*VLOOKUP(I507,属性值!A:D,3,FALSE))))</f>
        <v/>
      </c>
      <c r="AB507" s="90" t="str">
        <f>IF(VLOOKUP(I507,属性值!A:B,2,FALSE)&gt;16,"",IF(P507="","",INT(VLOOKUP(P507,属性值!I:O,R507+1,FALSE)*VLOOKUP(I507,属性值!A:D,4,FALSE))))</f>
        <v/>
      </c>
      <c r="AC507" s="90">
        <v>54</v>
      </c>
      <c r="AD507" s="90" t="str">
        <f>IF(AC507="","",VLOOKUP(AC507,状态名词!A:C,2,FALSE))</f>
        <v>spi</v>
      </c>
      <c r="AE507" s="90" t="str">
        <f>IF(AC507="","",VLOOKUP(AC507,状态名词!A:C,3,FALSE))</f>
        <v>精神</v>
      </c>
      <c r="AF507" s="90">
        <v>115</v>
      </c>
    </row>
    <row r="508" spans="1:32">
      <c r="A508" s="90">
        <v>15140</v>
      </c>
      <c r="B508" s="90">
        <v>30</v>
      </c>
      <c r="C508" s="90">
        <v>5</v>
      </c>
      <c r="D508" s="90">
        <v>30</v>
      </c>
      <c r="E508" s="90">
        <v>1</v>
      </c>
      <c r="H508" s="90">
        <v>12</v>
      </c>
      <c r="I508" s="90" t="str">
        <f>IF(H508="",I507,VLOOKUP(H508,装备类型!A:B,2,FALSE))</f>
        <v>胸部</v>
      </c>
      <c r="J508" s="90">
        <v>1</v>
      </c>
      <c r="K508" s="90" t="s">
        <v>3452</v>
      </c>
      <c r="L508" s="90" t="s">
        <v>5537</v>
      </c>
      <c r="O508" s="90">
        <v>1</v>
      </c>
      <c r="P508" s="90">
        <v>30</v>
      </c>
      <c r="Q508" s="55">
        <f t="shared" si="18"/>
        <v>37</v>
      </c>
      <c r="R508" s="90">
        <v>5</v>
      </c>
      <c r="T508" s="90" t="s">
        <v>3545</v>
      </c>
      <c r="U508" s="90">
        <v>33643</v>
      </c>
      <c r="Y508" s="90" t="str">
        <f>IF(VLOOKUP(I508,属性值!A:F,2,FALSE)&lt;17,"",IF(P508="","",INT(VLOOKUP(P508,属性值!A:G,R508+1,FALSE)*VLOOKUP(I508,属性值!A:F,5,FALSE))))</f>
        <v/>
      </c>
      <c r="Z508" s="90" t="str">
        <f t="shared" si="17"/>
        <v/>
      </c>
      <c r="AA508" s="90">
        <f>IF(VLOOKUP(I508,属性值!A:B,2,FALSE)&gt;16,"",IF(P508="","",INT(VLOOKUP(P508,属性值!I:O,R508+1,FALSE)*VLOOKUP(I508,属性值!A:D,3,FALSE))))</f>
        <v>390</v>
      </c>
      <c r="AB508" s="90">
        <f>IF(VLOOKUP(I508,属性值!A:B,2,FALSE)&gt;16,"",IF(P508="","",INT(VLOOKUP(P508,属性值!I:O,R508+1,FALSE)*VLOOKUP(I508,属性值!A:D,4,FALSE))))</f>
        <v>195</v>
      </c>
      <c r="AC508" s="90">
        <v>65</v>
      </c>
      <c r="AD508" s="90" t="str">
        <f>IF(AC508="","",VLOOKUP(AC508,状态名词!A:C,2,FALSE))</f>
        <v>str</v>
      </c>
      <c r="AE508" s="90" t="str">
        <f>IF(AC508="","",VLOOKUP(AC508,状态名词!A:C,3,FALSE))</f>
        <v>力量</v>
      </c>
      <c r="AF508" s="90">
        <v>120</v>
      </c>
    </row>
    <row r="509" spans="1:32">
      <c r="I509" s="90" t="str">
        <f>IF(H509="",I508,VLOOKUP(H509,装备类型!A:B,2,FALSE))</f>
        <v>胸部</v>
      </c>
      <c r="L509" s="90" t="s">
        <v>225</v>
      </c>
      <c r="Q509" s="55" t="str">
        <f t="shared" si="18"/>
        <v/>
      </c>
      <c r="Y509" s="90" t="str">
        <f>IF(VLOOKUP(I509,属性值!A:F,2,FALSE)&lt;17,"",IF(P509="","",INT(VLOOKUP(P509,属性值!A:G,R509+1,FALSE)*VLOOKUP(I509,属性值!A:F,5,FALSE))))</f>
        <v/>
      </c>
      <c r="Z509" s="90" t="str">
        <f t="shared" si="17"/>
        <v/>
      </c>
      <c r="AA509" s="90" t="str">
        <f>IF(VLOOKUP(I509,属性值!A:B,2,FALSE)&gt;16,"",IF(P509="","",INT(VLOOKUP(P509,属性值!I:O,R509+1,FALSE)*VLOOKUP(I509,属性值!A:D,3,FALSE))))</f>
        <v/>
      </c>
      <c r="AB509" s="90" t="str">
        <f>IF(VLOOKUP(I509,属性值!A:B,2,FALSE)&gt;16,"",IF(P509="","",INT(VLOOKUP(P509,属性值!I:O,R509+1,FALSE)*VLOOKUP(I509,属性值!A:D,4,FALSE))))</f>
        <v/>
      </c>
      <c r="AC509" s="90">
        <v>58</v>
      </c>
      <c r="AD509" s="90" t="str">
        <f>IF(AC509="","",VLOOKUP(AC509,状态名词!A:C,2,FALSE))</f>
        <v>vit</v>
      </c>
      <c r="AE509" s="90" t="str">
        <f>IF(AC509="","",VLOOKUP(AC509,状态名词!A:C,3,FALSE))</f>
        <v>体力</v>
      </c>
      <c r="AF509" s="90">
        <v>72</v>
      </c>
    </row>
    <row r="510" spans="1:32">
      <c r="I510" s="90" t="str">
        <f>IF(H510="",I509,VLOOKUP(H510,装备类型!A:B,2,FALSE))</f>
        <v>胸部</v>
      </c>
      <c r="L510" s="90" t="s">
        <v>225</v>
      </c>
      <c r="Q510" s="55" t="str">
        <f t="shared" si="18"/>
        <v/>
      </c>
      <c r="Y510" s="90" t="str">
        <f>IF(VLOOKUP(I510,属性值!A:F,2,FALSE)&lt;17,"",IF(P510="","",INT(VLOOKUP(P510,属性值!A:G,R510+1,FALSE)*VLOOKUP(I510,属性值!A:F,5,FALSE))))</f>
        <v/>
      </c>
      <c r="Z510" s="90" t="str">
        <f t="shared" si="17"/>
        <v/>
      </c>
      <c r="AA510" s="90" t="str">
        <f>IF(VLOOKUP(I510,属性值!A:B,2,FALSE)&gt;16,"",IF(P510="","",INT(VLOOKUP(P510,属性值!I:O,R510+1,FALSE)*VLOOKUP(I510,属性值!A:D,3,FALSE))))</f>
        <v/>
      </c>
      <c r="AB510" s="90" t="str">
        <f>IF(VLOOKUP(I510,属性值!A:B,2,FALSE)&gt;16,"",IF(P510="","",INT(VLOOKUP(P510,属性值!I:O,R510+1,FALSE)*VLOOKUP(I510,属性值!A:D,4,FALSE))))</f>
        <v/>
      </c>
      <c r="AC510" s="90">
        <v>54</v>
      </c>
      <c r="AD510" s="90" t="str">
        <f>IF(AC510="","",VLOOKUP(AC510,状态名词!A:C,2,FALSE))</f>
        <v>spi</v>
      </c>
      <c r="AE510" s="90" t="str">
        <f>IF(AC510="","",VLOOKUP(AC510,状态名词!A:C,3,FALSE))</f>
        <v>精神</v>
      </c>
      <c r="AF510" s="90">
        <v>60</v>
      </c>
    </row>
    <row r="511" spans="1:32">
      <c r="I511" s="90" t="str">
        <f>IF(H511="",I510,VLOOKUP(H511,装备类型!A:B,2,FALSE))</f>
        <v>胸部</v>
      </c>
      <c r="J511" s="90">
        <v>2</v>
      </c>
      <c r="K511" s="90" t="s">
        <v>3743</v>
      </c>
      <c r="L511" s="90" t="s">
        <v>4207</v>
      </c>
      <c r="O511" s="90">
        <v>1</v>
      </c>
      <c r="P511" s="90">
        <v>60</v>
      </c>
      <c r="Q511" s="55">
        <f t="shared" si="18"/>
        <v>69</v>
      </c>
      <c r="R511" s="90">
        <v>6</v>
      </c>
      <c r="T511" s="90" t="s">
        <v>3545</v>
      </c>
      <c r="U511" s="90">
        <v>33644</v>
      </c>
      <c r="Y511" s="90" t="str">
        <f>IF(VLOOKUP(I511,属性值!A:F,2,FALSE)&lt;17,"",IF(P511="","",INT(VLOOKUP(P511,属性值!A:G,R511+1,FALSE)*VLOOKUP(I511,属性值!A:F,5,FALSE))))</f>
        <v/>
      </c>
      <c r="Z511" s="90" t="str">
        <f t="shared" si="17"/>
        <v/>
      </c>
      <c r="AA511" s="90">
        <f>IF(VLOOKUP(I511,属性值!A:B,2,FALSE)&gt;16,"",IF(P511="","",INT(VLOOKUP(P511,属性值!I:O,R511+1,FALSE)*VLOOKUP(I511,属性值!A:D,3,FALSE))))</f>
        <v>1374</v>
      </c>
      <c r="AB511" s="90">
        <f>IF(VLOOKUP(I511,属性值!A:B,2,FALSE)&gt;16,"",IF(P511="","",INT(VLOOKUP(P511,属性值!I:O,R511+1,FALSE)*VLOOKUP(I511,属性值!A:D,4,FALSE))))</f>
        <v>687</v>
      </c>
      <c r="AC511" s="90">
        <v>65</v>
      </c>
      <c r="AD511" s="90" t="str">
        <f>IF(AC511="","",VLOOKUP(AC511,状态名词!A:C,2,FALSE))</f>
        <v>str</v>
      </c>
      <c r="AE511" s="90" t="str">
        <f>IF(AC511="","",VLOOKUP(AC511,状态名词!A:C,3,FALSE))</f>
        <v>力量</v>
      </c>
      <c r="AF511" s="90">
        <v>230</v>
      </c>
    </row>
    <row r="512" spans="1:32">
      <c r="I512" s="90" t="str">
        <f>IF(H512="",I511,VLOOKUP(H512,装备类型!A:B,2,FALSE))</f>
        <v>胸部</v>
      </c>
      <c r="L512" s="90" t="s">
        <v>225</v>
      </c>
      <c r="Q512" s="55" t="str">
        <f t="shared" si="18"/>
        <v/>
      </c>
      <c r="Y512" s="90" t="str">
        <f>IF(VLOOKUP(I512,属性值!A:F,2,FALSE)&lt;17,"",IF(P512="","",INT(VLOOKUP(P512,属性值!A:G,R512+1,FALSE)*VLOOKUP(I512,属性值!A:F,5,FALSE))))</f>
        <v/>
      </c>
      <c r="Z512" s="90" t="str">
        <f t="shared" si="17"/>
        <v/>
      </c>
      <c r="AA512" s="90" t="str">
        <f>IF(VLOOKUP(I512,属性值!A:B,2,FALSE)&gt;16,"",IF(P512="","",INT(VLOOKUP(P512,属性值!I:O,R512+1,FALSE)*VLOOKUP(I512,属性值!A:D,3,FALSE))))</f>
        <v/>
      </c>
      <c r="AB512" s="90" t="str">
        <f>IF(VLOOKUP(I512,属性值!A:B,2,FALSE)&gt;16,"",IF(P512="","",INT(VLOOKUP(P512,属性值!I:O,R512+1,FALSE)*VLOOKUP(I512,属性值!A:D,4,FALSE))))</f>
        <v/>
      </c>
      <c r="AC512" s="90">
        <v>58</v>
      </c>
      <c r="AD512" s="90" t="str">
        <f>IF(AC512="","",VLOOKUP(AC512,状态名词!A:C,2,FALSE))</f>
        <v>vit</v>
      </c>
      <c r="AE512" s="90" t="str">
        <f>IF(AC512="","",VLOOKUP(AC512,状态名词!A:C,3,FALSE))</f>
        <v>体力</v>
      </c>
      <c r="AF512" s="90">
        <v>136</v>
      </c>
    </row>
    <row r="513" spans="1:32">
      <c r="I513" s="90" t="str">
        <f>IF(H513="",I512,VLOOKUP(H513,装备类型!A:B,2,FALSE))</f>
        <v>胸部</v>
      </c>
      <c r="L513" s="90" t="s">
        <v>225</v>
      </c>
      <c r="Q513" s="55" t="str">
        <f t="shared" si="18"/>
        <v/>
      </c>
      <c r="Y513" s="90" t="str">
        <f>IF(VLOOKUP(I513,属性值!A:F,2,FALSE)&lt;17,"",IF(P513="","",INT(VLOOKUP(P513,属性值!A:G,R513+1,FALSE)*VLOOKUP(I513,属性值!A:F,5,FALSE))))</f>
        <v/>
      </c>
      <c r="Z513" s="90" t="str">
        <f t="shared" si="17"/>
        <v/>
      </c>
      <c r="AA513" s="90" t="str">
        <f>IF(VLOOKUP(I513,属性值!A:B,2,FALSE)&gt;16,"",IF(P513="","",INT(VLOOKUP(P513,属性值!I:O,R513+1,FALSE)*VLOOKUP(I513,属性值!A:D,3,FALSE))))</f>
        <v/>
      </c>
      <c r="AB513" s="90" t="str">
        <f>IF(VLOOKUP(I513,属性值!A:B,2,FALSE)&gt;16,"",IF(P513="","",INT(VLOOKUP(P513,属性值!I:O,R513+1,FALSE)*VLOOKUP(I513,属性值!A:D,4,FALSE))))</f>
        <v/>
      </c>
      <c r="AC513" s="90">
        <v>54</v>
      </c>
      <c r="AD513" s="90" t="str">
        <f>IF(AC513="","",VLOOKUP(AC513,状态名词!A:C,2,FALSE))</f>
        <v>spi</v>
      </c>
      <c r="AE513" s="90" t="str">
        <f>IF(AC513="","",VLOOKUP(AC513,状态名词!A:C,3,FALSE))</f>
        <v>精神</v>
      </c>
      <c r="AF513" s="90">
        <v>115</v>
      </c>
    </row>
    <row r="514" spans="1:32">
      <c r="A514" s="90">
        <v>15141</v>
      </c>
      <c r="B514" s="90">
        <v>30</v>
      </c>
      <c r="C514" s="90">
        <v>5</v>
      </c>
      <c r="D514" s="90">
        <v>30</v>
      </c>
      <c r="E514" s="90">
        <v>1</v>
      </c>
      <c r="H514" s="90">
        <v>13</v>
      </c>
      <c r="I514" s="90" t="str">
        <f>IF(H514="",I513,VLOOKUP(H514,装备类型!A:B,2,FALSE))</f>
        <v>腿部</v>
      </c>
      <c r="J514" s="90">
        <v>1</v>
      </c>
      <c r="K514" s="90" t="s">
        <v>3453</v>
      </c>
      <c r="L514" s="90" t="s">
        <v>5537</v>
      </c>
      <c r="O514" s="90">
        <v>1</v>
      </c>
      <c r="P514" s="90">
        <v>30</v>
      </c>
      <c r="Q514" s="55">
        <f t="shared" si="18"/>
        <v>37</v>
      </c>
      <c r="R514" s="90">
        <v>5</v>
      </c>
      <c r="T514" s="90" t="s">
        <v>3507</v>
      </c>
      <c r="U514" s="90">
        <v>33645</v>
      </c>
      <c r="Y514" s="90" t="str">
        <f>IF(VLOOKUP(I514,属性值!A:F,2,FALSE)&lt;17,"",IF(P514="","",INT(VLOOKUP(P514,属性值!A:G,R514+1,FALSE)*VLOOKUP(I514,属性值!A:F,5,FALSE))))</f>
        <v/>
      </c>
      <c r="Z514" s="90" t="str">
        <f t="shared" si="17"/>
        <v/>
      </c>
      <c r="AA514" s="90">
        <f>IF(VLOOKUP(I514,属性值!A:B,2,FALSE)&gt;16,"",IF(P514="","",INT(VLOOKUP(P514,属性值!I:O,R514+1,FALSE)*VLOOKUP(I514,属性值!A:D,3,FALSE))))</f>
        <v>390</v>
      </c>
      <c r="AB514" s="90">
        <f>IF(VLOOKUP(I514,属性值!A:B,2,FALSE)&gt;16,"",IF(P514="","",INT(VLOOKUP(P514,属性值!I:O,R514+1,FALSE)*VLOOKUP(I514,属性值!A:D,4,FALSE))))</f>
        <v>195</v>
      </c>
      <c r="AC514" s="90">
        <v>65</v>
      </c>
      <c r="AD514" s="90" t="str">
        <f>IF(AC514="","",VLOOKUP(AC514,状态名词!A:C,2,FALSE))</f>
        <v>str</v>
      </c>
      <c r="AE514" s="90" t="str">
        <f>IF(AC514="","",VLOOKUP(AC514,状态名词!A:C,3,FALSE))</f>
        <v>力量</v>
      </c>
      <c r="AF514" s="90">
        <v>120</v>
      </c>
    </row>
    <row r="515" spans="1:32">
      <c r="I515" s="90" t="str">
        <f>IF(H515="",I514,VLOOKUP(H515,装备类型!A:B,2,FALSE))</f>
        <v>腿部</v>
      </c>
      <c r="L515" s="90" t="s">
        <v>225</v>
      </c>
      <c r="Q515" s="55" t="str">
        <f t="shared" si="18"/>
        <v/>
      </c>
      <c r="Y515" s="90" t="str">
        <f>IF(VLOOKUP(I515,属性值!A:F,2,FALSE)&lt;17,"",IF(P515="","",INT(VLOOKUP(P515,属性值!A:G,R515+1,FALSE)*VLOOKUP(I515,属性值!A:F,5,FALSE))))</f>
        <v/>
      </c>
      <c r="Z515" s="90" t="str">
        <f t="shared" si="17"/>
        <v/>
      </c>
      <c r="AA515" s="90" t="str">
        <f>IF(VLOOKUP(I515,属性值!A:B,2,FALSE)&gt;16,"",IF(P515="","",INT(VLOOKUP(P515,属性值!I:O,R515+1,FALSE)*VLOOKUP(I515,属性值!A:D,3,FALSE))))</f>
        <v/>
      </c>
      <c r="AB515" s="90" t="str">
        <f>IF(VLOOKUP(I515,属性值!A:B,2,FALSE)&gt;16,"",IF(P515="","",INT(VLOOKUP(P515,属性值!I:O,R515+1,FALSE)*VLOOKUP(I515,属性值!A:D,4,FALSE))))</f>
        <v/>
      </c>
      <c r="AC515" s="90">
        <v>58</v>
      </c>
      <c r="AD515" s="90" t="str">
        <f>IF(AC515="","",VLOOKUP(AC515,状态名词!A:C,2,FALSE))</f>
        <v>vit</v>
      </c>
      <c r="AE515" s="90" t="str">
        <f>IF(AC515="","",VLOOKUP(AC515,状态名词!A:C,3,FALSE))</f>
        <v>体力</v>
      </c>
      <c r="AF515" s="90">
        <v>72</v>
      </c>
    </row>
    <row r="516" spans="1:32">
      <c r="I516" s="90" t="str">
        <f>IF(H516="",I515,VLOOKUP(H516,装备类型!A:B,2,FALSE))</f>
        <v>腿部</v>
      </c>
      <c r="L516" s="90" t="s">
        <v>225</v>
      </c>
      <c r="Q516" s="55" t="str">
        <f t="shared" si="18"/>
        <v/>
      </c>
      <c r="Y516" s="90" t="str">
        <f>IF(VLOOKUP(I516,属性值!A:F,2,FALSE)&lt;17,"",IF(P516="","",INT(VLOOKUP(P516,属性值!A:G,R516+1,FALSE)*VLOOKUP(I516,属性值!A:F,5,FALSE))))</f>
        <v/>
      </c>
      <c r="Z516" s="90" t="str">
        <f t="shared" ref="Z516:Z579" si="19">Y516</f>
        <v/>
      </c>
      <c r="AA516" s="90" t="str">
        <f>IF(VLOOKUP(I516,属性值!A:B,2,FALSE)&gt;16,"",IF(P516="","",INT(VLOOKUP(P516,属性值!I:O,R516+1,FALSE)*VLOOKUP(I516,属性值!A:D,3,FALSE))))</f>
        <v/>
      </c>
      <c r="AB516" s="90" t="str">
        <f>IF(VLOOKUP(I516,属性值!A:B,2,FALSE)&gt;16,"",IF(P516="","",INT(VLOOKUP(P516,属性值!I:O,R516+1,FALSE)*VLOOKUP(I516,属性值!A:D,4,FALSE))))</f>
        <v/>
      </c>
      <c r="AC516" s="90">
        <v>54</v>
      </c>
      <c r="AD516" s="90" t="str">
        <f>IF(AC516="","",VLOOKUP(AC516,状态名词!A:C,2,FALSE))</f>
        <v>spi</v>
      </c>
      <c r="AE516" s="90" t="str">
        <f>IF(AC516="","",VLOOKUP(AC516,状态名词!A:C,3,FALSE))</f>
        <v>精神</v>
      </c>
      <c r="AF516" s="90">
        <v>60</v>
      </c>
    </row>
    <row r="517" spans="1:32">
      <c r="I517" s="90" t="str">
        <f>IF(H517="",I516,VLOOKUP(H517,装备类型!A:B,2,FALSE))</f>
        <v>腿部</v>
      </c>
      <c r="J517" s="90">
        <v>2</v>
      </c>
      <c r="K517" s="90" t="s">
        <v>3744</v>
      </c>
      <c r="L517" s="90" t="s">
        <v>4207</v>
      </c>
      <c r="O517" s="90">
        <v>1</v>
      </c>
      <c r="P517" s="90">
        <v>60</v>
      </c>
      <c r="Q517" s="55">
        <f t="shared" si="18"/>
        <v>69</v>
      </c>
      <c r="R517" s="90">
        <v>6</v>
      </c>
      <c r="T517" s="90" t="s">
        <v>3507</v>
      </c>
      <c r="U517" s="90">
        <v>33646</v>
      </c>
      <c r="Y517" s="90" t="str">
        <f>IF(VLOOKUP(I517,属性值!A:F,2,FALSE)&lt;17,"",IF(P517="","",INT(VLOOKUP(P517,属性值!A:G,R517+1,FALSE)*VLOOKUP(I517,属性值!A:F,5,FALSE))))</f>
        <v/>
      </c>
      <c r="Z517" s="90" t="str">
        <f t="shared" si="19"/>
        <v/>
      </c>
      <c r="AA517" s="90">
        <f>IF(VLOOKUP(I517,属性值!A:B,2,FALSE)&gt;16,"",IF(P517="","",INT(VLOOKUP(P517,属性值!I:O,R517+1,FALSE)*VLOOKUP(I517,属性值!A:D,3,FALSE))))</f>
        <v>1374</v>
      </c>
      <c r="AB517" s="90">
        <f>IF(VLOOKUP(I517,属性值!A:B,2,FALSE)&gt;16,"",IF(P517="","",INT(VLOOKUP(P517,属性值!I:O,R517+1,FALSE)*VLOOKUP(I517,属性值!A:D,4,FALSE))))</f>
        <v>687</v>
      </c>
      <c r="AC517" s="90">
        <v>65</v>
      </c>
      <c r="AD517" s="90" t="str">
        <f>IF(AC517="","",VLOOKUP(AC517,状态名词!A:C,2,FALSE))</f>
        <v>str</v>
      </c>
      <c r="AE517" s="90" t="str">
        <f>IF(AC517="","",VLOOKUP(AC517,状态名词!A:C,3,FALSE))</f>
        <v>力量</v>
      </c>
      <c r="AF517" s="90">
        <v>230</v>
      </c>
    </row>
    <row r="518" spans="1:32">
      <c r="I518" s="90" t="str">
        <f>IF(H518="",I517,VLOOKUP(H518,装备类型!A:B,2,FALSE))</f>
        <v>腿部</v>
      </c>
      <c r="L518" s="90" t="s">
        <v>225</v>
      </c>
      <c r="Q518" s="55" t="str">
        <f t="shared" si="18"/>
        <v/>
      </c>
      <c r="Y518" s="90" t="str">
        <f>IF(VLOOKUP(I518,属性值!A:F,2,FALSE)&lt;17,"",IF(P518="","",INT(VLOOKUP(P518,属性值!A:G,R518+1,FALSE)*VLOOKUP(I518,属性值!A:F,5,FALSE))))</f>
        <v/>
      </c>
      <c r="Z518" s="90" t="str">
        <f t="shared" si="19"/>
        <v/>
      </c>
      <c r="AA518" s="90" t="str">
        <f>IF(VLOOKUP(I518,属性值!A:B,2,FALSE)&gt;16,"",IF(P518="","",INT(VLOOKUP(P518,属性值!I:O,R518+1,FALSE)*VLOOKUP(I518,属性值!A:D,3,FALSE))))</f>
        <v/>
      </c>
      <c r="AB518" s="90" t="str">
        <f>IF(VLOOKUP(I518,属性值!A:B,2,FALSE)&gt;16,"",IF(P518="","",INT(VLOOKUP(P518,属性值!I:O,R518+1,FALSE)*VLOOKUP(I518,属性值!A:D,4,FALSE))))</f>
        <v/>
      </c>
      <c r="AC518" s="90">
        <v>58</v>
      </c>
      <c r="AD518" s="90" t="str">
        <f>IF(AC518="","",VLOOKUP(AC518,状态名词!A:C,2,FALSE))</f>
        <v>vit</v>
      </c>
      <c r="AE518" s="90" t="str">
        <f>IF(AC518="","",VLOOKUP(AC518,状态名词!A:C,3,FALSE))</f>
        <v>体力</v>
      </c>
      <c r="AF518" s="90">
        <v>136</v>
      </c>
    </row>
    <row r="519" spans="1:32">
      <c r="I519" s="90" t="str">
        <f>IF(H519="",I518,VLOOKUP(H519,装备类型!A:B,2,FALSE))</f>
        <v>腿部</v>
      </c>
      <c r="L519" s="90" t="s">
        <v>225</v>
      </c>
      <c r="Q519" s="55" t="str">
        <f t="shared" si="18"/>
        <v/>
      </c>
      <c r="Y519" s="90" t="str">
        <f>IF(VLOOKUP(I519,属性值!A:F,2,FALSE)&lt;17,"",IF(P519="","",INT(VLOOKUP(P519,属性值!A:G,R519+1,FALSE)*VLOOKUP(I519,属性值!A:F,5,FALSE))))</f>
        <v/>
      </c>
      <c r="Z519" s="90" t="str">
        <f t="shared" si="19"/>
        <v/>
      </c>
      <c r="AA519" s="90" t="str">
        <f>IF(VLOOKUP(I519,属性值!A:B,2,FALSE)&gt;16,"",IF(P519="","",INT(VLOOKUP(P519,属性值!I:O,R519+1,FALSE)*VLOOKUP(I519,属性值!A:D,3,FALSE))))</f>
        <v/>
      </c>
      <c r="AB519" s="90" t="str">
        <f>IF(VLOOKUP(I519,属性值!A:B,2,FALSE)&gt;16,"",IF(P519="","",INT(VLOOKUP(P519,属性值!I:O,R519+1,FALSE)*VLOOKUP(I519,属性值!A:D,4,FALSE))))</f>
        <v/>
      </c>
      <c r="AC519" s="90">
        <v>54</v>
      </c>
      <c r="AD519" s="90" t="str">
        <f>IF(AC519="","",VLOOKUP(AC519,状态名词!A:C,2,FALSE))</f>
        <v>spi</v>
      </c>
      <c r="AE519" s="90" t="str">
        <f>IF(AC519="","",VLOOKUP(AC519,状态名词!A:C,3,FALSE))</f>
        <v>精神</v>
      </c>
      <c r="AF519" s="90">
        <v>115</v>
      </c>
    </row>
    <row r="520" spans="1:32">
      <c r="A520" s="90">
        <v>15142</v>
      </c>
      <c r="B520" s="90">
        <v>30</v>
      </c>
      <c r="C520" s="90">
        <v>5</v>
      </c>
      <c r="D520" s="90">
        <v>30</v>
      </c>
      <c r="E520" s="90">
        <v>1</v>
      </c>
      <c r="H520" s="90">
        <v>14</v>
      </c>
      <c r="I520" s="90" t="str">
        <f>IF(H520="",I519,VLOOKUP(H520,装备类型!A:B,2,FALSE))</f>
        <v>戒指</v>
      </c>
      <c r="J520" s="90">
        <v>1</v>
      </c>
      <c r="K520" s="90" t="s">
        <v>3454</v>
      </c>
      <c r="L520" s="90" t="s">
        <v>5537</v>
      </c>
      <c r="O520" s="90">
        <v>1</v>
      </c>
      <c r="P520" s="90">
        <v>30</v>
      </c>
      <c r="Q520" s="55">
        <f t="shared" si="18"/>
        <v>37</v>
      </c>
      <c r="R520" s="90">
        <v>5</v>
      </c>
      <c r="T520" s="90" t="s">
        <v>3546</v>
      </c>
      <c r="U520" s="90">
        <v>33647</v>
      </c>
      <c r="Y520" s="90" t="str">
        <f>IF(VLOOKUP(I520,属性值!A:F,2,FALSE)&lt;17,"",IF(P520="","",INT(VLOOKUP(P520,属性值!A:G,R520+1,FALSE)*VLOOKUP(I520,属性值!A:F,5,FALSE))))</f>
        <v/>
      </c>
      <c r="Z520" s="90" t="str">
        <f t="shared" si="19"/>
        <v/>
      </c>
      <c r="AA520" s="90">
        <f>IF(VLOOKUP(I520,属性值!A:B,2,FALSE)&gt;16,"",IF(P520="","",INT(VLOOKUP(P520,属性值!I:O,R520+1,FALSE)*VLOOKUP(I520,属性值!A:D,3,FALSE))))</f>
        <v>195</v>
      </c>
      <c r="AB520" s="90">
        <f>IF(VLOOKUP(I520,属性值!A:B,2,FALSE)&gt;16,"",IF(P520="","",INT(VLOOKUP(P520,属性值!I:O,R520+1,FALSE)*VLOOKUP(I520,属性值!A:D,4,FALSE))))</f>
        <v>390</v>
      </c>
      <c r="AC520" s="90">
        <v>67</v>
      </c>
      <c r="AD520" s="90" t="str">
        <f>IF(AC520="","",VLOOKUP(AC520,状态名词!A:C,2,FALSE))</f>
        <v>inte</v>
      </c>
      <c r="AE520" s="90" t="str">
        <f>IF(AC520="","",VLOOKUP(AC520,状态名词!A:C,3,FALSE))</f>
        <v>智力</v>
      </c>
      <c r="AF520" s="90">
        <v>120</v>
      </c>
    </row>
    <row r="521" spans="1:32">
      <c r="I521" s="90" t="str">
        <f>IF(H521="",I520,VLOOKUP(H521,装备类型!A:B,2,FALSE))</f>
        <v>戒指</v>
      </c>
      <c r="L521" s="90" t="s">
        <v>225</v>
      </c>
      <c r="Q521" s="55" t="str">
        <f t="shared" si="18"/>
        <v/>
      </c>
      <c r="Y521" s="90" t="str">
        <f>IF(VLOOKUP(I521,属性值!A:F,2,FALSE)&lt;17,"",IF(P521="","",INT(VLOOKUP(P521,属性值!A:G,R521+1,FALSE)*VLOOKUP(I521,属性值!A:F,5,FALSE))))</f>
        <v/>
      </c>
      <c r="Z521" s="90" t="str">
        <f t="shared" si="19"/>
        <v/>
      </c>
      <c r="AA521" s="90" t="str">
        <f>IF(VLOOKUP(I521,属性值!A:B,2,FALSE)&gt;16,"",IF(P521="","",INT(VLOOKUP(P521,属性值!I:O,R521+1,FALSE)*VLOOKUP(I521,属性值!A:D,3,FALSE))))</f>
        <v/>
      </c>
      <c r="AB521" s="90" t="str">
        <f>IF(VLOOKUP(I521,属性值!A:B,2,FALSE)&gt;16,"",IF(P521="","",INT(VLOOKUP(P521,属性值!I:O,R521+1,FALSE)*VLOOKUP(I521,属性值!A:D,4,FALSE))))</f>
        <v/>
      </c>
      <c r="AC521" s="90">
        <v>58</v>
      </c>
      <c r="AD521" s="90" t="str">
        <f>IF(AC521="","",VLOOKUP(AC521,状态名词!A:C,2,FALSE))</f>
        <v>vit</v>
      </c>
      <c r="AE521" s="90" t="str">
        <f>IF(AC521="","",VLOOKUP(AC521,状态名词!A:C,3,FALSE))</f>
        <v>体力</v>
      </c>
      <c r="AF521" s="90">
        <v>36</v>
      </c>
    </row>
    <row r="522" spans="1:32">
      <c r="I522" s="90" t="str">
        <f>IF(H522="",I521,VLOOKUP(H522,装备类型!A:B,2,FALSE))</f>
        <v>戒指</v>
      </c>
      <c r="L522" s="90" t="s">
        <v>225</v>
      </c>
      <c r="Q522" s="55" t="str">
        <f t="shared" si="18"/>
        <v/>
      </c>
      <c r="Y522" s="90" t="str">
        <f>IF(VLOOKUP(I522,属性值!A:F,2,FALSE)&lt;17,"",IF(P522="","",INT(VLOOKUP(P522,属性值!A:G,R522+1,FALSE)*VLOOKUP(I522,属性值!A:F,5,FALSE))))</f>
        <v/>
      </c>
      <c r="Z522" s="90" t="str">
        <f t="shared" si="19"/>
        <v/>
      </c>
      <c r="AA522" s="90" t="str">
        <f>IF(VLOOKUP(I522,属性值!A:B,2,FALSE)&gt;16,"",IF(P522="","",INT(VLOOKUP(P522,属性值!I:O,R522+1,FALSE)*VLOOKUP(I522,属性值!A:D,3,FALSE))))</f>
        <v/>
      </c>
      <c r="AB522" s="90" t="str">
        <f>IF(VLOOKUP(I522,属性值!A:B,2,FALSE)&gt;16,"",IF(P522="","",INT(VLOOKUP(P522,属性值!I:O,R522+1,FALSE)*VLOOKUP(I522,属性值!A:D,4,FALSE))))</f>
        <v/>
      </c>
      <c r="AC522" s="90">
        <v>54</v>
      </c>
      <c r="AD522" s="90" t="str">
        <f>IF(AC522="","",VLOOKUP(AC522,状态名词!A:C,2,FALSE))</f>
        <v>spi</v>
      </c>
      <c r="AE522" s="90" t="str">
        <f>IF(AC522="","",VLOOKUP(AC522,状态名词!A:C,3,FALSE))</f>
        <v>精神</v>
      </c>
      <c r="AF522" s="90">
        <v>120</v>
      </c>
    </row>
    <row r="523" spans="1:32">
      <c r="I523" s="90" t="str">
        <f>IF(H523="",I522,VLOOKUP(H523,装备类型!A:B,2,FALSE))</f>
        <v>戒指</v>
      </c>
      <c r="J523" s="90">
        <v>2</v>
      </c>
      <c r="K523" s="90" t="s">
        <v>3745</v>
      </c>
      <c r="L523" s="90" t="s">
        <v>4207</v>
      </c>
      <c r="O523" s="90">
        <v>1</v>
      </c>
      <c r="P523" s="90">
        <v>60</v>
      </c>
      <c r="Q523" s="55">
        <f t="shared" si="18"/>
        <v>69</v>
      </c>
      <c r="R523" s="90">
        <v>6</v>
      </c>
      <c r="T523" s="90" t="s">
        <v>3546</v>
      </c>
      <c r="U523" s="90">
        <v>33648</v>
      </c>
      <c r="Y523" s="90" t="str">
        <f>IF(VLOOKUP(I523,属性值!A:F,2,FALSE)&lt;17,"",IF(P523="","",INT(VLOOKUP(P523,属性值!A:G,R523+1,FALSE)*VLOOKUP(I523,属性值!A:F,5,FALSE))))</f>
        <v/>
      </c>
      <c r="Z523" s="90" t="str">
        <f t="shared" si="19"/>
        <v/>
      </c>
      <c r="AA523" s="90">
        <f>IF(VLOOKUP(I523,属性值!A:B,2,FALSE)&gt;16,"",IF(P523="","",INT(VLOOKUP(P523,属性值!I:O,R523+1,FALSE)*VLOOKUP(I523,属性值!A:D,3,FALSE))))</f>
        <v>687</v>
      </c>
      <c r="AB523" s="90">
        <f>IF(VLOOKUP(I523,属性值!A:B,2,FALSE)&gt;16,"",IF(P523="","",INT(VLOOKUP(P523,属性值!I:O,R523+1,FALSE)*VLOOKUP(I523,属性值!A:D,4,FALSE))))</f>
        <v>1374</v>
      </c>
      <c r="AC523" s="90">
        <v>67</v>
      </c>
      <c r="AD523" s="90" t="str">
        <f>IF(AC523="","",VLOOKUP(AC523,状态名词!A:C,2,FALSE))</f>
        <v>inte</v>
      </c>
      <c r="AE523" s="90" t="str">
        <f>IF(AC523="","",VLOOKUP(AC523,状态名词!A:C,3,FALSE))</f>
        <v>智力</v>
      </c>
      <c r="AF523" s="90">
        <v>230</v>
      </c>
    </row>
    <row r="524" spans="1:32">
      <c r="I524" s="90" t="str">
        <f>IF(H524="",I523,VLOOKUP(H524,装备类型!A:B,2,FALSE))</f>
        <v>戒指</v>
      </c>
      <c r="L524" s="90" t="s">
        <v>225</v>
      </c>
      <c r="Q524" s="55" t="str">
        <f t="shared" si="18"/>
        <v/>
      </c>
      <c r="Y524" s="90" t="str">
        <f>IF(VLOOKUP(I524,属性值!A:F,2,FALSE)&lt;17,"",IF(P524="","",INT(VLOOKUP(P524,属性值!A:G,R524+1,FALSE)*VLOOKUP(I524,属性值!A:F,5,FALSE))))</f>
        <v/>
      </c>
      <c r="Z524" s="90" t="str">
        <f t="shared" si="19"/>
        <v/>
      </c>
      <c r="AA524" s="90" t="str">
        <f>IF(VLOOKUP(I524,属性值!A:B,2,FALSE)&gt;16,"",IF(P524="","",INT(VLOOKUP(P524,属性值!I:O,R524+1,FALSE)*VLOOKUP(I524,属性值!A:D,3,FALSE))))</f>
        <v/>
      </c>
      <c r="AB524" s="90" t="str">
        <f>IF(VLOOKUP(I524,属性值!A:B,2,FALSE)&gt;16,"",IF(P524="","",INT(VLOOKUP(P524,属性值!I:O,R524+1,FALSE)*VLOOKUP(I524,属性值!A:D,4,FALSE))))</f>
        <v/>
      </c>
      <c r="AC524" s="90">
        <v>58</v>
      </c>
      <c r="AD524" s="90" t="str">
        <f>IF(AC524="","",VLOOKUP(AC524,状态名词!A:C,2,FALSE))</f>
        <v>vit</v>
      </c>
      <c r="AE524" s="90" t="str">
        <f>IF(AC524="","",VLOOKUP(AC524,状态名词!A:C,3,FALSE))</f>
        <v>体力</v>
      </c>
      <c r="AF524" s="90">
        <v>68</v>
      </c>
    </row>
    <row r="525" spans="1:32">
      <c r="I525" s="90" t="str">
        <f>IF(H525="",I524,VLOOKUP(H525,装备类型!A:B,2,FALSE))</f>
        <v>戒指</v>
      </c>
      <c r="L525" s="90" t="s">
        <v>225</v>
      </c>
      <c r="Q525" s="55" t="str">
        <f t="shared" si="18"/>
        <v/>
      </c>
      <c r="Y525" s="90" t="str">
        <f>IF(VLOOKUP(I525,属性值!A:F,2,FALSE)&lt;17,"",IF(P525="","",INT(VLOOKUP(P525,属性值!A:G,R525+1,FALSE)*VLOOKUP(I525,属性值!A:F,5,FALSE))))</f>
        <v/>
      </c>
      <c r="Z525" s="90" t="str">
        <f t="shared" si="19"/>
        <v/>
      </c>
      <c r="AA525" s="90" t="str">
        <f>IF(VLOOKUP(I525,属性值!A:B,2,FALSE)&gt;16,"",IF(P525="","",INT(VLOOKUP(P525,属性值!I:O,R525+1,FALSE)*VLOOKUP(I525,属性值!A:D,3,FALSE))))</f>
        <v/>
      </c>
      <c r="AB525" s="90" t="str">
        <f>IF(VLOOKUP(I525,属性值!A:B,2,FALSE)&gt;16,"",IF(P525="","",INT(VLOOKUP(P525,属性值!I:O,R525+1,FALSE)*VLOOKUP(I525,属性值!A:D,4,FALSE))))</f>
        <v/>
      </c>
      <c r="AC525" s="90">
        <v>54</v>
      </c>
      <c r="AD525" s="90" t="str">
        <f>IF(AC525="","",VLOOKUP(AC525,状态名词!A:C,2,FALSE))</f>
        <v>spi</v>
      </c>
      <c r="AE525" s="90" t="str">
        <f>IF(AC525="","",VLOOKUP(AC525,状态名词!A:C,3,FALSE))</f>
        <v>精神</v>
      </c>
      <c r="AF525" s="90">
        <v>230</v>
      </c>
    </row>
    <row r="526" spans="1:32">
      <c r="A526" s="90">
        <v>15143</v>
      </c>
      <c r="B526" s="90">
        <v>30</v>
      </c>
      <c r="C526" s="90">
        <v>5</v>
      </c>
      <c r="D526" s="90">
        <v>30</v>
      </c>
      <c r="E526" s="90">
        <v>1</v>
      </c>
      <c r="H526" s="90">
        <v>15</v>
      </c>
      <c r="I526" s="90" t="str">
        <f>IF(H526="",I525,VLOOKUP(H526,装备类型!A:B,2,FALSE))</f>
        <v>项链</v>
      </c>
      <c r="J526" s="90">
        <v>1</v>
      </c>
      <c r="K526" s="90" t="s">
        <v>3455</v>
      </c>
      <c r="L526" s="90" t="s">
        <v>5538</v>
      </c>
      <c r="O526" s="90">
        <v>1</v>
      </c>
      <c r="P526" s="90">
        <v>30</v>
      </c>
      <c r="Q526" s="55">
        <f t="shared" si="18"/>
        <v>37</v>
      </c>
      <c r="R526" s="90">
        <v>5</v>
      </c>
      <c r="T526" s="90" t="s">
        <v>3323</v>
      </c>
      <c r="U526" s="90">
        <v>33649</v>
      </c>
      <c r="Y526" s="90" t="str">
        <f>IF(VLOOKUP(I526,属性值!A:F,2,FALSE)&lt;17,"",IF(P526="","",INT(VLOOKUP(P526,属性值!A:G,R526+1,FALSE)*VLOOKUP(I526,属性值!A:F,5,FALSE))))</f>
        <v/>
      </c>
      <c r="Z526" s="90" t="str">
        <f t="shared" si="19"/>
        <v/>
      </c>
      <c r="AA526" s="90">
        <f>IF(VLOOKUP(I526,属性值!A:B,2,FALSE)&gt;16,"",IF(P526="","",INT(VLOOKUP(P526,属性值!I:O,R526+1,FALSE)*VLOOKUP(I526,属性值!A:D,3,FALSE))))</f>
        <v>195</v>
      </c>
      <c r="AB526" s="90">
        <f>IF(VLOOKUP(I526,属性值!A:B,2,FALSE)&gt;16,"",IF(P526="","",INT(VLOOKUP(P526,属性值!I:O,R526+1,FALSE)*VLOOKUP(I526,属性值!A:D,4,FALSE))))</f>
        <v>390</v>
      </c>
      <c r="AC526" s="90">
        <v>67</v>
      </c>
      <c r="AD526" s="90" t="str">
        <f>IF(AC526="","",VLOOKUP(AC526,状态名词!A:C,2,FALSE))</f>
        <v>inte</v>
      </c>
      <c r="AE526" s="90" t="str">
        <f>IF(AC526="","",VLOOKUP(AC526,状态名词!A:C,3,FALSE))</f>
        <v>智力</v>
      </c>
      <c r="AF526" s="90">
        <v>120</v>
      </c>
    </row>
    <row r="527" spans="1:32">
      <c r="I527" s="90" t="str">
        <f>IF(H527="",I526,VLOOKUP(H527,装备类型!A:B,2,FALSE))</f>
        <v>项链</v>
      </c>
      <c r="L527" s="90" t="s">
        <v>225</v>
      </c>
      <c r="Q527" s="55" t="str">
        <f t="shared" si="18"/>
        <v/>
      </c>
      <c r="Y527" s="90" t="str">
        <f>IF(VLOOKUP(I527,属性值!A:F,2,FALSE)&lt;17,"",IF(P527="","",INT(VLOOKUP(P527,属性值!A:G,R527+1,FALSE)*VLOOKUP(I527,属性值!A:F,5,FALSE))))</f>
        <v/>
      </c>
      <c r="Z527" s="90" t="str">
        <f t="shared" si="19"/>
        <v/>
      </c>
      <c r="AA527" s="90" t="str">
        <f>IF(VLOOKUP(I527,属性值!A:B,2,FALSE)&gt;16,"",IF(P527="","",INT(VLOOKUP(P527,属性值!I:O,R527+1,FALSE)*VLOOKUP(I527,属性值!A:D,3,FALSE))))</f>
        <v/>
      </c>
      <c r="AB527" s="90" t="str">
        <f>IF(VLOOKUP(I527,属性值!A:B,2,FALSE)&gt;16,"",IF(P527="","",INT(VLOOKUP(P527,属性值!I:O,R527+1,FALSE)*VLOOKUP(I527,属性值!A:D,4,FALSE))))</f>
        <v/>
      </c>
      <c r="AC527" s="90">
        <v>58</v>
      </c>
      <c r="AD527" s="90" t="str">
        <f>IF(AC527="","",VLOOKUP(AC527,状态名词!A:C,2,FALSE))</f>
        <v>vit</v>
      </c>
      <c r="AE527" s="90" t="str">
        <f>IF(AC527="","",VLOOKUP(AC527,状态名词!A:C,3,FALSE))</f>
        <v>体力</v>
      </c>
      <c r="AF527" s="90">
        <v>36</v>
      </c>
    </row>
    <row r="528" spans="1:32">
      <c r="I528" s="90" t="str">
        <f>IF(H528="",I527,VLOOKUP(H528,装备类型!A:B,2,FALSE))</f>
        <v>项链</v>
      </c>
      <c r="L528" s="90" t="s">
        <v>225</v>
      </c>
      <c r="Q528" s="55" t="str">
        <f t="shared" si="18"/>
        <v/>
      </c>
      <c r="Y528" s="90" t="str">
        <f>IF(VLOOKUP(I528,属性值!A:F,2,FALSE)&lt;17,"",IF(P528="","",INT(VLOOKUP(P528,属性值!A:G,R528+1,FALSE)*VLOOKUP(I528,属性值!A:F,5,FALSE))))</f>
        <v/>
      </c>
      <c r="Z528" s="90" t="str">
        <f t="shared" si="19"/>
        <v/>
      </c>
      <c r="AA528" s="90" t="str">
        <f>IF(VLOOKUP(I528,属性值!A:B,2,FALSE)&gt;16,"",IF(P528="","",INT(VLOOKUP(P528,属性值!I:O,R528+1,FALSE)*VLOOKUP(I528,属性值!A:D,3,FALSE))))</f>
        <v/>
      </c>
      <c r="AB528" s="90" t="str">
        <f>IF(VLOOKUP(I528,属性值!A:B,2,FALSE)&gt;16,"",IF(P528="","",INT(VLOOKUP(P528,属性值!I:O,R528+1,FALSE)*VLOOKUP(I528,属性值!A:D,4,FALSE))))</f>
        <v/>
      </c>
      <c r="AC528" s="90">
        <v>54</v>
      </c>
      <c r="AD528" s="90" t="str">
        <f>IF(AC528="","",VLOOKUP(AC528,状态名词!A:C,2,FALSE))</f>
        <v>spi</v>
      </c>
      <c r="AE528" s="90" t="str">
        <f>IF(AC528="","",VLOOKUP(AC528,状态名词!A:C,3,FALSE))</f>
        <v>精神</v>
      </c>
      <c r="AF528" s="90">
        <v>120</v>
      </c>
    </row>
    <row r="529" spans="1:32">
      <c r="I529" s="90" t="str">
        <f>IF(H529="",I528,VLOOKUP(H529,装备类型!A:B,2,FALSE))</f>
        <v>项链</v>
      </c>
      <c r="J529" s="90">
        <v>2</v>
      </c>
      <c r="K529" s="90" t="s">
        <v>3746</v>
      </c>
      <c r="L529" s="90" t="s">
        <v>4208</v>
      </c>
      <c r="O529" s="90">
        <v>1</v>
      </c>
      <c r="P529" s="90">
        <v>60</v>
      </c>
      <c r="Q529" s="55">
        <f t="shared" si="18"/>
        <v>69</v>
      </c>
      <c r="R529" s="90">
        <v>6</v>
      </c>
      <c r="T529" s="90" t="s">
        <v>3323</v>
      </c>
      <c r="U529" s="90">
        <v>33650</v>
      </c>
      <c r="Y529" s="90" t="str">
        <f>IF(VLOOKUP(I529,属性值!A:F,2,FALSE)&lt;17,"",IF(P529="","",INT(VLOOKUP(P529,属性值!A:G,R529+1,FALSE)*VLOOKUP(I529,属性值!A:F,5,FALSE))))</f>
        <v/>
      </c>
      <c r="Z529" s="90" t="str">
        <f t="shared" si="19"/>
        <v/>
      </c>
      <c r="AA529" s="90">
        <f>IF(VLOOKUP(I529,属性值!A:B,2,FALSE)&gt;16,"",IF(P529="","",INT(VLOOKUP(P529,属性值!I:O,R529+1,FALSE)*VLOOKUP(I529,属性值!A:D,3,FALSE))))</f>
        <v>687</v>
      </c>
      <c r="AB529" s="90">
        <f>IF(VLOOKUP(I529,属性值!A:B,2,FALSE)&gt;16,"",IF(P529="","",INT(VLOOKUP(P529,属性值!I:O,R529+1,FALSE)*VLOOKUP(I529,属性值!A:D,4,FALSE))))</f>
        <v>1374</v>
      </c>
      <c r="AC529" s="90">
        <v>67</v>
      </c>
      <c r="AD529" s="90" t="str">
        <f>IF(AC529="","",VLOOKUP(AC529,状态名词!A:C,2,FALSE))</f>
        <v>inte</v>
      </c>
      <c r="AE529" s="90" t="str">
        <f>IF(AC529="","",VLOOKUP(AC529,状态名词!A:C,3,FALSE))</f>
        <v>智力</v>
      </c>
      <c r="AF529" s="90">
        <v>230</v>
      </c>
    </row>
    <row r="530" spans="1:32">
      <c r="I530" s="90" t="str">
        <f>IF(H530="",I529,VLOOKUP(H530,装备类型!A:B,2,FALSE))</f>
        <v>项链</v>
      </c>
      <c r="L530" s="90" t="s">
        <v>225</v>
      </c>
      <c r="Q530" s="55" t="str">
        <f t="shared" si="18"/>
        <v/>
      </c>
      <c r="Y530" s="90" t="str">
        <f>IF(VLOOKUP(I530,属性值!A:F,2,FALSE)&lt;17,"",IF(P530="","",INT(VLOOKUP(P530,属性值!A:G,R530+1,FALSE)*VLOOKUP(I530,属性值!A:F,5,FALSE))))</f>
        <v/>
      </c>
      <c r="Z530" s="90" t="str">
        <f t="shared" si="19"/>
        <v/>
      </c>
      <c r="AA530" s="90" t="str">
        <f>IF(VLOOKUP(I530,属性值!A:B,2,FALSE)&gt;16,"",IF(P530="","",INT(VLOOKUP(P530,属性值!I:O,R530+1,FALSE)*VLOOKUP(I530,属性值!A:D,3,FALSE))))</f>
        <v/>
      </c>
      <c r="AB530" s="90" t="str">
        <f>IF(VLOOKUP(I530,属性值!A:B,2,FALSE)&gt;16,"",IF(P530="","",INT(VLOOKUP(P530,属性值!I:O,R530+1,FALSE)*VLOOKUP(I530,属性值!A:D,4,FALSE))))</f>
        <v/>
      </c>
      <c r="AC530" s="90">
        <v>58</v>
      </c>
      <c r="AD530" s="90" t="str">
        <f>IF(AC530="","",VLOOKUP(AC530,状态名词!A:C,2,FALSE))</f>
        <v>vit</v>
      </c>
      <c r="AE530" s="90" t="str">
        <f>IF(AC530="","",VLOOKUP(AC530,状态名词!A:C,3,FALSE))</f>
        <v>体力</v>
      </c>
      <c r="AF530" s="90">
        <v>68</v>
      </c>
    </row>
    <row r="531" spans="1:32">
      <c r="I531" s="90" t="str">
        <f>IF(H531="",I530,VLOOKUP(H531,装备类型!A:B,2,FALSE))</f>
        <v>项链</v>
      </c>
      <c r="L531" s="90" t="s">
        <v>225</v>
      </c>
      <c r="Q531" s="55" t="str">
        <f t="shared" si="18"/>
        <v/>
      </c>
      <c r="Y531" s="90" t="str">
        <f>IF(VLOOKUP(I531,属性值!A:F,2,FALSE)&lt;17,"",IF(P531="","",INT(VLOOKUP(P531,属性值!A:G,R531+1,FALSE)*VLOOKUP(I531,属性值!A:F,5,FALSE))))</f>
        <v/>
      </c>
      <c r="Z531" s="90" t="str">
        <f t="shared" si="19"/>
        <v/>
      </c>
      <c r="AA531" s="90" t="str">
        <f>IF(VLOOKUP(I531,属性值!A:B,2,FALSE)&gt;16,"",IF(P531="","",INT(VLOOKUP(P531,属性值!I:O,R531+1,FALSE)*VLOOKUP(I531,属性值!A:D,3,FALSE))))</f>
        <v/>
      </c>
      <c r="AB531" s="90" t="str">
        <f>IF(VLOOKUP(I531,属性值!A:B,2,FALSE)&gt;16,"",IF(P531="","",INT(VLOOKUP(P531,属性值!I:O,R531+1,FALSE)*VLOOKUP(I531,属性值!A:D,4,FALSE))))</f>
        <v/>
      </c>
      <c r="AC531" s="90">
        <v>54</v>
      </c>
      <c r="AD531" s="90" t="str">
        <f>IF(AC531="","",VLOOKUP(AC531,状态名词!A:C,2,FALSE))</f>
        <v>spi</v>
      </c>
      <c r="AE531" s="90" t="str">
        <f>IF(AC531="","",VLOOKUP(AC531,状态名词!A:C,3,FALSE))</f>
        <v>精神</v>
      </c>
      <c r="AF531" s="90">
        <v>230</v>
      </c>
    </row>
    <row r="532" spans="1:32">
      <c r="A532" s="90">
        <v>15144</v>
      </c>
      <c r="B532" s="90">
        <v>30</v>
      </c>
      <c r="C532" s="90">
        <v>5</v>
      </c>
      <c r="D532" s="90">
        <v>30</v>
      </c>
      <c r="E532" s="90">
        <v>1</v>
      </c>
      <c r="H532" s="90">
        <v>16</v>
      </c>
      <c r="I532" s="90" t="str">
        <f>IF(H532="",I531,VLOOKUP(H532,装备类型!A:B,2,FALSE))</f>
        <v>手镯</v>
      </c>
      <c r="J532" s="90">
        <v>1</v>
      </c>
      <c r="K532" s="90" t="s">
        <v>3456</v>
      </c>
      <c r="L532" s="90" t="s">
        <v>5538</v>
      </c>
      <c r="O532" s="90">
        <v>1</v>
      </c>
      <c r="P532" s="90">
        <v>30</v>
      </c>
      <c r="Q532" s="55">
        <f t="shared" si="18"/>
        <v>37</v>
      </c>
      <c r="R532" s="90">
        <v>5</v>
      </c>
      <c r="T532" s="90" t="s">
        <v>3547</v>
      </c>
      <c r="U532" s="90">
        <v>33651</v>
      </c>
      <c r="Y532" s="90" t="str">
        <f>IF(VLOOKUP(I532,属性值!A:F,2,FALSE)&lt;17,"",IF(P532="","",INT(VLOOKUP(P532,属性值!A:G,R532+1,FALSE)*VLOOKUP(I532,属性值!A:F,5,FALSE))))</f>
        <v/>
      </c>
      <c r="Z532" s="90" t="str">
        <f t="shared" si="19"/>
        <v/>
      </c>
      <c r="AA532" s="90">
        <f>IF(VLOOKUP(I532,属性值!A:B,2,FALSE)&gt;16,"",IF(P532="","",INT(VLOOKUP(P532,属性值!I:O,R532+1,FALSE)*VLOOKUP(I532,属性值!A:D,3,FALSE))))</f>
        <v>195</v>
      </c>
      <c r="AB532" s="90">
        <f>IF(VLOOKUP(I532,属性值!A:B,2,FALSE)&gt;16,"",IF(P532="","",INT(VLOOKUP(P532,属性值!I:O,R532+1,FALSE)*VLOOKUP(I532,属性值!A:D,4,FALSE))))</f>
        <v>390</v>
      </c>
      <c r="AC532" s="90">
        <v>67</v>
      </c>
      <c r="AD532" s="90" t="str">
        <f>IF(AC532="","",VLOOKUP(AC532,状态名词!A:C,2,FALSE))</f>
        <v>inte</v>
      </c>
      <c r="AE532" s="90" t="str">
        <f>IF(AC532="","",VLOOKUP(AC532,状态名词!A:C,3,FALSE))</f>
        <v>智力</v>
      </c>
      <c r="AF532" s="90">
        <v>120</v>
      </c>
    </row>
    <row r="533" spans="1:32">
      <c r="I533" s="90" t="str">
        <f>IF(H533="",I532,VLOOKUP(H533,装备类型!A:B,2,FALSE))</f>
        <v>手镯</v>
      </c>
      <c r="L533" s="90" t="s">
        <v>225</v>
      </c>
      <c r="Q533" s="55" t="str">
        <f t="shared" si="18"/>
        <v/>
      </c>
      <c r="Y533" s="90" t="str">
        <f>IF(VLOOKUP(I533,属性值!A:F,2,FALSE)&lt;17,"",IF(P533="","",INT(VLOOKUP(P533,属性值!A:G,R533+1,FALSE)*VLOOKUP(I533,属性值!A:F,5,FALSE))))</f>
        <v/>
      </c>
      <c r="Z533" s="90" t="str">
        <f t="shared" si="19"/>
        <v/>
      </c>
      <c r="AA533" s="90" t="str">
        <f>IF(VLOOKUP(I533,属性值!A:B,2,FALSE)&gt;16,"",IF(P533="","",INT(VLOOKUP(P533,属性值!I:O,R533+1,FALSE)*VLOOKUP(I533,属性值!A:D,3,FALSE))))</f>
        <v/>
      </c>
      <c r="AB533" s="90" t="str">
        <f>IF(VLOOKUP(I533,属性值!A:B,2,FALSE)&gt;16,"",IF(P533="","",INT(VLOOKUP(P533,属性值!I:O,R533+1,FALSE)*VLOOKUP(I533,属性值!A:D,4,FALSE))))</f>
        <v/>
      </c>
      <c r="AC533" s="90">
        <v>58</v>
      </c>
      <c r="AD533" s="90" t="str">
        <f>IF(AC533="","",VLOOKUP(AC533,状态名词!A:C,2,FALSE))</f>
        <v>vit</v>
      </c>
      <c r="AE533" s="90" t="str">
        <f>IF(AC533="","",VLOOKUP(AC533,状态名词!A:C,3,FALSE))</f>
        <v>体力</v>
      </c>
      <c r="AF533" s="90">
        <v>36</v>
      </c>
    </row>
    <row r="534" spans="1:32">
      <c r="I534" s="90" t="str">
        <f>IF(H534="",I533,VLOOKUP(H534,装备类型!A:B,2,FALSE))</f>
        <v>手镯</v>
      </c>
      <c r="L534" s="90" t="s">
        <v>225</v>
      </c>
      <c r="Q534" s="55" t="str">
        <f t="shared" si="18"/>
        <v/>
      </c>
      <c r="Y534" s="90" t="str">
        <f>IF(VLOOKUP(I534,属性值!A:F,2,FALSE)&lt;17,"",IF(P534="","",INT(VLOOKUP(P534,属性值!A:G,R534+1,FALSE)*VLOOKUP(I534,属性值!A:F,5,FALSE))))</f>
        <v/>
      </c>
      <c r="Z534" s="90" t="str">
        <f t="shared" si="19"/>
        <v/>
      </c>
      <c r="AA534" s="90" t="str">
        <f>IF(VLOOKUP(I534,属性值!A:B,2,FALSE)&gt;16,"",IF(P534="","",INT(VLOOKUP(P534,属性值!I:O,R534+1,FALSE)*VLOOKUP(I534,属性值!A:D,3,FALSE))))</f>
        <v/>
      </c>
      <c r="AB534" s="90" t="str">
        <f>IF(VLOOKUP(I534,属性值!A:B,2,FALSE)&gt;16,"",IF(P534="","",INT(VLOOKUP(P534,属性值!I:O,R534+1,FALSE)*VLOOKUP(I534,属性值!A:D,4,FALSE))))</f>
        <v/>
      </c>
      <c r="AC534" s="90">
        <v>54</v>
      </c>
      <c r="AD534" s="90" t="str">
        <f>IF(AC534="","",VLOOKUP(AC534,状态名词!A:C,2,FALSE))</f>
        <v>spi</v>
      </c>
      <c r="AE534" s="90" t="str">
        <f>IF(AC534="","",VLOOKUP(AC534,状态名词!A:C,3,FALSE))</f>
        <v>精神</v>
      </c>
      <c r="AF534" s="90">
        <v>120</v>
      </c>
    </row>
    <row r="535" spans="1:32">
      <c r="I535" s="90" t="str">
        <f>IF(H535="",I534,VLOOKUP(H535,装备类型!A:B,2,FALSE))</f>
        <v>手镯</v>
      </c>
      <c r="J535" s="90">
        <v>2</v>
      </c>
      <c r="K535" s="90" t="s">
        <v>3747</v>
      </c>
      <c r="L535" s="90" t="s">
        <v>4208</v>
      </c>
      <c r="O535" s="90">
        <v>1</v>
      </c>
      <c r="P535" s="90">
        <v>60</v>
      </c>
      <c r="Q535" s="55">
        <f t="shared" si="18"/>
        <v>69</v>
      </c>
      <c r="R535" s="90">
        <v>6</v>
      </c>
      <c r="T535" s="90" t="s">
        <v>3547</v>
      </c>
      <c r="U535" s="90">
        <v>33652</v>
      </c>
      <c r="Y535" s="90" t="str">
        <f>IF(VLOOKUP(I535,属性值!A:F,2,FALSE)&lt;17,"",IF(P535="","",INT(VLOOKUP(P535,属性值!A:G,R535+1,FALSE)*VLOOKUP(I535,属性值!A:F,5,FALSE))))</f>
        <v/>
      </c>
      <c r="Z535" s="90" t="str">
        <f t="shared" si="19"/>
        <v/>
      </c>
      <c r="AA535" s="90">
        <f>IF(VLOOKUP(I535,属性值!A:B,2,FALSE)&gt;16,"",IF(P535="","",INT(VLOOKUP(P535,属性值!I:O,R535+1,FALSE)*VLOOKUP(I535,属性值!A:D,3,FALSE))))</f>
        <v>687</v>
      </c>
      <c r="AB535" s="90">
        <f>IF(VLOOKUP(I535,属性值!A:B,2,FALSE)&gt;16,"",IF(P535="","",INT(VLOOKUP(P535,属性值!I:O,R535+1,FALSE)*VLOOKUP(I535,属性值!A:D,4,FALSE))))</f>
        <v>1374</v>
      </c>
      <c r="AC535" s="90">
        <v>67</v>
      </c>
      <c r="AD535" s="90" t="str">
        <f>IF(AC535="","",VLOOKUP(AC535,状态名词!A:C,2,FALSE))</f>
        <v>inte</v>
      </c>
      <c r="AE535" s="90" t="str">
        <f>IF(AC535="","",VLOOKUP(AC535,状态名词!A:C,3,FALSE))</f>
        <v>智力</v>
      </c>
      <c r="AF535" s="90">
        <v>230</v>
      </c>
    </row>
    <row r="536" spans="1:32">
      <c r="I536" s="90" t="str">
        <f>IF(H536="",I535,VLOOKUP(H536,装备类型!A:B,2,FALSE))</f>
        <v>手镯</v>
      </c>
      <c r="L536" s="90" t="s">
        <v>225</v>
      </c>
      <c r="Q536" s="55" t="str">
        <f t="shared" si="18"/>
        <v/>
      </c>
      <c r="Y536" s="90" t="str">
        <f>IF(VLOOKUP(I536,属性值!A:F,2,FALSE)&lt;17,"",IF(P536="","",INT(VLOOKUP(P536,属性值!A:G,R536+1,FALSE)*VLOOKUP(I536,属性值!A:F,5,FALSE))))</f>
        <v/>
      </c>
      <c r="Z536" s="90" t="str">
        <f t="shared" si="19"/>
        <v/>
      </c>
      <c r="AA536" s="90" t="str">
        <f>IF(VLOOKUP(I536,属性值!A:B,2,FALSE)&gt;16,"",IF(P536="","",INT(VLOOKUP(P536,属性值!I:O,R536+1,FALSE)*VLOOKUP(I536,属性值!A:D,3,FALSE))))</f>
        <v/>
      </c>
      <c r="AB536" s="90" t="str">
        <f>IF(VLOOKUP(I536,属性值!A:B,2,FALSE)&gt;16,"",IF(P536="","",INT(VLOOKUP(P536,属性值!I:O,R536+1,FALSE)*VLOOKUP(I536,属性值!A:D,4,FALSE))))</f>
        <v/>
      </c>
      <c r="AC536" s="90">
        <v>58</v>
      </c>
      <c r="AD536" s="90" t="str">
        <f>IF(AC536="","",VLOOKUP(AC536,状态名词!A:C,2,FALSE))</f>
        <v>vit</v>
      </c>
      <c r="AE536" s="90" t="str">
        <f>IF(AC536="","",VLOOKUP(AC536,状态名词!A:C,3,FALSE))</f>
        <v>体力</v>
      </c>
      <c r="AF536" s="90">
        <v>68</v>
      </c>
    </row>
    <row r="537" spans="1:32">
      <c r="I537" s="90" t="str">
        <f>IF(H537="",I536,VLOOKUP(H537,装备类型!A:B,2,FALSE))</f>
        <v>手镯</v>
      </c>
      <c r="L537" s="90" t="s">
        <v>225</v>
      </c>
      <c r="Q537" s="55" t="str">
        <f t="shared" si="18"/>
        <v/>
      </c>
      <c r="Y537" s="90" t="str">
        <f>IF(VLOOKUP(I537,属性值!A:F,2,FALSE)&lt;17,"",IF(P537="","",INT(VLOOKUP(P537,属性值!A:G,R537+1,FALSE)*VLOOKUP(I537,属性值!A:F,5,FALSE))))</f>
        <v/>
      </c>
      <c r="Z537" s="90" t="str">
        <f t="shared" si="19"/>
        <v/>
      </c>
      <c r="AA537" s="90" t="str">
        <f>IF(VLOOKUP(I537,属性值!A:B,2,FALSE)&gt;16,"",IF(P537="","",INT(VLOOKUP(P537,属性值!I:O,R537+1,FALSE)*VLOOKUP(I537,属性值!A:D,3,FALSE))))</f>
        <v/>
      </c>
      <c r="AB537" s="90" t="str">
        <f>IF(VLOOKUP(I537,属性值!A:B,2,FALSE)&gt;16,"",IF(P537="","",INT(VLOOKUP(P537,属性值!I:O,R537+1,FALSE)*VLOOKUP(I537,属性值!A:D,4,FALSE))))</f>
        <v/>
      </c>
      <c r="AC537" s="90">
        <v>54</v>
      </c>
      <c r="AD537" s="90" t="str">
        <f>IF(AC537="","",VLOOKUP(AC537,状态名词!A:C,2,FALSE))</f>
        <v>spi</v>
      </c>
      <c r="AE537" s="90" t="str">
        <f>IF(AC537="","",VLOOKUP(AC537,状态名词!A:C,3,FALSE))</f>
        <v>精神</v>
      </c>
      <c r="AF537" s="90">
        <v>230</v>
      </c>
    </row>
    <row r="538" spans="1:32">
      <c r="A538" s="90">
        <v>15145</v>
      </c>
      <c r="B538" s="90">
        <v>30</v>
      </c>
      <c r="C538" s="90">
        <v>5</v>
      </c>
      <c r="D538" s="90">
        <v>30</v>
      </c>
      <c r="E538" s="90">
        <v>1</v>
      </c>
      <c r="H538" s="90">
        <v>11</v>
      </c>
      <c r="I538" s="90" t="str">
        <f>IF(H538="",I537,VLOOKUP(H538,装备类型!A:B,2,FALSE))</f>
        <v>头部</v>
      </c>
      <c r="J538" s="90">
        <v>1</v>
      </c>
      <c r="K538" s="90" t="s">
        <v>3730</v>
      </c>
      <c r="L538" s="90" t="s">
        <v>5538</v>
      </c>
      <c r="O538" s="90">
        <v>1</v>
      </c>
      <c r="P538" s="90">
        <v>30</v>
      </c>
      <c r="Q538" s="55">
        <f t="shared" si="18"/>
        <v>37</v>
      </c>
      <c r="R538" s="90">
        <v>5</v>
      </c>
      <c r="T538" s="90" t="s">
        <v>3548</v>
      </c>
      <c r="U538" s="90">
        <v>33653</v>
      </c>
      <c r="Y538" s="90" t="str">
        <f>IF(VLOOKUP(I538,属性值!A:F,2,FALSE)&lt;17,"",IF(P538="","",INT(VLOOKUP(P538,属性值!A:G,R538+1,FALSE)*VLOOKUP(I538,属性值!A:F,5,FALSE))))</f>
        <v/>
      </c>
      <c r="Z538" s="90" t="str">
        <f t="shared" si="19"/>
        <v/>
      </c>
      <c r="AA538" s="90">
        <f>IF(VLOOKUP(I538,属性值!A:B,2,FALSE)&gt;16,"",IF(P538="","",INT(VLOOKUP(P538,属性值!I:O,R538+1,FALSE)*VLOOKUP(I538,属性值!A:D,3,FALSE))))</f>
        <v>390</v>
      </c>
      <c r="AB538" s="90">
        <f>IF(VLOOKUP(I538,属性值!A:B,2,FALSE)&gt;16,"",IF(P538="","",INT(VLOOKUP(P538,属性值!I:O,R538+1,FALSE)*VLOOKUP(I538,属性值!A:D,4,FALSE))))</f>
        <v>195</v>
      </c>
      <c r="AC538" s="90">
        <v>58</v>
      </c>
      <c r="AD538" s="90" t="str">
        <f>IF(AC538="","",VLOOKUP(AC538,状态名词!A:C,2,FALSE))</f>
        <v>vit</v>
      </c>
      <c r="AE538" s="90" t="str">
        <f>IF(AC538="","",VLOOKUP(AC538,状态名词!A:C,3,FALSE))</f>
        <v>体力</v>
      </c>
      <c r="AF538" s="90">
        <v>108</v>
      </c>
    </row>
    <row r="539" spans="1:32">
      <c r="I539" s="90" t="str">
        <f>IF(H539="",I538,VLOOKUP(H539,装备类型!A:B,2,FALSE))</f>
        <v>头部</v>
      </c>
      <c r="L539" s="90" t="s">
        <v>225</v>
      </c>
      <c r="Q539" s="55" t="str">
        <f t="shared" si="18"/>
        <v/>
      </c>
      <c r="Y539" s="90" t="str">
        <f>IF(VLOOKUP(I539,属性值!A:F,2,FALSE)&lt;17,"",IF(P539="","",INT(VLOOKUP(P539,属性值!A:G,R539+1,FALSE)*VLOOKUP(I539,属性值!A:F,5,FALSE))))</f>
        <v/>
      </c>
      <c r="Z539" s="90" t="str">
        <f t="shared" si="19"/>
        <v/>
      </c>
      <c r="AA539" s="90" t="str">
        <f>IF(VLOOKUP(I539,属性值!A:B,2,FALSE)&gt;16,"",IF(P539="","",INT(VLOOKUP(P539,属性值!I:O,R539+1,FALSE)*VLOOKUP(I539,属性值!A:D,3,FALSE))))</f>
        <v/>
      </c>
      <c r="AB539" s="90" t="str">
        <f>IF(VLOOKUP(I539,属性值!A:B,2,FALSE)&gt;16,"",IF(P539="","",INT(VLOOKUP(P539,属性值!I:O,R539+1,FALSE)*VLOOKUP(I539,属性值!A:D,4,FALSE))))</f>
        <v/>
      </c>
      <c r="AC539" s="90">
        <v>54</v>
      </c>
      <c r="AD539" s="90" t="str">
        <f>IF(AC539="","",VLOOKUP(AC539,状态名词!A:C,2,FALSE))</f>
        <v>spi</v>
      </c>
      <c r="AE539" s="90" t="str">
        <f>IF(AC539="","",VLOOKUP(AC539,状态名词!A:C,3,FALSE))</f>
        <v>精神</v>
      </c>
      <c r="AF539" s="90">
        <v>60</v>
      </c>
    </row>
    <row r="540" spans="1:32">
      <c r="I540" s="90" t="str">
        <f>IF(H540="",I539,VLOOKUP(H540,装备类型!A:B,2,FALSE))</f>
        <v>头部</v>
      </c>
      <c r="L540" s="90" t="s">
        <v>225</v>
      </c>
      <c r="Q540" s="55" t="str">
        <f t="shared" si="18"/>
        <v/>
      </c>
      <c r="Y540" s="90" t="str">
        <f>IF(VLOOKUP(I540,属性值!A:F,2,FALSE)&lt;17,"",IF(P540="","",INT(VLOOKUP(P540,属性值!A:G,R540+1,FALSE)*VLOOKUP(I540,属性值!A:F,5,FALSE))))</f>
        <v/>
      </c>
      <c r="Z540" s="90" t="str">
        <f t="shared" si="19"/>
        <v/>
      </c>
      <c r="AA540" s="90" t="str">
        <f>IF(VLOOKUP(I540,属性值!A:B,2,FALSE)&gt;16,"",IF(P540="","",INT(VLOOKUP(P540,属性值!I:O,R540+1,FALSE)*VLOOKUP(I540,属性值!A:D,3,FALSE))))</f>
        <v/>
      </c>
      <c r="AB540" s="90" t="str">
        <f>IF(VLOOKUP(I540,属性值!A:B,2,FALSE)&gt;16,"",IF(P540="","",INT(VLOOKUP(P540,属性值!I:O,R540+1,FALSE)*VLOOKUP(I540,属性值!A:D,4,FALSE))))</f>
        <v/>
      </c>
      <c r="AC540" s="90">
        <v>60</v>
      </c>
      <c r="AD540" s="90" t="str">
        <f>IF(AC540="","",VLOOKUP(AC540,状态名词!A:C,2,FALSE))</f>
        <v>health</v>
      </c>
      <c r="AE540" s="90" t="str">
        <f>IF(AC540="","",VLOOKUP(AC540,状态名词!A:C,3,FALSE))</f>
        <v>固定血量</v>
      </c>
      <c r="AF540" s="90">
        <v>384</v>
      </c>
    </row>
    <row r="541" spans="1:32">
      <c r="I541" s="90" t="str">
        <f>IF(H541="",I540,VLOOKUP(H541,装备类型!A:B,2,FALSE))</f>
        <v>头部</v>
      </c>
      <c r="J541" s="90">
        <v>2</v>
      </c>
      <c r="K541" s="90" t="s">
        <v>3731</v>
      </c>
      <c r="L541" s="90" t="s">
        <v>4208</v>
      </c>
      <c r="O541" s="90">
        <v>1</v>
      </c>
      <c r="P541" s="90">
        <v>60</v>
      </c>
      <c r="Q541" s="55">
        <f t="shared" si="18"/>
        <v>69</v>
      </c>
      <c r="R541" s="90">
        <v>6</v>
      </c>
      <c r="T541" s="90" t="s">
        <v>3548</v>
      </c>
      <c r="U541" s="90">
        <v>33654</v>
      </c>
      <c r="Y541" s="90" t="str">
        <f>IF(VLOOKUP(I541,属性值!A:F,2,FALSE)&lt;17,"",IF(P541="","",INT(VLOOKUP(P541,属性值!A:G,R541+1,FALSE)*VLOOKUP(I541,属性值!A:F,5,FALSE))))</f>
        <v/>
      </c>
      <c r="Z541" s="90" t="str">
        <f t="shared" si="19"/>
        <v/>
      </c>
      <c r="AA541" s="90">
        <f>IF(VLOOKUP(I541,属性值!A:B,2,FALSE)&gt;16,"",IF(P541="","",INT(VLOOKUP(P541,属性值!I:O,R541+1,FALSE)*VLOOKUP(I541,属性值!A:D,3,FALSE))))</f>
        <v>1374</v>
      </c>
      <c r="AB541" s="90">
        <f>IF(VLOOKUP(I541,属性值!A:B,2,FALSE)&gt;16,"",IF(P541="","",INT(VLOOKUP(P541,属性值!I:O,R541+1,FALSE)*VLOOKUP(I541,属性值!A:D,4,FALSE))))</f>
        <v>687</v>
      </c>
      <c r="AC541" s="90">
        <v>58</v>
      </c>
      <c r="AD541" s="90" t="str">
        <f>IF(AC541="","",VLOOKUP(AC541,状态名词!A:C,2,FALSE))</f>
        <v>vit</v>
      </c>
      <c r="AE541" s="90" t="str">
        <f>IF(AC541="","",VLOOKUP(AC541,状态名词!A:C,3,FALSE))</f>
        <v>体力</v>
      </c>
      <c r="AF541" s="90">
        <v>205</v>
      </c>
    </row>
    <row r="542" spans="1:32">
      <c r="I542" s="90" t="str">
        <f>IF(H542="",I541,VLOOKUP(H542,装备类型!A:B,2,FALSE))</f>
        <v>头部</v>
      </c>
      <c r="L542" s="90" t="s">
        <v>225</v>
      </c>
      <c r="Q542" s="55" t="str">
        <f t="shared" si="18"/>
        <v/>
      </c>
      <c r="Y542" s="90" t="str">
        <f>IF(VLOOKUP(I542,属性值!A:F,2,FALSE)&lt;17,"",IF(P542="","",INT(VLOOKUP(P542,属性值!A:G,R542+1,FALSE)*VLOOKUP(I542,属性值!A:F,5,FALSE))))</f>
        <v/>
      </c>
      <c r="Z542" s="90" t="str">
        <f t="shared" si="19"/>
        <v/>
      </c>
      <c r="AA542" s="90" t="str">
        <f>IF(VLOOKUP(I542,属性值!A:B,2,FALSE)&gt;16,"",IF(P542="","",INT(VLOOKUP(P542,属性值!I:O,R542+1,FALSE)*VLOOKUP(I542,属性值!A:D,3,FALSE))))</f>
        <v/>
      </c>
      <c r="AB542" s="90" t="str">
        <f>IF(VLOOKUP(I542,属性值!A:B,2,FALSE)&gt;16,"",IF(P542="","",INT(VLOOKUP(P542,属性值!I:O,R542+1,FALSE)*VLOOKUP(I542,属性值!A:D,4,FALSE))))</f>
        <v/>
      </c>
      <c r="AC542" s="90">
        <v>54</v>
      </c>
      <c r="AD542" s="90" t="str">
        <f>IF(AC542="","",VLOOKUP(AC542,状态名词!A:C,2,FALSE))</f>
        <v>spi</v>
      </c>
      <c r="AE542" s="90" t="str">
        <f>IF(AC542="","",VLOOKUP(AC542,状态名词!A:C,3,FALSE))</f>
        <v>精神</v>
      </c>
      <c r="AF542" s="90">
        <v>115</v>
      </c>
    </row>
    <row r="543" spans="1:32">
      <c r="I543" s="90" t="str">
        <f>IF(H543="",I542,VLOOKUP(H543,装备类型!A:B,2,FALSE))</f>
        <v>头部</v>
      </c>
      <c r="L543" s="90" t="s">
        <v>225</v>
      </c>
      <c r="Q543" s="55" t="str">
        <f t="shared" si="18"/>
        <v/>
      </c>
      <c r="Y543" s="90" t="str">
        <f>IF(VLOOKUP(I543,属性值!A:F,2,FALSE)&lt;17,"",IF(P543="","",INT(VLOOKUP(P543,属性值!A:G,R543+1,FALSE)*VLOOKUP(I543,属性值!A:F,5,FALSE))))</f>
        <v/>
      </c>
      <c r="Z543" s="90" t="str">
        <f t="shared" si="19"/>
        <v/>
      </c>
      <c r="AA543" s="90" t="str">
        <f>IF(VLOOKUP(I543,属性值!A:B,2,FALSE)&gt;16,"",IF(P543="","",INT(VLOOKUP(P543,属性值!I:O,R543+1,FALSE)*VLOOKUP(I543,属性值!A:D,3,FALSE))))</f>
        <v/>
      </c>
      <c r="AB543" s="90" t="str">
        <f>IF(VLOOKUP(I543,属性值!A:B,2,FALSE)&gt;16,"",IF(P543="","",INT(VLOOKUP(P543,属性值!I:O,R543+1,FALSE)*VLOOKUP(I543,属性值!A:D,4,FALSE))))</f>
        <v/>
      </c>
      <c r="AC543" s="90">
        <v>60</v>
      </c>
      <c r="AD543" s="90" t="str">
        <f>IF(AC543="","",VLOOKUP(AC543,状态名词!A:C,2,FALSE))</f>
        <v>health</v>
      </c>
      <c r="AE543" s="90" t="str">
        <f>IF(AC543="","",VLOOKUP(AC543,状态名词!A:C,3,FALSE))</f>
        <v>固定血量</v>
      </c>
      <c r="AF543" s="90">
        <v>720</v>
      </c>
    </row>
    <row r="544" spans="1:32">
      <c r="A544" s="90">
        <v>15146</v>
      </c>
      <c r="B544" s="90">
        <v>30</v>
      </c>
      <c r="C544" s="90">
        <v>5</v>
      </c>
      <c r="D544" s="90">
        <v>30</v>
      </c>
      <c r="E544" s="90">
        <v>1</v>
      </c>
      <c r="H544" s="90">
        <v>12</v>
      </c>
      <c r="I544" s="90" t="str">
        <f>IF(H544="",I543,VLOOKUP(H544,装备类型!A:B,2,FALSE))</f>
        <v>胸部</v>
      </c>
      <c r="J544" s="90">
        <v>1</v>
      </c>
      <c r="K544" s="90" t="s">
        <v>3732</v>
      </c>
      <c r="L544" s="90" t="s">
        <v>5538</v>
      </c>
      <c r="O544" s="90">
        <v>1</v>
      </c>
      <c r="P544" s="90">
        <v>30</v>
      </c>
      <c r="Q544" s="55">
        <f t="shared" si="18"/>
        <v>37</v>
      </c>
      <c r="R544" s="90">
        <v>5</v>
      </c>
      <c r="T544" s="90" t="s">
        <v>3677</v>
      </c>
      <c r="U544" s="90">
        <v>33655</v>
      </c>
      <c r="Y544" s="90" t="str">
        <f>IF(VLOOKUP(I544,属性值!A:F,2,FALSE)&lt;17,"",IF(P544="","",INT(VLOOKUP(P544,属性值!A:G,R544+1,FALSE)*VLOOKUP(I544,属性值!A:F,5,FALSE))))</f>
        <v/>
      </c>
      <c r="Z544" s="90" t="str">
        <f t="shared" si="19"/>
        <v/>
      </c>
      <c r="AA544" s="90">
        <f>IF(VLOOKUP(I544,属性值!A:B,2,FALSE)&gt;16,"",IF(P544="","",INT(VLOOKUP(P544,属性值!I:O,R544+1,FALSE)*VLOOKUP(I544,属性值!A:D,3,FALSE))))</f>
        <v>390</v>
      </c>
      <c r="AB544" s="90">
        <f>IF(VLOOKUP(I544,属性值!A:B,2,FALSE)&gt;16,"",IF(P544="","",INT(VLOOKUP(P544,属性值!I:O,R544+1,FALSE)*VLOOKUP(I544,属性值!A:D,4,FALSE))))</f>
        <v>195</v>
      </c>
      <c r="AC544" s="90">
        <v>58</v>
      </c>
      <c r="AD544" s="90" t="str">
        <f>IF(AC544="","",VLOOKUP(AC544,状态名词!A:C,2,FALSE))</f>
        <v>vit</v>
      </c>
      <c r="AE544" s="90" t="str">
        <f>IF(AC544="","",VLOOKUP(AC544,状态名词!A:C,3,FALSE))</f>
        <v>体力</v>
      </c>
      <c r="AF544" s="90">
        <v>108</v>
      </c>
    </row>
    <row r="545" spans="1:32">
      <c r="I545" s="90" t="str">
        <f>IF(H545="",I544,VLOOKUP(H545,装备类型!A:B,2,FALSE))</f>
        <v>胸部</v>
      </c>
      <c r="L545" s="90" t="s">
        <v>225</v>
      </c>
      <c r="Q545" s="55" t="str">
        <f t="shared" si="18"/>
        <v/>
      </c>
      <c r="Y545" s="90" t="str">
        <f>IF(VLOOKUP(I545,属性值!A:F,2,FALSE)&lt;17,"",IF(P545="","",INT(VLOOKUP(P545,属性值!A:G,R545+1,FALSE)*VLOOKUP(I545,属性值!A:F,5,FALSE))))</f>
        <v/>
      </c>
      <c r="Z545" s="90" t="str">
        <f t="shared" si="19"/>
        <v/>
      </c>
      <c r="AA545" s="90" t="str">
        <f>IF(VLOOKUP(I545,属性值!A:B,2,FALSE)&gt;16,"",IF(P545="","",INT(VLOOKUP(P545,属性值!I:O,R545+1,FALSE)*VLOOKUP(I545,属性值!A:D,3,FALSE))))</f>
        <v/>
      </c>
      <c r="AB545" s="90" t="str">
        <f>IF(VLOOKUP(I545,属性值!A:B,2,FALSE)&gt;16,"",IF(P545="","",INT(VLOOKUP(P545,属性值!I:O,R545+1,FALSE)*VLOOKUP(I545,属性值!A:D,4,FALSE))))</f>
        <v/>
      </c>
      <c r="AC545" s="90">
        <v>54</v>
      </c>
      <c r="AD545" s="90" t="str">
        <f>IF(AC545="","",VLOOKUP(AC545,状态名词!A:C,2,FALSE))</f>
        <v>spi</v>
      </c>
      <c r="AE545" s="90" t="str">
        <f>IF(AC545="","",VLOOKUP(AC545,状态名词!A:C,3,FALSE))</f>
        <v>精神</v>
      </c>
      <c r="AF545" s="90">
        <v>60</v>
      </c>
    </row>
    <row r="546" spans="1:32">
      <c r="I546" s="90" t="str">
        <f>IF(H546="",I545,VLOOKUP(H546,装备类型!A:B,2,FALSE))</f>
        <v>胸部</v>
      </c>
      <c r="L546" s="90" t="s">
        <v>225</v>
      </c>
      <c r="Q546" s="55" t="str">
        <f t="shared" si="18"/>
        <v/>
      </c>
      <c r="Y546" s="90" t="str">
        <f>IF(VLOOKUP(I546,属性值!A:F,2,FALSE)&lt;17,"",IF(P546="","",INT(VLOOKUP(P546,属性值!A:G,R546+1,FALSE)*VLOOKUP(I546,属性值!A:F,5,FALSE))))</f>
        <v/>
      </c>
      <c r="Z546" s="90" t="str">
        <f t="shared" si="19"/>
        <v/>
      </c>
      <c r="AA546" s="90" t="str">
        <f>IF(VLOOKUP(I546,属性值!A:B,2,FALSE)&gt;16,"",IF(P546="","",INT(VLOOKUP(P546,属性值!I:O,R546+1,FALSE)*VLOOKUP(I546,属性值!A:D,3,FALSE))))</f>
        <v/>
      </c>
      <c r="AB546" s="90" t="str">
        <f>IF(VLOOKUP(I546,属性值!A:B,2,FALSE)&gt;16,"",IF(P546="","",INT(VLOOKUP(P546,属性值!I:O,R546+1,FALSE)*VLOOKUP(I546,属性值!A:D,4,FALSE))))</f>
        <v/>
      </c>
      <c r="AC546" s="90">
        <v>60</v>
      </c>
      <c r="AD546" s="90" t="str">
        <f>IF(AC546="","",VLOOKUP(AC546,状态名词!A:C,2,FALSE))</f>
        <v>health</v>
      </c>
      <c r="AE546" s="90" t="str">
        <f>IF(AC546="","",VLOOKUP(AC546,状态名词!A:C,3,FALSE))</f>
        <v>固定血量</v>
      </c>
      <c r="AF546" s="90">
        <v>384</v>
      </c>
    </row>
    <row r="547" spans="1:32">
      <c r="I547" s="90" t="str">
        <f>IF(H547="",I546,VLOOKUP(H547,装备类型!A:B,2,FALSE))</f>
        <v>胸部</v>
      </c>
      <c r="J547" s="90">
        <v>2</v>
      </c>
      <c r="K547" s="90" t="s">
        <v>3733</v>
      </c>
      <c r="L547" s="90" t="s">
        <v>4208</v>
      </c>
      <c r="O547" s="90">
        <v>1</v>
      </c>
      <c r="P547" s="90">
        <v>60</v>
      </c>
      <c r="Q547" s="55">
        <f t="shared" si="18"/>
        <v>69</v>
      </c>
      <c r="R547" s="90">
        <v>6</v>
      </c>
      <c r="T547" s="90" t="s">
        <v>3677</v>
      </c>
      <c r="U547" s="90">
        <v>33656</v>
      </c>
      <c r="Y547" s="90" t="str">
        <f>IF(VLOOKUP(I547,属性值!A:F,2,FALSE)&lt;17,"",IF(P547="","",INT(VLOOKUP(P547,属性值!A:G,R547+1,FALSE)*VLOOKUP(I547,属性值!A:F,5,FALSE))))</f>
        <v/>
      </c>
      <c r="Z547" s="90" t="str">
        <f t="shared" si="19"/>
        <v/>
      </c>
      <c r="AA547" s="90">
        <f>IF(VLOOKUP(I547,属性值!A:B,2,FALSE)&gt;16,"",IF(P547="","",INT(VLOOKUP(P547,属性值!I:O,R547+1,FALSE)*VLOOKUP(I547,属性值!A:D,3,FALSE))))</f>
        <v>1374</v>
      </c>
      <c r="AB547" s="90">
        <f>IF(VLOOKUP(I547,属性值!A:B,2,FALSE)&gt;16,"",IF(P547="","",INT(VLOOKUP(P547,属性值!I:O,R547+1,FALSE)*VLOOKUP(I547,属性值!A:D,4,FALSE))))</f>
        <v>687</v>
      </c>
      <c r="AC547" s="90">
        <v>58</v>
      </c>
      <c r="AD547" s="90" t="str">
        <f>IF(AC547="","",VLOOKUP(AC547,状态名词!A:C,2,FALSE))</f>
        <v>vit</v>
      </c>
      <c r="AE547" s="90" t="str">
        <f>IF(AC547="","",VLOOKUP(AC547,状态名词!A:C,3,FALSE))</f>
        <v>体力</v>
      </c>
      <c r="AF547" s="90">
        <v>205</v>
      </c>
    </row>
    <row r="548" spans="1:32">
      <c r="I548" s="90" t="str">
        <f>IF(H548="",I547,VLOOKUP(H548,装备类型!A:B,2,FALSE))</f>
        <v>胸部</v>
      </c>
      <c r="L548" s="90" t="s">
        <v>225</v>
      </c>
      <c r="Q548" s="55" t="str">
        <f t="shared" si="18"/>
        <v/>
      </c>
      <c r="Y548" s="90" t="str">
        <f>IF(VLOOKUP(I548,属性值!A:F,2,FALSE)&lt;17,"",IF(P548="","",INT(VLOOKUP(P548,属性值!A:G,R548+1,FALSE)*VLOOKUP(I548,属性值!A:F,5,FALSE))))</f>
        <v/>
      </c>
      <c r="Z548" s="90" t="str">
        <f t="shared" si="19"/>
        <v/>
      </c>
      <c r="AA548" s="90" t="str">
        <f>IF(VLOOKUP(I548,属性值!A:B,2,FALSE)&gt;16,"",IF(P548="","",INT(VLOOKUP(P548,属性值!I:O,R548+1,FALSE)*VLOOKUP(I548,属性值!A:D,3,FALSE))))</f>
        <v/>
      </c>
      <c r="AB548" s="90" t="str">
        <f>IF(VLOOKUP(I548,属性值!A:B,2,FALSE)&gt;16,"",IF(P548="","",INT(VLOOKUP(P548,属性值!I:O,R548+1,FALSE)*VLOOKUP(I548,属性值!A:D,4,FALSE))))</f>
        <v/>
      </c>
      <c r="AC548" s="90">
        <v>54</v>
      </c>
      <c r="AD548" s="90" t="str">
        <f>IF(AC548="","",VLOOKUP(AC548,状态名词!A:C,2,FALSE))</f>
        <v>spi</v>
      </c>
      <c r="AE548" s="90" t="str">
        <f>IF(AC548="","",VLOOKUP(AC548,状态名词!A:C,3,FALSE))</f>
        <v>精神</v>
      </c>
      <c r="AF548" s="90">
        <v>115</v>
      </c>
    </row>
    <row r="549" spans="1:32">
      <c r="I549" s="90" t="str">
        <f>IF(H549="",I548,VLOOKUP(H549,装备类型!A:B,2,FALSE))</f>
        <v>胸部</v>
      </c>
      <c r="L549" s="90" t="s">
        <v>225</v>
      </c>
      <c r="Q549" s="55" t="str">
        <f t="shared" si="18"/>
        <v/>
      </c>
      <c r="Y549" s="90" t="str">
        <f>IF(VLOOKUP(I549,属性值!A:F,2,FALSE)&lt;17,"",IF(P549="","",INT(VLOOKUP(P549,属性值!A:G,R549+1,FALSE)*VLOOKUP(I549,属性值!A:F,5,FALSE))))</f>
        <v/>
      </c>
      <c r="Z549" s="90" t="str">
        <f t="shared" si="19"/>
        <v/>
      </c>
      <c r="AA549" s="90" t="str">
        <f>IF(VLOOKUP(I549,属性值!A:B,2,FALSE)&gt;16,"",IF(P549="","",INT(VLOOKUP(P549,属性值!I:O,R549+1,FALSE)*VLOOKUP(I549,属性值!A:D,3,FALSE))))</f>
        <v/>
      </c>
      <c r="AB549" s="90" t="str">
        <f>IF(VLOOKUP(I549,属性值!A:B,2,FALSE)&gt;16,"",IF(P549="","",INT(VLOOKUP(P549,属性值!I:O,R549+1,FALSE)*VLOOKUP(I549,属性值!A:D,4,FALSE))))</f>
        <v/>
      </c>
      <c r="AC549" s="90">
        <v>60</v>
      </c>
      <c r="AD549" s="90" t="str">
        <f>IF(AC549="","",VLOOKUP(AC549,状态名词!A:C,2,FALSE))</f>
        <v>health</v>
      </c>
      <c r="AE549" s="90" t="str">
        <f>IF(AC549="","",VLOOKUP(AC549,状态名词!A:C,3,FALSE))</f>
        <v>固定血量</v>
      </c>
      <c r="AF549" s="90">
        <v>720</v>
      </c>
    </row>
    <row r="550" spans="1:32">
      <c r="A550" s="90">
        <v>15147</v>
      </c>
      <c r="B550" s="90">
        <v>30</v>
      </c>
      <c r="C550" s="90">
        <v>5</v>
      </c>
      <c r="D550" s="90">
        <v>30</v>
      </c>
      <c r="E550" s="90">
        <v>1</v>
      </c>
      <c r="H550" s="90">
        <v>13</v>
      </c>
      <c r="I550" s="90" t="str">
        <f>IF(H550="",I549,VLOOKUP(H550,装备类型!A:B,2,FALSE))</f>
        <v>腿部</v>
      </c>
      <c r="J550" s="90">
        <v>1</v>
      </c>
      <c r="K550" s="90" t="s">
        <v>3734</v>
      </c>
      <c r="L550" s="90" t="s">
        <v>5538</v>
      </c>
      <c r="O550" s="90">
        <v>1</v>
      </c>
      <c r="P550" s="90">
        <v>30</v>
      </c>
      <c r="Q550" s="55">
        <f t="shared" si="18"/>
        <v>37</v>
      </c>
      <c r="R550" s="90">
        <v>5</v>
      </c>
      <c r="T550" s="90" t="s">
        <v>3496</v>
      </c>
      <c r="U550" s="90">
        <v>33657</v>
      </c>
      <c r="Y550" s="90" t="str">
        <f>IF(VLOOKUP(I550,属性值!A:F,2,FALSE)&lt;17,"",IF(P550="","",INT(VLOOKUP(P550,属性值!A:G,R550+1,FALSE)*VLOOKUP(I550,属性值!A:F,5,FALSE))))</f>
        <v/>
      </c>
      <c r="Z550" s="90" t="str">
        <f t="shared" si="19"/>
        <v/>
      </c>
      <c r="AA550" s="90">
        <f>IF(VLOOKUP(I550,属性值!A:B,2,FALSE)&gt;16,"",IF(P550="","",INT(VLOOKUP(P550,属性值!I:O,R550+1,FALSE)*VLOOKUP(I550,属性值!A:D,3,FALSE))))</f>
        <v>390</v>
      </c>
      <c r="AB550" s="90">
        <f>IF(VLOOKUP(I550,属性值!A:B,2,FALSE)&gt;16,"",IF(P550="","",INT(VLOOKUP(P550,属性值!I:O,R550+1,FALSE)*VLOOKUP(I550,属性值!A:D,4,FALSE))))</f>
        <v>195</v>
      </c>
      <c r="AC550" s="90">
        <v>58</v>
      </c>
      <c r="AD550" s="90" t="str">
        <f>IF(AC550="","",VLOOKUP(AC550,状态名词!A:C,2,FALSE))</f>
        <v>vit</v>
      </c>
      <c r="AE550" s="90" t="str">
        <f>IF(AC550="","",VLOOKUP(AC550,状态名词!A:C,3,FALSE))</f>
        <v>体力</v>
      </c>
      <c r="AF550" s="90">
        <v>108</v>
      </c>
    </row>
    <row r="551" spans="1:32">
      <c r="I551" s="90" t="str">
        <f>IF(H551="",I550,VLOOKUP(H551,装备类型!A:B,2,FALSE))</f>
        <v>腿部</v>
      </c>
      <c r="L551" s="90" t="s">
        <v>225</v>
      </c>
      <c r="Q551" s="55" t="str">
        <f t="shared" si="18"/>
        <v/>
      </c>
      <c r="Y551" s="90" t="str">
        <f>IF(VLOOKUP(I551,属性值!A:F,2,FALSE)&lt;17,"",IF(P551="","",INT(VLOOKUP(P551,属性值!A:G,R551+1,FALSE)*VLOOKUP(I551,属性值!A:F,5,FALSE))))</f>
        <v/>
      </c>
      <c r="Z551" s="90" t="str">
        <f t="shared" si="19"/>
        <v/>
      </c>
      <c r="AA551" s="90" t="str">
        <f>IF(VLOOKUP(I551,属性值!A:B,2,FALSE)&gt;16,"",IF(P551="","",INT(VLOOKUP(P551,属性值!I:O,R551+1,FALSE)*VLOOKUP(I551,属性值!A:D,3,FALSE))))</f>
        <v/>
      </c>
      <c r="AB551" s="90" t="str">
        <f>IF(VLOOKUP(I551,属性值!A:B,2,FALSE)&gt;16,"",IF(P551="","",INT(VLOOKUP(P551,属性值!I:O,R551+1,FALSE)*VLOOKUP(I551,属性值!A:D,4,FALSE))))</f>
        <v/>
      </c>
      <c r="AC551" s="90">
        <v>54</v>
      </c>
      <c r="AD551" s="90" t="str">
        <f>IF(AC551="","",VLOOKUP(AC551,状态名词!A:C,2,FALSE))</f>
        <v>spi</v>
      </c>
      <c r="AE551" s="90" t="str">
        <f>IF(AC551="","",VLOOKUP(AC551,状态名词!A:C,3,FALSE))</f>
        <v>精神</v>
      </c>
      <c r="AF551" s="90">
        <v>60</v>
      </c>
    </row>
    <row r="552" spans="1:32">
      <c r="I552" s="90" t="str">
        <f>IF(H552="",I551,VLOOKUP(H552,装备类型!A:B,2,FALSE))</f>
        <v>腿部</v>
      </c>
      <c r="L552" s="90" t="s">
        <v>225</v>
      </c>
      <c r="Q552" s="55" t="str">
        <f t="shared" si="18"/>
        <v/>
      </c>
      <c r="Y552" s="90" t="str">
        <f>IF(VLOOKUP(I552,属性值!A:F,2,FALSE)&lt;17,"",IF(P552="","",INT(VLOOKUP(P552,属性值!A:G,R552+1,FALSE)*VLOOKUP(I552,属性值!A:F,5,FALSE))))</f>
        <v/>
      </c>
      <c r="Z552" s="90" t="str">
        <f t="shared" si="19"/>
        <v/>
      </c>
      <c r="AA552" s="90" t="str">
        <f>IF(VLOOKUP(I552,属性值!A:B,2,FALSE)&gt;16,"",IF(P552="","",INT(VLOOKUP(P552,属性值!I:O,R552+1,FALSE)*VLOOKUP(I552,属性值!A:D,3,FALSE))))</f>
        <v/>
      </c>
      <c r="AB552" s="90" t="str">
        <f>IF(VLOOKUP(I552,属性值!A:B,2,FALSE)&gt;16,"",IF(P552="","",INT(VLOOKUP(P552,属性值!I:O,R552+1,FALSE)*VLOOKUP(I552,属性值!A:D,4,FALSE))))</f>
        <v/>
      </c>
      <c r="AC552" s="90">
        <v>60</v>
      </c>
      <c r="AD552" s="90" t="str">
        <f>IF(AC552="","",VLOOKUP(AC552,状态名词!A:C,2,FALSE))</f>
        <v>health</v>
      </c>
      <c r="AE552" s="90" t="str">
        <f>IF(AC552="","",VLOOKUP(AC552,状态名词!A:C,3,FALSE))</f>
        <v>固定血量</v>
      </c>
      <c r="AF552" s="90">
        <v>384</v>
      </c>
    </row>
    <row r="553" spans="1:32">
      <c r="I553" s="90" t="str">
        <f>IF(H553="",I552,VLOOKUP(H553,装备类型!A:B,2,FALSE))</f>
        <v>腿部</v>
      </c>
      <c r="J553" s="90">
        <v>2</v>
      </c>
      <c r="K553" s="90" t="s">
        <v>3735</v>
      </c>
      <c r="L553" s="90" t="s">
        <v>4208</v>
      </c>
      <c r="O553" s="90">
        <v>1</v>
      </c>
      <c r="P553" s="90">
        <v>60</v>
      </c>
      <c r="Q553" s="55">
        <f t="shared" si="18"/>
        <v>69</v>
      </c>
      <c r="R553" s="90">
        <v>6</v>
      </c>
      <c r="T553" s="90" t="s">
        <v>3496</v>
      </c>
      <c r="U553" s="90">
        <v>33658</v>
      </c>
      <c r="Y553" s="90" t="str">
        <f>IF(VLOOKUP(I553,属性值!A:F,2,FALSE)&lt;17,"",IF(P553="","",INT(VLOOKUP(P553,属性值!A:G,R553+1,FALSE)*VLOOKUP(I553,属性值!A:F,5,FALSE))))</f>
        <v/>
      </c>
      <c r="Z553" s="90" t="str">
        <f t="shared" si="19"/>
        <v/>
      </c>
      <c r="AA553" s="90">
        <f>IF(VLOOKUP(I553,属性值!A:B,2,FALSE)&gt;16,"",IF(P553="","",INT(VLOOKUP(P553,属性值!I:O,R553+1,FALSE)*VLOOKUP(I553,属性值!A:D,3,FALSE))))</f>
        <v>1374</v>
      </c>
      <c r="AB553" s="90">
        <f>IF(VLOOKUP(I553,属性值!A:B,2,FALSE)&gt;16,"",IF(P553="","",INT(VLOOKUP(P553,属性值!I:O,R553+1,FALSE)*VLOOKUP(I553,属性值!A:D,4,FALSE))))</f>
        <v>687</v>
      </c>
      <c r="AC553" s="90">
        <v>58</v>
      </c>
      <c r="AD553" s="90" t="str">
        <f>IF(AC553="","",VLOOKUP(AC553,状态名词!A:C,2,FALSE))</f>
        <v>vit</v>
      </c>
      <c r="AE553" s="90" t="str">
        <f>IF(AC553="","",VLOOKUP(AC553,状态名词!A:C,3,FALSE))</f>
        <v>体力</v>
      </c>
      <c r="AF553" s="90">
        <v>205</v>
      </c>
    </row>
    <row r="554" spans="1:32">
      <c r="I554" s="90" t="str">
        <f>IF(H554="",I553,VLOOKUP(H554,装备类型!A:B,2,FALSE))</f>
        <v>腿部</v>
      </c>
      <c r="L554" s="90" t="s">
        <v>225</v>
      </c>
      <c r="Q554" s="55" t="str">
        <f t="shared" si="18"/>
        <v/>
      </c>
      <c r="Y554" s="90" t="str">
        <f>IF(VLOOKUP(I554,属性值!A:F,2,FALSE)&lt;17,"",IF(P554="","",INT(VLOOKUP(P554,属性值!A:G,R554+1,FALSE)*VLOOKUP(I554,属性值!A:F,5,FALSE))))</f>
        <v/>
      </c>
      <c r="Z554" s="90" t="str">
        <f t="shared" si="19"/>
        <v/>
      </c>
      <c r="AA554" s="90" t="str">
        <f>IF(VLOOKUP(I554,属性值!A:B,2,FALSE)&gt;16,"",IF(P554="","",INT(VLOOKUP(P554,属性值!I:O,R554+1,FALSE)*VLOOKUP(I554,属性值!A:D,3,FALSE))))</f>
        <v/>
      </c>
      <c r="AB554" s="90" t="str">
        <f>IF(VLOOKUP(I554,属性值!A:B,2,FALSE)&gt;16,"",IF(P554="","",INT(VLOOKUP(P554,属性值!I:O,R554+1,FALSE)*VLOOKUP(I554,属性值!A:D,4,FALSE))))</f>
        <v/>
      </c>
      <c r="AC554" s="90">
        <v>54</v>
      </c>
      <c r="AD554" s="90" t="str">
        <f>IF(AC554="","",VLOOKUP(AC554,状态名词!A:C,2,FALSE))</f>
        <v>spi</v>
      </c>
      <c r="AE554" s="90" t="str">
        <f>IF(AC554="","",VLOOKUP(AC554,状态名词!A:C,3,FALSE))</f>
        <v>精神</v>
      </c>
      <c r="AF554" s="90">
        <v>115</v>
      </c>
    </row>
    <row r="555" spans="1:32">
      <c r="I555" s="90" t="str">
        <f>IF(H555="",I554,VLOOKUP(H555,装备类型!A:B,2,FALSE))</f>
        <v>腿部</v>
      </c>
      <c r="L555" s="90" t="s">
        <v>225</v>
      </c>
      <c r="Q555" s="55" t="str">
        <f t="shared" si="18"/>
        <v/>
      </c>
      <c r="Y555" s="90" t="str">
        <f>IF(VLOOKUP(I555,属性值!A:F,2,FALSE)&lt;17,"",IF(P555="","",INT(VLOOKUP(P555,属性值!A:G,R555+1,FALSE)*VLOOKUP(I555,属性值!A:F,5,FALSE))))</f>
        <v/>
      </c>
      <c r="Z555" s="90" t="str">
        <f t="shared" si="19"/>
        <v/>
      </c>
      <c r="AA555" s="90" t="str">
        <f>IF(VLOOKUP(I555,属性值!A:B,2,FALSE)&gt;16,"",IF(P555="","",INT(VLOOKUP(P555,属性值!I:O,R555+1,FALSE)*VLOOKUP(I555,属性值!A:D,3,FALSE))))</f>
        <v/>
      </c>
      <c r="AB555" s="90" t="str">
        <f>IF(VLOOKUP(I555,属性值!A:B,2,FALSE)&gt;16,"",IF(P555="","",INT(VLOOKUP(P555,属性值!I:O,R555+1,FALSE)*VLOOKUP(I555,属性值!A:D,4,FALSE))))</f>
        <v/>
      </c>
      <c r="AC555" s="90">
        <v>60</v>
      </c>
      <c r="AD555" s="90" t="str">
        <f>IF(AC555="","",VLOOKUP(AC555,状态名词!A:C,2,FALSE))</f>
        <v>health</v>
      </c>
      <c r="AE555" s="90" t="str">
        <f>IF(AC555="","",VLOOKUP(AC555,状态名词!A:C,3,FALSE))</f>
        <v>固定血量</v>
      </c>
      <c r="AF555" s="90">
        <v>720</v>
      </c>
    </row>
    <row r="556" spans="1:32">
      <c r="A556" s="90">
        <v>15148</v>
      </c>
      <c r="B556" s="90">
        <v>30</v>
      </c>
      <c r="C556" s="90">
        <v>5</v>
      </c>
      <c r="D556" s="90">
        <v>30</v>
      </c>
      <c r="E556" s="90">
        <v>1</v>
      </c>
      <c r="H556" s="90">
        <v>14</v>
      </c>
      <c r="I556" s="90" t="str">
        <f>IF(H556="",I555,VLOOKUP(H556,装备类型!A:B,2,FALSE))</f>
        <v>戒指</v>
      </c>
      <c r="J556" s="90">
        <v>1</v>
      </c>
      <c r="K556" s="90" t="s">
        <v>3736</v>
      </c>
      <c r="L556" s="90" t="s">
        <v>5538</v>
      </c>
      <c r="O556" s="90">
        <v>1</v>
      </c>
      <c r="P556" s="90">
        <v>30</v>
      </c>
      <c r="Q556" s="55">
        <f t="shared" si="18"/>
        <v>37</v>
      </c>
      <c r="R556" s="90">
        <v>5</v>
      </c>
      <c r="T556" s="90" t="s">
        <v>3292</v>
      </c>
      <c r="U556" s="90">
        <v>33659</v>
      </c>
      <c r="Y556" s="90" t="str">
        <f>IF(VLOOKUP(I556,属性值!A:F,2,FALSE)&lt;17,"",IF(P556="","",INT(VLOOKUP(P556,属性值!A:G,R556+1,FALSE)*VLOOKUP(I556,属性值!A:F,5,FALSE))))</f>
        <v/>
      </c>
      <c r="Z556" s="90" t="str">
        <f t="shared" si="19"/>
        <v/>
      </c>
      <c r="AA556" s="90">
        <f>IF(VLOOKUP(I556,属性值!A:B,2,FALSE)&gt;16,"",IF(P556="","",INT(VLOOKUP(P556,属性值!I:O,R556+1,FALSE)*VLOOKUP(I556,属性值!A:D,3,FALSE))))</f>
        <v>195</v>
      </c>
      <c r="AB556" s="90">
        <f>IF(VLOOKUP(I556,属性值!A:B,2,FALSE)&gt;16,"",IF(P556="","",INT(VLOOKUP(P556,属性值!I:O,R556+1,FALSE)*VLOOKUP(I556,属性值!A:D,4,FALSE))))</f>
        <v>390</v>
      </c>
      <c r="AC556" s="90">
        <v>58</v>
      </c>
      <c r="AD556" s="90" t="str">
        <f>IF(AC556="","",VLOOKUP(AC556,状态名词!A:C,2,FALSE))</f>
        <v>vit</v>
      </c>
      <c r="AE556" s="90" t="str">
        <f>IF(AC556="","",VLOOKUP(AC556,状态名词!A:C,3,FALSE))</f>
        <v>体力</v>
      </c>
      <c r="AF556" s="90">
        <v>36</v>
      </c>
    </row>
    <row r="557" spans="1:32">
      <c r="I557" s="90" t="str">
        <f>IF(H557="",I556,VLOOKUP(H557,装备类型!A:B,2,FALSE))</f>
        <v>戒指</v>
      </c>
      <c r="L557" s="90" t="s">
        <v>225</v>
      </c>
      <c r="Q557" s="55" t="str">
        <f t="shared" si="18"/>
        <v/>
      </c>
      <c r="Y557" s="90" t="str">
        <f>IF(VLOOKUP(I557,属性值!A:F,2,FALSE)&lt;17,"",IF(P557="","",INT(VLOOKUP(P557,属性值!A:G,R557+1,FALSE)*VLOOKUP(I557,属性值!A:F,5,FALSE))))</f>
        <v/>
      </c>
      <c r="Z557" s="90" t="str">
        <f t="shared" si="19"/>
        <v/>
      </c>
      <c r="AA557" s="90" t="str">
        <f>IF(VLOOKUP(I557,属性值!A:B,2,FALSE)&gt;16,"",IF(P557="","",INT(VLOOKUP(P557,属性值!I:O,R557+1,FALSE)*VLOOKUP(I557,属性值!A:D,3,FALSE))))</f>
        <v/>
      </c>
      <c r="AB557" s="90" t="str">
        <f>IF(VLOOKUP(I557,属性值!A:B,2,FALSE)&gt;16,"",IF(P557="","",INT(VLOOKUP(P557,属性值!I:O,R557+1,FALSE)*VLOOKUP(I557,属性值!A:D,4,FALSE))))</f>
        <v/>
      </c>
      <c r="AC557" s="90">
        <v>54</v>
      </c>
      <c r="AD557" s="90" t="str">
        <f>IF(AC557="","",VLOOKUP(AC557,状态名词!A:C,2,FALSE))</f>
        <v>spi</v>
      </c>
      <c r="AE557" s="90" t="str">
        <f>IF(AC557="","",VLOOKUP(AC557,状态名词!A:C,3,FALSE))</f>
        <v>精神</v>
      </c>
      <c r="AF557" s="90">
        <v>180</v>
      </c>
    </row>
    <row r="558" spans="1:32">
      <c r="I558" s="90" t="str">
        <f>IF(H558="",I557,VLOOKUP(H558,装备类型!A:B,2,FALSE))</f>
        <v>戒指</v>
      </c>
      <c r="L558" s="90" t="s">
        <v>225</v>
      </c>
      <c r="Q558" s="55" t="str">
        <f t="shared" si="18"/>
        <v/>
      </c>
      <c r="Y558" s="90" t="str">
        <f>IF(VLOOKUP(I558,属性值!A:F,2,FALSE)&lt;17,"",IF(P558="","",INT(VLOOKUP(P558,属性值!A:G,R558+1,FALSE)*VLOOKUP(I558,属性值!A:F,5,FALSE))))</f>
        <v/>
      </c>
      <c r="Z558" s="90" t="str">
        <f t="shared" si="19"/>
        <v/>
      </c>
      <c r="AA558" s="90" t="str">
        <f>IF(VLOOKUP(I558,属性值!A:B,2,FALSE)&gt;16,"",IF(P558="","",INT(VLOOKUP(P558,属性值!I:O,R558+1,FALSE)*VLOOKUP(I558,属性值!A:D,3,FALSE))))</f>
        <v/>
      </c>
      <c r="AB558" s="90" t="str">
        <f>IF(VLOOKUP(I558,属性值!A:B,2,FALSE)&gt;16,"",IF(P558="","",INT(VLOOKUP(P558,属性值!I:O,R558+1,FALSE)*VLOOKUP(I558,属性值!A:D,4,FALSE))))</f>
        <v/>
      </c>
      <c r="AC558" s="90">
        <v>60</v>
      </c>
      <c r="AD558" s="90" t="str">
        <f>IF(AC558="","",VLOOKUP(AC558,状态名词!A:C,2,FALSE))</f>
        <v>health</v>
      </c>
      <c r="AE558" s="90" t="str">
        <f>IF(AC558="","",VLOOKUP(AC558,状态名词!A:C,3,FALSE))</f>
        <v>固定血量</v>
      </c>
      <c r="AF558" s="90">
        <v>384</v>
      </c>
    </row>
    <row r="559" spans="1:32">
      <c r="I559" s="90" t="str">
        <f>IF(H559="",I558,VLOOKUP(H559,装备类型!A:B,2,FALSE))</f>
        <v>戒指</v>
      </c>
      <c r="J559" s="90">
        <v>2</v>
      </c>
      <c r="K559" s="90" t="s">
        <v>3737</v>
      </c>
      <c r="L559" s="90" t="s">
        <v>4208</v>
      </c>
      <c r="O559" s="90">
        <v>1</v>
      </c>
      <c r="P559" s="90">
        <v>60</v>
      </c>
      <c r="Q559" s="55">
        <f t="shared" si="18"/>
        <v>69</v>
      </c>
      <c r="R559" s="90">
        <v>6</v>
      </c>
      <c r="T559" s="90" t="s">
        <v>3292</v>
      </c>
      <c r="U559" s="90">
        <v>33660</v>
      </c>
      <c r="Y559" s="90" t="str">
        <f>IF(VLOOKUP(I559,属性值!A:F,2,FALSE)&lt;17,"",IF(P559="","",INT(VLOOKUP(P559,属性值!A:G,R559+1,FALSE)*VLOOKUP(I559,属性值!A:F,5,FALSE))))</f>
        <v/>
      </c>
      <c r="Z559" s="90" t="str">
        <f t="shared" si="19"/>
        <v/>
      </c>
      <c r="AA559" s="90">
        <f>IF(VLOOKUP(I559,属性值!A:B,2,FALSE)&gt;16,"",IF(P559="","",INT(VLOOKUP(P559,属性值!I:O,R559+1,FALSE)*VLOOKUP(I559,属性值!A:D,3,FALSE))))</f>
        <v>687</v>
      </c>
      <c r="AB559" s="90">
        <f>IF(VLOOKUP(I559,属性值!A:B,2,FALSE)&gt;16,"",IF(P559="","",INT(VLOOKUP(P559,属性值!I:O,R559+1,FALSE)*VLOOKUP(I559,属性值!A:D,4,FALSE))))</f>
        <v>1374</v>
      </c>
      <c r="AC559" s="90">
        <v>58</v>
      </c>
      <c r="AD559" s="90" t="str">
        <f>IF(AC559="","",VLOOKUP(AC559,状态名词!A:C,2,FALSE))</f>
        <v>vit</v>
      </c>
      <c r="AE559" s="90" t="str">
        <f>IF(AC559="","",VLOOKUP(AC559,状态名词!A:C,3,FALSE))</f>
        <v>体力</v>
      </c>
      <c r="AF559" s="90">
        <v>68</v>
      </c>
    </row>
    <row r="560" spans="1:32">
      <c r="I560" s="90" t="str">
        <f>IF(H560="",I559,VLOOKUP(H560,装备类型!A:B,2,FALSE))</f>
        <v>戒指</v>
      </c>
      <c r="L560" s="90" t="s">
        <v>225</v>
      </c>
      <c r="Q560" s="55" t="str">
        <f t="shared" si="18"/>
        <v/>
      </c>
      <c r="Y560" s="90" t="str">
        <f>IF(VLOOKUP(I560,属性值!A:F,2,FALSE)&lt;17,"",IF(P560="","",INT(VLOOKUP(P560,属性值!A:G,R560+1,FALSE)*VLOOKUP(I560,属性值!A:F,5,FALSE))))</f>
        <v/>
      </c>
      <c r="Z560" s="90" t="str">
        <f t="shared" si="19"/>
        <v/>
      </c>
      <c r="AA560" s="90" t="str">
        <f>IF(VLOOKUP(I560,属性值!A:B,2,FALSE)&gt;16,"",IF(P560="","",INT(VLOOKUP(P560,属性值!I:O,R560+1,FALSE)*VLOOKUP(I560,属性值!A:D,3,FALSE))))</f>
        <v/>
      </c>
      <c r="AB560" s="90" t="str">
        <f>IF(VLOOKUP(I560,属性值!A:B,2,FALSE)&gt;16,"",IF(P560="","",INT(VLOOKUP(P560,属性值!I:O,R560+1,FALSE)*VLOOKUP(I560,属性值!A:D,4,FALSE))))</f>
        <v/>
      </c>
      <c r="AC560" s="90">
        <v>54</v>
      </c>
      <c r="AD560" s="90" t="str">
        <f>IF(AC560="","",VLOOKUP(AC560,状态名词!A:C,2,FALSE))</f>
        <v>spi</v>
      </c>
      <c r="AE560" s="90" t="str">
        <f>IF(AC560="","",VLOOKUP(AC560,状态名词!A:C,3,FALSE))</f>
        <v>精神</v>
      </c>
      <c r="AF560" s="90">
        <v>345</v>
      </c>
    </row>
    <row r="561" spans="1:32">
      <c r="I561" s="90" t="str">
        <f>IF(H561="",I560,VLOOKUP(H561,装备类型!A:B,2,FALSE))</f>
        <v>戒指</v>
      </c>
      <c r="L561" s="90" t="s">
        <v>225</v>
      </c>
      <c r="Q561" s="55" t="str">
        <f t="shared" si="18"/>
        <v/>
      </c>
      <c r="Y561" s="90" t="str">
        <f>IF(VLOOKUP(I561,属性值!A:F,2,FALSE)&lt;17,"",IF(P561="","",INT(VLOOKUP(P561,属性值!A:G,R561+1,FALSE)*VLOOKUP(I561,属性值!A:F,5,FALSE))))</f>
        <v/>
      </c>
      <c r="Z561" s="90" t="str">
        <f t="shared" si="19"/>
        <v/>
      </c>
      <c r="AA561" s="90" t="str">
        <f>IF(VLOOKUP(I561,属性值!A:B,2,FALSE)&gt;16,"",IF(P561="","",INT(VLOOKUP(P561,属性值!I:O,R561+1,FALSE)*VLOOKUP(I561,属性值!A:D,3,FALSE))))</f>
        <v/>
      </c>
      <c r="AB561" s="90" t="str">
        <f>IF(VLOOKUP(I561,属性值!A:B,2,FALSE)&gt;16,"",IF(P561="","",INT(VLOOKUP(P561,属性值!I:O,R561+1,FALSE)*VLOOKUP(I561,属性值!A:D,4,FALSE))))</f>
        <v/>
      </c>
      <c r="AC561" s="90">
        <v>60</v>
      </c>
      <c r="AD561" s="90" t="str">
        <f>IF(AC561="","",VLOOKUP(AC561,状态名词!A:C,2,FALSE))</f>
        <v>health</v>
      </c>
      <c r="AE561" s="90" t="str">
        <f>IF(AC561="","",VLOOKUP(AC561,状态名词!A:C,3,FALSE))</f>
        <v>固定血量</v>
      </c>
      <c r="AF561" s="90">
        <v>720</v>
      </c>
    </row>
    <row r="562" spans="1:32">
      <c r="A562" s="90">
        <v>15149</v>
      </c>
      <c r="B562" s="90">
        <v>30</v>
      </c>
      <c r="C562" s="90">
        <v>5</v>
      </c>
      <c r="D562" s="90">
        <v>30</v>
      </c>
      <c r="E562" s="90">
        <v>1</v>
      </c>
      <c r="H562" s="90">
        <v>15</v>
      </c>
      <c r="I562" s="90" t="str">
        <f>IF(H562="",I561,VLOOKUP(H562,装备类型!A:B,2,FALSE))</f>
        <v>项链</v>
      </c>
      <c r="J562" s="90">
        <v>1</v>
      </c>
      <c r="K562" s="90" t="s">
        <v>3738</v>
      </c>
      <c r="L562" s="90" t="s">
        <v>5539</v>
      </c>
      <c r="O562" s="90">
        <v>1</v>
      </c>
      <c r="P562" s="90">
        <v>30</v>
      </c>
      <c r="Q562" s="55">
        <f t="shared" si="18"/>
        <v>37</v>
      </c>
      <c r="R562" s="90">
        <v>5</v>
      </c>
      <c r="T562" s="90" t="s">
        <v>3277</v>
      </c>
      <c r="U562" s="90">
        <v>33661</v>
      </c>
      <c r="Y562" s="90" t="str">
        <f>IF(VLOOKUP(I562,属性值!A:F,2,FALSE)&lt;17,"",IF(P562="","",INT(VLOOKUP(P562,属性值!A:G,R562+1,FALSE)*VLOOKUP(I562,属性值!A:F,5,FALSE))))</f>
        <v/>
      </c>
      <c r="Z562" s="90" t="str">
        <f t="shared" si="19"/>
        <v/>
      </c>
      <c r="AA562" s="90">
        <f>IF(VLOOKUP(I562,属性值!A:B,2,FALSE)&gt;16,"",IF(P562="","",INT(VLOOKUP(P562,属性值!I:O,R562+1,FALSE)*VLOOKUP(I562,属性值!A:D,3,FALSE))))</f>
        <v>195</v>
      </c>
      <c r="AB562" s="90">
        <f>IF(VLOOKUP(I562,属性值!A:B,2,FALSE)&gt;16,"",IF(P562="","",INT(VLOOKUP(P562,属性值!I:O,R562+1,FALSE)*VLOOKUP(I562,属性值!A:D,4,FALSE))))</f>
        <v>390</v>
      </c>
      <c r="AC562" s="90">
        <v>58</v>
      </c>
      <c r="AD562" s="90" t="str">
        <f>IF(AC562="","",VLOOKUP(AC562,状态名词!A:C,2,FALSE))</f>
        <v>vit</v>
      </c>
      <c r="AE562" s="90" t="str">
        <f>IF(AC562="","",VLOOKUP(AC562,状态名词!A:C,3,FALSE))</f>
        <v>体力</v>
      </c>
      <c r="AF562" s="90">
        <v>36</v>
      </c>
    </row>
    <row r="563" spans="1:32">
      <c r="I563" s="90" t="str">
        <f>IF(H563="",I562,VLOOKUP(H563,装备类型!A:B,2,FALSE))</f>
        <v>项链</v>
      </c>
      <c r="L563" s="90" t="s">
        <v>225</v>
      </c>
      <c r="Q563" s="55" t="str">
        <f t="shared" si="18"/>
        <v/>
      </c>
      <c r="Y563" s="90" t="str">
        <f>IF(VLOOKUP(I563,属性值!A:F,2,FALSE)&lt;17,"",IF(P563="","",INT(VLOOKUP(P563,属性值!A:G,R563+1,FALSE)*VLOOKUP(I563,属性值!A:F,5,FALSE))))</f>
        <v/>
      </c>
      <c r="Z563" s="90" t="str">
        <f t="shared" si="19"/>
        <v/>
      </c>
      <c r="AA563" s="90" t="str">
        <f>IF(VLOOKUP(I563,属性值!A:B,2,FALSE)&gt;16,"",IF(P563="","",INT(VLOOKUP(P563,属性值!I:O,R563+1,FALSE)*VLOOKUP(I563,属性值!A:D,3,FALSE))))</f>
        <v/>
      </c>
      <c r="AB563" s="90" t="str">
        <f>IF(VLOOKUP(I563,属性值!A:B,2,FALSE)&gt;16,"",IF(P563="","",INT(VLOOKUP(P563,属性值!I:O,R563+1,FALSE)*VLOOKUP(I563,属性值!A:D,4,FALSE))))</f>
        <v/>
      </c>
      <c r="AC563" s="90">
        <v>54</v>
      </c>
      <c r="AD563" s="90" t="str">
        <f>IF(AC563="","",VLOOKUP(AC563,状态名词!A:C,2,FALSE))</f>
        <v>spi</v>
      </c>
      <c r="AE563" s="90" t="str">
        <f>IF(AC563="","",VLOOKUP(AC563,状态名词!A:C,3,FALSE))</f>
        <v>精神</v>
      </c>
      <c r="AF563" s="90">
        <v>180</v>
      </c>
    </row>
    <row r="564" spans="1:32">
      <c r="I564" s="90" t="str">
        <f>IF(H564="",I563,VLOOKUP(H564,装备类型!A:B,2,FALSE))</f>
        <v>项链</v>
      </c>
      <c r="L564" s="90" t="s">
        <v>225</v>
      </c>
      <c r="Q564" s="55" t="str">
        <f t="shared" si="18"/>
        <v/>
      </c>
      <c r="Y564" s="90" t="str">
        <f>IF(VLOOKUP(I564,属性值!A:F,2,FALSE)&lt;17,"",IF(P564="","",INT(VLOOKUP(P564,属性值!A:G,R564+1,FALSE)*VLOOKUP(I564,属性值!A:F,5,FALSE))))</f>
        <v/>
      </c>
      <c r="Z564" s="90" t="str">
        <f t="shared" si="19"/>
        <v/>
      </c>
      <c r="AA564" s="90" t="str">
        <f>IF(VLOOKUP(I564,属性值!A:B,2,FALSE)&gt;16,"",IF(P564="","",INT(VLOOKUP(P564,属性值!I:O,R564+1,FALSE)*VLOOKUP(I564,属性值!A:D,3,FALSE))))</f>
        <v/>
      </c>
      <c r="AB564" s="90" t="str">
        <f>IF(VLOOKUP(I564,属性值!A:B,2,FALSE)&gt;16,"",IF(P564="","",INT(VLOOKUP(P564,属性值!I:O,R564+1,FALSE)*VLOOKUP(I564,属性值!A:D,4,FALSE))))</f>
        <v/>
      </c>
      <c r="AC564" s="90">
        <v>60</v>
      </c>
      <c r="AD564" s="90" t="str">
        <f>IF(AC564="","",VLOOKUP(AC564,状态名词!A:C,2,FALSE))</f>
        <v>health</v>
      </c>
      <c r="AE564" s="90" t="str">
        <f>IF(AC564="","",VLOOKUP(AC564,状态名词!A:C,3,FALSE))</f>
        <v>固定血量</v>
      </c>
      <c r="AF564" s="90">
        <v>384</v>
      </c>
    </row>
    <row r="565" spans="1:32">
      <c r="I565" s="90" t="str">
        <f>IF(H565="",I564,VLOOKUP(H565,装备类型!A:B,2,FALSE))</f>
        <v>项链</v>
      </c>
      <c r="J565" s="90">
        <v>2</v>
      </c>
      <c r="K565" s="90" t="s">
        <v>3739</v>
      </c>
      <c r="L565" s="90" t="s">
        <v>4209</v>
      </c>
      <c r="O565" s="90">
        <v>1</v>
      </c>
      <c r="P565" s="90">
        <v>60</v>
      </c>
      <c r="Q565" s="55">
        <f t="shared" si="18"/>
        <v>69</v>
      </c>
      <c r="R565" s="90">
        <v>6</v>
      </c>
      <c r="T565" s="90" t="s">
        <v>3277</v>
      </c>
      <c r="U565" s="90">
        <v>33662</v>
      </c>
      <c r="Y565" s="90" t="str">
        <f>IF(VLOOKUP(I565,属性值!A:F,2,FALSE)&lt;17,"",IF(P565="","",INT(VLOOKUP(P565,属性值!A:G,R565+1,FALSE)*VLOOKUP(I565,属性值!A:F,5,FALSE))))</f>
        <v/>
      </c>
      <c r="Z565" s="90" t="str">
        <f t="shared" si="19"/>
        <v/>
      </c>
      <c r="AA565" s="90">
        <f>IF(VLOOKUP(I565,属性值!A:B,2,FALSE)&gt;16,"",IF(P565="","",INT(VLOOKUP(P565,属性值!I:O,R565+1,FALSE)*VLOOKUP(I565,属性值!A:D,3,FALSE))))</f>
        <v>687</v>
      </c>
      <c r="AB565" s="90">
        <f>IF(VLOOKUP(I565,属性值!A:B,2,FALSE)&gt;16,"",IF(P565="","",INT(VLOOKUP(P565,属性值!I:O,R565+1,FALSE)*VLOOKUP(I565,属性值!A:D,4,FALSE))))</f>
        <v>1374</v>
      </c>
      <c r="AC565" s="90">
        <v>58</v>
      </c>
      <c r="AD565" s="90" t="str">
        <f>IF(AC565="","",VLOOKUP(AC565,状态名词!A:C,2,FALSE))</f>
        <v>vit</v>
      </c>
      <c r="AE565" s="90" t="str">
        <f>IF(AC565="","",VLOOKUP(AC565,状态名词!A:C,3,FALSE))</f>
        <v>体力</v>
      </c>
      <c r="AF565" s="90">
        <v>68</v>
      </c>
    </row>
    <row r="566" spans="1:32">
      <c r="I566" s="90" t="str">
        <f>IF(H566="",I565,VLOOKUP(H566,装备类型!A:B,2,FALSE))</f>
        <v>项链</v>
      </c>
      <c r="L566" s="90" t="s">
        <v>225</v>
      </c>
      <c r="Q566" s="55" t="str">
        <f t="shared" si="18"/>
        <v/>
      </c>
      <c r="Y566" s="90" t="str">
        <f>IF(VLOOKUP(I566,属性值!A:F,2,FALSE)&lt;17,"",IF(P566="","",INT(VLOOKUP(P566,属性值!A:G,R566+1,FALSE)*VLOOKUP(I566,属性值!A:F,5,FALSE))))</f>
        <v/>
      </c>
      <c r="Z566" s="90" t="str">
        <f t="shared" si="19"/>
        <v/>
      </c>
      <c r="AA566" s="90" t="str">
        <f>IF(VLOOKUP(I566,属性值!A:B,2,FALSE)&gt;16,"",IF(P566="","",INT(VLOOKUP(P566,属性值!I:O,R566+1,FALSE)*VLOOKUP(I566,属性值!A:D,3,FALSE))))</f>
        <v/>
      </c>
      <c r="AB566" s="90" t="str">
        <f>IF(VLOOKUP(I566,属性值!A:B,2,FALSE)&gt;16,"",IF(P566="","",INT(VLOOKUP(P566,属性值!I:O,R566+1,FALSE)*VLOOKUP(I566,属性值!A:D,4,FALSE))))</f>
        <v/>
      </c>
      <c r="AC566" s="90">
        <v>54</v>
      </c>
      <c r="AD566" s="90" t="str">
        <f>IF(AC566="","",VLOOKUP(AC566,状态名词!A:C,2,FALSE))</f>
        <v>spi</v>
      </c>
      <c r="AE566" s="90" t="str">
        <f>IF(AC566="","",VLOOKUP(AC566,状态名词!A:C,3,FALSE))</f>
        <v>精神</v>
      </c>
      <c r="AF566" s="90">
        <v>345</v>
      </c>
    </row>
    <row r="567" spans="1:32">
      <c r="I567" s="90" t="str">
        <f>IF(H567="",I566,VLOOKUP(H567,装备类型!A:B,2,FALSE))</f>
        <v>项链</v>
      </c>
      <c r="L567" s="90" t="s">
        <v>225</v>
      </c>
      <c r="Q567" s="55" t="str">
        <f t="shared" si="18"/>
        <v/>
      </c>
      <c r="Y567" s="90" t="str">
        <f>IF(VLOOKUP(I567,属性值!A:F,2,FALSE)&lt;17,"",IF(P567="","",INT(VLOOKUP(P567,属性值!A:G,R567+1,FALSE)*VLOOKUP(I567,属性值!A:F,5,FALSE))))</f>
        <v/>
      </c>
      <c r="Z567" s="90" t="str">
        <f t="shared" si="19"/>
        <v/>
      </c>
      <c r="AA567" s="90" t="str">
        <f>IF(VLOOKUP(I567,属性值!A:B,2,FALSE)&gt;16,"",IF(P567="","",INT(VLOOKUP(P567,属性值!I:O,R567+1,FALSE)*VLOOKUP(I567,属性值!A:D,3,FALSE))))</f>
        <v/>
      </c>
      <c r="AB567" s="90" t="str">
        <f>IF(VLOOKUP(I567,属性值!A:B,2,FALSE)&gt;16,"",IF(P567="","",INT(VLOOKUP(P567,属性值!I:O,R567+1,FALSE)*VLOOKUP(I567,属性值!A:D,4,FALSE))))</f>
        <v/>
      </c>
      <c r="AC567" s="90">
        <v>60</v>
      </c>
      <c r="AD567" s="90" t="str">
        <f>IF(AC567="","",VLOOKUP(AC567,状态名词!A:C,2,FALSE))</f>
        <v>health</v>
      </c>
      <c r="AE567" s="90" t="str">
        <f>IF(AC567="","",VLOOKUP(AC567,状态名词!A:C,3,FALSE))</f>
        <v>固定血量</v>
      </c>
      <c r="AF567" s="90">
        <v>720</v>
      </c>
    </row>
    <row r="568" spans="1:32">
      <c r="A568" s="90">
        <v>15150</v>
      </c>
      <c r="B568" s="90">
        <v>30</v>
      </c>
      <c r="C568" s="90">
        <v>5</v>
      </c>
      <c r="D568" s="90">
        <v>30</v>
      </c>
      <c r="E568" s="90">
        <v>1</v>
      </c>
      <c r="H568" s="90">
        <v>16</v>
      </c>
      <c r="I568" s="90" t="str">
        <f>IF(H568="",I567,VLOOKUP(H568,装备类型!A:B,2,FALSE))</f>
        <v>手镯</v>
      </c>
      <c r="J568" s="90">
        <v>1</v>
      </c>
      <c r="K568" s="90" t="s">
        <v>3740</v>
      </c>
      <c r="L568" s="90" t="s">
        <v>5540</v>
      </c>
      <c r="O568" s="90">
        <v>1</v>
      </c>
      <c r="P568" s="90">
        <v>30</v>
      </c>
      <c r="Q568" s="55">
        <f t="shared" si="18"/>
        <v>37</v>
      </c>
      <c r="R568" s="90">
        <v>5</v>
      </c>
      <c r="T568" s="90" t="s">
        <v>3676</v>
      </c>
      <c r="U568" s="90">
        <v>33663</v>
      </c>
      <c r="Y568" s="90" t="str">
        <f>IF(VLOOKUP(I568,属性值!A:F,2,FALSE)&lt;17,"",IF(P568="","",INT(VLOOKUP(P568,属性值!A:G,R568+1,FALSE)*VLOOKUP(I568,属性值!A:F,5,FALSE))))</f>
        <v/>
      </c>
      <c r="Z568" s="90" t="str">
        <f t="shared" si="19"/>
        <v/>
      </c>
      <c r="AA568" s="90">
        <f>IF(VLOOKUP(I568,属性值!A:B,2,FALSE)&gt;16,"",IF(P568="","",INT(VLOOKUP(P568,属性值!I:O,R568+1,FALSE)*VLOOKUP(I568,属性值!A:D,3,FALSE))))</f>
        <v>195</v>
      </c>
      <c r="AB568" s="90">
        <f>IF(VLOOKUP(I568,属性值!A:B,2,FALSE)&gt;16,"",IF(P568="","",INT(VLOOKUP(P568,属性值!I:O,R568+1,FALSE)*VLOOKUP(I568,属性值!A:D,4,FALSE))))</f>
        <v>390</v>
      </c>
      <c r="AC568" s="90">
        <v>58</v>
      </c>
      <c r="AD568" s="90" t="str">
        <f>IF(AC568="","",VLOOKUP(AC568,状态名词!A:C,2,FALSE))</f>
        <v>vit</v>
      </c>
      <c r="AE568" s="90" t="str">
        <f>IF(AC568="","",VLOOKUP(AC568,状态名词!A:C,3,FALSE))</f>
        <v>体力</v>
      </c>
      <c r="AF568" s="90">
        <v>36</v>
      </c>
    </row>
    <row r="569" spans="1:32">
      <c r="I569" s="90" t="str">
        <f>IF(H569="",I568,VLOOKUP(H569,装备类型!A:B,2,FALSE))</f>
        <v>手镯</v>
      </c>
      <c r="L569" s="90" t="s">
        <v>225</v>
      </c>
      <c r="Q569" s="55" t="str">
        <f t="shared" ref="Q569:Q632" si="20">IF(R569="","",IF(R569=1,P569,R569*2-3+P569))</f>
        <v/>
      </c>
      <c r="Y569" s="90" t="str">
        <f>IF(VLOOKUP(I569,属性值!A:F,2,FALSE)&lt;17,"",IF(P569="","",INT(VLOOKUP(P569,属性值!A:G,R569+1,FALSE)*VLOOKUP(I569,属性值!A:F,5,FALSE))))</f>
        <v/>
      </c>
      <c r="Z569" s="90" t="str">
        <f t="shared" si="19"/>
        <v/>
      </c>
      <c r="AA569" s="90" t="str">
        <f>IF(VLOOKUP(I569,属性值!A:B,2,FALSE)&gt;16,"",IF(P569="","",INT(VLOOKUP(P569,属性值!I:O,R569+1,FALSE)*VLOOKUP(I569,属性值!A:D,3,FALSE))))</f>
        <v/>
      </c>
      <c r="AB569" s="90" t="str">
        <f>IF(VLOOKUP(I569,属性值!A:B,2,FALSE)&gt;16,"",IF(P569="","",INT(VLOOKUP(P569,属性值!I:O,R569+1,FALSE)*VLOOKUP(I569,属性值!A:D,4,FALSE))))</f>
        <v/>
      </c>
      <c r="AC569" s="90">
        <v>54</v>
      </c>
      <c r="AD569" s="90" t="str">
        <f>IF(AC569="","",VLOOKUP(AC569,状态名词!A:C,2,FALSE))</f>
        <v>spi</v>
      </c>
      <c r="AE569" s="90" t="str">
        <f>IF(AC569="","",VLOOKUP(AC569,状态名词!A:C,3,FALSE))</f>
        <v>精神</v>
      </c>
      <c r="AF569" s="90">
        <v>180</v>
      </c>
    </row>
    <row r="570" spans="1:32">
      <c r="I570" s="90" t="str">
        <f>IF(H570="",I569,VLOOKUP(H570,装备类型!A:B,2,FALSE))</f>
        <v>手镯</v>
      </c>
      <c r="L570" s="90" t="s">
        <v>225</v>
      </c>
      <c r="Q570" s="55" t="str">
        <f t="shared" si="20"/>
        <v/>
      </c>
      <c r="Y570" s="90" t="str">
        <f>IF(VLOOKUP(I570,属性值!A:F,2,FALSE)&lt;17,"",IF(P570="","",INT(VLOOKUP(P570,属性值!A:G,R570+1,FALSE)*VLOOKUP(I570,属性值!A:F,5,FALSE))))</f>
        <v/>
      </c>
      <c r="Z570" s="90" t="str">
        <f t="shared" si="19"/>
        <v/>
      </c>
      <c r="AA570" s="90" t="str">
        <f>IF(VLOOKUP(I570,属性值!A:B,2,FALSE)&gt;16,"",IF(P570="","",INT(VLOOKUP(P570,属性值!I:O,R570+1,FALSE)*VLOOKUP(I570,属性值!A:D,3,FALSE))))</f>
        <v/>
      </c>
      <c r="AB570" s="90" t="str">
        <f>IF(VLOOKUP(I570,属性值!A:B,2,FALSE)&gt;16,"",IF(P570="","",INT(VLOOKUP(P570,属性值!I:O,R570+1,FALSE)*VLOOKUP(I570,属性值!A:D,4,FALSE))))</f>
        <v/>
      </c>
      <c r="AC570" s="90">
        <v>60</v>
      </c>
      <c r="AD570" s="90" t="str">
        <f>IF(AC570="","",VLOOKUP(AC570,状态名词!A:C,2,FALSE))</f>
        <v>health</v>
      </c>
      <c r="AE570" s="90" t="str">
        <f>IF(AC570="","",VLOOKUP(AC570,状态名词!A:C,3,FALSE))</f>
        <v>固定血量</v>
      </c>
      <c r="AF570" s="90">
        <v>384</v>
      </c>
    </row>
    <row r="571" spans="1:32">
      <c r="I571" s="90" t="str">
        <f>IF(H571="",I570,VLOOKUP(H571,装备类型!A:B,2,FALSE))</f>
        <v>手镯</v>
      </c>
      <c r="J571" s="90">
        <v>2</v>
      </c>
      <c r="K571" s="90" t="s">
        <v>3741</v>
      </c>
      <c r="L571" s="90" t="s">
        <v>4210</v>
      </c>
      <c r="O571" s="90">
        <v>1</v>
      </c>
      <c r="P571" s="90">
        <v>60</v>
      </c>
      <c r="Q571" s="55">
        <f t="shared" si="20"/>
        <v>69</v>
      </c>
      <c r="R571" s="90">
        <v>6</v>
      </c>
      <c r="T571" s="90" t="s">
        <v>3676</v>
      </c>
      <c r="U571" s="90">
        <v>33664</v>
      </c>
      <c r="Y571" s="90" t="str">
        <f>IF(VLOOKUP(I571,属性值!A:F,2,FALSE)&lt;17,"",IF(P571="","",INT(VLOOKUP(P571,属性值!A:G,R571+1,FALSE)*VLOOKUP(I571,属性值!A:F,5,FALSE))))</f>
        <v/>
      </c>
      <c r="Z571" s="90" t="str">
        <f t="shared" si="19"/>
        <v/>
      </c>
      <c r="AA571" s="90">
        <f>IF(VLOOKUP(I571,属性值!A:B,2,FALSE)&gt;16,"",IF(P571="","",INT(VLOOKUP(P571,属性值!I:O,R571+1,FALSE)*VLOOKUP(I571,属性值!A:D,3,FALSE))))</f>
        <v>687</v>
      </c>
      <c r="AB571" s="90">
        <f>IF(VLOOKUP(I571,属性值!A:B,2,FALSE)&gt;16,"",IF(P571="","",INT(VLOOKUP(P571,属性值!I:O,R571+1,FALSE)*VLOOKUP(I571,属性值!A:D,4,FALSE))))</f>
        <v>1374</v>
      </c>
      <c r="AC571" s="90">
        <v>58</v>
      </c>
      <c r="AD571" s="90" t="str">
        <f>IF(AC571="","",VLOOKUP(AC571,状态名词!A:C,2,FALSE))</f>
        <v>vit</v>
      </c>
      <c r="AE571" s="90" t="str">
        <f>IF(AC571="","",VLOOKUP(AC571,状态名词!A:C,3,FALSE))</f>
        <v>体力</v>
      </c>
      <c r="AF571" s="90">
        <v>68</v>
      </c>
    </row>
    <row r="572" spans="1:32">
      <c r="I572" s="90" t="str">
        <f>IF(H572="",I571,VLOOKUP(H572,装备类型!A:B,2,FALSE))</f>
        <v>手镯</v>
      </c>
      <c r="L572" s="90" t="s">
        <v>225</v>
      </c>
      <c r="Q572" s="55" t="str">
        <f t="shared" si="20"/>
        <v/>
      </c>
      <c r="Y572" s="90" t="str">
        <f>IF(VLOOKUP(I572,属性值!A:F,2,FALSE)&lt;17,"",IF(P572="","",INT(VLOOKUP(P572,属性值!A:G,R572+1,FALSE)*VLOOKUP(I572,属性值!A:F,5,FALSE))))</f>
        <v/>
      </c>
      <c r="Z572" s="90" t="str">
        <f t="shared" si="19"/>
        <v/>
      </c>
      <c r="AA572" s="90" t="str">
        <f>IF(VLOOKUP(I572,属性值!A:B,2,FALSE)&gt;16,"",IF(P572="","",INT(VLOOKUP(P572,属性值!I:O,R572+1,FALSE)*VLOOKUP(I572,属性值!A:D,3,FALSE))))</f>
        <v/>
      </c>
      <c r="AB572" s="90" t="str">
        <f>IF(VLOOKUP(I572,属性值!A:B,2,FALSE)&gt;16,"",IF(P572="","",INT(VLOOKUP(P572,属性值!I:O,R572+1,FALSE)*VLOOKUP(I572,属性值!A:D,4,FALSE))))</f>
        <v/>
      </c>
      <c r="AC572" s="90">
        <v>54</v>
      </c>
      <c r="AD572" s="90" t="str">
        <f>IF(AC572="","",VLOOKUP(AC572,状态名词!A:C,2,FALSE))</f>
        <v>spi</v>
      </c>
      <c r="AE572" s="90" t="str">
        <f>IF(AC572="","",VLOOKUP(AC572,状态名词!A:C,3,FALSE))</f>
        <v>精神</v>
      </c>
      <c r="AF572" s="90">
        <v>345</v>
      </c>
    </row>
    <row r="573" spans="1:32">
      <c r="I573" s="90" t="str">
        <f>IF(H573="",I572,VLOOKUP(H573,装备类型!A:B,2,FALSE))</f>
        <v>手镯</v>
      </c>
      <c r="L573" s="90" t="s">
        <v>225</v>
      </c>
      <c r="Q573" s="55" t="str">
        <f t="shared" si="20"/>
        <v/>
      </c>
      <c r="Y573" s="90" t="str">
        <f>IF(VLOOKUP(I573,属性值!A:F,2,FALSE)&lt;17,"",IF(P573="","",INT(VLOOKUP(P573,属性值!A:G,R573+1,FALSE)*VLOOKUP(I573,属性值!A:F,5,FALSE))))</f>
        <v/>
      </c>
      <c r="Z573" s="90" t="str">
        <f t="shared" si="19"/>
        <v/>
      </c>
      <c r="AA573" s="90" t="str">
        <f>IF(VLOOKUP(I573,属性值!A:B,2,FALSE)&gt;16,"",IF(P573="","",INT(VLOOKUP(P573,属性值!I:O,R573+1,FALSE)*VLOOKUP(I573,属性值!A:D,3,FALSE))))</f>
        <v/>
      </c>
      <c r="AB573" s="90" t="str">
        <f>IF(VLOOKUP(I573,属性值!A:B,2,FALSE)&gt;16,"",IF(P573="","",INT(VLOOKUP(P573,属性值!I:O,R573+1,FALSE)*VLOOKUP(I573,属性值!A:D,4,FALSE))))</f>
        <v/>
      </c>
      <c r="AC573" s="90">
        <v>60</v>
      </c>
      <c r="AD573" s="90" t="str">
        <f>IF(AC573="","",VLOOKUP(AC573,状态名词!A:C,2,FALSE))</f>
        <v>health</v>
      </c>
      <c r="AE573" s="90" t="str">
        <f>IF(AC573="","",VLOOKUP(AC573,状态名词!A:C,3,FALSE))</f>
        <v>固定血量</v>
      </c>
      <c r="AF573" s="90">
        <v>720</v>
      </c>
    </row>
    <row r="574" spans="1:32">
      <c r="A574" s="90">
        <v>15151</v>
      </c>
      <c r="B574" s="90">
        <v>30</v>
      </c>
      <c r="C574" s="90">
        <v>5</v>
      </c>
      <c r="D574" s="90">
        <v>30</v>
      </c>
      <c r="E574" s="90">
        <v>1</v>
      </c>
      <c r="G574" s="90" t="s">
        <v>4374</v>
      </c>
      <c r="H574" s="90">
        <v>11</v>
      </c>
      <c r="I574" s="90" t="str">
        <f>IF(H574="",I573,VLOOKUP(H574,装备类型!A:B,2,FALSE))</f>
        <v>头部</v>
      </c>
      <c r="J574" s="90">
        <v>1</v>
      </c>
      <c r="K574" s="90" t="s">
        <v>3457</v>
      </c>
      <c r="L574" s="90" t="s">
        <v>5541</v>
      </c>
      <c r="O574" s="90">
        <v>1</v>
      </c>
      <c r="P574" s="90">
        <v>30</v>
      </c>
      <c r="Q574" s="55">
        <f t="shared" si="20"/>
        <v>37</v>
      </c>
      <c r="R574" s="90">
        <v>5</v>
      </c>
      <c r="T574" s="90" t="s">
        <v>3549</v>
      </c>
      <c r="U574" s="90">
        <v>33665</v>
      </c>
      <c r="Y574" s="90" t="str">
        <f>IF(VLOOKUP(I574,属性值!A:F,2,FALSE)&lt;17,"",IF(P574="","",INT(VLOOKUP(P574,属性值!A:G,R574+1,FALSE)*VLOOKUP(I574,属性值!A:F,5,FALSE))))</f>
        <v/>
      </c>
      <c r="Z574" s="90" t="str">
        <f t="shared" si="19"/>
        <v/>
      </c>
      <c r="AA574" s="90">
        <f>IF(VLOOKUP(I574,属性值!A:B,2,FALSE)&gt;16,"",IF(P574="","",INT(VLOOKUP(P574,属性值!I:O,R574+1,FALSE)*VLOOKUP(I574,属性值!A:D,3,FALSE))))</f>
        <v>390</v>
      </c>
      <c r="AB574" s="90">
        <f>IF(VLOOKUP(I574,属性值!A:B,2,FALSE)&gt;16,"",IF(P574="","",INT(VLOOKUP(P574,属性值!I:O,R574+1,FALSE)*VLOOKUP(I574,属性值!A:D,4,FALSE))))</f>
        <v>195</v>
      </c>
      <c r="AC574" s="90">
        <v>58</v>
      </c>
      <c r="AD574" s="90" t="str">
        <f>IF(AC574="","",VLOOKUP(AC574,状态名词!A:C,2,FALSE))</f>
        <v>vit</v>
      </c>
      <c r="AE574" s="90" t="str">
        <f>IF(AC574="","",VLOOKUP(AC574,状态名词!A:C,3,FALSE))</f>
        <v>体力</v>
      </c>
      <c r="AF574" s="90">
        <v>72</v>
      </c>
    </row>
    <row r="575" spans="1:32">
      <c r="I575" s="90" t="str">
        <f>IF(H575="",I574,VLOOKUP(H575,装备类型!A:B,2,FALSE))</f>
        <v>头部</v>
      </c>
      <c r="L575" s="90" t="s">
        <v>225</v>
      </c>
      <c r="Q575" s="55" t="str">
        <f t="shared" si="20"/>
        <v/>
      </c>
      <c r="Y575" s="90" t="str">
        <f>IF(VLOOKUP(I575,属性值!A:F,2,FALSE)&lt;17,"",IF(P575="","",INT(VLOOKUP(P575,属性值!A:G,R575+1,FALSE)*VLOOKUP(I575,属性值!A:F,5,FALSE))))</f>
        <v/>
      </c>
      <c r="Z575" s="90" t="str">
        <f t="shared" si="19"/>
        <v/>
      </c>
      <c r="AA575" s="90" t="str">
        <f>IF(VLOOKUP(I575,属性值!A:B,2,FALSE)&gt;16,"",IF(P575="","",INT(VLOOKUP(P575,属性值!I:O,R575+1,FALSE)*VLOOKUP(I575,属性值!A:D,3,FALSE))))</f>
        <v/>
      </c>
      <c r="AB575" s="90" t="str">
        <f>IF(VLOOKUP(I575,属性值!A:B,2,FALSE)&gt;16,"",IF(P575="","",INT(VLOOKUP(P575,属性值!I:O,R575+1,FALSE)*VLOOKUP(I575,属性值!A:D,4,FALSE))))</f>
        <v/>
      </c>
      <c r="AC575" s="90">
        <v>54</v>
      </c>
      <c r="AD575" s="90" t="str">
        <f>IF(AC575="","",VLOOKUP(AC575,状态名词!A:C,2,FALSE))</f>
        <v>spi</v>
      </c>
      <c r="AE575" s="90" t="str">
        <f>IF(AC575="","",VLOOKUP(AC575,状态名词!A:C,3,FALSE))</f>
        <v>精神</v>
      </c>
      <c r="AF575" s="90">
        <v>60</v>
      </c>
    </row>
    <row r="576" spans="1:32">
      <c r="I576" s="90" t="str">
        <f>IF(H576="",I575,VLOOKUP(H576,装备类型!A:B,2,FALSE))</f>
        <v>头部</v>
      </c>
      <c r="L576" s="90" t="s">
        <v>225</v>
      </c>
      <c r="Q576" s="55" t="str">
        <f t="shared" si="20"/>
        <v/>
      </c>
      <c r="Y576" s="90" t="str">
        <f>IF(VLOOKUP(I576,属性值!A:F,2,FALSE)&lt;17,"",IF(P576="","",INT(VLOOKUP(P576,属性值!A:G,R576+1,FALSE)*VLOOKUP(I576,属性值!A:F,5,FALSE))))</f>
        <v/>
      </c>
      <c r="Z576" s="90" t="str">
        <f t="shared" si="19"/>
        <v/>
      </c>
      <c r="AA576" s="90" t="str">
        <f>IF(VLOOKUP(I576,属性值!A:B,2,FALSE)&gt;16,"",IF(P576="","",INT(VLOOKUP(P576,属性值!I:O,R576+1,FALSE)*VLOOKUP(I576,属性值!A:D,3,FALSE))))</f>
        <v/>
      </c>
      <c r="AB576" s="90" t="str">
        <f>IF(VLOOKUP(I576,属性值!A:B,2,FALSE)&gt;16,"",IF(P576="","",INT(VLOOKUP(P576,属性值!I:O,R576+1,FALSE)*VLOOKUP(I576,属性值!A:D,4,FALSE))))</f>
        <v/>
      </c>
      <c r="AC576" s="90">
        <v>24</v>
      </c>
      <c r="AD576" s="90" t="str">
        <f>IF(AC576="","",VLOOKUP(AC576,状态名词!A:C,2,FALSE))</f>
        <v>heal</v>
      </c>
      <c r="AE576" s="90" t="str">
        <f>IF(AC576="","",VLOOKUP(AC576,状态名词!A:C,3,FALSE))</f>
        <v>治疗效果+</v>
      </c>
      <c r="AF576" s="90">
        <v>384</v>
      </c>
    </row>
    <row r="577" spans="1:32">
      <c r="I577" s="90" t="str">
        <f>IF(H577="",I576,VLOOKUP(H577,装备类型!A:B,2,FALSE))</f>
        <v>头部</v>
      </c>
      <c r="J577" s="90">
        <v>2</v>
      </c>
      <c r="K577" s="90" t="s">
        <v>3458</v>
      </c>
      <c r="L577" s="90" t="s">
        <v>4211</v>
      </c>
      <c r="O577" s="90">
        <v>1</v>
      </c>
      <c r="P577" s="90">
        <v>60</v>
      </c>
      <c r="Q577" s="55">
        <f t="shared" si="20"/>
        <v>69</v>
      </c>
      <c r="R577" s="90">
        <v>6</v>
      </c>
      <c r="T577" s="90" t="s">
        <v>3549</v>
      </c>
      <c r="U577" s="90">
        <v>33666</v>
      </c>
      <c r="Y577" s="90" t="str">
        <f>IF(VLOOKUP(I577,属性值!A:F,2,FALSE)&lt;17,"",IF(P577="","",INT(VLOOKUP(P577,属性值!A:G,R577+1,FALSE)*VLOOKUP(I577,属性值!A:F,5,FALSE))))</f>
        <v/>
      </c>
      <c r="Z577" s="90" t="str">
        <f t="shared" si="19"/>
        <v/>
      </c>
      <c r="AA577" s="90">
        <f>IF(VLOOKUP(I577,属性值!A:B,2,FALSE)&gt;16,"",IF(P577="","",INT(VLOOKUP(P577,属性值!I:O,R577+1,FALSE)*VLOOKUP(I577,属性值!A:D,3,FALSE))))</f>
        <v>1374</v>
      </c>
      <c r="AB577" s="90">
        <f>IF(VLOOKUP(I577,属性值!A:B,2,FALSE)&gt;16,"",IF(P577="","",INT(VLOOKUP(P577,属性值!I:O,R577+1,FALSE)*VLOOKUP(I577,属性值!A:D,4,FALSE))))</f>
        <v>687</v>
      </c>
      <c r="AC577" s="90">
        <v>58</v>
      </c>
      <c r="AD577" s="90" t="str">
        <f>IF(AC577="","",VLOOKUP(AC577,状态名词!A:C,2,FALSE))</f>
        <v>vit</v>
      </c>
      <c r="AE577" s="90" t="str">
        <f>IF(AC577="","",VLOOKUP(AC577,状态名词!A:C,3,FALSE))</f>
        <v>体力</v>
      </c>
      <c r="AF577" s="90">
        <v>136</v>
      </c>
    </row>
    <row r="578" spans="1:32">
      <c r="I578" s="90" t="str">
        <f>IF(H578="",I577,VLOOKUP(H578,装备类型!A:B,2,FALSE))</f>
        <v>头部</v>
      </c>
      <c r="L578" s="90" t="s">
        <v>225</v>
      </c>
      <c r="Q578" s="55" t="str">
        <f t="shared" si="20"/>
        <v/>
      </c>
      <c r="Y578" s="90" t="str">
        <f>IF(VLOOKUP(I578,属性值!A:F,2,FALSE)&lt;17,"",IF(P578="","",INT(VLOOKUP(P578,属性值!A:G,R578+1,FALSE)*VLOOKUP(I578,属性值!A:F,5,FALSE))))</f>
        <v/>
      </c>
      <c r="Z578" s="90" t="str">
        <f t="shared" si="19"/>
        <v/>
      </c>
      <c r="AA578" s="90" t="str">
        <f>IF(VLOOKUP(I578,属性值!A:B,2,FALSE)&gt;16,"",IF(P578="","",INT(VLOOKUP(P578,属性值!I:O,R578+1,FALSE)*VLOOKUP(I578,属性值!A:D,3,FALSE))))</f>
        <v/>
      </c>
      <c r="AB578" s="90" t="str">
        <f>IF(VLOOKUP(I578,属性值!A:B,2,FALSE)&gt;16,"",IF(P578="","",INT(VLOOKUP(P578,属性值!I:O,R578+1,FALSE)*VLOOKUP(I578,属性值!A:D,4,FALSE))))</f>
        <v/>
      </c>
      <c r="AC578" s="90">
        <v>54</v>
      </c>
      <c r="AD578" s="90" t="str">
        <f>IF(AC578="","",VLOOKUP(AC578,状态名词!A:C,2,FALSE))</f>
        <v>spi</v>
      </c>
      <c r="AE578" s="90" t="str">
        <f>IF(AC578="","",VLOOKUP(AC578,状态名词!A:C,3,FALSE))</f>
        <v>精神</v>
      </c>
      <c r="AF578" s="90">
        <v>115</v>
      </c>
    </row>
    <row r="579" spans="1:32">
      <c r="I579" s="90" t="str">
        <f>IF(H579="",I578,VLOOKUP(H579,装备类型!A:B,2,FALSE))</f>
        <v>头部</v>
      </c>
      <c r="L579" s="90" t="s">
        <v>225</v>
      </c>
      <c r="Q579" s="55" t="str">
        <f t="shared" si="20"/>
        <v/>
      </c>
      <c r="Y579" s="90" t="str">
        <f>IF(VLOOKUP(I579,属性值!A:F,2,FALSE)&lt;17,"",IF(P579="","",INT(VLOOKUP(P579,属性值!A:G,R579+1,FALSE)*VLOOKUP(I579,属性值!A:F,5,FALSE))))</f>
        <v/>
      </c>
      <c r="Z579" s="90" t="str">
        <f t="shared" si="19"/>
        <v/>
      </c>
      <c r="AA579" s="90" t="str">
        <f>IF(VLOOKUP(I579,属性值!A:B,2,FALSE)&gt;16,"",IF(P579="","",INT(VLOOKUP(P579,属性值!I:O,R579+1,FALSE)*VLOOKUP(I579,属性值!A:D,3,FALSE))))</f>
        <v/>
      </c>
      <c r="AB579" s="90" t="str">
        <f>IF(VLOOKUP(I579,属性值!A:B,2,FALSE)&gt;16,"",IF(P579="","",INT(VLOOKUP(P579,属性值!I:O,R579+1,FALSE)*VLOOKUP(I579,属性值!A:D,4,FALSE))))</f>
        <v/>
      </c>
      <c r="AC579" s="90">
        <v>24</v>
      </c>
      <c r="AD579" s="90" t="str">
        <f>IF(AC579="","",VLOOKUP(AC579,状态名词!A:C,2,FALSE))</f>
        <v>heal</v>
      </c>
      <c r="AE579" s="90" t="str">
        <f>IF(AC579="","",VLOOKUP(AC579,状态名词!A:C,3,FALSE))</f>
        <v>治疗效果+</v>
      </c>
      <c r="AF579" s="90">
        <v>720</v>
      </c>
    </row>
    <row r="580" spans="1:32">
      <c r="A580" s="90">
        <v>15152</v>
      </c>
      <c r="B580" s="90">
        <v>30</v>
      </c>
      <c r="C580" s="90">
        <v>5</v>
      </c>
      <c r="D580" s="90">
        <v>30</v>
      </c>
      <c r="E580" s="90">
        <v>1</v>
      </c>
      <c r="G580" s="90" t="s">
        <v>4374</v>
      </c>
      <c r="H580" s="90">
        <v>12</v>
      </c>
      <c r="I580" s="90" t="str">
        <f>IF(H580="",I579,VLOOKUP(H580,装备类型!A:B,2,FALSE))</f>
        <v>胸部</v>
      </c>
      <c r="J580" s="90">
        <v>1</v>
      </c>
      <c r="K580" s="90" t="s">
        <v>3459</v>
      </c>
      <c r="L580" s="90" t="s">
        <v>5542</v>
      </c>
      <c r="O580" s="90">
        <v>1</v>
      </c>
      <c r="P580" s="90">
        <v>30</v>
      </c>
      <c r="Q580" s="55">
        <f t="shared" si="20"/>
        <v>37</v>
      </c>
      <c r="R580" s="90">
        <v>5</v>
      </c>
      <c r="T580" s="90" t="s">
        <v>3550</v>
      </c>
      <c r="U580" s="90">
        <v>33667</v>
      </c>
      <c r="Y580" s="90" t="str">
        <f>IF(VLOOKUP(I580,属性值!A:F,2,FALSE)&lt;17,"",IF(P580="","",INT(VLOOKUP(P580,属性值!A:G,R580+1,FALSE)*VLOOKUP(I580,属性值!A:F,5,FALSE))))</f>
        <v/>
      </c>
      <c r="Z580" s="90" t="str">
        <f t="shared" ref="Z580:Z643" si="21">Y580</f>
        <v/>
      </c>
      <c r="AA580" s="90">
        <f>IF(VLOOKUP(I580,属性值!A:B,2,FALSE)&gt;16,"",IF(P580="","",INT(VLOOKUP(P580,属性值!I:O,R580+1,FALSE)*VLOOKUP(I580,属性值!A:D,3,FALSE))))</f>
        <v>390</v>
      </c>
      <c r="AB580" s="90">
        <f>IF(VLOOKUP(I580,属性值!A:B,2,FALSE)&gt;16,"",IF(P580="","",INT(VLOOKUP(P580,属性值!I:O,R580+1,FALSE)*VLOOKUP(I580,属性值!A:D,4,FALSE))))</f>
        <v>195</v>
      </c>
      <c r="AC580" s="90">
        <v>58</v>
      </c>
      <c r="AD580" s="90" t="str">
        <f>IF(AC580="","",VLOOKUP(AC580,状态名词!A:C,2,FALSE))</f>
        <v>vit</v>
      </c>
      <c r="AE580" s="90" t="str">
        <f>IF(AC580="","",VLOOKUP(AC580,状态名词!A:C,3,FALSE))</f>
        <v>体力</v>
      </c>
      <c r="AF580" s="90">
        <v>72</v>
      </c>
    </row>
    <row r="581" spans="1:32">
      <c r="I581" s="90" t="str">
        <f>IF(H581="",I580,VLOOKUP(H581,装备类型!A:B,2,FALSE))</f>
        <v>胸部</v>
      </c>
      <c r="L581" s="90" t="s">
        <v>225</v>
      </c>
      <c r="Q581" s="55" t="str">
        <f t="shared" si="20"/>
        <v/>
      </c>
      <c r="Y581" s="90" t="str">
        <f>IF(VLOOKUP(I581,属性值!A:F,2,FALSE)&lt;17,"",IF(P581="","",INT(VLOOKUP(P581,属性值!A:G,R581+1,FALSE)*VLOOKUP(I581,属性值!A:F,5,FALSE))))</f>
        <v/>
      </c>
      <c r="Z581" s="90" t="str">
        <f t="shared" si="21"/>
        <v/>
      </c>
      <c r="AA581" s="90" t="str">
        <f>IF(VLOOKUP(I581,属性值!A:B,2,FALSE)&gt;16,"",IF(P581="","",INT(VLOOKUP(P581,属性值!I:O,R581+1,FALSE)*VLOOKUP(I581,属性值!A:D,3,FALSE))))</f>
        <v/>
      </c>
      <c r="AB581" s="90" t="str">
        <f>IF(VLOOKUP(I581,属性值!A:B,2,FALSE)&gt;16,"",IF(P581="","",INT(VLOOKUP(P581,属性值!I:O,R581+1,FALSE)*VLOOKUP(I581,属性值!A:D,4,FALSE))))</f>
        <v/>
      </c>
      <c r="AC581" s="90">
        <v>54</v>
      </c>
      <c r="AD581" s="90" t="str">
        <f>IF(AC581="","",VLOOKUP(AC581,状态名词!A:C,2,FALSE))</f>
        <v>spi</v>
      </c>
      <c r="AE581" s="90" t="str">
        <f>IF(AC581="","",VLOOKUP(AC581,状态名词!A:C,3,FALSE))</f>
        <v>精神</v>
      </c>
      <c r="AF581" s="90">
        <v>60</v>
      </c>
    </row>
    <row r="582" spans="1:32">
      <c r="I582" s="90" t="str">
        <f>IF(H582="",I581,VLOOKUP(H582,装备类型!A:B,2,FALSE))</f>
        <v>胸部</v>
      </c>
      <c r="L582" s="90" t="s">
        <v>225</v>
      </c>
      <c r="Q582" s="55" t="str">
        <f t="shared" si="20"/>
        <v/>
      </c>
      <c r="Y582" s="90" t="str">
        <f>IF(VLOOKUP(I582,属性值!A:F,2,FALSE)&lt;17,"",IF(P582="","",INT(VLOOKUP(P582,属性值!A:G,R582+1,FALSE)*VLOOKUP(I582,属性值!A:F,5,FALSE))))</f>
        <v/>
      </c>
      <c r="Z582" s="90" t="str">
        <f t="shared" si="21"/>
        <v/>
      </c>
      <c r="AA582" s="90" t="str">
        <f>IF(VLOOKUP(I582,属性值!A:B,2,FALSE)&gt;16,"",IF(P582="","",INT(VLOOKUP(P582,属性值!I:O,R582+1,FALSE)*VLOOKUP(I582,属性值!A:D,3,FALSE))))</f>
        <v/>
      </c>
      <c r="AB582" s="90" t="str">
        <f>IF(VLOOKUP(I582,属性值!A:B,2,FALSE)&gt;16,"",IF(P582="","",INT(VLOOKUP(P582,属性值!I:O,R582+1,FALSE)*VLOOKUP(I582,属性值!A:D,4,FALSE))))</f>
        <v/>
      </c>
      <c r="AC582" s="90">
        <v>24</v>
      </c>
      <c r="AD582" s="90" t="str">
        <f>IF(AC582="","",VLOOKUP(AC582,状态名词!A:C,2,FALSE))</f>
        <v>heal</v>
      </c>
      <c r="AE582" s="90" t="str">
        <f>IF(AC582="","",VLOOKUP(AC582,状态名词!A:C,3,FALSE))</f>
        <v>治疗效果+</v>
      </c>
      <c r="AF582" s="90">
        <v>384</v>
      </c>
    </row>
    <row r="583" spans="1:32">
      <c r="I583" s="90" t="str">
        <f>IF(H583="",I582,VLOOKUP(H583,装备类型!A:B,2,FALSE))</f>
        <v>胸部</v>
      </c>
      <c r="J583" s="90">
        <v>2</v>
      </c>
      <c r="K583" s="90" t="s">
        <v>3460</v>
      </c>
      <c r="L583" s="90" t="s">
        <v>4212</v>
      </c>
      <c r="O583" s="90">
        <v>1</v>
      </c>
      <c r="P583" s="90">
        <v>60</v>
      </c>
      <c r="Q583" s="55">
        <f t="shared" si="20"/>
        <v>69</v>
      </c>
      <c r="R583" s="90">
        <v>6</v>
      </c>
      <c r="T583" s="90" t="s">
        <v>3550</v>
      </c>
      <c r="U583" s="90">
        <v>33668</v>
      </c>
      <c r="Y583" s="90" t="str">
        <f>IF(VLOOKUP(I583,属性值!A:F,2,FALSE)&lt;17,"",IF(P583="","",INT(VLOOKUP(P583,属性值!A:G,R583+1,FALSE)*VLOOKUP(I583,属性值!A:F,5,FALSE))))</f>
        <v/>
      </c>
      <c r="Z583" s="90" t="str">
        <f t="shared" si="21"/>
        <v/>
      </c>
      <c r="AA583" s="90">
        <f>IF(VLOOKUP(I583,属性值!A:B,2,FALSE)&gt;16,"",IF(P583="","",INT(VLOOKUP(P583,属性值!I:O,R583+1,FALSE)*VLOOKUP(I583,属性值!A:D,3,FALSE))))</f>
        <v>1374</v>
      </c>
      <c r="AB583" s="90">
        <f>IF(VLOOKUP(I583,属性值!A:B,2,FALSE)&gt;16,"",IF(P583="","",INT(VLOOKUP(P583,属性值!I:O,R583+1,FALSE)*VLOOKUP(I583,属性值!A:D,4,FALSE))))</f>
        <v>687</v>
      </c>
      <c r="AC583" s="90">
        <v>58</v>
      </c>
      <c r="AD583" s="90" t="str">
        <f>IF(AC583="","",VLOOKUP(AC583,状态名词!A:C,2,FALSE))</f>
        <v>vit</v>
      </c>
      <c r="AE583" s="90" t="str">
        <f>IF(AC583="","",VLOOKUP(AC583,状态名词!A:C,3,FALSE))</f>
        <v>体力</v>
      </c>
      <c r="AF583" s="90">
        <v>136</v>
      </c>
    </row>
    <row r="584" spans="1:32">
      <c r="I584" s="90" t="str">
        <f>IF(H584="",I583,VLOOKUP(H584,装备类型!A:B,2,FALSE))</f>
        <v>胸部</v>
      </c>
      <c r="L584" s="90" t="s">
        <v>225</v>
      </c>
      <c r="Q584" s="55" t="str">
        <f t="shared" si="20"/>
        <v/>
      </c>
      <c r="Y584" s="90" t="str">
        <f>IF(VLOOKUP(I584,属性值!A:F,2,FALSE)&lt;17,"",IF(P584="","",INT(VLOOKUP(P584,属性值!A:G,R584+1,FALSE)*VLOOKUP(I584,属性值!A:F,5,FALSE))))</f>
        <v/>
      </c>
      <c r="Z584" s="90" t="str">
        <f t="shared" si="21"/>
        <v/>
      </c>
      <c r="AA584" s="90" t="str">
        <f>IF(VLOOKUP(I584,属性值!A:B,2,FALSE)&gt;16,"",IF(P584="","",INT(VLOOKUP(P584,属性值!I:O,R584+1,FALSE)*VLOOKUP(I584,属性值!A:D,3,FALSE))))</f>
        <v/>
      </c>
      <c r="AB584" s="90" t="str">
        <f>IF(VLOOKUP(I584,属性值!A:B,2,FALSE)&gt;16,"",IF(P584="","",INT(VLOOKUP(P584,属性值!I:O,R584+1,FALSE)*VLOOKUP(I584,属性值!A:D,4,FALSE))))</f>
        <v/>
      </c>
      <c r="AC584" s="90">
        <v>54</v>
      </c>
      <c r="AD584" s="90" t="str">
        <f>IF(AC584="","",VLOOKUP(AC584,状态名词!A:C,2,FALSE))</f>
        <v>spi</v>
      </c>
      <c r="AE584" s="90" t="str">
        <f>IF(AC584="","",VLOOKUP(AC584,状态名词!A:C,3,FALSE))</f>
        <v>精神</v>
      </c>
      <c r="AF584" s="90">
        <v>115</v>
      </c>
    </row>
    <row r="585" spans="1:32">
      <c r="I585" s="90" t="str">
        <f>IF(H585="",I584,VLOOKUP(H585,装备类型!A:B,2,FALSE))</f>
        <v>胸部</v>
      </c>
      <c r="L585" s="90" t="s">
        <v>225</v>
      </c>
      <c r="Q585" s="55" t="str">
        <f t="shared" si="20"/>
        <v/>
      </c>
      <c r="Y585" s="90" t="str">
        <f>IF(VLOOKUP(I585,属性值!A:F,2,FALSE)&lt;17,"",IF(P585="","",INT(VLOOKUP(P585,属性值!A:G,R585+1,FALSE)*VLOOKUP(I585,属性值!A:F,5,FALSE))))</f>
        <v/>
      </c>
      <c r="Z585" s="90" t="str">
        <f t="shared" si="21"/>
        <v/>
      </c>
      <c r="AA585" s="90" t="str">
        <f>IF(VLOOKUP(I585,属性值!A:B,2,FALSE)&gt;16,"",IF(P585="","",INT(VLOOKUP(P585,属性值!I:O,R585+1,FALSE)*VLOOKUP(I585,属性值!A:D,3,FALSE))))</f>
        <v/>
      </c>
      <c r="AB585" s="90" t="str">
        <f>IF(VLOOKUP(I585,属性值!A:B,2,FALSE)&gt;16,"",IF(P585="","",INT(VLOOKUP(P585,属性值!I:O,R585+1,FALSE)*VLOOKUP(I585,属性值!A:D,4,FALSE))))</f>
        <v/>
      </c>
      <c r="AC585" s="90">
        <v>24</v>
      </c>
      <c r="AD585" s="90" t="str">
        <f>IF(AC585="","",VLOOKUP(AC585,状态名词!A:C,2,FALSE))</f>
        <v>heal</v>
      </c>
      <c r="AE585" s="90" t="str">
        <f>IF(AC585="","",VLOOKUP(AC585,状态名词!A:C,3,FALSE))</f>
        <v>治疗效果+</v>
      </c>
      <c r="AF585" s="90">
        <v>720</v>
      </c>
    </row>
    <row r="586" spans="1:32">
      <c r="A586" s="90">
        <v>15153</v>
      </c>
      <c r="B586" s="90">
        <v>30</v>
      </c>
      <c r="C586" s="90">
        <v>5</v>
      </c>
      <c r="D586" s="90">
        <v>30</v>
      </c>
      <c r="E586" s="90">
        <v>1</v>
      </c>
      <c r="G586" s="90" t="s">
        <v>4374</v>
      </c>
      <c r="H586" s="90">
        <v>13</v>
      </c>
      <c r="I586" s="90" t="str">
        <f>IF(H586="",I585,VLOOKUP(H586,装备类型!A:B,2,FALSE))</f>
        <v>腿部</v>
      </c>
      <c r="J586" s="90">
        <v>1</v>
      </c>
      <c r="K586" s="90" t="s">
        <v>3461</v>
      </c>
      <c r="L586" s="90" t="s">
        <v>5543</v>
      </c>
      <c r="O586" s="90">
        <v>1</v>
      </c>
      <c r="P586" s="90">
        <v>30</v>
      </c>
      <c r="Q586" s="55">
        <f t="shared" si="20"/>
        <v>37</v>
      </c>
      <c r="R586" s="90">
        <v>5</v>
      </c>
      <c r="T586" s="90" t="s">
        <v>3551</v>
      </c>
      <c r="U586" s="90">
        <v>33669</v>
      </c>
      <c r="Y586" s="90" t="str">
        <f>IF(VLOOKUP(I586,属性值!A:F,2,FALSE)&lt;17,"",IF(P586="","",INT(VLOOKUP(P586,属性值!A:G,R586+1,FALSE)*VLOOKUP(I586,属性值!A:F,5,FALSE))))</f>
        <v/>
      </c>
      <c r="Z586" s="90" t="str">
        <f t="shared" si="21"/>
        <v/>
      </c>
      <c r="AA586" s="90">
        <f>IF(VLOOKUP(I586,属性值!A:B,2,FALSE)&gt;16,"",IF(P586="","",INT(VLOOKUP(P586,属性值!I:O,R586+1,FALSE)*VLOOKUP(I586,属性值!A:D,3,FALSE))))</f>
        <v>390</v>
      </c>
      <c r="AB586" s="90">
        <f>IF(VLOOKUP(I586,属性值!A:B,2,FALSE)&gt;16,"",IF(P586="","",INT(VLOOKUP(P586,属性值!I:O,R586+1,FALSE)*VLOOKUP(I586,属性值!A:D,4,FALSE))))</f>
        <v>195</v>
      </c>
      <c r="AC586" s="90">
        <v>58</v>
      </c>
      <c r="AD586" s="90" t="str">
        <f>IF(AC586="","",VLOOKUP(AC586,状态名词!A:C,2,FALSE))</f>
        <v>vit</v>
      </c>
      <c r="AE586" s="90" t="str">
        <f>IF(AC586="","",VLOOKUP(AC586,状态名词!A:C,3,FALSE))</f>
        <v>体力</v>
      </c>
      <c r="AF586" s="90">
        <v>72</v>
      </c>
    </row>
    <row r="587" spans="1:32">
      <c r="I587" s="90" t="str">
        <f>IF(H587="",I586,VLOOKUP(H587,装备类型!A:B,2,FALSE))</f>
        <v>腿部</v>
      </c>
      <c r="L587" s="90" t="s">
        <v>225</v>
      </c>
      <c r="Q587" s="55" t="str">
        <f t="shared" si="20"/>
        <v/>
      </c>
      <c r="Y587" s="90" t="str">
        <f>IF(VLOOKUP(I587,属性值!A:F,2,FALSE)&lt;17,"",IF(P587="","",INT(VLOOKUP(P587,属性值!A:G,R587+1,FALSE)*VLOOKUP(I587,属性值!A:F,5,FALSE))))</f>
        <v/>
      </c>
      <c r="Z587" s="90" t="str">
        <f t="shared" si="21"/>
        <v/>
      </c>
      <c r="AA587" s="90" t="str">
        <f>IF(VLOOKUP(I587,属性值!A:B,2,FALSE)&gt;16,"",IF(P587="","",INT(VLOOKUP(P587,属性值!I:O,R587+1,FALSE)*VLOOKUP(I587,属性值!A:D,3,FALSE))))</f>
        <v/>
      </c>
      <c r="AB587" s="90" t="str">
        <f>IF(VLOOKUP(I587,属性值!A:B,2,FALSE)&gt;16,"",IF(P587="","",INT(VLOOKUP(P587,属性值!I:O,R587+1,FALSE)*VLOOKUP(I587,属性值!A:D,4,FALSE))))</f>
        <v/>
      </c>
      <c r="AC587" s="90">
        <v>54</v>
      </c>
      <c r="AD587" s="90" t="str">
        <f>IF(AC587="","",VLOOKUP(AC587,状态名词!A:C,2,FALSE))</f>
        <v>spi</v>
      </c>
      <c r="AE587" s="90" t="str">
        <f>IF(AC587="","",VLOOKUP(AC587,状态名词!A:C,3,FALSE))</f>
        <v>精神</v>
      </c>
      <c r="AF587" s="90">
        <v>60</v>
      </c>
    </row>
    <row r="588" spans="1:32">
      <c r="I588" s="90" t="str">
        <f>IF(H588="",I587,VLOOKUP(H588,装备类型!A:B,2,FALSE))</f>
        <v>腿部</v>
      </c>
      <c r="L588" s="90" t="s">
        <v>225</v>
      </c>
      <c r="Q588" s="55" t="str">
        <f t="shared" si="20"/>
        <v/>
      </c>
      <c r="Y588" s="90" t="str">
        <f>IF(VLOOKUP(I588,属性值!A:F,2,FALSE)&lt;17,"",IF(P588="","",INT(VLOOKUP(P588,属性值!A:G,R588+1,FALSE)*VLOOKUP(I588,属性值!A:F,5,FALSE))))</f>
        <v/>
      </c>
      <c r="Z588" s="90" t="str">
        <f t="shared" si="21"/>
        <v/>
      </c>
      <c r="AA588" s="90" t="str">
        <f>IF(VLOOKUP(I588,属性值!A:B,2,FALSE)&gt;16,"",IF(P588="","",INT(VLOOKUP(P588,属性值!I:O,R588+1,FALSE)*VLOOKUP(I588,属性值!A:D,3,FALSE))))</f>
        <v/>
      </c>
      <c r="AB588" s="90" t="str">
        <f>IF(VLOOKUP(I588,属性值!A:B,2,FALSE)&gt;16,"",IF(P588="","",INT(VLOOKUP(P588,属性值!I:O,R588+1,FALSE)*VLOOKUP(I588,属性值!A:D,4,FALSE))))</f>
        <v/>
      </c>
      <c r="AC588" s="90">
        <v>24</v>
      </c>
      <c r="AD588" s="90" t="str">
        <f>IF(AC588="","",VLOOKUP(AC588,状态名词!A:C,2,FALSE))</f>
        <v>heal</v>
      </c>
      <c r="AE588" s="90" t="str">
        <f>IF(AC588="","",VLOOKUP(AC588,状态名词!A:C,3,FALSE))</f>
        <v>治疗效果+</v>
      </c>
      <c r="AF588" s="90">
        <v>384</v>
      </c>
    </row>
    <row r="589" spans="1:32">
      <c r="I589" s="90" t="str">
        <f>IF(H589="",I588,VLOOKUP(H589,装备类型!A:B,2,FALSE))</f>
        <v>腿部</v>
      </c>
      <c r="J589" s="90">
        <v>2</v>
      </c>
      <c r="K589" s="90" t="s">
        <v>3462</v>
      </c>
      <c r="L589" s="90" t="s">
        <v>4213</v>
      </c>
      <c r="O589" s="90">
        <v>1</v>
      </c>
      <c r="P589" s="90">
        <v>60</v>
      </c>
      <c r="Q589" s="55">
        <f t="shared" si="20"/>
        <v>69</v>
      </c>
      <c r="R589" s="90">
        <v>6</v>
      </c>
      <c r="T589" s="90" t="s">
        <v>3551</v>
      </c>
      <c r="U589" s="90">
        <v>33670</v>
      </c>
      <c r="Y589" s="90" t="str">
        <f>IF(VLOOKUP(I589,属性值!A:F,2,FALSE)&lt;17,"",IF(P589="","",INT(VLOOKUP(P589,属性值!A:G,R589+1,FALSE)*VLOOKUP(I589,属性值!A:F,5,FALSE))))</f>
        <v/>
      </c>
      <c r="Z589" s="90" t="str">
        <f t="shared" si="21"/>
        <v/>
      </c>
      <c r="AA589" s="90">
        <f>IF(VLOOKUP(I589,属性值!A:B,2,FALSE)&gt;16,"",IF(P589="","",INT(VLOOKUP(P589,属性值!I:O,R589+1,FALSE)*VLOOKUP(I589,属性值!A:D,3,FALSE))))</f>
        <v>1374</v>
      </c>
      <c r="AB589" s="90">
        <f>IF(VLOOKUP(I589,属性值!A:B,2,FALSE)&gt;16,"",IF(P589="","",INT(VLOOKUP(P589,属性值!I:O,R589+1,FALSE)*VLOOKUP(I589,属性值!A:D,4,FALSE))))</f>
        <v>687</v>
      </c>
      <c r="AC589" s="90">
        <v>58</v>
      </c>
      <c r="AD589" s="90" t="str">
        <f>IF(AC589="","",VLOOKUP(AC589,状态名词!A:C,2,FALSE))</f>
        <v>vit</v>
      </c>
      <c r="AE589" s="90" t="str">
        <f>IF(AC589="","",VLOOKUP(AC589,状态名词!A:C,3,FALSE))</f>
        <v>体力</v>
      </c>
      <c r="AF589" s="90">
        <v>136</v>
      </c>
    </row>
    <row r="590" spans="1:32">
      <c r="I590" s="90" t="str">
        <f>IF(H590="",I589,VLOOKUP(H590,装备类型!A:B,2,FALSE))</f>
        <v>腿部</v>
      </c>
      <c r="L590" s="90" t="s">
        <v>225</v>
      </c>
      <c r="Q590" s="55" t="str">
        <f t="shared" si="20"/>
        <v/>
      </c>
      <c r="Y590" s="90" t="str">
        <f>IF(VLOOKUP(I590,属性值!A:F,2,FALSE)&lt;17,"",IF(P590="","",INT(VLOOKUP(P590,属性值!A:G,R590+1,FALSE)*VLOOKUP(I590,属性值!A:F,5,FALSE))))</f>
        <v/>
      </c>
      <c r="Z590" s="90" t="str">
        <f t="shared" si="21"/>
        <v/>
      </c>
      <c r="AA590" s="90" t="str">
        <f>IF(VLOOKUP(I590,属性值!A:B,2,FALSE)&gt;16,"",IF(P590="","",INT(VLOOKUP(P590,属性值!I:O,R590+1,FALSE)*VLOOKUP(I590,属性值!A:D,3,FALSE))))</f>
        <v/>
      </c>
      <c r="AB590" s="90" t="str">
        <f>IF(VLOOKUP(I590,属性值!A:B,2,FALSE)&gt;16,"",IF(P590="","",INT(VLOOKUP(P590,属性值!I:O,R590+1,FALSE)*VLOOKUP(I590,属性值!A:D,4,FALSE))))</f>
        <v/>
      </c>
      <c r="AC590" s="90">
        <v>54</v>
      </c>
      <c r="AD590" s="90" t="str">
        <f>IF(AC590="","",VLOOKUP(AC590,状态名词!A:C,2,FALSE))</f>
        <v>spi</v>
      </c>
      <c r="AE590" s="90" t="str">
        <f>IF(AC590="","",VLOOKUP(AC590,状态名词!A:C,3,FALSE))</f>
        <v>精神</v>
      </c>
      <c r="AF590" s="90">
        <v>115</v>
      </c>
    </row>
    <row r="591" spans="1:32">
      <c r="I591" s="90" t="str">
        <f>IF(H591="",I590,VLOOKUP(H591,装备类型!A:B,2,FALSE))</f>
        <v>腿部</v>
      </c>
      <c r="L591" s="90" t="s">
        <v>225</v>
      </c>
      <c r="Q591" s="55" t="str">
        <f t="shared" si="20"/>
        <v/>
      </c>
      <c r="Y591" s="90" t="str">
        <f>IF(VLOOKUP(I591,属性值!A:F,2,FALSE)&lt;17,"",IF(P591="","",INT(VLOOKUP(P591,属性值!A:G,R591+1,FALSE)*VLOOKUP(I591,属性值!A:F,5,FALSE))))</f>
        <v/>
      </c>
      <c r="Z591" s="90" t="str">
        <f t="shared" si="21"/>
        <v/>
      </c>
      <c r="AA591" s="90" t="str">
        <f>IF(VLOOKUP(I591,属性值!A:B,2,FALSE)&gt;16,"",IF(P591="","",INT(VLOOKUP(P591,属性值!I:O,R591+1,FALSE)*VLOOKUP(I591,属性值!A:D,3,FALSE))))</f>
        <v/>
      </c>
      <c r="AB591" s="90" t="str">
        <f>IF(VLOOKUP(I591,属性值!A:B,2,FALSE)&gt;16,"",IF(P591="","",INT(VLOOKUP(P591,属性值!I:O,R591+1,FALSE)*VLOOKUP(I591,属性值!A:D,4,FALSE))))</f>
        <v/>
      </c>
      <c r="AC591" s="90">
        <v>24</v>
      </c>
      <c r="AD591" s="90" t="str">
        <f>IF(AC591="","",VLOOKUP(AC591,状态名词!A:C,2,FALSE))</f>
        <v>heal</v>
      </c>
      <c r="AE591" s="90" t="str">
        <f>IF(AC591="","",VLOOKUP(AC591,状态名词!A:C,3,FALSE))</f>
        <v>治疗效果+</v>
      </c>
      <c r="AF591" s="90">
        <v>720</v>
      </c>
    </row>
    <row r="592" spans="1:32">
      <c r="A592" s="90">
        <v>15154</v>
      </c>
      <c r="B592" s="90">
        <v>30</v>
      </c>
      <c r="C592" s="90">
        <v>5</v>
      </c>
      <c r="D592" s="90">
        <v>30</v>
      </c>
      <c r="E592" s="90">
        <v>1</v>
      </c>
      <c r="G592" s="90" t="s">
        <v>4374</v>
      </c>
      <c r="H592" s="90">
        <v>14</v>
      </c>
      <c r="I592" s="90" t="str">
        <f>IF(H592="",I591,VLOOKUP(H592,装备类型!A:B,2,FALSE))</f>
        <v>戒指</v>
      </c>
      <c r="J592" s="90">
        <v>1</v>
      </c>
      <c r="K592" s="90" t="s">
        <v>3463</v>
      </c>
      <c r="L592" s="90" t="s">
        <v>5544</v>
      </c>
      <c r="O592" s="90">
        <v>1</v>
      </c>
      <c r="P592" s="90">
        <v>30</v>
      </c>
      <c r="Q592" s="55">
        <f t="shared" si="20"/>
        <v>37</v>
      </c>
      <c r="R592" s="90">
        <v>5</v>
      </c>
      <c r="T592" s="90" t="s">
        <v>3552</v>
      </c>
      <c r="U592" s="90">
        <v>33671</v>
      </c>
      <c r="Y592" s="90" t="str">
        <f>IF(VLOOKUP(I592,属性值!A:F,2,FALSE)&lt;17,"",IF(P592="","",INT(VLOOKUP(P592,属性值!A:G,R592+1,FALSE)*VLOOKUP(I592,属性值!A:F,5,FALSE))))</f>
        <v/>
      </c>
      <c r="Z592" s="90" t="str">
        <f t="shared" si="21"/>
        <v/>
      </c>
      <c r="AA592" s="90">
        <f>IF(VLOOKUP(I592,属性值!A:B,2,FALSE)&gt;16,"",IF(P592="","",INT(VLOOKUP(P592,属性值!I:O,R592+1,FALSE)*VLOOKUP(I592,属性值!A:D,3,FALSE))))</f>
        <v>195</v>
      </c>
      <c r="AB592" s="90">
        <f>IF(VLOOKUP(I592,属性值!A:B,2,FALSE)&gt;16,"",IF(P592="","",INT(VLOOKUP(P592,属性值!I:O,R592+1,FALSE)*VLOOKUP(I592,属性值!A:D,4,FALSE))))</f>
        <v>390</v>
      </c>
      <c r="AC592" s="90">
        <v>58</v>
      </c>
      <c r="AD592" s="90" t="str">
        <f>IF(AC592="","",VLOOKUP(AC592,状态名词!A:C,2,FALSE))</f>
        <v>vit</v>
      </c>
      <c r="AE592" s="90" t="str">
        <f>IF(AC592="","",VLOOKUP(AC592,状态名词!A:C,3,FALSE))</f>
        <v>体力</v>
      </c>
      <c r="AF592" s="90">
        <v>36</v>
      </c>
    </row>
    <row r="593" spans="1:32">
      <c r="I593" s="90" t="str">
        <f>IF(H593="",I592,VLOOKUP(H593,装备类型!A:B,2,FALSE))</f>
        <v>戒指</v>
      </c>
      <c r="L593" s="90" t="s">
        <v>225</v>
      </c>
      <c r="Q593" s="55" t="str">
        <f t="shared" si="20"/>
        <v/>
      </c>
      <c r="Y593" s="90" t="str">
        <f>IF(VLOOKUP(I593,属性值!A:F,2,FALSE)&lt;17,"",IF(P593="","",INT(VLOOKUP(P593,属性值!A:G,R593+1,FALSE)*VLOOKUP(I593,属性值!A:F,5,FALSE))))</f>
        <v/>
      </c>
      <c r="Z593" s="90" t="str">
        <f t="shared" si="21"/>
        <v/>
      </c>
      <c r="AA593" s="90" t="str">
        <f>IF(VLOOKUP(I593,属性值!A:B,2,FALSE)&gt;16,"",IF(P593="","",INT(VLOOKUP(P593,属性值!I:O,R593+1,FALSE)*VLOOKUP(I593,属性值!A:D,3,FALSE))))</f>
        <v/>
      </c>
      <c r="AB593" s="90" t="str">
        <f>IF(VLOOKUP(I593,属性值!A:B,2,FALSE)&gt;16,"",IF(P593="","",INT(VLOOKUP(P593,属性值!I:O,R593+1,FALSE)*VLOOKUP(I593,属性值!A:D,4,FALSE))))</f>
        <v/>
      </c>
      <c r="AC593" s="90">
        <v>54</v>
      </c>
      <c r="AD593" s="90" t="str">
        <f>IF(AC593="","",VLOOKUP(AC593,状态名词!A:C,2,FALSE))</f>
        <v>spi</v>
      </c>
      <c r="AE593" s="90" t="str">
        <f>IF(AC593="","",VLOOKUP(AC593,状态名词!A:C,3,FALSE))</f>
        <v>精神</v>
      </c>
      <c r="AF593" s="90">
        <v>120</v>
      </c>
    </row>
    <row r="594" spans="1:32">
      <c r="I594" s="90" t="str">
        <f>IF(H594="",I593,VLOOKUP(H594,装备类型!A:B,2,FALSE))</f>
        <v>戒指</v>
      </c>
      <c r="L594" s="90" t="s">
        <v>225</v>
      </c>
      <c r="Q594" s="55" t="str">
        <f t="shared" si="20"/>
        <v/>
      </c>
      <c r="Y594" s="90" t="str">
        <f>IF(VLOOKUP(I594,属性值!A:F,2,FALSE)&lt;17,"",IF(P594="","",INT(VLOOKUP(P594,属性值!A:G,R594+1,FALSE)*VLOOKUP(I594,属性值!A:F,5,FALSE))))</f>
        <v/>
      </c>
      <c r="Z594" s="90" t="str">
        <f t="shared" si="21"/>
        <v/>
      </c>
      <c r="AA594" s="90" t="str">
        <f>IF(VLOOKUP(I594,属性值!A:B,2,FALSE)&gt;16,"",IF(P594="","",INT(VLOOKUP(P594,属性值!I:O,R594+1,FALSE)*VLOOKUP(I594,属性值!A:D,3,FALSE))))</f>
        <v/>
      </c>
      <c r="AB594" s="90" t="str">
        <f>IF(VLOOKUP(I594,属性值!A:B,2,FALSE)&gt;16,"",IF(P594="","",INT(VLOOKUP(P594,属性值!I:O,R594+1,FALSE)*VLOOKUP(I594,属性值!A:D,4,FALSE))))</f>
        <v/>
      </c>
      <c r="AC594" s="90">
        <v>24</v>
      </c>
      <c r="AD594" s="90" t="str">
        <f>IF(AC594="","",VLOOKUP(AC594,状态名词!A:C,2,FALSE))</f>
        <v>heal</v>
      </c>
      <c r="AE594" s="90" t="str">
        <f>IF(AC594="","",VLOOKUP(AC594,状态名词!A:C,3,FALSE))</f>
        <v>治疗效果+</v>
      </c>
      <c r="AF594" s="90">
        <v>384</v>
      </c>
    </row>
    <row r="595" spans="1:32">
      <c r="I595" s="90" t="str">
        <f>IF(H595="",I594,VLOOKUP(H595,装备类型!A:B,2,FALSE))</f>
        <v>戒指</v>
      </c>
      <c r="J595" s="90">
        <v>2</v>
      </c>
      <c r="K595" s="90" t="s">
        <v>3464</v>
      </c>
      <c r="L595" s="90" t="s">
        <v>4214</v>
      </c>
      <c r="O595" s="90">
        <v>1</v>
      </c>
      <c r="P595" s="90">
        <v>60</v>
      </c>
      <c r="Q595" s="55">
        <f t="shared" si="20"/>
        <v>69</v>
      </c>
      <c r="R595" s="90">
        <v>6</v>
      </c>
      <c r="T595" s="90" t="s">
        <v>3552</v>
      </c>
      <c r="U595" s="90">
        <v>33672</v>
      </c>
      <c r="Y595" s="90" t="str">
        <f>IF(VLOOKUP(I595,属性值!A:F,2,FALSE)&lt;17,"",IF(P595="","",INT(VLOOKUP(P595,属性值!A:G,R595+1,FALSE)*VLOOKUP(I595,属性值!A:F,5,FALSE))))</f>
        <v/>
      </c>
      <c r="Z595" s="90" t="str">
        <f t="shared" si="21"/>
        <v/>
      </c>
      <c r="AA595" s="90">
        <f>IF(VLOOKUP(I595,属性值!A:B,2,FALSE)&gt;16,"",IF(P595="","",INT(VLOOKUP(P595,属性值!I:O,R595+1,FALSE)*VLOOKUP(I595,属性值!A:D,3,FALSE))))</f>
        <v>687</v>
      </c>
      <c r="AB595" s="90">
        <f>IF(VLOOKUP(I595,属性值!A:B,2,FALSE)&gt;16,"",IF(P595="","",INT(VLOOKUP(P595,属性值!I:O,R595+1,FALSE)*VLOOKUP(I595,属性值!A:D,4,FALSE))))</f>
        <v>1374</v>
      </c>
      <c r="AC595" s="90">
        <v>58</v>
      </c>
      <c r="AD595" s="90" t="str">
        <f>IF(AC595="","",VLOOKUP(AC595,状态名词!A:C,2,FALSE))</f>
        <v>vit</v>
      </c>
      <c r="AE595" s="90" t="str">
        <f>IF(AC595="","",VLOOKUP(AC595,状态名词!A:C,3,FALSE))</f>
        <v>体力</v>
      </c>
      <c r="AF595" s="90">
        <v>68</v>
      </c>
    </row>
    <row r="596" spans="1:32">
      <c r="I596" s="90" t="str">
        <f>IF(H596="",I595,VLOOKUP(H596,装备类型!A:B,2,FALSE))</f>
        <v>戒指</v>
      </c>
      <c r="L596" s="90" t="s">
        <v>225</v>
      </c>
      <c r="Q596" s="55" t="str">
        <f t="shared" si="20"/>
        <v/>
      </c>
      <c r="Y596" s="90" t="str">
        <f>IF(VLOOKUP(I596,属性值!A:F,2,FALSE)&lt;17,"",IF(P596="","",INT(VLOOKUP(P596,属性值!A:G,R596+1,FALSE)*VLOOKUP(I596,属性值!A:F,5,FALSE))))</f>
        <v/>
      </c>
      <c r="Z596" s="90" t="str">
        <f t="shared" si="21"/>
        <v/>
      </c>
      <c r="AA596" s="90" t="str">
        <f>IF(VLOOKUP(I596,属性值!A:B,2,FALSE)&gt;16,"",IF(P596="","",INT(VLOOKUP(P596,属性值!I:O,R596+1,FALSE)*VLOOKUP(I596,属性值!A:D,3,FALSE))))</f>
        <v/>
      </c>
      <c r="AB596" s="90" t="str">
        <f>IF(VLOOKUP(I596,属性值!A:B,2,FALSE)&gt;16,"",IF(P596="","",INT(VLOOKUP(P596,属性值!I:O,R596+1,FALSE)*VLOOKUP(I596,属性值!A:D,4,FALSE))))</f>
        <v/>
      </c>
      <c r="AC596" s="90">
        <v>54</v>
      </c>
      <c r="AD596" s="90" t="str">
        <f>IF(AC596="","",VLOOKUP(AC596,状态名词!A:C,2,FALSE))</f>
        <v>spi</v>
      </c>
      <c r="AE596" s="90" t="str">
        <f>IF(AC596="","",VLOOKUP(AC596,状态名词!A:C,3,FALSE))</f>
        <v>精神</v>
      </c>
      <c r="AF596" s="90">
        <v>230</v>
      </c>
    </row>
    <row r="597" spans="1:32">
      <c r="I597" s="90" t="str">
        <f>IF(H597="",I596,VLOOKUP(H597,装备类型!A:B,2,FALSE))</f>
        <v>戒指</v>
      </c>
      <c r="L597" s="90" t="s">
        <v>225</v>
      </c>
      <c r="Q597" s="55" t="str">
        <f t="shared" si="20"/>
        <v/>
      </c>
      <c r="Y597" s="90" t="str">
        <f>IF(VLOOKUP(I597,属性值!A:F,2,FALSE)&lt;17,"",IF(P597="","",INT(VLOOKUP(P597,属性值!A:G,R597+1,FALSE)*VLOOKUP(I597,属性值!A:F,5,FALSE))))</f>
        <v/>
      </c>
      <c r="Z597" s="90" t="str">
        <f t="shared" si="21"/>
        <v/>
      </c>
      <c r="AA597" s="90" t="str">
        <f>IF(VLOOKUP(I597,属性值!A:B,2,FALSE)&gt;16,"",IF(P597="","",INT(VLOOKUP(P597,属性值!I:O,R597+1,FALSE)*VLOOKUP(I597,属性值!A:D,3,FALSE))))</f>
        <v/>
      </c>
      <c r="AB597" s="90" t="str">
        <f>IF(VLOOKUP(I597,属性值!A:B,2,FALSE)&gt;16,"",IF(P597="","",INT(VLOOKUP(P597,属性值!I:O,R597+1,FALSE)*VLOOKUP(I597,属性值!A:D,4,FALSE))))</f>
        <v/>
      </c>
      <c r="AC597" s="90">
        <v>24</v>
      </c>
      <c r="AD597" s="90" t="str">
        <f>IF(AC597="","",VLOOKUP(AC597,状态名词!A:C,2,FALSE))</f>
        <v>heal</v>
      </c>
      <c r="AE597" s="90" t="str">
        <f>IF(AC597="","",VLOOKUP(AC597,状态名词!A:C,3,FALSE))</f>
        <v>治疗效果+</v>
      </c>
      <c r="AF597" s="90">
        <v>720</v>
      </c>
    </row>
    <row r="598" spans="1:32">
      <c r="A598" s="90">
        <v>15155</v>
      </c>
      <c r="B598" s="90">
        <v>30</v>
      </c>
      <c r="C598" s="90">
        <v>5</v>
      </c>
      <c r="D598" s="90">
        <v>30</v>
      </c>
      <c r="E598" s="90">
        <v>1</v>
      </c>
      <c r="G598" s="90" t="s">
        <v>4374</v>
      </c>
      <c r="H598" s="90">
        <v>15</v>
      </c>
      <c r="I598" s="90" t="str">
        <f>IF(H598="",I597,VLOOKUP(H598,装备类型!A:B,2,FALSE))</f>
        <v>项链</v>
      </c>
      <c r="J598" s="90">
        <v>1</v>
      </c>
      <c r="K598" s="90" t="s">
        <v>3465</v>
      </c>
      <c r="L598" s="90" t="s">
        <v>5545</v>
      </c>
      <c r="O598" s="90">
        <v>1</v>
      </c>
      <c r="P598" s="90">
        <v>30</v>
      </c>
      <c r="Q598" s="55">
        <f t="shared" si="20"/>
        <v>37</v>
      </c>
      <c r="R598" s="90">
        <v>5</v>
      </c>
      <c r="T598" s="90" t="s">
        <v>3282</v>
      </c>
      <c r="U598" s="90">
        <v>33673</v>
      </c>
      <c r="Y598" s="90" t="str">
        <f>IF(VLOOKUP(I598,属性值!A:F,2,FALSE)&lt;17,"",IF(P598="","",INT(VLOOKUP(P598,属性值!A:G,R598+1,FALSE)*VLOOKUP(I598,属性值!A:F,5,FALSE))))</f>
        <v/>
      </c>
      <c r="Z598" s="90" t="str">
        <f t="shared" si="21"/>
        <v/>
      </c>
      <c r="AA598" s="90">
        <f>IF(VLOOKUP(I598,属性值!A:B,2,FALSE)&gt;16,"",IF(P598="","",INT(VLOOKUP(P598,属性值!I:O,R598+1,FALSE)*VLOOKUP(I598,属性值!A:D,3,FALSE))))</f>
        <v>195</v>
      </c>
      <c r="AB598" s="90">
        <f>IF(VLOOKUP(I598,属性值!A:B,2,FALSE)&gt;16,"",IF(P598="","",INT(VLOOKUP(P598,属性值!I:O,R598+1,FALSE)*VLOOKUP(I598,属性值!A:D,4,FALSE))))</f>
        <v>390</v>
      </c>
      <c r="AC598" s="90">
        <v>58</v>
      </c>
      <c r="AD598" s="90" t="str">
        <f>IF(AC598="","",VLOOKUP(AC598,状态名词!A:C,2,FALSE))</f>
        <v>vit</v>
      </c>
      <c r="AE598" s="90" t="str">
        <f>IF(AC598="","",VLOOKUP(AC598,状态名词!A:C,3,FALSE))</f>
        <v>体力</v>
      </c>
      <c r="AF598" s="90">
        <v>36</v>
      </c>
    </row>
    <row r="599" spans="1:32">
      <c r="I599" s="90" t="str">
        <f>IF(H599="",I598,VLOOKUP(H599,装备类型!A:B,2,FALSE))</f>
        <v>项链</v>
      </c>
      <c r="L599" s="90" t="s">
        <v>225</v>
      </c>
      <c r="Q599" s="55" t="str">
        <f t="shared" si="20"/>
        <v/>
      </c>
      <c r="Y599" s="90" t="str">
        <f>IF(VLOOKUP(I599,属性值!A:F,2,FALSE)&lt;17,"",IF(P599="","",INT(VLOOKUP(P599,属性值!A:G,R599+1,FALSE)*VLOOKUP(I599,属性值!A:F,5,FALSE))))</f>
        <v/>
      </c>
      <c r="Z599" s="90" t="str">
        <f t="shared" si="21"/>
        <v/>
      </c>
      <c r="AA599" s="90" t="str">
        <f>IF(VLOOKUP(I599,属性值!A:B,2,FALSE)&gt;16,"",IF(P599="","",INT(VLOOKUP(P599,属性值!I:O,R599+1,FALSE)*VLOOKUP(I599,属性值!A:D,3,FALSE))))</f>
        <v/>
      </c>
      <c r="AB599" s="90" t="str">
        <f>IF(VLOOKUP(I599,属性值!A:B,2,FALSE)&gt;16,"",IF(P599="","",INT(VLOOKUP(P599,属性值!I:O,R599+1,FALSE)*VLOOKUP(I599,属性值!A:D,4,FALSE))))</f>
        <v/>
      </c>
      <c r="AC599" s="90">
        <v>54</v>
      </c>
      <c r="AD599" s="90" t="str">
        <f>IF(AC599="","",VLOOKUP(AC599,状态名词!A:C,2,FALSE))</f>
        <v>spi</v>
      </c>
      <c r="AE599" s="90" t="str">
        <f>IF(AC599="","",VLOOKUP(AC599,状态名词!A:C,3,FALSE))</f>
        <v>精神</v>
      </c>
      <c r="AF599" s="90">
        <v>120</v>
      </c>
    </row>
    <row r="600" spans="1:32">
      <c r="I600" s="90" t="str">
        <f>IF(H600="",I599,VLOOKUP(H600,装备类型!A:B,2,FALSE))</f>
        <v>项链</v>
      </c>
      <c r="L600" s="90" t="s">
        <v>225</v>
      </c>
      <c r="Q600" s="55" t="str">
        <f t="shared" si="20"/>
        <v/>
      </c>
      <c r="Y600" s="90" t="str">
        <f>IF(VLOOKUP(I600,属性值!A:F,2,FALSE)&lt;17,"",IF(P600="","",INT(VLOOKUP(P600,属性值!A:G,R600+1,FALSE)*VLOOKUP(I600,属性值!A:F,5,FALSE))))</f>
        <v/>
      </c>
      <c r="Z600" s="90" t="str">
        <f t="shared" si="21"/>
        <v/>
      </c>
      <c r="AA600" s="90" t="str">
        <f>IF(VLOOKUP(I600,属性值!A:B,2,FALSE)&gt;16,"",IF(P600="","",INT(VLOOKUP(P600,属性值!I:O,R600+1,FALSE)*VLOOKUP(I600,属性值!A:D,3,FALSE))))</f>
        <v/>
      </c>
      <c r="AB600" s="90" t="str">
        <f>IF(VLOOKUP(I600,属性值!A:B,2,FALSE)&gt;16,"",IF(P600="","",INT(VLOOKUP(P600,属性值!I:O,R600+1,FALSE)*VLOOKUP(I600,属性值!A:D,4,FALSE))))</f>
        <v/>
      </c>
      <c r="AC600" s="90">
        <v>24</v>
      </c>
      <c r="AD600" s="90" t="str">
        <f>IF(AC600="","",VLOOKUP(AC600,状态名词!A:C,2,FALSE))</f>
        <v>heal</v>
      </c>
      <c r="AE600" s="90" t="str">
        <f>IF(AC600="","",VLOOKUP(AC600,状态名词!A:C,3,FALSE))</f>
        <v>治疗效果+</v>
      </c>
      <c r="AF600" s="90">
        <v>384</v>
      </c>
    </row>
    <row r="601" spans="1:32">
      <c r="I601" s="90" t="str">
        <f>IF(H601="",I600,VLOOKUP(H601,装备类型!A:B,2,FALSE))</f>
        <v>项链</v>
      </c>
      <c r="J601" s="90">
        <v>2</v>
      </c>
      <c r="K601" s="90" t="s">
        <v>3466</v>
      </c>
      <c r="L601" s="90" t="s">
        <v>4215</v>
      </c>
      <c r="O601" s="90">
        <v>1</v>
      </c>
      <c r="P601" s="90">
        <v>60</v>
      </c>
      <c r="Q601" s="55">
        <f t="shared" si="20"/>
        <v>69</v>
      </c>
      <c r="R601" s="90">
        <v>6</v>
      </c>
      <c r="T601" s="90" t="s">
        <v>3282</v>
      </c>
      <c r="U601" s="90">
        <v>33674</v>
      </c>
      <c r="Y601" s="90" t="str">
        <f>IF(VLOOKUP(I601,属性值!A:F,2,FALSE)&lt;17,"",IF(P601="","",INT(VLOOKUP(P601,属性值!A:G,R601+1,FALSE)*VLOOKUP(I601,属性值!A:F,5,FALSE))))</f>
        <v/>
      </c>
      <c r="Z601" s="90" t="str">
        <f t="shared" si="21"/>
        <v/>
      </c>
      <c r="AA601" s="90">
        <f>IF(VLOOKUP(I601,属性值!A:B,2,FALSE)&gt;16,"",IF(P601="","",INT(VLOOKUP(P601,属性值!I:O,R601+1,FALSE)*VLOOKUP(I601,属性值!A:D,3,FALSE))))</f>
        <v>687</v>
      </c>
      <c r="AB601" s="90">
        <f>IF(VLOOKUP(I601,属性值!A:B,2,FALSE)&gt;16,"",IF(P601="","",INT(VLOOKUP(P601,属性值!I:O,R601+1,FALSE)*VLOOKUP(I601,属性值!A:D,4,FALSE))))</f>
        <v>1374</v>
      </c>
      <c r="AC601" s="90">
        <v>58</v>
      </c>
      <c r="AD601" s="90" t="str">
        <f>IF(AC601="","",VLOOKUP(AC601,状态名词!A:C,2,FALSE))</f>
        <v>vit</v>
      </c>
      <c r="AE601" s="90" t="str">
        <f>IF(AC601="","",VLOOKUP(AC601,状态名词!A:C,3,FALSE))</f>
        <v>体力</v>
      </c>
      <c r="AF601" s="90">
        <v>68</v>
      </c>
    </row>
    <row r="602" spans="1:32">
      <c r="I602" s="90" t="str">
        <f>IF(H602="",I601,VLOOKUP(H602,装备类型!A:B,2,FALSE))</f>
        <v>项链</v>
      </c>
      <c r="L602" s="90" t="s">
        <v>225</v>
      </c>
      <c r="Q602" s="55" t="str">
        <f t="shared" si="20"/>
        <v/>
      </c>
      <c r="Y602" s="90" t="str">
        <f>IF(VLOOKUP(I602,属性值!A:F,2,FALSE)&lt;17,"",IF(P602="","",INT(VLOOKUP(P602,属性值!A:G,R602+1,FALSE)*VLOOKUP(I602,属性值!A:F,5,FALSE))))</f>
        <v/>
      </c>
      <c r="Z602" s="90" t="str">
        <f t="shared" si="21"/>
        <v/>
      </c>
      <c r="AA602" s="90" t="str">
        <f>IF(VLOOKUP(I602,属性值!A:B,2,FALSE)&gt;16,"",IF(P602="","",INT(VLOOKUP(P602,属性值!I:O,R602+1,FALSE)*VLOOKUP(I602,属性值!A:D,3,FALSE))))</f>
        <v/>
      </c>
      <c r="AB602" s="90" t="str">
        <f>IF(VLOOKUP(I602,属性值!A:B,2,FALSE)&gt;16,"",IF(P602="","",INT(VLOOKUP(P602,属性值!I:O,R602+1,FALSE)*VLOOKUP(I602,属性值!A:D,4,FALSE))))</f>
        <v/>
      </c>
      <c r="AC602" s="90">
        <v>54</v>
      </c>
      <c r="AD602" s="90" t="str">
        <f>IF(AC602="","",VLOOKUP(AC602,状态名词!A:C,2,FALSE))</f>
        <v>spi</v>
      </c>
      <c r="AE602" s="90" t="str">
        <f>IF(AC602="","",VLOOKUP(AC602,状态名词!A:C,3,FALSE))</f>
        <v>精神</v>
      </c>
      <c r="AF602" s="90">
        <v>230</v>
      </c>
    </row>
    <row r="603" spans="1:32">
      <c r="I603" s="90" t="str">
        <f>IF(H603="",I602,VLOOKUP(H603,装备类型!A:B,2,FALSE))</f>
        <v>项链</v>
      </c>
      <c r="L603" s="90" t="s">
        <v>225</v>
      </c>
      <c r="Q603" s="55" t="str">
        <f t="shared" si="20"/>
        <v/>
      </c>
      <c r="Y603" s="90" t="str">
        <f>IF(VLOOKUP(I603,属性值!A:F,2,FALSE)&lt;17,"",IF(P603="","",INT(VLOOKUP(P603,属性值!A:G,R603+1,FALSE)*VLOOKUP(I603,属性值!A:F,5,FALSE))))</f>
        <v/>
      </c>
      <c r="Z603" s="90" t="str">
        <f t="shared" si="21"/>
        <v/>
      </c>
      <c r="AA603" s="90" t="str">
        <f>IF(VLOOKUP(I603,属性值!A:B,2,FALSE)&gt;16,"",IF(P603="","",INT(VLOOKUP(P603,属性值!I:O,R603+1,FALSE)*VLOOKUP(I603,属性值!A:D,3,FALSE))))</f>
        <v/>
      </c>
      <c r="AB603" s="90" t="str">
        <f>IF(VLOOKUP(I603,属性值!A:B,2,FALSE)&gt;16,"",IF(P603="","",INT(VLOOKUP(P603,属性值!I:O,R603+1,FALSE)*VLOOKUP(I603,属性值!A:D,4,FALSE))))</f>
        <v/>
      </c>
      <c r="AC603" s="90">
        <v>24</v>
      </c>
      <c r="AD603" s="90" t="str">
        <f>IF(AC603="","",VLOOKUP(AC603,状态名词!A:C,2,FALSE))</f>
        <v>heal</v>
      </c>
      <c r="AE603" s="90" t="str">
        <f>IF(AC603="","",VLOOKUP(AC603,状态名词!A:C,3,FALSE))</f>
        <v>治疗效果+</v>
      </c>
      <c r="AF603" s="90">
        <v>720</v>
      </c>
    </row>
    <row r="604" spans="1:32">
      <c r="A604" s="90">
        <v>15156</v>
      </c>
      <c r="B604" s="90">
        <v>30</v>
      </c>
      <c r="C604" s="90">
        <v>5</v>
      </c>
      <c r="D604" s="90">
        <v>30</v>
      </c>
      <c r="E604" s="90">
        <v>1</v>
      </c>
      <c r="G604" s="90" t="s">
        <v>4374</v>
      </c>
      <c r="H604" s="90">
        <v>16</v>
      </c>
      <c r="I604" s="90" t="str">
        <f>IF(H604="",I603,VLOOKUP(H604,装备类型!A:B,2,FALSE))</f>
        <v>手镯</v>
      </c>
      <c r="J604" s="90">
        <v>1</v>
      </c>
      <c r="K604" s="90" t="s">
        <v>3467</v>
      </c>
      <c r="L604" s="90" t="s">
        <v>5545</v>
      </c>
      <c r="O604" s="90">
        <v>1</v>
      </c>
      <c r="P604" s="90">
        <v>30</v>
      </c>
      <c r="Q604" s="55">
        <f t="shared" si="20"/>
        <v>37</v>
      </c>
      <c r="R604" s="90">
        <v>5</v>
      </c>
      <c r="T604" s="90" t="s">
        <v>1730</v>
      </c>
      <c r="U604" s="90">
        <v>33675</v>
      </c>
      <c r="Y604" s="90" t="str">
        <f>IF(VLOOKUP(I604,属性值!A:F,2,FALSE)&lt;17,"",IF(P604="","",INT(VLOOKUP(P604,属性值!A:G,R604+1,FALSE)*VLOOKUP(I604,属性值!A:F,5,FALSE))))</f>
        <v/>
      </c>
      <c r="Z604" s="90" t="str">
        <f t="shared" si="21"/>
        <v/>
      </c>
      <c r="AA604" s="90">
        <f>IF(VLOOKUP(I604,属性值!A:B,2,FALSE)&gt;16,"",IF(P604="","",INT(VLOOKUP(P604,属性值!I:O,R604+1,FALSE)*VLOOKUP(I604,属性值!A:D,3,FALSE))))</f>
        <v>195</v>
      </c>
      <c r="AB604" s="90">
        <f>IF(VLOOKUP(I604,属性值!A:B,2,FALSE)&gt;16,"",IF(P604="","",INT(VLOOKUP(P604,属性值!I:O,R604+1,FALSE)*VLOOKUP(I604,属性值!A:D,4,FALSE))))</f>
        <v>390</v>
      </c>
      <c r="AC604" s="90">
        <v>58</v>
      </c>
      <c r="AD604" s="90" t="str">
        <f>IF(AC604="","",VLOOKUP(AC604,状态名词!A:C,2,FALSE))</f>
        <v>vit</v>
      </c>
      <c r="AE604" s="90" t="str">
        <f>IF(AC604="","",VLOOKUP(AC604,状态名词!A:C,3,FALSE))</f>
        <v>体力</v>
      </c>
      <c r="AF604" s="90">
        <v>36</v>
      </c>
    </row>
    <row r="605" spans="1:32">
      <c r="I605" s="90" t="str">
        <f>IF(H605="",I604,VLOOKUP(H605,装备类型!A:B,2,FALSE))</f>
        <v>手镯</v>
      </c>
      <c r="L605" s="90" t="s">
        <v>225</v>
      </c>
      <c r="Q605" s="55" t="str">
        <f t="shared" si="20"/>
        <v/>
      </c>
      <c r="Y605" s="90" t="str">
        <f>IF(VLOOKUP(I605,属性值!A:F,2,FALSE)&lt;17,"",IF(P605="","",INT(VLOOKUP(P605,属性值!A:G,R605+1,FALSE)*VLOOKUP(I605,属性值!A:F,5,FALSE))))</f>
        <v/>
      </c>
      <c r="Z605" s="90" t="str">
        <f t="shared" si="21"/>
        <v/>
      </c>
      <c r="AA605" s="90" t="str">
        <f>IF(VLOOKUP(I605,属性值!A:B,2,FALSE)&gt;16,"",IF(P605="","",INT(VLOOKUP(P605,属性值!I:O,R605+1,FALSE)*VLOOKUP(I605,属性值!A:D,3,FALSE))))</f>
        <v/>
      </c>
      <c r="AB605" s="90" t="str">
        <f>IF(VLOOKUP(I605,属性值!A:B,2,FALSE)&gt;16,"",IF(P605="","",INT(VLOOKUP(P605,属性值!I:O,R605+1,FALSE)*VLOOKUP(I605,属性值!A:D,4,FALSE))))</f>
        <v/>
      </c>
      <c r="AC605" s="90">
        <v>54</v>
      </c>
      <c r="AD605" s="90" t="str">
        <f>IF(AC605="","",VLOOKUP(AC605,状态名词!A:C,2,FALSE))</f>
        <v>spi</v>
      </c>
      <c r="AE605" s="90" t="str">
        <f>IF(AC605="","",VLOOKUP(AC605,状态名词!A:C,3,FALSE))</f>
        <v>精神</v>
      </c>
      <c r="AF605" s="90">
        <v>120</v>
      </c>
    </row>
    <row r="606" spans="1:32">
      <c r="I606" s="90" t="str">
        <f>IF(H606="",I605,VLOOKUP(H606,装备类型!A:B,2,FALSE))</f>
        <v>手镯</v>
      </c>
      <c r="L606" s="90" t="s">
        <v>225</v>
      </c>
      <c r="Q606" s="55" t="str">
        <f t="shared" si="20"/>
        <v/>
      </c>
      <c r="Y606" s="90" t="str">
        <f>IF(VLOOKUP(I606,属性值!A:F,2,FALSE)&lt;17,"",IF(P606="","",INT(VLOOKUP(P606,属性值!A:G,R606+1,FALSE)*VLOOKUP(I606,属性值!A:F,5,FALSE))))</f>
        <v/>
      </c>
      <c r="Z606" s="90" t="str">
        <f t="shared" si="21"/>
        <v/>
      </c>
      <c r="AA606" s="90" t="str">
        <f>IF(VLOOKUP(I606,属性值!A:B,2,FALSE)&gt;16,"",IF(P606="","",INT(VLOOKUP(P606,属性值!I:O,R606+1,FALSE)*VLOOKUP(I606,属性值!A:D,3,FALSE))))</f>
        <v/>
      </c>
      <c r="AB606" s="90" t="str">
        <f>IF(VLOOKUP(I606,属性值!A:B,2,FALSE)&gt;16,"",IF(P606="","",INT(VLOOKUP(P606,属性值!I:O,R606+1,FALSE)*VLOOKUP(I606,属性值!A:D,4,FALSE))))</f>
        <v/>
      </c>
      <c r="AC606" s="90">
        <v>24</v>
      </c>
      <c r="AD606" s="90" t="str">
        <f>IF(AC606="","",VLOOKUP(AC606,状态名词!A:C,2,FALSE))</f>
        <v>heal</v>
      </c>
      <c r="AE606" s="90" t="str">
        <f>IF(AC606="","",VLOOKUP(AC606,状态名词!A:C,3,FALSE))</f>
        <v>治疗效果+</v>
      </c>
      <c r="AF606" s="90">
        <v>384</v>
      </c>
    </row>
    <row r="607" spans="1:32">
      <c r="I607" s="90" t="str">
        <f>IF(H607="",I606,VLOOKUP(H607,装备类型!A:B,2,FALSE))</f>
        <v>手镯</v>
      </c>
      <c r="J607" s="90">
        <v>2</v>
      </c>
      <c r="K607" s="90" t="s">
        <v>3468</v>
      </c>
      <c r="L607" s="90" t="s">
        <v>4215</v>
      </c>
      <c r="O607" s="90">
        <v>1</v>
      </c>
      <c r="P607" s="90">
        <v>60</v>
      </c>
      <c r="Q607" s="55">
        <f t="shared" si="20"/>
        <v>69</v>
      </c>
      <c r="R607" s="90">
        <v>6</v>
      </c>
      <c r="T607" s="90" t="s">
        <v>1730</v>
      </c>
      <c r="U607" s="90">
        <v>33676</v>
      </c>
      <c r="Y607" s="90" t="str">
        <f>IF(VLOOKUP(I607,属性值!A:F,2,FALSE)&lt;17,"",IF(P607="","",INT(VLOOKUP(P607,属性值!A:G,R607+1,FALSE)*VLOOKUP(I607,属性值!A:F,5,FALSE))))</f>
        <v/>
      </c>
      <c r="Z607" s="90" t="str">
        <f t="shared" si="21"/>
        <v/>
      </c>
      <c r="AA607" s="90">
        <f>IF(VLOOKUP(I607,属性值!A:B,2,FALSE)&gt;16,"",IF(P607="","",INT(VLOOKUP(P607,属性值!I:O,R607+1,FALSE)*VLOOKUP(I607,属性值!A:D,3,FALSE))))</f>
        <v>687</v>
      </c>
      <c r="AB607" s="90">
        <f>IF(VLOOKUP(I607,属性值!A:B,2,FALSE)&gt;16,"",IF(P607="","",INT(VLOOKUP(P607,属性值!I:O,R607+1,FALSE)*VLOOKUP(I607,属性值!A:D,4,FALSE))))</f>
        <v>1374</v>
      </c>
      <c r="AC607" s="90">
        <v>58</v>
      </c>
      <c r="AD607" s="90" t="str">
        <f>IF(AC607="","",VLOOKUP(AC607,状态名词!A:C,2,FALSE))</f>
        <v>vit</v>
      </c>
      <c r="AE607" s="90" t="str">
        <f>IF(AC607="","",VLOOKUP(AC607,状态名词!A:C,3,FALSE))</f>
        <v>体力</v>
      </c>
      <c r="AF607" s="90">
        <v>68</v>
      </c>
    </row>
    <row r="608" spans="1:32">
      <c r="I608" s="90" t="str">
        <f>IF(H608="",I607,VLOOKUP(H608,装备类型!A:B,2,FALSE))</f>
        <v>手镯</v>
      </c>
      <c r="L608" s="90" t="s">
        <v>225</v>
      </c>
      <c r="Q608" s="55" t="str">
        <f t="shared" si="20"/>
        <v/>
      </c>
      <c r="Y608" s="90" t="str">
        <f>IF(VLOOKUP(I608,属性值!A:F,2,FALSE)&lt;17,"",IF(P608="","",INT(VLOOKUP(P608,属性值!A:G,R608+1,FALSE)*VLOOKUP(I608,属性值!A:F,5,FALSE))))</f>
        <v/>
      </c>
      <c r="Z608" s="90" t="str">
        <f t="shared" si="21"/>
        <v/>
      </c>
      <c r="AA608" s="90" t="str">
        <f>IF(VLOOKUP(I608,属性值!A:B,2,FALSE)&gt;16,"",IF(P608="","",INT(VLOOKUP(P608,属性值!I:O,R608+1,FALSE)*VLOOKUP(I608,属性值!A:D,3,FALSE))))</f>
        <v/>
      </c>
      <c r="AB608" s="90" t="str">
        <f>IF(VLOOKUP(I608,属性值!A:B,2,FALSE)&gt;16,"",IF(P608="","",INT(VLOOKUP(P608,属性值!I:O,R608+1,FALSE)*VLOOKUP(I608,属性值!A:D,4,FALSE))))</f>
        <v/>
      </c>
      <c r="AC608" s="90">
        <v>54</v>
      </c>
      <c r="AD608" s="90" t="str">
        <f>IF(AC608="","",VLOOKUP(AC608,状态名词!A:C,2,FALSE))</f>
        <v>spi</v>
      </c>
      <c r="AE608" s="90" t="str">
        <f>IF(AC608="","",VLOOKUP(AC608,状态名词!A:C,3,FALSE))</f>
        <v>精神</v>
      </c>
      <c r="AF608" s="90">
        <v>230</v>
      </c>
    </row>
    <row r="609" spans="1:32">
      <c r="I609" s="90" t="str">
        <f>IF(H609="",I608,VLOOKUP(H609,装备类型!A:B,2,FALSE))</f>
        <v>手镯</v>
      </c>
      <c r="L609" s="90" t="s">
        <v>225</v>
      </c>
      <c r="Q609" s="55" t="str">
        <f t="shared" si="20"/>
        <v/>
      </c>
      <c r="Y609" s="90" t="str">
        <f>IF(VLOOKUP(I609,属性值!A:F,2,FALSE)&lt;17,"",IF(P609="","",INT(VLOOKUP(P609,属性值!A:G,R609+1,FALSE)*VLOOKUP(I609,属性值!A:F,5,FALSE))))</f>
        <v/>
      </c>
      <c r="Z609" s="90" t="str">
        <f t="shared" si="21"/>
        <v/>
      </c>
      <c r="AA609" s="90" t="str">
        <f>IF(VLOOKUP(I609,属性值!A:B,2,FALSE)&gt;16,"",IF(P609="","",INT(VLOOKUP(P609,属性值!I:O,R609+1,FALSE)*VLOOKUP(I609,属性值!A:D,3,FALSE))))</f>
        <v/>
      </c>
      <c r="AB609" s="90" t="str">
        <f>IF(VLOOKUP(I609,属性值!A:B,2,FALSE)&gt;16,"",IF(P609="","",INT(VLOOKUP(P609,属性值!I:O,R609+1,FALSE)*VLOOKUP(I609,属性值!A:D,4,FALSE))))</f>
        <v/>
      </c>
      <c r="AC609" s="90">
        <v>24</v>
      </c>
      <c r="AD609" s="90" t="str">
        <f>IF(AC609="","",VLOOKUP(AC609,状态名词!A:C,2,FALSE))</f>
        <v>heal</v>
      </c>
      <c r="AE609" s="90" t="str">
        <f>IF(AC609="","",VLOOKUP(AC609,状态名词!A:C,3,FALSE))</f>
        <v>治疗效果+</v>
      </c>
      <c r="AF609" s="90">
        <v>720</v>
      </c>
    </row>
    <row r="610" spans="1:32">
      <c r="A610" s="90">
        <v>15157</v>
      </c>
      <c r="B610" s="90">
        <v>30</v>
      </c>
      <c r="C610" s="90">
        <v>5</v>
      </c>
      <c r="D610" s="90">
        <v>30</v>
      </c>
      <c r="E610" s="90">
        <v>1</v>
      </c>
      <c r="G610" s="90" t="s">
        <v>4376</v>
      </c>
      <c r="H610" s="90">
        <v>11</v>
      </c>
      <c r="I610" s="90" t="str">
        <f>IF(H610="",I609,VLOOKUP(H610,装备类型!A:B,2,FALSE))</f>
        <v>头部</v>
      </c>
      <c r="J610" s="90">
        <v>1</v>
      </c>
      <c r="K610" s="90" t="s">
        <v>3469</v>
      </c>
      <c r="L610" s="90" t="s">
        <v>5545</v>
      </c>
      <c r="O610" s="90">
        <v>1</v>
      </c>
      <c r="P610" s="90">
        <v>30</v>
      </c>
      <c r="Q610" s="55">
        <f t="shared" si="20"/>
        <v>37</v>
      </c>
      <c r="R610" s="90">
        <v>5</v>
      </c>
      <c r="T610" s="90" t="s">
        <v>3553</v>
      </c>
      <c r="U610" s="90">
        <v>33677</v>
      </c>
      <c r="Y610" s="90" t="str">
        <f>IF(VLOOKUP(I610,属性值!A:F,2,FALSE)&lt;17,"",IF(P610="","",INT(VLOOKUP(P610,属性值!A:G,R610+1,FALSE)*VLOOKUP(I610,属性值!A:F,5,FALSE))))</f>
        <v/>
      </c>
      <c r="Z610" s="90" t="str">
        <f t="shared" si="21"/>
        <v/>
      </c>
      <c r="AA610" s="90">
        <f>IF(VLOOKUP(I610,属性值!A:B,2,FALSE)&gt;16,"",IF(P610="","",INT(VLOOKUP(P610,属性值!I:O,R610+1,FALSE)*VLOOKUP(I610,属性值!A:D,3,FALSE))))</f>
        <v>390</v>
      </c>
      <c r="AB610" s="90">
        <f>IF(VLOOKUP(I610,属性值!A:B,2,FALSE)&gt;16,"",IF(P610="","",INT(VLOOKUP(P610,属性值!I:O,R610+1,FALSE)*VLOOKUP(I610,属性值!A:D,4,FALSE))))</f>
        <v>195</v>
      </c>
      <c r="AC610" s="90">
        <v>58</v>
      </c>
      <c r="AD610" s="90" t="str">
        <f>IF(AC610="","",VLOOKUP(AC610,状态名词!A:C,2,FALSE))</f>
        <v>vit</v>
      </c>
      <c r="AE610" s="90" t="str">
        <f>IF(AC610="","",VLOOKUP(AC610,状态名词!A:C,3,FALSE))</f>
        <v>体力</v>
      </c>
      <c r="AF610" s="90">
        <v>72</v>
      </c>
    </row>
    <row r="611" spans="1:32">
      <c r="I611" s="90" t="str">
        <f>IF(H611="",I610,VLOOKUP(H611,装备类型!A:B,2,FALSE))</f>
        <v>头部</v>
      </c>
      <c r="L611" s="90" t="s">
        <v>225</v>
      </c>
      <c r="Q611" s="55" t="str">
        <f t="shared" si="20"/>
        <v/>
      </c>
      <c r="Y611" s="90" t="str">
        <f>IF(VLOOKUP(I611,属性值!A:F,2,FALSE)&lt;17,"",IF(P611="","",INT(VLOOKUP(P611,属性值!A:G,R611+1,FALSE)*VLOOKUP(I611,属性值!A:F,5,FALSE))))</f>
        <v/>
      </c>
      <c r="Z611" s="90" t="str">
        <f t="shared" si="21"/>
        <v/>
      </c>
      <c r="AA611" s="90" t="str">
        <f>IF(VLOOKUP(I611,属性值!A:B,2,FALSE)&gt;16,"",IF(P611="","",INT(VLOOKUP(P611,属性值!I:O,R611+1,FALSE)*VLOOKUP(I611,属性值!A:D,3,FALSE))))</f>
        <v/>
      </c>
      <c r="AB611" s="90" t="str">
        <f>IF(VLOOKUP(I611,属性值!A:B,2,FALSE)&gt;16,"",IF(P611="","",INT(VLOOKUP(P611,属性值!I:O,R611+1,FALSE)*VLOOKUP(I611,属性值!A:D,4,FALSE))))</f>
        <v/>
      </c>
      <c r="AC611" s="90">
        <v>54</v>
      </c>
      <c r="AD611" s="90" t="str">
        <f>IF(AC611="","",VLOOKUP(AC611,状态名词!A:C,2,FALSE))</f>
        <v>spi</v>
      </c>
      <c r="AE611" s="90" t="str">
        <f>IF(AC611="","",VLOOKUP(AC611,状态名词!A:C,3,FALSE))</f>
        <v>精神</v>
      </c>
      <c r="AF611" s="90">
        <v>60</v>
      </c>
    </row>
    <row r="612" spans="1:32">
      <c r="I612" s="90" t="str">
        <f>IF(H612="",I611,VLOOKUP(H612,装备类型!A:B,2,FALSE))</f>
        <v>头部</v>
      </c>
      <c r="L612" s="90" t="s">
        <v>225</v>
      </c>
      <c r="Q612" s="55" t="str">
        <f t="shared" si="20"/>
        <v/>
      </c>
      <c r="Y612" s="90" t="str">
        <f>IF(VLOOKUP(I612,属性值!A:F,2,FALSE)&lt;17,"",IF(P612="","",INT(VLOOKUP(P612,属性值!A:G,R612+1,FALSE)*VLOOKUP(I612,属性值!A:F,5,FALSE))))</f>
        <v/>
      </c>
      <c r="Z612" s="90" t="str">
        <f t="shared" si="21"/>
        <v/>
      </c>
      <c r="AA612" s="90" t="str">
        <f>IF(VLOOKUP(I612,属性值!A:B,2,FALSE)&gt;16,"",IF(P612="","",INT(VLOOKUP(P612,属性值!I:O,R612+1,FALSE)*VLOOKUP(I612,属性值!A:D,3,FALSE))))</f>
        <v/>
      </c>
      <c r="AB612" s="90" t="str">
        <f>IF(VLOOKUP(I612,属性值!A:B,2,FALSE)&gt;16,"",IF(P612="","",INT(VLOOKUP(P612,属性值!I:O,R612+1,FALSE)*VLOOKUP(I612,属性值!A:D,4,FALSE))))</f>
        <v/>
      </c>
      <c r="AC612" s="90">
        <v>17</v>
      </c>
      <c r="AD612" s="90" t="str">
        <f>IF(AC612="","",VLOOKUP(AC612,状态名词!A:C,2,FALSE))</f>
        <v>adi</v>
      </c>
      <c r="AE612" s="90" t="str">
        <f>IF(AC612="","",VLOOKUP(AC612,状态名词!A:C,3,FALSE))</f>
        <v>物穿</v>
      </c>
      <c r="AF612" s="90">
        <v>600</v>
      </c>
    </row>
    <row r="613" spans="1:32">
      <c r="I613" s="90" t="str">
        <f>IF(H613="",I612,VLOOKUP(H613,装备类型!A:B,2,FALSE))</f>
        <v>头部</v>
      </c>
      <c r="J613" s="90">
        <v>2</v>
      </c>
      <c r="K613" s="90" t="s">
        <v>3470</v>
      </c>
      <c r="L613" s="90" t="s">
        <v>4215</v>
      </c>
      <c r="O613" s="90">
        <v>1</v>
      </c>
      <c r="P613" s="90">
        <v>60</v>
      </c>
      <c r="Q613" s="55">
        <f t="shared" si="20"/>
        <v>69</v>
      </c>
      <c r="R613" s="90">
        <v>6</v>
      </c>
      <c r="T613" s="90" t="s">
        <v>3553</v>
      </c>
      <c r="U613" s="90">
        <v>33678</v>
      </c>
      <c r="Y613" s="90" t="str">
        <f>IF(VLOOKUP(I613,属性值!A:F,2,FALSE)&lt;17,"",IF(P613="","",INT(VLOOKUP(P613,属性值!A:G,R613+1,FALSE)*VLOOKUP(I613,属性值!A:F,5,FALSE))))</f>
        <v/>
      </c>
      <c r="Z613" s="90" t="str">
        <f t="shared" si="21"/>
        <v/>
      </c>
      <c r="AA613" s="90">
        <f>IF(VLOOKUP(I613,属性值!A:B,2,FALSE)&gt;16,"",IF(P613="","",INT(VLOOKUP(P613,属性值!I:O,R613+1,FALSE)*VLOOKUP(I613,属性值!A:D,3,FALSE))))</f>
        <v>1374</v>
      </c>
      <c r="AB613" s="90">
        <f>IF(VLOOKUP(I613,属性值!A:B,2,FALSE)&gt;16,"",IF(P613="","",INT(VLOOKUP(P613,属性值!I:O,R613+1,FALSE)*VLOOKUP(I613,属性值!A:D,4,FALSE))))</f>
        <v>687</v>
      </c>
      <c r="AC613" s="90">
        <v>58</v>
      </c>
      <c r="AD613" s="90" t="str">
        <f>IF(AC613="","",VLOOKUP(AC613,状态名词!A:C,2,FALSE))</f>
        <v>vit</v>
      </c>
      <c r="AE613" s="90" t="str">
        <f>IF(AC613="","",VLOOKUP(AC613,状态名词!A:C,3,FALSE))</f>
        <v>体力</v>
      </c>
      <c r="AF613" s="90">
        <v>136</v>
      </c>
    </row>
    <row r="614" spans="1:32">
      <c r="I614" s="90" t="str">
        <f>IF(H614="",I613,VLOOKUP(H614,装备类型!A:B,2,FALSE))</f>
        <v>头部</v>
      </c>
      <c r="L614" s="90" t="s">
        <v>225</v>
      </c>
      <c r="Q614" s="55" t="str">
        <f t="shared" si="20"/>
        <v/>
      </c>
      <c r="Y614" s="90" t="str">
        <f>IF(VLOOKUP(I614,属性值!A:F,2,FALSE)&lt;17,"",IF(P614="","",INT(VLOOKUP(P614,属性值!A:G,R614+1,FALSE)*VLOOKUP(I614,属性值!A:F,5,FALSE))))</f>
        <v/>
      </c>
      <c r="Z614" s="90" t="str">
        <f t="shared" si="21"/>
        <v/>
      </c>
      <c r="AA614" s="90" t="str">
        <f>IF(VLOOKUP(I614,属性值!A:B,2,FALSE)&gt;16,"",IF(P614="","",INT(VLOOKUP(P614,属性值!I:O,R614+1,FALSE)*VLOOKUP(I614,属性值!A:D,3,FALSE))))</f>
        <v/>
      </c>
      <c r="AB614" s="90" t="str">
        <f>IF(VLOOKUP(I614,属性值!A:B,2,FALSE)&gt;16,"",IF(P614="","",INT(VLOOKUP(P614,属性值!I:O,R614+1,FALSE)*VLOOKUP(I614,属性值!A:D,4,FALSE))))</f>
        <v/>
      </c>
      <c r="AC614" s="90">
        <v>54</v>
      </c>
      <c r="AD614" s="90" t="str">
        <f>IF(AC614="","",VLOOKUP(AC614,状态名词!A:C,2,FALSE))</f>
        <v>spi</v>
      </c>
      <c r="AE614" s="90" t="str">
        <f>IF(AC614="","",VLOOKUP(AC614,状态名词!A:C,3,FALSE))</f>
        <v>精神</v>
      </c>
      <c r="AF614" s="90">
        <v>115</v>
      </c>
    </row>
    <row r="615" spans="1:32">
      <c r="I615" s="90" t="str">
        <f>IF(H615="",I614,VLOOKUP(H615,装备类型!A:B,2,FALSE))</f>
        <v>头部</v>
      </c>
      <c r="L615" s="90" t="s">
        <v>225</v>
      </c>
      <c r="Q615" s="55" t="str">
        <f t="shared" si="20"/>
        <v/>
      </c>
      <c r="Y615" s="90" t="str">
        <f>IF(VLOOKUP(I615,属性值!A:F,2,FALSE)&lt;17,"",IF(P615="","",INT(VLOOKUP(P615,属性值!A:G,R615+1,FALSE)*VLOOKUP(I615,属性值!A:F,5,FALSE))))</f>
        <v/>
      </c>
      <c r="Z615" s="90" t="str">
        <f t="shared" si="21"/>
        <v/>
      </c>
      <c r="AA615" s="90" t="str">
        <f>IF(VLOOKUP(I615,属性值!A:B,2,FALSE)&gt;16,"",IF(P615="","",INT(VLOOKUP(P615,属性值!I:O,R615+1,FALSE)*VLOOKUP(I615,属性值!A:D,3,FALSE))))</f>
        <v/>
      </c>
      <c r="AB615" s="90" t="str">
        <f>IF(VLOOKUP(I615,属性值!A:B,2,FALSE)&gt;16,"",IF(P615="","",INT(VLOOKUP(P615,属性值!I:O,R615+1,FALSE)*VLOOKUP(I615,属性值!A:D,4,FALSE))))</f>
        <v/>
      </c>
      <c r="AC615" s="90">
        <v>17</v>
      </c>
      <c r="AD615" s="90" t="str">
        <f>IF(AC615="","",VLOOKUP(AC615,状态名词!A:C,2,FALSE))</f>
        <v>adi</v>
      </c>
      <c r="AE615" s="90" t="str">
        <f>IF(AC615="","",VLOOKUP(AC615,状态名词!A:C,3,FALSE))</f>
        <v>物穿</v>
      </c>
      <c r="AF615" s="90">
        <v>1080</v>
      </c>
    </row>
    <row r="616" spans="1:32">
      <c r="A616" s="90">
        <v>15158</v>
      </c>
      <c r="B616" s="90">
        <v>30</v>
      </c>
      <c r="C616" s="90">
        <v>5</v>
      </c>
      <c r="D616" s="90">
        <v>30</v>
      </c>
      <c r="E616" s="90">
        <v>1</v>
      </c>
      <c r="G616" s="90" t="s">
        <v>4375</v>
      </c>
      <c r="H616" s="90">
        <v>12</v>
      </c>
      <c r="I616" s="90" t="str">
        <f>IF(H616="",I615,VLOOKUP(H616,装备类型!A:B,2,FALSE))</f>
        <v>胸部</v>
      </c>
      <c r="J616" s="90">
        <v>1</v>
      </c>
      <c r="K616" s="90" t="s">
        <v>3471</v>
      </c>
      <c r="L616" s="90" t="s">
        <v>5545</v>
      </c>
      <c r="O616" s="90">
        <v>1</v>
      </c>
      <c r="P616" s="90">
        <v>30</v>
      </c>
      <c r="Q616" s="55">
        <f t="shared" si="20"/>
        <v>37</v>
      </c>
      <c r="R616" s="90">
        <v>5</v>
      </c>
      <c r="T616" s="90" t="s">
        <v>3554</v>
      </c>
      <c r="U616" s="90">
        <v>33679</v>
      </c>
      <c r="Y616" s="90" t="str">
        <f>IF(VLOOKUP(I616,属性值!A:F,2,FALSE)&lt;17,"",IF(P616="","",INT(VLOOKUP(P616,属性值!A:G,R616+1,FALSE)*VLOOKUP(I616,属性值!A:F,5,FALSE))))</f>
        <v/>
      </c>
      <c r="Z616" s="90" t="str">
        <f t="shared" si="21"/>
        <v/>
      </c>
      <c r="AA616" s="90">
        <f>IF(VLOOKUP(I616,属性值!A:B,2,FALSE)&gt;16,"",IF(P616="","",INT(VLOOKUP(P616,属性值!I:O,R616+1,FALSE)*VLOOKUP(I616,属性值!A:D,3,FALSE))))</f>
        <v>390</v>
      </c>
      <c r="AB616" s="90">
        <f>IF(VLOOKUP(I616,属性值!A:B,2,FALSE)&gt;16,"",IF(P616="","",INT(VLOOKUP(P616,属性值!I:O,R616+1,FALSE)*VLOOKUP(I616,属性值!A:D,4,FALSE))))</f>
        <v>195</v>
      </c>
      <c r="AC616" s="90">
        <v>58</v>
      </c>
      <c r="AD616" s="90" t="str">
        <f>IF(AC616="","",VLOOKUP(AC616,状态名词!A:C,2,FALSE))</f>
        <v>vit</v>
      </c>
      <c r="AE616" s="90" t="str">
        <f>IF(AC616="","",VLOOKUP(AC616,状态名词!A:C,3,FALSE))</f>
        <v>体力</v>
      </c>
      <c r="AF616" s="90">
        <v>72</v>
      </c>
    </row>
    <row r="617" spans="1:32">
      <c r="I617" s="90" t="str">
        <f>IF(H617="",I616,VLOOKUP(H617,装备类型!A:B,2,FALSE))</f>
        <v>胸部</v>
      </c>
      <c r="L617" s="90" t="s">
        <v>225</v>
      </c>
      <c r="Q617" s="55" t="str">
        <f t="shared" si="20"/>
        <v/>
      </c>
      <c r="Y617" s="90" t="str">
        <f>IF(VLOOKUP(I617,属性值!A:F,2,FALSE)&lt;17,"",IF(P617="","",INT(VLOOKUP(P617,属性值!A:G,R617+1,FALSE)*VLOOKUP(I617,属性值!A:F,5,FALSE))))</f>
        <v/>
      </c>
      <c r="Z617" s="90" t="str">
        <f t="shared" si="21"/>
        <v/>
      </c>
      <c r="AA617" s="90" t="str">
        <f>IF(VLOOKUP(I617,属性值!A:B,2,FALSE)&gt;16,"",IF(P617="","",INT(VLOOKUP(P617,属性值!I:O,R617+1,FALSE)*VLOOKUP(I617,属性值!A:D,3,FALSE))))</f>
        <v/>
      </c>
      <c r="AB617" s="90" t="str">
        <f>IF(VLOOKUP(I617,属性值!A:B,2,FALSE)&gt;16,"",IF(P617="","",INT(VLOOKUP(P617,属性值!I:O,R617+1,FALSE)*VLOOKUP(I617,属性值!A:D,4,FALSE))))</f>
        <v/>
      </c>
      <c r="AC617" s="90">
        <v>54</v>
      </c>
      <c r="AD617" s="90" t="str">
        <f>IF(AC617="","",VLOOKUP(AC617,状态名词!A:C,2,FALSE))</f>
        <v>spi</v>
      </c>
      <c r="AE617" s="90" t="str">
        <f>IF(AC617="","",VLOOKUP(AC617,状态名词!A:C,3,FALSE))</f>
        <v>精神</v>
      </c>
      <c r="AF617" s="90">
        <v>60</v>
      </c>
    </row>
    <row r="618" spans="1:32">
      <c r="I618" s="90" t="str">
        <f>IF(H618="",I617,VLOOKUP(H618,装备类型!A:B,2,FALSE))</f>
        <v>胸部</v>
      </c>
      <c r="L618" s="90" t="s">
        <v>225</v>
      </c>
      <c r="Q618" s="55" t="str">
        <f t="shared" si="20"/>
        <v/>
      </c>
      <c r="Y618" s="90" t="str">
        <f>IF(VLOOKUP(I618,属性值!A:F,2,FALSE)&lt;17,"",IF(P618="","",INT(VLOOKUP(P618,属性值!A:G,R618+1,FALSE)*VLOOKUP(I618,属性值!A:F,5,FALSE))))</f>
        <v/>
      </c>
      <c r="Z618" s="90" t="str">
        <f t="shared" si="21"/>
        <v/>
      </c>
      <c r="AA618" s="90" t="str">
        <f>IF(VLOOKUP(I618,属性值!A:B,2,FALSE)&gt;16,"",IF(P618="","",INT(VLOOKUP(P618,属性值!I:O,R618+1,FALSE)*VLOOKUP(I618,属性值!A:D,3,FALSE))))</f>
        <v/>
      </c>
      <c r="AB618" s="90" t="str">
        <f>IF(VLOOKUP(I618,属性值!A:B,2,FALSE)&gt;16,"",IF(P618="","",INT(VLOOKUP(P618,属性值!I:O,R618+1,FALSE)*VLOOKUP(I618,属性值!A:D,4,FALSE))))</f>
        <v/>
      </c>
      <c r="AC618" s="90">
        <v>17</v>
      </c>
      <c r="AD618" s="90" t="str">
        <f>IF(AC618="","",VLOOKUP(AC618,状态名词!A:C,2,FALSE))</f>
        <v>adi</v>
      </c>
      <c r="AE618" s="90" t="str">
        <f>IF(AC618="","",VLOOKUP(AC618,状态名词!A:C,3,FALSE))</f>
        <v>物穿</v>
      </c>
      <c r="AF618" s="90">
        <v>600</v>
      </c>
    </row>
    <row r="619" spans="1:32">
      <c r="I619" s="90" t="str">
        <f>IF(H619="",I618,VLOOKUP(H619,装备类型!A:B,2,FALSE))</f>
        <v>胸部</v>
      </c>
      <c r="J619" s="90">
        <v>2</v>
      </c>
      <c r="K619" s="90" t="s">
        <v>3472</v>
      </c>
      <c r="L619" s="90" t="s">
        <v>4215</v>
      </c>
      <c r="O619" s="90">
        <v>1</v>
      </c>
      <c r="P619" s="90">
        <v>60</v>
      </c>
      <c r="Q619" s="55">
        <f t="shared" si="20"/>
        <v>69</v>
      </c>
      <c r="R619" s="90">
        <v>6</v>
      </c>
      <c r="T619" s="90" t="s">
        <v>3554</v>
      </c>
      <c r="U619" s="90">
        <v>33680</v>
      </c>
      <c r="Y619" s="90" t="str">
        <f>IF(VLOOKUP(I619,属性值!A:F,2,FALSE)&lt;17,"",IF(P619="","",INT(VLOOKUP(P619,属性值!A:G,R619+1,FALSE)*VLOOKUP(I619,属性值!A:F,5,FALSE))))</f>
        <v/>
      </c>
      <c r="Z619" s="90" t="str">
        <f t="shared" si="21"/>
        <v/>
      </c>
      <c r="AA619" s="90">
        <f>IF(VLOOKUP(I619,属性值!A:B,2,FALSE)&gt;16,"",IF(P619="","",INT(VLOOKUP(P619,属性值!I:O,R619+1,FALSE)*VLOOKUP(I619,属性值!A:D,3,FALSE))))</f>
        <v>1374</v>
      </c>
      <c r="AB619" s="90">
        <f>IF(VLOOKUP(I619,属性值!A:B,2,FALSE)&gt;16,"",IF(P619="","",INT(VLOOKUP(P619,属性值!I:O,R619+1,FALSE)*VLOOKUP(I619,属性值!A:D,4,FALSE))))</f>
        <v>687</v>
      </c>
      <c r="AC619" s="90">
        <v>58</v>
      </c>
      <c r="AD619" s="90" t="str">
        <f>IF(AC619="","",VLOOKUP(AC619,状态名词!A:C,2,FALSE))</f>
        <v>vit</v>
      </c>
      <c r="AE619" s="90" t="str">
        <f>IF(AC619="","",VLOOKUP(AC619,状态名词!A:C,3,FALSE))</f>
        <v>体力</v>
      </c>
      <c r="AF619" s="90">
        <v>136</v>
      </c>
    </row>
    <row r="620" spans="1:32">
      <c r="I620" s="90" t="str">
        <f>IF(H620="",I619,VLOOKUP(H620,装备类型!A:B,2,FALSE))</f>
        <v>胸部</v>
      </c>
      <c r="L620" s="90" t="s">
        <v>225</v>
      </c>
      <c r="Q620" s="55" t="str">
        <f t="shared" si="20"/>
        <v/>
      </c>
      <c r="Y620" s="90" t="str">
        <f>IF(VLOOKUP(I620,属性值!A:F,2,FALSE)&lt;17,"",IF(P620="","",INT(VLOOKUP(P620,属性值!A:G,R620+1,FALSE)*VLOOKUP(I620,属性值!A:F,5,FALSE))))</f>
        <v/>
      </c>
      <c r="Z620" s="90" t="str">
        <f t="shared" si="21"/>
        <v/>
      </c>
      <c r="AA620" s="90" t="str">
        <f>IF(VLOOKUP(I620,属性值!A:B,2,FALSE)&gt;16,"",IF(P620="","",INT(VLOOKUP(P620,属性值!I:O,R620+1,FALSE)*VLOOKUP(I620,属性值!A:D,3,FALSE))))</f>
        <v/>
      </c>
      <c r="AB620" s="90" t="str">
        <f>IF(VLOOKUP(I620,属性值!A:B,2,FALSE)&gt;16,"",IF(P620="","",INT(VLOOKUP(P620,属性值!I:O,R620+1,FALSE)*VLOOKUP(I620,属性值!A:D,4,FALSE))))</f>
        <v/>
      </c>
      <c r="AC620" s="90">
        <v>54</v>
      </c>
      <c r="AD620" s="90" t="str">
        <f>IF(AC620="","",VLOOKUP(AC620,状态名词!A:C,2,FALSE))</f>
        <v>spi</v>
      </c>
      <c r="AE620" s="90" t="str">
        <f>IF(AC620="","",VLOOKUP(AC620,状态名词!A:C,3,FALSE))</f>
        <v>精神</v>
      </c>
      <c r="AF620" s="90">
        <v>115</v>
      </c>
    </row>
    <row r="621" spans="1:32">
      <c r="I621" s="90" t="str">
        <f>IF(H621="",I620,VLOOKUP(H621,装备类型!A:B,2,FALSE))</f>
        <v>胸部</v>
      </c>
      <c r="L621" s="90" t="s">
        <v>225</v>
      </c>
      <c r="Q621" s="55" t="str">
        <f t="shared" si="20"/>
        <v/>
      </c>
      <c r="Y621" s="90" t="str">
        <f>IF(VLOOKUP(I621,属性值!A:F,2,FALSE)&lt;17,"",IF(P621="","",INT(VLOOKUP(P621,属性值!A:G,R621+1,FALSE)*VLOOKUP(I621,属性值!A:F,5,FALSE))))</f>
        <v/>
      </c>
      <c r="Z621" s="90" t="str">
        <f t="shared" si="21"/>
        <v/>
      </c>
      <c r="AA621" s="90" t="str">
        <f>IF(VLOOKUP(I621,属性值!A:B,2,FALSE)&gt;16,"",IF(P621="","",INT(VLOOKUP(P621,属性值!I:O,R621+1,FALSE)*VLOOKUP(I621,属性值!A:D,3,FALSE))))</f>
        <v/>
      </c>
      <c r="AB621" s="90" t="str">
        <f>IF(VLOOKUP(I621,属性值!A:B,2,FALSE)&gt;16,"",IF(P621="","",INT(VLOOKUP(P621,属性值!I:O,R621+1,FALSE)*VLOOKUP(I621,属性值!A:D,4,FALSE))))</f>
        <v/>
      </c>
      <c r="AC621" s="90">
        <v>17</v>
      </c>
      <c r="AD621" s="90" t="str">
        <f>IF(AC621="","",VLOOKUP(AC621,状态名词!A:C,2,FALSE))</f>
        <v>adi</v>
      </c>
      <c r="AE621" s="90" t="str">
        <f>IF(AC621="","",VLOOKUP(AC621,状态名词!A:C,3,FALSE))</f>
        <v>物穿</v>
      </c>
      <c r="AF621" s="90">
        <v>1080</v>
      </c>
    </row>
    <row r="622" spans="1:32">
      <c r="A622" s="90">
        <v>15159</v>
      </c>
      <c r="B622" s="90">
        <v>30</v>
      </c>
      <c r="C622" s="90">
        <v>5</v>
      </c>
      <c r="D622" s="90">
        <v>30</v>
      </c>
      <c r="E622" s="90">
        <v>1</v>
      </c>
      <c r="G622" s="90" t="s">
        <v>4375</v>
      </c>
      <c r="H622" s="90">
        <v>13</v>
      </c>
      <c r="I622" s="90" t="str">
        <f>IF(H622="",I621,VLOOKUP(H622,装备类型!A:B,2,FALSE))</f>
        <v>腿部</v>
      </c>
      <c r="J622" s="90">
        <v>1</v>
      </c>
      <c r="K622" s="90" t="s">
        <v>3473</v>
      </c>
      <c r="L622" s="90" t="s">
        <v>5545</v>
      </c>
      <c r="O622" s="90">
        <v>1</v>
      </c>
      <c r="P622" s="90">
        <v>30</v>
      </c>
      <c r="Q622" s="55">
        <f t="shared" si="20"/>
        <v>37</v>
      </c>
      <c r="R622" s="90">
        <v>5</v>
      </c>
      <c r="T622" s="90" t="s">
        <v>3381</v>
      </c>
      <c r="U622" s="90">
        <v>33681</v>
      </c>
      <c r="Y622" s="90" t="str">
        <f>IF(VLOOKUP(I622,属性值!A:F,2,FALSE)&lt;17,"",IF(P622="","",INT(VLOOKUP(P622,属性值!A:G,R622+1,FALSE)*VLOOKUP(I622,属性值!A:F,5,FALSE))))</f>
        <v/>
      </c>
      <c r="Z622" s="90" t="str">
        <f t="shared" si="21"/>
        <v/>
      </c>
      <c r="AA622" s="90">
        <f>IF(VLOOKUP(I622,属性值!A:B,2,FALSE)&gt;16,"",IF(P622="","",INT(VLOOKUP(P622,属性值!I:O,R622+1,FALSE)*VLOOKUP(I622,属性值!A:D,3,FALSE))))</f>
        <v>390</v>
      </c>
      <c r="AB622" s="90">
        <f>IF(VLOOKUP(I622,属性值!A:B,2,FALSE)&gt;16,"",IF(P622="","",INT(VLOOKUP(P622,属性值!I:O,R622+1,FALSE)*VLOOKUP(I622,属性值!A:D,4,FALSE))))</f>
        <v>195</v>
      </c>
      <c r="AC622" s="90">
        <v>58</v>
      </c>
      <c r="AD622" s="90" t="str">
        <f>IF(AC622="","",VLOOKUP(AC622,状态名词!A:C,2,FALSE))</f>
        <v>vit</v>
      </c>
      <c r="AE622" s="90" t="str">
        <f>IF(AC622="","",VLOOKUP(AC622,状态名词!A:C,3,FALSE))</f>
        <v>体力</v>
      </c>
      <c r="AF622" s="90">
        <v>72</v>
      </c>
    </row>
    <row r="623" spans="1:32">
      <c r="I623" s="90" t="str">
        <f>IF(H623="",I622,VLOOKUP(H623,装备类型!A:B,2,FALSE))</f>
        <v>腿部</v>
      </c>
      <c r="L623" s="90" t="s">
        <v>225</v>
      </c>
      <c r="Q623" s="55" t="str">
        <f t="shared" si="20"/>
        <v/>
      </c>
      <c r="Y623" s="90" t="str">
        <f>IF(VLOOKUP(I623,属性值!A:F,2,FALSE)&lt;17,"",IF(P623="","",INT(VLOOKUP(P623,属性值!A:G,R623+1,FALSE)*VLOOKUP(I623,属性值!A:F,5,FALSE))))</f>
        <v/>
      </c>
      <c r="Z623" s="90" t="str">
        <f t="shared" si="21"/>
        <v/>
      </c>
      <c r="AA623" s="90" t="str">
        <f>IF(VLOOKUP(I623,属性值!A:B,2,FALSE)&gt;16,"",IF(P623="","",INT(VLOOKUP(P623,属性值!I:O,R623+1,FALSE)*VLOOKUP(I623,属性值!A:D,3,FALSE))))</f>
        <v/>
      </c>
      <c r="AB623" s="90" t="str">
        <f>IF(VLOOKUP(I623,属性值!A:B,2,FALSE)&gt;16,"",IF(P623="","",INT(VLOOKUP(P623,属性值!I:O,R623+1,FALSE)*VLOOKUP(I623,属性值!A:D,4,FALSE))))</f>
        <v/>
      </c>
      <c r="AC623" s="90">
        <v>54</v>
      </c>
      <c r="AD623" s="90" t="str">
        <f>IF(AC623="","",VLOOKUP(AC623,状态名词!A:C,2,FALSE))</f>
        <v>spi</v>
      </c>
      <c r="AE623" s="90" t="str">
        <f>IF(AC623="","",VLOOKUP(AC623,状态名词!A:C,3,FALSE))</f>
        <v>精神</v>
      </c>
      <c r="AF623" s="90">
        <v>60</v>
      </c>
    </row>
    <row r="624" spans="1:32">
      <c r="I624" s="90" t="str">
        <f>IF(H624="",I623,VLOOKUP(H624,装备类型!A:B,2,FALSE))</f>
        <v>腿部</v>
      </c>
      <c r="L624" s="90" t="s">
        <v>225</v>
      </c>
      <c r="Q624" s="55" t="str">
        <f t="shared" si="20"/>
        <v/>
      </c>
      <c r="Y624" s="90" t="str">
        <f>IF(VLOOKUP(I624,属性值!A:F,2,FALSE)&lt;17,"",IF(P624="","",INT(VLOOKUP(P624,属性值!A:G,R624+1,FALSE)*VLOOKUP(I624,属性值!A:F,5,FALSE))))</f>
        <v/>
      </c>
      <c r="Z624" s="90" t="str">
        <f t="shared" si="21"/>
        <v/>
      </c>
      <c r="AA624" s="90" t="str">
        <f>IF(VLOOKUP(I624,属性值!A:B,2,FALSE)&gt;16,"",IF(P624="","",INT(VLOOKUP(P624,属性值!I:O,R624+1,FALSE)*VLOOKUP(I624,属性值!A:D,3,FALSE))))</f>
        <v/>
      </c>
      <c r="AB624" s="90" t="str">
        <f>IF(VLOOKUP(I624,属性值!A:B,2,FALSE)&gt;16,"",IF(P624="","",INT(VLOOKUP(P624,属性值!I:O,R624+1,FALSE)*VLOOKUP(I624,属性值!A:D,4,FALSE))))</f>
        <v/>
      </c>
      <c r="AC624" s="90">
        <v>17</v>
      </c>
      <c r="AD624" s="90" t="str">
        <f>IF(AC624="","",VLOOKUP(AC624,状态名词!A:C,2,FALSE))</f>
        <v>adi</v>
      </c>
      <c r="AE624" s="90" t="str">
        <f>IF(AC624="","",VLOOKUP(AC624,状态名词!A:C,3,FALSE))</f>
        <v>物穿</v>
      </c>
      <c r="AF624" s="90">
        <v>600</v>
      </c>
    </row>
    <row r="625" spans="1:32">
      <c r="I625" s="90" t="str">
        <f>IF(H625="",I624,VLOOKUP(H625,装备类型!A:B,2,FALSE))</f>
        <v>腿部</v>
      </c>
      <c r="J625" s="90">
        <v>2</v>
      </c>
      <c r="K625" s="90" t="s">
        <v>3474</v>
      </c>
      <c r="L625" s="90" t="s">
        <v>4215</v>
      </c>
      <c r="O625" s="90">
        <v>1</v>
      </c>
      <c r="P625" s="90">
        <v>60</v>
      </c>
      <c r="Q625" s="55">
        <f t="shared" si="20"/>
        <v>69</v>
      </c>
      <c r="R625" s="90">
        <v>6</v>
      </c>
      <c r="T625" s="90" t="s">
        <v>3381</v>
      </c>
      <c r="U625" s="90">
        <v>33682</v>
      </c>
      <c r="Y625" s="90" t="str">
        <f>IF(VLOOKUP(I625,属性值!A:F,2,FALSE)&lt;17,"",IF(P625="","",INT(VLOOKUP(P625,属性值!A:G,R625+1,FALSE)*VLOOKUP(I625,属性值!A:F,5,FALSE))))</f>
        <v/>
      </c>
      <c r="Z625" s="90" t="str">
        <f t="shared" si="21"/>
        <v/>
      </c>
      <c r="AA625" s="90">
        <f>IF(VLOOKUP(I625,属性值!A:B,2,FALSE)&gt;16,"",IF(P625="","",INT(VLOOKUP(P625,属性值!I:O,R625+1,FALSE)*VLOOKUP(I625,属性值!A:D,3,FALSE))))</f>
        <v>1374</v>
      </c>
      <c r="AB625" s="90">
        <f>IF(VLOOKUP(I625,属性值!A:B,2,FALSE)&gt;16,"",IF(P625="","",INT(VLOOKUP(P625,属性值!I:O,R625+1,FALSE)*VLOOKUP(I625,属性值!A:D,4,FALSE))))</f>
        <v>687</v>
      </c>
      <c r="AC625" s="90">
        <v>58</v>
      </c>
      <c r="AD625" s="90" t="str">
        <f>IF(AC625="","",VLOOKUP(AC625,状态名词!A:C,2,FALSE))</f>
        <v>vit</v>
      </c>
      <c r="AE625" s="90" t="str">
        <f>IF(AC625="","",VLOOKUP(AC625,状态名词!A:C,3,FALSE))</f>
        <v>体力</v>
      </c>
      <c r="AF625" s="90">
        <v>136</v>
      </c>
    </row>
    <row r="626" spans="1:32">
      <c r="I626" s="90" t="str">
        <f>IF(H626="",I625,VLOOKUP(H626,装备类型!A:B,2,FALSE))</f>
        <v>腿部</v>
      </c>
      <c r="L626" s="90" t="s">
        <v>225</v>
      </c>
      <c r="Q626" s="55" t="str">
        <f t="shared" si="20"/>
        <v/>
      </c>
      <c r="Y626" s="90" t="str">
        <f>IF(VLOOKUP(I626,属性值!A:F,2,FALSE)&lt;17,"",IF(P626="","",INT(VLOOKUP(P626,属性值!A:G,R626+1,FALSE)*VLOOKUP(I626,属性值!A:F,5,FALSE))))</f>
        <v/>
      </c>
      <c r="Z626" s="90" t="str">
        <f t="shared" si="21"/>
        <v/>
      </c>
      <c r="AA626" s="90" t="str">
        <f>IF(VLOOKUP(I626,属性值!A:B,2,FALSE)&gt;16,"",IF(P626="","",INT(VLOOKUP(P626,属性值!I:O,R626+1,FALSE)*VLOOKUP(I626,属性值!A:D,3,FALSE))))</f>
        <v/>
      </c>
      <c r="AB626" s="90" t="str">
        <f>IF(VLOOKUP(I626,属性值!A:B,2,FALSE)&gt;16,"",IF(P626="","",INT(VLOOKUP(P626,属性值!I:O,R626+1,FALSE)*VLOOKUP(I626,属性值!A:D,4,FALSE))))</f>
        <v/>
      </c>
      <c r="AC626" s="90">
        <v>54</v>
      </c>
      <c r="AD626" s="90" t="str">
        <f>IF(AC626="","",VLOOKUP(AC626,状态名词!A:C,2,FALSE))</f>
        <v>spi</v>
      </c>
      <c r="AE626" s="90" t="str">
        <f>IF(AC626="","",VLOOKUP(AC626,状态名词!A:C,3,FALSE))</f>
        <v>精神</v>
      </c>
      <c r="AF626" s="90">
        <v>115</v>
      </c>
    </row>
    <row r="627" spans="1:32">
      <c r="I627" s="90" t="str">
        <f>IF(H627="",I626,VLOOKUP(H627,装备类型!A:B,2,FALSE))</f>
        <v>腿部</v>
      </c>
      <c r="L627" s="90" t="s">
        <v>225</v>
      </c>
      <c r="Q627" s="55" t="str">
        <f t="shared" si="20"/>
        <v/>
      </c>
      <c r="Y627" s="90" t="str">
        <f>IF(VLOOKUP(I627,属性值!A:F,2,FALSE)&lt;17,"",IF(P627="","",INT(VLOOKUP(P627,属性值!A:G,R627+1,FALSE)*VLOOKUP(I627,属性值!A:F,5,FALSE))))</f>
        <v/>
      </c>
      <c r="Z627" s="90" t="str">
        <f t="shared" si="21"/>
        <v/>
      </c>
      <c r="AA627" s="90" t="str">
        <f>IF(VLOOKUP(I627,属性值!A:B,2,FALSE)&gt;16,"",IF(P627="","",INT(VLOOKUP(P627,属性值!I:O,R627+1,FALSE)*VLOOKUP(I627,属性值!A:D,3,FALSE))))</f>
        <v/>
      </c>
      <c r="AB627" s="90" t="str">
        <f>IF(VLOOKUP(I627,属性值!A:B,2,FALSE)&gt;16,"",IF(P627="","",INT(VLOOKUP(P627,属性值!I:O,R627+1,FALSE)*VLOOKUP(I627,属性值!A:D,4,FALSE))))</f>
        <v/>
      </c>
      <c r="AC627" s="90">
        <v>17</v>
      </c>
      <c r="AD627" s="90" t="str">
        <f>IF(AC627="","",VLOOKUP(AC627,状态名词!A:C,2,FALSE))</f>
        <v>adi</v>
      </c>
      <c r="AE627" s="90" t="str">
        <f>IF(AC627="","",VLOOKUP(AC627,状态名词!A:C,3,FALSE))</f>
        <v>物穿</v>
      </c>
      <c r="AF627" s="90">
        <v>1080</v>
      </c>
    </row>
    <row r="628" spans="1:32">
      <c r="A628" s="90">
        <v>15160</v>
      </c>
      <c r="B628" s="90">
        <v>30</v>
      </c>
      <c r="C628" s="90">
        <v>5</v>
      </c>
      <c r="D628" s="90">
        <v>30</v>
      </c>
      <c r="E628" s="90">
        <v>1</v>
      </c>
      <c r="G628" s="90" t="s">
        <v>4375</v>
      </c>
      <c r="H628" s="90">
        <v>14</v>
      </c>
      <c r="I628" s="90" t="str">
        <f>IF(H628="",I627,VLOOKUP(H628,装备类型!A:B,2,FALSE))</f>
        <v>戒指</v>
      </c>
      <c r="J628" s="90">
        <v>1</v>
      </c>
      <c r="K628" s="90" t="s">
        <v>3475</v>
      </c>
      <c r="L628" s="90" t="s">
        <v>5545</v>
      </c>
      <c r="O628" s="90">
        <v>1</v>
      </c>
      <c r="P628" s="90">
        <v>30</v>
      </c>
      <c r="Q628" s="55">
        <f t="shared" si="20"/>
        <v>37</v>
      </c>
      <c r="R628" s="90">
        <v>5</v>
      </c>
      <c r="T628" s="90" t="s">
        <v>3555</v>
      </c>
      <c r="U628" s="90">
        <v>33683</v>
      </c>
      <c r="Y628" s="90" t="str">
        <f>IF(VLOOKUP(I628,属性值!A:F,2,FALSE)&lt;17,"",IF(P628="","",INT(VLOOKUP(P628,属性值!A:G,R628+1,FALSE)*VLOOKUP(I628,属性值!A:F,5,FALSE))))</f>
        <v/>
      </c>
      <c r="Z628" s="90" t="str">
        <f t="shared" si="21"/>
        <v/>
      </c>
      <c r="AA628" s="90">
        <f>IF(VLOOKUP(I628,属性值!A:B,2,FALSE)&gt;16,"",IF(P628="","",INT(VLOOKUP(P628,属性值!I:O,R628+1,FALSE)*VLOOKUP(I628,属性值!A:D,3,FALSE))))</f>
        <v>195</v>
      </c>
      <c r="AB628" s="90">
        <f>IF(VLOOKUP(I628,属性值!A:B,2,FALSE)&gt;16,"",IF(P628="","",INT(VLOOKUP(P628,属性值!I:O,R628+1,FALSE)*VLOOKUP(I628,属性值!A:D,4,FALSE))))</f>
        <v>390</v>
      </c>
      <c r="AC628" s="90">
        <v>58</v>
      </c>
      <c r="AD628" s="90" t="str">
        <f>IF(AC628="","",VLOOKUP(AC628,状态名词!A:C,2,FALSE))</f>
        <v>vit</v>
      </c>
      <c r="AE628" s="90" t="str">
        <f>IF(AC628="","",VLOOKUP(AC628,状态名词!A:C,3,FALSE))</f>
        <v>体力</v>
      </c>
      <c r="AF628" s="90">
        <v>36</v>
      </c>
    </row>
    <row r="629" spans="1:32">
      <c r="I629" s="90" t="str">
        <f>IF(H629="",I628,VLOOKUP(H629,装备类型!A:B,2,FALSE))</f>
        <v>戒指</v>
      </c>
      <c r="L629" s="90" t="s">
        <v>225</v>
      </c>
      <c r="Q629" s="55" t="str">
        <f t="shared" si="20"/>
        <v/>
      </c>
      <c r="Y629" s="90" t="str">
        <f>IF(VLOOKUP(I629,属性值!A:F,2,FALSE)&lt;17,"",IF(P629="","",INT(VLOOKUP(P629,属性值!A:G,R629+1,FALSE)*VLOOKUP(I629,属性值!A:F,5,FALSE))))</f>
        <v/>
      </c>
      <c r="Z629" s="90" t="str">
        <f t="shared" si="21"/>
        <v/>
      </c>
      <c r="AA629" s="90" t="str">
        <f>IF(VLOOKUP(I629,属性值!A:B,2,FALSE)&gt;16,"",IF(P629="","",INT(VLOOKUP(P629,属性值!I:O,R629+1,FALSE)*VLOOKUP(I629,属性值!A:D,3,FALSE))))</f>
        <v/>
      </c>
      <c r="AB629" s="90" t="str">
        <f>IF(VLOOKUP(I629,属性值!A:B,2,FALSE)&gt;16,"",IF(P629="","",INT(VLOOKUP(P629,属性值!I:O,R629+1,FALSE)*VLOOKUP(I629,属性值!A:D,4,FALSE))))</f>
        <v/>
      </c>
      <c r="AC629" s="90">
        <v>54</v>
      </c>
      <c r="AD629" s="90" t="str">
        <f>IF(AC629="","",VLOOKUP(AC629,状态名词!A:C,2,FALSE))</f>
        <v>spi</v>
      </c>
      <c r="AE629" s="90" t="str">
        <f>IF(AC629="","",VLOOKUP(AC629,状态名词!A:C,3,FALSE))</f>
        <v>精神</v>
      </c>
      <c r="AF629" s="90">
        <v>120</v>
      </c>
    </row>
    <row r="630" spans="1:32">
      <c r="I630" s="90" t="str">
        <f>IF(H630="",I629,VLOOKUP(H630,装备类型!A:B,2,FALSE))</f>
        <v>戒指</v>
      </c>
      <c r="L630" s="90" t="s">
        <v>225</v>
      </c>
      <c r="Q630" s="55" t="str">
        <f t="shared" si="20"/>
        <v/>
      </c>
      <c r="Y630" s="90" t="str">
        <f>IF(VLOOKUP(I630,属性值!A:F,2,FALSE)&lt;17,"",IF(P630="","",INT(VLOOKUP(P630,属性值!A:G,R630+1,FALSE)*VLOOKUP(I630,属性值!A:F,5,FALSE))))</f>
        <v/>
      </c>
      <c r="Z630" s="90" t="str">
        <f t="shared" si="21"/>
        <v/>
      </c>
      <c r="AA630" s="90" t="str">
        <f>IF(VLOOKUP(I630,属性值!A:B,2,FALSE)&gt;16,"",IF(P630="","",INT(VLOOKUP(P630,属性值!I:O,R630+1,FALSE)*VLOOKUP(I630,属性值!A:D,3,FALSE))))</f>
        <v/>
      </c>
      <c r="AB630" s="90" t="str">
        <f>IF(VLOOKUP(I630,属性值!A:B,2,FALSE)&gt;16,"",IF(P630="","",INT(VLOOKUP(P630,属性值!I:O,R630+1,FALSE)*VLOOKUP(I630,属性值!A:D,4,FALSE))))</f>
        <v/>
      </c>
      <c r="AC630" s="90">
        <v>18</v>
      </c>
      <c r="AD630" s="90" t="str">
        <f>IF(AC630="","",VLOOKUP(AC630,状态名词!A:C,2,FALSE))</f>
        <v>api</v>
      </c>
      <c r="AE630" s="90" t="str">
        <f>IF(AC630="","",VLOOKUP(AC630,状态名词!A:C,3,FALSE))</f>
        <v>法穿</v>
      </c>
      <c r="AF630" s="90">
        <v>600</v>
      </c>
    </row>
    <row r="631" spans="1:32">
      <c r="I631" s="90" t="str">
        <f>IF(H631="",I630,VLOOKUP(H631,装备类型!A:B,2,FALSE))</f>
        <v>戒指</v>
      </c>
      <c r="J631" s="90">
        <v>2</v>
      </c>
      <c r="K631" s="90" t="s">
        <v>3476</v>
      </c>
      <c r="L631" s="90" t="s">
        <v>4215</v>
      </c>
      <c r="O631" s="90">
        <v>1</v>
      </c>
      <c r="P631" s="90">
        <v>60</v>
      </c>
      <c r="Q631" s="55">
        <f t="shared" si="20"/>
        <v>69</v>
      </c>
      <c r="R631" s="90">
        <v>6</v>
      </c>
      <c r="T631" s="90" t="s">
        <v>3555</v>
      </c>
      <c r="U631" s="90">
        <v>33684</v>
      </c>
      <c r="Y631" s="90" t="str">
        <f>IF(VLOOKUP(I631,属性值!A:F,2,FALSE)&lt;17,"",IF(P631="","",INT(VLOOKUP(P631,属性值!A:G,R631+1,FALSE)*VLOOKUP(I631,属性值!A:F,5,FALSE))))</f>
        <v/>
      </c>
      <c r="Z631" s="90" t="str">
        <f t="shared" si="21"/>
        <v/>
      </c>
      <c r="AA631" s="90">
        <f>IF(VLOOKUP(I631,属性值!A:B,2,FALSE)&gt;16,"",IF(P631="","",INT(VLOOKUP(P631,属性值!I:O,R631+1,FALSE)*VLOOKUP(I631,属性值!A:D,3,FALSE))))</f>
        <v>687</v>
      </c>
      <c r="AB631" s="90">
        <f>IF(VLOOKUP(I631,属性值!A:B,2,FALSE)&gt;16,"",IF(P631="","",INT(VLOOKUP(P631,属性值!I:O,R631+1,FALSE)*VLOOKUP(I631,属性值!A:D,4,FALSE))))</f>
        <v>1374</v>
      </c>
      <c r="AC631" s="90">
        <v>58</v>
      </c>
      <c r="AD631" s="90" t="str">
        <f>IF(AC631="","",VLOOKUP(AC631,状态名词!A:C,2,FALSE))</f>
        <v>vit</v>
      </c>
      <c r="AE631" s="90" t="str">
        <f>IF(AC631="","",VLOOKUP(AC631,状态名词!A:C,3,FALSE))</f>
        <v>体力</v>
      </c>
      <c r="AF631" s="90">
        <v>68</v>
      </c>
    </row>
    <row r="632" spans="1:32">
      <c r="I632" s="90" t="str">
        <f>IF(H632="",I631,VLOOKUP(H632,装备类型!A:B,2,FALSE))</f>
        <v>戒指</v>
      </c>
      <c r="L632" s="90" t="s">
        <v>225</v>
      </c>
      <c r="Q632" s="55" t="str">
        <f t="shared" si="20"/>
        <v/>
      </c>
      <c r="Y632" s="90" t="str">
        <f>IF(VLOOKUP(I632,属性值!A:F,2,FALSE)&lt;17,"",IF(P632="","",INT(VLOOKUP(P632,属性值!A:G,R632+1,FALSE)*VLOOKUP(I632,属性值!A:F,5,FALSE))))</f>
        <v/>
      </c>
      <c r="Z632" s="90" t="str">
        <f t="shared" si="21"/>
        <v/>
      </c>
      <c r="AA632" s="90" t="str">
        <f>IF(VLOOKUP(I632,属性值!A:B,2,FALSE)&gt;16,"",IF(P632="","",INT(VLOOKUP(P632,属性值!I:O,R632+1,FALSE)*VLOOKUP(I632,属性值!A:D,3,FALSE))))</f>
        <v/>
      </c>
      <c r="AB632" s="90" t="str">
        <f>IF(VLOOKUP(I632,属性值!A:B,2,FALSE)&gt;16,"",IF(P632="","",INT(VLOOKUP(P632,属性值!I:O,R632+1,FALSE)*VLOOKUP(I632,属性值!A:D,4,FALSE))))</f>
        <v/>
      </c>
      <c r="AC632" s="90">
        <v>54</v>
      </c>
      <c r="AD632" s="90" t="str">
        <f>IF(AC632="","",VLOOKUP(AC632,状态名词!A:C,2,FALSE))</f>
        <v>spi</v>
      </c>
      <c r="AE632" s="90" t="str">
        <f>IF(AC632="","",VLOOKUP(AC632,状态名词!A:C,3,FALSE))</f>
        <v>精神</v>
      </c>
      <c r="AF632" s="90">
        <v>230</v>
      </c>
    </row>
    <row r="633" spans="1:32">
      <c r="I633" s="90" t="str">
        <f>IF(H633="",I632,VLOOKUP(H633,装备类型!A:B,2,FALSE))</f>
        <v>戒指</v>
      </c>
      <c r="L633" s="90" t="s">
        <v>225</v>
      </c>
      <c r="Q633" s="55" t="str">
        <f t="shared" ref="Q633:Q696" si="22">IF(R633="","",IF(R633=1,P633,R633*2-3+P633))</f>
        <v/>
      </c>
      <c r="Y633" s="90" t="str">
        <f>IF(VLOOKUP(I633,属性值!A:F,2,FALSE)&lt;17,"",IF(P633="","",INT(VLOOKUP(P633,属性值!A:G,R633+1,FALSE)*VLOOKUP(I633,属性值!A:F,5,FALSE))))</f>
        <v/>
      </c>
      <c r="Z633" s="90" t="str">
        <f t="shared" si="21"/>
        <v/>
      </c>
      <c r="AA633" s="90" t="str">
        <f>IF(VLOOKUP(I633,属性值!A:B,2,FALSE)&gt;16,"",IF(P633="","",INT(VLOOKUP(P633,属性值!I:O,R633+1,FALSE)*VLOOKUP(I633,属性值!A:D,3,FALSE))))</f>
        <v/>
      </c>
      <c r="AB633" s="90" t="str">
        <f>IF(VLOOKUP(I633,属性值!A:B,2,FALSE)&gt;16,"",IF(P633="","",INT(VLOOKUP(P633,属性值!I:O,R633+1,FALSE)*VLOOKUP(I633,属性值!A:D,4,FALSE))))</f>
        <v/>
      </c>
      <c r="AC633" s="90">
        <v>18</v>
      </c>
      <c r="AD633" s="90" t="str">
        <f>IF(AC633="","",VLOOKUP(AC633,状态名词!A:C,2,FALSE))</f>
        <v>api</v>
      </c>
      <c r="AE633" s="90" t="str">
        <f>IF(AC633="","",VLOOKUP(AC633,状态名词!A:C,3,FALSE))</f>
        <v>法穿</v>
      </c>
      <c r="AF633" s="90">
        <v>1080</v>
      </c>
    </row>
    <row r="634" spans="1:32">
      <c r="A634" s="90">
        <v>15161</v>
      </c>
      <c r="B634" s="90">
        <v>30</v>
      </c>
      <c r="C634" s="90">
        <v>5</v>
      </c>
      <c r="D634" s="90">
        <v>30</v>
      </c>
      <c r="E634" s="90">
        <v>1</v>
      </c>
      <c r="G634" s="90" t="s">
        <v>4375</v>
      </c>
      <c r="H634" s="90">
        <v>15</v>
      </c>
      <c r="I634" s="90" t="str">
        <f>IF(H634="",I633,VLOOKUP(H634,装备类型!A:B,2,FALSE))</f>
        <v>项链</v>
      </c>
      <c r="J634" s="90">
        <v>1</v>
      </c>
      <c r="K634" s="90" t="s">
        <v>3477</v>
      </c>
      <c r="L634" s="90" t="s">
        <v>5545</v>
      </c>
      <c r="O634" s="90">
        <v>1</v>
      </c>
      <c r="P634" s="90">
        <v>30</v>
      </c>
      <c r="Q634" s="55">
        <f t="shared" si="22"/>
        <v>37</v>
      </c>
      <c r="R634" s="90">
        <v>5</v>
      </c>
      <c r="T634" s="90" t="s">
        <v>3556</v>
      </c>
      <c r="U634" s="90">
        <v>33685</v>
      </c>
      <c r="Y634" s="90" t="str">
        <f>IF(VLOOKUP(I634,属性值!A:F,2,FALSE)&lt;17,"",IF(P634="","",INT(VLOOKUP(P634,属性值!A:G,R634+1,FALSE)*VLOOKUP(I634,属性值!A:F,5,FALSE))))</f>
        <v/>
      </c>
      <c r="Z634" s="90" t="str">
        <f t="shared" si="21"/>
        <v/>
      </c>
      <c r="AA634" s="90">
        <f>IF(VLOOKUP(I634,属性值!A:B,2,FALSE)&gt;16,"",IF(P634="","",INT(VLOOKUP(P634,属性值!I:O,R634+1,FALSE)*VLOOKUP(I634,属性值!A:D,3,FALSE))))</f>
        <v>195</v>
      </c>
      <c r="AB634" s="90">
        <f>IF(VLOOKUP(I634,属性值!A:B,2,FALSE)&gt;16,"",IF(P634="","",INT(VLOOKUP(P634,属性值!I:O,R634+1,FALSE)*VLOOKUP(I634,属性值!A:D,4,FALSE))))</f>
        <v>390</v>
      </c>
      <c r="AC634" s="90">
        <v>58</v>
      </c>
      <c r="AD634" s="90" t="str">
        <f>IF(AC634="","",VLOOKUP(AC634,状态名词!A:C,2,FALSE))</f>
        <v>vit</v>
      </c>
      <c r="AE634" s="90" t="str">
        <f>IF(AC634="","",VLOOKUP(AC634,状态名词!A:C,3,FALSE))</f>
        <v>体力</v>
      </c>
      <c r="AF634" s="90">
        <v>36</v>
      </c>
    </row>
    <row r="635" spans="1:32">
      <c r="I635" s="90" t="str">
        <f>IF(H635="",I634,VLOOKUP(H635,装备类型!A:B,2,FALSE))</f>
        <v>项链</v>
      </c>
      <c r="L635" s="90" t="s">
        <v>225</v>
      </c>
      <c r="Q635" s="55" t="str">
        <f t="shared" si="22"/>
        <v/>
      </c>
      <c r="Y635" s="90" t="str">
        <f>IF(VLOOKUP(I635,属性值!A:F,2,FALSE)&lt;17,"",IF(P635="","",INT(VLOOKUP(P635,属性值!A:G,R635+1,FALSE)*VLOOKUP(I635,属性值!A:F,5,FALSE))))</f>
        <v/>
      </c>
      <c r="Z635" s="90" t="str">
        <f t="shared" si="21"/>
        <v/>
      </c>
      <c r="AA635" s="90" t="str">
        <f>IF(VLOOKUP(I635,属性值!A:B,2,FALSE)&gt;16,"",IF(P635="","",INT(VLOOKUP(P635,属性值!I:O,R635+1,FALSE)*VLOOKUP(I635,属性值!A:D,3,FALSE))))</f>
        <v/>
      </c>
      <c r="AB635" s="90" t="str">
        <f>IF(VLOOKUP(I635,属性值!A:B,2,FALSE)&gt;16,"",IF(P635="","",INT(VLOOKUP(P635,属性值!I:O,R635+1,FALSE)*VLOOKUP(I635,属性值!A:D,4,FALSE))))</f>
        <v/>
      </c>
      <c r="AC635" s="90">
        <v>54</v>
      </c>
      <c r="AD635" s="90" t="str">
        <f>IF(AC635="","",VLOOKUP(AC635,状态名词!A:C,2,FALSE))</f>
        <v>spi</v>
      </c>
      <c r="AE635" s="90" t="str">
        <f>IF(AC635="","",VLOOKUP(AC635,状态名词!A:C,3,FALSE))</f>
        <v>精神</v>
      </c>
      <c r="AF635" s="90">
        <v>120</v>
      </c>
    </row>
    <row r="636" spans="1:32">
      <c r="I636" s="90" t="str">
        <f>IF(H636="",I635,VLOOKUP(H636,装备类型!A:B,2,FALSE))</f>
        <v>项链</v>
      </c>
      <c r="L636" s="90" t="s">
        <v>225</v>
      </c>
      <c r="Q636" s="55" t="str">
        <f t="shared" si="22"/>
        <v/>
      </c>
      <c r="Y636" s="90" t="str">
        <f>IF(VLOOKUP(I636,属性值!A:F,2,FALSE)&lt;17,"",IF(P636="","",INT(VLOOKUP(P636,属性值!A:G,R636+1,FALSE)*VLOOKUP(I636,属性值!A:F,5,FALSE))))</f>
        <v/>
      </c>
      <c r="Z636" s="90" t="str">
        <f t="shared" si="21"/>
        <v/>
      </c>
      <c r="AA636" s="90" t="str">
        <f>IF(VLOOKUP(I636,属性值!A:B,2,FALSE)&gt;16,"",IF(P636="","",INT(VLOOKUP(P636,属性值!I:O,R636+1,FALSE)*VLOOKUP(I636,属性值!A:D,3,FALSE))))</f>
        <v/>
      </c>
      <c r="AB636" s="90" t="str">
        <f>IF(VLOOKUP(I636,属性值!A:B,2,FALSE)&gt;16,"",IF(P636="","",INT(VLOOKUP(P636,属性值!I:O,R636+1,FALSE)*VLOOKUP(I636,属性值!A:D,4,FALSE))))</f>
        <v/>
      </c>
      <c r="AC636" s="90">
        <v>18</v>
      </c>
      <c r="AD636" s="90" t="str">
        <f>IF(AC636="","",VLOOKUP(AC636,状态名词!A:C,2,FALSE))</f>
        <v>api</v>
      </c>
      <c r="AE636" s="90" t="str">
        <f>IF(AC636="","",VLOOKUP(AC636,状态名词!A:C,3,FALSE))</f>
        <v>法穿</v>
      </c>
      <c r="AF636" s="90">
        <v>600</v>
      </c>
    </row>
    <row r="637" spans="1:32">
      <c r="I637" s="90" t="str">
        <f>IF(H637="",I636,VLOOKUP(H637,装备类型!A:B,2,FALSE))</f>
        <v>项链</v>
      </c>
      <c r="J637" s="90">
        <v>2</v>
      </c>
      <c r="K637" s="90" t="s">
        <v>3478</v>
      </c>
      <c r="L637" s="90" t="s">
        <v>4215</v>
      </c>
      <c r="O637" s="90">
        <v>1</v>
      </c>
      <c r="P637" s="90">
        <v>60</v>
      </c>
      <c r="Q637" s="55">
        <f t="shared" si="22"/>
        <v>69</v>
      </c>
      <c r="R637" s="90">
        <v>6</v>
      </c>
      <c r="T637" s="90" t="s">
        <v>3556</v>
      </c>
      <c r="U637" s="90">
        <v>33686</v>
      </c>
      <c r="Y637" s="90" t="str">
        <f>IF(VLOOKUP(I637,属性值!A:F,2,FALSE)&lt;17,"",IF(P637="","",INT(VLOOKUP(P637,属性值!A:G,R637+1,FALSE)*VLOOKUP(I637,属性值!A:F,5,FALSE))))</f>
        <v/>
      </c>
      <c r="Z637" s="90" t="str">
        <f t="shared" si="21"/>
        <v/>
      </c>
      <c r="AA637" s="90">
        <f>IF(VLOOKUP(I637,属性值!A:B,2,FALSE)&gt;16,"",IF(P637="","",INT(VLOOKUP(P637,属性值!I:O,R637+1,FALSE)*VLOOKUP(I637,属性值!A:D,3,FALSE))))</f>
        <v>687</v>
      </c>
      <c r="AB637" s="90">
        <f>IF(VLOOKUP(I637,属性值!A:B,2,FALSE)&gt;16,"",IF(P637="","",INT(VLOOKUP(P637,属性值!I:O,R637+1,FALSE)*VLOOKUP(I637,属性值!A:D,4,FALSE))))</f>
        <v>1374</v>
      </c>
      <c r="AC637" s="90">
        <v>58</v>
      </c>
      <c r="AD637" s="90" t="str">
        <f>IF(AC637="","",VLOOKUP(AC637,状态名词!A:C,2,FALSE))</f>
        <v>vit</v>
      </c>
      <c r="AE637" s="90" t="str">
        <f>IF(AC637="","",VLOOKUP(AC637,状态名词!A:C,3,FALSE))</f>
        <v>体力</v>
      </c>
      <c r="AF637" s="90">
        <v>68</v>
      </c>
    </row>
    <row r="638" spans="1:32">
      <c r="I638" s="90" t="str">
        <f>IF(H638="",I637,VLOOKUP(H638,装备类型!A:B,2,FALSE))</f>
        <v>项链</v>
      </c>
      <c r="L638" s="90" t="s">
        <v>225</v>
      </c>
      <c r="Q638" s="55" t="str">
        <f t="shared" si="22"/>
        <v/>
      </c>
      <c r="Y638" s="90" t="str">
        <f>IF(VLOOKUP(I638,属性值!A:F,2,FALSE)&lt;17,"",IF(P638="","",INT(VLOOKUP(P638,属性值!A:G,R638+1,FALSE)*VLOOKUP(I638,属性值!A:F,5,FALSE))))</f>
        <v/>
      </c>
      <c r="Z638" s="90" t="str">
        <f t="shared" si="21"/>
        <v/>
      </c>
      <c r="AA638" s="90" t="str">
        <f>IF(VLOOKUP(I638,属性值!A:B,2,FALSE)&gt;16,"",IF(P638="","",INT(VLOOKUP(P638,属性值!I:O,R638+1,FALSE)*VLOOKUP(I638,属性值!A:D,3,FALSE))))</f>
        <v/>
      </c>
      <c r="AB638" s="90" t="str">
        <f>IF(VLOOKUP(I638,属性值!A:B,2,FALSE)&gt;16,"",IF(P638="","",INT(VLOOKUP(P638,属性值!I:O,R638+1,FALSE)*VLOOKUP(I638,属性值!A:D,4,FALSE))))</f>
        <v/>
      </c>
      <c r="AC638" s="90">
        <v>54</v>
      </c>
      <c r="AD638" s="90" t="str">
        <f>IF(AC638="","",VLOOKUP(AC638,状态名词!A:C,2,FALSE))</f>
        <v>spi</v>
      </c>
      <c r="AE638" s="90" t="str">
        <f>IF(AC638="","",VLOOKUP(AC638,状态名词!A:C,3,FALSE))</f>
        <v>精神</v>
      </c>
      <c r="AF638" s="90">
        <v>230</v>
      </c>
    </row>
    <row r="639" spans="1:32">
      <c r="I639" s="90" t="str">
        <f>IF(H639="",I638,VLOOKUP(H639,装备类型!A:B,2,FALSE))</f>
        <v>项链</v>
      </c>
      <c r="L639" s="90" t="s">
        <v>225</v>
      </c>
      <c r="Q639" s="55" t="str">
        <f t="shared" si="22"/>
        <v/>
      </c>
      <c r="Y639" s="90" t="str">
        <f>IF(VLOOKUP(I639,属性值!A:F,2,FALSE)&lt;17,"",IF(P639="","",INT(VLOOKUP(P639,属性值!A:G,R639+1,FALSE)*VLOOKUP(I639,属性值!A:F,5,FALSE))))</f>
        <v/>
      </c>
      <c r="Z639" s="90" t="str">
        <f t="shared" si="21"/>
        <v/>
      </c>
      <c r="AA639" s="90" t="str">
        <f>IF(VLOOKUP(I639,属性值!A:B,2,FALSE)&gt;16,"",IF(P639="","",INT(VLOOKUP(P639,属性值!I:O,R639+1,FALSE)*VLOOKUP(I639,属性值!A:D,3,FALSE))))</f>
        <v/>
      </c>
      <c r="AB639" s="90" t="str">
        <f>IF(VLOOKUP(I639,属性值!A:B,2,FALSE)&gt;16,"",IF(P639="","",INT(VLOOKUP(P639,属性值!I:O,R639+1,FALSE)*VLOOKUP(I639,属性值!A:D,4,FALSE))))</f>
        <v/>
      </c>
      <c r="AC639" s="90">
        <v>18</v>
      </c>
      <c r="AD639" s="90" t="str">
        <f>IF(AC639="","",VLOOKUP(AC639,状态名词!A:C,2,FALSE))</f>
        <v>api</v>
      </c>
      <c r="AE639" s="90" t="str">
        <f>IF(AC639="","",VLOOKUP(AC639,状态名词!A:C,3,FALSE))</f>
        <v>法穿</v>
      </c>
      <c r="AF639" s="90">
        <v>1080</v>
      </c>
    </row>
    <row r="640" spans="1:32">
      <c r="A640" s="90">
        <v>15162</v>
      </c>
      <c r="B640" s="90">
        <v>30</v>
      </c>
      <c r="C640" s="90">
        <v>5</v>
      </c>
      <c r="D640" s="90">
        <v>30</v>
      </c>
      <c r="E640" s="90">
        <v>1</v>
      </c>
      <c r="G640" s="90" t="s">
        <v>4375</v>
      </c>
      <c r="H640" s="90">
        <v>16</v>
      </c>
      <c r="I640" s="90" t="str">
        <f>IF(H640="",I639,VLOOKUP(H640,装备类型!A:B,2,FALSE))</f>
        <v>手镯</v>
      </c>
      <c r="J640" s="90">
        <v>1</v>
      </c>
      <c r="K640" s="90" t="s">
        <v>3479</v>
      </c>
      <c r="L640" s="90" t="s">
        <v>5545</v>
      </c>
      <c r="O640" s="90">
        <v>1</v>
      </c>
      <c r="P640" s="90">
        <v>30</v>
      </c>
      <c r="Q640" s="55">
        <f t="shared" si="22"/>
        <v>37</v>
      </c>
      <c r="R640" s="90">
        <v>5</v>
      </c>
      <c r="T640" s="90" t="s">
        <v>3557</v>
      </c>
      <c r="U640" s="90">
        <v>33687</v>
      </c>
      <c r="Y640" s="90" t="str">
        <f>IF(VLOOKUP(I640,属性值!A:F,2,FALSE)&lt;17,"",IF(P640="","",INT(VLOOKUP(P640,属性值!A:G,R640+1,FALSE)*VLOOKUP(I640,属性值!A:F,5,FALSE))))</f>
        <v/>
      </c>
      <c r="Z640" s="90" t="str">
        <f t="shared" si="21"/>
        <v/>
      </c>
      <c r="AA640" s="90">
        <f>IF(VLOOKUP(I640,属性值!A:B,2,FALSE)&gt;16,"",IF(P640="","",INT(VLOOKUP(P640,属性值!I:O,R640+1,FALSE)*VLOOKUP(I640,属性值!A:D,3,FALSE))))</f>
        <v>195</v>
      </c>
      <c r="AB640" s="90">
        <f>IF(VLOOKUP(I640,属性值!A:B,2,FALSE)&gt;16,"",IF(P640="","",INT(VLOOKUP(P640,属性值!I:O,R640+1,FALSE)*VLOOKUP(I640,属性值!A:D,4,FALSE))))</f>
        <v>390</v>
      </c>
      <c r="AC640" s="90">
        <v>58</v>
      </c>
      <c r="AD640" s="90" t="str">
        <f>IF(AC640="","",VLOOKUP(AC640,状态名词!A:C,2,FALSE))</f>
        <v>vit</v>
      </c>
      <c r="AE640" s="90" t="str">
        <f>IF(AC640="","",VLOOKUP(AC640,状态名词!A:C,3,FALSE))</f>
        <v>体力</v>
      </c>
      <c r="AF640" s="90">
        <v>36</v>
      </c>
    </row>
    <row r="641" spans="1:32">
      <c r="I641" s="90" t="str">
        <f>IF(H641="",I640,VLOOKUP(H641,装备类型!A:B,2,FALSE))</f>
        <v>手镯</v>
      </c>
      <c r="L641" s="90" t="s">
        <v>225</v>
      </c>
      <c r="Q641" s="55" t="str">
        <f t="shared" si="22"/>
        <v/>
      </c>
      <c r="Y641" s="90" t="str">
        <f>IF(VLOOKUP(I641,属性值!A:F,2,FALSE)&lt;17,"",IF(P641="","",INT(VLOOKUP(P641,属性值!A:G,R641+1,FALSE)*VLOOKUP(I641,属性值!A:F,5,FALSE))))</f>
        <v/>
      </c>
      <c r="Z641" s="90" t="str">
        <f t="shared" si="21"/>
        <v/>
      </c>
      <c r="AA641" s="90" t="str">
        <f>IF(VLOOKUP(I641,属性值!A:B,2,FALSE)&gt;16,"",IF(P641="","",INT(VLOOKUP(P641,属性值!I:O,R641+1,FALSE)*VLOOKUP(I641,属性值!A:D,3,FALSE))))</f>
        <v/>
      </c>
      <c r="AB641" s="90" t="str">
        <f>IF(VLOOKUP(I641,属性值!A:B,2,FALSE)&gt;16,"",IF(P641="","",INT(VLOOKUP(P641,属性值!I:O,R641+1,FALSE)*VLOOKUP(I641,属性值!A:D,4,FALSE))))</f>
        <v/>
      </c>
      <c r="AC641" s="90">
        <v>54</v>
      </c>
      <c r="AD641" s="90" t="str">
        <f>IF(AC641="","",VLOOKUP(AC641,状态名词!A:C,2,FALSE))</f>
        <v>spi</v>
      </c>
      <c r="AE641" s="90" t="str">
        <f>IF(AC641="","",VLOOKUP(AC641,状态名词!A:C,3,FALSE))</f>
        <v>精神</v>
      </c>
      <c r="AF641" s="90">
        <v>120</v>
      </c>
    </row>
    <row r="642" spans="1:32">
      <c r="I642" s="90" t="str">
        <f>IF(H642="",I641,VLOOKUP(H642,装备类型!A:B,2,FALSE))</f>
        <v>手镯</v>
      </c>
      <c r="L642" s="90" t="s">
        <v>225</v>
      </c>
      <c r="Q642" s="55" t="str">
        <f t="shared" si="22"/>
        <v/>
      </c>
      <c r="Y642" s="90" t="str">
        <f>IF(VLOOKUP(I642,属性值!A:F,2,FALSE)&lt;17,"",IF(P642="","",INT(VLOOKUP(P642,属性值!A:G,R642+1,FALSE)*VLOOKUP(I642,属性值!A:F,5,FALSE))))</f>
        <v/>
      </c>
      <c r="Z642" s="90" t="str">
        <f t="shared" si="21"/>
        <v/>
      </c>
      <c r="AA642" s="90" t="str">
        <f>IF(VLOOKUP(I642,属性值!A:B,2,FALSE)&gt;16,"",IF(P642="","",INT(VLOOKUP(P642,属性值!I:O,R642+1,FALSE)*VLOOKUP(I642,属性值!A:D,3,FALSE))))</f>
        <v/>
      </c>
      <c r="AB642" s="90" t="str">
        <f>IF(VLOOKUP(I642,属性值!A:B,2,FALSE)&gt;16,"",IF(P642="","",INT(VLOOKUP(P642,属性值!I:O,R642+1,FALSE)*VLOOKUP(I642,属性值!A:D,4,FALSE))))</f>
        <v/>
      </c>
      <c r="AC642" s="90">
        <v>18</v>
      </c>
      <c r="AD642" s="90" t="str">
        <f>IF(AC642="","",VLOOKUP(AC642,状态名词!A:C,2,FALSE))</f>
        <v>api</v>
      </c>
      <c r="AE642" s="90" t="str">
        <f>IF(AC642="","",VLOOKUP(AC642,状态名词!A:C,3,FALSE))</f>
        <v>法穿</v>
      </c>
      <c r="AF642" s="90">
        <v>600</v>
      </c>
    </row>
    <row r="643" spans="1:32">
      <c r="I643" s="90" t="str">
        <f>IF(H643="",I642,VLOOKUP(H643,装备类型!A:B,2,FALSE))</f>
        <v>手镯</v>
      </c>
      <c r="J643" s="90">
        <v>2</v>
      </c>
      <c r="K643" s="90" t="s">
        <v>3480</v>
      </c>
      <c r="L643" s="90" t="s">
        <v>4215</v>
      </c>
      <c r="O643" s="90">
        <v>1</v>
      </c>
      <c r="P643" s="90">
        <v>60</v>
      </c>
      <c r="Q643" s="55">
        <f t="shared" si="22"/>
        <v>69</v>
      </c>
      <c r="R643" s="90">
        <v>6</v>
      </c>
      <c r="T643" s="90" t="s">
        <v>3557</v>
      </c>
      <c r="U643" s="90">
        <v>33688</v>
      </c>
      <c r="Y643" s="90" t="str">
        <f>IF(VLOOKUP(I643,属性值!A:F,2,FALSE)&lt;17,"",IF(P643="","",INT(VLOOKUP(P643,属性值!A:G,R643+1,FALSE)*VLOOKUP(I643,属性值!A:F,5,FALSE))))</f>
        <v/>
      </c>
      <c r="Z643" s="90" t="str">
        <f t="shared" si="21"/>
        <v/>
      </c>
      <c r="AA643" s="90">
        <f>IF(VLOOKUP(I643,属性值!A:B,2,FALSE)&gt;16,"",IF(P643="","",INT(VLOOKUP(P643,属性值!I:O,R643+1,FALSE)*VLOOKUP(I643,属性值!A:D,3,FALSE))))</f>
        <v>687</v>
      </c>
      <c r="AB643" s="90">
        <f>IF(VLOOKUP(I643,属性值!A:B,2,FALSE)&gt;16,"",IF(P643="","",INT(VLOOKUP(P643,属性值!I:O,R643+1,FALSE)*VLOOKUP(I643,属性值!A:D,4,FALSE))))</f>
        <v>1374</v>
      </c>
      <c r="AC643" s="90">
        <v>58</v>
      </c>
      <c r="AD643" s="90" t="str">
        <f>IF(AC643="","",VLOOKUP(AC643,状态名词!A:C,2,FALSE))</f>
        <v>vit</v>
      </c>
      <c r="AE643" s="90" t="str">
        <f>IF(AC643="","",VLOOKUP(AC643,状态名词!A:C,3,FALSE))</f>
        <v>体力</v>
      </c>
      <c r="AF643" s="90">
        <v>68</v>
      </c>
    </row>
    <row r="644" spans="1:32">
      <c r="I644" s="90" t="str">
        <f>IF(H644="",I643,VLOOKUP(H644,装备类型!A:B,2,FALSE))</f>
        <v>手镯</v>
      </c>
      <c r="Q644" s="55" t="str">
        <f t="shared" si="22"/>
        <v/>
      </c>
      <c r="Y644" s="90" t="str">
        <f>IF(VLOOKUP(I644,属性值!A:F,2,FALSE)&lt;17,"",IF(P644="","",INT(VLOOKUP(P644,属性值!A:G,R644+1,FALSE)*VLOOKUP(I644,属性值!A:F,5,FALSE))))</f>
        <v/>
      </c>
      <c r="Z644" s="90" t="str">
        <f t="shared" ref="Z644:Z707" si="23">Y644</f>
        <v/>
      </c>
      <c r="AA644" s="90" t="str">
        <f>IF(VLOOKUP(I644,属性值!A:B,2,FALSE)&gt;16,"",IF(P644="","",INT(VLOOKUP(P644,属性值!I:O,R644+1,FALSE)*VLOOKUP(I644,属性值!A:D,3,FALSE))))</f>
        <v/>
      </c>
      <c r="AB644" s="90" t="str">
        <f>IF(VLOOKUP(I644,属性值!A:B,2,FALSE)&gt;16,"",IF(P644="","",INT(VLOOKUP(P644,属性值!I:O,R644+1,FALSE)*VLOOKUP(I644,属性值!A:D,4,FALSE))))</f>
        <v/>
      </c>
      <c r="AC644" s="90">
        <v>54</v>
      </c>
      <c r="AD644" s="90" t="str">
        <f>IF(AC644="","",VLOOKUP(AC644,状态名词!A:C,2,FALSE))</f>
        <v>spi</v>
      </c>
      <c r="AE644" s="90" t="str">
        <f>IF(AC644="","",VLOOKUP(AC644,状态名词!A:C,3,FALSE))</f>
        <v>精神</v>
      </c>
      <c r="AF644" s="90">
        <v>230</v>
      </c>
    </row>
    <row r="645" spans="1:32">
      <c r="I645" s="90" t="str">
        <f>IF(H645="",I644,VLOOKUP(H645,装备类型!A:B,2,FALSE))</f>
        <v>手镯</v>
      </c>
      <c r="Q645" s="55" t="str">
        <f t="shared" si="22"/>
        <v/>
      </c>
      <c r="Y645" s="90" t="str">
        <f>IF(VLOOKUP(I645,属性值!A:F,2,FALSE)&lt;17,"",IF(P645="","",INT(VLOOKUP(P645,属性值!A:G,R645+1,FALSE)*VLOOKUP(I645,属性值!A:F,5,FALSE))))</f>
        <v/>
      </c>
      <c r="Z645" s="90" t="str">
        <f t="shared" si="23"/>
        <v/>
      </c>
      <c r="AA645" s="90" t="str">
        <f>IF(VLOOKUP(I645,属性值!A:B,2,FALSE)&gt;16,"",IF(P645="","",INT(VLOOKUP(P645,属性值!I:O,R645+1,FALSE)*VLOOKUP(I645,属性值!A:D,3,FALSE))))</f>
        <v/>
      </c>
      <c r="AB645" s="90" t="str">
        <f>IF(VLOOKUP(I645,属性值!A:B,2,FALSE)&gt;16,"",IF(P645="","",INT(VLOOKUP(P645,属性值!I:O,R645+1,FALSE)*VLOOKUP(I645,属性值!A:D,4,FALSE))))</f>
        <v/>
      </c>
      <c r="AC645" s="90">
        <v>18</v>
      </c>
      <c r="AD645" s="90" t="str">
        <f>IF(AC645="","",VLOOKUP(AC645,状态名词!A:C,2,FALSE))</f>
        <v>api</v>
      </c>
      <c r="AE645" s="90" t="str">
        <f>IF(AC645="","",VLOOKUP(AC645,状态名词!A:C,3,FALSE))</f>
        <v>法穿</v>
      </c>
      <c r="AF645" s="90">
        <v>1080</v>
      </c>
    </row>
    <row r="646" spans="1:32">
      <c r="A646" s="90">
        <v>15163</v>
      </c>
      <c r="B646" s="90">
        <v>20</v>
      </c>
      <c r="C646" s="90">
        <v>4</v>
      </c>
      <c r="D646" s="90">
        <v>20</v>
      </c>
      <c r="H646" s="90">
        <v>11</v>
      </c>
      <c r="I646" s="90" t="str">
        <f>IF(H646="",I645,VLOOKUP(H646,装备类型!A:B,2,FALSE))</f>
        <v>头部</v>
      </c>
      <c r="J646" s="90">
        <v>1</v>
      </c>
      <c r="K646" s="90" t="s">
        <v>4285</v>
      </c>
      <c r="L646" s="90" t="s">
        <v>5546</v>
      </c>
      <c r="O646" s="90">
        <v>1</v>
      </c>
      <c r="P646" s="90">
        <v>20</v>
      </c>
      <c r="Q646" s="55">
        <f t="shared" si="22"/>
        <v>21</v>
      </c>
      <c r="R646" s="90">
        <v>2</v>
      </c>
      <c r="S646" s="71"/>
      <c r="T646" s="90" t="s">
        <v>4303</v>
      </c>
      <c r="Y646" s="90" t="str">
        <f>IF(VLOOKUP(I646,属性值!A:F,2,FALSE)&lt;17,"",IF(P646="","",INT(VLOOKUP(P646,属性值!A:G,R646+1,FALSE)*VLOOKUP(I646,属性值!A:F,5,FALSE))))</f>
        <v/>
      </c>
      <c r="Z646" s="90" t="str">
        <f t="shared" si="23"/>
        <v/>
      </c>
      <c r="AA646" s="90">
        <f>IF(VLOOKUP(I646,属性值!A:B,2,FALSE)&gt;16,"",IF(P646="","",INT(VLOOKUP(P646,属性值!I:O,R646+1,FALSE)*VLOOKUP(I646,属性值!A:D,3,FALSE))))</f>
        <v>228</v>
      </c>
      <c r="AB646" s="90">
        <f>IF(VLOOKUP(I646,属性值!A:B,2,FALSE)&gt;16,"",IF(P646="","",INT(VLOOKUP(P646,属性值!I:O,R646+1,FALSE)*VLOOKUP(I646,属性值!A:D,4,FALSE))))</f>
        <v>114</v>
      </c>
      <c r="AC646" s="90">
        <v>58</v>
      </c>
      <c r="AD646" s="90" t="str">
        <f>IF(AC646="","",VLOOKUP(AC646,状态名词!A:C,2,FALSE))</f>
        <v>vit</v>
      </c>
      <c r="AE646" s="90" t="str">
        <f>IF(AC646="","",VLOOKUP(AC646,状态名词!A:C,3,FALSE))</f>
        <v>体力</v>
      </c>
      <c r="AF646" s="90">
        <v>80</v>
      </c>
    </row>
    <row r="647" spans="1:32">
      <c r="I647" s="90" t="str">
        <f>IF(H647="",I646,VLOOKUP(H647,装备类型!A:B,2,FALSE))</f>
        <v>头部</v>
      </c>
      <c r="Q647" s="55" t="str">
        <f t="shared" si="22"/>
        <v/>
      </c>
      <c r="S647" s="71"/>
      <c r="Y647" s="90" t="str">
        <f>IF(VLOOKUP(I647,属性值!A:F,2,FALSE)&lt;17,"",IF(P647="","",INT(VLOOKUP(P647,属性值!A:G,R647+1,FALSE)*VLOOKUP(I647,属性值!A:F,5,FALSE))))</f>
        <v/>
      </c>
      <c r="Z647" s="90" t="str">
        <f t="shared" si="23"/>
        <v/>
      </c>
      <c r="AA647" s="90" t="str">
        <f>IF(VLOOKUP(I647,属性值!A:B,2,FALSE)&gt;16,"",IF(P647="","",INT(VLOOKUP(P647,属性值!I:O,R647+1,FALSE)*VLOOKUP(I647,属性值!A:D,3,FALSE))))</f>
        <v/>
      </c>
      <c r="AB647" s="90" t="str">
        <f>IF(VLOOKUP(I647,属性值!A:B,2,FALSE)&gt;16,"",IF(P647="","",INT(VLOOKUP(P647,属性值!I:O,R647+1,FALSE)*VLOOKUP(I647,属性值!A:D,4,FALSE))))</f>
        <v/>
      </c>
      <c r="AC647" s="90">
        <v>19</v>
      </c>
      <c r="AD647" s="90" t="str">
        <f>IF(AC647="","",VLOOKUP(AC647,状态名词!A:C,2,FALSE))</f>
        <v>rating</v>
      </c>
      <c r="AE647" s="90" t="str">
        <f>IF(AC647="","",VLOOKUP(AC647,状态名词!A:C,3,FALSE))</f>
        <v>暴击+</v>
      </c>
      <c r="AF647" s="90">
        <v>400</v>
      </c>
    </row>
    <row r="648" spans="1:32">
      <c r="I648" s="90" t="str">
        <f>IF(H648="",I647,VLOOKUP(H648,装备类型!A:B,2,FALSE))</f>
        <v>头部</v>
      </c>
      <c r="Q648" s="55" t="str">
        <f t="shared" si="22"/>
        <v/>
      </c>
      <c r="S648" s="71"/>
      <c r="Y648" s="90" t="str">
        <f>IF(VLOOKUP(I648,属性值!A:F,2,FALSE)&lt;17,"",IF(P648="","",INT(VLOOKUP(P648,属性值!A:G,R648+1,FALSE)*VLOOKUP(I648,属性值!A:F,5,FALSE))))</f>
        <v/>
      </c>
      <c r="Z648" s="90" t="str">
        <f t="shared" si="23"/>
        <v/>
      </c>
      <c r="AA648" s="90" t="str">
        <f>IF(VLOOKUP(I648,属性值!A:B,2,FALSE)&gt;16,"",IF(P648="","",INT(VLOOKUP(P648,属性值!I:O,R648+1,FALSE)*VLOOKUP(I648,属性值!A:D,3,FALSE))))</f>
        <v/>
      </c>
      <c r="AB648" s="90" t="str">
        <f>IF(VLOOKUP(I648,属性值!A:B,2,FALSE)&gt;16,"",IF(P648="","",INT(VLOOKUP(P648,属性值!I:O,R648+1,FALSE)*VLOOKUP(I648,属性值!A:D,4,FALSE))))</f>
        <v/>
      </c>
      <c r="AC648" s="90">
        <v>20</v>
      </c>
      <c r="AD648" s="90" t="str">
        <f>IF(AC648="","",VLOOKUP(AC648,状态名词!A:C,2,FALSE))</f>
        <v>ratingdamage</v>
      </c>
      <c r="AE648" s="90" t="str">
        <f>IF(AC648="","",VLOOKUP(AC648,状态名词!A:C,3,FALSE))</f>
        <v>暴伤+</v>
      </c>
      <c r="AF648" s="90">
        <v>300</v>
      </c>
    </row>
    <row r="649" spans="1:32">
      <c r="I649" s="90" t="str">
        <f>IF(H649="",I648,VLOOKUP(H649,装备类型!A:B,2,FALSE))</f>
        <v>头部</v>
      </c>
      <c r="J649" s="90">
        <v>2</v>
      </c>
      <c r="K649" s="90" t="s">
        <v>4286</v>
      </c>
      <c r="L649" s="90" t="s">
        <v>5547</v>
      </c>
      <c r="O649" s="90">
        <v>1</v>
      </c>
      <c r="P649" s="90">
        <v>20</v>
      </c>
      <c r="Q649" s="55">
        <f t="shared" si="22"/>
        <v>23</v>
      </c>
      <c r="R649" s="211">
        <v>3</v>
      </c>
      <c r="S649" s="71"/>
      <c r="T649" s="90" t="s">
        <v>4303</v>
      </c>
      <c r="Y649" s="90" t="str">
        <f>IF(VLOOKUP(I649,属性值!A:F,2,FALSE)&lt;17,"",IF(P649="","",INT(VLOOKUP(P649,属性值!A:G,R649+1,FALSE)*VLOOKUP(I649,属性值!A:F,5,FALSE))))</f>
        <v/>
      </c>
      <c r="Z649" s="90" t="str">
        <f t="shared" si="23"/>
        <v/>
      </c>
      <c r="AA649" s="90">
        <f>IF(VLOOKUP(I649,属性值!A:B,2,FALSE)&gt;16,"",IF(P649="","",INT(VLOOKUP(P649,属性值!I:O,R649+1,FALSE)*VLOOKUP(I649,属性值!A:D,3,FALSE))))</f>
        <v>244</v>
      </c>
      <c r="AB649" s="90">
        <f>IF(VLOOKUP(I649,属性值!A:B,2,FALSE)&gt;16,"",IF(P649="","",INT(VLOOKUP(P649,属性值!I:O,R649+1,FALSE)*VLOOKUP(I649,属性值!A:D,4,FALSE))))</f>
        <v>122</v>
      </c>
      <c r="AC649" s="90">
        <v>58</v>
      </c>
      <c r="AD649" s="90" t="str">
        <f>IF(AC649="","",VLOOKUP(AC649,状态名词!A:C,2,FALSE))</f>
        <v>vit</v>
      </c>
      <c r="AE649" s="90" t="str">
        <f>IF(AC649="","",VLOOKUP(AC649,状态名词!A:C,3,FALSE))</f>
        <v>体力</v>
      </c>
      <c r="AF649" s="90">
        <v>96</v>
      </c>
    </row>
    <row r="650" spans="1:32">
      <c r="I650" s="90" t="str">
        <f>IF(H650="",I649,VLOOKUP(H650,装备类型!A:B,2,FALSE))</f>
        <v>头部</v>
      </c>
      <c r="Q650" s="55" t="str">
        <f t="shared" si="22"/>
        <v/>
      </c>
      <c r="S650" s="71"/>
      <c r="Y650" s="90" t="str">
        <f>IF(VLOOKUP(I650,属性值!A:F,2,FALSE)&lt;17,"",IF(P650="","",INT(VLOOKUP(P650,属性值!A:G,R650+1,FALSE)*VLOOKUP(I650,属性值!A:F,5,FALSE))))</f>
        <v/>
      </c>
      <c r="Z650" s="90" t="str">
        <f t="shared" si="23"/>
        <v/>
      </c>
      <c r="AA650" s="90" t="str">
        <f>IF(VLOOKUP(I650,属性值!A:B,2,FALSE)&gt;16,"",IF(P650="","",INT(VLOOKUP(P650,属性值!I:O,R650+1,FALSE)*VLOOKUP(I650,属性值!A:D,3,FALSE))))</f>
        <v/>
      </c>
      <c r="AB650" s="90" t="str">
        <f>IF(VLOOKUP(I650,属性值!A:B,2,FALSE)&gt;16,"",IF(P650="","",INT(VLOOKUP(P650,属性值!I:O,R650+1,FALSE)*VLOOKUP(I650,属性值!A:D,4,FALSE))))</f>
        <v/>
      </c>
      <c r="AC650" s="90">
        <v>19</v>
      </c>
      <c r="AD650" s="90" t="str">
        <f>IF(AC650="","",VLOOKUP(AC650,状态名词!A:C,2,FALSE))</f>
        <v>rating</v>
      </c>
      <c r="AE650" s="90" t="str">
        <f>IF(AC650="","",VLOOKUP(AC650,状态名词!A:C,3,FALSE))</f>
        <v>暴击+</v>
      </c>
      <c r="AF650" s="90">
        <v>480</v>
      </c>
    </row>
    <row r="651" spans="1:32">
      <c r="I651" s="90" t="str">
        <f>IF(H651="",I650,VLOOKUP(H651,装备类型!A:B,2,FALSE))</f>
        <v>头部</v>
      </c>
      <c r="Q651" s="55" t="str">
        <f t="shared" si="22"/>
        <v/>
      </c>
      <c r="S651" s="71"/>
      <c r="Y651" s="90" t="str">
        <f>IF(VLOOKUP(I651,属性值!A:F,2,FALSE)&lt;17,"",IF(P651="","",INT(VLOOKUP(P651,属性值!A:G,R651+1,FALSE)*VLOOKUP(I651,属性值!A:F,5,FALSE))))</f>
        <v/>
      </c>
      <c r="Z651" s="90" t="str">
        <f t="shared" si="23"/>
        <v/>
      </c>
      <c r="AA651" s="90" t="str">
        <f>IF(VLOOKUP(I651,属性值!A:B,2,FALSE)&gt;16,"",IF(P651="","",INT(VLOOKUP(P651,属性值!I:O,R651+1,FALSE)*VLOOKUP(I651,属性值!A:D,3,FALSE))))</f>
        <v/>
      </c>
      <c r="AB651" s="90" t="str">
        <f>IF(VLOOKUP(I651,属性值!A:B,2,FALSE)&gt;16,"",IF(P651="","",INT(VLOOKUP(P651,属性值!I:O,R651+1,FALSE)*VLOOKUP(I651,属性值!A:D,4,FALSE))))</f>
        <v/>
      </c>
      <c r="AC651" s="90">
        <v>20</v>
      </c>
      <c r="AD651" s="90" t="str">
        <f>IF(AC651="","",VLOOKUP(AC651,状态名词!A:C,2,FALSE))</f>
        <v>ratingdamage</v>
      </c>
      <c r="AE651" s="90" t="str">
        <f>IF(AC651="","",VLOOKUP(AC651,状态名词!A:C,3,FALSE))</f>
        <v>暴伤+</v>
      </c>
      <c r="AF651" s="90">
        <v>360</v>
      </c>
    </row>
    <row r="652" spans="1:32">
      <c r="I652" s="90" t="str">
        <f>IF(H652="",I651,VLOOKUP(H652,装备类型!A:B,2,FALSE))</f>
        <v>头部</v>
      </c>
      <c r="J652" s="90">
        <v>3</v>
      </c>
      <c r="K652" s="90" t="s">
        <v>4287</v>
      </c>
      <c r="L652" s="90" t="s">
        <v>5293</v>
      </c>
      <c r="O652" s="90">
        <v>1</v>
      </c>
      <c r="P652" s="90">
        <v>30</v>
      </c>
      <c r="Q652" s="55">
        <f t="shared" si="22"/>
        <v>33</v>
      </c>
      <c r="R652" s="211">
        <v>3</v>
      </c>
      <c r="S652" s="71"/>
      <c r="T652" s="90" t="s">
        <v>4303</v>
      </c>
      <c r="Y652" s="90" t="str">
        <f>IF(VLOOKUP(I652,属性值!A:F,2,FALSE)&lt;17,"",IF(P652="","",INT(VLOOKUP(P652,属性值!A:G,R652+1,FALSE)*VLOOKUP(I652,属性值!A:F,5,FALSE))))</f>
        <v/>
      </c>
      <c r="Z652" s="90" t="str">
        <f t="shared" si="23"/>
        <v/>
      </c>
      <c r="AA652" s="90">
        <f>IF(VLOOKUP(I652,属性值!A:B,2,FALSE)&gt;16,"",IF(P652="","",INT(VLOOKUP(P652,属性值!I:O,R652+1,FALSE)*VLOOKUP(I652,属性值!A:D,3,FALSE))))</f>
        <v>342</v>
      </c>
      <c r="AB652" s="90">
        <f>IF(VLOOKUP(I652,属性值!A:B,2,FALSE)&gt;16,"",IF(P652="","",INT(VLOOKUP(P652,属性值!I:O,R652+1,FALSE)*VLOOKUP(I652,属性值!A:D,4,FALSE))))</f>
        <v>171</v>
      </c>
      <c r="AC652" s="90">
        <v>58</v>
      </c>
      <c r="AD652" s="90" t="str">
        <f>IF(AC652="","",VLOOKUP(AC652,状态名词!A:C,2,FALSE))</f>
        <v>vit</v>
      </c>
      <c r="AE652" s="90" t="str">
        <f>IF(AC652="","",VLOOKUP(AC652,状态名词!A:C,3,FALSE))</f>
        <v>体力</v>
      </c>
      <c r="AF652" s="90">
        <v>160</v>
      </c>
    </row>
    <row r="653" spans="1:32">
      <c r="I653" s="90" t="str">
        <f>IF(H653="",I652,VLOOKUP(H653,装备类型!A:B,2,FALSE))</f>
        <v>头部</v>
      </c>
      <c r="Q653" s="55" t="str">
        <f t="shared" si="22"/>
        <v/>
      </c>
      <c r="S653" s="71"/>
      <c r="Y653" s="90" t="str">
        <f>IF(VLOOKUP(I653,属性值!A:F,2,FALSE)&lt;17,"",IF(P653="","",INT(VLOOKUP(P653,属性值!A:G,R653+1,FALSE)*VLOOKUP(I653,属性值!A:F,5,FALSE))))</f>
        <v/>
      </c>
      <c r="Z653" s="90" t="str">
        <f t="shared" si="23"/>
        <v/>
      </c>
      <c r="AA653" s="90" t="str">
        <f>IF(VLOOKUP(I653,属性值!A:B,2,FALSE)&gt;16,"",IF(P653="","",INT(VLOOKUP(P653,属性值!I:O,R653+1,FALSE)*VLOOKUP(I653,属性值!A:D,3,FALSE))))</f>
        <v/>
      </c>
      <c r="AB653" s="90" t="str">
        <f>IF(VLOOKUP(I653,属性值!A:B,2,FALSE)&gt;16,"",IF(P653="","",INT(VLOOKUP(P653,属性值!I:O,R653+1,FALSE)*VLOOKUP(I653,属性值!A:D,4,FALSE))))</f>
        <v/>
      </c>
      <c r="AC653" s="90">
        <v>19</v>
      </c>
      <c r="AD653" s="90" t="str">
        <f>IF(AC653="","",VLOOKUP(AC653,状态名词!A:C,2,FALSE))</f>
        <v>rating</v>
      </c>
      <c r="AE653" s="90" t="str">
        <f>IF(AC653="","",VLOOKUP(AC653,状态名词!A:C,3,FALSE))</f>
        <v>暴击+</v>
      </c>
      <c r="AF653" s="90">
        <v>800</v>
      </c>
    </row>
    <row r="654" spans="1:32">
      <c r="I654" s="90" t="str">
        <f>IF(H654="",I653,VLOOKUP(H654,装备类型!A:B,2,FALSE))</f>
        <v>头部</v>
      </c>
      <c r="Q654" s="55" t="str">
        <f t="shared" si="22"/>
        <v/>
      </c>
      <c r="S654" s="71"/>
      <c r="Y654" s="90" t="str">
        <f>IF(VLOOKUP(I654,属性值!A:F,2,FALSE)&lt;17,"",IF(P654="","",INT(VLOOKUP(P654,属性值!A:G,R654+1,FALSE)*VLOOKUP(I654,属性值!A:F,5,FALSE))))</f>
        <v/>
      </c>
      <c r="Z654" s="90" t="str">
        <f t="shared" si="23"/>
        <v/>
      </c>
      <c r="AA654" s="90" t="str">
        <f>IF(VLOOKUP(I654,属性值!A:B,2,FALSE)&gt;16,"",IF(P654="","",INT(VLOOKUP(P654,属性值!I:O,R654+1,FALSE)*VLOOKUP(I654,属性值!A:D,3,FALSE))))</f>
        <v/>
      </c>
      <c r="AB654" s="90" t="str">
        <f>IF(VLOOKUP(I654,属性值!A:B,2,FALSE)&gt;16,"",IF(P654="","",INT(VLOOKUP(P654,属性值!I:O,R654+1,FALSE)*VLOOKUP(I654,属性值!A:D,4,FALSE))))</f>
        <v/>
      </c>
      <c r="AC654" s="90">
        <v>20</v>
      </c>
      <c r="AD654" s="90" t="str">
        <f>IF(AC654="","",VLOOKUP(AC654,状态名词!A:C,2,FALSE))</f>
        <v>ratingdamage</v>
      </c>
      <c r="AE654" s="90" t="str">
        <f>IF(AC654="","",VLOOKUP(AC654,状态名词!A:C,3,FALSE))</f>
        <v>暴伤+</v>
      </c>
      <c r="AF654" s="90">
        <v>600</v>
      </c>
    </row>
    <row r="655" spans="1:32">
      <c r="A655" s="90">
        <v>15164</v>
      </c>
      <c r="B655" s="90">
        <v>20</v>
      </c>
      <c r="C655" s="90">
        <v>4</v>
      </c>
      <c r="D655" s="90">
        <v>20</v>
      </c>
      <c r="H655" s="90">
        <v>12</v>
      </c>
      <c r="I655" s="90" t="str">
        <f>IF(H655="",I654,VLOOKUP(H655,装备类型!A:B,2,FALSE))</f>
        <v>胸部</v>
      </c>
      <c r="J655" s="90">
        <v>1</v>
      </c>
      <c r="K655" s="90" t="s">
        <v>4288</v>
      </c>
      <c r="L655" s="90" t="s">
        <v>5548</v>
      </c>
      <c r="O655" s="90">
        <v>1</v>
      </c>
      <c r="P655" s="90">
        <v>20</v>
      </c>
      <c r="Q655" s="55">
        <f t="shared" si="22"/>
        <v>21</v>
      </c>
      <c r="R655" s="90">
        <v>2</v>
      </c>
      <c r="S655" s="71"/>
      <c r="T655" s="90" t="s">
        <v>4304</v>
      </c>
      <c r="Y655" s="90" t="str">
        <f>IF(VLOOKUP(I655,属性值!A:F,2,FALSE)&lt;17,"",IF(P655="","",INT(VLOOKUP(P655,属性值!A:G,R655+1,FALSE)*VLOOKUP(I655,属性值!A:F,5,FALSE))))</f>
        <v/>
      </c>
      <c r="Z655" s="90" t="str">
        <f t="shared" si="23"/>
        <v/>
      </c>
      <c r="AA655" s="90">
        <f>IF(VLOOKUP(I655,属性值!A:B,2,FALSE)&gt;16,"",IF(P655="","",INT(VLOOKUP(P655,属性值!I:O,R655+1,FALSE)*VLOOKUP(I655,属性值!A:D,3,FALSE))))</f>
        <v>228</v>
      </c>
      <c r="AB655" s="90">
        <f>IF(VLOOKUP(I655,属性值!A:B,2,FALSE)&gt;16,"",IF(P655="","",INT(VLOOKUP(P655,属性值!I:O,R655+1,FALSE)*VLOOKUP(I655,属性值!A:D,4,FALSE))))</f>
        <v>114</v>
      </c>
      <c r="AC655" s="90">
        <v>58</v>
      </c>
      <c r="AD655" s="90" t="str">
        <f>IF(AC655="","",VLOOKUP(AC655,状态名词!A:C,2,FALSE))</f>
        <v>vit</v>
      </c>
      <c r="AE655" s="90" t="str">
        <f>IF(AC655="","",VLOOKUP(AC655,状态名词!A:C,3,FALSE))</f>
        <v>体力</v>
      </c>
      <c r="AF655" s="90">
        <v>80</v>
      </c>
    </row>
    <row r="656" spans="1:32">
      <c r="I656" s="90" t="str">
        <f>IF(H656="",I655,VLOOKUP(H656,装备类型!A:B,2,FALSE))</f>
        <v>胸部</v>
      </c>
      <c r="Q656" s="55" t="str">
        <f t="shared" si="22"/>
        <v/>
      </c>
      <c r="S656" s="71"/>
      <c r="Y656" s="90" t="str">
        <f>IF(VLOOKUP(I656,属性值!A:F,2,FALSE)&lt;17,"",IF(P656="","",INT(VLOOKUP(P656,属性值!A:G,R656+1,FALSE)*VLOOKUP(I656,属性值!A:F,5,FALSE))))</f>
        <v/>
      </c>
      <c r="Z656" s="90" t="str">
        <f t="shared" si="23"/>
        <v/>
      </c>
      <c r="AA656" s="90" t="str">
        <f>IF(VLOOKUP(I656,属性值!A:B,2,FALSE)&gt;16,"",IF(P656="","",INT(VLOOKUP(P656,属性值!I:O,R656+1,FALSE)*VLOOKUP(I656,属性值!A:D,3,FALSE))))</f>
        <v/>
      </c>
      <c r="AB656" s="90" t="str">
        <f>IF(VLOOKUP(I656,属性值!A:B,2,FALSE)&gt;16,"",IF(P656="","",INT(VLOOKUP(P656,属性值!I:O,R656+1,FALSE)*VLOOKUP(I656,属性值!A:D,4,FALSE))))</f>
        <v/>
      </c>
      <c r="AC656" s="90">
        <v>24</v>
      </c>
      <c r="AD656" s="90" t="str">
        <f>IF(AC656="","",VLOOKUP(AC656,状态名词!A:C,2,FALSE))</f>
        <v>heal</v>
      </c>
      <c r="AE656" s="90" t="str">
        <f>IF(AC656="","",VLOOKUP(AC656,状态名词!A:C,3,FALSE))</f>
        <v>治疗效果+</v>
      </c>
      <c r="AF656" s="90">
        <v>400</v>
      </c>
    </row>
    <row r="657" spans="1:32">
      <c r="I657" s="90" t="str">
        <f>IF(H657="",I656,VLOOKUP(H657,装备类型!A:B,2,FALSE))</f>
        <v>胸部</v>
      </c>
      <c r="Q657" s="55" t="str">
        <f t="shared" si="22"/>
        <v/>
      </c>
      <c r="S657" s="71"/>
      <c r="Y657" s="90" t="str">
        <f>IF(VLOOKUP(I657,属性值!A:F,2,FALSE)&lt;17,"",IF(P657="","",INT(VLOOKUP(P657,属性值!A:G,R657+1,FALSE)*VLOOKUP(I657,属性值!A:F,5,FALSE))))</f>
        <v/>
      </c>
      <c r="Z657" s="90" t="str">
        <f t="shared" si="23"/>
        <v/>
      </c>
      <c r="AA657" s="90" t="str">
        <f>IF(VLOOKUP(I657,属性值!A:B,2,FALSE)&gt;16,"",IF(P657="","",INT(VLOOKUP(P657,属性值!I:O,R657+1,FALSE)*VLOOKUP(I657,属性值!A:D,3,FALSE))))</f>
        <v/>
      </c>
      <c r="AB657" s="90" t="str">
        <f>IF(VLOOKUP(I657,属性值!A:B,2,FALSE)&gt;16,"",IF(P657="","",INT(VLOOKUP(P657,属性值!I:O,R657+1,FALSE)*VLOOKUP(I657,属性值!A:D,4,FALSE))))</f>
        <v/>
      </c>
      <c r="AC657" s="90">
        <v>25</v>
      </c>
      <c r="AD657" s="90" t="str">
        <f>IF(AC657="","",VLOOKUP(AC657,状态名词!A:C,2,FALSE))</f>
        <v>duochong</v>
      </c>
      <c r="AE657" s="90" t="str">
        <f>IF(AC657="","",VLOOKUP(AC657,状态名词!A:C,3,FALSE))</f>
        <v>多重施法</v>
      </c>
      <c r="AF657" s="90">
        <v>100</v>
      </c>
    </row>
    <row r="658" spans="1:32">
      <c r="I658" s="90" t="str">
        <f>IF(H658="",I657,VLOOKUP(H658,装备类型!A:B,2,FALSE))</f>
        <v>胸部</v>
      </c>
      <c r="J658" s="90">
        <v>2</v>
      </c>
      <c r="K658" s="90" t="s">
        <v>4289</v>
      </c>
      <c r="L658" s="90" t="s">
        <v>5549</v>
      </c>
      <c r="O658" s="90">
        <v>1</v>
      </c>
      <c r="P658" s="90">
        <v>20</v>
      </c>
      <c r="Q658" s="55">
        <f t="shared" si="22"/>
        <v>23</v>
      </c>
      <c r="R658" s="211">
        <v>3</v>
      </c>
      <c r="S658" s="71"/>
      <c r="T658" s="90" t="s">
        <v>4304</v>
      </c>
      <c r="Y658" s="90" t="str">
        <f>IF(VLOOKUP(I658,属性值!A:F,2,FALSE)&lt;17,"",IF(P658="","",INT(VLOOKUP(P658,属性值!A:G,R658+1,FALSE)*VLOOKUP(I658,属性值!A:F,5,FALSE))))</f>
        <v/>
      </c>
      <c r="Z658" s="90" t="str">
        <f t="shared" si="23"/>
        <v/>
      </c>
      <c r="AA658" s="90">
        <f>IF(VLOOKUP(I658,属性值!A:B,2,FALSE)&gt;16,"",IF(P658="","",INT(VLOOKUP(P658,属性值!I:O,R658+1,FALSE)*VLOOKUP(I658,属性值!A:D,3,FALSE))))</f>
        <v>244</v>
      </c>
      <c r="AB658" s="90">
        <f>IF(VLOOKUP(I658,属性值!A:B,2,FALSE)&gt;16,"",IF(P658="","",INT(VLOOKUP(P658,属性值!I:O,R658+1,FALSE)*VLOOKUP(I658,属性值!A:D,4,FALSE))))</f>
        <v>122</v>
      </c>
      <c r="AC658" s="90">
        <v>58</v>
      </c>
      <c r="AD658" s="90" t="str">
        <f>IF(AC658="","",VLOOKUP(AC658,状态名词!A:C,2,FALSE))</f>
        <v>vit</v>
      </c>
      <c r="AE658" s="90" t="str">
        <f>IF(AC658="","",VLOOKUP(AC658,状态名词!A:C,3,FALSE))</f>
        <v>体力</v>
      </c>
      <c r="AF658" s="90">
        <v>96</v>
      </c>
    </row>
    <row r="659" spans="1:32">
      <c r="I659" s="90" t="str">
        <f>IF(H659="",I658,VLOOKUP(H659,装备类型!A:B,2,FALSE))</f>
        <v>胸部</v>
      </c>
      <c r="Q659" s="55" t="str">
        <f t="shared" si="22"/>
        <v/>
      </c>
      <c r="S659" s="71"/>
      <c r="Y659" s="90" t="str">
        <f>IF(VLOOKUP(I659,属性值!A:F,2,FALSE)&lt;17,"",IF(P659="","",INT(VLOOKUP(P659,属性值!A:G,R659+1,FALSE)*VLOOKUP(I659,属性值!A:F,5,FALSE))))</f>
        <v/>
      </c>
      <c r="Z659" s="90" t="str">
        <f t="shared" si="23"/>
        <v/>
      </c>
      <c r="AA659" s="90" t="str">
        <f>IF(VLOOKUP(I659,属性值!A:B,2,FALSE)&gt;16,"",IF(P659="","",INT(VLOOKUP(P659,属性值!I:O,R659+1,FALSE)*VLOOKUP(I659,属性值!A:D,3,FALSE))))</f>
        <v/>
      </c>
      <c r="AB659" s="90" t="str">
        <f>IF(VLOOKUP(I659,属性值!A:B,2,FALSE)&gt;16,"",IF(P659="","",INT(VLOOKUP(P659,属性值!I:O,R659+1,FALSE)*VLOOKUP(I659,属性值!A:D,4,FALSE))))</f>
        <v/>
      </c>
      <c r="AC659" s="90">
        <v>24</v>
      </c>
      <c r="AD659" s="90" t="str">
        <f>IF(AC659="","",VLOOKUP(AC659,状态名词!A:C,2,FALSE))</f>
        <v>heal</v>
      </c>
      <c r="AE659" s="90" t="str">
        <f>IF(AC659="","",VLOOKUP(AC659,状态名词!A:C,3,FALSE))</f>
        <v>治疗效果+</v>
      </c>
      <c r="AF659" s="90">
        <v>480</v>
      </c>
    </row>
    <row r="660" spans="1:32">
      <c r="I660" s="90" t="str">
        <f>IF(H660="",I659,VLOOKUP(H660,装备类型!A:B,2,FALSE))</f>
        <v>胸部</v>
      </c>
      <c r="Q660" s="55" t="str">
        <f t="shared" si="22"/>
        <v/>
      </c>
      <c r="S660" s="71"/>
      <c r="Y660" s="90" t="str">
        <f>IF(VLOOKUP(I660,属性值!A:F,2,FALSE)&lt;17,"",IF(P660="","",INT(VLOOKUP(P660,属性值!A:G,R660+1,FALSE)*VLOOKUP(I660,属性值!A:F,5,FALSE))))</f>
        <v/>
      </c>
      <c r="Z660" s="90" t="str">
        <f t="shared" si="23"/>
        <v/>
      </c>
      <c r="AA660" s="90" t="str">
        <f>IF(VLOOKUP(I660,属性值!A:B,2,FALSE)&gt;16,"",IF(P660="","",INT(VLOOKUP(P660,属性值!I:O,R660+1,FALSE)*VLOOKUP(I660,属性值!A:D,3,FALSE))))</f>
        <v/>
      </c>
      <c r="AB660" s="90" t="str">
        <f>IF(VLOOKUP(I660,属性值!A:B,2,FALSE)&gt;16,"",IF(P660="","",INT(VLOOKUP(P660,属性值!I:O,R660+1,FALSE)*VLOOKUP(I660,属性值!A:D,4,FALSE))))</f>
        <v/>
      </c>
      <c r="AC660" s="90">
        <v>25</v>
      </c>
      <c r="AD660" s="90" t="str">
        <f>IF(AC660="","",VLOOKUP(AC660,状态名词!A:C,2,FALSE))</f>
        <v>duochong</v>
      </c>
      <c r="AE660" s="90" t="str">
        <f>IF(AC660="","",VLOOKUP(AC660,状态名词!A:C,3,FALSE))</f>
        <v>多重施法</v>
      </c>
      <c r="AF660" s="90">
        <v>120</v>
      </c>
    </row>
    <row r="661" spans="1:32">
      <c r="I661" s="90" t="str">
        <f>IF(H661="",I660,VLOOKUP(H661,装备类型!A:B,2,FALSE))</f>
        <v>胸部</v>
      </c>
      <c r="J661" s="90">
        <v>3</v>
      </c>
      <c r="K661" s="90" t="s">
        <v>4290</v>
      </c>
      <c r="L661" s="90" t="s">
        <v>5291</v>
      </c>
      <c r="O661" s="90">
        <v>1</v>
      </c>
      <c r="P661" s="90">
        <v>30</v>
      </c>
      <c r="Q661" s="55">
        <f t="shared" si="22"/>
        <v>33</v>
      </c>
      <c r="R661" s="211">
        <v>3</v>
      </c>
      <c r="S661" s="71"/>
      <c r="T661" s="90" t="s">
        <v>4304</v>
      </c>
      <c r="Y661" s="90" t="str">
        <f>IF(VLOOKUP(I661,属性值!A:F,2,FALSE)&lt;17,"",IF(P661="","",INT(VLOOKUP(P661,属性值!A:G,R661+1,FALSE)*VLOOKUP(I661,属性值!A:F,5,FALSE))))</f>
        <v/>
      </c>
      <c r="Z661" s="90" t="str">
        <f t="shared" si="23"/>
        <v/>
      </c>
      <c r="AA661" s="90">
        <f>IF(VLOOKUP(I661,属性值!A:B,2,FALSE)&gt;16,"",IF(P661="","",INT(VLOOKUP(P661,属性值!I:O,R661+1,FALSE)*VLOOKUP(I661,属性值!A:D,3,FALSE))))</f>
        <v>342</v>
      </c>
      <c r="AB661" s="90">
        <f>IF(VLOOKUP(I661,属性值!A:B,2,FALSE)&gt;16,"",IF(P661="","",INT(VLOOKUP(P661,属性值!I:O,R661+1,FALSE)*VLOOKUP(I661,属性值!A:D,4,FALSE))))</f>
        <v>171</v>
      </c>
      <c r="AC661" s="90">
        <v>58</v>
      </c>
      <c r="AD661" s="90" t="str">
        <f>IF(AC661="","",VLOOKUP(AC661,状态名词!A:C,2,FALSE))</f>
        <v>vit</v>
      </c>
      <c r="AE661" s="90" t="str">
        <f>IF(AC661="","",VLOOKUP(AC661,状态名词!A:C,3,FALSE))</f>
        <v>体力</v>
      </c>
      <c r="AF661" s="90">
        <v>160</v>
      </c>
    </row>
    <row r="662" spans="1:32">
      <c r="I662" s="90" t="str">
        <f>IF(H662="",I661,VLOOKUP(H662,装备类型!A:B,2,FALSE))</f>
        <v>胸部</v>
      </c>
      <c r="Q662" s="55" t="str">
        <f t="shared" si="22"/>
        <v/>
      </c>
      <c r="S662" s="71"/>
      <c r="Y662" s="90" t="str">
        <f>IF(VLOOKUP(I662,属性值!A:F,2,FALSE)&lt;17,"",IF(P662="","",INT(VLOOKUP(P662,属性值!A:G,R662+1,FALSE)*VLOOKUP(I662,属性值!A:F,5,FALSE))))</f>
        <v/>
      </c>
      <c r="Z662" s="90" t="str">
        <f t="shared" si="23"/>
        <v/>
      </c>
      <c r="AA662" s="90" t="str">
        <f>IF(VLOOKUP(I662,属性值!A:B,2,FALSE)&gt;16,"",IF(P662="","",INT(VLOOKUP(P662,属性值!I:O,R662+1,FALSE)*VLOOKUP(I662,属性值!A:D,3,FALSE))))</f>
        <v/>
      </c>
      <c r="AB662" s="90" t="str">
        <f>IF(VLOOKUP(I662,属性值!A:B,2,FALSE)&gt;16,"",IF(P662="","",INT(VLOOKUP(P662,属性值!I:O,R662+1,FALSE)*VLOOKUP(I662,属性值!A:D,4,FALSE))))</f>
        <v/>
      </c>
      <c r="AC662" s="90">
        <v>24</v>
      </c>
      <c r="AD662" s="90" t="str">
        <f>IF(AC662="","",VLOOKUP(AC662,状态名词!A:C,2,FALSE))</f>
        <v>heal</v>
      </c>
      <c r="AE662" s="90" t="str">
        <f>IF(AC662="","",VLOOKUP(AC662,状态名词!A:C,3,FALSE))</f>
        <v>治疗效果+</v>
      </c>
      <c r="AF662" s="90">
        <v>800</v>
      </c>
    </row>
    <row r="663" spans="1:32">
      <c r="I663" s="90" t="str">
        <f>IF(H663="",I662,VLOOKUP(H663,装备类型!A:B,2,FALSE))</f>
        <v>胸部</v>
      </c>
      <c r="Q663" s="55" t="str">
        <f t="shared" si="22"/>
        <v/>
      </c>
      <c r="S663" s="71"/>
      <c r="Y663" s="90" t="str">
        <f>IF(VLOOKUP(I663,属性值!A:F,2,FALSE)&lt;17,"",IF(P663="","",INT(VLOOKUP(P663,属性值!A:G,R663+1,FALSE)*VLOOKUP(I663,属性值!A:F,5,FALSE))))</f>
        <v/>
      </c>
      <c r="Z663" s="90" t="str">
        <f t="shared" si="23"/>
        <v/>
      </c>
      <c r="AA663" s="90" t="str">
        <f>IF(VLOOKUP(I663,属性值!A:B,2,FALSE)&gt;16,"",IF(P663="","",INT(VLOOKUP(P663,属性值!I:O,R663+1,FALSE)*VLOOKUP(I663,属性值!A:D,3,FALSE))))</f>
        <v/>
      </c>
      <c r="AB663" s="90" t="str">
        <f>IF(VLOOKUP(I663,属性值!A:B,2,FALSE)&gt;16,"",IF(P663="","",INT(VLOOKUP(P663,属性值!I:O,R663+1,FALSE)*VLOOKUP(I663,属性值!A:D,4,FALSE))))</f>
        <v/>
      </c>
      <c r="AC663" s="90">
        <v>25</v>
      </c>
      <c r="AD663" s="90" t="str">
        <f>IF(AC663="","",VLOOKUP(AC663,状态名词!A:C,2,FALSE))</f>
        <v>duochong</v>
      </c>
      <c r="AE663" s="90" t="str">
        <f>IF(AC663="","",VLOOKUP(AC663,状态名词!A:C,3,FALSE))</f>
        <v>多重施法</v>
      </c>
      <c r="AF663" s="90">
        <v>200</v>
      </c>
    </row>
    <row r="664" spans="1:32">
      <c r="A664" s="90">
        <v>15165</v>
      </c>
      <c r="B664" s="90">
        <v>20</v>
      </c>
      <c r="C664" s="90">
        <v>4</v>
      </c>
      <c r="D664" s="90">
        <v>20</v>
      </c>
      <c r="H664" s="90">
        <v>13</v>
      </c>
      <c r="I664" s="90" t="str">
        <f>IF(H664="",I663,VLOOKUP(H664,装备类型!A:B,2,FALSE))</f>
        <v>腿部</v>
      </c>
      <c r="J664" s="90">
        <v>1</v>
      </c>
      <c r="K664" s="90" t="s">
        <v>4291</v>
      </c>
      <c r="L664" s="90" t="s">
        <v>5550</v>
      </c>
      <c r="O664" s="90">
        <v>1</v>
      </c>
      <c r="P664" s="90">
        <v>20</v>
      </c>
      <c r="Q664" s="55">
        <f t="shared" si="22"/>
        <v>21</v>
      </c>
      <c r="R664" s="90">
        <v>2</v>
      </c>
      <c r="S664" s="71"/>
      <c r="T664" s="90" t="s">
        <v>3496</v>
      </c>
      <c r="Y664" s="90" t="str">
        <f>IF(VLOOKUP(I664,属性值!A:F,2,FALSE)&lt;17,"",IF(P664="","",INT(VLOOKUP(P664,属性值!A:G,R664+1,FALSE)*VLOOKUP(I664,属性值!A:F,5,FALSE))))</f>
        <v/>
      </c>
      <c r="Z664" s="90" t="str">
        <f t="shared" si="23"/>
        <v/>
      </c>
      <c r="AA664" s="90">
        <f>IF(VLOOKUP(I664,属性值!A:B,2,FALSE)&gt;16,"",IF(P664="","",INT(VLOOKUP(P664,属性值!I:O,R664+1,FALSE)*VLOOKUP(I664,属性值!A:D,3,FALSE))))</f>
        <v>228</v>
      </c>
      <c r="AB664" s="90">
        <f>IF(VLOOKUP(I664,属性值!A:B,2,FALSE)&gt;16,"",IF(P664="","",INT(VLOOKUP(P664,属性值!I:O,R664+1,FALSE)*VLOOKUP(I664,属性值!A:D,4,FALSE))))</f>
        <v>114</v>
      </c>
      <c r="AC664" s="90">
        <v>58</v>
      </c>
      <c r="AD664" s="90" t="str">
        <f>IF(AC664="","",VLOOKUP(AC664,状态名词!A:C,2,FALSE))</f>
        <v>vit</v>
      </c>
      <c r="AE664" s="90" t="str">
        <f>IF(AC664="","",VLOOKUP(AC664,状态名词!A:C,3,FALSE))</f>
        <v>体力</v>
      </c>
      <c r="AF664" s="90">
        <v>80</v>
      </c>
    </row>
    <row r="665" spans="1:32">
      <c r="I665" s="90" t="str">
        <f>IF(H665="",I664,VLOOKUP(H665,装备类型!A:B,2,FALSE))</f>
        <v>腿部</v>
      </c>
      <c r="Q665" s="55" t="str">
        <f t="shared" si="22"/>
        <v/>
      </c>
      <c r="S665" s="71"/>
      <c r="Y665" s="90" t="str">
        <f>IF(VLOOKUP(I665,属性值!A:F,2,FALSE)&lt;17,"",IF(P665="","",INT(VLOOKUP(P665,属性值!A:G,R665+1,FALSE)*VLOOKUP(I665,属性值!A:F,5,FALSE))))</f>
        <v/>
      </c>
      <c r="Z665" s="90" t="str">
        <f t="shared" si="23"/>
        <v/>
      </c>
      <c r="AA665" s="90" t="str">
        <f>IF(VLOOKUP(I665,属性值!A:B,2,FALSE)&gt;16,"",IF(P665="","",INT(VLOOKUP(P665,属性值!I:O,R665+1,FALSE)*VLOOKUP(I665,属性值!A:D,3,FALSE))))</f>
        <v/>
      </c>
      <c r="AB665" s="90" t="str">
        <f>IF(VLOOKUP(I665,属性值!A:B,2,FALSE)&gt;16,"",IF(P665="","",INT(VLOOKUP(P665,属性值!I:O,R665+1,FALSE)*VLOOKUP(I665,属性值!A:D,4,FALSE))))</f>
        <v/>
      </c>
      <c r="AC665" s="90">
        <v>21</v>
      </c>
      <c r="AD665" s="90" t="str">
        <f>IF(AC665="","",VLOOKUP(AC665,状态名词!A:C,2,FALSE))</f>
        <v>speed</v>
      </c>
      <c r="AE665" s="90" t="str">
        <f>IF(AC665="","",VLOOKUP(AC665,状态名词!A:C,3,FALSE))</f>
        <v>速度+</v>
      </c>
      <c r="AF665" s="90">
        <v>400</v>
      </c>
    </row>
    <row r="666" spans="1:32">
      <c r="I666" s="90" t="str">
        <f>IF(H666="",I665,VLOOKUP(H666,装备类型!A:B,2,FALSE))</f>
        <v>腿部</v>
      </c>
      <c r="Q666" s="55" t="str">
        <f t="shared" si="22"/>
        <v/>
      </c>
      <c r="S666" s="71"/>
      <c r="Y666" s="90" t="str">
        <f>IF(VLOOKUP(I666,属性值!A:F,2,FALSE)&lt;17,"",IF(P666="","",INT(VLOOKUP(P666,属性值!A:G,R666+1,FALSE)*VLOOKUP(I666,属性值!A:F,5,FALSE))))</f>
        <v/>
      </c>
      <c r="Z666" s="90" t="str">
        <f t="shared" si="23"/>
        <v/>
      </c>
      <c r="AA666" s="90" t="str">
        <f>IF(VLOOKUP(I666,属性值!A:B,2,FALSE)&gt;16,"",IF(P666="","",INT(VLOOKUP(P666,属性值!I:O,R666+1,FALSE)*VLOOKUP(I666,属性值!A:D,3,FALSE))))</f>
        <v/>
      </c>
      <c r="AB666" s="90" t="str">
        <f>IF(VLOOKUP(I666,属性值!A:B,2,FALSE)&gt;16,"",IF(P666="","",INT(VLOOKUP(P666,属性值!I:O,R666+1,FALSE)*VLOOKUP(I666,属性值!A:D,4,FALSE))))</f>
        <v/>
      </c>
      <c r="AC666" s="90">
        <v>23</v>
      </c>
      <c r="AD666" s="90" t="str">
        <f>IF(AC666="","",VLOOKUP(AC666,状态名词!A:C,2,FALSE))</f>
        <v>steal</v>
      </c>
      <c r="AE666" s="90" t="str">
        <f>IF(AC666="","",VLOOKUP(AC666,状态名词!A:C,3,FALSE))</f>
        <v>生命偷取</v>
      </c>
      <c r="AF666" s="90">
        <v>200</v>
      </c>
    </row>
    <row r="667" spans="1:32">
      <c r="I667" s="90" t="str">
        <f>IF(H667="",I666,VLOOKUP(H667,装备类型!A:B,2,FALSE))</f>
        <v>腿部</v>
      </c>
      <c r="J667" s="90">
        <v>2</v>
      </c>
      <c r="K667" s="90" t="s">
        <v>4292</v>
      </c>
      <c r="L667" s="90" t="s">
        <v>5551</v>
      </c>
      <c r="O667" s="90">
        <v>1</v>
      </c>
      <c r="P667" s="90">
        <v>20</v>
      </c>
      <c r="Q667" s="55">
        <f t="shared" si="22"/>
        <v>23</v>
      </c>
      <c r="R667" s="211">
        <v>3</v>
      </c>
      <c r="S667" s="71"/>
      <c r="T667" s="90" t="s">
        <v>3496</v>
      </c>
      <c r="Y667" s="90" t="str">
        <f>IF(VLOOKUP(I667,属性值!A:F,2,FALSE)&lt;17,"",IF(P667="","",INT(VLOOKUP(P667,属性值!A:G,R667+1,FALSE)*VLOOKUP(I667,属性值!A:F,5,FALSE))))</f>
        <v/>
      </c>
      <c r="Z667" s="90" t="str">
        <f t="shared" si="23"/>
        <v/>
      </c>
      <c r="AA667" s="90">
        <f>IF(VLOOKUP(I667,属性值!A:B,2,FALSE)&gt;16,"",IF(P667="","",INT(VLOOKUP(P667,属性值!I:O,R667+1,FALSE)*VLOOKUP(I667,属性值!A:D,3,FALSE))))</f>
        <v>244</v>
      </c>
      <c r="AB667" s="90">
        <f>IF(VLOOKUP(I667,属性值!A:B,2,FALSE)&gt;16,"",IF(P667="","",INT(VLOOKUP(P667,属性值!I:O,R667+1,FALSE)*VLOOKUP(I667,属性值!A:D,4,FALSE))))</f>
        <v>122</v>
      </c>
      <c r="AC667" s="90">
        <v>58</v>
      </c>
      <c r="AD667" s="90" t="str">
        <f>IF(AC667="","",VLOOKUP(AC667,状态名词!A:C,2,FALSE))</f>
        <v>vit</v>
      </c>
      <c r="AE667" s="90" t="str">
        <f>IF(AC667="","",VLOOKUP(AC667,状态名词!A:C,3,FALSE))</f>
        <v>体力</v>
      </c>
      <c r="AF667" s="90">
        <v>96</v>
      </c>
    </row>
    <row r="668" spans="1:32">
      <c r="I668" s="90" t="str">
        <f>IF(H668="",I667,VLOOKUP(H668,装备类型!A:B,2,FALSE))</f>
        <v>腿部</v>
      </c>
      <c r="Q668" s="55" t="str">
        <f t="shared" si="22"/>
        <v/>
      </c>
      <c r="S668" s="71"/>
      <c r="Y668" s="90" t="str">
        <f>IF(VLOOKUP(I668,属性值!A:F,2,FALSE)&lt;17,"",IF(P668="","",INT(VLOOKUP(P668,属性值!A:G,R668+1,FALSE)*VLOOKUP(I668,属性值!A:F,5,FALSE))))</f>
        <v/>
      </c>
      <c r="Z668" s="90" t="str">
        <f t="shared" si="23"/>
        <v/>
      </c>
      <c r="AA668" s="90" t="str">
        <f>IF(VLOOKUP(I668,属性值!A:B,2,FALSE)&gt;16,"",IF(P668="","",INT(VLOOKUP(P668,属性值!I:O,R668+1,FALSE)*VLOOKUP(I668,属性值!A:D,3,FALSE))))</f>
        <v/>
      </c>
      <c r="AB668" s="90" t="str">
        <f>IF(VLOOKUP(I668,属性值!A:B,2,FALSE)&gt;16,"",IF(P668="","",INT(VLOOKUP(P668,属性值!I:O,R668+1,FALSE)*VLOOKUP(I668,属性值!A:D,4,FALSE))))</f>
        <v/>
      </c>
      <c r="AC668" s="90">
        <v>21</v>
      </c>
      <c r="AD668" s="90" t="str">
        <f>IF(AC668="","",VLOOKUP(AC668,状态名词!A:C,2,FALSE))</f>
        <v>speed</v>
      </c>
      <c r="AE668" s="90" t="str">
        <f>IF(AC668="","",VLOOKUP(AC668,状态名词!A:C,3,FALSE))</f>
        <v>速度+</v>
      </c>
      <c r="AF668" s="90">
        <v>480</v>
      </c>
    </row>
    <row r="669" spans="1:32">
      <c r="I669" s="90" t="str">
        <f>IF(H669="",I668,VLOOKUP(H669,装备类型!A:B,2,FALSE))</f>
        <v>腿部</v>
      </c>
      <c r="Q669" s="55" t="str">
        <f t="shared" si="22"/>
        <v/>
      </c>
      <c r="S669" s="71"/>
      <c r="Y669" s="90" t="str">
        <f>IF(VLOOKUP(I669,属性值!A:F,2,FALSE)&lt;17,"",IF(P669="","",INT(VLOOKUP(P669,属性值!A:G,R669+1,FALSE)*VLOOKUP(I669,属性值!A:F,5,FALSE))))</f>
        <v/>
      </c>
      <c r="Z669" s="90" t="str">
        <f t="shared" si="23"/>
        <v/>
      </c>
      <c r="AA669" s="90" t="str">
        <f>IF(VLOOKUP(I669,属性值!A:B,2,FALSE)&gt;16,"",IF(P669="","",INT(VLOOKUP(P669,属性值!I:O,R669+1,FALSE)*VLOOKUP(I669,属性值!A:D,3,FALSE))))</f>
        <v/>
      </c>
      <c r="AB669" s="90" t="str">
        <f>IF(VLOOKUP(I669,属性值!A:B,2,FALSE)&gt;16,"",IF(P669="","",INT(VLOOKUP(P669,属性值!I:O,R669+1,FALSE)*VLOOKUP(I669,属性值!A:D,4,FALSE))))</f>
        <v/>
      </c>
      <c r="AC669" s="90">
        <v>23</v>
      </c>
      <c r="AD669" s="90" t="str">
        <f>IF(AC669="","",VLOOKUP(AC669,状态名词!A:C,2,FALSE))</f>
        <v>steal</v>
      </c>
      <c r="AE669" s="90" t="str">
        <f>IF(AC669="","",VLOOKUP(AC669,状态名词!A:C,3,FALSE))</f>
        <v>生命偷取</v>
      </c>
      <c r="AF669" s="90">
        <v>240</v>
      </c>
    </row>
    <row r="670" spans="1:32">
      <c r="I670" s="90" t="str">
        <f>IF(H670="",I669,VLOOKUP(H670,装备类型!A:B,2,FALSE))</f>
        <v>腿部</v>
      </c>
      <c r="J670" s="90">
        <v>3</v>
      </c>
      <c r="K670" s="90" t="s">
        <v>4293</v>
      </c>
      <c r="L670" s="90" t="s">
        <v>5292</v>
      </c>
      <c r="O670" s="90">
        <v>1</v>
      </c>
      <c r="P670" s="90">
        <v>30</v>
      </c>
      <c r="Q670" s="55">
        <f t="shared" si="22"/>
        <v>33</v>
      </c>
      <c r="R670" s="211">
        <v>3</v>
      </c>
      <c r="S670" s="71"/>
      <c r="T670" s="90" t="s">
        <v>3496</v>
      </c>
      <c r="Y670" s="90" t="str">
        <f>IF(VLOOKUP(I670,属性值!A:F,2,FALSE)&lt;17,"",IF(P670="","",INT(VLOOKUP(P670,属性值!A:G,R670+1,FALSE)*VLOOKUP(I670,属性值!A:F,5,FALSE))))</f>
        <v/>
      </c>
      <c r="Z670" s="90" t="str">
        <f t="shared" si="23"/>
        <v/>
      </c>
      <c r="AA670" s="90">
        <f>IF(VLOOKUP(I670,属性值!A:B,2,FALSE)&gt;16,"",IF(P670="","",INT(VLOOKUP(P670,属性值!I:O,R670+1,FALSE)*VLOOKUP(I670,属性值!A:D,3,FALSE))))</f>
        <v>342</v>
      </c>
      <c r="AB670" s="90">
        <f>IF(VLOOKUP(I670,属性值!A:B,2,FALSE)&gt;16,"",IF(P670="","",INT(VLOOKUP(P670,属性值!I:O,R670+1,FALSE)*VLOOKUP(I670,属性值!A:D,4,FALSE))))</f>
        <v>171</v>
      </c>
      <c r="AC670" s="90">
        <v>58</v>
      </c>
      <c r="AD670" s="90" t="str">
        <f>IF(AC670="","",VLOOKUP(AC670,状态名词!A:C,2,FALSE))</f>
        <v>vit</v>
      </c>
      <c r="AE670" s="90" t="str">
        <f>IF(AC670="","",VLOOKUP(AC670,状态名词!A:C,3,FALSE))</f>
        <v>体力</v>
      </c>
      <c r="AF670" s="90">
        <v>160</v>
      </c>
    </row>
    <row r="671" spans="1:32">
      <c r="I671" s="90" t="str">
        <f>IF(H671="",I670,VLOOKUP(H671,装备类型!A:B,2,FALSE))</f>
        <v>腿部</v>
      </c>
      <c r="Q671" s="55" t="str">
        <f t="shared" si="22"/>
        <v/>
      </c>
      <c r="S671" s="71"/>
      <c r="Y671" s="90" t="str">
        <f>IF(VLOOKUP(I671,属性值!A:F,2,FALSE)&lt;17,"",IF(P671="","",INT(VLOOKUP(P671,属性值!A:G,R671+1,FALSE)*VLOOKUP(I671,属性值!A:F,5,FALSE))))</f>
        <v/>
      </c>
      <c r="Z671" s="90" t="str">
        <f t="shared" si="23"/>
        <v/>
      </c>
      <c r="AA671" s="90" t="str">
        <f>IF(VLOOKUP(I671,属性值!A:B,2,FALSE)&gt;16,"",IF(P671="","",INT(VLOOKUP(P671,属性值!I:O,R671+1,FALSE)*VLOOKUP(I671,属性值!A:D,3,FALSE))))</f>
        <v/>
      </c>
      <c r="AB671" s="90" t="str">
        <f>IF(VLOOKUP(I671,属性值!A:B,2,FALSE)&gt;16,"",IF(P671="","",INT(VLOOKUP(P671,属性值!I:O,R671+1,FALSE)*VLOOKUP(I671,属性值!A:D,4,FALSE))))</f>
        <v/>
      </c>
      <c r="AC671" s="90">
        <v>21</v>
      </c>
      <c r="AD671" s="90" t="str">
        <f>IF(AC671="","",VLOOKUP(AC671,状态名词!A:C,2,FALSE))</f>
        <v>speed</v>
      </c>
      <c r="AE671" s="90" t="str">
        <f>IF(AC671="","",VLOOKUP(AC671,状态名词!A:C,3,FALSE))</f>
        <v>速度+</v>
      </c>
      <c r="AF671" s="90">
        <v>800</v>
      </c>
    </row>
    <row r="672" spans="1:32">
      <c r="I672" s="90" t="str">
        <f>IF(H672="",I671,VLOOKUP(H672,装备类型!A:B,2,FALSE))</f>
        <v>腿部</v>
      </c>
      <c r="Q672" s="55" t="str">
        <f t="shared" si="22"/>
        <v/>
      </c>
      <c r="S672" s="71"/>
      <c r="Y672" s="90" t="str">
        <f>IF(VLOOKUP(I672,属性值!A:F,2,FALSE)&lt;17,"",IF(P672="","",INT(VLOOKUP(P672,属性值!A:G,R672+1,FALSE)*VLOOKUP(I672,属性值!A:F,5,FALSE))))</f>
        <v/>
      </c>
      <c r="Z672" s="90" t="str">
        <f t="shared" si="23"/>
        <v/>
      </c>
      <c r="AA672" s="90" t="str">
        <f>IF(VLOOKUP(I672,属性值!A:B,2,FALSE)&gt;16,"",IF(P672="","",INT(VLOOKUP(P672,属性值!I:O,R672+1,FALSE)*VLOOKUP(I672,属性值!A:D,3,FALSE))))</f>
        <v/>
      </c>
      <c r="AB672" s="90" t="str">
        <f>IF(VLOOKUP(I672,属性值!A:B,2,FALSE)&gt;16,"",IF(P672="","",INT(VLOOKUP(P672,属性值!I:O,R672+1,FALSE)*VLOOKUP(I672,属性值!A:D,4,FALSE))))</f>
        <v/>
      </c>
      <c r="AC672" s="90">
        <v>23</v>
      </c>
      <c r="AD672" s="90" t="str">
        <f>IF(AC672="","",VLOOKUP(AC672,状态名词!A:C,2,FALSE))</f>
        <v>steal</v>
      </c>
      <c r="AE672" s="90" t="str">
        <f>IF(AC672="","",VLOOKUP(AC672,状态名词!A:C,3,FALSE))</f>
        <v>生命偷取</v>
      </c>
      <c r="AF672" s="90">
        <v>400</v>
      </c>
    </row>
    <row r="673" spans="1:32">
      <c r="A673" s="90">
        <v>15166</v>
      </c>
      <c r="B673" s="90">
        <v>20</v>
      </c>
      <c r="C673" s="90">
        <v>4</v>
      </c>
      <c r="D673" s="90">
        <v>20</v>
      </c>
      <c r="H673" s="90">
        <v>14</v>
      </c>
      <c r="I673" s="90" t="str">
        <f>IF(H673="",I672,VLOOKUP(H673,装备类型!A:B,2,FALSE))</f>
        <v>戒指</v>
      </c>
      <c r="J673" s="90">
        <v>1</v>
      </c>
      <c r="K673" s="90" t="s">
        <v>4294</v>
      </c>
      <c r="L673" s="90" t="s">
        <v>5552</v>
      </c>
      <c r="O673" s="90">
        <v>1</v>
      </c>
      <c r="P673" s="90">
        <v>20</v>
      </c>
      <c r="Q673" s="55">
        <f t="shared" si="22"/>
        <v>21</v>
      </c>
      <c r="R673" s="90">
        <v>2</v>
      </c>
      <c r="S673" s="71"/>
      <c r="T673" s="90" t="s">
        <v>4305</v>
      </c>
      <c r="Y673" s="90" t="str">
        <f>IF(VLOOKUP(I673,属性值!A:F,2,FALSE)&lt;17,"",IF(P673="","",INT(VLOOKUP(P673,属性值!A:G,R673+1,FALSE)*VLOOKUP(I673,属性值!A:F,5,FALSE))))</f>
        <v/>
      </c>
      <c r="Z673" s="90" t="str">
        <f t="shared" si="23"/>
        <v/>
      </c>
      <c r="AA673" s="90">
        <f>IF(VLOOKUP(I673,属性值!A:B,2,FALSE)&gt;16,"",IF(P673="","",INT(VLOOKUP(P673,属性值!I:O,R673+1,FALSE)*VLOOKUP(I673,属性值!A:D,3,FALSE))))</f>
        <v>114</v>
      </c>
      <c r="AB673" s="90">
        <f>IF(VLOOKUP(I673,属性值!A:B,2,FALSE)&gt;16,"",IF(P673="","",INT(VLOOKUP(P673,属性值!I:O,R673+1,FALSE)*VLOOKUP(I673,属性值!A:D,4,FALSE))))</f>
        <v>228</v>
      </c>
      <c r="AC673" s="90">
        <v>54</v>
      </c>
      <c r="AD673" s="90" t="str">
        <f>IF(AC673="","",VLOOKUP(AC673,状态名词!A:C,2,FALSE))</f>
        <v>spi</v>
      </c>
      <c r="AE673" s="90" t="str">
        <f>IF(AC673="","",VLOOKUP(AC673,状态名词!A:C,3,FALSE))</f>
        <v>精神</v>
      </c>
      <c r="AF673" s="90">
        <v>130</v>
      </c>
    </row>
    <row r="674" spans="1:32">
      <c r="I674" s="90" t="str">
        <f>IF(H674="",I673,VLOOKUP(H674,装备类型!A:B,2,FALSE))</f>
        <v>戒指</v>
      </c>
      <c r="Q674" s="55" t="str">
        <f t="shared" si="22"/>
        <v/>
      </c>
      <c r="S674" s="71"/>
      <c r="Y674" s="90" t="str">
        <f>IF(VLOOKUP(I674,属性值!A:F,2,FALSE)&lt;17,"",IF(P674="","",INT(VLOOKUP(P674,属性值!A:G,R674+1,FALSE)*VLOOKUP(I674,属性值!A:F,5,FALSE))))</f>
        <v/>
      </c>
      <c r="Z674" s="90" t="str">
        <f t="shared" si="23"/>
        <v/>
      </c>
      <c r="AA674" s="90" t="str">
        <f>IF(VLOOKUP(I674,属性值!A:B,2,FALSE)&gt;16,"",IF(P674="","",INT(VLOOKUP(P674,属性值!I:O,R674+1,FALSE)*VLOOKUP(I674,属性值!A:D,3,FALSE))))</f>
        <v/>
      </c>
      <c r="AB674" s="90" t="str">
        <f>IF(VLOOKUP(I674,属性值!A:B,2,FALSE)&gt;16,"",IF(P674="","",INT(VLOOKUP(P674,属性值!I:O,R674+1,FALSE)*VLOOKUP(I674,属性值!A:D,4,FALSE))))</f>
        <v/>
      </c>
      <c r="AC674" s="90">
        <v>17</v>
      </c>
      <c r="AD674" s="90" t="str">
        <f>IF(AC674="","",VLOOKUP(AC674,状态名词!A:C,2,FALSE))</f>
        <v>adi</v>
      </c>
      <c r="AE674" s="90" t="str">
        <f>IF(AC674="","",VLOOKUP(AC674,状态名词!A:C,3,FALSE))</f>
        <v>物穿</v>
      </c>
      <c r="AF674" s="90">
        <v>400</v>
      </c>
    </row>
    <row r="675" spans="1:32">
      <c r="I675" s="90" t="str">
        <f>IF(H675="",I674,VLOOKUP(H675,装备类型!A:B,2,FALSE))</f>
        <v>戒指</v>
      </c>
      <c r="Q675" s="55" t="str">
        <f t="shared" si="22"/>
        <v/>
      </c>
      <c r="S675" s="71"/>
      <c r="Y675" s="90" t="str">
        <f>IF(VLOOKUP(I675,属性值!A:F,2,FALSE)&lt;17,"",IF(P675="","",INT(VLOOKUP(P675,属性值!A:G,R675+1,FALSE)*VLOOKUP(I675,属性值!A:F,5,FALSE))))</f>
        <v/>
      </c>
      <c r="Z675" s="90" t="str">
        <f t="shared" si="23"/>
        <v/>
      </c>
      <c r="AA675" s="90" t="str">
        <f>IF(VLOOKUP(I675,属性值!A:B,2,FALSE)&gt;16,"",IF(P675="","",INT(VLOOKUP(P675,属性值!I:O,R675+1,FALSE)*VLOOKUP(I675,属性值!A:D,3,FALSE))))</f>
        <v/>
      </c>
      <c r="AB675" s="90" t="str">
        <f>IF(VLOOKUP(I675,属性值!A:B,2,FALSE)&gt;16,"",IF(P675="","",INT(VLOOKUP(P675,属性值!I:O,R675+1,FALSE)*VLOOKUP(I675,属性值!A:D,4,FALSE))))</f>
        <v/>
      </c>
      <c r="AC675" s="90">
        <v>18</v>
      </c>
      <c r="AD675" s="90" t="str">
        <f>IF(AC675="","",VLOOKUP(AC675,状态名词!A:C,2,FALSE))</f>
        <v>api</v>
      </c>
      <c r="AE675" s="90" t="str">
        <f>IF(AC675="","",VLOOKUP(AC675,状态名词!A:C,3,FALSE))</f>
        <v>法穿</v>
      </c>
      <c r="AF675" s="90">
        <v>200</v>
      </c>
    </row>
    <row r="676" spans="1:32">
      <c r="I676" s="90" t="str">
        <f>IF(H676="",I675,VLOOKUP(H676,装备类型!A:B,2,FALSE))</f>
        <v>戒指</v>
      </c>
      <c r="J676" s="90">
        <v>2</v>
      </c>
      <c r="K676" s="90" t="s">
        <v>4295</v>
      </c>
      <c r="L676" s="90" t="s">
        <v>5553</v>
      </c>
      <c r="O676" s="90">
        <v>1</v>
      </c>
      <c r="P676" s="90">
        <v>20</v>
      </c>
      <c r="Q676" s="55">
        <f t="shared" si="22"/>
        <v>23</v>
      </c>
      <c r="R676" s="211">
        <v>3</v>
      </c>
      <c r="S676" s="71"/>
      <c r="T676" s="90" t="s">
        <v>4305</v>
      </c>
      <c r="Y676" s="90" t="str">
        <f>IF(VLOOKUP(I676,属性值!A:F,2,FALSE)&lt;17,"",IF(P676="","",INT(VLOOKUP(P676,属性值!A:G,R676+1,FALSE)*VLOOKUP(I676,属性值!A:F,5,FALSE))))</f>
        <v/>
      </c>
      <c r="Z676" s="90" t="str">
        <f t="shared" si="23"/>
        <v/>
      </c>
      <c r="AA676" s="90">
        <f>IF(VLOOKUP(I676,属性值!A:B,2,FALSE)&gt;16,"",IF(P676="","",INT(VLOOKUP(P676,属性值!I:O,R676+1,FALSE)*VLOOKUP(I676,属性值!A:D,3,FALSE))))</f>
        <v>122</v>
      </c>
      <c r="AB676" s="90">
        <f>IF(VLOOKUP(I676,属性值!A:B,2,FALSE)&gt;16,"",IF(P676="","",INT(VLOOKUP(P676,属性值!I:O,R676+1,FALSE)*VLOOKUP(I676,属性值!A:D,4,FALSE))))</f>
        <v>244</v>
      </c>
      <c r="AC676" s="90">
        <v>54</v>
      </c>
      <c r="AD676" s="90" t="str">
        <f>IF(AC676="","",VLOOKUP(AC676,状态名词!A:C,2,FALSE))</f>
        <v>spi</v>
      </c>
      <c r="AE676" s="90" t="str">
        <f>IF(AC676="","",VLOOKUP(AC676,状态名词!A:C,3,FALSE))</f>
        <v>精神</v>
      </c>
      <c r="AF676" s="90">
        <v>160</v>
      </c>
    </row>
    <row r="677" spans="1:32">
      <c r="I677" s="90" t="str">
        <f>IF(H677="",I676,VLOOKUP(H677,装备类型!A:B,2,FALSE))</f>
        <v>戒指</v>
      </c>
      <c r="Q677" s="55" t="str">
        <f t="shared" si="22"/>
        <v/>
      </c>
      <c r="S677" s="71"/>
      <c r="Y677" s="90" t="str">
        <f>IF(VLOOKUP(I677,属性值!A:F,2,FALSE)&lt;17,"",IF(P677="","",INT(VLOOKUP(P677,属性值!A:G,R677+1,FALSE)*VLOOKUP(I677,属性值!A:F,5,FALSE))))</f>
        <v/>
      </c>
      <c r="Z677" s="90" t="str">
        <f t="shared" si="23"/>
        <v/>
      </c>
      <c r="AA677" s="90" t="str">
        <f>IF(VLOOKUP(I677,属性值!A:B,2,FALSE)&gt;16,"",IF(P677="","",INT(VLOOKUP(P677,属性值!I:O,R677+1,FALSE)*VLOOKUP(I677,属性值!A:D,3,FALSE))))</f>
        <v/>
      </c>
      <c r="AB677" s="90" t="str">
        <f>IF(VLOOKUP(I677,属性值!A:B,2,FALSE)&gt;16,"",IF(P677="","",INT(VLOOKUP(P677,属性值!I:O,R677+1,FALSE)*VLOOKUP(I677,属性值!A:D,4,FALSE))))</f>
        <v/>
      </c>
      <c r="AC677" s="90">
        <v>17</v>
      </c>
      <c r="AD677" s="90" t="str">
        <f>IF(AC677="","",VLOOKUP(AC677,状态名词!A:C,2,FALSE))</f>
        <v>adi</v>
      </c>
      <c r="AE677" s="90" t="str">
        <f>IF(AC677="","",VLOOKUP(AC677,状态名词!A:C,3,FALSE))</f>
        <v>物穿</v>
      </c>
      <c r="AF677" s="90">
        <v>480</v>
      </c>
    </row>
    <row r="678" spans="1:32">
      <c r="I678" s="90" t="str">
        <f>IF(H678="",I677,VLOOKUP(H678,装备类型!A:B,2,FALSE))</f>
        <v>戒指</v>
      </c>
      <c r="Q678" s="55" t="str">
        <f t="shared" si="22"/>
        <v/>
      </c>
      <c r="S678" s="71"/>
      <c r="Y678" s="90" t="str">
        <f>IF(VLOOKUP(I678,属性值!A:F,2,FALSE)&lt;17,"",IF(P678="","",INT(VLOOKUP(P678,属性值!A:G,R678+1,FALSE)*VLOOKUP(I678,属性值!A:F,5,FALSE))))</f>
        <v/>
      </c>
      <c r="Z678" s="90" t="str">
        <f t="shared" si="23"/>
        <v/>
      </c>
      <c r="AA678" s="90" t="str">
        <f>IF(VLOOKUP(I678,属性值!A:B,2,FALSE)&gt;16,"",IF(P678="","",INT(VLOOKUP(P678,属性值!I:O,R678+1,FALSE)*VLOOKUP(I678,属性值!A:D,3,FALSE))))</f>
        <v/>
      </c>
      <c r="AB678" s="90" t="str">
        <f>IF(VLOOKUP(I678,属性值!A:B,2,FALSE)&gt;16,"",IF(P678="","",INT(VLOOKUP(P678,属性值!I:O,R678+1,FALSE)*VLOOKUP(I678,属性值!A:D,4,FALSE))))</f>
        <v/>
      </c>
      <c r="AC678" s="90">
        <v>18</v>
      </c>
      <c r="AD678" s="90" t="str">
        <f>IF(AC678="","",VLOOKUP(AC678,状态名词!A:C,2,FALSE))</f>
        <v>api</v>
      </c>
      <c r="AE678" s="90" t="str">
        <f>IF(AC678="","",VLOOKUP(AC678,状态名词!A:C,3,FALSE))</f>
        <v>法穿</v>
      </c>
      <c r="AF678" s="90">
        <v>240</v>
      </c>
    </row>
    <row r="679" spans="1:32">
      <c r="I679" s="90" t="str">
        <f>IF(H679="",I678,VLOOKUP(H679,装备类型!A:B,2,FALSE))</f>
        <v>戒指</v>
      </c>
      <c r="J679" s="90">
        <v>3</v>
      </c>
      <c r="K679" s="90" t="s">
        <v>4296</v>
      </c>
      <c r="L679" s="90" t="s">
        <v>4310</v>
      </c>
      <c r="O679" s="90">
        <v>1</v>
      </c>
      <c r="P679" s="90">
        <v>30</v>
      </c>
      <c r="Q679" s="55">
        <f t="shared" si="22"/>
        <v>33</v>
      </c>
      <c r="R679" s="211">
        <v>3</v>
      </c>
      <c r="S679" s="71"/>
      <c r="T679" s="90" t="s">
        <v>4305</v>
      </c>
      <c r="Y679" s="90" t="str">
        <f>IF(VLOOKUP(I679,属性值!A:F,2,FALSE)&lt;17,"",IF(P679="","",INT(VLOOKUP(P679,属性值!A:G,R679+1,FALSE)*VLOOKUP(I679,属性值!A:F,5,FALSE))))</f>
        <v/>
      </c>
      <c r="Z679" s="90" t="str">
        <f t="shared" si="23"/>
        <v/>
      </c>
      <c r="AA679" s="90">
        <f>IF(VLOOKUP(I679,属性值!A:B,2,FALSE)&gt;16,"",IF(P679="","",INT(VLOOKUP(P679,属性值!I:O,R679+1,FALSE)*VLOOKUP(I679,属性值!A:D,3,FALSE))))</f>
        <v>171</v>
      </c>
      <c r="AB679" s="90">
        <f>IF(VLOOKUP(I679,属性值!A:B,2,FALSE)&gt;16,"",IF(P679="","",INT(VLOOKUP(P679,属性值!I:O,R679+1,FALSE)*VLOOKUP(I679,属性值!A:D,4,FALSE))))</f>
        <v>342</v>
      </c>
      <c r="AC679" s="90">
        <v>54</v>
      </c>
      <c r="AD679" s="90" t="str">
        <f>IF(AC679="","",VLOOKUP(AC679,状态名词!A:C,2,FALSE))</f>
        <v>spi</v>
      </c>
      <c r="AE679" s="90" t="str">
        <f>IF(AC679="","",VLOOKUP(AC679,状态名词!A:C,3,FALSE))</f>
        <v>精神</v>
      </c>
      <c r="AF679" s="90">
        <v>260</v>
      </c>
    </row>
    <row r="680" spans="1:32">
      <c r="I680" s="90" t="str">
        <f>IF(H680="",I679,VLOOKUP(H680,装备类型!A:B,2,FALSE))</f>
        <v>戒指</v>
      </c>
      <c r="Q680" s="55" t="str">
        <f t="shared" si="22"/>
        <v/>
      </c>
      <c r="S680" s="71"/>
      <c r="Y680" s="90" t="str">
        <f>IF(VLOOKUP(I680,属性值!A:F,2,FALSE)&lt;17,"",IF(P680="","",INT(VLOOKUP(P680,属性值!A:G,R680+1,FALSE)*VLOOKUP(I680,属性值!A:F,5,FALSE))))</f>
        <v/>
      </c>
      <c r="Z680" s="90" t="str">
        <f t="shared" si="23"/>
        <v/>
      </c>
      <c r="AA680" s="90" t="str">
        <f>IF(VLOOKUP(I680,属性值!A:B,2,FALSE)&gt;16,"",IF(P680="","",INT(VLOOKUP(P680,属性值!I:O,R680+1,FALSE)*VLOOKUP(I680,属性值!A:D,3,FALSE))))</f>
        <v/>
      </c>
      <c r="AB680" s="90" t="str">
        <f>IF(VLOOKUP(I680,属性值!A:B,2,FALSE)&gt;16,"",IF(P680="","",INT(VLOOKUP(P680,属性值!I:O,R680+1,FALSE)*VLOOKUP(I680,属性值!A:D,4,FALSE))))</f>
        <v/>
      </c>
      <c r="AC680" s="90">
        <v>17</v>
      </c>
      <c r="AD680" s="90" t="str">
        <f>IF(AC680="","",VLOOKUP(AC680,状态名词!A:C,2,FALSE))</f>
        <v>adi</v>
      </c>
      <c r="AE680" s="90" t="str">
        <f>IF(AC680="","",VLOOKUP(AC680,状态名词!A:C,3,FALSE))</f>
        <v>物穿</v>
      </c>
      <c r="AF680" s="90">
        <v>800</v>
      </c>
    </row>
    <row r="681" spans="1:32">
      <c r="I681" s="90" t="str">
        <f>IF(H681="",I680,VLOOKUP(H681,装备类型!A:B,2,FALSE))</f>
        <v>戒指</v>
      </c>
      <c r="Q681" s="55" t="str">
        <f t="shared" si="22"/>
        <v/>
      </c>
      <c r="S681" s="71"/>
      <c r="Y681" s="90" t="str">
        <f>IF(VLOOKUP(I681,属性值!A:F,2,FALSE)&lt;17,"",IF(P681="","",INT(VLOOKUP(P681,属性值!A:G,R681+1,FALSE)*VLOOKUP(I681,属性值!A:F,5,FALSE))))</f>
        <v/>
      </c>
      <c r="Z681" s="90" t="str">
        <f t="shared" si="23"/>
        <v/>
      </c>
      <c r="AA681" s="90" t="str">
        <f>IF(VLOOKUP(I681,属性值!A:B,2,FALSE)&gt;16,"",IF(P681="","",INT(VLOOKUP(P681,属性值!I:O,R681+1,FALSE)*VLOOKUP(I681,属性值!A:D,3,FALSE))))</f>
        <v/>
      </c>
      <c r="AB681" s="90" t="str">
        <f>IF(VLOOKUP(I681,属性值!A:B,2,FALSE)&gt;16,"",IF(P681="","",INT(VLOOKUP(P681,属性值!I:O,R681+1,FALSE)*VLOOKUP(I681,属性值!A:D,4,FALSE))))</f>
        <v/>
      </c>
      <c r="AC681" s="90">
        <v>18</v>
      </c>
      <c r="AD681" s="90" t="str">
        <f>IF(AC681="","",VLOOKUP(AC681,状态名词!A:C,2,FALSE))</f>
        <v>api</v>
      </c>
      <c r="AE681" s="90" t="str">
        <f>IF(AC681="","",VLOOKUP(AC681,状态名词!A:C,3,FALSE))</f>
        <v>法穿</v>
      </c>
      <c r="AF681" s="90">
        <v>400</v>
      </c>
    </row>
    <row r="682" spans="1:32">
      <c r="A682" s="90">
        <v>15167</v>
      </c>
      <c r="B682" s="90">
        <v>20</v>
      </c>
      <c r="C682" s="90">
        <v>4</v>
      </c>
      <c r="D682" s="90">
        <v>20</v>
      </c>
      <c r="H682" s="90">
        <v>15</v>
      </c>
      <c r="I682" s="90" t="str">
        <f>IF(H682="",I681,VLOOKUP(H682,装备类型!A:B,2,FALSE))</f>
        <v>项链</v>
      </c>
      <c r="J682" s="90">
        <v>1</v>
      </c>
      <c r="K682" s="90" t="s">
        <v>4297</v>
      </c>
      <c r="L682" s="90" t="s">
        <v>5554</v>
      </c>
      <c r="O682" s="90">
        <v>1</v>
      </c>
      <c r="P682" s="90">
        <v>20</v>
      </c>
      <c r="Q682" s="55">
        <f t="shared" si="22"/>
        <v>21</v>
      </c>
      <c r="R682" s="90">
        <v>2</v>
      </c>
      <c r="S682" s="71"/>
      <c r="T682" s="90" t="s">
        <v>3287</v>
      </c>
      <c r="Y682" s="90" t="str">
        <f>IF(VLOOKUP(I682,属性值!A:F,2,FALSE)&lt;17,"",IF(P682="","",INT(VLOOKUP(P682,属性值!A:G,R682+1,FALSE)*VLOOKUP(I682,属性值!A:F,5,FALSE))))</f>
        <v/>
      </c>
      <c r="Z682" s="90" t="str">
        <f t="shared" si="23"/>
        <v/>
      </c>
      <c r="AA682" s="90">
        <f>IF(VLOOKUP(I682,属性值!A:B,2,FALSE)&gt;16,"",IF(P682="","",INT(VLOOKUP(P682,属性值!I:O,R682+1,FALSE)*VLOOKUP(I682,属性值!A:D,3,FALSE))))</f>
        <v>114</v>
      </c>
      <c r="AB682" s="90">
        <f>IF(VLOOKUP(I682,属性值!A:B,2,FALSE)&gt;16,"",IF(P682="","",INT(VLOOKUP(P682,属性值!I:O,R682+1,FALSE)*VLOOKUP(I682,属性值!A:D,4,FALSE))))</f>
        <v>228</v>
      </c>
      <c r="AC682" s="90">
        <v>54</v>
      </c>
      <c r="AD682" s="90" t="str">
        <f>IF(AC682="","",VLOOKUP(AC682,状态名词!A:C,2,FALSE))</f>
        <v>spi</v>
      </c>
      <c r="AE682" s="90" t="str">
        <f>IF(AC682="","",VLOOKUP(AC682,状态名词!A:C,3,FALSE))</f>
        <v>精神</v>
      </c>
      <c r="AF682" s="90">
        <v>130</v>
      </c>
    </row>
    <row r="683" spans="1:32">
      <c r="I683" s="90" t="str">
        <f>IF(H683="",I682,VLOOKUP(H683,装备类型!A:B,2,FALSE))</f>
        <v>项链</v>
      </c>
      <c r="Q683" s="55" t="str">
        <f t="shared" si="22"/>
        <v/>
      </c>
      <c r="S683" s="71"/>
      <c r="Y683" s="90" t="str">
        <f>IF(VLOOKUP(I683,属性值!A:F,2,FALSE)&lt;17,"",IF(P683="","",INT(VLOOKUP(P683,属性值!A:G,R683+1,FALSE)*VLOOKUP(I683,属性值!A:F,5,FALSE))))</f>
        <v/>
      </c>
      <c r="Z683" s="90" t="str">
        <f t="shared" si="23"/>
        <v/>
      </c>
      <c r="AA683" s="90" t="str">
        <f>IF(VLOOKUP(I683,属性值!A:B,2,FALSE)&gt;16,"",IF(P683="","",INT(VLOOKUP(P683,属性值!I:O,R683+1,FALSE)*VLOOKUP(I683,属性值!A:D,3,FALSE))))</f>
        <v/>
      </c>
      <c r="AB683" s="90" t="str">
        <f>IF(VLOOKUP(I683,属性值!A:B,2,FALSE)&gt;16,"",IF(P683="","",INT(VLOOKUP(P683,属性值!I:O,R683+1,FALSE)*VLOOKUP(I683,属性值!A:D,4,FALSE))))</f>
        <v/>
      </c>
      <c r="AC683" s="90">
        <v>30</v>
      </c>
      <c r="AD683" s="90" t="str">
        <f>IF(AC683="","",VLOOKUP(AC683,状态名词!A:C,2,FALSE))</f>
        <v>elementup</v>
      </c>
      <c r="AE683" s="90" t="str">
        <f>IF(AC683="","",VLOOKUP(AC683,状态名词!A:C,3,FALSE))</f>
        <v>全属性强化</v>
      </c>
      <c r="AF683" s="90">
        <v>12</v>
      </c>
    </row>
    <row r="684" spans="1:32">
      <c r="I684" s="90" t="str">
        <f>IF(H684="",I683,VLOOKUP(H684,装备类型!A:B,2,FALSE))</f>
        <v>项链</v>
      </c>
      <c r="Q684" s="55" t="str">
        <f t="shared" si="22"/>
        <v/>
      </c>
      <c r="S684" s="71"/>
      <c r="Y684" s="90" t="str">
        <f>IF(VLOOKUP(I684,属性值!A:F,2,FALSE)&lt;17,"",IF(P684="","",INT(VLOOKUP(P684,属性值!A:G,R684+1,FALSE)*VLOOKUP(I684,属性值!A:F,5,FALSE))))</f>
        <v/>
      </c>
      <c r="Z684" s="90" t="str">
        <f t="shared" si="23"/>
        <v/>
      </c>
      <c r="AA684" s="90" t="str">
        <f>IF(VLOOKUP(I684,属性值!A:B,2,FALSE)&gt;16,"",IF(P684="","",INT(VLOOKUP(P684,属性值!I:O,R684+1,FALSE)*VLOOKUP(I684,属性值!A:D,3,FALSE))))</f>
        <v/>
      </c>
      <c r="AB684" s="90" t="str">
        <f>IF(VLOOKUP(I684,属性值!A:B,2,FALSE)&gt;16,"",IF(P684="","",INT(VLOOKUP(P684,属性值!I:O,R684+1,FALSE)*VLOOKUP(I684,属性值!A:D,4,FALSE))))</f>
        <v/>
      </c>
      <c r="AC684" s="90">
        <v>35</v>
      </c>
      <c r="AD684" s="90" t="str">
        <f>IF(AC684="","",VLOOKUP(AC684,状态名词!A:C,2,FALSE))</f>
        <v>reelement</v>
      </c>
      <c r="AE684" s="90" t="str">
        <f>IF(AC684="","",VLOOKUP(AC684,状态名词!A:C,3,FALSE))</f>
        <v>全抗性强化</v>
      </c>
      <c r="AF684" s="90">
        <v>6</v>
      </c>
    </row>
    <row r="685" spans="1:32">
      <c r="I685" s="90" t="str">
        <f>IF(H685="",I684,VLOOKUP(H685,装备类型!A:B,2,FALSE))</f>
        <v>项链</v>
      </c>
      <c r="J685" s="90">
        <v>2</v>
      </c>
      <c r="K685" s="90" t="s">
        <v>4298</v>
      </c>
      <c r="L685" s="90" t="s">
        <v>5555</v>
      </c>
      <c r="O685" s="90">
        <v>1</v>
      </c>
      <c r="P685" s="90">
        <v>20</v>
      </c>
      <c r="Q685" s="55">
        <f t="shared" si="22"/>
        <v>23</v>
      </c>
      <c r="R685" s="211">
        <v>3</v>
      </c>
      <c r="S685" s="71"/>
      <c r="T685" s="90" t="s">
        <v>3287</v>
      </c>
      <c r="Y685" s="90" t="str">
        <f>IF(VLOOKUP(I685,属性值!A:F,2,FALSE)&lt;17,"",IF(P685="","",INT(VLOOKUP(P685,属性值!A:G,R685+1,FALSE)*VLOOKUP(I685,属性值!A:F,5,FALSE))))</f>
        <v/>
      </c>
      <c r="Z685" s="90" t="str">
        <f t="shared" si="23"/>
        <v/>
      </c>
      <c r="AA685" s="90">
        <f>IF(VLOOKUP(I685,属性值!A:B,2,FALSE)&gt;16,"",IF(P685="","",INT(VLOOKUP(P685,属性值!I:O,R685+1,FALSE)*VLOOKUP(I685,属性值!A:D,3,FALSE))))</f>
        <v>122</v>
      </c>
      <c r="AB685" s="90">
        <f>IF(VLOOKUP(I685,属性值!A:B,2,FALSE)&gt;16,"",IF(P685="","",INT(VLOOKUP(P685,属性值!I:O,R685+1,FALSE)*VLOOKUP(I685,属性值!A:D,4,FALSE))))</f>
        <v>244</v>
      </c>
      <c r="AC685" s="90">
        <v>54</v>
      </c>
      <c r="AD685" s="90" t="str">
        <f>IF(AC685="","",VLOOKUP(AC685,状态名词!A:C,2,FALSE))</f>
        <v>spi</v>
      </c>
      <c r="AE685" s="90" t="str">
        <f>IF(AC685="","",VLOOKUP(AC685,状态名词!A:C,3,FALSE))</f>
        <v>精神</v>
      </c>
      <c r="AF685" s="90">
        <v>160</v>
      </c>
    </row>
    <row r="686" spans="1:32">
      <c r="I686" s="90" t="str">
        <f>IF(H686="",I685,VLOOKUP(H686,装备类型!A:B,2,FALSE))</f>
        <v>项链</v>
      </c>
      <c r="Q686" s="55" t="str">
        <f t="shared" si="22"/>
        <v/>
      </c>
      <c r="S686" s="71"/>
      <c r="Y686" s="90" t="str">
        <f>IF(VLOOKUP(I686,属性值!A:F,2,FALSE)&lt;17,"",IF(P686="","",INT(VLOOKUP(P686,属性值!A:G,R686+1,FALSE)*VLOOKUP(I686,属性值!A:F,5,FALSE))))</f>
        <v/>
      </c>
      <c r="Z686" s="90" t="str">
        <f t="shared" si="23"/>
        <v/>
      </c>
      <c r="AA686" s="90" t="str">
        <f>IF(VLOOKUP(I686,属性值!A:B,2,FALSE)&gt;16,"",IF(P686="","",INT(VLOOKUP(P686,属性值!I:O,R686+1,FALSE)*VLOOKUP(I686,属性值!A:D,3,FALSE))))</f>
        <v/>
      </c>
      <c r="AB686" s="90" t="str">
        <f>IF(VLOOKUP(I686,属性值!A:B,2,FALSE)&gt;16,"",IF(P686="","",INT(VLOOKUP(P686,属性值!I:O,R686+1,FALSE)*VLOOKUP(I686,属性值!A:D,4,FALSE))))</f>
        <v/>
      </c>
      <c r="AC686" s="90">
        <v>30</v>
      </c>
      <c r="AD686" s="90" t="str">
        <f>IF(AC686="","",VLOOKUP(AC686,状态名词!A:C,2,FALSE))</f>
        <v>elementup</v>
      </c>
      <c r="AE686" s="90" t="str">
        <f>IF(AC686="","",VLOOKUP(AC686,状态名词!A:C,3,FALSE))</f>
        <v>全属性强化</v>
      </c>
      <c r="AF686" s="90">
        <v>16</v>
      </c>
    </row>
    <row r="687" spans="1:32">
      <c r="I687" s="90" t="str">
        <f>IF(H687="",I686,VLOOKUP(H687,装备类型!A:B,2,FALSE))</f>
        <v>项链</v>
      </c>
      <c r="Q687" s="55" t="str">
        <f t="shared" si="22"/>
        <v/>
      </c>
      <c r="S687" s="71"/>
      <c r="Y687" s="90" t="str">
        <f>IF(VLOOKUP(I687,属性值!A:F,2,FALSE)&lt;17,"",IF(P687="","",INT(VLOOKUP(P687,属性值!A:G,R687+1,FALSE)*VLOOKUP(I687,属性值!A:F,5,FALSE))))</f>
        <v/>
      </c>
      <c r="Z687" s="90" t="str">
        <f t="shared" si="23"/>
        <v/>
      </c>
      <c r="AA687" s="90" t="str">
        <f>IF(VLOOKUP(I687,属性值!A:B,2,FALSE)&gt;16,"",IF(P687="","",INT(VLOOKUP(P687,属性值!I:O,R687+1,FALSE)*VLOOKUP(I687,属性值!A:D,3,FALSE))))</f>
        <v/>
      </c>
      <c r="AB687" s="90" t="str">
        <f>IF(VLOOKUP(I687,属性值!A:B,2,FALSE)&gt;16,"",IF(P687="","",INT(VLOOKUP(P687,属性值!I:O,R687+1,FALSE)*VLOOKUP(I687,属性值!A:D,4,FALSE))))</f>
        <v/>
      </c>
      <c r="AC687" s="90">
        <v>35</v>
      </c>
      <c r="AD687" s="90" t="str">
        <f>IF(AC687="","",VLOOKUP(AC687,状态名词!A:C,2,FALSE))</f>
        <v>reelement</v>
      </c>
      <c r="AE687" s="90" t="str">
        <f>IF(AC687="","",VLOOKUP(AC687,状态名词!A:C,3,FALSE))</f>
        <v>全抗性强化</v>
      </c>
      <c r="AF687" s="90">
        <v>8</v>
      </c>
    </row>
    <row r="688" spans="1:32">
      <c r="I688" s="90" t="str">
        <f>IF(H688="",I687,VLOOKUP(H688,装备类型!A:B,2,FALSE))</f>
        <v>项链</v>
      </c>
      <c r="J688" s="90">
        <v>3</v>
      </c>
      <c r="K688" s="90" t="s">
        <v>4299</v>
      </c>
      <c r="L688" s="90" t="s">
        <v>4311</v>
      </c>
      <c r="O688" s="90">
        <v>1</v>
      </c>
      <c r="P688" s="90">
        <v>30</v>
      </c>
      <c r="Q688" s="55">
        <f t="shared" si="22"/>
        <v>33</v>
      </c>
      <c r="R688" s="211">
        <v>3</v>
      </c>
      <c r="S688" s="71"/>
      <c r="T688" s="90" t="s">
        <v>3287</v>
      </c>
      <c r="Y688" s="90" t="str">
        <f>IF(VLOOKUP(I688,属性值!A:F,2,FALSE)&lt;17,"",IF(P688="","",INT(VLOOKUP(P688,属性值!A:G,R688+1,FALSE)*VLOOKUP(I688,属性值!A:F,5,FALSE))))</f>
        <v/>
      </c>
      <c r="Z688" s="90" t="str">
        <f t="shared" si="23"/>
        <v/>
      </c>
      <c r="AA688" s="90">
        <f>IF(VLOOKUP(I688,属性值!A:B,2,FALSE)&gt;16,"",IF(P688="","",INT(VLOOKUP(P688,属性值!I:O,R688+1,FALSE)*VLOOKUP(I688,属性值!A:D,3,FALSE))))</f>
        <v>171</v>
      </c>
      <c r="AB688" s="90">
        <f>IF(VLOOKUP(I688,属性值!A:B,2,FALSE)&gt;16,"",IF(P688="","",INT(VLOOKUP(P688,属性值!I:O,R688+1,FALSE)*VLOOKUP(I688,属性值!A:D,4,FALSE))))</f>
        <v>342</v>
      </c>
      <c r="AC688" s="90">
        <v>54</v>
      </c>
      <c r="AD688" s="90" t="str">
        <f>IF(AC688="","",VLOOKUP(AC688,状态名词!A:C,2,FALSE))</f>
        <v>spi</v>
      </c>
      <c r="AE688" s="90" t="str">
        <f>IF(AC688="","",VLOOKUP(AC688,状态名词!A:C,3,FALSE))</f>
        <v>精神</v>
      </c>
      <c r="AF688" s="90">
        <v>260</v>
      </c>
    </row>
    <row r="689" spans="1:32">
      <c r="I689" s="90" t="str">
        <f>IF(H689="",I688,VLOOKUP(H689,装备类型!A:B,2,FALSE))</f>
        <v>项链</v>
      </c>
      <c r="Q689" s="55" t="str">
        <f t="shared" si="22"/>
        <v/>
      </c>
      <c r="S689" s="71"/>
      <c r="Y689" s="90" t="str">
        <f>IF(VLOOKUP(I689,属性值!A:F,2,FALSE)&lt;17,"",IF(P689="","",INT(VLOOKUP(P689,属性值!A:G,R689+1,FALSE)*VLOOKUP(I689,属性值!A:F,5,FALSE))))</f>
        <v/>
      </c>
      <c r="Z689" s="90" t="str">
        <f t="shared" si="23"/>
        <v/>
      </c>
      <c r="AA689" s="90" t="str">
        <f>IF(VLOOKUP(I689,属性值!A:B,2,FALSE)&gt;16,"",IF(P689="","",INT(VLOOKUP(P689,属性值!I:O,R689+1,FALSE)*VLOOKUP(I689,属性值!A:D,3,FALSE))))</f>
        <v/>
      </c>
      <c r="AB689" s="90" t="str">
        <f>IF(VLOOKUP(I689,属性值!A:B,2,FALSE)&gt;16,"",IF(P689="","",INT(VLOOKUP(P689,属性值!I:O,R689+1,FALSE)*VLOOKUP(I689,属性值!A:D,4,FALSE))))</f>
        <v/>
      </c>
      <c r="AC689" s="90">
        <v>30</v>
      </c>
      <c r="AD689" s="90" t="str">
        <f>IF(AC689="","",VLOOKUP(AC689,状态名词!A:C,2,FALSE))</f>
        <v>elementup</v>
      </c>
      <c r="AE689" s="90" t="str">
        <f>IF(AC689="","",VLOOKUP(AC689,状态名词!A:C,3,FALSE))</f>
        <v>全属性强化</v>
      </c>
      <c r="AF689" s="90">
        <v>24</v>
      </c>
    </row>
    <row r="690" spans="1:32">
      <c r="I690" s="90" t="str">
        <f>IF(H690="",I689,VLOOKUP(H690,装备类型!A:B,2,FALSE))</f>
        <v>项链</v>
      </c>
      <c r="Q690" s="55" t="str">
        <f t="shared" si="22"/>
        <v/>
      </c>
      <c r="S690" s="71"/>
      <c r="Y690" s="90" t="str">
        <f>IF(VLOOKUP(I690,属性值!A:F,2,FALSE)&lt;17,"",IF(P690="","",INT(VLOOKUP(P690,属性值!A:G,R690+1,FALSE)*VLOOKUP(I690,属性值!A:F,5,FALSE))))</f>
        <v/>
      </c>
      <c r="Z690" s="90" t="str">
        <f t="shared" si="23"/>
        <v/>
      </c>
      <c r="AA690" s="90" t="str">
        <f>IF(VLOOKUP(I690,属性值!A:B,2,FALSE)&gt;16,"",IF(P690="","",INT(VLOOKUP(P690,属性值!I:O,R690+1,FALSE)*VLOOKUP(I690,属性值!A:D,3,FALSE))))</f>
        <v/>
      </c>
      <c r="AB690" s="90" t="str">
        <f>IF(VLOOKUP(I690,属性值!A:B,2,FALSE)&gt;16,"",IF(P690="","",INT(VLOOKUP(P690,属性值!I:O,R690+1,FALSE)*VLOOKUP(I690,属性值!A:D,4,FALSE))))</f>
        <v/>
      </c>
      <c r="AC690" s="90">
        <v>35</v>
      </c>
      <c r="AD690" s="90" t="str">
        <f>IF(AC690="","",VLOOKUP(AC690,状态名词!A:C,2,FALSE))</f>
        <v>reelement</v>
      </c>
      <c r="AE690" s="90" t="str">
        <f>IF(AC690="","",VLOOKUP(AC690,状态名词!A:C,3,FALSE))</f>
        <v>全抗性强化</v>
      </c>
      <c r="AF690" s="90">
        <v>12</v>
      </c>
    </row>
    <row r="691" spans="1:32">
      <c r="A691" s="90">
        <v>15168</v>
      </c>
      <c r="B691" s="90">
        <v>20</v>
      </c>
      <c r="C691" s="90">
        <v>4</v>
      </c>
      <c r="D691" s="90">
        <v>20</v>
      </c>
      <c r="H691" s="90">
        <v>16</v>
      </c>
      <c r="I691" s="90" t="str">
        <f>IF(H691="",I690,VLOOKUP(H691,装备类型!A:B,2,FALSE))</f>
        <v>手镯</v>
      </c>
      <c r="J691" s="90">
        <v>1</v>
      </c>
      <c r="K691" s="90" t="s">
        <v>4300</v>
      </c>
      <c r="L691" s="90" t="s">
        <v>5556</v>
      </c>
      <c r="O691" s="90">
        <v>1</v>
      </c>
      <c r="P691" s="90">
        <v>20</v>
      </c>
      <c r="Q691" s="55">
        <f t="shared" si="22"/>
        <v>21</v>
      </c>
      <c r="R691" s="90">
        <v>2</v>
      </c>
      <c r="S691" s="71"/>
      <c r="T691" s="90" t="s">
        <v>3499</v>
      </c>
      <c r="Y691" s="90" t="str">
        <f>IF(VLOOKUP(I691,属性值!A:F,2,FALSE)&lt;17,"",IF(P691="","",INT(VLOOKUP(P691,属性值!A:G,R691+1,FALSE)*VLOOKUP(I691,属性值!A:F,5,FALSE))))</f>
        <v/>
      </c>
      <c r="Z691" s="90" t="str">
        <f t="shared" si="23"/>
        <v/>
      </c>
      <c r="AA691" s="90">
        <f>IF(VLOOKUP(I691,属性值!A:B,2,FALSE)&gt;16,"",IF(P691="","",INT(VLOOKUP(P691,属性值!I:O,R691+1,FALSE)*VLOOKUP(I691,属性值!A:D,3,FALSE))))</f>
        <v>114</v>
      </c>
      <c r="AB691" s="90">
        <f>IF(VLOOKUP(I691,属性值!A:B,2,FALSE)&gt;16,"",IF(P691="","",INT(VLOOKUP(P691,属性值!I:O,R691+1,FALSE)*VLOOKUP(I691,属性值!A:D,4,FALSE))))</f>
        <v>228</v>
      </c>
      <c r="AC691" s="90">
        <v>54</v>
      </c>
      <c r="AD691" s="90" t="str">
        <f>IF(AC691="","",VLOOKUP(AC691,状态名词!A:C,2,FALSE))</f>
        <v>spi</v>
      </c>
      <c r="AE691" s="90" t="str">
        <f>IF(AC691="","",VLOOKUP(AC691,状态名词!A:C,3,FALSE))</f>
        <v>精神</v>
      </c>
      <c r="AF691" s="90">
        <v>130</v>
      </c>
    </row>
    <row r="692" spans="1:32">
      <c r="I692" s="90" t="str">
        <f>IF(H692="",I691,VLOOKUP(H692,装备类型!A:B,2,FALSE))</f>
        <v>手镯</v>
      </c>
      <c r="Q692" s="55" t="str">
        <f t="shared" si="22"/>
        <v/>
      </c>
      <c r="S692" s="71"/>
      <c r="Y692" s="90" t="str">
        <f>IF(VLOOKUP(I692,属性值!A:F,2,FALSE)&lt;17,"",IF(P692="","",INT(VLOOKUP(P692,属性值!A:G,R692+1,FALSE)*VLOOKUP(I692,属性值!A:F,5,FALSE))))</f>
        <v/>
      </c>
      <c r="Z692" s="90" t="str">
        <f t="shared" si="23"/>
        <v/>
      </c>
      <c r="AA692" s="90" t="str">
        <f>IF(VLOOKUP(I692,属性值!A:B,2,FALSE)&gt;16,"",IF(P692="","",INT(VLOOKUP(P692,属性值!I:O,R692+1,FALSE)*VLOOKUP(I692,属性值!A:D,3,FALSE))))</f>
        <v/>
      </c>
      <c r="AB692" s="90" t="str">
        <f>IF(VLOOKUP(I692,属性值!A:B,2,FALSE)&gt;16,"",IF(P692="","",INT(VLOOKUP(P692,属性值!I:O,R692+1,FALSE)*VLOOKUP(I692,属性值!A:D,4,FALSE))))</f>
        <v/>
      </c>
      <c r="AC692" s="90">
        <v>65</v>
      </c>
      <c r="AD692" s="90" t="str">
        <f>IF(AC692="","",VLOOKUP(AC692,状态名词!A:C,2,FALSE))</f>
        <v>str</v>
      </c>
      <c r="AE692" s="90" t="str">
        <f>IF(AC692="","",VLOOKUP(AC692,状态名词!A:C,3,FALSE))</f>
        <v>力量</v>
      </c>
      <c r="AF692" s="90">
        <v>130</v>
      </c>
    </row>
    <row r="693" spans="1:32">
      <c r="I693" s="90" t="str">
        <f>IF(H693="",I692,VLOOKUP(H693,装备类型!A:B,2,FALSE))</f>
        <v>手镯</v>
      </c>
      <c r="Q693" s="55" t="str">
        <f t="shared" si="22"/>
        <v/>
      </c>
      <c r="S693" s="71"/>
      <c r="Y693" s="90" t="str">
        <f>IF(VLOOKUP(I693,属性值!A:F,2,FALSE)&lt;17,"",IF(P693="","",INT(VLOOKUP(P693,属性值!A:G,R693+1,FALSE)*VLOOKUP(I693,属性值!A:F,5,FALSE))))</f>
        <v/>
      </c>
      <c r="Z693" s="90" t="str">
        <f t="shared" si="23"/>
        <v/>
      </c>
      <c r="AA693" s="90" t="str">
        <f>IF(VLOOKUP(I693,属性值!A:B,2,FALSE)&gt;16,"",IF(P693="","",INT(VLOOKUP(P693,属性值!I:O,R693+1,FALSE)*VLOOKUP(I693,属性值!A:D,3,FALSE))))</f>
        <v/>
      </c>
      <c r="AB693" s="90" t="str">
        <f>IF(VLOOKUP(I693,属性值!A:B,2,FALSE)&gt;16,"",IF(P693="","",INT(VLOOKUP(P693,属性值!I:O,R693+1,FALSE)*VLOOKUP(I693,属性值!A:D,4,FALSE))))</f>
        <v/>
      </c>
      <c r="AC693" s="90">
        <v>67</v>
      </c>
      <c r="AD693" s="90" t="str">
        <f>IF(AC693="","",VLOOKUP(AC693,状态名词!A:C,2,FALSE))</f>
        <v>inte</v>
      </c>
      <c r="AE693" s="90" t="str">
        <f>IF(AC693="","",VLOOKUP(AC693,状态名词!A:C,3,FALSE))</f>
        <v>智力</v>
      </c>
      <c r="AF693" s="90">
        <v>60</v>
      </c>
    </row>
    <row r="694" spans="1:32">
      <c r="I694" s="90" t="str">
        <f>IF(H694="",I693,VLOOKUP(H694,装备类型!A:B,2,FALSE))</f>
        <v>手镯</v>
      </c>
      <c r="J694" s="90">
        <v>2</v>
      </c>
      <c r="K694" s="90" t="s">
        <v>4301</v>
      </c>
      <c r="L694" s="90" t="s">
        <v>5557</v>
      </c>
      <c r="O694" s="90">
        <v>1</v>
      </c>
      <c r="P694" s="90">
        <v>20</v>
      </c>
      <c r="Q694" s="55">
        <f t="shared" si="22"/>
        <v>23</v>
      </c>
      <c r="R694" s="211">
        <v>3</v>
      </c>
      <c r="S694" s="71"/>
      <c r="T694" s="90" t="s">
        <v>3499</v>
      </c>
      <c r="Y694" s="90" t="str">
        <f>IF(VLOOKUP(I694,属性值!A:F,2,FALSE)&lt;17,"",IF(P694="","",INT(VLOOKUP(P694,属性值!A:G,R694+1,FALSE)*VLOOKUP(I694,属性值!A:F,5,FALSE))))</f>
        <v/>
      </c>
      <c r="Z694" s="90" t="str">
        <f t="shared" si="23"/>
        <v/>
      </c>
      <c r="AA694" s="90">
        <f>IF(VLOOKUP(I694,属性值!A:B,2,FALSE)&gt;16,"",IF(P694="","",INT(VLOOKUP(P694,属性值!I:O,R694+1,FALSE)*VLOOKUP(I694,属性值!A:D,3,FALSE))))</f>
        <v>122</v>
      </c>
      <c r="AB694" s="90">
        <f>IF(VLOOKUP(I694,属性值!A:B,2,FALSE)&gt;16,"",IF(P694="","",INT(VLOOKUP(P694,属性值!I:O,R694+1,FALSE)*VLOOKUP(I694,属性值!A:D,4,FALSE))))</f>
        <v>244</v>
      </c>
      <c r="AC694" s="90">
        <v>54</v>
      </c>
      <c r="AD694" s="90" t="str">
        <f>IF(AC694="","",VLOOKUP(AC694,状态名词!A:C,2,FALSE))</f>
        <v>spi</v>
      </c>
      <c r="AE694" s="90" t="str">
        <f>IF(AC694="","",VLOOKUP(AC694,状态名词!A:C,3,FALSE))</f>
        <v>精神</v>
      </c>
      <c r="AF694" s="90">
        <v>160</v>
      </c>
    </row>
    <row r="695" spans="1:32">
      <c r="I695" s="90" t="str">
        <f>IF(H695="",I694,VLOOKUP(H695,装备类型!A:B,2,FALSE))</f>
        <v>手镯</v>
      </c>
      <c r="Q695" s="55" t="str">
        <f t="shared" si="22"/>
        <v/>
      </c>
      <c r="S695" s="71"/>
      <c r="Y695" s="90" t="str">
        <f>IF(VLOOKUP(I695,属性值!A:F,2,FALSE)&lt;17,"",IF(P695="","",INT(VLOOKUP(P695,属性值!A:G,R695+1,FALSE)*VLOOKUP(I695,属性值!A:F,5,FALSE))))</f>
        <v/>
      </c>
      <c r="Z695" s="90" t="str">
        <f t="shared" si="23"/>
        <v/>
      </c>
      <c r="AA695" s="90" t="str">
        <f>IF(VLOOKUP(I695,属性值!A:B,2,FALSE)&gt;16,"",IF(P695="","",INT(VLOOKUP(P695,属性值!I:O,R695+1,FALSE)*VLOOKUP(I695,属性值!A:D,3,FALSE))))</f>
        <v/>
      </c>
      <c r="AB695" s="90" t="str">
        <f>IF(VLOOKUP(I695,属性值!A:B,2,FALSE)&gt;16,"",IF(P695="","",INT(VLOOKUP(P695,属性值!I:O,R695+1,FALSE)*VLOOKUP(I695,属性值!A:D,4,FALSE))))</f>
        <v/>
      </c>
      <c r="AC695" s="90">
        <v>65</v>
      </c>
      <c r="AD695" s="90" t="str">
        <f>IF(AC695="","",VLOOKUP(AC695,状态名词!A:C,2,FALSE))</f>
        <v>str</v>
      </c>
      <c r="AE695" s="90" t="str">
        <f>IF(AC695="","",VLOOKUP(AC695,状态名词!A:C,3,FALSE))</f>
        <v>力量</v>
      </c>
      <c r="AF695" s="90">
        <v>160</v>
      </c>
    </row>
    <row r="696" spans="1:32">
      <c r="I696" s="90" t="str">
        <f>IF(H696="",I695,VLOOKUP(H696,装备类型!A:B,2,FALSE))</f>
        <v>手镯</v>
      </c>
      <c r="Q696" s="55" t="str">
        <f t="shared" si="22"/>
        <v/>
      </c>
      <c r="S696" s="71"/>
      <c r="Y696" s="90" t="str">
        <f>IF(VLOOKUP(I696,属性值!A:F,2,FALSE)&lt;17,"",IF(P696="","",INT(VLOOKUP(P696,属性值!A:G,R696+1,FALSE)*VLOOKUP(I696,属性值!A:F,5,FALSE))))</f>
        <v/>
      </c>
      <c r="Z696" s="90" t="str">
        <f t="shared" si="23"/>
        <v/>
      </c>
      <c r="AA696" s="90" t="str">
        <f>IF(VLOOKUP(I696,属性值!A:B,2,FALSE)&gt;16,"",IF(P696="","",INT(VLOOKUP(P696,属性值!I:O,R696+1,FALSE)*VLOOKUP(I696,属性值!A:D,3,FALSE))))</f>
        <v/>
      </c>
      <c r="AB696" s="90" t="str">
        <f>IF(VLOOKUP(I696,属性值!A:B,2,FALSE)&gt;16,"",IF(P696="","",INT(VLOOKUP(P696,属性值!I:O,R696+1,FALSE)*VLOOKUP(I696,属性值!A:D,4,FALSE))))</f>
        <v/>
      </c>
      <c r="AC696" s="90">
        <v>67</v>
      </c>
      <c r="AD696" s="90" t="str">
        <f>IF(AC696="","",VLOOKUP(AC696,状态名词!A:C,2,FALSE))</f>
        <v>inte</v>
      </c>
      <c r="AE696" s="90" t="str">
        <f>IF(AC696="","",VLOOKUP(AC696,状态名词!A:C,3,FALSE))</f>
        <v>智力</v>
      </c>
      <c r="AF696" s="90">
        <v>80</v>
      </c>
    </row>
    <row r="697" spans="1:32">
      <c r="I697" s="90" t="str">
        <f>IF(H697="",I696,VLOOKUP(H697,装备类型!A:B,2,FALSE))</f>
        <v>手镯</v>
      </c>
      <c r="J697" s="90">
        <v>3</v>
      </c>
      <c r="K697" s="90" t="s">
        <v>4302</v>
      </c>
      <c r="L697" s="90" t="s">
        <v>4312</v>
      </c>
      <c r="O697" s="90">
        <v>1</v>
      </c>
      <c r="P697" s="90">
        <v>30</v>
      </c>
      <c r="Q697" s="55">
        <f t="shared" ref="Q697:Q699" si="24">IF(R697="","",IF(R697=1,P697,R697*2-3+P697))</f>
        <v>33</v>
      </c>
      <c r="R697" s="211">
        <v>3</v>
      </c>
      <c r="S697" s="71"/>
      <c r="T697" s="90" t="s">
        <v>3499</v>
      </c>
      <c r="Y697" s="90" t="str">
        <f>IF(VLOOKUP(I697,属性值!A:F,2,FALSE)&lt;17,"",IF(P697="","",INT(VLOOKUP(P697,属性值!A:G,R697+1,FALSE)*VLOOKUP(I697,属性值!A:F,5,FALSE))))</f>
        <v/>
      </c>
      <c r="Z697" s="90" t="str">
        <f t="shared" si="23"/>
        <v/>
      </c>
      <c r="AA697" s="90">
        <f>IF(VLOOKUP(I697,属性值!A:B,2,FALSE)&gt;16,"",IF(P697="","",INT(VLOOKUP(P697,属性值!I:O,R697+1,FALSE)*VLOOKUP(I697,属性值!A:D,3,FALSE))))</f>
        <v>171</v>
      </c>
      <c r="AB697" s="90">
        <f>IF(VLOOKUP(I697,属性值!A:B,2,FALSE)&gt;16,"",IF(P697="","",INT(VLOOKUP(P697,属性值!I:O,R697+1,FALSE)*VLOOKUP(I697,属性值!A:D,4,FALSE))))</f>
        <v>342</v>
      </c>
      <c r="AC697" s="90">
        <v>54</v>
      </c>
      <c r="AD697" s="90" t="str">
        <f>IF(AC697="","",VLOOKUP(AC697,状态名词!A:C,2,FALSE))</f>
        <v>spi</v>
      </c>
      <c r="AE697" s="90" t="str">
        <f>IF(AC697="","",VLOOKUP(AC697,状态名词!A:C,3,FALSE))</f>
        <v>精神</v>
      </c>
      <c r="AF697" s="90">
        <v>260</v>
      </c>
    </row>
    <row r="698" spans="1:32">
      <c r="I698" s="90" t="str">
        <f>IF(H698="",I697,VLOOKUP(H698,装备类型!A:B,2,FALSE))</f>
        <v>手镯</v>
      </c>
      <c r="Q698" s="55" t="str">
        <f t="shared" si="24"/>
        <v/>
      </c>
      <c r="S698" s="71"/>
      <c r="Y698" s="90" t="str">
        <f>IF(VLOOKUP(I698,属性值!A:F,2,FALSE)&lt;17,"",IF(P698="","",INT(VLOOKUP(P698,属性值!A:G,R698+1,FALSE)*VLOOKUP(I698,属性值!A:F,5,FALSE))))</f>
        <v/>
      </c>
      <c r="Z698" s="90" t="str">
        <f t="shared" si="23"/>
        <v/>
      </c>
      <c r="AA698" s="90" t="str">
        <f>IF(VLOOKUP(I698,属性值!A:B,2,FALSE)&gt;16,"",IF(P698="","",INT(VLOOKUP(P698,属性值!I:O,R698+1,FALSE)*VLOOKUP(I698,属性值!A:D,3,FALSE))))</f>
        <v/>
      </c>
      <c r="AB698" s="90" t="str">
        <f>IF(VLOOKUP(I698,属性值!A:B,2,FALSE)&gt;16,"",IF(P698="","",INT(VLOOKUP(P698,属性值!I:O,R698+1,FALSE)*VLOOKUP(I698,属性值!A:D,4,FALSE))))</f>
        <v/>
      </c>
      <c r="AC698" s="90">
        <v>65</v>
      </c>
      <c r="AD698" s="90" t="str">
        <f>IF(AC698="","",VLOOKUP(AC698,状态名词!A:C,2,FALSE))</f>
        <v>str</v>
      </c>
      <c r="AE698" s="90" t="str">
        <f>IF(AC698="","",VLOOKUP(AC698,状态名词!A:C,3,FALSE))</f>
        <v>力量</v>
      </c>
      <c r="AF698" s="90">
        <v>260</v>
      </c>
    </row>
    <row r="699" spans="1:32">
      <c r="I699" s="90" t="str">
        <f>IF(H699="",I698,VLOOKUP(H699,装备类型!A:B,2,FALSE))</f>
        <v>手镯</v>
      </c>
      <c r="Q699" s="55" t="str">
        <f t="shared" si="24"/>
        <v/>
      </c>
      <c r="S699" s="71"/>
      <c r="Y699" s="90" t="str">
        <f>IF(VLOOKUP(I699,属性值!A:F,2,FALSE)&lt;17,"",IF(P699="","",INT(VLOOKUP(P699,属性值!A:G,R699+1,FALSE)*VLOOKUP(I699,属性值!A:F,5,FALSE))))</f>
        <v/>
      </c>
      <c r="Z699" s="90" t="str">
        <f t="shared" si="23"/>
        <v/>
      </c>
      <c r="AA699" s="90" t="str">
        <f>IF(VLOOKUP(I699,属性值!A:B,2,FALSE)&gt;16,"",IF(P699="","",INT(VLOOKUP(P699,属性值!I:O,R699+1,FALSE)*VLOOKUP(I699,属性值!A:D,3,FALSE))))</f>
        <v/>
      </c>
      <c r="AB699" s="90" t="str">
        <f>IF(VLOOKUP(I699,属性值!A:B,2,FALSE)&gt;16,"",IF(P699="","",INT(VLOOKUP(P699,属性值!I:O,R699+1,FALSE)*VLOOKUP(I699,属性值!A:D,4,FALSE))))</f>
        <v/>
      </c>
      <c r="AC699" s="90">
        <v>67</v>
      </c>
      <c r="AD699" s="90" t="str">
        <f>IF(AC699="","",VLOOKUP(AC699,状态名词!A:C,2,FALSE))</f>
        <v>inte</v>
      </c>
      <c r="AE699" s="90" t="str">
        <f>IF(AC699="","",VLOOKUP(AC699,状态名词!A:C,3,FALSE))</f>
        <v>智力</v>
      </c>
      <c r="AF699" s="90">
        <v>130</v>
      </c>
    </row>
    <row r="700" spans="1:32">
      <c r="A700" s="90">
        <v>15169</v>
      </c>
      <c r="B700" s="90">
        <v>20</v>
      </c>
      <c r="C700" s="90">
        <v>5</v>
      </c>
      <c r="D700" s="90">
        <v>30</v>
      </c>
      <c r="G700" s="90" t="s">
        <v>6428</v>
      </c>
      <c r="H700" s="90">
        <v>11</v>
      </c>
      <c r="I700" s="90" t="str">
        <f>IF(H700="",I699,VLOOKUP(H700,装备类型!A:B,2,FALSE))</f>
        <v>头部</v>
      </c>
      <c r="J700" s="90">
        <v>1</v>
      </c>
      <c r="K700" s="90" t="s">
        <v>5985</v>
      </c>
      <c r="L700" s="90" t="s">
        <v>6067</v>
      </c>
      <c r="O700" s="90">
        <v>0</v>
      </c>
      <c r="P700" s="90">
        <v>20</v>
      </c>
      <c r="Q700" s="55">
        <f t="shared" ref="Q700:Q760" si="25">IF(R700="","",IF(R700=1,P700,R700*2-3+P700))</f>
        <v>25</v>
      </c>
      <c r="R700" s="90">
        <v>4</v>
      </c>
      <c r="S700" s="71"/>
      <c r="T700" s="90" t="s">
        <v>5837</v>
      </c>
      <c r="Y700" s="90" t="str">
        <f>IF(VLOOKUP(I700,属性值!A:F,2,FALSE)&lt;17,"",IF(P700="","",INT(VLOOKUP(P700,属性值!A:G,R700+1,FALSE)*VLOOKUP(I700,属性值!A:F,5,FALSE))))</f>
        <v/>
      </c>
      <c r="Z700" s="90" t="str">
        <f t="shared" si="23"/>
        <v/>
      </c>
      <c r="AA700" s="90">
        <f>IF(VLOOKUP(I700,属性值!A:B,2,FALSE)&gt;16,"",IF(P700="","",INT(VLOOKUP(P700,属性值!I:O,R700+1,FALSE)*VLOOKUP(I700,属性值!A:D,3,FALSE))))</f>
        <v>260</v>
      </c>
      <c r="AB700" s="90">
        <f>IF(VLOOKUP(I700,属性值!A:B,2,FALSE)&gt;16,"",IF(P700="","",INT(VLOOKUP(P700,属性值!I:O,R700+1,FALSE)*VLOOKUP(I700,属性值!A:D,4,FALSE))))</f>
        <v>130</v>
      </c>
      <c r="AC700" s="90">
        <v>58</v>
      </c>
      <c r="AD700" s="90" t="str">
        <f>IF(AC700="","",VLOOKUP(AC700,状态名词!A:C,2,FALSE))</f>
        <v>vit</v>
      </c>
      <c r="AE700" s="90" t="str">
        <f>IF(AC700="","",VLOOKUP(AC700,状态名词!A:C,3,FALSE))</f>
        <v>体力</v>
      </c>
      <c r="AF700" s="90">
        <v>30</v>
      </c>
    </row>
    <row r="701" spans="1:32">
      <c r="I701" s="90" t="str">
        <f>IF(H701="",I700,VLOOKUP(H701,装备类型!A:B,2,FALSE))</f>
        <v>头部</v>
      </c>
      <c r="Q701" s="55" t="str">
        <f t="shared" si="25"/>
        <v/>
      </c>
      <c r="S701" s="71"/>
      <c r="Y701" s="90" t="str">
        <f>IF(VLOOKUP(I701,属性值!A:F,2,FALSE)&lt;17,"",IF(P701="","",INT(VLOOKUP(P701,属性值!A:G,R701+1,FALSE)*VLOOKUP(I701,属性值!A:F,5,FALSE))))</f>
        <v/>
      </c>
      <c r="Z701" s="90" t="str">
        <f t="shared" si="23"/>
        <v/>
      </c>
      <c r="AA701" s="90" t="str">
        <f>IF(VLOOKUP(I701,属性值!A:B,2,FALSE)&gt;16,"",IF(P701="","",INT(VLOOKUP(P701,属性值!I:O,R701+1,FALSE)*VLOOKUP(I701,属性值!A:D,3,FALSE))))</f>
        <v/>
      </c>
      <c r="AB701" s="90" t="str">
        <f>IF(VLOOKUP(I701,属性值!A:B,2,FALSE)&gt;16,"",IF(P701="","",INT(VLOOKUP(P701,属性值!I:O,R701+1,FALSE)*VLOOKUP(I701,属性值!A:D,4,FALSE))))</f>
        <v/>
      </c>
      <c r="AC701" s="90">
        <v>54</v>
      </c>
      <c r="AD701" s="90" t="str">
        <f>IF(AC701="","",VLOOKUP(AC701,状态名词!A:C,2,FALSE))</f>
        <v>spi</v>
      </c>
      <c r="AE701" s="90" t="str">
        <f>IF(AC701="","",VLOOKUP(AC701,状态名词!A:C,3,FALSE))</f>
        <v>精神</v>
      </c>
      <c r="AF701" s="90">
        <v>40</v>
      </c>
    </row>
    <row r="702" spans="1:32">
      <c r="I702" s="90" t="str">
        <f>IF(H702="",I701,VLOOKUP(H702,装备类型!A:B,2,FALSE))</f>
        <v>头部</v>
      </c>
      <c r="Q702" s="55" t="str">
        <f t="shared" si="25"/>
        <v/>
      </c>
      <c r="S702" s="71"/>
      <c r="Y702" s="90" t="str">
        <f>IF(VLOOKUP(I702,属性值!A:F,2,FALSE)&lt;17,"",IF(P702="","",INT(VLOOKUP(P702,属性值!A:G,R702+1,FALSE)*VLOOKUP(I702,属性值!A:F,5,FALSE))))</f>
        <v/>
      </c>
      <c r="Z702" s="90" t="str">
        <f t="shared" si="23"/>
        <v/>
      </c>
      <c r="AA702" s="90" t="str">
        <f>IF(VLOOKUP(I702,属性值!A:B,2,FALSE)&gt;16,"",IF(P702="","",INT(VLOOKUP(P702,属性值!I:O,R702+1,FALSE)*VLOOKUP(I702,属性值!A:D,3,FALSE))))</f>
        <v/>
      </c>
      <c r="AB702" s="90" t="str">
        <f>IF(VLOOKUP(I702,属性值!A:B,2,FALSE)&gt;16,"",IF(P702="","",INT(VLOOKUP(P702,属性值!I:O,R702+1,FALSE)*VLOOKUP(I702,属性值!A:D,4,FALSE))))</f>
        <v/>
      </c>
      <c r="AC702" s="90">
        <v>60</v>
      </c>
      <c r="AD702" s="90" t="str">
        <f>IF(AC702="","",VLOOKUP(AC702,状态名词!A:C,2,FALSE))</f>
        <v>health</v>
      </c>
      <c r="AE702" s="90" t="str">
        <f>IF(AC702="","",VLOOKUP(AC702,状态名词!A:C,3,FALSE))</f>
        <v>固定血量</v>
      </c>
      <c r="AF702" s="90">
        <v>500</v>
      </c>
    </row>
    <row r="703" spans="1:32">
      <c r="I703" s="90" t="str">
        <f>IF(H703="",I702,VLOOKUP(H703,装备类型!A:B,2,FALSE))</f>
        <v>头部</v>
      </c>
      <c r="Q703" s="55" t="str">
        <f t="shared" si="25"/>
        <v/>
      </c>
      <c r="S703" s="71"/>
      <c r="Y703" s="90" t="str">
        <f>IF(VLOOKUP(I703,属性值!A:F,2,FALSE)&lt;17,"",IF(P703="","",INT(VLOOKUP(P703,属性值!A:G,R703+1,FALSE)*VLOOKUP(I703,属性值!A:F,5,FALSE))))</f>
        <v/>
      </c>
      <c r="Z703" s="90" t="str">
        <f t="shared" si="23"/>
        <v/>
      </c>
      <c r="AA703" s="90" t="str">
        <f>IF(VLOOKUP(I703,属性值!A:B,2,FALSE)&gt;16,"",IF(P703="","",INT(VLOOKUP(P703,属性值!I:O,R703+1,FALSE)*VLOOKUP(I703,属性值!A:D,3,FALSE))))</f>
        <v/>
      </c>
      <c r="AB703" s="90" t="str">
        <f>IF(VLOOKUP(I703,属性值!A:B,2,FALSE)&gt;16,"",IF(P703="","",INT(VLOOKUP(P703,属性值!I:O,R703+1,FALSE)*VLOOKUP(I703,属性值!A:D,4,FALSE))))</f>
        <v/>
      </c>
      <c r="AC703" s="90">
        <v>24</v>
      </c>
      <c r="AD703" s="90" t="str">
        <f>IF(AC703="","",VLOOKUP(AC703,状态名词!A:C,2,FALSE))</f>
        <v>heal</v>
      </c>
      <c r="AE703" s="90" t="str">
        <f>IF(AC703="","",VLOOKUP(AC703,状态名词!A:C,3,FALSE))</f>
        <v>治疗效果+</v>
      </c>
      <c r="AF703" s="90">
        <v>-500</v>
      </c>
    </row>
    <row r="704" spans="1:32">
      <c r="I704" s="90" t="str">
        <f>IF(H704="",I703,VLOOKUP(H704,装备类型!A:B,2,FALSE))</f>
        <v>头部</v>
      </c>
      <c r="J704" s="90">
        <v>2</v>
      </c>
      <c r="K704" s="90" t="s">
        <v>5985</v>
      </c>
      <c r="L704" s="90" t="s">
        <v>6067</v>
      </c>
      <c r="O704" s="90">
        <v>0</v>
      </c>
      <c r="P704" s="90">
        <v>40</v>
      </c>
      <c r="Q704" s="55">
        <f t="shared" si="25"/>
        <v>45</v>
      </c>
      <c r="R704" s="90">
        <v>4</v>
      </c>
      <c r="S704" s="71"/>
      <c r="T704" s="90" t="s">
        <v>5837</v>
      </c>
      <c r="Y704" s="90" t="str">
        <f>IF(VLOOKUP(I704,属性值!A:F,2,FALSE)&lt;17,"",IF(P704="","",INT(VLOOKUP(P704,属性值!A:G,R704+1,FALSE)*VLOOKUP(I704,属性值!A:F,5,FALSE))))</f>
        <v/>
      </c>
      <c r="Z704" s="90" t="str">
        <f t="shared" si="23"/>
        <v/>
      </c>
      <c r="AA704" s="90">
        <f>IF(VLOOKUP(I704,属性值!A:B,2,FALSE)&gt;16,"",IF(P704="","",INT(VLOOKUP(P704,属性值!I:O,R704+1,FALSE)*VLOOKUP(I704,属性值!A:D,3,FALSE))))</f>
        <v>572</v>
      </c>
      <c r="AB704" s="90">
        <f>IF(VLOOKUP(I704,属性值!A:B,2,FALSE)&gt;16,"",IF(P704="","",INT(VLOOKUP(P704,属性值!I:O,R704+1,FALSE)*VLOOKUP(I704,属性值!A:D,4,FALSE))))</f>
        <v>286</v>
      </c>
      <c r="AC704" s="90">
        <v>58</v>
      </c>
      <c r="AD704" s="90" t="str">
        <f>IF(AC704="","",VLOOKUP(AC704,状态名词!A:C,2,FALSE))</f>
        <v>vit</v>
      </c>
      <c r="AE704" s="90" t="str">
        <f>IF(AC704="","",VLOOKUP(AC704,状态名词!A:C,3,FALSE))</f>
        <v>体力</v>
      </c>
      <c r="AF704" s="90">
        <v>60</v>
      </c>
    </row>
    <row r="705" spans="1:32">
      <c r="I705" s="90" t="str">
        <f>IF(H705="",I704,VLOOKUP(H705,装备类型!A:B,2,FALSE))</f>
        <v>头部</v>
      </c>
      <c r="Q705" s="55" t="str">
        <f t="shared" si="25"/>
        <v/>
      </c>
      <c r="S705" s="71"/>
      <c r="Y705" s="90" t="str">
        <f>IF(VLOOKUP(I705,属性值!A:F,2,FALSE)&lt;17,"",IF(P705="","",INT(VLOOKUP(P705,属性值!A:G,R705+1,FALSE)*VLOOKUP(I705,属性值!A:F,5,FALSE))))</f>
        <v/>
      </c>
      <c r="Z705" s="90" t="str">
        <f t="shared" si="23"/>
        <v/>
      </c>
      <c r="AA705" s="90" t="str">
        <f>IF(VLOOKUP(I705,属性值!A:B,2,FALSE)&gt;16,"",IF(P705="","",INT(VLOOKUP(P705,属性值!I:O,R705+1,FALSE)*VLOOKUP(I705,属性值!A:D,3,FALSE))))</f>
        <v/>
      </c>
      <c r="AB705" s="90" t="str">
        <f>IF(VLOOKUP(I705,属性值!A:B,2,FALSE)&gt;16,"",IF(P705="","",INT(VLOOKUP(P705,属性值!I:O,R705+1,FALSE)*VLOOKUP(I705,属性值!A:D,4,FALSE))))</f>
        <v/>
      </c>
      <c r="AC705" s="90">
        <v>54</v>
      </c>
      <c r="AD705" s="90" t="str">
        <f>IF(AC705="","",VLOOKUP(AC705,状态名词!A:C,2,FALSE))</f>
        <v>spi</v>
      </c>
      <c r="AE705" s="90" t="str">
        <f>IF(AC705="","",VLOOKUP(AC705,状态名词!A:C,3,FALSE))</f>
        <v>精神</v>
      </c>
      <c r="AF705" s="90">
        <v>80</v>
      </c>
    </row>
    <row r="706" spans="1:32">
      <c r="I706" s="90" t="str">
        <f>IF(H706="",I705,VLOOKUP(H706,装备类型!A:B,2,FALSE))</f>
        <v>头部</v>
      </c>
      <c r="Q706" s="55" t="str">
        <f t="shared" si="25"/>
        <v/>
      </c>
      <c r="S706" s="71"/>
      <c r="Y706" s="90" t="str">
        <f>IF(VLOOKUP(I706,属性值!A:F,2,FALSE)&lt;17,"",IF(P706="","",INT(VLOOKUP(P706,属性值!A:G,R706+1,FALSE)*VLOOKUP(I706,属性值!A:F,5,FALSE))))</f>
        <v/>
      </c>
      <c r="Z706" s="90" t="str">
        <f t="shared" si="23"/>
        <v/>
      </c>
      <c r="AA706" s="90" t="str">
        <f>IF(VLOOKUP(I706,属性值!A:B,2,FALSE)&gt;16,"",IF(P706="","",INT(VLOOKUP(P706,属性值!I:O,R706+1,FALSE)*VLOOKUP(I706,属性值!A:D,3,FALSE))))</f>
        <v/>
      </c>
      <c r="AB706" s="90" t="str">
        <f>IF(VLOOKUP(I706,属性值!A:B,2,FALSE)&gt;16,"",IF(P706="","",INT(VLOOKUP(P706,属性值!I:O,R706+1,FALSE)*VLOOKUP(I706,属性值!A:D,4,FALSE))))</f>
        <v/>
      </c>
      <c r="AC706" s="90">
        <v>60</v>
      </c>
      <c r="AD706" s="90" t="str">
        <f>IF(AC706="","",VLOOKUP(AC706,状态名词!A:C,2,FALSE))</f>
        <v>health</v>
      </c>
      <c r="AE706" s="90" t="str">
        <f>IF(AC706="","",VLOOKUP(AC706,状态名词!A:C,3,FALSE))</f>
        <v>固定血量</v>
      </c>
      <c r="AF706" s="90">
        <v>1000</v>
      </c>
    </row>
    <row r="707" spans="1:32">
      <c r="I707" s="90" t="str">
        <f>IF(H707="",I706,VLOOKUP(H707,装备类型!A:B,2,FALSE))</f>
        <v>头部</v>
      </c>
      <c r="Q707" s="55" t="str">
        <f t="shared" si="25"/>
        <v/>
      </c>
      <c r="S707" s="71"/>
      <c r="Y707" s="90" t="str">
        <f>IF(VLOOKUP(I707,属性值!A:F,2,FALSE)&lt;17,"",IF(P707="","",INT(VLOOKUP(P707,属性值!A:G,R707+1,FALSE)*VLOOKUP(I707,属性值!A:F,5,FALSE))))</f>
        <v/>
      </c>
      <c r="Z707" s="90" t="str">
        <f t="shared" si="23"/>
        <v/>
      </c>
      <c r="AA707" s="90" t="str">
        <f>IF(VLOOKUP(I707,属性值!A:B,2,FALSE)&gt;16,"",IF(P707="","",INT(VLOOKUP(P707,属性值!I:O,R707+1,FALSE)*VLOOKUP(I707,属性值!A:D,3,FALSE))))</f>
        <v/>
      </c>
      <c r="AB707" s="90" t="str">
        <f>IF(VLOOKUP(I707,属性值!A:B,2,FALSE)&gt;16,"",IF(P707="","",INT(VLOOKUP(P707,属性值!I:O,R707+1,FALSE)*VLOOKUP(I707,属性值!A:D,4,FALSE))))</f>
        <v/>
      </c>
      <c r="AC707" s="90">
        <v>24</v>
      </c>
      <c r="AD707" s="90" t="str">
        <f>IF(AC707="","",VLOOKUP(AC707,状态名词!A:C,2,FALSE))</f>
        <v>heal</v>
      </c>
      <c r="AE707" s="90" t="str">
        <f>IF(AC707="","",VLOOKUP(AC707,状态名词!A:C,3,FALSE))</f>
        <v>治疗效果+</v>
      </c>
      <c r="AF707" s="90">
        <v>-500</v>
      </c>
    </row>
    <row r="708" spans="1:32">
      <c r="I708" s="90" t="str">
        <f>IF(H708="",I707,VLOOKUP(H708,装备类型!A:B,2,FALSE))</f>
        <v>头部</v>
      </c>
      <c r="J708" s="90">
        <v>3</v>
      </c>
      <c r="K708" s="90" t="s">
        <v>5985</v>
      </c>
      <c r="L708" s="90" t="s">
        <v>6434</v>
      </c>
      <c r="O708" s="90">
        <v>0</v>
      </c>
      <c r="P708" s="90">
        <v>60</v>
      </c>
      <c r="Q708" s="55">
        <f t="shared" si="25"/>
        <v>65</v>
      </c>
      <c r="R708" s="90">
        <v>4</v>
      </c>
      <c r="S708" s="71"/>
      <c r="T708" s="90" t="s">
        <v>5837</v>
      </c>
      <c r="U708" s="90">
        <v>33846</v>
      </c>
      <c r="Y708" s="90" t="str">
        <f>IF(VLOOKUP(I708,属性值!A:F,2,FALSE)&lt;17,"",IF(P708="","",INT(VLOOKUP(P708,属性值!A:G,R708+1,FALSE)*VLOOKUP(I708,属性值!A:F,5,FALSE))))</f>
        <v/>
      </c>
      <c r="Z708" s="90" t="str">
        <f t="shared" ref="Z708:Z771" si="26">Y708</f>
        <v/>
      </c>
      <c r="AA708" s="90">
        <f>IF(VLOOKUP(I708,属性值!A:B,2,FALSE)&gt;16,"",IF(P708="","",INT(VLOOKUP(P708,属性值!I:O,R708+1,FALSE)*VLOOKUP(I708,属性值!A:D,3,FALSE))))</f>
        <v>1201</v>
      </c>
      <c r="AB708" s="90">
        <f>IF(VLOOKUP(I708,属性值!A:B,2,FALSE)&gt;16,"",IF(P708="","",INT(VLOOKUP(P708,属性值!I:O,R708+1,FALSE)*VLOOKUP(I708,属性值!A:D,4,FALSE))))</f>
        <v>600</v>
      </c>
      <c r="AC708" s="90">
        <v>58</v>
      </c>
      <c r="AD708" s="90" t="str">
        <f>IF(AC708="","",VLOOKUP(AC708,状态名词!A:C,2,FALSE))</f>
        <v>vit</v>
      </c>
      <c r="AE708" s="90" t="str">
        <f>IF(AC708="","",VLOOKUP(AC708,状态名词!A:C,3,FALSE))</f>
        <v>体力</v>
      </c>
      <c r="AF708" s="90">
        <v>90</v>
      </c>
    </row>
    <row r="709" spans="1:32">
      <c r="I709" s="90" t="str">
        <f>IF(H709="",I708,VLOOKUP(H709,装备类型!A:B,2,FALSE))</f>
        <v>头部</v>
      </c>
      <c r="Q709" s="55" t="str">
        <f t="shared" si="25"/>
        <v/>
      </c>
      <c r="S709" s="71"/>
      <c r="Y709" s="90" t="str">
        <f>IF(VLOOKUP(I709,属性值!A:F,2,FALSE)&lt;17,"",IF(P709="","",INT(VLOOKUP(P709,属性值!A:G,R709+1,FALSE)*VLOOKUP(I709,属性值!A:F,5,FALSE))))</f>
        <v/>
      </c>
      <c r="Z709" s="90" t="str">
        <f t="shared" si="26"/>
        <v/>
      </c>
      <c r="AA709" s="90" t="str">
        <f>IF(VLOOKUP(I709,属性值!A:B,2,FALSE)&gt;16,"",IF(P709="","",INT(VLOOKUP(P709,属性值!I:O,R709+1,FALSE)*VLOOKUP(I709,属性值!A:D,3,FALSE))))</f>
        <v/>
      </c>
      <c r="AB709" s="90" t="str">
        <f>IF(VLOOKUP(I709,属性值!A:B,2,FALSE)&gt;16,"",IF(P709="","",INT(VLOOKUP(P709,属性值!I:O,R709+1,FALSE)*VLOOKUP(I709,属性值!A:D,4,FALSE))))</f>
        <v/>
      </c>
      <c r="AC709" s="90">
        <v>54</v>
      </c>
      <c r="AD709" s="90" t="str">
        <f>IF(AC709="","",VLOOKUP(AC709,状态名词!A:C,2,FALSE))</f>
        <v>spi</v>
      </c>
      <c r="AE709" s="90" t="str">
        <f>IF(AC709="","",VLOOKUP(AC709,状态名词!A:C,3,FALSE))</f>
        <v>精神</v>
      </c>
      <c r="AF709" s="90">
        <v>120</v>
      </c>
    </row>
    <row r="710" spans="1:32">
      <c r="I710" s="90" t="str">
        <f>IF(H710="",I709,VLOOKUP(H710,装备类型!A:B,2,FALSE))</f>
        <v>头部</v>
      </c>
      <c r="Q710" s="55" t="str">
        <f t="shared" si="25"/>
        <v/>
      </c>
      <c r="S710" s="71"/>
      <c r="Y710" s="90" t="str">
        <f>IF(VLOOKUP(I710,属性值!A:F,2,FALSE)&lt;17,"",IF(P710="","",INT(VLOOKUP(P710,属性值!A:G,R710+1,FALSE)*VLOOKUP(I710,属性值!A:F,5,FALSE))))</f>
        <v/>
      </c>
      <c r="Z710" s="90" t="str">
        <f t="shared" si="26"/>
        <v/>
      </c>
      <c r="AA710" s="90" t="str">
        <f>IF(VLOOKUP(I710,属性值!A:B,2,FALSE)&gt;16,"",IF(P710="","",INT(VLOOKUP(P710,属性值!I:O,R710+1,FALSE)*VLOOKUP(I710,属性值!A:D,3,FALSE))))</f>
        <v/>
      </c>
      <c r="AB710" s="90" t="str">
        <f>IF(VLOOKUP(I710,属性值!A:B,2,FALSE)&gt;16,"",IF(P710="","",INT(VLOOKUP(P710,属性值!I:O,R710+1,FALSE)*VLOOKUP(I710,属性值!A:D,4,FALSE))))</f>
        <v/>
      </c>
      <c r="AC710" s="90">
        <v>60</v>
      </c>
      <c r="AD710" s="90" t="str">
        <f>IF(AC710="","",VLOOKUP(AC710,状态名词!A:C,2,FALSE))</f>
        <v>health</v>
      </c>
      <c r="AE710" s="90" t="str">
        <f>IF(AC710="","",VLOOKUP(AC710,状态名词!A:C,3,FALSE))</f>
        <v>固定血量</v>
      </c>
      <c r="AF710" s="90">
        <v>1500</v>
      </c>
    </row>
    <row r="711" spans="1:32">
      <c r="I711" s="90" t="str">
        <f>IF(H711="",I710,VLOOKUP(H711,装备类型!A:B,2,FALSE))</f>
        <v>头部</v>
      </c>
      <c r="Q711" s="55" t="str">
        <f t="shared" si="25"/>
        <v/>
      </c>
      <c r="S711" s="71"/>
      <c r="Y711" s="90" t="str">
        <f>IF(VLOOKUP(I711,属性值!A:F,2,FALSE)&lt;17,"",IF(P711="","",INT(VLOOKUP(P711,属性值!A:G,R711+1,FALSE)*VLOOKUP(I711,属性值!A:F,5,FALSE))))</f>
        <v/>
      </c>
      <c r="Z711" s="90" t="str">
        <f t="shared" si="26"/>
        <v/>
      </c>
      <c r="AA711" s="90" t="str">
        <f>IF(VLOOKUP(I711,属性值!A:B,2,FALSE)&gt;16,"",IF(P711="","",INT(VLOOKUP(P711,属性值!I:O,R711+1,FALSE)*VLOOKUP(I711,属性值!A:D,3,FALSE))))</f>
        <v/>
      </c>
      <c r="AB711" s="90" t="str">
        <f>IF(VLOOKUP(I711,属性值!A:B,2,FALSE)&gt;16,"",IF(P711="","",INT(VLOOKUP(P711,属性值!I:O,R711+1,FALSE)*VLOOKUP(I711,属性值!A:D,4,FALSE))))</f>
        <v/>
      </c>
      <c r="AC711" s="90">
        <v>24</v>
      </c>
      <c r="AD711" s="90" t="str">
        <f>IF(AC711="","",VLOOKUP(AC711,状态名词!A:C,2,FALSE))</f>
        <v>heal</v>
      </c>
      <c r="AE711" s="90" t="str">
        <f>IF(AC711="","",VLOOKUP(AC711,状态名词!A:C,3,FALSE))</f>
        <v>治疗效果+</v>
      </c>
      <c r="AF711" s="90">
        <v>-500</v>
      </c>
    </row>
    <row r="712" spans="1:32">
      <c r="A712" s="90">
        <v>15170</v>
      </c>
      <c r="B712" s="90">
        <v>20</v>
      </c>
      <c r="C712" s="90">
        <v>5</v>
      </c>
      <c r="D712" s="90">
        <v>30</v>
      </c>
      <c r="G712" s="90" t="s">
        <v>6429</v>
      </c>
      <c r="H712" s="90">
        <v>12</v>
      </c>
      <c r="I712" s="90" t="str">
        <f>IF(H712="",I711,VLOOKUP(H712,装备类型!A:B,2,FALSE))</f>
        <v>胸部</v>
      </c>
      <c r="J712" s="90">
        <v>1</v>
      </c>
      <c r="K712" s="90" t="s">
        <v>5986</v>
      </c>
      <c r="L712" s="90" t="s">
        <v>6067</v>
      </c>
      <c r="O712" s="90">
        <v>0</v>
      </c>
      <c r="P712" s="90">
        <v>20</v>
      </c>
      <c r="Q712" s="55">
        <f t="shared" si="25"/>
        <v>25</v>
      </c>
      <c r="R712" s="90">
        <v>4</v>
      </c>
      <c r="S712" s="71"/>
      <c r="T712" s="90" t="s">
        <v>5838</v>
      </c>
      <c r="Y712" s="90" t="str">
        <f>IF(VLOOKUP(I712,属性值!A:F,2,FALSE)&lt;17,"",IF(P712="","",INT(VLOOKUP(P712,属性值!A:G,R712+1,FALSE)*VLOOKUP(I712,属性值!A:F,5,FALSE))))</f>
        <v/>
      </c>
      <c r="Z712" s="90" t="str">
        <f t="shared" si="26"/>
        <v/>
      </c>
      <c r="AA712" s="90">
        <f>IF(VLOOKUP(I712,属性值!A:B,2,FALSE)&gt;16,"",IF(P712="","",INT(VLOOKUP(P712,属性值!I:O,R712+1,FALSE)*VLOOKUP(I712,属性值!A:D,3,FALSE))))</f>
        <v>260</v>
      </c>
      <c r="AB712" s="90">
        <f>IF(VLOOKUP(I712,属性值!A:B,2,FALSE)&gt;16,"",IF(P712="","",INT(VLOOKUP(P712,属性值!I:O,R712+1,FALSE)*VLOOKUP(I712,属性值!A:D,4,FALSE))))</f>
        <v>130</v>
      </c>
      <c r="AC712" s="90">
        <v>58</v>
      </c>
      <c r="AD712" s="90" t="str">
        <f>IF(AC712="","",VLOOKUP(AC712,状态名词!A:C,2,FALSE))</f>
        <v>vit</v>
      </c>
      <c r="AE712" s="90" t="str">
        <f>IF(AC712="","",VLOOKUP(AC712,状态名词!A:C,3,FALSE))</f>
        <v>体力</v>
      </c>
      <c r="AF712" s="90">
        <v>40</v>
      </c>
    </row>
    <row r="713" spans="1:32">
      <c r="I713" s="90" t="str">
        <f>IF(H713="",I712,VLOOKUP(H713,装备类型!A:B,2,FALSE))</f>
        <v>胸部</v>
      </c>
      <c r="Q713" s="55" t="str">
        <f t="shared" si="25"/>
        <v/>
      </c>
      <c r="S713" s="71"/>
      <c r="Y713" s="90" t="str">
        <f>IF(VLOOKUP(I713,属性值!A:F,2,FALSE)&lt;17,"",IF(P713="","",INT(VLOOKUP(P713,属性值!A:G,R713+1,FALSE)*VLOOKUP(I713,属性值!A:F,5,FALSE))))</f>
        <v/>
      </c>
      <c r="Z713" s="90" t="str">
        <f t="shared" si="26"/>
        <v/>
      </c>
      <c r="AA713" s="90" t="str">
        <f>IF(VLOOKUP(I713,属性值!A:B,2,FALSE)&gt;16,"",IF(P713="","",INT(VLOOKUP(P713,属性值!I:O,R713+1,FALSE)*VLOOKUP(I713,属性值!A:D,3,FALSE))))</f>
        <v/>
      </c>
      <c r="AB713" s="90" t="str">
        <f>IF(VLOOKUP(I713,属性值!A:B,2,FALSE)&gt;16,"",IF(P713="","",INT(VLOOKUP(P713,属性值!I:O,R713+1,FALSE)*VLOOKUP(I713,属性值!A:D,4,FALSE))))</f>
        <v/>
      </c>
      <c r="AC713" s="90">
        <v>54</v>
      </c>
      <c r="AD713" s="90" t="str">
        <f>IF(AC713="","",VLOOKUP(AC713,状态名词!A:C,2,FALSE))</f>
        <v>spi</v>
      </c>
      <c r="AE713" s="90" t="str">
        <f>IF(AC713="","",VLOOKUP(AC713,状态名词!A:C,3,FALSE))</f>
        <v>精神</v>
      </c>
      <c r="AF713" s="90">
        <v>20</v>
      </c>
    </row>
    <row r="714" spans="1:32">
      <c r="I714" s="90" t="str">
        <f>IF(H714="",I713,VLOOKUP(H714,装备类型!A:B,2,FALSE))</f>
        <v>胸部</v>
      </c>
      <c r="Q714" s="55" t="str">
        <f t="shared" si="25"/>
        <v/>
      </c>
      <c r="S714" s="71"/>
      <c r="Y714" s="90" t="str">
        <f>IF(VLOOKUP(I714,属性值!A:F,2,FALSE)&lt;17,"",IF(P714="","",INT(VLOOKUP(P714,属性值!A:G,R714+1,FALSE)*VLOOKUP(I714,属性值!A:F,5,FALSE))))</f>
        <v/>
      </c>
      <c r="Z714" s="90" t="str">
        <f t="shared" si="26"/>
        <v/>
      </c>
      <c r="AA714" s="90" t="str">
        <f>IF(VLOOKUP(I714,属性值!A:B,2,FALSE)&gt;16,"",IF(P714="","",INT(VLOOKUP(P714,属性值!I:O,R714+1,FALSE)*VLOOKUP(I714,属性值!A:D,3,FALSE))))</f>
        <v/>
      </c>
      <c r="AB714" s="90" t="str">
        <f>IF(VLOOKUP(I714,属性值!A:B,2,FALSE)&gt;16,"",IF(P714="","",INT(VLOOKUP(P714,属性值!I:O,R714+1,FALSE)*VLOOKUP(I714,属性值!A:D,4,FALSE))))</f>
        <v/>
      </c>
      <c r="AC714" s="90">
        <v>60</v>
      </c>
      <c r="AD714" s="90" t="str">
        <f>IF(AC714="","",VLOOKUP(AC714,状态名词!A:C,2,FALSE))</f>
        <v>health</v>
      </c>
      <c r="AE714" s="90" t="str">
        <f>IF(AC714="","",VLOOKUP(AC714,状态名词!A:C,3,FALSE))</f>
        <v>固定血量</v>
      </c>
      <c r="AF714" s="90">
        <v>500</v>
      </c>
    </row>
    <row r="715" spans="1:32">
      <c r="I715" s="90" t="str">
        <f>IF(H715="",I714,VLOOKUP(H715,装备类型!A:B,2,FALSE))</f>
        <v>胸部</v>
      </c>
      <c r="Q715" s="55" t="str">
        <f t="shared" si="25"/>
        <v/>
      </c>
      <c r="S715" s="71"/>
      <c r="Y715" s="90" t="str">
        <f>IF(VLOOKUP(I715,属性值!A:F,2,FALSE)&lt;17,"",IF(P715="","",INT(VLOOKUP(P715,属性值!A:G,R715+1,FALSE)*VLOOKUP(I715,属性值!A:F,5,FALSE))))</f>
        <v/>
      </c>
      <c r="Z715" s="90" t="str">
        <f t="shared" si="26"/>
        <v/>
      </c>
      <c r="AA715" s="90" t="str">
        <f>IF(VLOOKUP(I715,属性值!A:B,2,FALSE)&gt;16,"",IF(P715="","",INT(VLOOKUP(P715,属性值!I:O,R715+1,FALSE)*VLOOKUP(I715,属性值!A:D,3,FALSE))))</f>
        <v/>
      </c>
      <c r="AB715" s="90" t="str">
        <f>IF(VLOOKUP(I715,属性值!A:B,2,FALSE)&gt;16,"",IF(P715="","",INT(VLOOKUP(P715,属性值!I:O,R715+1,FALSE)*VLOOKUP(I715,属性值!A:D,4,FALSE))))</f>
        <v/>
      </c>
      <c r="AC715" s="90">
        <v>24</v>
      </c>
      <c r="AD715" s="90" t="str">
        <f>IF(AC715="","",VLOOKUP(AC715,状态名词!A:C,2,FALSE))</f>
        <v>heal</v>
      </c>
      <c r="AE715" s="90" t="str">
        <f>IF(AC715="","",VLOOKUP(AC715,状态名词!A:C,3,FALSE))</f>
        <v>治疗效果+</v>
      </c>
      <c r="AF715" s="90">
        <v>-500</v>
      </c>
    </row>
    <row r="716" spans="1:32">
      <c r="I716" s="90" t="str">
        <f>IF(H716="",I715,VLOOKUP(H716,装备类型!A:B,2,FALSE))</f>
        <v>胸部</v>
      </c>
      <c r="J716" s="90">
        <v>2</v>
      </c>
      <c r="K716" s="90" t="s">
        <v>5986</v>
      </c>
      <c r="L716" s="90" t="s">
        <v>6067</v>
      </c>
      <c r="O716" s="90">
        <v>0</v>
      </c>
      <c r="P716" s="90">
        <v>40</v>
      </c>
      <c r="Q716" s="55">
        <f t="shared" si="25"/>
        <v>45</v>
      </c>
      <c r="R716" s="90">
        <v>4</v>
      </c>
      <c r="S716" s="71"/>
      <c r="T716" s="90" t="s">
        <v>5838</v>
      </c>
      <c r="Y716" s="90" t="str">
        <f>IF(VLOOKUP(I716,属性值!A:F,2,FALSE)&lt;17,"",IF(P716="","",INT(VLOOKUP(P716,属性值!A:G,R716+1,FALSE)*VLOOKUP(I716,属性值!A:F,5,FALSE))))</f>
        <v/>
      </c>
      <c r="Z716" s="90" t="str">
        <f t="shared" si="26"/>
        <v/>
      </c>
      <c r="AA716" s="90">
        <f>IF(VLOOKUP(I716,属性值!A:B,2,FALSE)&gt;16,"",IF(P716="","",INT(VLOOKUP(P716,属性值!I:O,R716+1,FALSE)*VLOOKUP(I716,属性值!A:D,3,FALSE))))</f>
        <v>572</v>
      </c>
      <c r="AB716" s="90">
        <f>IF(VLOOKUP(I716,属性值!A:B,2,FALSE)&gt;16,"",IF(P716="","",INT(VLOOKUP(P716,属性值!I:O,R716+1,FALSE)*VLOOKUP(I716,属性值!A:D,4,FALSE))))</f>
        <v>286</v>
      </c>
      <c r="AC716" s="90">
        <v>58</v>
      </c>
      <c r="AD716" s="90" t="str">
        <f>IF(AC716="","",VLOOKUP(AC716,状态名词!A:C,2,FALSE))</f>
        <v>vit</v>
      </c>
      <c r="AE716" s="90" t="str">
        <f>IF(AC716="","",VLOOKUP(AC716,状态名词!A:C,3,FALSE))</f>
        <v>体力</v>
      </c>
      <c r="AF716" s="90">
        <v>80</v>
      </c>
    </row>
    <row r="717" spans="1:32">
      <c r="I717" s="90" t="str">
        <f>IF(H717="",I716,VLOOKUP(H717,装备类型!A:B,2,FALSE))</f>
        <v>胸部</v>
      </c>
      <c r="Q717" s="55" t="str">
        <f t="shared" si="25"/>
        <v/>
      </c>
      <c r="S717" s="71"/>
      <c r="Y717" s="90" t="str">
        <f>IF(VLOOKUP(I717,属性值!A:F,2,FALSE)&lt;17,"",IF(P717="","",INT(VLOOKUP(P717,属性值!A:G,R717+1,FALSE)*VLOOKUP(I717,属性值!A:F,5,FALSE))))</f>
        <v/>
      </c>
      <c r="Z717" s="90" t="str">
        <f t="shared" si="26"/>
        <v/>
      </c>
      <c r="AA717" s="90" t="str">
        <f>IF(VLOOKUP(I717,属性值!A:B,2,FALSE)&gt;16,"",IF(P717="","",INT(VLOOKUP(P717,属性值!I:O,R717+1,FALSE)*VLOOKUP(I717,属性值!A:D,3,FALSE))))</f>
        <v/>
      </c>
      <c r="AB717" s="90" t="str">
        <f>IF(VLOOKUP(I717,属性值!A:B,2,FALSE)&gt;16,"",IF(P717="","",INT(VLOOKUP(P717,属性值!I:O,R717+1,FALSE)*VLOOKUP(I717,属性值!A:D,4,FALSE))))</f>
        <v/>
      </c>
      <c r="AC717" s="90">
        <v>54</v>
      </c>
      <c r="AD717" s="90" t="str">
        <f>IF(AC717="","",VLOOKUP(AC717,状态名词!A:C,2,FALSE))</f>
        <v>spi</v>
      </c>
      <c r="AE717" s="90" t="str">
        <f>IF(AC717="","",VLOOKUP(AC717,状态名词!A:C,3,FALSE))</f>
        <v>精神</v>
      </c>
      <c r="AF717" s="90">
        <v>40</v>
      </c>
    </row>
    <row r="718" spans="1:32">
      <c r="I718" s="90" t="str">
        <f>IF(H718="",I717,VLOOKUP(H718,装备类型!A:B,2,FALSE))</f>
        <v>胸部</v>
      </c>
      <c r="Q718" s="55" t="str">
        <f t="shared" si="25"/>
        <v/>
      </c>
      <c r="S718" s="71"/>
      <c r="Y718" s="90" t="str">
        <f>IF(VLOOKUP(I718,属性值!A:F,2,FALSE)&lt;17,"",IF(P718="","",INT(VLOOKUP(P718,属性值!A:G,R718+1,FALSE)*VLOOKUP(I718,属性值!A:F,5,FALSE))))</f>
        <v/>
      </c>
      <c r="Z718" s="90" t="str">
        <f t="shared" si="26"/>
        <v/>
      </c>
      <c r="AA718" s="90" t="str">
        <f>IF(VLOOKUP(I718,属性值!A:B,2,FALSE)&gt;16,"",IF(P718="","",INT(VLOOKUP(P718,属性值!I:O,R718+1,FALSE)*VLOOKUP(I718,属性值!A:D,3,FALSE))))</f>
        <v/>
      </c>
      <c r="AB718" s="90" t="str">
        <f>IF(VLOOKUP(I718,属性值!A:B,2,FALSE)&gt;16,"",IF(P718="","",INT(VLOOKUP(P718,属性值!I:O,R718+1,FALSE)*VLOOKUP(I718,属性值!A:D,4,FALSE))))</f>
        <v/>
      </c>
      <c r="AC718" s="90">
        <v>60</v>
      </c>
      <c r="AD718" s="90" t="str">
        <f>IF(AC718="","",VLOOKUP(AC718,状态名词!A:C,2,FALSE))</f>
        <v>health</v>
      </c>
      <c r="AE718" s="90" t="str">
        <f>IF(AC718="","",VLOOKUP(AC718,状态名词!A:C,3,FALSE))</f>
        <v>固定血量</v>
      </c>
      <c r="AF718" s="90">
        <v>1000</v>
      </c>
    </row>
    <row r="719" spans="1:32">
      <c r="I719" s="90" t="str">
        <f>IF(H719="",I718,VLOOKUP(H719,装备类型!A:B,2,FALSE))</f>
        <v>胸部</v>
      </c>
      <c r="Q719" s="55" t="str">
        <f t="shared" si="25"/>
        <v/>
      </c>
      <c r="S719" s="71"/>
      <c r="Y719" s="90" t="str">
        <f>IF(VLOOKUP(I719,属性值!A:F,2,FALSE)&lt;17,"",IF(P719="","",INT(VLOOKUP(P719,属性值!A:G,R719+1,FALSE)*VLOOKUP(I719,属性值!A:F,5,FALSE))))</f>
        <v/>
      </c>
      <c r="Z719" s="90" t="str">
        <f t="shared" si="26"/>
        <v/>
      </c>
      <c r="AA719" s="90" t="str">
        <f>IF(VLOOKUP(I719,属性值!A:B,2,FALSE)&gt;16,"",IF(P719="","",INT(VLOOKUP(P719,属性值!I:O,R719+1,FALSE)*VLOOKUP(I719,属性值!A:D,3,FALSE))))</f>
        <v/>
      </c>
      <c r="AB719" s="90" t="str">
        <f>IF(VLOOKUP(I719,属性值!A:B,2,FALSE)&gt;16,"",IF(P719="","",INT(VLOOKUP(P719,属性值!I:O,R719+1,FALSE)*VLOOKUP(I719,属性值!A:D,4,FALSE))))</f>
        <v/>
      </c>
      <c r="AC719" s="90">
        <v>24</v>
      </c>
      <c r="AD719" s="90" t="str">
        <f>IF(AC719="","",VLOOKUP(AC719,状态名词!A:C,2,FALSE))</f>
        <v>heal</v>
      </c>
      <c r="AE719" s="90" t="str">
        <f>IF(AC719="","",VLOOKUP(AC719,状态名词!A:C,3,FALSE))</f>
        <v>治疗效果+</v>
      </c>
      <c r="AF719" s="90">
        <v>-500</v>
      </c>
    </row>
    <row r="720" spans="1:32">
      <c r="I720" s="90" t="str">
        <f>IF(H720="",I719,VLOOKUP(H720,装备类型!A:B,2,FALSE))</f>
        <v>胸部</v>
      </c>
      <c r="J720" s="90">
        <v>3</v>
      </c>
      <c r="K720" s="90" t="s">
        <v>5986</v>
      </c>
      <c r="L720" s="90" t="s">
        <v>6435</v>
      </c>
      <c r="O720" s="90">
        <v>0</v>
      </c>
      <c r="P720" s="90">
        <v>60</v>
      </c>
      <c r="Q720" s="55">
        <f t="shared" si="25"/>
        <v>65</v>
      </c>
      <c r="R720" s="90">
        <v>4</v>
      </c>
      <c r="S720" s="71"/>
      <c r="T720" s="90" t="s">
        <v>5838</v>
      </c>
      <c r="U720" s="90">
        <v>33846</v>
      </c>
      <c r="Y720" s="90" t="str">
        <f>IF(VLOOKUP(I720,属性值!A:F,2,FALSE)&lt;17,"",IF(P720="","",INT(VLOOKUP(P720,属性值!A:G,R720+1,FALSE)*VLOOKUP(I720,属性值!A:F,5,FALSE))))</f>
        <v/>
      </c>
      <c r="Z720" s="90" t="str">
        <f t="shared" si="26"/>
        <v/>
      </c>
      <c r="AA720" s="90">
        <f>IF(VLOOKUP(I720,属性值!A:B,2,FALSE)&gt;16,"",IF(P720="","",INT(VLOOKUP(P720,属性值!I:O,R720+1,FALSE)*VLOOKUP(I720,属性值!A:D,3,FALSE))))</f>
        <v>1201</v>
      </c>
      <c r="AB720" s="90">
        <f>IF(VLOOKUP(I720,属性值!A:B,2,FALSE)&gt;16,"",IF(P720="","",INT(VLOOKUP(P720,属性值!I:O,R720+1,FALSE)*VLOOKUP(I720,属性值!A:D,4,FALSE))))</f>
        <v>600</v>
      </c>
      <c r="AC720" s="90">
        <v>58</v>
      </c>
      <c r="AD720" s="90" t="str">
        <f>IF(AC720="","",VLOOKUP(AC720,状态名词!A:C,2,FALSE))</f>
        <v>vit</v>
      </c>
      <c r="AE720" s="90" t="str">
        <f>IF(AC720="","",VLOOKUP(AC720,状态名词!A:C,3,FALSE))</f>
        <v>体力</v>
      </c>
      <c r="AF720" s="90">
        <v>120</v>
      </c>
    </row>
    <row r="721" spans="1:32">
      <c r="I721" s="90" t="str">
        <f>IF(H721="",I720,VLOOKUP(H721,装备类型!A:B,2,FALSE))</f>
        <v>胸部</v>
      </c>
      <c r="Q721" s="55" t="str">
        <f t="shared" si="25"/>
        <v/>
      </c>
      <c r="S721" s="71"/>
      <c r="Y721" s="90" t="str">
        <f>IF(VLOOKUP(I721,属性值!A:F,2,FALSE)&lt;17,"",IF(P721="","",INT(VLOOKUP(P721,属性值!A:G,R721+1,FALSE)*VLOOKUP(I721,属性值!A:F,5,FALSE))))</f>
        <v/>
      </c>
      <c r="Z721" s="90" t="str">
        <f t="shared" si="26"/>
        <v/>
      </c>
      <c r="AA721" s="90" t="str">
        <f>IF(VLOOKUP(I721,属性值!A:B,2,FALSE)&gt;16,"",IF(P721="","",INT(VLOOKUP(P721,属性值!I:O,R721+1,FALSE)*VLOOKUP(I721,属性值!A:D,3,FALSE))))</f>
        <v/>
      </c>
      <c r="AB721" s="90" t="str">
        <f>IF(VLOOKUP(I721,属性值!A:B,2,FALSE)&gt;16,"",IF(P721="","",INT(VLOOKUP(P721,属性值!I:O,R721+1,FALSE)*VLOOKUP(I721,属性值!A:D,4,FALSE))))</f>
        <v/>
      </c>
      <c r="AC721" s="90">
        <v>54</v>
      </c>
      <c r="AD721" s="90" t="str">
        <f>IF(AC721="","",VLOOKUP(AC721,状态名词!A:C,2,FALSE))</f>
        <v>spi</v>
      </c>
      <c r="AE721" s="90" t="str">
        <f>IF(AC721="","",VLOOKUP(AC721,状态名词!A:C,3,FALSE))</f>
        <v>精神</v>
      </c>
      <c r="AF721" s="90">
        <v>60</v>
      </c>
    </row>
    <row r="722" spans="1:32">
      <c r="I722" s="90" t="str">
        <f>IF(H722="",I721,VLOOKUP(H722,装备类型!A:B,2,FALSE))</f>
        <v>胸部</v>
      </c>
      <c r="Q722" s="55" t="str">
        <f t="shared" si="25"/>
        <v/>
      </c>
      <c r="S722" s="71"/>
      <c r="Y722" s="90" t="str">
        <f>IF(VLOOKUP(I722,属性值!A:F,2,FALSE)&lt;17,"",IF(P722="","",INT(VLOOKUP(P722,属性值!A:G,R722+1,FALSE)*VLOOKUP(I722,属性值!A:F,5,FALSE))))</f>
        <v/>
      </c>
      <c r="Z722" s="90" t="str">
        <f t="shared" si="26"/>
        <v/>
      </c>
      <c r="AA722" s="90" t="str">
        <f>IF(VLOOKUP(I722,属性值!A:B,2,FALSE)&gt;16,"",IF(P722="","",INT(VLOOKUP(P722,属性值!I:O,R722+1,FALSE)*VLOOKUP(I722,属性值!A:D,3,FALSE))))</f>
        <v/>
      </c>
      <c r="AB722" s="90" t="str">
        <f>IF(VLOOKUP(I722,属性值!A:B,2,FALSE)&gt;16,"",IF(P722="","",INT(VLOOKUP(P722,属性值!I:O,R722+1,FALSE)*VLOOKUP(I722,属性值!A:D,4,FALSE))))</f>
        <v/>
      </c>
      <c r="AC722" s="90">
        <v>60</v>
      </c>
      <c r="AD722" s="90" t="str">
        <f>IF(AC722="","",VLOOKUP(AC722,状态名词!A:C,2,FALSE))</f>
        <v>health</v>
      </c>
      <c r="AE722" s="90" t="str">
        <f>IF(AC722="","",VLOOKUP(AC722,状态名词!A:C,3,FALSE))</f>
        <v>固定血量</v>
      </c>
      <c r="AF722" s="90">
        <v>1500</v>
      </c>
    </row>
    <row r="723" spans="1:32">
      <c r="I723" s="90" t="str">
        <f>IF(H723="",I722,VLOOKUP(H723,装备类型!A:B,2,FALSE))</f>
        <v>胸部</v>
      </c>
      <c r="Q723" s="55" t="str">
        <f t="shared" si="25"/>
        <v/>
      </c>
      <c r="S723" s="71"/>
      <c r="Y723" s="90" t="str">
        <f>IF(VLOOKUP(I723,属性值!A:F,2,FALSE)&lt;17,"",IF(P723="","",INT(VLOOKUP(P723,属性值!A:G,R723+1,FALSE)*VLOOKUP(I723,属性值!A:F,5,FALSE))))</f>
        <v/>
      </c>
      <c r="Z723" s="90" t="str">
        <f t="shared" si="26"/>
        <v/>
      </c>
      <c r="AA723" s="90" t="str">
        <f>IF(VLOOKUP(I723,属性值!A:B,2,FALSE)&gt;16,"",IF(P723="","",INT(VLOOKUP(P723,属性值!I:O,R723+1,FALSE)*VLOOKUP(I723,属性值!A:D,3,FALSE))))</f>
        <v/>
      </c>
      <c r="AB723" s="90" t="str">
        <f>IF(VLOOKUP(I723,属性值!A:B,2,FALSE)&gt;16,"",IF(P723="","",INT(VLOOKUP(P723,属性值!I:O,R723+1,FALSE)*VLOOKUP(I723,属性值!A:D,4,FALSE))))</f>
        <v/>
      </c>
      <c r="AC723" s="90">
        <v>24</v>
      </c>
      <c r="AD723" s="90" t="str">
        <f>IF(AC723="","",VLOOKUP(AC723,状态名词!A:C,2,FALSE))</f>
        <v>heal</v>
      </c>
      <c r="AE723" s="90" t="str">
        <f>IF(AC723="","",VLOOKUP(AC723,状态名词!A:C,3,FALSE))</f>
        <v>治疗效果+</v>
      </c>
      <c r="AF723" s="90">
        <v>-500</v>
      </c>
    </row>
    <row r="724" spans="1:32">
      <c r="A724" s="90">
        <v>15171</v>
      </c>
      <c r="B724" s="90">
        <v>20</v>
      </c>
      <c r="C724" s="90">
        <v>5</v>
      </c>
      <c r="D724" s="90">
        <v>30</v>
      </c>
      <c r="G724" s="90" t="s">
        <v>6430</v>
      </c>
      <c r="H724" s="90">
        <v>13</v>
      </c>
      <c r="I724" s="90" t="str">
        <f>IF(H724="",I723,VLOOKUP(H724,装备类型!A:B,2,FALSE))</f>
        <v>腿部</v>
      </c>
      <c r="J724" s="90">
        <v>1</v>
      </c>
      <c r="K724" s="90" t="s">
        <v>5987</v>
      </c>
      <c r="L724" s="90" t="s">
        <v>6067</v>
      </c>
      <c r="O724" s="90">
        <v>0</v>
      </c>
      <c r="P724" s="90">
        <v>20</v>
      </c>
      <c r="Q724" s="55">
        <f t="shared" si="25"/>
        <v>25</v>
      </c>
      <c r="R724" s="90">
        <v>4</v>
      </c>
      <c r="S724" s="71"/>
      <c r="T724" s="90" t="s">
        <v>3332</v>
      </c>
      <c r="Y724" s="90" t="str">
        <f>IF(VLOOKUP(I724,属性值!A:F,2,FALSE)&lt;17,"",IF(P724="","",INT(VLOOKUP(P724,属性值!A:G,R724+1,FALSE)*VLOOKUP(I724,属性值!A:F,5,FALSE))))</f>
        <v/>
      </c>
      <c r="Z724" s="90" t="str">
        <f t="shared" si="26"/>
        <v/>
      </c>
      <c r="AA724" s="90">
        <f>IF(VLOOKUP(I724,属性值!A:B,2,FALSE)&gt;16,"",IF(P724="","",INT(VLOOKUP(P724,属性值!I:O,R724+1,FALSE)*VLOOKUP(I724,属性值!A:D,3,FALSE))))</f>
        <v>260</v>
      </c>
      <c r="AB724" s="90">
        <f>IF(VLOOKUP(I724,属性值!A:B,2,FALSE)&gt;16,"",IF(P724="","",INT(VLOOKUP(P724,属性值!I:O,R724+1,FALSE)*VLOOKUP(I724,属性值!A:D,4,FALSE))))</f>
        <v>130</v>
      </c>
      <c r="AC724" s="90">
        <v>58</v>
      </c>
      <c r="AD724" s="90" t="str">
        <f>IF(AC724="","",VLOOKUP(AC724,状态名词!A:C,2,FALSE))</f>
        <v>vit</v>
      </c>
      <c r="AE724" s="90" t="str">
        <f>IF(AC724="","",VLOOKUP(AC724,状态名词!A:C,3,FALSE))</f>
        <v>体力</v>
      </c>
      <c r="AF724" s="90">
        <v>50</v>
      </c>
    </row>
    <row r="725" spans="1:32">
      <c r="I725" s="90" t="str">
        <f>IF(H725="",I724,VLOOKUP(H725,装备类型!A:B,2,FALSE))</f>
        <v>腿部</v>
      </c>
      <c r="Q725" s="55" t="str">
        <f t="shared" si="25"/>
        <v/>
      </c>
      <c r="S725" s="71"/>
      <c r="Y725" s="90" t="str">
        <f>IF(VLOOKUP(I725,属性值!A:F,2,FALSE)&lt;17,"",IF(P725="","",INT(VLOOKUP(P725,属性值!A:G,R725+1,FALSE)*VLOOKUP(I725,属性值!A:F,5,FALSE))))</f>
        <v/>
      </c>
      <c r="Z725" s="90" t="str">
        <f t="shared" si="26"/>
        <v/>
      </c>
      <c r="AA725" s="90" t="str">
        <f>IF(VLOOKUP(I725,属性值!A:B,2,FALSE)&gt;16,"",IF(P725="","",INT(VLOOKUP(P725,属性值!I:O,R725+1,FALSE)*VLOOKUP(I725,属性值!A:D,3,FALSE))))</f>
        <v/>
      </c>
      <c r="AB725" s="90" t="str">
        <f>IF(VLOOKUP(I725,属性值!A:B,2,FALSE)&gt;16,"",IF(P725="","",INT(VLOOKUP(P725,属性值!I:O,R725+1,FALSE)*VLOOKUP(I725,属性值!A:D,4,FALSE))))</f>
        <v/>
      </c>
      <c r="AC725" s="90">
        <v>54</v>
      </c>
      <c r="AD725" s="90" t="str">
        <f>IF(AC725="","",VLOOKUP(AC725,状态名词!A:C,2,FALSE))</f>
        <v>spi</v>
      </c>
      <c r="AE725" s="90" t="str">
        <f>IF(AC725="","",VLOOKUP(AC725,状态名词!A:C,3,FALSE))</f>
        <v>精神</v>
      </c>
      <c r="AF725" s="90">
        <v>50</v>
      </c>
    </row>
    <row r="726" spans="1:32">
      <c r="I726" s="90" t="str">
        <f>IF(H726="",I725,VLOOKUP(H726,装备类型!A:B,2,FALSE))</f>
        <v>腿部</v>
      </c>
      <c r="Q726" s="55" t="str">
        <f t="shared" si="25"/>
        <v/>
      </c>
      <c r="S726" s="71"/>
      <c r="Y726" s="90" t="str">
        <f>IF(VLOOKUP(I726,属性值!A:F,2,FALSE)&lt;17,"",IF(P726="","",INT(VLOOKUP(P726,属性值!A:G,R726+1,FALSE)*VLOOKUP(I726,属性值!A:F,5,FALSE))))</f>
        <v/>
      </c>
      <c r="Z726" s="90" t="str">
        <f t="shared" si="26"/>
        <v/>
      </c>
      <c r="AA726" s="90" t="str">
        <f>IF(VLOOKUP(I726,属性值!A:B,2,FALSE)&gt;16,"",IF(P726="","",INT(VLOOKUP(P726,属性值!I:O,R726+1,FALSE)*VLOOKUP(I726,属性值!A:D,3,FALSE))))</f>
        <v/>
      </c>
      <c r="AB726" s="90" t="str">
        <f>IF(VLOOKUP(I726,属性值!A:B,2,FALSE)&gt;16,"",IF(P726="","",INT(VLOOKUP(P726,属性值!I:O,R726+1,FALSE)*VLOOKUP(I726,属性值!A:D,4,FALSE))))</f>
        <v/>
      </c>
      <c r="AC726" s="90">
        <v>60</v>
      </c>
      <c r="AD726" s="90" t="str">
        <f>IF(AC726="","",VLOOKUP(AC726,状态名词!A:C,2,FALSE))</f>
        <v>health</v>
      </c>
      <c r="AE726" s="90" t="str">
        <f>IF(AC726="","",VLOOKUP(AC726,状态名词!A:C,3,FALSE))</f>
        <v>固定血量</v>
      </c>
      <c r="AF726" s="90">
        <v>300</v>
      </c>
    </row>
    <row r="727" spans="1:32">
      <c r="I727" s="90" t="str">
        <f>IF(H727="",I726,VLOOKUP(H727,装备类型!A:B,2,FALSE))</f>
        <v>腿部</v>
      </c>
      <c r="Q727" s="55" t="str">
        <f t="shared" si="25"/>
        <v/>
      </c>
      <c r="S727" s="71"/>
      <c r="Y727" s="90" t="str">
        <f>IF(VLOOKUP(I727,属性值!A:F,2,FALSE)&lt;17,"",IF(P727="","",INT(VLOOKUP(P727,属性值!A:G,R727+1,FALSE)*VLOOKUP(I727,属性值!A:F,5,FALSE))))</f>
        <v/>
      </c>
      <c r="Z727" s="90" t="str">
        <f t="shared" si="26"/>
        <v/>
      </c>
      <c r="AA727" s="90" t="str">
        <f>IF(VLOOKUP(I727,属性值!A:B,2,FALSE)&gt;16,"",IF(P727="","",INT(VLOOKUP(P727,属性值!I:O,R727+1,FALSE)*VLOOKUP(I727,属性值!A:D,3,FALSE))))</f>
        <v/>
      </c>
      <c r="AB727" s="90" t="str">
        <f>IF(VLOOKUP(I727,属性值!A:B,2,FALSE)&gt;16,"",IF(P727="","",INT(VLOOKUP(P727,属性值!I:O,R727+1,FALSE)*VLOOKUP(I727,属性值!A:D,4,FALSE))))</f>
        <v/>
      </c>
      <c r="AC727" s="90">
        <v>24</v>
      </c>
      <c r="AD727" s="90" t="str">
        <f>IF(AC727="","",VLOOKUP(AC727,状态名词!A:C,2,FALSE))</f>
        <v>heal</v>
      </c>
      <c r="AE727" s="90" t="str">
        <f>IF(AC727="","",VLOOKUP(AC727,状态名词!A:C,3,FALSE))</f>
        <v>治疗效果+</v>
      </c>
      <c r="AF727" s="90">
        <v>-500</v>
      </c>
    </row>
    <row r="728" spans="1:32">
      <c r="I728" s="90" t="str">
        <f>IF(H728="",I727,VLOOKUP(H728,装备类型!A:B,2,FALSE))</f>
        <v>腿部</v>
      </c>
      <c r="J728" s="90">
        <v>2</v>
      </c>
      <c r="K728" s="90" t="s">
        <v>5987</v>
      </c>
      <c r="L728" s="90" t="s">
        <v>6067</v>
      </c>
      <c r="O728" s="90">
        <v>0</v>
      </c>
      <c r="P728" s="90">
        <v>40</v>
      </c>
      <c r="Q728" s="55">
        <f t="shared" si="25"/>
        <v>45</v>
      </c>
      <c r="R728" s="90">
        <v>4</v>
      </c>
      <c r="S728" s="71"/>
      <c r="T728" s="90" t="s">
        <v>3332</v>
      </c>
      <c r="Y728" s="90" t="str">
        <f>IF(VLOOKUP(I728,属性值!A:F,2,FALSE)&lt;17,"",IF(P728="","",INT(VLOOKUP(P728,属性值!A:G,R728+1,FALSE)*VLOOKUP(I728,属性值!A:F,5,FALSE))))</f>
        <v/>
      </c>
      <c r="Z728" s="90" t="str">
        <f t="shared" si="26"/>
        <v/>
      </c>
      <c r="AA728" s="90">
        <f>IF(VLOOKUP(I728,属性值!A:B,2,FALSE)&gt;16,"",IF(P728="","",INT(VLOOKUP(P728,属性值!I:O,R728+1,FALSE)*VLOOKUP(I728,属性值!A:D,3,FALSE))))</f>
        <v>572</v>
      </c>
      <c r="AB728" s="90">
        <f>IF(VLOOKUP(I728,属性值!A:B,2,FALSE)&gt;16,"",IF(P728="","",INT(VLOOKUP(P728,属性值!I:O,R728+1,FALSE)*VLOOKUP(I728,属性值!A:D,4,FALSE))))</f>
        <v>286</v>
      </c>
      <c r="AC728" s="90">
        <v>58</v>
      </c>
      <c r="AD728" s="90" t="str">
        <f>IF(AC728="","",VLOOKUP(AC728,状态名词!A:C,2,FALSE))</f>
        <v>vit</v>
      </c>
      <c r="AE728" s="90" t="str">
        <f>IF(AC728="","",VLOOKUP(AC728,状态名词!A:C,3,FALSE))</f>
        <v>体力</v>
      </c>
      <c r="AF728" s="90">
        <v>100</v>
      </c>
    </row>
    <row r="729" spans="1:32">
      <c r="I729" s="90" t="str">
        <f>IF(H729="",I728,VLOOKUP(H729,装备类型!A:B,2,FALSE))</f>
        <v>腿部</v>
      </c>
      <c r="Q729" s="55" t="str">
        <f t="shared" si="25"/>
        <v/>
      </c>
      <c r="S729" s="71"/>
      <c r="Y729" s="90" t="str">
        <f>IF(VLOOKUP(I729,属性值!A:F,2,FALSE)&lt;17,"",IF(P729="","",INT(VLOOKUP(P729,属性值!A:G,R729+1,FALSE)*VLOOKUP(I729,属性值!A:F,5,FALSE))))</f>
        <v/>
      </c>
      <c r="Z729" s="90" t="str">
        <f t="shared" si="26"/>
        <v/>
      </c>
      <c r="AA729" s="90" t="str">
        <f>IF(VLOOKUP(I729,属性值!A:B,2,FALSE)&gt;16,"",IF(P729="","",INT(VLOOKUP(P729,属性值!I:O,R729+1,FALSE)*VLOOKUP(I729,属性值!A:D,3,FALSE))))</f>
        <v/>
      </c>
      <c r="AB729" s="90" t="str">
        <f>IF(VLOOKUP(I729,属性值!A:B,2,FALSE)&gt;16,"",IF(P729="","",INT(VLOOKUP(P729,属性值!I:O,R729+1,FALSE)*VLOOKUP(I729,属性值!A:D,4,FALSE))))</f>
        <v/>
      </c>
      <c r="AC729" s="90">
        <v>54</v>
      </c>
      <c r="AD729" s="90" t="str">
        <f>IF(AC729="","",VLOOKUP(AC729,状态名词!A:C,2,FALSE))</f>
        <v>spi</v>
      </c>
      <c r="AE729" s="90" t="str">
        <f>IF(AC729="","",VLOOKUP(AC729,状态名词!A:C,3,FALSE))</f>
        <v>精神</v>
      </c>
      <c r="AF729" s="90">
        <v>100</v>
      </c>
    </row>
    <row r="730" spans="1:32">
      <c r="I730" s="90" t="str">
        <f>IF(H730="",I729,VLOOKUP(H730,装备类型!A:B,2,FALSE))</f>
        <v>腿部</v>
      </c>
      <c r="Q730" s="55" t="str">
        <f t="shared" si="25"/>
        <v/>
      </c>
      <c r="S730" s="71"/>
      <c r="Y730" s="90" t="str">
        <f>IF(VLOOKUP(I730,属性值!A:F,2,FALSE)&lt;17,"",IF(P730="","",INT(VLOOKUP(P730,属性值!A:G,R730+1,FALSE)*VLOOKUP(I730,属性值!A:F,5,FALSE))))</f>
        <v/>
      </c>
      <c r="Z730" s="90" t="str">
        <f t="shared" si="26"/>
        <v/>
      </c>
      <c r="AA730" s="90" t="str">
        <f>IF(VLOOKUP(I730,属性值!A:B,2,FALSE)&gt;16,"",IF(P730="","",INT(VLOOKUP(P730,属性值!I:O,R730+1,FALSE)*VLOOKUP(I730,属性值!A:D,3,FALSE))))</f>
        <v/>
      </c>
      <c r="AB730" s="90" t="str">
        <f>IF(VLOOKUP(I730,属性值!A:B,2,FALSE)&gt;16,"",IF(P730="","",INT(VLOOKUP(P730,属性值!I:O,R730+1,FALSE)*VLOOKUP(I730,属性值!A:D,4,FALSE))))</f>
        <v/>
      </c>
      <c r="AC730" s="90">
        <v>60</v>
      </c>
      <c r="AD730" s="90" t="str">
        <f>IF(AC730="","",VLOOKUP(AC730,状态名词!A:C,2,FALSE))</f>
        <v>health</v>
      </c>
      <c r="AE730" s="90" t="str">
        <f>IF(AC730="","",VLOOKUP(AC730,状态名词!A:C,3,FALSE))</f>
        <v>固定血量</v>
      </c>
      <c r="AF730" s="90">
        <v>600</v>
      </c>
    </row>
    <row r="731" spans="1:32">
      <c r="I731" s="90" t="str">
        <f>IF(H731="",I730,VLOOKUP(H731,装备类型!A:B,2,FALSE))</f>
        <v>腿部</v>
      </c>
      <c r="Q731" s="55" t="str">
        <f t="shared" si="25"/>
        <v/>
      </c>
      <c r="S731" s="71"/>
      <c r="Y731" s="90" t="str">
        <f>IF(VLOOKUP(I731,属性值!A:F,2,FALSE)&lt;17,"",IF(P731="","",INT(VLOOKUP(P731,属性值!A:G,R731+1,FALSE)*VLOOKUP(I731,属性值!A:F,5,FALSE))))</f>
        <v/>
      </c>
      <c r="Z731" s="90" t="str">
        <f t="shared" si="26"/>
        <v/>
      </c>
      <c r="AA731" s="90" t="str">
        <f>IF(VLOOKUP(I731,属性值!A:B,2,FALSE)&gt;16,"",IF(P731="","",INT(VLOOKUP(P731,属性值!I:O,R731+1,FALSE)*VLOOKUP(I731,属性值!A:D,3,FALSE))))</f>
        <v/>
      </c>
      <c r="AB731" s="90" t="str">
        <f>IF(VLOOKUP(I731,属性值!A:B,2,FALSE)&gt;16,"",IF(P731="","",INT(VLOOKUP(P731,属性值!I:O,R731+1,FALSE)*VLOOKUP(I731,属性值!A:D,4,FALSE))))</f>
        <v/>
      </c>
      <c r="AC731" s="90">
        <v>24</v>
      </c>
      <c r="AD731" s="90" t="str">
        <f>IF(AC731="","",VLOOKUP(AC731,状态名词!A:C,2,FALSE))</f>
        <v>heal</v>
      </c>
      <c r="AE731" s="90" t="str">
        <f>IF(AC731="","",VLOOKUP(AC731,状态名词!A:C,3,FALSE))</f>
        <v>治疗效果+</v>
      </c>
      <c r="AF731" s="90">
        <v>-500</v>
      </c>
    </row>
    <row r="732" spans="1:32">
      <c r="I732" s="90" t="str">
        <f>IF(H732="",I731,VLOOKUP(H732,装备类型!A:B,2,FALSE))</f>
        <v>腿部</v>
      </c>
      <c r="J732" s="90">
        <v>3</v>
      </c>
      <c r="K732" s="90" t="s">
        <v>5987</v>
      </c>
      <c r="L732" s="90" t="s">
        <v>6438</v>
      </c>
      <c r="O732" s="90">
        <v>0</v>
      </c>
      <c r="P732" s="90">
        <v>60</v>
      </c>
      <c r="Q732" s="55">
        <f t="shared" si="25"/>
        <v>65</v>
      </c>
      <c r="R732" s="90">
        <v>4</v>
      </c>
      <c r="S732" s="71"/>
      <c r="T732" s="90" t="s">
        <v>3332</v>
      </c>
      <c r="U732" s="90">
        <v>33846</v>
      </c>
      <c r="Y732" s="90" t="str">
        <f>IF(VLOOKUP(I732,属性值!A:F,2,FALSE)&lt;17,"",IF(P732="","",INT(VLOOKUP(P732,属性值!A:G,R732+1,FALSE)*VLOOKUP(I732,属性值!A:F,5,FALSE))))</f>
        <v/>
      </c>
      <c r="Z732" s="90" t="str">
        <f t="shared" si="26"/>
        <v/>
      </c>
      <c r="AA732" s="90">
        <f>IF(VLOOKUP(I732,属性值!A:B,2,FALSE)&gt;16,"",IF(P732="","",INT(VLOOKUP(P732,属性值!I:O,R732+1,FALSE)*VLOOKUP(I732,属性值!A:D,3,FALSE))))</f>
        <v>1201</v>
      </c>
      <c r="AB732" s="90">
        <f>IF(VLOOKUP(I732,属性值!A:B,2,FALSE)&gt;16,"",IF(P732="","",INT(VLOOKUP(P732,属性值!I:O,R732+1,FALSE)*VLOOKUP(I732,属性值!A:D,4,FALSE))))</f>
        <v>600</v>
      </c>
      <c r="AC732" s="90">
        <v>58</v>
      </c>
      <c r="AD732" s="90" t="str">
        <f>IF(AC732="","",VLOOKUP(AC732,状态名词!A:C,2,FALSE))</f>
        <v>vit</v>
      </c>
      <c r="AE732" s="90" t="str">
        <f>IF(AC732="","",VLOOKUP(AC732,状态名词!A:C,3,FALSE))</f>
        <v>体力</v>
      </c>
      <c r="AF732" s="90">
        <v>150</v>
      </c>
    </row>
    <row r="733" spans="1:32">
      <c r="I733" s="90" t="str">
        <f>IF(H733="",I732,VLOOKUP(H733,装备类型!A:B,2,FALSE))</f>
        <v>腿部</v>
      </c>
      <c r="Q733" s="55" t="str">
        <f t="shared" si="25"/>
        <v/>
      </c>
      <c r="S733" s="71"/>
      <c r="Y733" s="90" t="str">
        <f>IF(VLOOKUP(I733,属性值!A:F,2,FALSE)&lt;17,"",IF(P733="","",INT(VLOOKUP(P733,属性值!A:G,R733+1,FALSE)*VLOOKUP(I733,属性值!A:F,5,FALSE))))</f>
        <v/>
      </c>
      <c r="Z733" s="90" t="str">
        <f t="shared" si="26"/>
        <v/>
      </c>
      <c r="AA733" s="90" t="str">
        <f>IF(VLOOKUP(I733,属性值!A:B,2,FALSE)&gt;16,"",IF(P733="","",INT(VLOOKUP(P733,属性值!I:O,R733+1,FALSE)*VLOOKUP(I733,属性值!A:D,3,FALSE))))</f>
        <v/>
      </c>
      <c r="AB733" s="90" t="str">
        <f>IF(VLOOKUP(I733,属性值!A:B,2,FALSE)&gt;16,"",IF(P733="","",INT(VLOOKUP(P733,属性值!I:O,R733+1,FALSE)*VLOOKUP(I733,属性值!A:D,4,FALSE))))</f>
        <v/>
      </c>
      <c r="AC733" s="90">
        <v>54</v>
      </c>
      <c r="AD733" s="90" t="str">
        <f>IF(AC733="","",VLOOKUP(AC733,状态名词!A:C,2,FALSE))</f>
        <v>spi</v>
      </c>
      <c r="AE733" s="90" t="str">
        <f>IF(AC733="","",VLOOKUP(AC733,状态名词!A:C,3,FALSE))</f>
        <v>精神</v>
      </c>
      <c r="AF733" s="90">
        <v>150</v>
      </c>
    </row>
    <row r="734" spans="1:32">
      <c r="I734" s="90" t="str">
        <f>IF(H734="",I733,VLOOKUP(H734,装备类型!A:B,2,FALSE))</f>
        <v>腿部</v>
      </c>
      <c r="Q734" s="55" t="str">
        <f t="shared" si="25"/>
        <v/>
      </c>
      <c r="S734" s="71"/>
      <c r="Y734" s="90" t="str">
        <f>IF(VLOOKUP(I734,属性值!A:F,2,FALSE)&lt;17,"",IF(P734="","",INT(VLOOKUP(P734,属性值!A:G,R734+1,FALSE)*VLOOKUP(I734,属性值!A:F,5,FALSE))))</f>
        <v/>
      </c>
      <c r="Z734" s="90" t="str">
        <f t="shared" si="26"/>
        <v/>
      </c>
      <c r="AA734" s="90" t="str">
        <f>IF(VLOOKUP(I734,属性值!A:B,2,FALSE)&gt;16,"",IF(P734="","",INT(VLOOKUP(P734,属性值!I:O,R734+1,FALSE)*VLOOKUP(I734,属性值!A:D,3,FALSE))))</f>
        <v/>
      </c>
      <c r="AB734" s="90" t="str">
        <f>IF(VLOOKUP(I734,属性值!A:B,2,FALSE)&gt;16,"",IF(P734="","",INT(VLOOKUP(P734,属性值!I:O,R734+1,FALSE)*VLOOKUP(I734,属性值!A:D,4,FALSE))))</f>
        <v/>
      </c>
      <c r="AC734" s="90">
        <v>60</v>
      </c>
      <c r="AD734" s="90" t="str">
        <f>IF(AC734="","",VLOOKUP(AC734,状态名词!A:C,2,FALSE))</f>
        <v>health</v>
      </c>
      <c r="AE734" s="90" t="str">
        <f>IF(AC734="","",VLOOKUP(AC734,状态名词!A:C,3,FALSE))</f>
        <v>固定血量</v>
      </c>
      <c r="AF734" s="90">
        <v>900</v>
      </c>
    </row>
    <row r="735" spans="1:32">
      <c r="I735" s="90" t="str">
        <f>IF(H735="",I734,VLOOKUP(H735,装备类型!A:B,2,FALSE))</f>
        <v>腿部</v>
      </c>
      <c r="Q735" s="55" t="str">
        <f t="shared" si="25"/>
        <v/>
      </c>
      <c r="S735" s="71"/>
      <c r="Y735" s="90" t="str">
        <f>IF(VLOOKUP(I735,属性值!A:F,2,FALSE)&lt;17,"",IF(P735="","",INT(VLOOKUP(P735,属性值!A:G,R735+1,FALSE)*VLOOKUP(I735,属性值!A:F,5,FALSE))))</f>
        <v/>
      </c>
      <c r="Z735" s="90" t="str">
        <f t="shared" si="26"/>
        <v/>
      </c>
      <c r="AA735" s="90" t="str">
        <f>IF(VLOOKUP(I735,属性值!A:B,2,FALSE)&gt;16,"",IF(P735="","",INT(VLOOKUP(P735,属性值!I:O,R735+1,FALSE)*VLOOKUP(I735,属性值!A:D,3,FALSE))))</f>
        <v/>
      </c>
      <c r="AB735" s="90" t="str">
        <f>IF(VLOOKUP(I735,属性值!A:B,2,FALSE)&gt;16,"",IF(P735="","",INT(VLOOKUP(P735,属性值!I:O,R735+1,FALSE)*VLOOKUP(I735,属性值!A:D,4,FALSE))))</f>
        <v/>
      </c>
      <c r="AC735" s="90">
        <v>24</v>
      </c>
      <c r="AD735" s="90" t="str">
        <f>IF(AC735="","",VLOOKUP(AC735,状态名词!A:C,2,FALSE))</f>
        <v>heal</v>
      </c>
      <c r="AE735" s="90" t="str">
        <f>IF(AC735="","",VLOOKUP(AC735,状态名词!A:C,3,FALSE))</f>
        <v>治疗效果+</v>
      </c>
      <c r="AF735" s="90">
        <v>-500</v>
      </c>
    </row>
    <row r="736" spans="1:32">
      <c r="A736" s="90">
        <v>15172</v>
      </c>
      <c r="B736" s="90">
        <v>20</v>
      </c>
      <c r="C736" s="90">
        <v>5</v>
      </c>
      <c r="D736" s="90">
        <v>30</v>
      </c>
      <c r="G736" s="90" t="s">
        <v>6431</v>
      </c>
      <c r="H736" s="90">
        <v>14</v>
      </c>
      <c r="I736" s="90" t="str">
        <f>IF(H736="",I735,VLOOKUP(H736,装备类型!A:B,2,FALSE))</f>
        <v>戒指</v>
      </c>
      <c r="J736" s="90">
        <v>1</v>
      </c>
      <c r="K736" s="90" t="s">
        <v>5988</v>
      </c>
      <c r="L736" s="90" t="s">
        <v>6067</v>
      </c>
      <c r="O736" s="90">
        <v>0</v>
      </c>
      <c r="P736" s="90">
        <v>20</v>
      </c>
      <c r="Q736" s="55">
        <f t="shared" si="25"/>
        <v>25</v>
      </c>
      <c r="R736" s="90">
        <v>4</v>
      </c>
      <c r="S736" s="71"/>
      <c r="T736" s="90" t="s">
        <v>5839</v>
      </c>
      <c r="Y736" s="90" t="str">
        <f>IF(VLOOKUP(I736,属性值!A:F,2,FALSE)&lt;17,"",IF(P736="","",INT(VLOOKUP(P736,属性值!A:G,R736+1,FALSE)*VLOOKUP(I736,属性值!A:F,5,FALSE))))</f>
        <v/>
      </c>
      <c r="Z736" s="90" t="str">
        <f t="shared" si="26"/>
        <v/>
      </c>
      <c r="AA736" s="90">
        <f>IF(VLOOKUP(I736,属性值!A:B,2,FALSE)&gt;16,"",IF(P736="","",INT(VLOOKUP(P736,属性值!I:O,R736+1,FALSE)*VLOOKUP(I736,属性值!A:D,3,FALSE))))</f>
        <v>130</v>
      </c>
      <c r="AB736" s="90">
        <f>IF(VLOOKUP(I736,属性值!A:B,2,FALSE)&gt;16,"",IF(P736="","",INT(VLOOKUP(P736,属性值!I:O,R736+1,FALSE)*VLOOKUP(I736,属性值!A:D,4,FALSE))))</f>
        <v>260</v>
      </c>
      <c r="AC736" s="90">
        <v>65</v>
      </c>
      <c r="AD736" s="90" t="str">
        <f>IF(AC736="","",VLOOKUP(AC736,状态名词!A:C,2,FALSE))</f>
        <v>str</v>
      </c>
      <c r="AE736" s="90" t="str">
        <f>IF(AC736="","",VLOOKUP(AC736,状态名词!A:C,3,FALSE))</f>
        <v>力量</v>
      </c>
      <c r="AF736" s="90">
        <v>50</v>
      </c>
    </row>
    <row r="737" spans="1:32">
      <c r="I737" s="90" t="str">
        <f>IF(H737="",I736,VLOOKUP(H737,装备类型!A:B,2,FALSE))</f>
        <v>戒指</v>
      </c>
      <c r="Q737" s="55" t="str">
        <f t="shared" si="25"/>
        <v/>
      </c>
      <c r="S737" s="71"/>
      <c r="Y737" s="90" t="str">
        <f>IF(VLOOKUP(I737,属性值!A:F,2,FALSE)&lt;17,"",IF(P737="","",INT(VLOOKUP(P737,属性值!A:G,R737+1,FALSE)*VLOOKUP(I737,属性值!A:F,5,FALSE))))</f>
        <v/>
      </c>
      <c r="Z737" s="90" t="str">
        <f t="shared" si="26"/>
        <v/>
      </c>
      <c r="AA737" s="90" t="str">
        <f>IF(VLOOKUP(I737,属性值!A:B,2,FALSE)&gt;16,"",IF(P737="","",INT(VLOOKUP(P737,属性值!I:O,R737+1,FALSE)*VLOOKUP(I737,属性值!A:D,3,FALSE))))</f>
        <v/>
      </c>
      <c r="AB737" s="90" t="str">
        <f>IF(VLOOKUP(I737,属性值!A:B,2,FALSE)&gt;16,"",IF(P737="","",INT(VLOOKUP(P737,属性值!I:O,R737+1,FALSE)*VLOOKUP(I737,属性值!A:D,4,FALSE))))</f>
        <v/>
      </c>
      <c r="AC737" s="90">
        <v>67</v>
      </c>
      <c r="AD737" s="90" t="str">
        <f>IF(AC737="","",VLOOKUP(AC737,状态名词!A:C,2,FALSE))</f>
        <v>inte</v>
      </c>
      <c r="AE737" s="90" t="str">
        <f>IF(AC737="","",VLOOKUP(AC737,状态名词!A:C,3,FALSE))</f>
        <v>智力</v>
      </c>
      <c r="AF737" s="90">
        <v>20</v>
      </c>
    </row>
    <row r="738" spans="1:32">
      <c r="I738" s="90" t="str">
        <f>IF(H738="",I737,VLOOKUP(H738,装备类型!A:B,2,FALSE))</f>
        <v>戒指</v>
      </c>
      <c r="Q738" s="55" t="str">
        <f t="shared" si="25"/>
        <v/>
      </c>
      <c r="S738" s="71"/>
      <c r="Y738" s="90" t="str">
        <f>IF(VLOOKUP(I738,属性值!A:F,2,FALSE)&lt;17,"",IF(P738="","",INT(VLOOKUP(P738,属性值!A:G,R738+1,FALSE)*VLOOKUP(I738,属性值!A:F,5,FALSE))))</f>
        <v/>
      </c>
      <c r="Z738" s="90" t="str">
        <f t="shared" si="26"/>
        <v/>
      </c>
      <c r="AA738" s="90" t="str">
        <f>IF(VLOOKUP(I738,属性值!A:B,2,FALSE)&gt;16,"",IF(P738="","",INT(VLOOKUP(P738,属性值!I:O,R738+1,FALSE)*VLOOKUP(I738,属性值!A:D,3,FALSE))))</f>
        <v/>
      </c>
      <c r="AB738" s="90" t="str">
        <f>IF(VLOOKUP(I738,属性值!A:B,2,FALSE)&gt;16,"",IF(P738="","",INT(VLOOKUP(P738,属性值!I:O,R738+1,FALSE)*VLOOKUP(I738,属性值!A:D,4,FALSE))))</f>
        <v/>
      </c>
      <c r="AC738" s="90">
        <v>35</v>
      </c>
      <c r="AD738" s="90" t="str">
        <f>IF(AC738="","",VLOOKUP(AC738,状态名词!A:C,2,FALSE))</f>
        <v>reelement</v>
      </c>
      <c r="AE738" s="90" t="str">
        <f>IF(AC738="","",VLOOKUP(AC738,状态名词!A:C,3,FALSE))</f>
        <v>全抗性强化</v>
      </c>
      <c r="AF738" s="90">
        <v>6</v>
      </c>
    </row>
    <row r="739" spans="1:32">
      <c r="I739" s="90" t="str">
        <f>IF(H739="",I738,VLOOKUP(H739,装备类型!A:B,2,FALSE))</f>
        <v>戒指</v>
      </c>
      <c r="Q739" s="55" t="str">
        <f t="shared" si="25"/>
        <v/>
      </c>
      <c r="S739" s="71"/>
      <c r="Y739" s="90" t="str">
        <f>IF(VLOOKUP(I739,属性值!A:F,2,FALSE)&lt;17,"",IF(P739="","",INT(VLOOKUP(P739,属性值!A:G,R739+1,FALSE)*VLOOKUP(I739,属性值!A:F,5,FALSE))))</f>
        <v/>
      </c>
      <c r="Z739" s="90" t="str">
        <f t="shared" si="26"/>
        <v/>
      </c>
      <c r="AA739" s="90" t="str">
        <f>IF(VLOOKUP(I739,属性值!A:B,2,FALSE)&gt;16,"",IF(P739="","",INT(VLOOKUP(P739,属性值!I:O,R739+1,FALSE)*VLOOKUP(I739,属性值!A:D,3,FALSE))))</f>
        <v/>
      </c>
      <c r="AB739" s="90" t="str">
        <f>IF(VLOOKUP(I739,属性值!A:B,2,FALSE)&gt;16,"",IF(P739="","",INT(VLOOKUP(P739,属性值!I:O,R739+1,FALSE)*VLOOKUP(I739,属性值!A:D,4,FALSE))))</f>
        <v/>
      </c>
      <c r="AC739" s="90">
        <v>19</v>
      </c>
      <c r="AD739" s="90" t="str">
        <f>IF(AC739="","",VLOOKUP(AC739,状态名词!A:C,2,FALSE))</f>
        <v>rating</v>
      </c>
      <c r="AE739" s="90" t="str">
        <f>IF(AC739="","",VLOOKUP(AC739,状态名词!A:C,3,FALSE))</f>
        <v>暴击+</v>
      </c>
      <c r="AF739" s="90">
        <v>-500</v>
      </c>
    </row>
    <row r="740" spans="1:32">
      <c r="I740" s="90" t="str">
        <f>IF(H740="",I739,VLOOKUP(H740,装备类型!A:B,2,FALSE))</f>
        <v>戒指</v>
      </c>
      <c r="J740" s="90">
        <v>2</v>
      </c>
      <c r="K740" s="90" t="s">
        <v>5988</v>
      </c>
      <c r="L740" s="90" t="s">
        <v>6067</v>
      </c>
      <c r="O740" s="90">
        <v>0</v>
      </c>
      <c r="P740" s="90">
        <v>40</v>
      </c>
      <c r="Q740" s="55">
        <f t="shared" si="25"/>
        <v>45</v>
      </c>
      <c r="R740" s="90">
        <v>4</v>
      </c>
      <c r="S740" s="71"/>
      <c r="T740" s="90" t="s">
        <v>5839</v>
      </c>
      <c r="Y740" s="90" t="str">
        <f>IF(VLOOKUP(I740,属性值!A:F,2,FALSE)&lt;17,"",IF(P740="","",INT(VLOOKUP(P740,属性值!A:G,R740+1,FALSE)*VLOOKUP(I740,属性值!A:F,5,FALSE))))</f>
        <v/>
      </c>
      <c r="Z740" s="90" t="str">
        <f t="shared" si="26"/>
        <v/>
      </c>
      <c r="AA740" s="90">
        <f>IF(VLOOKUP(I740,属性值!A:B,2,FALSE)&gt;16,"",IF(P740="","",INT(VLOOKUP(P740,属性值!I:O,R740+1,FALSE)*VLOOKUP(I740,属性值!A:D,3,FALSE))))</f>
        <v>286</v>
      </c>
      <c r="AB740" s="90">
        <f>IF(VLOOKUP(I740,属性值!A:B,2,FALSE)&gt;16,"",IF(P740="","",INT(VLOOKUP(P740,属性值!I:O,R740+1,FALSE)*VLOOKUP(I740,属性值!A:D,4,FALSE))))</f>
        <v>572</v>
      </c>
      <c r="AC740" s="90">
        <v>65</v>
      </c>
      <c r="AD740" s="90" t="str">
        <f>IF(AC740="","",VLOOKUP(AC740,状态名词!A:C,2,FALSE))</f>
        <v>str</v>
      </c>
      <c r="AE740" s="90" t="str">
        <f>IF(AC740="","",VLOOKUP(AC740,状态名词!A:C,3,FALSE))</f>
        <v>力量</v>
      </c>
      <c r="AF740" s="90">
        <v>100</v>
      </c>
    </row>
    <row r="741" spans="1:32">
      <c r="I741" s="90" t="str">
        <f>IF(H741="",I740,VLOOKUP(H741,装备类型!A:B,2,FALSE))</f>
        <v>戒指</v>
      </c>
      <c r="Q741" s="55" t="str">
        <f t="shared" si="25"/>
        <v/>
      </c>
      <c r="S741" s="71"/>
      <c r="Y741" s="90" t="str">
        <f>IF(VLOOKUP(I741,属性值!A:F,2,FALSE)&lt;17,"",IF(P741="","",INT(VLOOKUP(P741,属性值!A:G,R741+1,FALSE)*VLOOKUP(I741,属性值!A:F,5,FALSE))))</f>
        <v/>
      </c>
      <c r="Z741" s="90" t="str">
        <f t="shared" si="26"/>
        <v/>
      </c>
      <c r="AA741" s="90" t="str">
        <f>IF(VLOOKUP(I741,属性值!A:B,2,FALSE)&gt;16,"",IF(P741="","",INT(VLOOKUP(P741,属性值!I:O,R741+1,FALSE)*VLOOKUP(I741,属性值!A:D,3,FALSE))))</f>
        <v/>
      </c>
      <c r="AB741" s="90" t="str">
        <f>IF(VLOOKUP(I741,属性值!A:B,2,FALSE)&gt;16,"",IF(P741="","",INT(VLOOKUP(P741,属性值!I:O,R741+1,FALSE)*VLOOKUP(I741,属性值!A:D,4,FALSE))))</f>
        <v/>
      </c>
      <c r="AC741" s="90">
        <v>67</v>
      </c>
      <c r="AD741" s="90" t="str">
        <f>IF(AC741="","",VLOOKUP(AC741,状态名词!A:C,2,FALSE))</f>
        <v>inte</v>
      </c>
      <c r="AE741" s="90" t="str">
        <f>IF(AC741="","",VLOOKUP(AC741,状态名词!A:C,3,FALSE))</f>
        <v>智力</v>
      </c>
      <c r="AF741" s="90">
        <v>40</v>
      </c>
    </row>
    <row r="742" spans="1:32">
      <c r="I742" s="90" t="str">
        <f>IF(H742="",I741,VLOOKUP(H742,装备类型!A:B,2,FALSE))</f>
        <v>戒指</v>
      </c>
      <c r="Q742" s="55" t="str">
        <f t="shared" si="25"/>
        <v/>
      </c>
      <c r="S742" s="71"/>
      <c r="Y742" s="90" t="str">
        <f>IF(VLOOKUP(I742,属性值!A:F,2,FALSE)&lt;17,"",IF(P742="","",INT(VLOOKUP(P742,属性值!A:G,R742+1,FALSE)*VLOOKUP(I742,属性值!A:F,5,FALSE))))</f>
        <v/>
      </c>
      <c r="Z742" s="90" t="str">
        <f t="shared" si="26"/>
        <v/>
      </c>
      <c r="AA742" s="90" t="str">
        <f>IF(VLOOKUP(I742,属性值!A:B,2,FALSE)&gt;16,"",IF(P742="","",INT(VLOOKUP(P742,属性值!I:O,R742+1,FALSE)*VLOOKUP(I742,属性值!A:D,3,FALSE))))</f>
        <v/>
      </c>
      <c r="AB742" s="90" t="str">
        <f>IF(VLOOKUP(I742,属性值!A:B,2,FALSE)&gt;16,"",IF(P742="","",INT(VLOOKUP(P742,属性值!I:O,R742+1,FALSE)*VLOOKUP(I742,属性值!A:D,4,FALSE))))</f>
        <v/>
      </c>
      <c r="AC742" s="90">
        <v>35</v>
      </c>
      <c r="AD742" s="90" t="str">
        <f>IF(AC742="","",VLOOKUP(AC742,状态名词!A:C,2,FALSE))</f>
        <v>reelement</v>
      </c>
      <c r="AE742" s="90" t="str">
        <f>IF(AC742="","",VLOOKUP(AC742,状态名词!A:C,3,FALSE))</f>
        <v>全抗性强化</v>
      </c>
      <c r="AF742" s="90">
        <v>12</v>
      </c>
    </row>
    <row r="743" spans="1:32">
      <c r="I743" s="90" t="str">
        <f>IF(H743="",I742,VLOOKUP(H743,装备类型!A:B,2,FALSE))</f>
        <v>戒指</v>
      </c>
      <c r="Q743" s="55" t="str">
        <f t="shared" si="25"/>
        <v/>
      </c>
      <c r="S743" s="71"/>
      <c r="Y743" s="90" t="str">
        <f>IF(VLOOKUP(I743,属性值!A:F,2,FALSE)&lt;17,"",IF(P743="","",INT(VLOOKUP(P743,属性值!A:G,R743+1,FALSE)*VLOOKUP(I743,属性值!A:F,5,FALSE))))</f>
        <v/>
      </c>
      <c r="Z743" s="90" t="str">
        <f t="shared" si="26"/>
        <v/>
      </c>
      <c r="AA743" s="90" t="str">
        <f>IF(VLOOKUP(I743,属性值!A:B,2,FALSE)&gt;16,"",IF(P743="","",INT(VLOOKUP(P743,属性值!I:O,R743+1,FALSE)*VLOOKUP(I743,属性值!A:D,3,FALSE))))</f>
        <v/>
      </c>
      <c r="AB743" s="90" t="str">
        <f>IF(VLOOKUP(I743,属性值!A:B,2,FALSE)&gt;16,"",IF(P743="","",INT(VLOOKUP(P743,属性值!I:O,R743+1,FALSE)*VLOOKUP(I743,属性值!A:D,4,FALSE))))</f>
        <v/>
      </c>
      <c r="AC743" s="90">
        <v>19</v>
      </c>
      <c r="AD743" s="90" t="str">
        <f>IF(AC743="","",VLOOKUP(AC743,状态名词!A:C,2,FALSE))</f>
        <v>rating</v>
      </c>
      <c r="AE743" s="90" t="str">
        <f>IF(AC743="","",VLOOKUP(AC743,状态名词!A:C,3,FALSE))</f>
        <v>暴击+</v>
      </c>
      <c r="AF743" s="90">
        <v>-500</v>
      </c>
    </row>
    <row r="744" spans="1:32">
      <c r="I744" s="90" t="str">
        <f>IF(H744="",I743,VLOOKUP(H744,装备类型!A:B,2,FALSE))</f>
        <v>戒指</v>
      </c>
      <c r="J744" s="90">
        <v>3</v>
      </c>
      <c r="K744" s="90" t="s">
        <v>5988</v>
      </c>
      <c r="L744" s="90" t="s">
        <v>6439</v>
      </c>
      <c r="O744" s="90">
        <v>0</v>
      </c>
      <c r="P744" s="90">
        <v>60</v>
      </c>
      <c r="Q744" s="55">
        <f t="shared" si="25"/>
        <v>65</v>
      </c>
      <c r="R744" s="90">
        <v>4</v>
      </c>
      <c r="S744" s="71"/>
      <c r="T744" s="90" t="s">
        <v>5839</v>
      </c>
      <c r="U744" s="90">
        <v>33846</v>
      </c>
      <c r="Y744" s="90" t="str">
        <f>IF(VLOOKUP(I744,属性值!A:F,2,FALSE)&lt;17,"",IF(P744="","",INT(VLOOKUP(P744,属性值!A:G,R744+1,FALSE)*VLOOKUP(I744,属性值!A:F,5,FALSE))))</f>
        <v/>
      </c>
      <c r="Z744" s="90" t="str">
        <f t="shared" si="26"/>
        <v/>
      </c>
      <c r="AA744" s="90">
        <f>IF(VLOOKUP(I744,属性值!A:B,2,FALSE)&gt;16,"",IF(P744="","",INT(VLOOKUP(P744,属性值!I:O,R744+1,FALSE)*VLOOKUP(I744,属性值!A:D,3,FALSE))))</f>
        <v>600</v>
      </c>
      <c r="AB744" s="90">
        <f>IF(VLOOKUP(I744,属性值!A:B,2,FALSE)&gt;16,"",IF(P744="","",INT(VLOOKUP(P744,属性值!I:O,R744+1,FALSE)*VLOOKUP(I744,属性值!A:D,4,FALSE))))</f>
        <v>1201</v>
      </c>
      <c r="AC744" s="90">
        <v>65</v>
      </c>
      <c r="AD744" s="90" t="str">
        <f>IF(AC744="","",VLOOKUP(AC744,状态名词!A:C,2,FALSE))</f>
        <v>str</v>
      </c>
      <c r="AE744" s="90" t="str">
        <f>IF(AC744="","",VLOOKUP(AC744,状态名词!A:C,3,FALSE))</f>
        <v>力量</v>
      </c>
      <c r="AF744" s="90">
        <v>150</v>
      </c>
    </row>
    <row r="745" spans="1:32">
      <c r="I745" s="90" t="str">
        <f>IF(H745="",I744,VLOOKUP(H745,装备类型!A:B,2,FALSE))</f>
        <v>戒指</v>
      </c>
      <c r="Q745" s="55" t="str">
        <f t="shared" si="25"/>
        <v/>
      </c>
      <c r="S745" s="71"/>
      <c r="Y745" s="90" t="str">
        <f>IF(VLOOKUP(I745,属性值!A:F,2,FALSE)&lt;17,"",IF(P745="","",INT(VLOOKUP(P745,属性值!A:G,R745+1,FALSE)*VLOOKUP(I745,属性值!A:F,5,FALSE))))</f>
        <v/>
      </c>
      <c r="Z745" s="90" t="str">
        <f t="shared" si="26"/>
        <v/>
      </c>
      <c r="AA745" s="90" t="str">
        <f>IF(VLOOKUP(I745,属性值!A:B,2,FALSE)&gt;16,"",IF(P745="","",INT(VLOOKUP(P745,属性值!I:O,R745+1,FALSE)*VLOOKUP(I745,属性值!A:D,3,FALSE))))</f>
        <v/>
      </c>
      <c r="AB745" s="90" t="str">
        <f>IF(VLOOKUP(I745,属性值!A:B,2,FALSE)&gt;16,"",IF(P745="","",INT(VLOOKUP(P745,属性值!I:O,R745+1,FALSE)*VLOOKUP(I745,属性值!A:D,4,FALSE))))</f>
        <v/>
      </c>
      <c r="AC745" s="90">
        <v>67</v>
      </c>
      <c r="AD745" s="90" t="str">
        <f>IF(AC745="","",VLOOKUP(AC745,状态名词!A:C,2,FALSE))</f>
        <v>inte</v>
      </c>
      <c r="AE745" s="90" t="str">
        <f>IF(AC745="","",VLOOKUP(AC745,状态名词!A:C,3,FALSE))</f>
        <v>智力</v>
      </c>
      <c r="AF745" s="90">
        <v>60</v>
      </c>
    </row>
    <row r="746" spans="1:32">
      <c r="I746" s="90" t="str">
        <f>IF(H746="",I745,VLOOKUP(H746,装备类型!A:B,2,FALSE))</f>
        <v>戒指</v>
      </c>
      <c r="Q746" s="55" t="str">
        <f t="shared" si="25"/>
        <v/>
      </c>
      <c r="S746" s="71"/>
      <c r="Y746" s="90" t="str">
        <f>IF(VLOOKUP(I746,属性值!A:F,2,FALSE)&lt;17,"",IF(P746="","",INT(VLOOKUP(P746,属性值!A:G,R746+1,FALSE)*VLOOKUP(I746,属性值!A:F,5,FALSE))))</f>
        <v/>
      </c>
      <c r="Z746" s="90" t="str">
        <f t="shared" si="26"/>
        <v/>
      </c>
      <c r="AA746" s="90" t="str">
        <f>IF(VLOOKUP(I746,属性值!A:B,2,FALSE)&gt;16,"",IF(P746="","",INT(VLOOKUP(P746,属性值!I:O,R746+1,FALSE)*VLOOKUP(I746,属性值!A:D,3,FALSE))))</f>
        <v/>
      </c>
      <c r="AB746" s="90" t="str">
        <f>IF(VLOOKUP(I746,属性值!A:B,2,FALSE)&gt;16,"",IF(P746="","",INT(VLOOKUP(P746,属性值!I:O,R746+1,FALSE)*VLOOKUP(I746,属性值!A:D,4,FALSE))))</f>
        <v/>
      </c>
      <c r="AC746" s="90">
        <v>35</v>
      </c>
      <c r="AD746" s="90" t="str">
        <f>IF(AC746="","",VLOOKUP(AC746,状态名词!A:C,2,FALSE))</f>
        <v>reelement</v>
      </c>
      <c r="AE746" s="90" t="str">
        <f>IF(AC746="","",VLOOKUP(AC746,状态名词!A:C,3,FALSE))</f>
        <v>全抗性强化</v>
      </c>
      <c r="AF746" s="90">
        <v>18</v>
      </c>
    </row>
    <row r="747" spans="1:32">
      <c r="I747" s="90" t="str">
        <f>IF(H747="",I746,VLOOKUP(H747,装备类型!A:B,2,FALSE))</f>
        <v>戒指</v>
      </c>
      <c r="Q747" s="55" t="str">
        <f t="shared" si="25"/>
        <v/>
      </c>
      <c r="S747" s="71"/>
      <c r="Y747" s="90" t="str">
        <f>IF(VLOOKUP(I747,属性值!A:F,2,FALSE)&lt;17,"",IF(P747="","",INT(VLOOKUP(P747,属性值!A:G,R747+1,FALSE)*VLOOKUP(I747,属性值!A:F,5,FALSE))))</f>
        <v/>
      </c>
      <c r="Z747" s="90" t="str">
        <f t="shared" si="26"/>
        <v/>
      </c>
      <c r="AA747" s="90" t="str">
        <f>IF(VLOOKUP(I747,属性值!A:B,2,FALSE)&gt;16,"",IF(P747="","",INT(VLOOKUP(P747,属性值!I:O,R747+1,FALSE)*VLOOKUP(I747,属性值!A:D,3,FALSE))))</f>
        <v/>
      </c>
      <c r="AB747" s="90" t="str">
        <f>IF(VLOOKUP(I747,属性值!A:B,2,FALSE)&gt;16,"",IF(P747="","",INT(VLOOKUP(P747,属性值!I:O,R747+1,FALSE)*VLOOKUP(I747,属性值!A:D,4,FALSE))))</f>
        <v/>
      </c>
      <c r="AC747" s="90">
        <v>19</v>
      </c>
      <c r="AD747" s="90" t="str">
        <f>IF(AC747="","",VLOOKUP(AC747,状态名词!A:C,2,FALSE))</f>
        <v>rating</v>
      </c>
      <c r="AE747" s="90" t="str">
        <f>IF(AC747="","",VLOOKUP(AC747,状态名词!A:C,3,FALSE))</f>
        <v>暴击+</v>
      </c>
      <c r="AF747" s="90">
        <v>-500</v>
      </c>
    </row>
    <row r="748" spans="1:32">
      <c r="A748" s="90">
        <v>15173</v>
      </c>
      <c r="B748" s="90">
        <v>20</v>
      </c>
      <c r="C748" s="90">
        <v>5</v>
      </c>
      <c r="D748" s="90">
        <v>30</v>
      </c>
      <c r="G748" s="90" t="s">
        <v>6432</v>
      </c>
      <c r="H748" s="90">
        <v>15</v>
      </c>
      <c r="I748" s="90" t="str">
        <f>IF(H748="",I747,VLOOKUP(H748,装备类型!A:B,2,FALSE))</f>
        <v>项链</v>
      </c>
      <c r="J748" s="90">
        <v>1</v>
      </c>
      <c r="K748" s="90" t="s">
        <v>5989</v>
      </c>
      <c r="L748" s="90" t="s">
        <v>6067</v>
      </c>
      <c r="O748" s="90">
        <v>0</v>
      </c>
      <c r="P748" s="90">
        <v>20</v>
      </c>
      <c r="Q748" s="55">
        <f t="shared" si="25"/>
        <v>25</v>
      </c>
      <c r="R748" s="90">
        <v>4</v>
      </c>
      <c r="S748" s="71"/>
      <c r="T748" s="90" t="s">
        <v>5840</v>
      </c>
      <c r="Y748" s="90" t="str">
        <f>IF(VLOOKUP(I748,属性值!A:F,2,FALSE)&lt;17,"",IF(P748="","",INT(VLOOKUP(P748,属性值!A:G,R748+1,FALSE)*VLOOKUP(I748,属性值!A:F,5,FALSE))))</f>
        <v/>
      </c>
      <c r="Z748" s="90" t="str">
        <f t="shared" si="26"/>
        <v/>
      </c>
      <c r="AA748" s="90">
        <f>IF(VLOOKUP(I748,属性值!A:B,2,FALSE)&gt;16,"",IF(P748="","",INT(VLOOKUP(P748,属性值!I:O,R748+1,FALSE)*VLOOKUP(I748,属性值!A:D,3,FALSE))))</f>
        <v>130</v>
      </c>
      <c r="AB748" s="90">
        <f>IF(VLOOKUP(I748,属性值!A:B,2,FALSE)&gt;16,"",IF(P748="","",INT(VLOOKUP(P748,属性值!I:O,R748+1,FALSE)*VLOOKUP(I748,属性值!A:D,4,FALSE))))</f>
        <v>260</v>
      </c>
      <c r="AC748" s="90">
        <v>65</v>
      </c>
      <c r="AD748" s="90" t="str">
        <f>IF(AC748="","",VLOOKUP(AC748,状态名词!A:C,2,FALSE))</f>
        <v>str</v>
      </c>
      <c r="AE748" s="90" t="str">
        <f>IF(AC748="","",VLOOKUP(AC748,状态名词!A:C,3,FALSE))</f>
        <v>力量</v>
      </c>
      <c r="AF748" s="90">
        <v>20</v>
      </c>
    </row>
    <row r="749" spans="1:32">
      <c r="I749" s="90" t="str">
        <f>IF(H749="",I748,VLOOKUP(H749,装备类型!A:B,2,FALSE))</f>
        <v>项链</v>
      </c>
      <c r="Q749" s="55" t="str">
        <f t="shared" si="25"/>
        <v/>
      </c>
      <c r="S749" s="71"/>
      <c r="Y749" s="90" t="str">
        <f>IF(VLOOKUP(I749,属性值!A:F,2,FALSE)&lt;17,"",IF(P749="","",INT(VLOOKUP(P749,属性值!A:G,R749+1,FALSE)*VLOOKUP(I749,属性值!A:F,5,FALSE))))</f>
        <v/>
      </c>
      <c r="Z749" s="90" t="str">
        <f t="shared" si="26"/>
        <v/>
      </c>
      <c r="AA749" s="90" t="str">
        <f>IF(VLOOKUP(I749,属性值!A:B,2,FALSE)&gt;16,"",IF(P749="","",INT(VLOOKUP(P749,属性值!I:O,R749+1,FALSE)*VLOOKUP(I749,属性值!A:D,3,FALSE))))</f>
        <v/>
      </c>
      <c r="AB749" s="90" t="str">
        <f>IF(VLOOKUP(I749,属性值!A:B,2,FALSE)&gt;16,"",IF(P749="","",INT(VLOOKUP(P749,属性值!I:O,R749+1,FALSE)*VLOOKUP(I749,属性值!A:D,4,FALSE))))</f>
        <v/>
      </c>
      <c r="AC749" s="90">
        <v>67</v>
      </c>
      <c r="AD749" s="90" t="str">
        <f>IF(AC749="","",VLOOKUP(AC749,状态名词!A:C,2,FALSE))</f>
        <v>inte</v>
      </c>
      <c r="AE749" s="90" t="str">
        <f>IF(AC749="","",VLOOKUP(AC749,状态名词!A:C,3,FALSE))</f>
        <v>智力</v>
      </c>
      <c r="AF749" s="90">
        <v>50</v>
      </c>
    </row>
    <row r="750" spans="1:32">
      <c r="I750" s="90" t="str">
        <f>IF(H750="",I749,VLOOKUP(H750,装备类型!A:B,2,FALSE))</f>
        <v>项链</v>
      </c>
      <c r="Q750" s="55" t="str">
        <f t="shared" si="25"/>
        <v/>
      </c>
      <c r="S750" s="71"/>
      <c r="Y750" s="90" t="str">
        <f>IF(VLOOKUP(I750,属性值!A:F,2,FALSE)&lt;17,"",IF(P750="","",INT(VLOOKUP(P750,属性值!A:G,R750+1,FALSE)*VLOOKUP(I750,属性值!A:F,5,FALSE))))</f>
        <v/>
      </c>
      <c r="Z750" s="90" t="str">
        <f t="shared" si="26"/>
        <v/>
      </c>
      <c r="AA750" s="90" t="str">
        <f>IF(VLOOKUP(I750,属性值!A:B,2,FALSE)&gt;16,"",IF(P750="","",INT(VLOOKUP(P750,属性值!I:O,R750+1,FALSE)*VLOOKUP(I750,属性值!A:D,3,FALSE))))</f>
        <v/>
      </c>
      <c r="AB750" s="90" t="str">
        <f>IF(VLOOKUP(I750,属性值!A:B,2,FALSE)&gt;16,"",IF(P750="","",INT(VLOOKUP(P750,属性值!I:O,R750+1,FALSE)*VLOOKUP(I750,属性值!A:D,4,FALSE))))</f>
        <v/>
      </c>
      <c r="AC750" s="90">
        <v>35</v>
      </c>
      <c r="AD750" s="90" t="str">
        <f>IF(AC750="","",VLOOKUP(AC750,状态名词!A:C,2,FALSE))</f>
        <v>reelement</v>
      </c>
      <c r="AE750" s="90" t="str">
        <f>IF(AC750="","",VLOOKUP(AC750,状态名词!A:C,3,FALSE))</f>
        <v>全抗性强化</v>
      </c>
      <c r="AF750" s="90">
        <v>6</v>
      </c>
    </row>
    <row r="751" spans="1:32">
      <c r="I751" s="90" t="str">
        <f>IF(H751="",I750,VLOOKUP(H751,装备类型!A:B,2,FALSE))</f>
        <v>项链</v>
      </c>
      <c r="Q751" s="55" t="str">
        <f t="shared" si="25"/>
        <v/>
      </c>
      <c r="S751" s="71"/>
      <c r="Y751" s="90" t="str">
        <f>IF(VLOOKUP(I751,属性值!A:F,2,FALSE)&lt;17,"",IF(P751="","",INT(VLOOKUP(P751,属性值!A:G,R751+1,FALSE)*VLOOKUP(I751,属性值!A:F,5,FALSE))))</f>
        <v/>
      </c>
      <c r="Z751" s="90" t="str">
        <f t="shared" si="26"/>
        <v/>
      </c>
      <c r="AA751" s="90" t="str">
        <f>IF(VLOOKUP(I751,属性值!A:B,2,FALSE)&gt;16,"",IF(P751="","",INT(VLOOKUP(P751,属性值!I:O,R751+1,FALSE)*VLOOKUP(I751,属性值!A:D,3,FALSE))))</f>
        <v/>
      </c>
      <c r="AB751" s="90" t="str">
        <f>IF(VLOOKUP(I751,属性值!A:B,2,FALSE)&gt;16,"",IF(P751="","",INT(VLOOKUP(P751,属性值!I:O,R751+1,FALSE)*VLOOKUP(I751,属性值!A:D,4,FALSE))))</f>
        <v/>
      </c>
      <c r="AC751" s="90">
        <v>19</v>
      </c>
      <c r="AD751" s="90" t="str">
        <f>IF(AC751="","",VLOOKUP(AC751,状态名词!A:C,2,FALSE))</f>
        <v>rating</v>
      </c>
      <c r="AE751" s="90" t="str">
        <f>IF(AC751="","",VLOOKUP(AC751,状态名词!A:C,3,FALSE))</f>
        <v>暴击+</v>
      </c>
      <c r="AF751" s="90">
        <v>-500</v>
      </c>
    </row>
    <row r="752" spans="1:32">
      <c r="I752" s="90" t="str">
        <f>IF(H752="",I751,VLOOKUP(H752,装备类型!A:B,2,FALSE))</f>
        <v>项链</v>
      </c>
      <c r="J752" s="90">
        <v>2</v>
      </c>
      <c r="K752" s="90" t="s">
        <v>5989</v>
      </c>
      <c r="L752" s="90" t="s">
        <v>6067</v>
      </c>
      <c r="O752" s="90">
        <v>0</v>
      </c>
      <c r="P752" s="90">
        <v>40</v>
      </c>
      <c r="Q752" s="55">
        <f t="shared" si="25"/>
        <v>45</v>
      </c>
      <c r="R752" s="90">
        <v>4</v>
      </c>
      <c r="S752" s="71"/>
      <c r="T752" s="90" t="s">
        <v>5840</v>
      </c>
      <c r="Y752" s="90" t="str">
        <f>IF(VLOOKUP(I752,属性值!A:F,2,FALSE)&lt;17,"",IF(P752="","",INT(VLOOKUP(P752,属性值!A:G,R752+1,FALSE)*VLOOKUP(I752,属性值!A:F,5,FALSE))))</f>
        <v/>
      </c>
      <c r="Z752" s="90" t="str">
        <f t="shared" si="26"/>
        <v/>
      </c>
      <c r="AA752" s="90">
        <f>IF(VLOOKUP(I752,属性值!A:B,2,FALSE)&gt;16,"",IF(P752="","",INT(VLOOKUP(P752,属性值!I:O,R752+1,FALSE)*VLOOKUP(I752,属性值!A:D,3,FALSE))))</f>
        <v>286</v>
      </c>
      <c r="AB752" s="90">
        <f>IF(VLOOKUP(I752,属性值!A:B,2,FALSE)&gt;16,"",IF(P752="","",INT(VLOOKUP(P752,属性值!I:O,R752+1,FALSE)*VLOOKUP(I752,属性值!A:D,4,FALSE))))</f>
        <v>572</v>
      </c>
      <c r="AC752" s="90">
        <v>65</v>
      </c>
      <c r="AD752" s="90" t="str">
        <f>IF(AC752="","",VLOOKUP(AC752,状态名词!A:C,2,FALSE))</f>
        <v>str</v>
      </c>
      <c r="AE752" s="90" t="str">
        <f>IF(AC752="","",VLOOKUP(AC752,状态名词!A:C,3,FALSE))</f>
        <v>力量</v>
      </c>
      <c r="AF752" s="90">
        <v>40</v>
      </c>
    </row>
    <row r="753" spans="1:32">
      <c r="I753" s="90" t="str">
        <f>IF(H753="",I752,VLOOKUP(H753,装备类型!A:B,2,FALSE))</f>
        <v>项链</v>
      </c>
      <c r="Q753" s="55" t="str">
        <f t="shared" si="25"/>
        <v/>
      </c>
      <c r="S753" s="71"/>
      <c r="Y753" s="90" t="str">
        <f>IF(VLOOKUP(I753,属性值!A:F,2,FALSE)&lt;17,"",IF(P753="","",INT(VLOOKUP(P753,属性值!A:G,R753+1,FALSE)*VLOOKUP(I753,属性值!A:F,5,FALSE))))</f>
        <v/>
      </c>
      <c r="Z753" s="90" t="str">
        <f t="shared" si="26"/>
        <v/>
      </c>
      <c r="AA753" s="90" t="str">
        <f>IF(VLOOKUP(I753,属性值!A:B,2,FALSE)&gt;16,"",IF(P753="","",INT(VLOOKUP(P753,属性值!I:O,R753+1,FALSE)*VLOOKUP(I753,属性值!A:D,3,FALSE))))</f>
        <v/>
      </c>
      <c r="AB753" s="90" t="str">
        <f>IF(VLOOKUP(I753,属性值!A:B,2,FALSE)&gt;16,"",IF(P753="","",INT(VLOOKUP(P753,属性值!I:O,R753+1,FALSE)*VLOOKUP(I753,属性值!A:D,4,FALSE))))</f>
        <v/>
      </c>
      <c r="AC753" s="90">
        <v>67</v>
      </c>
      <c r="AD753" s="90" t="str">
        <f>IF(AC753="","",VLOOKUP(AC753,状态名词!A:C,2,FALSE))</f>
        <v>inte</v>
      </c>
      <c r="AE753" s="90" t="str">
        <f>IF(AC753="","",VLOOKUP(AC753,状态名词!A:C,3,FALSE))</f>
        <v>智力</v>
      </c>
      <c r="AF753" s="90">
        <v>100</v>
      </c>
    </row>
    <row r="754" spans="1:32">
      <c r="I754" s="90" t="str">
        <f>IF(H754="",I753,VLOOKUP(H754,装备类型!A:B,2,FALSE))</f>
        <v>项链</v>
      </c>
      <c r="Q754" s="55" t="str">
        <f t="shared" si="25"/>
        <v/>
      </c>
      <c r="S754" s="71"/>
      <c r="Y754" s="90" t="str">
        <f>IF(VLOOKUP(I754,属性值!A:F,2,FALSE)&lt;17,"",IF(P754="","",INT(VLOOKUP(P754,属性值!A:G,R754+1,FALSE)*VLOOKUP(I754,属性值!A:F,5,FALSE))))</f>
        <v/>
      </c>
      <c r="Z754" s="90" t="str">
        <f t="shared" si="26"/>
        <v/>
      </c>
      <c r="AA754" s="90" t="str">
        <f>IF(VLOOKUP(I754,属性值!A:B,2,FALSE)&gt;16,"",IF(P754="","",INT(VLOOKUP(P754,属性值!I:O,R754+1,FALSE)*VLOOKUP(I754,属性值!A:D,3,FALSE))))</f>
        <v/>
      </c>
      <c r="AB754" s="90" t="str">
        <f>IF(VLOOKUP(I754,属性值!A:B,2,FALSE)&gt;16,"",IF(P754="","",INT(VLOOKUP(P754,属性值!I:O,R754+1,FALSE)*VLOOKUP(I754,属性值!A:D,4,FALSE))))</f>
        <v/>
      </c>
      <c r="AC754" s="90">
        <v>35</v>
      </c>
      <c r="AD754" s="90" t="str">
        <f>IF(AC754="","",VLOOKUP(AC754,状态名词!A:C,2,FALSE))</f>
        <v>reelement</v>
      </c>
      <c r="AE754" s="90" t="str">
        <f>IF(AC754="","",VLOOKUP(AC754,状态名词!A:C,3,FALSE))</f>
        <v>全抗性强化</v>
      </c>
      <c r="AF754" s="90">
        <v>12</v>
      </c>
    </row>
    <row r="755" spans="1:32">
      <c r="I755" s="90" t="str">
        <f>IF(H755="",I754,VLOOKUP(H755,装备类型!A:B,2,FALSE))</f>
        <v>项链</v>
      </c>
      <c r="Q755" s="55" t="str">
        <f t="shared" si="25"/>
        <v/>
      </c>
      <c r="S755" s="71"/>
      <c r="Y755" s="90" t="str">
        <f>IF(VLOOKUP(I755,属性值!A:F,2,FALSE)&lt;17,"",IF(P755="","",INT(VLOOKUP(P755,属性值!A:G,R755+1,FALSE)*VLOOKUP(I755,属性值!A:F,5,FALSE))))</f>
        <v/>
      </c>
      <c r="Z755" s="90" t="str">
        <f t="shared" si="26"/>
        <v/>
      </c>
      <c r="AA755" s="90" t="str">
        <f>IF(VLOOKUP(I755,属性值!A:B,2,FALSE)&gt;16,"",IF(P755="","",INT(VLOOKUP(P755,属性值!I:O,R755+1,FALSE)*VLOOKUP(I755,属性值!A:D,3,FALSE))))</f>
        <v/>
      </c>
      <c r="AB755" s="90" t="str">
        <f>IF(VLOOKUP(I755,属性值!A:B,2,FALSE)&gt;16,"",IF(P755="","",INT(VLOOKUP(P755,属性值!I:O,R755+1,FALSE)*VLOOKUP(I755,属性值!A:D,4,FALSE))))</f>
        <v/>
      </c>
      <c r="AC755" s="90">
        <v>19</v>
      </c>
      <c r="AD755" s="90" t="str">
        <f>IF(AC755="","",VLOOKUP(AC755,状态名词!A:C,2,FALSE))</f>
        <v>rating</v>
      </c>
      <c r="AE755" s="90" t="str">
        <f>IF(AC755="","",VLOOKUP(AC755,状态名词!A:C,3,FALSE))</f>
        <v>暴击+</v>
      </c>
      <c r="AF755" s="90">
        <v>-500</v>
      </c>
    </row>
    <row r="756" spans="1:32">
      <c r="I756" s="90" t="str">
        <f>IF(H756="",I755,VLOOKUP(H756,装备类型!A:B,2,FALSE))</f>
        <v>项链</v>
      </c>
      <c r="J756" s="90">
        <v>3</v>
      </c>
      <c r="K756" s="90" t="s">
        <v>5989</v>
      </c>
      <c r="L756" s="90" t="s">
        <v>6436</v>
      </c>
      <c r="O756" s="90">
        <v>0</v>
      </c>
      <c r="P756" s="90">
        <v>60</v>
      </c>
      <c r="Q756" s="55">
        <f t="shared" si="25"/>
        <v>65</v>
      </c>
      <c r="R756" s="90">
        <v>4</v>
      </c>
      <c r="S756" s="71"/>
      <c r="T756" s="90" t="s">
        <v>5840</v>
      </c>
      <c r="U756" s="90">
        <v>33846</v>
      </c>
      <c r="Y756" s="90" t="str">
        <f>IF(VLOOKUP(I756,属性值!A:F,2,FALSE)&lt;17,"",IF(P756="","",INT(VLOOKUP(P756,属性值!A:G,R756+1,FALSE)*VLOOKUP(I756,属性值!A:F,5,FALSE))))</f>
        <v/>
      </c>
      <c r="Z756" s="90" t="str">
        <f t="shared" si="26"/>
        <v/>
      </c>
      <c r="AA756" s="90">
        <f>IF(VLOOKUP(I756,属性值!A:B,2,FALSE)&gt;16,"",IF(P756="","",INT(VLOOKUP(P756,属性值!I:O,R756+1,FALSE)*VLOOKUP(I756,属性值!A:D,3,FALSE))))</f>
        <v>600</v>
      </c>
      <c r="AB756" s="90">
        <f>IF(VLOOKUP(I756,属性值!A:B,2,FALSE)&gt;16,"",IF(P756="","",INT(VLOOKUP(P756,属性值!I:O,R756+1,FALSE)*VLOOKUP(I756,属性值!A:D,4,FALSE))))</f>
        <v>1201</v>
      </c>
      <c r="AC756" s="90">
        <v>65</v>
      </c>
      <c r="AD756" s="90" t="str">
        <f>IF(AC756="","",VLOOKUP(AC756,状态名词!A:C,2,FALSE))</f>
        <v>str</v>
      </c>
      <c r="AE756" s="90" t="str">
        <f>IF(AC756="","",VLOOKUP(AC756,状态名词!A:C,3,FALSE))</f>
        <v>力量</v>
      </c>
      <c r="AF756" s="90">
        <v>60</v>
      </c>
    </row>
    <row r="757" spans="1:32">
      <c r="I757" s="90" t="str">
        <f>IF(H757="",I756,VLOOKUP(H757,装备类型!A:B,2,FALSE))</f>
        <v>项链</v>
      </c>
      <c r="Q757" s="55" t="str">
        <f t="shared" si="25"/>
        <v/>
      </c>
      <c r="S757" s="71"/>
      <c r="Y757" s="90" t="str">
        <f>IF(VLOOKUP(I757,属性值!A:F,2,FALSE)&lt;17,"",IF(P757="","",INT(VLOOKUP(P757,属性值!A:G,R757+1,FALSE)*VLOOKUP(I757,属性值!A:F,5,FALSE))))</f>
        <v/>
      </c>
      <c r="Z757" s="90" t="str">
        <f t="shared" si="26"/>
        <v/>
      </c>
      <c r="AA757" s="90" t="str">
        <f>IF(VLOOKUP(I757,属性值!A:B,2,FALSE)&gt;16,"",IF(P757="","",INT(VLOOKUP(P757,属性值!I:O,R757+1,FALSE)*VLOOKUP(I757,属性值!A:D,3,FALSE))))</f>
        <v/>
      </c>
      <c r="AB757" s="90" t="str">
        <f>IF(VLOOKUP(I757,属性值!A:B,2,FALSE)&gt;16,"",IF(P757="","",INT(VLOOKUP(P757,属性值!I:O,R757+1,FALSE)*VLOOKUP(I757,属性值!A:D,4,FALSE))))</f>
        <v/>
      </c>
      <c r="AC757" s="90">
        <v>67</v>
      </c>
      <c r="AD757" s="90" t="str">
        <f>IF(AC757="","",VLOOKUP(AC757,状态名词!A:C,2,FALSE))</f>
        <v>inte</v>
      </c>
      <c r="AE757" s="90" t="str">
        <f>IF(AC757="","",VLOOKUP(AC757,状态名词!A:C,3,FALSE))</f>
        <v>智力</v>
      </c>
      <c r="AF757" s="90">
        <v>150</v>
      </c>
    </row>
    <row r="758" spans="1:32">
      <c r="I758" s="90" t="str">
        <f>IF(H758="",I757,VLOOKUP(H758,装备类型!A:B,2,FALSE))</f>
        <v>项链</v>
      </c>
      <c r="Q758" s="55" t="str">
        <f t="shared" si="25"/>
        <v/>
      </c>
      <c r="S758" s="71"/>
      <c r="Y758" s="90" t="str">
        <f>IF(VLOOKUP(I758,属性值!A:F,2,FALSE)&lt;17,"",IF(P758="","",INT(VLOOKUP(P758,属性值!A:G,R758+1,FALSE)*VLOOKUP(I758,属性值!A:F,5,FALSE))))</f>
        <v/>
      </c>
      <c r="Z758" s="90" t="str">
        <f t="shared" si="26"/>
        <v/>
      </c>
      <c r="AA758" s="90" t="str">
        <f>IF(VLOOKUP(I758,属性值!A:B,2,FALSE)&gt;16,"",IF(P758="","",INT(VLOOKUP(P758,属性值!I:O,R758+1,FALSE)*VLOOKUP(I758,属性值!A:D,3,FALSE))))</f>
        <v/>
      </c>
      <c r="AB758" s="90" t="str">
        <f>IF(VLOOKUP(I758,属性值!A:B,2,FALSE)&gt;16,"",IF(P758="","",INT(VLOOKUP(P758,属性值!I:O,R758+1,FALSE)*VLOOKUP(I758,属性值!A:D,4,FALSE))))</f>
        <v/>
      </c>
      <c r="AC758" s="90">
        <v>35</v>
      </c>
      <c r="AD758" s="90" t="str">
        <f>IF(AC758="","",VLOOKUP(AC758,状态名词!A:C,2,FALSE))</f>
        <v>reelement</v>
      </c>
      <c r="AE758" s="90" t="str">
        <f>IF(AC758="","",VLOOKUP(AC758,状态名词!A:C,3,FALSE))</f>
        <v>全抗性强化</v>
      </c>
      <c r="AF758" s="90">
        <v>18</v>
      </c>
    </row>
    <row r="759" spans="1:32">
      <c r="I759" s="90" t="str">
        <f>IF(H759="",I758,VLOOKUP(H759,装备类型!A:B,2,FALSE))</f>
        <v>项链</v>
      </c>
      <c r="Q759" s="55" t="str">
        <f t="shared" si="25"/>
        <v/>
      </c>
      <c r="S759" s="71"/>
      <c r="Y759" s="90" t="str">
        <f>IF(VLOOKUP(I759,属性值!A:F,2,FALSE)&lt;17,"",IF(P759="","",INT(VLOOKUP(P759,属性值!A:G,R759+1,FALSE)*VLOOKUP(I759,属性值!A:F,5,FALSE))))</f>
        <v/>
      </c>
      <c r="Z759" s="90" t="str">
        <f t="shared" si="26"/>
        <v/>
      </c>
      <c r="AA759" s="90" t="str">
        <f>IF(VLOOKUP(I759,属性值!A:B,2,FALSE)&gt;16,"",IF(P759="","",INT(VLOOKUP(P759,属性值!I:O,R759+1,FALSE)*VLOOKUP(I759,属性值!A:D,3,FALSE))))</f>
        <v/>
      </c>
      <c r="AB759" s="90" t="str">
        <f>IF(VLOOKUP(I759,属性值!A:B,2,FALSE)&gt;16,"",IF(P759="","",INT(VLOOKUP(P759,属性值!I:O,R759+1,FALSE)*VLOOKUP(I759,属性值!A:D,4,FALSE))))</f>
        <v/>
      </c>
      <c r="AC759" s="90">
        <v>19</v>
      </c>
      <c r="AD759" s="90" t="str">
        <f>IF(AC759="","",VLOOKUP(AC759,状态名词!A:C,2,FALSE))</f>
        <v>rating</v>
      </c>
      <c r="AE759" s="90" t="str">
        <f>IF(AC759="","",VLOOKUP(AC759,状态名词!A:C,3,FALSE))</f>
        <v>暴击+</v>
      </c>
      <c r="AF759" s="90">
        <v>-500</v>
      </c>
    </row>
    <row r="760" spans="1:32">
      <c r="A760" s="90">
        <v>15174</v>
      </c>
      <c r="B760" s="90">
        <v>20</v>
      </c>
      <c r="C760" s="90">
        <v>5</v>
      </c>
      <c r="D760" s="90">
        <v>30</v>
      </c>
      <c r="G760" s="90" t="s">
        <v>6433</v>
      </c>
      <c r="H760" s="90">
        <v>16</v>
      </c>
      <c r="I760" s="90" t="str">
        <f>IF(H760="",I759,VLOOKUP(H760,装备类型!A:B,2,FALSE))</f>
        <v>手镯</v>
      </c>
      <c r="J760" s="90">
        <v>1</v>
      </c>
      <c r="K760" s="90" t="s">
        <v>5990</v>
      </c>
      <c r="L760" s="90" t="s">
        <v>6067</v>
      </c>
      <c r="O760" s="90">
        <v>0</v>
      </c>
      <c r="P760" s="90">
        <v>20</v>
      </c>
      <c r="Q760" s="55">
        <f t="shared" si="25"/>
        <v>25</v>
      </c>
      <c r="R760" s="90">
        <v>4</v>
      </c>
      <c r="S760" s="71"/>
      <c r="T760" s="90" t="s">
        <v>5841</v>
      </c>
      <c r="Y760" s="90" t="str">
        <f>IF(VLOOKUP(I760,属性值!A:F,2,FALSE)&lt;17,"",IF(P760="","",INT(VLOOKUP(P760,属性值!A:G,R760+1,FALSE)*VLOOKUP(I760,属性值!A:F,5,FALSE))))</f>
        <v/>
      </c>
      <c r="Z760" s="90" t="str">
        <f t="shared" si="26"/>
        <v/>
      </c>
      <c r="AA760" s="90">
        <f>IF(VLOOKUP(I760,属性值!A:B,2,FALSE)&gt;16,"",IF(P760="","",INT(VLOOKUP(P760,属性值!I:O,R760+1,FALSE)*VLOOKUP(I760,属性值!A:D,3,FALSE))))</f>
        <v>130</v>
      </c>
      <c r="AB760" s="90">
        <f>IF(VLOOKUP(I760,属性值!A:B,2,FALSE)&gt;16,"",IF(P760="","",INT(VLOOKUP(P760,属性值!I:O,R760+1,FALSE)*VLOOKUP(I760,属性值!A:D,4,FALSE))))</f>
        <v>260</v>
      </c>
      <c r="AC760" s="90">
        <v>65</v>
      </c>
      <c r="AD760" s="90" t="str">
        <f>IF(AC760="","",VLOOKUP(AC760,状态名词!A:C,2,FALSE))</f>
        <v>str</v>
      </c>
      <c r="AE760" s="90" t="str">
        <f>IF(AC760="","",VLOOKUP(AC760,状态名词!A:C,3,FALSE))</f>
        <v>力量</v>
      </c>
      <c r="AF760" s="90">
        <v>50</v>
      </c>
    </row>
    <row r="761" spans="1:32">
      <c r="I761" s="90" t="str">
        <f>IF(H761="",I760,VLOOKUP(H761,装备类型!A:B,2,FALSE))</f>
        <v>手镯</v>
      </c>
      <c r="Q761" s="55" t="str">
        <f t="shared" ref="Q761:Q824" si="27">IF(R761="","",IF(R761=1,P761,R761*2-3+P761))</f>
        <v/>
      </c>
      <c r="S761" s="71"/>
      <c r="Y761" s="90" t="str">
        <f>IF(VLOOKUP(I761,属性值!A:F,2,FALSE)&lt;17,"",IF(P761="","",INT(VLOOKUP(P761,属性值!A:G,R761+1,FALSE)*VLOOKUP(I761,属性值!A:F,5,FALSE))))</f>
        <v/>
      </c>
      <c r="Z761" s="90" t="str">
        <f t="shared" si="26"/>
        <v/>
      </c>
      <c r="AA761" s="90" t="str">
        <f>IF(VLOOKUP(I761,属性值!A:B,2,FALSE)&gt;16,"",IF(P761="","",INT(VLOOKUP(P761,属性值!I:O,R761+1,FALSE)*VLOOKUP(I761,属性值!A:D,3,FALSE))))</f>
        <v/>
      </c>
      <c r="AB761" s="90" t="str">
        <f>IF(VLOOKUP(I761,属性值!A:B,2,FALSE)&gt;16,"",IF(P761="","",INT(VLOOKUP(P761,属性值!I:O,R761+1,FALSE)*VLOOKUP(I761,属性值!A:D,4,FALSE))))</f>
        <v/>
      </c>
      <c r="AC761" s="90">
        <v>67</v>
      </c>
      <c r="AD761" s="90" t="str">
        <f>IF(AC761="","",VLOOKUP(AC761,状态名词!A:C,2,FALSE))</f>
        <v>inte</v>
      </c>
      <c r="AE761" s="90" t="str">
        <f>IF(AC761="","",VLOOKUP(AC761,状态名词!A:C,3,FALSE))</f>
        <v>智力</v>
      </c>
      <c r="AF761" s="90">
        <v>50</v>
      </c>
    </row>
    <row r="762" spans="1:32">
      <c r="I762" s="90" t="str">
        <f>IF(H762="",I761,VLOOKUP(H762,装备类型!A:B,2,FALSE))</f>
        <v>手镯</v>
      </c>
      <c r="Q762" s="55" t="str">
        <f t="shared" si="27"/>
        <v/>
      </c>
      <c r="S762" s="71"/>
      <c r="Y762" s="90" t="str">
        <f>IF(VLOOKUP(I762,属性值!A:F,2,FALSE)&lt;17,"",IF(P762="","",INT(VLOOKUP(P762,属性值!A:G,R762+1,FALSE)*VLOOKUP(I762,属性值!A:F,5,FALSE))))</f>
        <v/>
      </c>
      <c r="Z762" s="90" t="str">
        <f t="shared" si="26"/>
        <v/>
      </c>
      <c r="AA762" s="90" t="str">
        <f>IF(VLOOKUP(I762,属性值!A:B,2,FALSE)&gt;16,"",IF(P762="","",INT(VLOOKUP(P762,属性值!I:O,R762+1,FALSE)*VLOOKUP(I762,属性值!A:D,3,FALSE))))</f>
        <v/>
      </c>
      <c r="AB762" s="90" t="str">
        <f>IF(VLOOKUP(I762,属性值!A:B,2,FALSE)&gt;16,"",IF(P762="","",INT(VLOOKUP(P762,属性值!I:O,R762+1,FALSE)*VLOOKUP(I762,属性值!A:D,4,FALSE))))</f>
        <v/>
      </c>
      <c r="AC762" s="90">
        <v>69</v>
      </c>
      <c r="AD762" s="90" t="str">
        <f>IF(AC762="","",VLOOKUP(AC762,状态名词!A:C,2,FALSE))</f>
        <v>hit</v>
      </c>
      <c r="AE762" s="90" t="str">
        <f>IF(AC762="","",VLOOKUP(AC762,状态名词!A:C,3,FALSE))</f>
        <v>命中率</v>
      </c>
      <c r="AF762" s="90">
        <v>100</v>
      </c>
    </row>
    <row r="763" spans="1:32">
      <c r="I763" s="90" t="str">
        <f>IF(H763="",I762,VLOOKUP(H763,装备类型!A:B,2,FALSE))</f>
        <v>手镯</v>
      </c>
      <c r="Q763" s="55" t="str">
        <f t="shared" si="27"/>
        <v/>
      </c>
      <c r="S763" s="71"/>
      <c r="Y763" s="90" t="str">
        <f>IF(VLOOKUP(I763,属性值!A:F,2,FALSE)&lt;17,"",IF(P763="","",INT(VLOOKUP(P763,属性值!A:G,R763+1,FALSE)*VLOOKUP(I763,属性值!A:F,5,FALSE))))</f>
        <v/>
      </c>
      <c r="Z763" s="90" t="str">
        <f t="shared" si="26"/>
        <v/>
      </c>
      <c r="AA763" s="90" t="str">
        <f>IF(VLOOKUP(I763,属性值!A:B,2,FALSE)&gt;16,"",IF(P763="","",INT(VLOOKUP(P763,属性值!I:O,R763+1,FALSE)*VLOOKUP(I763,属性值!A:D,3,FALSE))))</f>
        <v/>
      </c>
      <c r="AB763" s="90" t="str">
        <f>IF(VLOOKUP(I763,属性值!A:B,2,FALSE)&gt;16,"",IF(P763="","",INT(VLOOKUP(P763,属性值!I:O,R763+1,FALSE)*VLOOKUP(I763,属性值!A:D,4,FALSE))))</f>
        <v/>
      </c>
      <c r="AC763" s="90">
        <v>19</v>
      </c>
      <c r="AD763" s="90" t="str">
        <f>IF(AC763="","",VLOOKUP(AC763,状态名词!A:C,2,FALSE))</f>
        <v>rating</v>
      </c>
      <c r="AE763" s="90" t="str">
        <f>IF(AC763="","",VLOOKUP(AC763,状态名词!A:C,3,FALSE))</f>
        <v>暴击+</v>
      </c>
      <c r="AF763" s="90">
        <v>-500</v>
      </c>
    </row>
    <row r="764" spans="1:32">
      <c r="I764" s="90" t="str">
        <f>IF(H764="",I763,VLOOKUP(H764,装备类型!A:B,2,FALSE))</f>
        <v>手镯</v>
      </c>
      <c r="J764" s="90">
        <v>2</v>
      </c>
      <c r="K764" s="90" t="s">
        <v>5990</v>
      </c>
      <c r="L764" s="90" t="s">
        <v>6067</v>
      </c>
      <c r="O764" s="90">
        <v>0</v>
      </c>
      <c r="P764" s="90">
        <v>40</v>
      </c>
      <c r="Q764" s="55">
        <f t="shared" si="27"/>
        <v>45</v>
      </c>
      <c r="R764" s="90">
        <v>4</v>
      </c>
      <c r="S764" s="71"/>
      <c r="T764" s="90" t="s">
        <v>5841</v>
      </c>
      <c r="Y764" s="90" t="str">
        <f>IF(VLOOKUP(I764,属性值!A:F,2,FALSE)&lt;17,"",IF(P764="","",INT(VLOOKUP(P764,属性值!A:G,R764+1,FALSE)*VLOOKUP(I764,属性值!A:F,5,FALSE))))</f>
        <v/>
      </c>
      <c r="Z764" s="90" t="str">
        <f t="shared" si="26"/>
        <v/>
      </c>
      <c r="AA764" s="90">
        <f>IF(VLOOKUP(I764,属性值!A:B,2,FALSE)&gt;16,"",IF(P764="","",INT(VLOOKUP(P764,属性值!I:O,R764+1,FALSE)*VLOOKUP(I764,属性值!A:D,3,FALSE))))</f>
        <v>286</v>
      </c>
      <c r="AB764" s="90">
        <f>IF(VLOOKUP(I764,属性值!A:B,2,FALSE)&gt;16,"",IF(P764="","",INT(VLOOKUP(P764,属性值!I:O,R764+1,FALSE)*VLOOKUP(I764,属性值!A:D,4,FALSE))))</f>
        <v>572</v>
      </c>
      <c r="AC764" s="90">
        <v>65</v>
      </c>
      <c r="AD764" s="90" t="str">
        <f>IF(AC764="","",VLOOKUP(AC764,状态名词!A:C,2,FALSE))</f>
        <v>str</v>
      </c>
      <c r="AE764" s="90" t="str">
        <f>IF(AC764="","",VLOOKUP(AC764,状态名词!A:C,3,FALSE))</f>
        <v>力量</v>
      </c>
      <c r="AF764" s="90">
        <v>100</v>
      </c>
    </row>
    <row r="765" spans="1:32">
      <c r="I765" s="90" t="str">
        <f>IF(H765="",I764,VLOOKUP(H765,装备类型!A:B,2,FALSE))</f>
        <v>手镯</v>
      </c>
      <c r="Q765" s="55" t="str">
        <f t="shared" si="27"/>
        <v/>
      </c>
      <c r="S765" s="71"/>
      <c r="Y765" s="90" t="str">
        <f>IF(VLOOKUP(I765,属性值!A:F,2,FALSE)&lt;17,"",IF(P765="","",INT(VLOOKUP(P765,属性值!A:G,R765+1,FALSE)*VLOOKUP(I765,属性值!A:F,5,FALSE))))</f>
        <v/>
      </c>
      <c r="Z765" s="90" t="str">
        <f t="shared" si="26"/>
        <v/>
      </c>
      <c r="AA765" s="90" t="str">
        <f>IF(VLOOKUP(I765,属性值!A:B,2,FALSE)&gt;16,"",IF(P765="","",INT(VLOOKUP(P765,属性值!I:O,R765+1,FALSE)*VLOOKUP(I765,属性值!A:D,3,FALSE))))</f>
        <v/>
      </c>
      <c r="AB765" s="90" t="str">
        <f>IF(VLOOKUP(I765,属性值!A:B,2,FALSE)&gt;16,"",IF(P765="","",INT(VLOOKUP(P765,属性值!I:O,R765+1,FALSE)*VLOOKUP(I765,属性值!A:D,4,FALSE))))</f>
        <v/>
      </c>
      <c r="AC765" s="90">
        <v>67</v>
      </c>
      <c r="AD765" s="90" t="str">
        <f>IF(AC765="","",VLOOKUP(AC765,状态名词!A:C,2,FALSE))</f>
        <v>inte</v>
      </c>
      <c r="AE765" s="90" t="str">
        <f>IF(AC765="","",VLOOKUP(AC765,状态名词!A:C,3,FALSE))</f>
        <v>智力</v>
      </c>
      <c r="AF765" s="90">
        <v>100</v>
      </c>
    </row>
    <row r="766" spans="1:32">
      <c r="I766" s="90" t="str">
        <f>IF(H766="",I765,VLOOKUP(H766,装备类型!A:B,2,FALSE))</f>
        <v>手镯</v>
      </c>
      <c r="Q766" s="55" t="str">
        <f t="shared" si="27"/>
        <v/>
      </c>
      <c r="S766" s="71"/>
      <c r="Y766" s="90" t="str">
        <f>IF(VLOOKUP(I766,属性值!A:F,2,FALSE)&lt;17,"",IF(P766="","",INT(VLOOKUP(P766,属性值!A:G,R766+1,FALSE)*VLOOKUP(I766,属性值!A:F,5,FALSE))))</f>
        <v/>
      </c>
      <c r="Z766" s="90" t="str">
        <f t="shared" si="26"/>
        <v/>
      </c>
      <c r="AA766" s="90" t="str">
        <f>IF(VLOOKUP(I766,属性值!A:B,2,FALSE)&gt;16,"",IF(P766="","",INT(VLOOKUP(P766,属性值!I:O,R766+1,FALSE)*VLOOKUP(I766,属性值!A:D,3,FALSE))))</f>
        <v/>
      </c>
      <c r="AB766" s="90" t="str">
        <f>IF(VLOOKUP(I766,属性值!A:B,2,FALSE)&gt;16,"",IF(P766="","",INT(VLOOKUP(P766,属性值!I:O,R766+1,FALSE)*VLOOKUP(I766,属性值!A:D,4,FALSE))))</f>
        <v/>
      </c>
      <c r="AC766" s="90">
        <v>69</v>
      </c>
      <c r="AD766" s="90" t="str">
        <f>IF(AC766="","",VLOOKUP(AC766,状态名词!A:C,2,FALSE))</f>
        <v>hit</v>
      </c>
      <c r="AE766" s="90" t="str">
        <f>IF(AC766="","",VLOOKUP(AC766,状态名词!A:C,3,FALSE))</f>
        <v>命中率</v>
      </c>
      <c r="AF766" s="90">
        <v>200</v>
      </c>
    </row>
    <row r="767" spans="1:32">
      <c r="I767" s="90" t="str">
        <f>IF(H767="",I766,VLOOKUP(H767,装备类型!A:B,2,FALSE))</f>
        <v>手镯</v>
      </c>
      <c r="Q767" s="55" t="str">
        <f t="shared" si="27"/>
        <v/>
      </c>
      <c r="S767" s="71"/>
      <c r="Y767" s="90" t="str">
        <f>IF(VLOOKUP(I767,属性值!A:F,2,FALSE)&lt;17,"",IF(P767="","",INT(VLOOKUP(P767,属性值!A:G,R767+1,FALSE)*VLOOKUP(I767,属性值!A:F,5,FALSE))))</f>
        <v/>
      </c>
      <c r="Z767" s="90" t="str">
        <f t="shared" si="26"/>
        <v/>
      </c>
      <c r="AA767" s="90" t="str">
        <f>IF(VLOOKUP(I767,属性值!A:B,2,FALSE)&gt;16,"",IF(P767="","",INT(VLOOKUP(P767,属性值!I:O,R767+1,FALSE)*VLOOKUP(I767,属性值!A:D,3,FALSE))))</f>
        <v/>
      </c>
      <c r="AB767" s="90" t="str">
        <f>IF(VLOOKUP(I767,属性值!A:B,2,FALSE)&gt;16,"",IF(P767="","",INT(VLOOKUP(P767,属性值!I:O,R767+1,FALSE)*VLOOKUP(I767,属性值!A:D,4,FALSE))))</f>
        <v/>
      </c>
      <c r="AC767" s="90">
        <v>19</v>
      </c>
      <c r="AD767" s="90" t="str">
        <f>IF(AC767="","",VLOOKUP(AC767,状态名词!A:C,2,FALSE))</f>
        <v>rating</v>
      </c>
      <c r="AE767" s="90" t="str">
        <f>IF(AC767="","",VLOOKUP(AC767,状态名词!A:C,3,FALSE))</f>
        <v>暴击+</v>
      </c>
      <c r="AF767" s="90">
        <v>-500</v>
      </c>
    </row>
    <row r="768" spans="1:32">
      <c r="I768" s="90" t="str">
        <f>IF(H768="",I767,VLOOKUP(H768,装备类型!A:B,2,FALSE))</f>
        <v>手镯</v>
      </c>
      <c r="J768" s="90">
        <v>3</v>
      </c>
      <c r="K768" s="90" t="s">
        <v>5990</v>
      </c>
      <c r="L768" s="90" t="s">
        <v>6437</v>
      </c>
      <c r="O768" s="90">
        <v>0</v>
      </c>
      <c r="P768" s="90">
        <v>60</v>
      </c>
      <c r="Q768" s="55">
        <f t="shared" si="27"/>
        <v>65</v>
      </c>
      <c r="R768" s="90">
        <v>4</v>
      </c>
      <c r="S768" s="71"/>
      <c r="T768" s="90" t="s">
        <v>5841</v>
      </c>
      <c r="U768" s="90">
        <v>33846</v>
      </c>
      <c r="Y768" s="90" t="str">
        <f>IF(VLOOKUP(I768,属性值!A:F,2,FALSE)&lt;17,"",IF(P768="","",INT(VLOOKUP(P768,属性值!A:G,R768+1,FALSE)*VLOOKUP(I768,属性值!A:F,5,FALSE))))</f>
        <v/>
      </c>
      <c r="Z768" s="90" t="str">
        <f t="shared" si="26"/>
        <v/>
      </c>
      <c r="AA768" s="90">
        <f>IF(VLOOKUP(I768,属性值!A:B,2,FALSE)&gt;16,"",IF(P768="","",INT(VLOOKUP(P768,属性值!I:O,R768+1,FALSE)*VLOOKUP(I768,属性值!A:D,3,FALSE))))</f>
        <v>600</v>
      </c>
      <c r="AB768" s="90">
        <f>IF(VLOOKUP(I768,属性值!A:B,2,FALSE)&gt;16,"",IF(P768="","",INT(VLOOKUP(P768,属性值!I:O,R768+1,FALSE)*VLOOKUP(I768,属性值!A:D,4,FALSE))))</f>
        <v>1201</v>
      </c>
      <c r="AC768" s="90">
        <v>65</v>
      </c>
      <c r="AD768" s="90" t="str">
        <f>IF(AC768="","",VLOOKUP(AC768,状态名词!A:C,2,FALSE))</f>
        <v>str</v>
      </c>
      <c r="AE768" s="90" t="str">
        <f>IF(AC768="","",VLOOKUP(AC768,状态名词!A:C,3,FALSE))</f>
        <v>力量</v>
      </c>
      <c r="AF768" s="90">
        <v>150</v>
      </c>
    </row>
    <row r="769" spans="1:32">
      <c r="I769" s="90" t="str">
        <f>IF(H769="",I768,VLOOKUP(H769,装备类型!A:B,2,FALSE))</f>
        <v>手镯</v>
      </c>
      <c r="Q769" s="55" t="str">
        <f t="shared" si="27"/>
        <v/>
      </c>
      <c r="S769" s="71"/>
      <c r="Y769" s="90" t="str">
        <f>IF(VLOOKUP(I769,属性值!A:F,2,FALSE)&lt;17,"",IF(P769="","",INT(VLOOKUP(P769,属性值!A:G,R769+1,FALSE)*VLOOKUP(I769,属性值!A:F,5,FALSE))))</f>
        <v/>
      </c>
      <c r="Z769" s="90" t="str">
        <f t="shared" si="26"/>
        <v/>
      </c>
      <c r="AA769" s="90" t="str">
        <f>IF(VLOOKUP(I769,属性值!A:B,2,FALSE)&gt;16,"",IF(P769="","",INT(VLOOKUP(P769,属性值!I:O,R769+1,FALSE)*VLOOKUP(I769,属性值!A:D,3,FALSE))))</f>
        <v/>
      </c>
      <c r="AB769" s="90" t="str">
        <f>IF(VLOOKUP(I769,属性值!A:B,2,FALSE)&gt;16,"",IF(P769="","",INT(VLOOKUP(P769,属性值!I:O,R769+1,FALSE)*VLOOKUP(I769,属性值!A:D,4,FALSE))))</f>
        <v/>
      </c>
      <c r="AC769" s="90">
        <v>67</v>
      </c>
      <c r="AD769" s="90" t="str">
        <f>IF(AC769="","",VLOOKUP(AC769,状态名词!A:C,2,FALSE))</f>
        <v>inte</v>
      </c>
      <c r="AE769" s="90" t="str">
        <f>IF(AC769="","",VLOOKUP(AC769,状态名词!A:C,3,FALSE))</f>
        <v>智力</v>
      </c>
      <c r="AF769" s="90">
        <v>150</v>
      </c>
    </row>
    <row r="770" spans="1:32">
      <c r="I770" s="90" t="str">
        <f>IF(H770="",I769,VLOOKUP(H770,装备类型!A:B,2,FALSE))</f>
        <v>手镯</v>
      </c>
      <c r="Q770" s="55" t="str">
        <f t="shared" si="27"/>
        <v/>
      </c>
      <c r="S770" s="71"/>
      <c r="Y770" s="90" t="str">
        <f>IF(VLOOKUP(I770,属性值!A:F,2,FALSE)&lt;17,"",IF(P770="","",INT(VLOOKUP(P770,属性值!A:G,R770+1,FALSE)*VLOOKUP(I770,属性值!A:F,5,FALSE))))</f>
        <v/>
      </c>
      <c r="Z770" s="90" t="str">
        <f t="shared" si="26"/>
        <v/>
      </c>
      <c r="AA770" s="90" t="str">
        <f>IF(VLOOKUP(I770,属性值!A:B,2,FALSE)&gt;16,"",IF(P770="","",INT(VLOOKUP(P770,属性值!I:O,R770+1,FALSE)*VLOOKUP(I770,属性值!A:D,3,FALSE))))</f>
        <v/>
      </c>
      <c r="AB770" s="90" t="str">
        <f>IF(VLOOKUP(I770,属性值!A:B,2,FALSE)&gt;16,"",IF(P770="","",INT(VLOOKUP(P770,属性值!I:O,R770+1,FALSE)*VLOOKUP(I770,属性值!A:D,4,FALSE))))</f>
        <v/>
      </c>
      <c r="AC770" s="90">
        <v>69</v>
      </c>
      <c r="AD770" s="90" t="str">
        <f>IF(AC770="","",VLOOKUP(AC770,状态名词!A:C,2,FALSE))</f>
        <v>hit</v>
      </c>
      <c r="AE770" s="90" t="str">
        <f>IF(AC770="","",VLOOKUP(AC770,状态名词!A:C,3,FALSE))</f>
        <v>命中率</v>
      </c>
      <c r="AF770" s="90">
        <v>300</v>
      </c>
    </row>
    <row r="771" spans="1:32">
      <c r="I771" s="90" t="str">
        <f>IF(H771="",I770,VLOOKUP(H771,装备类型!A:B,2,FALSE))</f>
        <v>手镯</v>
      </c>
      <c r="Q771" s="55" t="str">
        <f t="shared" si="27"/>
        <v/>
      </c>
      <c r="S771" s="71"/>
      <c r="Y771" s="90" t="str">
        <f>IF(VLOOKUP(I771,属性值!A:F,2,FALSE)&lt;17,"",IF(P771="","",INT(VLOOKUP(P771,属性值!A:G,R771+1,FALSE)*VLOOKUP(I771,属性值!A:F,5,FALSE))))</f>
        <v/>
      </c>
      <c r="Z771" s="90" t="str">
        <f t="shared" si="26"/>
        <v/>
      </c>
      <c r="AA771" s="90" t="str">
        <f>IF(VLOOKUP(I771,属性值!A:B,2,FALSE)&gt;16,"",IF(P771="","",INT(VLOOKUP(P771,属性值!I:O,R771+1,FALSE)*VLOOKUP(I771,属性值!A:D,3,FALSE))))</f>
        <v/>
      </c>
      <c r="AB771" s="90" t="str">
        <f>IF(VLOOKUP(I771,属性值!A:B,2,FALSE)&gt;16,"",IF(P771="","",INT(VLOOKUP(P771,属性值!I:O,R771+1,FALSE)*VLOOKUP(I771,属性值!A:D,4,FALSE))))</f>
        <v/>
      </c>
      <c r="AC771" s="90">
        <v>19</v>
      </c>
      <c r="AD771" s="90" t="str">
        <f>IF(AC771="","",VLOOKUP(AC771,状态名词!A:C,2,FALSE))</f>
        <v>rating</v>
      </c>
      <c r="AE771" s="90" t="str">
        <f>IF(AC771="","",VLOOKUP(AC771,状态名词!A:C,3,FALSE))</f>
        <v>暴击+</v>
      </c>
      <c r="AF771" s="90">
        <v>-500</v>
      </c>
    </row>
    <row r="772" spans="1:32">
      <c r="A772" s="90">
        <v>15175</v>
      </c>
      <c r="B772" s="90">
        <v>20</v>
      </c>
      <c r="C772" s="90">
        <v>5</v>
      </c>
      <c r="D772" s="90">
        <v>30</v>
      </c>
      <c r="H772" s="90">
        <v>11</v>
      </c>
      <c r="I772" s="90" t="str">
        <f>IF(H772="",I771,VLOOKUP(H772,装备类型!A:B,2,FALSE))</f>
        <v>头部</v>
      </c>
      <c r="J772" s="90">
        <v>1</v>
      </c>
      <c r="K772" s="90" t="s">
        <v>6983</v>
      </c>
      <c r="L772" s="90" t="s">
        <v>6986</v>
      </c>
      <c r="O772" s="90">
        <v>1</v>
      </c>
      <c r="P772" s="90">
        <v>20</v>
      </c>
      <c r="Q772" s="55">
        <f t="shared" si="27"/>
        <v>25</v>
      </c>
      <c r="R772" s="90">
        <v>4</v>
      </c>
      <c r="S772" s="71"/>
      <c r="T772" s="90" t="s">
        <v>5842</v>
      </c>
      <c r="Y772" s="90" t="str">
        <f>IF(VLOOKUP(I772,属性值!A:F,2,FALSE)&lt;17,"",IF(P772="","",INT(VLOOKUP(P772,属性值!A:G,R772+1,FALSE)*VLOOKUP(I772,属性值!A:F,5,FALSE))))</f>
        <v/>
      </c>
      <c r="Z772" s="90" t="str">
        <f t="shared" ref="Z772:Z835" si="28">Y772</f>
        <v/>
      </c>
      <c r="AA772" s="90">
        <f>IF(VLOOKUP(I772,属性值!A:B,2,FALSE)&gt;16,"",IF(P772="","",INT(VLOOKUP(P772,属性值!I:O,R772+1,FALSE)*VLOOKUP(I772,属性值!A:D,3,FALSE))))</f>
        <v>260</v>
      </c>
      <c r="AB772" s="90">
        <f>IF(VLOOKUP(I772,属性值!A:B,2,FALSE)&gt;16,"",IF(P772="","",INT(VLOOKUP(P772,属性值!I:O,R772+1,FALSE)*VLOOKUP(I772,属性值!A:D,4,FALSE))))</f>
        <v>130</v>
      </c>
      <c r="AC772" s="90">
        <v>58</v>
      </c>
      <c r="AD772" s="90" t="str">
        <f>IF(AC772="","",VLOOKUP(AC772,状态名词!A:C,2,FALSE))</f>
        <v>vit</v>
      </c>
      <c r="AE772" s="90" t="str">
        <f>IF(AC772="","",VLOOKUP(AC772,状态名词!A:C,3,FALSE))</f>
        <v>体力</v>
      </c>
      <c r="AF772" s="90">
        <v>50</v>
      </c>
    </row>
    <row r="773" spans="1:32">
      <c r="I773" s="90" t="str">
        <f>IF(H773="",I772,VLOOKUP(H773,装备类型!A:B,2,FALSE))</f>
        <v>头部</v>
      </c>
      <c r="Q773" s="55" t="str">
        <f t="shared" si="27"/>
        <v/>
      </c>
      <c r="S773" s="71"/>
      <c r="Y773" s="90" t="str">
        <f>IF(VLOOKUP(I773,属性值!A:F,2,FALSE)&lt;17,"",IF(P773="","",INT(VLOOKUP(P773,属性值!A:G,R773+1,FALSE)*VLOOKUP(I773,属性值!A:F,5,FALSE))))</f>
        <v/>
      </c>
      <c r="Z773" s="90" t="str">
        <f t="shared" si="28"/>
        <v/>
      </c>
      <c r="AA773" s="90" t="str">
        <f>IF(VLOOKUP(I773,属性值!A:B,2,FALSE)&gt;16,"",IF(P773="","",INT(VLOOKUP(P773,属性值!I:O,R773+1,FALSE)*VLOOKUP(I773,属性值!A:D,3,FALSE))))</f>
        <v/>
      </c>
      <c r="AB773" s="90" t="str">
        <f>IF(VLOOKUP(I773,属性值!A:B,2,FALSE)&gt;16,"",IF(P773="","",INT(VLOOKUP(P773,属性值!I:O,R773+1,FALSE)*VLOOKUP(I773,属性值!A:D,4,FALSE))))</f>
        <v/>
      </c>
      <c r="AC773" s="90">
        <v>61</v>
      </c>
      <c r="AD773" s="90" t="str">
        <f>IF(AC773="","",VLOOKUP(AC773,状态名词!A:C,2,FALSE))</f>
        <v>team_ad</v>
      </c>
      <c r="AE773" s="90" t="str">
        <f>IF(AC773="","",VLOOKUP(AC773,状态名词!A:C,3,FALSE))</f>
        <v>队伍AD</v>
      </c>
      <c r="AF773" s="90">
        <v>50</v>
      </c>
    </row>
    <row r="774" spans="1:32">
      <c r="I774" s="90" t="str">
        <f>IF(H774="",I773,VLOOKUP(H774,装备类型!A:B,2,FALSE))</f>
        <v>头部</v>
      </c>
      <c r="Q774" s="55" t="str">
        <f t="shared" si="27"/>
        <v/>
      </c>
      <c r="S774" s="71"/>
      <c r="Y774" s="90" t="str">
        <f>IF(VLOOKUP(I774,属性值!A:F,2,FALSE)&lt;17,"",IF(P774="","",INT(VLOOKUP(P774,属性值!A:G,R774+1,FALSE)*VLOOKUP(I774,属性值!A:F,5,FALSE))))</f>
        <v/>
      </c>
      <c r="Z774" s="90" t="str">
        <f t="shared" si="28"/>
        <v/>
      </c>
      <c r="AA774" s="90" t="str">
        <f>IF(VLOOKUP(I774,属性值!A:B,2,FALSE)&gt;16,"",IF(P774="","",INT(VLOOKUP(P774,属性值!I:O,R774+1,FALSE)*VLOOKUP(I774,属性值!A:D,3,FALSE))))</f>
        <v/>
      </c>
      <c r="AB774" s="90" t="str">
        <f>IF(VLOOKUP(I774,属性值!A:B,2,FALSE)&gt;16,"",IF(P774="","",INT(VLOOKUP(P774,属性值!I:O,R774+1,FALSE)*VLOOKUP(I774,属性值!A:D,4,FALSE))))</f>
        <v/>
      </c>
      <c r="AC774" s="90">
        <v>60</v>
      </c>
      <c r="AD774" s="90" t="str">
        <f>IF(AC774="","",VLOOKUP(AC774,状态名词!A:C,2,FALSE))</f>
        <v>health</v>
      </c>
      <c r="AE774" s="90" t="str">
        <f>IF(AC774="","",VLOOKUP(AC774,状态名词!A:C,3,FALSE))</f>
        <v>固定血量</v>
      </c>
      <c r="AF774" s="90">
        <v>500</v>
      </c>
    </row>
    <row r="775" spans="1:32">
      <c r="I775" s="90" t="str">
        <f>IF(H775="",I774,VLOOKUP(H775,装备类型!A:B,2,FALSE))</f>
        <v>头部</v>
      </c>
      <c r="J775" s="90">
        <v>2</v>
      </c>
      <c r="K775" s="90" t="s">
        <v>6983</v>
      </c>
      <c r="L775" s="90" t="s">
        <v>6987</v>
      </c>
      <c r="O775" s="90">
        <v>1</v>
      </c>
      <c r="P775" s="90">
        <v>40</v>
      </c>
      <c r="Q775" s="55">
        <f t="shared" si="27"/>
        <v>45</v>
      </c>
      <c r="R775" s="90">
        <v>4</v>
      </c>
      <c r="S775" s="71"/>
      <c r="T775" s="90" t="s">
        <v>5842</v>
      </c>
      <c r="Y775" s="90" t="str">
        <f>IF(VLOOKUP(I775,属性值!A:F,2,FALSE)&lt;17,"",IF(P775="","",INT(VLOOKUP(P775,属性值!A:G,R775+1,FALSE)*VLOOKUP(I775,属性值!A:F,5,FALSE))))</f>
        <v/>
      </c>
      <c r="Z775" s="90" t="str">
        <f t="shared" si="28"/>
        <v/>
      </c>
      <c r="AA775" s="90">
        <f>IF(VLOOKUP(I775,属性值!A:B,2,FALSE)&gt;16,"",IF(P775="","",INT(VLOOKUP(P775,属性值!I:O,R775+1,FALSE)*VLOOKUP(I775,属性值!A:D,3,FALSE))))</f>
        <v>572</v>
      </c>
      <c r="AB775" s="90">
        <f>IF(VLOOKUP(I775,属性值!A:B,2,FALSE)&gt;16,"",IF(P775="","",INT(VLOOKUP(P775,属性值!I:O,R775+1,FALSE)*VLOOKUP(I775,属性值!A:D,4,FALSE))))</f>
        <v>286</v>
      </c>
      <c r="AC775" s="90">
        <v>58</v>
      </c>
      <c r="AD775" s="90" t="str">
        <f>IF(AC775="","",VLOOKUP(AC775,状态名词!A:C,2,FALSE))</f>
        <v>vit</v>
      </c>
      <c r="AE775" s="90" t="str">
        <f>IF(AC775="","",VLOOKUP(AC775,状态名词!A:C,3,FALSE))</f>
        <v>体力</v>
      </c>
      <c r="AF775" s="90">
        <v>80</v>
      </c>
    </row>
    <row r="776" spans="1:32">
      <c r="I776" s="90" t="str">
        <f>IF(H776="",I775,VLOOKUP(H776,装备类型!A:B,2,FALSE))</f>
        <v>头部</v>
      </c>
      <c r="Q776" s="55" t="str">
        <f t="shared" si="27"/>
        <v/>
      </c>
      <c r="S776" s="71"/>
      <c r="Y776" s="90" t="str">
        <f>IF(VLOOKUP(I776,属性值!A:F,2,FALSE)&lt;17,"",IF(P776="","",INT(VLOOKUP(P776,属性值!A:G,R776+1,FALSE)*VLOOKUP(I776,属性值!A:F,5,FALSE))))</f>
        <v/>
      </c>
      <c r="Z776" s="90" t="str">
        <f t="shared" si="28"/>
        <v/>
      </c>
      <c r="AA776" s="90" t="str">
        <f>IF(VLOOKUP(I776,属性值!A:B,2,FALSE)&gt;16,"",IF(P776="","",INT(VLOOKUP(P776,属性值!I:O,R776+1,FALSE)*VLOOKUP(I776,属性值!A:D,3,FALSE))))</f>
        <v/>
      </c>
      <c r="AB776" s="90" t="str">
        <f>IF(VLOOKUP(I776,属性值!A:B,2,FALSE)&gt;16,"",IF(P776="","",INT(VLOOKUP(P776,属性值!I:O,R776+1,FALSE)*VLOOKUP(I776,属性值!A:D,4,FALSE))))</f>
        <v/>
      </c>
      <c r="AC776" s="90">
        <v>61</v>
      </c>
      <c r="AD776" s="90" t="str">
        <f>IF(AC776="","",VLOOKUP(AC776,状态名词!A:C,2,FALSE))</f>
        <v>team_ad</v>
      </c>
      <c r="AE776" s="90" t="str">
        <f>IF(AC776="","",VLOOKUP(AC776,状态名词!A:C,3,FALSE))</f>
        <v>队伍AD</v>
      </c>
      <c r="AF776" s="90">
        <v>80</v>
      </c>
    </row>
    <row r="777" spans="1:32">
      <c r="I777" s="90" t="str">
        <f>IF(H777="",I776,VLOOKUP(H777,装备类型!A:B,2,FALSE))</f>
        <v>头部</v>
      </c>
      <c r="Q777" s="55" t="str">
        <f t="shared" si="27"/>
        <v/>
      </c>
      <c r="S777" s="71"/>
      <c r="Y777" s="90" t="str">
        <f>IF(VLOOKUP(I777,属性值!A:F,2,FALSE)&lt;17,"",IF(P777="","",INT(VLOOKUP(P777,属性值!A:G,R777+1,FALSE)*VLOOKUP(I777,属性值!A:F,5,FALSE))))</f>
        <v/>
      </c>
      <c r="Z777" s="90" t="str">
        <f t="shared" si="28"/>
        <v/>
      </c>
      <c r="AA777" s="90" t="str">
        <f>IF(VLOOKUP(I777,属性值!A:B,2,FALSE)&gt;16,"",IF(P777="","",INT(VLOOKUP(P777,属性值!I:O,R777+1,FALSE)*VLOOKUP(I777,属性值!A:D,3,FALSE))))</f>
        <v/>
      </c>
      <c r="AB777" s="90" t="str">
        <f>IF(VLOOKUP(I777,属性值!A:B,2,FALSE)&gt;16,"",IF(P777="","",INT(VLOOKUP(P777,属性值!I:O,R777+1,FALSE)*VLOOKUP(I777,属性值!A:D,4,FALSE))))</f>
        <v/>
      </c>
      <c r="AC777" s="90">
        <v>60</v>
      </c>
      <c r="AD777" s="90" t="str">
        <f>IF(AC777="","",VLOOKUP(AC777,状态名词!A:C,2,FALSE))</f>
        <v>health</v>
      </c>
      <c r="AE777" s="90" t="str">
        <f>IF(AC777="","",VLOOKUP(AC777,状态名词!A:C,3,FALSE))</f>
        <v>固定血量</v>
      </c>
      <c r="AF777" s="90">
        <v>800</v>
      </c>
    </row>
    <row r="778" spans="1:32">
      <c r="I778" s="90" t="str">
        <f>IF(H778="",I777,VLOOKUP(H778,装备类型!A:B,2,FALSE))</f>
        <v>头部</v>
      </c>
      <c r="J778" s="90">
        <v>3</v>
      </c>
      <c r="K778" s="90" t="s">
        <v>6983</v>
      </c>
      <c r="L778" s="90" t="s">
        <v>6987</v>
      </c>
      <c r="O778" s="90">
        <v>1</v>
      </c>
      <c r="P778" s="90">
        <v>60</v>
      </c>
      <c r="Q778" s="55">
        <f t="shared" si="27"/>
        <v>67</v>
      </c>
      <c r="R778" s="90">
        <v>5</v>
      </c>
      <c r="S778" s="71"/>
      <c r="T778" s="90" t="s">
        <v>5842</v>
      </c>
      <c r="Y778" s="90" t="str">
        <f>IF(VLOOKUP(I778,属性值!A:F,2,FALSE)&lt;17,"",IF(P778="","",INT(VLOOKUP(P778,属性值!A:G,R778+1,FALSE)*VLOOKUP(I778,属性值!A:F,5,FALSE))))</f>
        <v/>
      </c>
      <c r="Z778" s="90" t="str">
        <f t="shared" si="28"/>
        <v/>
      </c>
      <c r="AA778" s="90">
        <f>IF(VLOOKUP(I778,属性值!A:B,2,FALSE)&gt;16,"",IF(P778="","",INT(VLOOKUP(P778,属性值!I:O,R778+1,FALSE)*VLOOKUP(I778,属性值!A:D,3,FALSE))))</f>
        <v>1285</v>
      </c>
      <c r="AB778" s="90">
        <f>IF(VLOOKUP(I778,属性值!A:B,2,FALSE)&gt;16,"",IF(P778="","",INT(VLOOKUP(P778,属性值!I:O,R778+1,FALSE)*VLOOKUP(I778,属性值!A:D,4,FALSE))))</f>
        <v>642</v>
      </c>
      <c r="AC778" s="90">
        <v>58</v>
      </c>
      <c r="AD778" s="90" t="str">
        <f>IF(AC778="","",VLOOKUP(AC778,状态名词!A:C,2,FALSE))</f>
        <v>vit</v>
      </c>
      <c r="AE778" s="90" t="str">
        <f>IF(AC778="","",VLOOKUP(AC778,状态名词!A:C,3,FALSE))</f>
        <v>体力</v>
      </c>
      <c r="AF778" s="90">
        <v>120</v>
      </c>
    </row>
    <row r="779" spans="1:32">
      <c r="I779" s="90" t="str">
        <f>IF(H779="",I778,VLOOKUP(H779,装备类型!A:B,2,FALSE))</f>
        <v>头部</v>
      </c>
      <c r="Q779" s="55" t="str">
        <f t="shared" si="27"/>
        <v/>
      </c>
      <c r="S779" s="71"/>
      <c r="Y779" s="90" t="str">
        <f>IF(VLOOKUP(I779,属性值!A:F,2,FALSE)&lt;17,"",IF(P779="","",INT(VLOOKUP(P779,属性值!A:G,R779+1,FALSE)*VLOOKUP(I779,属性值!A:F,5,FALSE))))</f>
        <v/>
      </c>
      <c r="Z779" s="90" t="str">
        <f t="shared" si="28"/>
        <v/>
      </c>
      <c r="AA779" s="90" t="str">
        <f>IF(VLOOKUP(I779,属性值!A:B,2,FALSE)&gt;16,"",IF(P779="","",INT(VLOOKUP(P779,属性值!I:O,R779+1,FALSE)*VLOOKUP(I779,属性值!A:D,3,FALSE))))</f>
        <v/>
      </c>
      <c r="AB779" s="90" t="str">
        <f>IF(VLOOKUP(I779,属性值!A:B,2,FALSE)&gt;16,"",IF(P779="","",INT(VLOOKUP(P779,属性值!I:O,R779+1,FALSE)*VLOOKUP(I779,属性值!A:D,4,FALSE))))</f>
        <v/>
      </c>
      <c r="AC779" s="90">
        <v>61</v>
      </c>
      <c r="AD779" s="90" t="str">
        <f>IF(AC779="","",VLOOKUP(AC779,状态名词!A:C,2,FALSE))</f>
        <v>team_ad</v>
      </c>
      <c r="AE779" s="90" t="str">
        <f>IF(AC779="","",VLOOKUP(AC779,状态名词!A:C,3,FALSE))</f>
        <v>队伍AD</v>
      </c>
      <c r="AF779" s="90">
        <v>135</v>
      </c>
    </row>
    <row r="780" spans="1:32">
      <c r="I780" s="90" t="str">
        <f>IF(H780="",I779,VLOOKUP(H780,装备类型!A:B,2,FALSE))</f>
        <v>头部</v>
      </c>
      <c r="Q780" s="55" t="str">
        <f t="shared" si="27"/>
        <v/>
      </c>
      <c r="S780" s="71"/>
      <c r="Y780" s="90" t="str">
        <f>IF(VLOOKUP(I780,属性值!A:F,2,FALSE)&lt;17,"",IF(P780="","",INT(VLOOKUP(P780,属性值!A:G,R780+1,FALSE)*VLOOKUP(I780,属性值!A:F,5,FALSE))))</f>
        <v/>
      </c>
      <c r="Z780" s="90" t="str">
        <f t="shared" si="28"/>
        <v/>
      </c>
      <c r="AA780" s="90" t="str">
        <f>IF(VLOOKUP(I780,属性值!A:B,2,FALSE)&gt;16,"",IF(P780="","",INT(VLOOKUP(P780,属性值!I:O,R780+1,FALSE)*VLOOKUP(I780,属性值!A:D,3,FALSE))))</f>
        <v/>
      </c>
      <c r="AB780" s="90" t="str">
        <f>IF(VLOOKUP(I780,属性值!A:B,2,FALSE)&gt;16,"",IF(P780="","",INT(VLOOKUP(P780,属性值!I:O,R780+1,FALSE)*VLOOKUP(I780,属性值!A:D,4,FALSE))))</f>
        <v/>
      </c>
      <c r="AC780" s="90">
        <v>60</v>
      </c>
      <c r="AD780" s="90" t="str">
        <f>IF(AC780="","",VLOOKUP(AC780,状态名词!A:C,2,FALSE))</f>
        <v>health</v>
      </c>
      <c r="AE780" s="90" t="str">
        <f>IF(AC780="","",VLOOKUP(AC780,状态名词!A:C,3,FALSE))</f>
        <v>固定血量</v>
      </c>
      <c r="AF780" s="90">
        <v>1200</v>
      </c>
    </row>
    <row r="781" spans="1:32">
      <c r="A781" s="90">
        <v>15176</v>
      </c>
      <c r="B781" s="90">
        <v>20</v>
      </c>
      <c r="C781" s="90">
        <v>5</v>
      </c>
      <c r="D781" s="90">
        <v>30</v>
      </c>
      <c r="H781" s="90">
        <v>12</v>
      </c>
      <c r="I781" s="90" t="str">
        <f>IF(H781="",I780,VLOOKUP(H781,装备类型!A:B,2,FALSE))</f>
        <v>胸部</v>
      </c>
      <c r="J781" s="90">
        <v>1</v>
      </c>
      <c r="K781" s="90" t="s">
        <v>6984</v>
      </c>
      <c r="L781" s="90" t="s">
        <v>6986</v>
      </c>
      <c r="O781" s="90">
        <v>1</v>
      </c>
      <c r="P781" s="90">
        <v>20</v>
      </c>
      <c r="Q781" s="55">
        <f t="shared" si="27"/>
        <v>25</v>
      </c>
      <c r="R781" s="90">
        <v>4</v>
      </c>
      <c r="S781" s="71"/>
      <c r="T781" s="90" t="s">
        <v>5991</v>
      </c>
      <c r="Y781" s="90" t="str">
        <f>IF(VLOOKUP(I781,属性值!A:F,2,FALSE)&lt;17,"",IF(P781="","",INT(VLOOKUP(P781,属性值!A:G,R781+1,FALSE)*VLOOKUP(I781,属性值!A:F,5,FALSE))))</f>
        <v/>
      </c>
      <c r="Z781" s="90" t="str">
        <f t="shared" si="28"/>
        <v/>
      </c>
      <c r="AA781" s="90">
        <f>IF(VLOOKUP(I781,属性值!A:B,2,FALSE)&gt;16,"",IF(P781="","",INT(VLOOKUP(P781,属性值!I:O,R781+1,FALSE)*VLOOKUP(I781,属性值!A:D,3,FALSE))))</f>
        <v>260</v>
      </c>
      <c r="AB781" s="90">
        <f>IF(VLOOKUP(I781,属性值!A:B,2,FALSE)&gt;16,"",IF(P781="","",INT(VLOOKUP(P781,属性值!I:O,R781+1,FALSE)*VLOOKUP(I781,属性值!A:D,4,FALSE))))</f>
        <v>130</v>
      </c>
      <c r="AC781" s="90">
        <v>62</v>
      </c>
      <c r="AD781" s="90" t="str">
        <f>IF(AC781="","",VLOOKUP(AC781,状态名词!A:C,2,FALSE))</f>
        <v>team_ap</v>
      </c>
      <c r="AE781" s="90" t="str">
        <f>IF(AC781="","",VLOOKUP(AC781,状态名词!A:C,3,FALSE))</f>
        <v>队伍AP</v>
      </c>
      <c r="AF781" s="90">
        <v>50</v>
      </c>
    </row>
    <row r="782" spans="1:32">
      <c r="I782" s="90" t="str">
        <f>IF(H782="",I781,VLOOKUP(H782,装备类型!A:B,2,FALSE))</f>
        <v>胸部</v>
      </c>
      <c r="Q782" s="55" t="str">
        <f t="shared" si="27"/>
        <v/>
      </c>
      <c r="S782" s="71"/>
      <c r="Y782" s="90" t="str">
        <f>IF(VLOOKUP(I782,属性值!A:F,2,FALSE)&lt;17,"",IF(P782="","",INT(VLOOKUP(P782,属性值!A:G,R782+1,FALSE)*VLOOKUP(I782,属性值!A:F,5,FALSE))))</f>
        <v/>
      </c>
      <c r="Z782" s="90" t="str">
        <f t="shared" si="28"/>
        <v/>
      </c>
      <c r="AA782" s="90" t="str">
        <f>IF(VLOOKUP(I782,属性值!A:B,2,FALSE)&gt;16,"",IF(P782="","",INT(VLOOKUP(P782,属性值!I:O,R782+1,FALSE)*VLOOKUP(I782,属性值!A:D,3,FALSE))))</f>
        <v/>
      </c>
      <c r="AB782" s="90" t="str">
        <f>IF(VLOOKUP(I782,属性值!A:B,2,FALSE)&gt;16,"",IF(P782="","",INT(VLOOKUP(P782,属性值!I:O,R782+1,FALSE)*VLOOKUP(I782,属性值!A:D,4,FALSE))))</f>
        <v/>
      </c>
      <c r="AC782" s="90">
        <v>54</v>
      </c>
      <c r="AD782" s="90" t="str">
        <f>IF(AC782="","",VLOOKUP(AC782,状态名词!A:C,2,FALSE))</f>
        <v>spi</v>
      </c>
      <c r="AE782" s="90" t="str">
        <f>IF(AC782="","",VLOOKUP(AC782,状态名词!A:C,3,FALSE))</f>
        <v>精神</v>
      </c>
      <c r="AF782" s="90">
        <v>60</v>
      </c>
    </row>
    <row r="783" spans="1:32">
      <c r="I783" s="90" t="str">
        <f>IF(H783="",I782,VLOOKUP(H783,装备类型!A:B,2,FALSE))</f>
        <v>胸部</v>
      </c>
      <c r="Q783" s="55" t="str">
        <f t="shared" si="27"/>
        <v/>
      </c>
      <c r="S783" s="71"/>
      <c r="Y783" s="90" t="str">
        <f>IF(VLOOKUP(I783,属性值!A:F,2,FALSE)&lt;17,"",IF(P783="","",INT(VLOOKUP(P783,属性值!A:G,R783+1,FALSE)*VLOOKUP(I783,属性值!A:F,5,FALSE))))</f>
        <v/>
      </c>
      <c r="Z783" s="90" t="str">
        <f t="shared" si="28"/>
        <v/>
      </c>
      <c r="AA783" s="90" t="str">
        <f>IF(VLOOKUP(I783,属性值!A:B,2,FALSE)&gt;16,"",IF(P783="","",INT(VLOOKUP(P783,属性值!I:O,R783+1,FALSE)*VLOOKUP(I783,属性值!A:D,3,FALSE))))</f>
        <v/>
      </c>
      <c r="AB783" s="90" t="str">
        <f>IF(VLOOKUP(I783,属性值!A:B,2,FALSE)&gt;16,"",IF(P783="","",INT(VLOOKUP(P783,属性值!I:O,R783+1,FALSE)*VLOOKUP(I783,属性值!A:D,4,FALSE))))</f>
        <v/>
      </c>
      <c r="AC783" s="90">
        <v>60</v>
      </c>
      <c r="AD783" s="90" t="str">
        <f>IF(AC783="","",VLOOKUP(AC783,状态名词!A:C,2,FALSE))</f>
        <v>health</v>
      </c>
      <c r="AE783" s="90" t="str">
        <f>IF(AC783="","",VLOOKUP(AC783,状态名词!A:C,3,FALSE))</f>
        <v>固定血量</v>
      </c>
      <c r="AF783" s="90">
        <v>500</v>
      </c>
    </row>
    <row r="784" spans="1:32">
      <c r="I784" s="90" t="str">
        <f>IF(H784="",I783,VLOOKUP(H784,装备类型!A:B,2,FALSE))</f>
        <v>胸部</v>
      </c>
      <c r="J784" s="90">
        <v>2</v>
      </c>
      <c r="K784" s="90" t="s">
        <v>6984</v>
      </c>
      <c r="L784" s="90" t="s">
        <v>6987</v>
      </c>
      <c r="O784" s="90">
        <v>1</v>
      </c>
      <c r="P784" s="90">
        <v>40</v>
      </c>
      <c r="Q784" s="55">
        <f t="shared" si="27"/>
        <v>45</v>
      </c>
      <c r="R784" s="90">
        <v>4</v>
      </c>
      <c r="S784" s="71"/>
      <c r="T784" s="90" t="s">
        <v>5843</v>
      </c>
      <c r="Y784" s="90" t="str">
        <f>IF(VLOOKUP(I784,属性值!A:F,2,FALSE)&lt;17,"",IF(P784="","",INT(VLOOKUP(P784,属性值!A:G,R784+1,FALSE)*VLOOKUP(I784,属性值!A:F,5,FALSE))))</f>
        <v/>
      </c>
      <c r="Z784" s="90" t="str">
        <f t="shared" si="28"/>
        <v/>
      </c>
      <c r="AA784" s="90">
        <f>IF(VLOOKUP(I784,属性值!A:B,2,FALSE)&gt;16,"",IF(P784="","",INT(VLOOKUP(P784,属性值!I:O,R784+1,FALSE)*VLOOKUP(I784,属性值!A:D,3,FALSE))))</f>
        <v>572</v>
      </c>
      <c r="AB784" s="90">
        <f>IF(VLOOKUP(I784,属性值!A:B,2,FALSE)&gt;16,"",IF(P784="","",INT(VLOOKUP(P784,属性值!I:O,R784+1,FALSE)*VLOOKUP(I784,属性值!A:D,4,FALSE))))</f>
        <v>286</v>
      </c>
      <c r="AC784" s="90">
        <v>62</v>
      </c>
      <c r="AD784" s="90" t="str">
        <f>IF(AC784="","",VLOOKUP(AC784,状态名词!A:C,2,FALSE))</f>
        <v>team_ap</v>
      </c>
      <c r="AE784" s="90" t="str">
        <f>IF(AC784="","",VLOOKUP(AC784,状态名词!A:C,3,FALSE))</f>
        <v>队伍AP</v>
      </c>
      <c r="AF784" s="90">
        <v>80</v>
      </c>
    </row>
    <row r="785" spans="1:32">
      <c r="I785" s="90" t="str">
        <f>IF(H785="",I784,VLOOKUP(H785,装备类型!A:B,2,FALSE))</f>
        <v>胸部</v>
      </c>
      <c r="Q785" s="55" t="str">
        <f t="shared" si="27"/>
        <v/>
      </c>
      <c r="S785" s="71"/>
      <c r="Y785" s="90" t="str">
        <f>IF(VLOOKUP(I785,属性值!A:F,2,FALSE)&lt;17,"",IF(P785="","",INT(VLOOKUP(P785,属性值!A:G,R785+1,FALSE)*VLOOKUP(I785,属性值!A:F,5,FALSE))))</f>
        <v/>
      </c>
      <c r="Z785" s="90" t="str">
        <f t="shared" si="28"/>
        <v/>
      </c>
      <c r="AA785" s="90" t="str">
        <f>IF(VLOOKUP(I785,属性值!A:B,2,FALSE)&gt;16,"",IF(P785="","",INT(VLOOKUP(P785,属性值!I:O,R785+1,FALSE)*VLOOKUP(I785,属性值!A:D,3,FALSE))))</f>
        <v/>
      </c>
      <c r="AB785" s="90" t="str">
        <f>IF(VLOOKUP(I785,属性值!A:B,2,FALSE)&gt;16,"",IF(P785="","",INT(VLOOKUP(P785,属性值!I:O,R785+1,FALSE)*VLOOKUP(I785,属性值!A:D,4,FALSE))))</f>
        <v/>
      </c>
      <c r="AC785" s="90">
        <v>54</v>
      </c>
      <c r="AD785" s="90" t="str">
        <f>IF(AC785="","",VLOOKUP(AC785,状态名词!A:C,2,FALSE))</f>
        <v>spi</v>
      </c>
      <c r="AE785" s="90" t="str">
        <f>IF(AC785="","",VLOOKUP(AC785,状态名词!A:C,3,FALSE))</f>
        <v>精神</v>
      </c>
      <c r="AF785" s="90">
        <v>100</v>
      </c>
    </row>
    <row r="786" spans="1:32">
      <c r="I786" s="90" t="str">
        <f>IF(H786="",I785,VLOOKUP(H786,装备类型!A:B,2,FALSE))</f>
        <v>胸部</v>
      </c>
      <c r="Q786" s="55" t="str">
        <f t="shared" si="27"/>
        <v/>
      </c>
      <c r="S786" s="71"/>
      <c r="Y786" s="90" t="str">
        <f>IF(VLOOKUP(I786,属性值!A:F,2,FALSE)&lt;17,"",IF(P786="","",INT(VLOOKUP(P786,属性值!A:G,R786+1,FALSE)*VLOOKUP(I786,属性值!A:F,5,FALSE))))</f>
        <v/>
      </c>
      <c r="Z786" s="90" t="str">
        <f t="shared" si="28"/>
        <v/>
      </c>
      <c r="AA786" s="90" t="str">
        <f>IF(VLOOKUP(I786,属性值!A:B,2,FALSE)&gt;16,"",IF(P786="","",INT(VLOOKUP(P786,属性值!I:O,R786+1,FALSE)*VLOOKUP(I786,属性值!A:D,3,FALSE))))</f>
        <v/>
      </c>
      <c r="AB786" s="90" t="str">
        <f>IF(VLOOKUP(I786,属性值!A:B,2,FALSE)&gt;16,"",IF(P786="","",INT(VLOOKUP(P786,属性值!I:O,R786+1,FALSE)*VLOOKUP(I786,属性值!A:D,4,FALSE))))</f>
        <v/>
      </c>
      <c r="AC786" s="90">
        <v>60</v>
      </c>
      <c r="AD786" s="90" t="str">
        <f>IF(AC786="","",VLOOKUP(AC786,状态名词!A:C,2,FALSE))</f>
        <v>health</v>
      </c>
      <c r="AE786" s="90" t="str">
        <f>IF(AC786="","",VLOOKUP(AC786,状态名词!A:C,3,FALSE))</f>
        <v>固定血量</v>
      </c>
      <c r="AF786" s="90">
        <v>800</v>
      </c>
    </row>
    <row r="787" spans="1:32">
      <c r="I787" s="90" t="str">
        <f>IF(H787="",I786,VLOOKUP(H787,装备类型!A:B,2,FALSE))</f>
        <v>胸部</v>
      </c>
      <c r="J787" s="90">
        <v>3</v>
      </c>
      <c r="K787" s="90" t="s">
        <v>6984</v>
      </c>
      <c r="L787" s="90" t="s">
        <v>6987</v>
      </c>
      <c r="O787" s="90">
        <v>1</v>
      </c>
      <c r="P787" s="90">
        <v>60</v>
      </c>
      <c r="Q787" s="55">
        <f t="shared" si="27"/>
        <v>67</v>
      </c>
      <c r="R787" s="90">
        <v>5</v>
      </c>
      <c r="S787" s="71"/>
      <c r="T787" s="90" t="s">
        <v>5838</v>
      </c>
      <c r="Y787" s="90" t="str">
        <f>IF(VLOOKUP(I787,属性值!A:F,2,FALSE)&lt;17,"",IF(P787="","",INT(VLOOKUP(P787,属性值!A:G,R787+1,FALSE)*VLOOKUP(I787,属性值!A:F,5,FALSE))))</f>
        <v/>
      </c>
      <c r="Z787" s="90" t="str">
        <f t="shared" si="28"/>
        <v/>
      </c>
      <c r="AA787" s="90">
        <f>IF(VLOOKUP(I787,属性值!A:B,2,FALSE)&gt;16,"",IF(P787="","",INT(VLOOKUP(P787,属性值!I:O,R787+1,FALSE)*VLOOKUP(I787,属性值!A:D,3,FALSE))))</f>
        <v>1285</v>
      </c>
      <c r="AB787" s="90">
        <f>IF(VLOOKUP(I787,属性值!A:B,2,FALSE)&gt;16,"",IF(P787="","",INT(VLOOKUP(P787,属性值!I:O,R787+1,FALSE)*VLOOKUP(I787,属性值!A:D,4,FALSE))))</f>
        <v>642</v>
      </c>
      <c r="AC787" s="90">
        <v>62</v>
      </c>
      <c r="AD787" s="90" t="str">
        <f>IF(AC787="","",VLOOKUP(AC787,状态名词!A:C,2,FALSE))</f>
        <v>team_ap</v>
      </c>
      <c r="AE787" s="90" t="str">
        <f>IF(AC787="","",VLOOKUP(AC787,状态名词!A:C,3,FALSE))</f>
        <v>队伍AP</v>
      </c>
      <c r="AF787" s="90">
        <v>135</v>
      </c>
    </row>
    <row r="788" spans="1:32">
      <c r="I788" s="90" t="str">
        <f>IF(H788="",I787,VLOOKUP(H788,装备类型!A:B,2,FALSE))</f>
        <v>胸部</v>
      </c>
      <c r="Q788" s="55" t="str">
        <f t="shared" si="27"/>
        <v/>
      </c>
      <c r="S788" s="71"/>
      <c r="Y788" s="90" t="str">
        <f>IF(VLOOKUP(I788,属性值!A:F,2,FALSE)&lt;17,"",IF(P788="","",INT(VLOOKUP(P788,属性值!A:G,R788+1,FALSE)*VLOOKUP(I788,属性值!A:F,5,FALSE))))</f>
        <v/>
      </c>
      <c r="Z788" s="90" t="str">
        <f t="shared" si="28"/>
        <v/>
      </c>
      <c r="AA788" s="90" t="str">
        <f>IF(VLOOKUP(I788,属性值!A:B,2,FALSE)&gt;16,"",IF(P788="","",INT(VLOOKUP(P788,属性值!I:O,R788+1,FALSE)*VLOOKUP(I788,属性值!A:D,3,FALSE))))</f>
        <v/>
      </c>
      <c r="AB788" s="90" t="str">
        <f>IF(VLOOKUP(I788,属性值!A:B,2,FALSE)&gt;16,"",IF(P788="","",INT(VLOOKUP(P788,属性值!I:O,R788+1,FALSE)*VLOOKUP(I788,属性值!A:D,4,FALSE))))</f>
        <v/>
      </c>
      <c r="AC788" s="90">
        <v>54</v>
      </c>
      <c r="AD788" s="90" t="str">
        <f>IF(AC788="","",VLOOKUP(AC788,状态名词!A:C,2,FALSE))</f>
        <v>spi</v>
      </c>
      <c r="AE788" s="90" t="str">
        <f>IF(AC788="","",VLOOKUP(AC788,状态名词!A:C,3,FALSE))</f>
        <v>精神</v>
      </c>
      <c r="AF788" s="90">
        <v>150</v>
      </c>
    </row>
    <row r="789" spans="1:32">
      <c r="I789" s="90" t="str">
        <f>IF(H789="",I788,VLOOKUP(H789,装备类型!A:B,2,FALSE))</f>
        <v>胸部</v>
      </c>
      <c r="Q789" s="55" t="str">
        <f t="shared" si="27"/>
        <v/>
      </c>
      <c r="S789" s="71"/>
      <c r="Y789" s="90" t="str">
        <f>IF(VLOOKUP(I789,属性值!A:F,2,FALSE)&lt;17,"",IF(P789="","",INT(VLOOKUP(P789,属性值!A:G,R789+1,FALSE)*VLOOKUP(I789,属性值!A:F,5,FALSE))))</f>
        <v/>
      </c>
      <c r="Z789" s="90" t="str">
        <f t="shared" si="28"/>
        <v/>
      </c>
      <c r="AA789" s="90" t="str">
        <f>IF(VLOOKUP(I789,属性值!A:B,2,FALSE)&gt;16,"",IF(P789="","",INT(VLOOKUP(P789,属性值!I:O,R789+1,FALSE)*VLOOKUP(I789,属性值!A:D,3,FALSE))))</f>
        <v/>
      </c>
      <c r="AB789" s="90" t="str">
        <f>IF(VLOOKUP(I789,属性值!A:B,2,FALSE)&gt;16,"",IF(P789="","",INT(VLOOKUP(P789,属性值!I:O,R789+1,FALSE)*VLOOKUP(I789,属性值!A:D,4,FALSE))))</f>
        <v/>
      </c>
      <c r="AC789" s="90">
        <v>60</v>
      </c>
      <c r="AD789" s="90" t="str">
        <f>IF(AC789="","",VLOOKUP(AC789,状态名词!A:C,2,FALSE))</f>
        <v>health</v>
      </c>
      <c r="AE789" s="90" t="str">
        <f>IF(AC789="","",VLOOKUP(AC789,状态名词!A:C,3,FALSE))</f>
        <v>固定血量</v>
      </c>
      <c r="AF789" s="90">
        <v>1200</v>
      </c>
    </row>
    <row r="790" spans="1:32">
      <c r="A790" s="90">
        <v>15177</v>
      </c>
      <c r="B790" s="90">
        <v>20</v>
      </c>
      <c r="C790" s="90">
        <v>5</v>
      </c>
      <c r="D790" s="90">
        <v>30</v>
      </c>
      <c r="H790" s="90">
        <v>13</v>
      </c>
      <c r="I790" s="90" t="str">
        <f>IF(H790="",I789,VLOOKUP(H790,装备类型!A:B,2,FALSE))</f>
        <v>腿部</v>
      </c>
      <c r="J790" s="90">
        <v>1</v>
      </c>
      <c r="K790" s="90" t="s">
        <v>6985</v>
      </c>
      <c r="L790" s="90" t="s">
        <v>6986</v>
      </c>
      <c r="O790" s="90">
        <v>1</v>
      </c>
      <c r="P790" s="90">
        <v>20</v>
      </c>
      <c r="Q790" s="55">
        <f t="shared" si="27"/>
        <v>25</v>
      </c>
      <c r="R790" s="90">
        <v>4</v>
      </c>
      <c r="S790" s="71"/>
      <c r="T790" s="90" t="s">
        <v>3304</v>
      </c>
      <c r="Y790" s="90" t="str">
        <f>IF(VLOOKUP(I790,属性值!A:F,2,FALSE)&lt;17,"",IF(P790="","",INT(VLOOKUP(P790,属性值!A:G,R790+1,FALSE)*VLOOKUP(I790,属性值!A:F,5,FALSE))))</f>
        <v/>
      </c>
      <c r="Z790" s="90" t="str">
        <f t="shared" si="28"/>
        <v/>
      </c>
      <c r="AA790" s="90">
        <f>IF(VLOOKUP(I790,属性值!A:B,2,FALSE)&gt;16,"",IF(P790="","",INT(VLOOKUP(P790,属性值!I:O,R790+1,FALSE)*VLOOKUP(I790,属性值!A:D,3,FALSE))))</f>
        <v>260</v>
      </c>
      <c r="AB790" s="90">
        <f>IF(VLOOKUP(I790,属性值!A:B,2,FALSE)&gt;16,"",IF(P790="","",INT(VLOOKUP(P790,属性值!I:O,R790+1,FALSE)*VLOOKUP(I790,属性值!A:D,4,FALSE))))</f>
        <v>130</v>
      </c>
      <c r="AC790" s="90">
        <v>58</v>
      </c>
      <c r="AD790" s="90" t="str">
        <f>IF(AC790="","",VLOOKUP(AC790,状态名词!A:C,2,FALSE))</f>
        <v>vit</v>
      </c>
      <c r="AE790" s="90" t="str">
        <f>IF(AC790="","",VLOOKUP(AC790,状态名词!A:C,3,FALSE))</f>
        <v>体力</v>
      </c>
      <c r="AF790" s="90">
        <v>60</v>
      </c>
    </row>
    <row r="791" spans="1:32">
      <c r="I791" s="90" t="str">
        <f>IF(H791="",I790,VLOOKUP(H791,装备类型!A:B,2,FALSE))</f>
        <v>腿部</v>
      </c>
      <c r="Q791" s="55" t="str">
        <f t="shared" si="27"/>
        <v/>
      </c>
      <c r="S791" s="71"/>
      <c r="Y791" s="90" t="str">
        <f>IF(VLOOKUP(I791,属性值!A:F,2,FALSE)&lt;17,"",IF(P791="","",INT(VLOOKUP(P791,属性值!A:G,R791+1,FALSE)*VLOOKUP(I791,属性值!A:F,5,FALSE))))</f>
        <v/>
      </c>
      <c r="Z791" s="90" t="str">
        <f t="shared" si="28"/>
        <v/>
      </c>
      <c r="AA791" s="90" t="str">
        <f>IF(VLOOKUP(I791,属性值!A:B,2,FALSE)&gt;16,"",IF(P791="","",INT(VLOOKUP(P791,属性值!I:O,R791+1,FALSE)*VLOOKUP(I791,属性值!A:D,3,FALSE))))</f>
        <v/>
      </c>
      <c r="AB791" s="90" t="str">
        <f>IF(VLOOKUP(I791,属性值!A:B,2,FALSE)&gt;16,"",IF(P791="","",INT(VLOOKUP(P791,属性值!I:O,R791+1,FALSE)*VLOOKUP(I791,属性值!A:D,4,FALSE))))</f>
        <v/>
      </c>
      <c r="AC791" s="90">
        <v>54</v>
      </c>
      <c r="AD791" s="90" t="str">
        <f>IF(AC791="","",VLOOKUP(AC791,状态名词!A:C,2,FALSE))</f>
        <v>spi</v>
      </c>
      <c r="AE791" s="90" t="str">
        <f>IF(AC791="","",VLOOKUP(AC791,状态名词!A:C,3,FALSE))</f>
        <v>精神</v>
      </c>
      <c r="AF791" s="90">
        <v>60</v>
      </c>
    </row>
    <row r="792" spans="1:32">
      <c r="I792" s="90" t="str">
        <f>IF(H792="",I791,VLOOKUP(H792,装备类型!A:B,2,FALSE))</f>
        <v>腿部</v>
      </c>
      <c r="Q792" s="55" t="str">
        <f t="shared" si="27"/>
        <v/>
      </c>
      <c r="S792" s="71"/>
      <c r="Y792" s="90" t="str">
        <f>IF(VLOOKUP(I792,属性值!A:F,2,FALSE)&lt;17,"",IF(P792="","",INT(VLOOKUP(P792,属性值!A:G,R792+1,FALSE)*VLOOKUP(I792,属性值!A:F,5,FALSE))))</f>
        <v/>
      </c>
      <c r="Z792" s="90" t="str">
        <f t="shared" si="28"/>
        <v/>
      </c>
      <c r="AA792" s="90" t="str">
        <f>IF(VLOOKUP(I792,属性值!A:B,2,FALSE)&gt;16,"",IF(P792="","",INT(VLOOKUP(P792,属性值!I:O,R792+1,FALSE)*VLOOKUP(I792,属性值!A:D,3,FALSE))))</f>
        <v/>
      </c>
      <c r="AB792" s="90" t="str">
        <f>IF(VLOOKUP(I792,属性值!A:B,2,FALSE)&gt;16,"",IF(P792="","",INT(VLOOKUP(P792,属性值!I:O,R792+1,FALSE)*VLOOKUP(I792,属性值!A:D,4,FALSE))))</f>
        <v/>
      </c>
      <c r="AC792" s="90">
        <v>21</v>
      </c>
      <c r="AD792" s="90" t="str">
        <f>IF(AC792="","",VLOOKUP(AC792,状态名词!A:C,2,FALSE))</f>
        <v>speed</v>
      </c>
      <c r="AE792" s="90" t="str">
        <f>IF(AC792="","",VLOOKUP(AC792,状态名词!A:C,3,FALSE))</f>
        <v>速度+</v>
      </c>
      <c r="AF792" s="90">
        <v>-200</v>
      </c>
    </row>
    <row r="793" spans="1:32">
      <c r="I793" s="90" t="str">
        <f>IF(H793="",I792,VLOOKUP(H793,装备类型!A:B,2,FALSE))</f>
        <v>腿部</v>
      </c>
      <c r="J793" s="90">
        <v>2</v>
      </c>
      <c r="K793" s="90" t="s">
        <v>6985</v>
      </c>
      <c r="L793" s="90" t="s">
        <v>6987</v>
      </c>
      <c r="O793" s="90">
        <v>1</v>
      </c>
      <c r="P793" s="90">
        <v>40</v>
      </c>
      <c r="Q793" s="55">
        <f t="shared" si="27"/>
        <v>45</v>
      </c>
      <c r="R793" s="90">
        <v>4</v>
      </c>
      <c r="S793" s="71"/>
      <c r="T793" s="90" t="s">
        <v>3304</v>
      </c>
      <c r="Y793" s="90" t="str">
        <f>IF(VLOOKUP(I793,属性值!A:F,2,FALSE)&lt;17,"",IF(P793="","",INT(VLOOKUP(P793,属性值!A:G,R793+1,FALSE)*VLOOKUP(I793,属性值!A:F,5,FALSE))))</f>
        <v/>
      </c>
      <c r="Z793" s="90" t="str">
        <f t="shared" si="28"/>
        <v/>
      </c>
      <c r="AA793" s="90">
        <f>IF(VLOOKUP(I793,属性值!A:B,2,FALSE)&gt;16,"",IF(P793="","",INT(VLOOKUP(P793,属性值!I:O,R793+1,FALSE)*VLOOKUP(I793,属性值!A:D,3,FALSE))))</f>
        <v>572</v>
      </c>
      <c r="AB793" s="90">
        <f>IF(VLOOKUP(I793,属性值!A:B,2,FALSE)&gt;16,"",IF(P793="","",INT(VLOOKUP(P793,属性值!I:O,R793+1,FALSE)*VLOOKUP(I793,属性值!A:D,4,FALSE))))</f>
        <v>286</v>
      </c>
      <c r="AC793" s="90">
        <v>58</v>
      </c>
      <c r="AD793" s="90" t="str">
        <f>IF(AC793="","",VLOOKUP(AC793,状态名词!A:C,2,FALSE))</f>
        <v>vit</v>
      </c>
      <c r="AE793" s="90" t="str">
        <f>IF(AC793="","",VLOOKUP(AC793,状态名词!A:C,3,FALSE))</f>
        <v>体力</v>
      </c>
      <c r="AF793" s="90">
        <v>120</v>
      </c>
    </row>
    <row r="794" spans="1:32">
      <c r="I794" s="90" t="str">
        <f>IF(H794="",I793,VLOOKUP(H794,装备类型!A:B,2,FALSE))</f>
        <v>腿部</v>
      </c>
      <c r="Q794" s="55" t="str">
        <f t="shared" si="27"/>
        <v/>
      </c>
      <c r="S794" s="71"/>
      <c r="Y794" s="90" t="str">
        <f>IF(VLOOKUP(I794,属性值!A:F,2,FALSE)&lt;17,"",IF(P794="","",INT(VLOOKUP(P794,属性值!A:G,R794+1,FALSE)*VLOOKUP(I794,属性值!A:F,5,FALSE))))</f>
        <v/>
      </c>
      <c r="Z794" s="90" t="str">
        <f t="shared" si="28"/>
        <v/>
      </c>
      <c r="AA794" s="90" t="str">
        <f>IF(VLOOKUP(I794,属性值!A:B,2,FALSE)&gt;16,"",IF(P794="","",INT(VLOOKUP(P794,属性值!I:O,R794+1,FALSE)*VLOOKUP(I794,属性值!A:D,3,FALSE))))</f>
        <v/>
      </c>
      <c r="AB794" s="90" t="str">
        <f>IF(VLOOKUP(I794,属性值!A:B,2,FALSE)&gt;16,"",IF(P794="","",INT(VLOOKUP(P794,属性值!I:O,R794+1,FALSE)*VLOOKUP(I794,属性值!A:D,4,FALSE))))</f>
        <v/>
      </c>
      <c r="AC794" s="90">
        <v>54</v>
      </c>
      <c r="AD794" s="90" t="str">
        <f>IF(AC794="","",VLOOKUP(AC794,状态名词!A:C,2,FALSE))</f>
        <v>spi</v>
      </c>
      <c r="AE794" s="90" t="str">
        <f>IF(AC794="","",VLOOKUP(AC794,状态名词!A:C,3,FALSE))</f>
        <v>精神</v>
      </c>
      <c r="AF794" s="90">
        <v>120</v>
      </c>
    </row>
    <row r="795" spans="1:32">
      <c r="I795" s="90" t="str">
        <f>IF(H795="",I794,VLOOKUP(H795,装备类型!A:B,2,FALSE))</f>
        <v>腿部</v>
      </c>
      <c r="Q795" s="55" t="str">
        <f t="shared" si="27"/>
        <v/>
      </c>
      <c r="S795" s="71"/>
      <c r="Y795" s="90" t="str">
        <f>IF(VLOOKUP(I795,属性值!A:F,2,FALSE)&lt;17,"",IF(P795="","",INT(VLOOKUP(P795,属性值!A:G,R795+1,FALSE)*VLOOKUP(I795,属性值!A:F,5,FALSE))))</f>
        <v/>
      </c>
      <c r="Z795" s="90" t="str">
        <f t="shared" si="28"/>
        <v/>
      </c>
      <c r="AA795" s="90" t="str">
        <f>IF(VLOOKUP(I795,属性值!A:B,2,FALSE)&gt;16,"",IF(P795="","",INT(VLOOKUP(P795,属性值!I:O,R795+1,FALSE)*VLOOKUP(I795,属性值!A:D,3,FALSE))))</f>
        <v/>
      </c>
      <c r="AB795" s="90" t="str">
        <f>IF(VLOOKUP(I795,属性值!A:B,2,FALSE)&gt;16,"",IF(P795="","",INT(VLOOKUP(P795,属性值!I:O,R795+1,FALSE)*VLOOKUP(I795,属性值!A:D,4,FALSE))))</f>
        <v/>
      </c>
      <c r="AC795" s="90">
        <v>21</v>
      </c>
      <c r="AD795" s="90" t="str">
        <f>IF(AC795="","",VLOOKUP(AC795,状态名词!A:C,2,FALSE))</f>
        <v>speed</v>
      </c>
      <c r="AE795" s="90" t="str">
        <f>IF(AC795="","",VLOOKUP(AC795,状态名词!A:C,3,FALSE))</f>
        <v>速度+</v>
      </c>
      <c r="AF795" s="90">
        <v>-300</v>
      </c>
    </row>
    <row r="796" spans="1:32">
      <c r="I796" s="90" t="str">
        <f>IF(H796="",I795,VLOOKUP(H796,装备类型!A:B,2,FALSE))</f>
        <v>腿部</v>
      </c>
      <c r="J796" s="90">
        <v>3</v>
      </c>
      <c r="K796" s="90" t="s">
        <v>6985</v>
      </c>
      <c r="L796" s="90" t="s">
        <v>6987</v>
      </c>
      <c r="O796" s="90">
        <v>1</v>
      </c>
      <c r="P796" s="90">
        <v>60</v>
      </c>
      <c r="Q796" s="55">
        <f t="shared" si="27"/>
        <v>67</v>
      </c>
      <c r="R796" s="90">
        <v>5</v>
      </c>
      <c r="S796" s="71"/>
      <c r="T796" s="90" t="s">
        <v>3304</v>
      </c>
      <c r="Y796" s="90" t="str">
        <f>IF(VLOOKUP(I796,属性值!A:F,2,FALSE)&lt;17,"",IF(P796="","",INT(VLOOKUP(P796,属性值!A:G,R796+1,FALSE)*VLOOKUP(I796,属性值!A:F,5,FALSE))))</f>
        <v/>
      </c>
      <c r="Z796" s="90" t="str">
        <f t="shared" si="28"/>
        <v/>
      </c>
      <c r="AA796" s="90">
        <f>IF(VLOOKUP(I796,属性值!A:B,2,FALSE)&gt;16,"",IF(P796="","",INT(VLOOKUP(P796,属性值!I:O,R796+1,FALSE)*VLOOKUP(I796,属性值!A:D,3,FALSE))))</f>
        <v>1285</v>
      </c>
      <c r="AB796" s="90">
        <f>IF(VLOOKUP(I796,属性值!A:B,2,FALSE)&gt;16,"",IF(P796="","",INT(VLOOKUP(P796,属性值!I:O,R796+1,FALSE)*VLOOKUP(I796,属性值!A:D,4,FALSE))))</f>
        <v>642</v>
      </c>
      <c r="AC796" s="90">
        <v>58</v>
      </c>
      <c r="AD796" s="90" t="str">
        <f>IF(AC796="","",VLOOKUP(AC796,状态名词!A:C,2,FALSE))</f>
        <v>vit</v>
      </c>
      <c r="AE796" s="90" t="str">
        <f>IF(AC796="","",VLOOKUP(AC796,状态名词!A:C,3,FALSE))</f>
        <v>体力</v>
      </c>
      <c r="AF796" s="90">
        <v>200</v>
      </c>
    </row>
    <row r="797" spans="1:32">
      <c r="I797" s="90" t="str">
        <f>IF(H797="",I796,VLOOKUP(H797,装备类型!A:B,2,FALSE))</f>
        <v>腿部</v>
      </c>
      <c r="Q797" s="55" t="str">
        <f t="shared" si="27"/>
        <v/>
      </c>
      <c r="S797" s="71"/>
      <c r="Y797" s="90" t="str">
        <f>IF(VLOOKUP(I797,属性值!A:F,2,FALSE)&lt;17,"",IF(P797="","",INT(VLOOKUP(P797,属性值!A:G,R797+1,FALSE)*VLOOKUP(I797,属性值!A:F,5,FALSE))))</f>
        <v/>
      </c>
      <c r="Z797" s="90" t="str">
        <f t="shared" si="28"/>
        <v/>
      </c>
      <c r="AA797" s="90" t="str">
        <f>IF(VLOOKUP(I797,属性值!A:B,2,FALSE)&gt;16,"",IF(P797="","",INT(VLOOKUP(P797,属性值!I:O,R797+1,FALSE)*VLOOKUP(I797,属性值!A:D,3,FALSE))))</f>
        <v/>
      </c>
      <c r="AB797" s="90" t="str">
        <f>IF(VLOOKUP(I797,属性值!A:B,2,FALSE)&gt;16,"",IF(P797="","",INT(VLOOKUP(P797,属性值!I:O,R797+1,FALSE)*VLOOKUP(I797,属性值!A:D,4,FALSE))))</f>
        <v/>
      </c>
      <c r="AC797" s="90">
        <v>54</v>
      </c>
      <c r="AD797" s="90" t="str">
        <f>IF(AC797="","",VLOOKUP(AC797,状态名词!A:C,2,FALSE))</f>
        <v>spi</v>
      </c>
      <c r="AE797" s="90" t="str">
        <f>IF(AC797="","",VLOOKUP(AC797,状态名词!A:C,3,FALSE))</f>
        <v>精神</v>
      </c>
      <c r="AF797" s="90">
        <v>200</v>
      </c>
    </row>
    <row r="798" spans="1:32">
      <c r="I798" s="90" t="str">
        <f>IF(H798="",I797,VLOOKUP(H798,装备类型!A:B,2,FALSE))</f>
        <v>腿部</v>
      </c>
      <c r="Q798" s="55" t="str">
        <f t="shared" si="27"/>
        <v/>
      </c>
      <c r="S798" s="71"/>
      <c r="Y798" s="90" t="str">
        <f>IF(VLOOKUP(I798,属性值!A:F,2,FALSE)&lt;17,"",IF(P798="","",INT(VLOOKUP(P798,属性值!A:G,R798+1,FALSE)*VLOOKUP(I798,属性值!A:F,5,FALSE))))</f>
        <v/>
      </c>
      <c r="Z798" s="90" t="str">
        <f t="shared" si="28"/>
        <v/>
      </c>
      <c r="AA798" s="90" t="str">
        <f>IF(VLOOKUP(I798,属性值!A:B,2,FALSE)&gt;16,"",IF(P798="","",INT(VLOOKUP(P798,属性值!I:O,R798+1,FALSE)*VLOOKUP(I798,属性值!A:D,3,FALSE))))</f>
        <v/>
      </c>
      <c r="AB798" s="90" t="str">
        <f>IF(VLOOKUP(I798,属性值!A:B,2,FALSE)&gt;16,"",IF(P798="","",INT(VLOOKUP(P798,属性值!I:O,R798+1,FALSE)*VLOOKUP(I798,属性值!A:D,4,FALSE))))</f>
        <v/>
      </c>
      <c r="AC798" s="90">
        <v>21</v>
      </c>
      <c r="AD798" s="90" t="str">
        <f>IF(AC798="","",VLOOKUP(AC798,状态名词!A:C,2,FALSE))</f>
        <v>speed</v>
      </c>
      <c r="AE798" s="90" t="str">
        <f>IF(AC798="","",VLOOKUP(AC798,状态名词!A:C,3,FALSE))</f>
        <v>速度+</v>
      </c>
      <c r="AF798" s="90">
        <v>-500</v>
      </c>
    </row>
    <row r="799" spans="1:32">
      <c r="A799" s="90">
        <v>15178</v>
      </c>
      <c r="B799" s="90">
        <v>20</v>
      </c>
      <c r="C799" s="90">
        <v>5</v>
      </c>
      <c r="D799" s="90">
        <v>30</v>
      </c>
      <c r="H799" s="90">
        <v>14</v>
      </c>
      <c r="I799" s="90" t="str">
        <f>IF(H799="",I798,VLOOKUP(H799,装备类型!A:B,2,FALSE))</f>
        <v>戒指</v>
      </c>
      <c r="J799" s="90">
        <v>1</v>
      </c>
      <c r="K799" s="90" t="s">
        <v>5992</v>
      </c>
      <c r="L799" s="90" t="s">
        <v>6757</v>
      </c>
      <c r="O799" s="90">
        <v>1</v>
      </c>
      <c r="P799" s="90">
        <v>20</v>
      </c>
      <c r="Q799" s="55">
        <f t="shared" si="27"/>
        <v>27</v>
      </c>
      <c r="R799" s="90">
        <v>5</v>
      </c>
      <c r="S799" s="71"/>
      <c r="T799" s="90" t="s">
        <v>5844</v>
      </c>
      <c r="Y799" s="90" t="str">
        <f>IF(VLOOKUP(I799,属性值!A:F,2,FALSE)&lt;17,"",IF(P799="","",INT(VLOOKUP(P799,属性值!A:G,R799+1,FALSE)*VLOOKUP(I799,属性值!A:F,5,FALSE))))</f>
        <v/>
      </c>
      <c r="Z799" s="90" t="str">
        <f t="shared" si="28"/>
        <v/>
      </c>
      <c r="AA799" s="90">
        <f>IF(VLOOKUP(I799,属性值!A:B,2,FALSE)&gt;16,"",IF(P799="","",INT(VLOOKUP(P799,属性值!I:O,R799+1,FALSE)*VLOOKUP(I799,属性值!A:D,3,FALSE))))</f>
        <v>139</v>
      </c>
      <c r="AB799" s="90">
        <f>IF(VLOOKUP(I799,属性值!A:B,2,FALSE)&gt;16,"",IF(P799="","",INT(VLOOKUP(P799,属性值!I:O,R799+1,FALSE)*VLOOKUP(I799,属性值!A:D,4,FALSE))))</f>
        <v>278</v>
      </c>
      <c r="AC799" s="90">
        <v>20</v>
      </c>
      <c r="AD799" s="90" t="str">
        <f>IF(AC799="","",VLOOKUP(AC799,状态名词!A:C,2,FALSE))</f>
        <v>ratingdamage</v>
      </c>
      <c r="AE799" s="90" t="str">
        <f>IF(AC799="","",VLOOKUP(AC799,状态名词!A:C,3,FALSE))</f>
        <v>暴伤+</v>
      </c>
      <c r="AF799" s="90">
        <v>400</v>
      </c>
    </row>
    <row r="800" spans="1:32">
      <c r="I800" s="90" t="str">
        <f>IF(H800="",I799,VLOOKUP(H800,装备类型!A:B,2,FALSE))</f>
        <v>戒指</v>
      </c>
      <c r="Q800" s="55" t="str">
        <f t="shared" si="27"/>
        <v/>
      </c>
      <c r="S800" s="71"/>
      <c r="Y800" s="90" t="str">
        <f>IF(VLOOKUP(I800,属性值!A:F,2,FALSE)&lt;17,"",IF(P800="","",INT(VLOOKUP(P800,属性值!A:G,R800+1,FALSE)*VLOOKUP(I800,属性值!A:F,5,FALSE))))</f>
        <v/>
      </c>
      <c r="Z800" s="90" t="str">
        <f t="shared" si="28"/>
        <v/>
      </c>
      <c r="AA800" s="90" t="str">
        <f>IF(VLOOKUP(I800,属性值!A:B,2,FALSE)&gt;16,"",IF(P800="","",INT(VLOOKUP(P800,属性值!I:O,R800+1,FALSE)*VLOOKUP(I800,属性值!A:D,3,FALSE))))</f>
        <v/>
      </c>
      <c r="AB800" s="90" t="str">
        <f>IF(VLOOKUP(I800,属性值!A:B,2,FALSE)&gt;16,"",IF(P800="","",INT(VLOOKUP(P800,属性值!I:O,R800+1,FALSE)*VLOOKUP(I800,属性值!A:D,4,FALSE))))</f>
        <v/>
      </c>
      <c r="AC800" s="90">
        <v>25</v>
      </c>
      <c r="AD800" s="90" t="str">
        <f>IF(AC800="","",VLOOKUP(AC800,状态名词!A:C,2,FALSE))</f>
        <v>duochong</v>
      </c>
      <c r="AE800" s="90" t="str">
        <f>IF(AC800="","",VLOOKUP(AC800,状态名词!A:C,3,FALSE))</f>
        <v>多重施法</v>
      </c>
      <c r="AF800" s="90">
        <v>100</v>
      </c>
    </row>
    <row r="801" spans="1:32">
      <c r="I801" s="90" t="str">
        <f>IF(H801="",I800,VLOOKUP(H801,装备类型!A:B,2,FALSE))</f>
        <v>戒指</v>
      </c>
      <c r="J801" s="90">
        <v>2</v>
      </c>
      <c r="K801" s="90" t="s">
        <v>5992</v>
      </c>
      <c r="L801" s="90" t="s">
        <v>6068</v>
      </c>
      <c r="O801" s="90">
        <v>1</v>
      </c>
      <c r="P801" s="90">
        <v>40</v>
      </c>
      <c r="Q801" s="55">
        <f t="shared" si="27"/>
        <v>47</v>
      </c>
      <c r="R801" s="90">
        <v>5</v>
      </c>
      <c r="S801" s="71"/>
      <c r="T801" s="90" t="s">
        <v>5844</v>
      </c>
      <c r="Y801" s="90" t="str">
        <f>IF(VLOOKUP(I801,属性值!A:F,2,FALSE)&lt;17,"",IF(P801="","",INT(VLOOKUP(P801,属性值!A:G,R801+1,FALSE)*VLOOKUP(I801,属性值!A:F,5,FALSE))))</f>
        <v/>
      </c>
      <c r="Z801" s="90" t="str">
        <f t="shared" si="28"/>
        <v/>
      </c>
      <c r="AA801" s="90">
        <f>IF(VLOOKUP(I801,属性值!A:B,2,FALSE)&gt;16,"",IF(P801="","",INT(VLOOKUP(P801,属性值!I:O,R801+1,FALSE)*VLOOKUP(I801,属性值!A:D,3,FALSE))))</f>
        <v>306</v>
      </c>
      <c r="AB801" s="90">
        <f>IF(VLOOKUP(I801,属性值!A:B,2,FALSE)&gt;16,"",IF(P801="","",INT(VLOOKUP(P801,属性值!I:O,R801+1,FALSE)*VLOOKUP(I801,属性值!A:D,4,FALSE))))</f>
        <v>612</v>
      </c>
      <c r="AC801" s="90">
        <v>20</v>
      </c>
      <c r="AD801" s="90" t="str">
        <f>IF(AC801="","",VLOOKUP(AC801,状态名词!A:C,2,FALSE))</f>
        <v>ratingdamage</v>
      </c>
      <c r="AE801" s="90" t="str">
        <f>IF(AC801="","",VLOOKUP(AC801,状态名词!A:C,3,FALSE))</f>
        <v>暴伤+</v>
      </c>
      <c r="AF801" s="90">
        <v>700</v>
      </c>
    </row>
    <row r="802" spans="1:32">
      <c r="I802" s="90" t="str">
        <f>IF(H802="",I801,VLOOKUP(H802,装备类型!A:B,2,FALSE))</f>
        <v>戒指</v>
      </c>
      <c r="Q802" s="55" t="str">
        <f t="shared" si="27"/>
        <v/>
      </c>
      <c r="S802" s="71"/>
      <c r="Y802" s="90" t="str">
        <f>IF(VLOOKUP(I802,属性值!A:F,2,FALSE)&lt;17,"",IF(P802="","",INT(VLOOKUP(P802,属性值!A:G,R802+1,FALSE)*VLOOKUP(I802,属性值!A:F,5,FALSE))))</f>
        <v/>
      </c>
      <c r="Z802" s="90" t="str">
        <f t="shared" si="28"/>
        <v/>
      </c>
      <c r="AA802" s="90" t="str">
        <f>IF(VLOOKUP(I802,属性值!A:B,2,FALSE)&gt;16,"",IF(P802="","",INT(VLOOKUP(P802,属性值!I:O,R802+1,FALSE)*VLOOKUP(I802,属性值!A:D,3,FALSE))))</f>
        <v/>
      </c>
      <c r="AB802" s="90" t="str">
        <f>IF(VLOOKUP(I802,属性值!A:B,2,FALSE)&gt;16,"",IF(P802="","",INT(VLOOKUP(P802,属性值!I:O,R802+1,FALSE)*VLOOKUP(I802,属性值!A:D,4,FALSE))))</f>
        <v/>
      </c>
      <c r="AC802" s="90">
        <v>25</v>
      </c>
      <c r="AD802" s="90" t="str">
        <f>IF(AC802="","",VLOOKUP(AC802,状态名词!A:C,2,FALSE))</f>
        <v>duochong</v>
      </c>
      <c r="AE802" s="90" t="str">
        <f>IF(AC802="","",VLOOKUP(AC802,状态名词!A:C,3,FALSE))</f>
        <v>多重施法</v>
      </c>
      <c r="AF802" s="90">
        <v>200</v>
      </c>
    </row>
    <row r="803" spans="1:32">
      <c r="I803" s="90" t="str">
        <f>IF(H803="",I802,VLOOKUP(H803,装备类型!A:B,2,FALSE))</f>
        <v>戒指</v>
      </c>
      <c r="J803" s="90">
        <v>3</v>
      </c>
      <c r="K803" s="90" t="s">
        <v>5992</v>
      </c>
      <c r="L803" s="90" t="s">
        <v>6068</v>
      </c>
      <c r="O803" s="90">
        <v>1</v>
      </c>
      <c r="P803" s="90">
        <v>60</v>
      </c>
      <c r="Q803" s="55">
        <f t="shared" si="27"/>
        <v>69</v>
      </c>
      <c r="R803" s="90">
        <v>6</v>
      </c>
      <c r="S803" s="71"/>
      <c r="T803" s="90" t="s">
        <v>5844</v>
      </c>
      <c r="U803" s="90">
        <v>33847</v>
      </c>
      <c r="Y803" s="90" t="str">
        <f>IF(VLOOKUP(I803,属性值!A:F,2,FALSE)&lt;17,"",IF(P803="","",INT(VLOOKUP(P803,属性值!A:G,R803+1,FALSE)*VLOOKUP(I803,属性值!A:F,5,FALSE))))</f>
        <v/>
      </c>
      <c r="Z803" s="90" t="str">
        <f t="shared" si="28"/>
        <v/>
      </c>
      <c r="AA803" s="90">
        <f>IF(VLOOKUP(I803,属性值!A:B,2,FALSE)&gt;16,"",IF(P803="","",INT(VLOOKUP(P803,属性值!I:O,R803+1,FALSE)*VLOOKUP(I803,属性值!A:D,3,FALSE))))</f>
        <v>687</v>
      </c>
      <c r="AB803" s="90">
        <f>IF(VLOOKUP(I803,属性值!A:B,2,FALSE)&gt;16,"",IF(P803="","",INT(VLOOKUP(P803,属性值!I:O,R803+1,FALSE)*VLOOKUP(I803,属性值!A:D,4,FALSE))))</f>
        <v>1374</v>
      </c>
      <c r="AC803" s="90">
        <v>20</v>
      </c>
      <c r="AD803" s="90" t="str">
        <f>IF(AC803="","",VLOOKUP(AC803,状态名词!A:C,2,FALSE))</f>
        <v>ratingdamage</v>
      </c>
      <c r="AE803" s="90" t="str">
        <f>IF(AC803="","",VLOOKUP(AC803,状态名词!A:C,3,FALSE))</f>
        <v>暴伤+</v>
      </c>
      <c r="AF803" s="90">
        <v>1000</v>
      </c>
    </row>
    <row r="804" spans="1:32">
      <c r="I804" s="90" t="str">
        <f>IF(H804="",I803,VLOOKUP(H804,装备类型!A:B,2,FALSE))</f>
        <v>戒指</v>
      </c>
      <c r="Q804" s="55" t="str">
        <f t="shared" si="27"/>
        <v/>
      </c>
      <c r="S804" s="71"/>
      <c r="Y804" s="90" t="str">
        <f>IF(VLOOKUP(I804,属性值!A:F,2,FALSE)&lt;17,"",IF(P804="","",INT(VLOOKUP(P804,属性值!A:G,R804+1,FALSE)*VLOOKUP(I804,属性值!A:F,5,FALSE))))</f>
        <v/>
      </c>
      <c r="Z804" s="90" t="str">
        <f t="shared" si="28"/>
        <v/>
      </c>
      <c r="AA804" s="90" t="str">
        <f>IF(VLOOKUP(I804,属性值!A:B,2,FALSE)&gt;16,"",IF(P804="","",INT(VLOOKUP(P804,属性值!I:O,R804+1,FALSE)*VLOOKUP(I804,属性值!A:D,3,FALSE))))</f>
        <v/>
      </c>
      <c r="AB804" s="90" t="str">
        <f>IF(VLOOKUP(I804,属性值!A:B,2,FALSE)&gt;16,"",IF(P804="","",INT(VLOOKUP(P804,属性值!I:O,R804+1,FALSE)*VLOOKUP(I804,属性值!A:D,4,FALSE))))</f>
        <v/>
      </c>
      <c r="AC804" s="90">
        <v>25</v>
      </c>
      <c r="AD804" s="90" t="str">
        <f>IF(AC804="","",VLOOKUP(AC804,状态名词!A:C,2,FALSE))</f>
        <v>duochong</v>
      </c>
      <c r="AE804" s="90" t="str">
        <f>IF(AC804="","",VLOOKUP(AC804,状态名词!A:C,3,FALSE))</f>
        <v>多重施法</v>
      </c>
      <c r="AF804" s="90">
        <v>500</v>
      </c>
    </row>
    <row r="805" spans="1:32">
      <c r="A805" s="90">
        <v>15179</v>
      </c>
      <c r="B805" s="90">
        <v>20</v>
      </c>
      <c r="C805" s="90">
        <v>5</v>
      </c>
      <c r="D805" s="90">
        <v>30</v>
      </c>
      <c r="H805" s="90">
        <v>15</v>
      </c>
      <c r="I805" s="90" t="str">
        <f>IF(H805="",I804,VLOOKUP(H805,装备类型!A:B,2,FALSE))</f>
        <v>项链</v>
      </c>
      <c r="J805" s="90">
        <v>1</v>
      </c>
      <c r="K805" s="90" t="s">
        <v>5993</v>
      </c>
      <c r="L805" s="90" t="s">
        <v>6758</v>
      </c>
      <c r="O805" s="90">
        <v>1</v>
      </c>
      <c r="P805" s="90">
        <v>20</v>
      </c>
      <c r="Q805" s="55">
        <f t="shared" si="27"/>
        <v>27</v>
      </c>
      <c r="R805" s="90">
        <v>5</v>
      </c>
      <c r="S805" s="71"/>
      <c r="T805" s="90" t="s">
        <v>5845</v>
      </c>
      <c r="Y805" s="90" t="str">
        <f>IF(VLOOKUP(I805,属性值!A:F,2,FALSE)&lt;17,"",IF(P805="","",INT(VLOOKUP(P805,属性值!A:G,R805+1,FALSE)*VLOOKUP(I805,属性值!A:F,5,FALSE))))</f>
        <v/>
      </c>
      <c r="Z805" s="90" t="str">
        <f t="shared" si="28"/>
        <v/>
      </c>
      <c r="AA805" s="90">
        <f>IF(VLOOKUP(I805,属性值!A:B,2,FALSE)&gt;16,"",IF(P805="","",INT(VLOOKUP(P805,属性值!I:O,R805+1,FALSE)*VLOOKUP(I805,属性值!A:D,3,FALSE))))</f>
        <v>139</v>
      </c>
      <c r="AB805" s="90">
        <f>IF(VLOOKUP(I805,属性值!A:B,2,FALSE)&gt;16,"",IF(P805="","",INT(VLOOKUP(P805,属性值!I:O,R805+1,FALSE)*VLOOKUP(I805,属性值!A:D,4,FALSE))))</f>
        <v>278</v>
      </c>
      <c r="AC805" s="90">
        <v>65</v>
      </c>
      <c r="AD805" s="90" t="str">
        <f>IF(AC805="","",VLOOKUP(AC805,状态名词!A:C,2,FALSE))</f>
        <v>str</v>
      </c>
      <c r="AE805" s="90" t="str">
        <f>IF(AC805="","",VLOOKUP(AC805,状态名词!A:C,3,FALSE))</f>
        <v>力量</v>
      </c>
      <c r="AF805" s="90">
        <v>90</v>
      </c>
    </row>
    <row r="806" spans="1:32">
      <c r="I806" s="90" t="str">
        <f>IF(H806="",I805,VLOOKUP(H806,装备类型!A:B,2,FALSE))</f>
        <v>项链</v>
      </c>
      <c r="Q806" s="55" t="str">
        <f t="shared" si="27"/>
        <v/>
      </c>
      <c r="S806" s="71"/>
      <c r="Y806" s="90" t="str">
        <f>IF(VLOOKUP(I806,属性值!A:F,2,FALSE)&lt;17,"",IF(P806="","",INT(VLOOKUP(P806,属性值!A:G,R806+1,FALSE)*VLOOKUP(I806,属性值!A:F,5,FALSE))))</f>
        <v/>
      </c>
      <c r="Z806" s="90" t="str">
        <f t="shared" si="28"/>
        <v/>
      </c>
      <c r="AA806" s="90" t="str">
        <f>IF(VLOOKUP(I806,属性值!A:B,2,FALSE)&gt;16,"",IF(P806="","",INT(VLOOKUP(P806,属性值!I:O,R806+1,FALSE)*VLOOKUP(I806,属性值!A:D,3,FALSE))))</f>
        <v/>
      </c>
      <c r="AB806" s="90" t="str">
        <f>IF(VLOOKUP(I806,属性值!A:B,2,FALSE)&gt;16,"",IF(P806="","",INT(VLOOKUP(P806,属性值!I:O,R806+1,FALSE)*VLOOKUP(I806,属性值!A:D,4,FALSE))))</f>
        <v/>
      </c>
      <c r="AC806" s="90">
        <v>67</v>
      </c>
      <c r="AD806" s="90" t="str">
        <f>IF(AC806="","",VLOOKUP(AC806,状态名词!A:C,2,FALSE))</f>
        <v>inte</v>
      </c>
      <c r="AE806" s="90" t="str">
        <f>IF(AC806="","",VLOOKUP(AC806,状态名词!A:C,3,FALSE))</f>
        <v>智力</v>
      </c>
      <c r="AF806" s="90">
        <v>90</v>
      </c>
    </row>
    <row r="807" spans="1:32">
      <c r="I807" s="90" t="str">
        <f>IF(H807="",I806,VLOOKUP(H807,装备类型!A:B,2,FALSE))</f>
        <v>项链</v>
      </c>
      <c r="J807" s="90">
        <v>2</v>
      </c>
      <c r="K807" s="90" t="s">
        <v>5993</v>
      </c>
      <c r="L807" s="90" t="s">
        <v>6069</v>
      </c>
      <c r="O807" s="90">
        <v>1</v>
      </c>
      <c r="P807" s="90">
        <v>40</v>
      </c>
      <c r="Q807" s="55">
        <f t="shared" si="27"/>
        <v>47</v>
      </c>
      <c r="R807" s="90">
        <v>5</v>
      </c>
      <c r="S807" s="71"/>
      <c r="T807" s="90" t="s">
        <v>5845</v>
      </c>
      <c r="Y807" s="90" t="str">
        <f>IF(VLOOKUP(I807,属性值!A:F,2,FALSE)&lt;17,"",IF(P807="","",INT(VLOOKUP(P807,属性值!A:G,R807+1,FALSE)*VLOOKUP(I807,属性值!A:F,5,FALSE))))</f>
        <v/>
      </c>
      <c r="Z807" s="90" t="str">
        <f t="shared" si="28"/>
        <v/>
      </c>
      <c r="AA807" s="90">
        <f>IF(VLOOKUP(I807,属性值!A:B,2,FALSE)&gt;16,"",IF(P807="","",INT(VLOOKUP(P807,属性值!I:O,R807+1,FALSE)*VLOOKUP(I807,属性值!A:D,3,FALSE))))</f>
        <v>306</v>
      </c>
      <c r="AB807" s="90">
        <f>IF(VLOOKUP(I807,属性值!A:B,2,FALSE)&gt;16,"",IF(P807="","",INT(VLOOKUP(P807,属性值!I:O,R807+1,FALSE)*VLOOKUP(I807,属性值!A:D,4,FALSE))))</f>
        <v>612</v>
      </c>
      <c r="AC807" s="90">
        <v>65</v>
      </c>
      <c r="AD807" s="90" t="str">
        <f>IF(AC807="","",VLOOKUP(AC807,状态名词!A:C,2,FALSE))</f>
        <v>str</v>
      </c>
      <c r="AE807" s="90" t="str">
        <f>IF(AC807="","",VLOOKUP(AC807,状态名词!A:C,3,FALSE))</f>
        <v>力量</v>
      </c>
      <c r="AF807" s="90">
        <v>175</v>
      </c>
    </row>
    <row r="808" spans="1:32">
      <c r="I808" s="90" t="str">
        <f>IF(H808="",I807,VLOOKUP(H808,装备类型!A:B,2,FALSE))</f>
        <v>项链</v>
      </c>
      <c r="Q808" s="55" t="str">
        <f t="shared" si="27"/>
        <v/>
      </c>
      <c r="S808" s="71"/>
      <c r="Y808" s="90" t="str">
        <f>IF(VLOOKUP(I808,属性值!A:F,2,FALSE)&lt;17,"",IF(P808="","",INT(VLOOKUP(P808,属性值!A:G,R808+1,FALSE)*VLOOKUP(I808,属性值!A:F,5,FALSE))))</f>
        <v/>
      </c>
      <c r="Z808" s="90" t="str">
        <f t="shared" si="28"/>
        <v/>
      </c>
      <c r="AA808" s="90" t="str">
        <f>IF(VLOOKUP(I808,属性值!A:B,2,FALSE)&gt;16,"",IF(P808="","",INT(VLOOKUP(P808,属性值!I:O,R808+1,FALSE)*VLOOKUP(I808,属性值!A:D,3,FALSE))))</f>
        <v/>
      </c>
      <c r="AB808" s="90" t="str">
        <f>IF(VLOOKUP(I808,属性值!A:B,2,FALSE)&gt;16,"",IF(P808="","",INT(VLOOKUP(P808,属性值!I:O,R808+1,FALSE)*VLOOKUP(I808,属性值!A:D,4,FALSE))))</f>
        <v/>
      </c>
      <c r="AC808" s="90">
        <v>67</v>
      </c>
      <c r="AD808" s="90" t="str">
        <f>IF(AC808="","",VLOOKUP(AC808,状态名词!A:C,2,FALSE))</f>
        <v>inte</v>
      </c>
      <c r="AE808" s="90" t="str">
        <f>IF(AC808="","",VLOOKUP(AC808,状态名词!A:C,3,FALSE))</f>
        <v>智力</v>
      </c>
      <c r="AF808" s="90">
        <v>175</v>
      </c>
    </row>
    <row r="809" spans="1:32">
      <c r="I809" s="90" t="str">
        <f>IF(H809="",I808,VLOOKUP(H809,装备类型!A:B,2,FALSE))</f>
        <v>项链</v>
      </c>
      <c r="J809" s="90">
        <v>3</v>
      </c>
      <c r="K809" s="90" t="s">
        <v>5993</v>
      </c>
      <c r="L809" s="90" t="s">
        <v>6069</v>
      </c>
      <c r="O809" s="90">
        <v>1</v>
      </c>
      <c r="P809" s="90">
        <v>60</v>
      </c>
      <c r="Q809" s="55">
        <f t="shared" si="27"/>
        <v>69</v>
      </c>
      <c r="R809" s="90">
        <v>6</v>
      </c>
      <c r="S809" s="71"/>
      <c r="T809" s="90" t="s">
        <v>5845</v>
      </c>
      <c r="U809" s="90">
        <v>33847</v>
      </c>
      <c r="Y809" s="90" t="str">
        <f>IF(VLOOKUP(I809,属性值!A:F,2,FALSE)&lt;17,"",IF(P809="","",INT(VLOOKUP(P809,属性值!A:G,R809+1,FALSE)*VLOOKUP(I809,属性值!A:F,5,FALSE))))</f>
        <v/>
      </c>
      <c r="Z809" s="90" t="str">
        <f t="shared" si="28"/>
        <v/>
      </c>
      <c r="AA809" s="90">
        <f>IF(VLOOKUP(I809,属性值!A:B,2,FALSE)&gt;16,"",IF(P809="","",INT(VLOOKUP(P809,属性值!I:O,R809+1,FALSE)*VLOOKUP(I809,属性值!A:D,3,FALSE))))</f>
        <v>687</v>
      </c>
      <c r="AB809" s="90">
        <f>IF(VLOOKUP(I809,属性值!A:B,2,FALSE)&gt;16,"",IF(P809="","",INT(VLOOKUP(P809,属性值!I:O,R809+1,FALSE)*VLOOKUP(I809,属性值!A:D,4,FALSE))))</f>
        <v>1374</v>
      </c>
      <c r="AC809" s="90">
        <v>65</v>
      </c>
      <c r="AD809" s="90" t="str">
        <f>IF(AC809="","",VLOOKUP(AC809,状态名词!A:C,2,FALSE))</f>
        <v>str</v>
      </c>
      <c r="AE809" s="90" t="str">
        <f>IF(AC809="","",VLOOKUP(AC809,状态名词!A:C,3,FALSE))</f>
        <v>力量</v>
      </c>
      <c r="AF809" s="90">
        <v>285</v>
      </c>
    </row>
    <row r="810" spans="1:32">
      <c r="I810" s="90" t="str">
        <f>IF(H810="",I809,VLOOKUP(H810,装备类型!A:B,2,FALSE))</f>
        <v>项链</v>
      </c>
      <c r="Q810" s="55" t="str">
        <f t="shared" si="27"/>
        <v/>
      </c>
      <c r="S810" s="71"/>
      <c r="Y810" s="90" t="str">
        <f>IF(VLOOKUP(I810,属性值!A:F,2,FALSE)&lt;17,"",IF(P810="","",INT(VLOOKUP(P810,属性值!A:G,R810+1,FALSE)*VLOOKUP(I810,属性值!A:F,5,FALSE))))</f>
        <v/>
      </c>
      <c r="Z810" s="90" t="str">
        <f t="shared" si="28"/>
        <v/>
      </c>
      <c r="AA810" s="90" t="str">
        <f>IF(VLOOKUP(I810,属性值!A:B,2,FALSE)&gt;16,"",IF(P810="","",INT(VLOOKUP(P810,属性值!I:O,R810+1,FALSE)*VLOOKUP(I810,属性值!A:D,3,FALSE))))</f>
        <v/>
      </c>
      <c r="AB810" s="90" t="str">
        <f>IF(VLOOKUP(I810,属性值!A:B,2,FALSE)&gt;16,"",IF(P810="","",INT(VLOOKUP(P810,属性值!I:O,R810+1,FALSE)*VLOOKUP(I810,属性值!A:D,4,FALSE))))</f>
        <v/>
      </c>
      <c r="AC810" s="90">
        <v>67</v>
      </c>
      <c r="AD810" s="90" t="str">
        <f>IF(AC810="","",VLOOKUP(AC810,状态名词!A:C,2,FALSE))</f>
        <v>inte</v>
      </c>
      <c r="AE810" s="90" t="str">
        <f>IF(AC810="","",VLOOKUP(AC810,状态名词!A:C,3,FALSE))</f>
        <v>智力</v>
      </c>
      <c r="AF810" s="90">
        <v>285</v>
      </c>
    </row>
    <row r="811" spans="1:32">
      <c r="A811" s="90">
        <v>15180</v>
      </c>
      <c r="B811" s="90">
        <v>20</v>
      </c>
      <c r="C811" s="90">
        <v>5</v>
      </c>
      <c r="D811" s="90">
        <v>30</v>
      </c>
      <c r="H811" s="90">
        <v>16</v>
      </c>
      <c r="I811" s="90" t="str">
        <f>IF(H811="",I810,VLOOKUP(H811,装备类型!A:B,2,FALSE))</f>
        <v>手镯</v>
      </c>
      <c r="J811" s="90">
        <v>1</v>
      </c>
      <c r="K811" s="90" t="s">
        <v>5994</v>
      </c>
      <c r="L811" s="90" t="s">
        <v>6759</v>
      </c>
      <c r="O811" s="90">
        <v>1</v>
      </c>
      <c r="P811" s="90">
        <v>20</v>
      </c>
      <c r="Q811" s="55">
        <f t="shared" si="27"/>
        <v>27</v>
      </c>
      <c r="R811" s="90">
        <v>5</v>
      </c>
      <c r="S811" s="71"/>
      <c r="T811" s="90" t="s">
        <v>5846</v>
      </c>
      <c r="Y811" s="90" t="str">
        <f>IF(VLOOKUP(I811,属性值!A:F,2,FALSE)&lt;17,"",IF(P811="","",INT(VLOOKUP(P811,属性值!A:G,R811+1,FALSE)*VLOOKUP(I811,属性值!A:F,5,FALSE))))</f>
        <v/>
      </c>
      <c r="Z811" s="90" t="str">
        <f t="shared" si="28"/>
        <v/>
      </c>
      <c r="AA811" s="90">
        <f>IF(VLOOKUP(I811,属性值!A:B,2,FALSE)&gt;16,"",IF(P811="","",INT(VLOOKUP(P811,属性值!I:O,R811+1,FALSE)*VLOOKUP(I811,属性值!A:D,3,FALSE))))</f>
        <v>139</v>
      </c>
      <c r="AB811" s="90">
        <f>IF(VLOOKUP(I811,属性值!A:B,2,FALSE)&gt;16,"",IF(P811="","",INT(VLOOKUP(P811,属性值!I:O,R811+1,FALSE)*VLOOKUP(I811,属性值!A:D,4,FALSE))))</f>
        <v>278</v>
      </c>
      <c r="AC811" s="90">
        <v>17</v>
      </c>
      <c r="AD811" s="90" t="str">
        <f>IF(AC811="","",VLOOKUP(AC811,状态名词!A:C,2,FALSE))</f>
        <v>adi</v>
      </c>
      <c r="AE811" s="90" t="str">
        <f>IF(AC811="","",VLOOKUP(AC811,状态名词!A:C,3,FALSE))</f>
        <v>物穿</v>
      </c>
      <c r="AF811" s="90">
        <v>300</v>
      </c>
    </row>
    <row r="812" spans="1:32">
      <c r="I812" s="90" t="str">
        <f>IF(H812="",I811,VLOOKUP(H812,装备类型!A:B,2,FALSE))</f>
        <v>手镯</v>
      </c>
      <c r="Q812" s="55" t="str">
        <f t="shared" si="27"/>
        <v/>
      </c>
      <c r="S812" s="71"/>
      <c r="Y812" s="90" t="str">
        <f>IF(VLOOKUP(I812,属性值!A:F,2,FALSE)&lt;17,"",IF(P812="","",INT(VLOOKUP(P812,属性值!A:G,R812+1,FALSE)*VLOOKUP(I812,属性值!A:F,5,FALSE))))</f>
        <v/>
      </c>
      <c r="Z812" s="90" t="str">
        <f t="shared" si="28"/>
        <v/>
      </c>
      <c r="AA812" s="90" t="str">
        <f>IF(VLOOKUP(I812,属性值!A:B,2,FALSE)&gt;16,"",IF(P812="","",INT(VLOOKUP(P812,属性值!I:O,R812+1,FALSE)*VLOOKUP(I812,属性值!A:D,3,FALSE))))</f>
        <v/>
      </c>
      <c r="AB812" s="90" t="str">
        <f>IF(VLOOKUP(I812,属性值!A:B,2,FALSE)&gt;16,"",IF(P812="","",INT(VLOOKUP(P812,属性值!I:O,R812+1,FALSE)*VLOOKUP(I812,属性值!A:D,4,FALSE))))</f>
        <v/>
      </c>
      <c r="AC812" s="90">
        <v>18</v>
      </c>
      <c r="AD812" s="90" t="str">
        <f>IF(AC812="","",VLOOKUP(AC812,状态名词!A:C,2,FALSE))</f>
        <v>api</v>
      </c>
      <c r="AE812" s="90" t="str">
        <f>IF(AC812="","",VLOOKUP(AC812,状态名词!A:C,3,FALSE))</f>
        <v>法穿</v>
      </c>
      <c r="AF812" s="90">
        <v>300</v>
      </c>
    </row>
    <row r="813" spans="1:32">
      <c r="I813" s="90" t="str">
        <f>IF(H813="",I812,VLOOKUP(H813,装备类型!A:B,2,FALSE))</f>
        <v>手镯</v>
      </c>
      <c r="J813" s="90">
        <v>2</v>
      </c>
      <c r="K813" s="90" t="s">
        <v>5994</v>
      </c>
      <c r="L813" s="90" t="s">
        <v>6070</v>
      </c>
      <c r="O813" s="90">
        <v>1</v>
      </c>
      <c r="P813" s="90">
        <v>40</v>
      </c>
      <c r="Q813" s="55">
        <f t="shared" si="27"/>
        <v>47</v>
      </c>
      <c r="R813" s="90">
        <v>5</v>
      </c>
      <c r="S813" s="71"/>
      <c r="T813" s="90" t="s">
        <v>5846</v>
      </c>
      <c r="Y813" s="90" t="str">
        <f>IF(VLOOKUP(I813,属性值!A:F,2,FALSE)&lt;17,"",IF(P813="","",INT(VLOOKUP(P813,属性值!A:G,R813+1,FALSE)*VLOOKUP(I813,属性值!A:F,5,FALSE))))</f>
        <v/>
      </c>
      <c r="Z813" s="90" t="str">
        <f t="shared" si="28"/>
        <v/>
      </c>
      <c r="AA813" s="90">
        <f>IF(VLOOKUP(I813,属性值!A:B,2,FALSE)&gt;16,"",IF(P813="","",INT(VLOOKUP(P813,属性值!I:O,R813+1,FALSE)*VLOOKUP(I813,属性值!A:D,3,FALSE))))</f>
        <v>306</v>
      </c>
      <c r="AB813" s="90">
        <f>IF(VLOOKUP(I813,属性值!A:B,2,FALSE)&gt;16,"",IF(P813="","",INT(VLOOKUP(P813,属性值!I:O,R813+1,FALSE)*VLOOKUP(I813,属性值!A:D,4,FALSE))))</f>
        <v>612</v>
      </c>
      <c r="AC813" s="90">
        <v>17</v>
      </c>
      <c r="AD813" s="90" t="str">
        <f>IF(AC813="","",VLOOKUP(AC813,状态名词!A:C,2,FALSE))</f>
        <v>adi</v>
      </c>
      <c r="AE813" s="90" t="str">
        <f>IF(AC813="","",VLOOKUP(AC813,状态名词!A:C,3,FALSE))</f>
        <v>物穿</v>
      </c>
      <c r="AF813" s="90">
        <v>600</v>
      </c>
    </row>
    <row r="814" spans="1:32">
      <c r="I814" s="90" t="str">
        <f>IF(H814="",I813,VLOOKUP(H814,装备类型!A:B,2,FALSE))</f>
        <v>手镯</v>
      </c>
      <c r="Q814" s="55" t="str">
        <f t="shared" si="27"/>
        <v/>
      </c>
      <c r="S814" s="71"/>
      <c r="Y814" s="90" t="str">
        <f>IF(VLOOKUP(I814,属性值!A:F,2,FALSE)&lt;17,"",IF(P814="","",INT(VLOOKUP(P814,属性值!A:G,R814+1,FALSE)*VLOOKUP(I814,属性值!A:F,5,FALSE))))</f>
        <v/>
      </c>
      <c r="Z814" s="90" t="str">
        <f t="shared" si="28"/>
        <v/>
      </c>
      <c r="AA814" s="90" t="str">
        <f>IF(VLOOKUP(I814,属性值!A:B,2,FALSE)&gt;16,"",IF(P814="","",INT(VLOOKUP(P814,属性值!I:O,R814+1,FALSE)*VLOOKUP(I814,属性值!A:D,3,FALSE))))</f>
        <v/>
      </c>
      <c r="AB814" s="90" t="str">
        <f>IF(VLOOKUP(I814,属性值!A:B,2,FALSE)&gt;16,"",IF(P814="","",INT(VLOOKUP(P814,属性值!I:O,R814+1,FALSE)*VLOOKUP(I814,属性值!A:D,4,FALSE))))</f>
        <v/>
      </c>
      <c r="AC814" s="90">
        <v>18</v>
      </c>
      <c r="AD814" s="90" t="str">
        <f>IF(AC814="","",VLOOKUP(AC814,状态名词!A:C,2,FALSE))</f>
        <v>api</v>
      </c>
      <c r="AE814" s="90" t="str">
        <f>IF(AC814="","",VLOOKUP(AC814,状态名词!A:C,3,FALSE))</f>
        <v>法穿</v>
      </c>
      <c r="AF814" s="90">
        <v>600</v>
      </c>
    </row>
    <row r="815" spans="1:32">
      <c r="I815" s="90" t="str">
        <f>IF(H815="",I814,VLOOKUP(H815,装备类型!A:B,2,FALSE))</f>
        <v>手镯</v>
      </c>
      <c r="J815" s="90">
        <v>3</v>
      </c>
      <c r="K815" s="90" t="s">
        <v>5994</v>
      </c>
      <c r="L815" s="90" t="s">
        <v>6070</v>
      </c>
      <c r="O815" s="90">
        <v>1</v>
      </c>
      <c r="P815" s="90">
        <v>60</v>
      </c>
      <c r="Q815" s="55">
        <f t="shared" si="27"/>
        <v>69</v>
      </c>
      <c r="R815" s="90">
        <v>6</v>
      </c>
      <c r="S815" s="71"/>
      <c r="T815" s="90" t="s">
        <v>5846</v>
      </c>
      <c r="U815" s="90">
        <v>33847</v>
      </c>
      <c r="Y815" s="90" t="str">
        <f>IF(VLOOKUP(I815,属性值!A:F,2,FALSE)&lt;17,"",IF(P815="","",INT(VLOOKUP(P815,属性值!A:G,R815+1,FALSE)*VLOOKUP(I815,属性值!A:F,5,FALSE))))</f>
        <v/>
      </c>
      <c r="Z815" s="90" t="str">
        <f t="shared" si="28"/>
        <v/>
      </c>
      <c r="AA815" s="90">
        <f>IF(VLOOKUP(I815,属性值!A:B,2,FALSE)&gt;16,"",IF(P815="","",INT(VLOOKUP(P815,属性值!I:O,R815+1,FALSE)*VLOOKUP(I815,属性值!A:D,3,FALSE))))</f>
        <v>687</v>
      </c>
      <c r="AB815" s="90">
        <f>IF(VLOOKUP(I815,属性值!A:B,2,FALSE)&gt;16,"",IF(P815="","",INT(VLOOKUP(P815,属性值!I:O,R815+1,FALSE)*VLOOKUP(I815,属性值!A:D,4,FALSE))))</f>
        <v>1374</v>
      </c>
      <c r="AC815" s="90">
        <v>17</v>
      </c>
      <c r="AD815" s="90" t="str">
        <f>IF(AC815="","",VLOOKUP(AC815,状态名词!A:C,2,FALSE))</f>
        <v>adi</v>
      </c>
      <c r="AE815" s="90" t="str">
        <f>IF(AC815="","",VLOOKUP(AC815,状态名词!A:C,3,FALSE))</f>
        <v>物穿</v>
      </c>
      <c r="AF815" s="90">
        <v>900</v>
      </c>
    </row>
    <row r="816" spans="1:32">
      <c r="I816" s="90" t="str">
        <f>IF(H816="",I815,VLOOKUP(H816,装备类型!A:B,2,FALSE))</f>
        <v>手镯</v>
      </c>
      <c r="Q816" s="55" t="str">
        <f t="shared" si="27"/>
        <v/>
      </c>
      <c r="S816" s="71"/>
      <c r="Y816" s="90" t="str">
        <f>IF(VLOOKUP(I816,属性值!A:F,2,FALSE)&lt;17,"",IF(P816="","",INT(VLOOKUP(P816,属性值!A:G,R816+1,FALSE)*VLOOKUP(I816,属性值!A:F,5,FALSE))))</f>
        <v/>
      </c>
      <c r="Z816" s="90" t="str">
        <f t="shared" si="28"/>
        <v/>
      </c>
      <c r="AA816" s="90" t="str">
        <f>IF(VLOOKUP(I816,属性值!A:B,2,FALSE)&gt;16,"",IF(P816="","",INT(VLOOKUP(P816,属性值!I:O,R816+1,FALSE)*VLOOKUP(I816,属性值!A:D,3,FALSE))))</f>
        <v/>
      </c>
      <c r="AB816" s="90" t="str">
        <f>IF(VLOOKUP(I816,属性值!A:B,2,FALSE)&gt;16,"",IF(P816="","",INT(VLOOKUP(P816,属性值!I:O,R816+1,FALSE)*VLOOKUP(I816,属性值!A:D,4,FALSE))))</f>
        <v/>
      </c>
      <c r="AC816" s="90">
        <v>18</v>
      </c>
      <c r="AD816" s="90" t="str">
        <f>IF(AC816="","",VLOOKUP(AC816,状态名词!A:C,2,FALSE))</f>
        <v>api</v>
      </c>
      <c r="AE816" s="90" t="str">
        <f>IF(AC816="","",VLOOKUP(AC816,状态名词!A:C,3,FALSE))</f>
        <v>法穿</v>
      </c>
      <c r="AF816" s="90">
        <v>900</v>
      </c>
    </row>
    <row r="817" spans="1:32">
      <c r="A817" s="90">
        <v>15181</v>
      </c>
      <c r="B817" s="90">
        <v>20</v>
      </c>
      <c r="C817" s="90">
        <v>5</v>
      </c>
      <c r="D817" s="90">
        <v>30</v>
      </c>
      <c r="H817" s="90">
        <v>11</v>
      </c>
      <c r="I817" s="90" t="str">
        <f>IF(H817="",I816,VLOOKUP(H817,装备类型!A:B,2,FALSE))</f>
        <v>头部</v>
      </c>
      <c r="J817" s="90">
        <v>1</v>
      </c>
      <c r="K817" s="90" t="s">
        <v>5995</v>
      </c>
      <c r="L817" s="90" t="s">
        <v>6769</v>
      </c>
      <c r="O817" s="90">
        <v>1</v>
      </c>
      <c r="P817" s="90">
        <v>20</v>
      </c>
      <c r="Q817" s="55">
        <f t="shared" si="27"/>
        <v>25</v>
      </c>
      <c r="R817" s="90">
        <v>4</v>
      </c>
      <c r="S817" s="71"/>
      <c r="T817" s="90" t="s">
        <v>1746</v>
      </c>
      <c r="Y817" s="90" t="str">
        <f>IF(VLOOKUP(I817,属性值!A:F,2,FALSE)&lt;17,"",IF(P817="","",INT(VLOOKUP(P817,属性值!A:G,R817+1,FALSE)*VLOOKUP(I817,属性值!A:F,5,FALSE))))</f>
        <v/>
      </c>
      <c r="Z817" s="90" t="str">
        <f t="shared" si="28"/>
        <v/>
      </c>
      <c r="AA817" s="90">
        <f>IF(VLOOKUP(I817,属性值!A:B,2,FALSE)&gt;16,"",IF(P817="","",INT(VLOOKUP(P817,属性值!I:O,R817+1,FALSE)*VLOOKUP(I817,属性值!A:D,3,FALSE))))</f>
        <v>260</v>
      </c>
      <c r="AB817" s="90">
        <f>IF(VLOOKUP(I817,属性值!A:B,2,FALSE)&gt;16,"",IF(P817="","",INT(VLOOKUP(P817,属性值!I:O,R817+1,FALSE)*VLOOKUP(I817,属性值!A:D,4,FALSE))))</f>
        <v>130</v>
      </c>
      <c r="AC817" s="90">
        <v>58</v>
      </c>
      <c r="AD817" s="90" t="str">
        <f>IF(AC817="","",VLOOKUP(AC817,状态名词!A:C,2,FALSE))</f>
        <v>vit</v>
      </c>
      <c r="AE817" s="90" t="str">
        <f>IF(AC817="","",VLOOKUP(AC817,状态名词!A:C,3,FALSE))</f>
        <v>体力</v>
      </c>
      <c r="AF817" s="90">
        <v>40</v>
      </c>
    </row>
    <row r="818" spans="1:32">
      <c r="I818" s="90" t="str">
        <f>IF(H818="",I817,VLOOKUP(H818,装备类型!A:B,2,FALSE))</f>
        <v>头部</v>
      </c>
      <c r="Q818" s="55" t="str">
        <f t="shared" si="27"/>
        <v/>
      </c>
      <c r="S818" s="71"/>
      <c r="Y818" s="90" t="str">
        <f>IF(VLOOKUP(I818,属性值!A:F,2,FALSE)&lt;17,"",IF(P818="","",INT(VLOOKUP(P818,属性值!A:G,R818+1,FALSE)*VLOOKUP(I818,属性值!A:F,5,FALSE))))</f>
        <v/>
      </c>
      <c r="Z818" s="90" t="str">
        <f t="shared" si="28"/>
        <v/>
      </c>
      <c r="AA818" s="90" t="str">
        <f>IF(VLOOKUP(I818,属性值!A:B,2,FALSE)&gt;16,"",IF(P818="","",INT(VLOOKUP(P818,属性值!I:O,R818+1,FALSE)*VLOOKUP(I818,属性值!A:D,3,FALSE))))</f>
        <v/>
      </c>
      <c r="AB818" s="90" t="str">
        <f>IF(VLOOKUP(I818,属性值!A:B,2,FALSE)&gt;16,"",IF(P818="","",INT(VLOOKUP(P818,属性值!I:O,R818+1,FALSE)*VLOOKUP(I818,属性值!A:D,4,FALSE))))</f>
        <v/>
      </c>
      <c r="AC818" s="90">
        <v>54</v>
      </c>
      <c r="AD818" s="90" t="str">
        <f>IF(AC818="","",VLOOKUP(AC818,状态名词!A:C,2,FALSE))</f>
        <v>spi</v>
      </c>
      <c r="AE818" s="90" t="str">
        <f>IF(AC818="","",VLOOKUP(AC818,状态名词!A:C,3,FALSE))</f>
        <v>精神</v>
      </c>
      <c r="AF818" s="90">
        <v>30</v>
      </c>
    </row>
    <row r="819" spans="1:32">
      <c r="I819" s="90" t="str">
        <f>IF(H819="",I818,VLOOKUP(H819,装备类型!A:B,2,FALSE))</f>
        <v>头部</v>
      </c>
      <c r="Q819" s="55" t="str">
        <f t="shared" si="27"/>
        <v/>
      </c>
      <c r="S819" s="71"/>
      <c r="Y819" s="90" t="str">
        <f>IF(VLOOKUP(I819,属性值!A:F,2,FALSE)&lt;17,"",IF(P819="","",INT(VLOOKUP(P819,属性值!A:G,R819+1,FALSE)*VLOOKUP(I819,属性值!A:F,5,FALSE))))</f>
        <v/>
      </c>
      <c r="Z819" s="90" t="str">
        <f t="shared" si="28"/>
        <v/>
      </c>
      <c r="AA819" s="90" t="str">
        <f>IF(VLOOKUP(I819,属性值!A:B,2,FALSE)&gt;16,"",IF(P819="","",INT(VLOOKUP(P819,属性值!I:O,R819+1,FALSE)*VLOOKUP(I819,属性值!A:D,3,FALSE))))</f>
        <v/>
      </c>
      <c r="AB819" s="90" t="str">
        <f>IF(VLOOKUP(I819,属性值!A:B,2,FALSE)&gt;16,"",IF(P819="","",INT(VLOOKUP(P819,属性值!I:O,R819+1,FALSE)*VLOOKUP(I819,属性值!A:D,4,FALSE))))</f>
        <v/>
      </c>
      <c r="AC819" s="90">
        <v>35</v>
      </c>
      <c r="AD819" s="90" t="str">
        <f>IF(AC819="","",VLOOKUP(AC819,状态名词!A:C,2,FALSE))</f>
        <v>reelement</v>
      </c>
      <c r="AE819" s="90" t="str">
        <f>IF(AC819="","",VLOOKUP(AC819,状态名词!A:C,3,FALSE))</f>
        <v>全抗性强化</v>
      </c>
      <c r="AF819" s="90">
        <v>7</v>
      </c>
    </row>
    <row r="820" spans="1:32">
      <c r="I820" s="90" t="str">
        <f>IF(H820="",I819,VLOOKUP(H820,装备类型!A:B,2,FALSE))</f>
        <v>头部</v>
      </c>
      <c r="J820" s="90">
        <v>2</v>
      </c>
      <c r="K820" s="90" t="s">
        <v>5995</v>
      </c>
      <c r="L820" s="90" t="s">
        <v>6071</v>
      </c>
      <c r="O820" s="90">
        <v>1</v>
      </c>
      <c r="P820" s="90">
        <v>40</v>
      </c>
      <c r="Q820" s="55">
        <f t="shared" si="27"/>
        <v>47</v>
      </c>
      <c r="R820" s="90">
        <v>5</v>
      </c>
      <c r="S820" s="71"/>
      <c r="T820" s="90" t="s">
        <v>1746</v>
      </c>
      <c r="Y820" s="90" t="str">
        <f>IF(VLOOKUP(I820,属性值!A:F,2,FALSE)&lt;17,"",IF(P820="","",INT(VLOOKUP(P820,属性值!A:G,R820+1,FALSE)*VLOOKUP(I820,属性值!A:F,5,FALSE))))</f>
        <v/>
      </c>
      <c r="Z820" s="90" t="str">
        <f t="shared" si="28"/>
        <v/>
      </c>
      <c r="AA820" s="90">
        <f>IF(VLOOKUP(I820,属性值!A:B,2,FALSE)&gt;16,"",IF(P820="","",INT(VLOOKUP(P820,属性值!I:O,R820+1,FALSE)*VLOOKUP(I820,属性值!A:D,3,FALSE))))</f>
        <v>612</v>
      </c>
      <c r="AB820" s="90">
        <f>IF(VLOOKUP(I820,属性值!A:B,2,FALSE)&gt;16,"",IF(P820="","",INT(VLOOKUP(P820,属性值!I:O,R820+1,FALSE)*VLOOKUP(I820,属性值!A:D,4,FALSE))))</f>
        <v>306</v>
      </c>
      <c r="AC820" s="90">
        <v>58</v>
      </c>
      <c r="AD820" s="90" t="str">
        <f>IF(AC820="","",VLOOKUP(AC820,状态名词!A:C,2,FALSE))</f>
        <v>vit</v>
      </c>
      <c r="AE820" s="90" t="str">
        <f>IF(AC820="","",VLOOKUP(AC820,状态名词!A:C,3,FALSE))</f>
        <v>体力</v>
      </c>
      <c r="AF820" s="90">
        <v>80</v>
      </c>
    </row>
    <row r="821" spans="1:32">
      <c r="I821" s="90" t="str">
        <f>IF(H821="",I820,VLOOKUP(H821,装备类型!A:B,2,FALSE))</f>
        <v>头部</v>
      </c>
      <c r="Q821" s="55" t="str">
        <f t="shared" si="27"/>
        <v/>
      </c>
      <c r="S821" s="71"/>
      <c r="Y821" s="90" t="str">
        <f>IF(VLOOKUP(I821,属性值!A:F,2,FALSE)&lt;17,"",IF(P821="","",INT(VLOOKUP(P821,属性值!A:G,R821+1,FALSE)*VLOOKUP(I821,属性值!A:F,5,FALSE))))</f>
        <v/>
      </c>
      <c r="Z821" s="90" t="str">
        <f t="shared" si="28"/>
        <v/>
      </c>
      <c r="AA821" s="90" t="str">
        <f>IF(VLOOKUP(I821,属性值!A:B,2,FALSE)&gt;16,"",IF(P821="","",INT(VLOOKUP(P821,属性值!I:O,R821+1,FALSE)*VLOOKUP(I821,属性值!A:D,3,FALSE))))</f>
        <v/>
      </c>
      <c r="AB821" s="90" t="str">
        <f>IF(VLOOKUP(I821,属性值!A:B,2,FALSE)&gt;16,"",IF(P821="","",INT(VLOOKUP(P821,属性值!I:O,R821+1,FALSE)*VLOOKUP(I821,属性值!A:D,4,FALSE))))</f>
        <v/>
      </c>
      <c r="AC821" s="90">
        <v>54</v>
      </c>
      <c r="AD821" s="90" t="str">
        <f>IF(AC821="","",VLOOKUP(AC821,状态名词!A:C,2,FALSE))</f>
        <v>spi</v>
      </c>
      <c r="AE821" s="90" t="str">
        <f>IF(AC821="","",VLOOKUP(AC821,状态名词!A:C,3,FALSE))</f>
        <v>精神</v>
      </c>
      <c r="AF821" s="90">
        <v>60</v>
      </c>
    </row>
    <row r="822" spans="1:32">
      <c r="I822" s="90" t="str">
        <f>IF(H822="",I821,VLOOKUP(H822,装备类型!A:B,2,FALSE))</f>
        <v>头部</v>
      </c>
      <c r="Q822" s="55" t="str">
        <f t="shared" si="27"/>
        <v/>
      </c>
      <c r="S822" s="71"/>
      <c r="Y822" s="90" t="str">
        <f>IF(VLOOKUP(I822,属性值!A:F,2,FALSE)&lt;17,"",IF(P822="","",INT(VLOOKUP(P822,属性值!A:G,R822+1,FALSE)*VLOOKUP(I822,属性值!A:F,5,FALSE))))</f>
        <v/>
      </c>
      <c r="Z822" s="90" t="str">
        <f t="shared" si="28"/>
        <v/>
      </c>
      <c r="AA822" s="90" t="str">
        <f>IF(VLOOKUP(I822,属性值!A:B,2,FALSE)&gt;16,"",IF(P822="","",INT(VLOOKUP(P822,属性值!I:O,R822+1,FALSE)*VLOOKUP(I822,属性值!A:D,3,FALSE))))</f>
        <v/>
      </c>
      <c r="AB822" s="90" t="str">
        <f>IF(VLOOKUP(I822,属性值!A:B,2,FALSE)&gt;16,"",IF(P822="","",INT(VLOOKUP(P822,属性值!I:O,R822+1,FALSE)*VLOOKUP(I822,属性值!A:D,4,FALSE))))</f>
        <v/>
      </c>
      <c r="AC822" s="90">
        <v>35</v>
      </c>
      <c r="AD822" s="90" t="str">
        <f>IF(AC822="","",VLOOKUP(AC822,状态名词!A:C,2,FALSE))</f>
        <v>reelement</v>
      </c>
      <c r="AE822" s="90" t="str">
        <f>IF(AC822="","",VLOOKUP(AC822,状态名词!A:C,3,FALSE))</f>
        <v>全抗性强化</v>
      </c>
      <c r="AF822" s="90">
        <v>14</v>
      </c>
    </row>
    <row r="823" spans="1:32">
      <c r="I823" s="90" t="str">
        <f>IF(H823="",I822,VLOOKUP(H823,装备类型!A:B,2,FALSE))</f>
        <v>头部</v>
      </c>
      <c r="J823" s="90">
        <v>3</v>
      </c>
      <c r="K823" s="90" t="s">
        <v>5995</v>
      </c>
      <c r="L823" s="90" t="s">
        <v>6071</v>
      </c>
      <c r="O823" s="90">
        <v>1</v>
      </c>
      <c r="P823" s="90">
        <v>60</v>
      </c>
      <c r="Q823" s="55">
        <f t="shared" si="27"/>
        <v>69</v>
      </c>
      <c r="R823" s="90">
        <v>6</v>
      </c>
      <c r="S823" s="71"/>
      <c r="T823" s="90" t="s">
        <v>1746</v>
      </c>
      <c r="U823" s="90">
        <v>33834</v>
      </c>
      <c r="Y823" s="90" t="str">
        <f>IF(VLOOKUP(I823,属性值!A:F,2,FALSE)&lt;17,"",IF(P823="","",INT(VLOOKUP(P823,属性值!A:G,R823+1,FALSE)*VLOOKUP(I823,属性值!A:F,5,FALSE))))</f>
        <v/>
      </c>
      <c r="Z823" s="90" t="str">
        <f t="shared" si="28"/>
        <v/>
      </c>
      <c r="AA823" s="90">
        <f>IF(VLOOKUP(I823,属性值!A:B,2,FALSE)&gt;16,"",IF(P823="","",INT(VLOOKUP(P823,属性值!I:O,R823+1,FALSE)*VLOOKUP(I823,属性值!A:D,3,FALSE))))</f>
        <v>1374</v>
      </c>
      <c r="AB823" s="90">
        <f>IF(VLOOKUP(I823,属性值!A:B,2,FALSE)&gt;16,"",IF(P823="","",INT(VLOOKUP(P823,属性值!I:O,R823+1,FALSE)*VLOOKUP(I823,属性值!A:D,4,FALSE))))</f>
        <v>687</v>
      </c>
      <c r="AC823" s="90">
        <v>58</v>
      </c>
      <c r="AD823" s="90" t="str">
        <f>IF(AC823="","",VLOOKUP(AC823,状态名词!A:C,2,FALSE))</f>
        <v>vit</v>
      </c>
      <c r="AE823" s="90" t="str">
        <f>IF(AC823="","",VLOOKUP(AC823,状态名词!A:C,3,FALSE))</f>
        <v>体力</v>
      </c>
      <c r="AF823" s="90">
        <v>120</v>
      </c>
    </row>
    <row r="824" spans="1:32">
      <c r="I824" s="90" t="str">
        <f>IF(H824="",I823,VLOOKUP(H824,装备类型!A:B,2,FALSE))</f>
        <v>头部</v>
      </c>
      <c r="Q824" s="55" t="str">
        <f t="shared" si="27"/>
        <v/>
      </c>
      <c r="S824" s="71"/>
      <c r="Y824" s="90" t="str">
        <f>IF(VLOOKUP(I824,属性值!A:F,2,FALSE)&lt;17,"",IF(P824="","",INT(VLOOKUP(P824,属性值!A:G,R824+1,FALSE)*VLOOKUP(I824,属性值!A:F,5,FALSE))))</f>
        <v/>
      </c>
      <c r="Z824" s="90" t="str">
        <f t="shared" si="28"/>
        <v/>
      </c>
      <c r="AA824" s="90" t="str">
        <f>IF(VLOOKUP(I824,属性值!A:B,2,FALSE)&gt;16,"",IF(P824="","",INT(VLOOKUP(P824,属性值!I:O,R824+1,FALSE)*VLOOKUP(I824,属性值!A:D,3,FALSE))))</f>
        <v/>
      </c>
      <c r="AB824" s="90" t="str">
        <f>IF(VLOOKUP(I824,属性值!A:B,2,FALSE)&gt;16,"",IF(P824="","",INT(VLOOKUP(P824,属性值!I:O,R824+1,FALSE)*VLOOKUP(I824,属性值!A:D,4,FALSE))))</f>
        <v/>
      </c>
      <c r="AC824" s="90">
        <v>54</v>
      </c>
      <c r="AD824" s="90" t="str">
        <f>IF(AC824="","",VLOOKUP(AC824,状态名词!A:C,2,FALSE))</f>
        <v>spi</v>
      </c>
      <c r="AE824" s="90" t="str">
        <f>IF(AC824="","",VLOOKUP(AC824,状态名词!A:C,3,FALSE))</f>
        <v>精神</v>
      </c>
      <c r="AF824" s="90">
        <v>105</v>
      </c>
    </row>
    <row r="825" spans="1:32">
      <c r="I825" s="90" t="str">
        <f>IF(H825="",I824,VLOOKUP(H825,装备类型!A:B,2,FALSE))</f>
        <v>头部</v>
      </c>
      <c r="Q825" s="55" t="str">
        <f t="shared" ref="Q825:Q888" si="29">IF(R825="","",IF(R825=1,P825,R825*2-3+P825))</f>
        <v/>
      </c>
      <c r="S825" s="71"/>
      <c r="Y825" s="90" t="str">
        <f>IF(VLOOKUP(I825,属性值!A:F,2,FALSE)&lt;17,"",IF(P825="","",INT(VLOOKUP(P825,属性值!A:G,R825+1,FALSE)*VLOOKUP(I825,属性值!A:F,5,FALSE))))</f>
        <v/>
      </c>
      <c r="Z825" s="90" t="str">
        <f t="shared" si="28"/>
        <v/>
      </c>
      <c r="AA825" s="90" t="str">
        <f>IF(VLOOKUP(I825,属性值!A:B,2,FALSE)&gt;16,"",IF(P825="","",INT(VLOOKUP(P825,属性值!I:O,R825+1,FALSE)*VLOOKUP(I825,属性值!A:D,3,FALSE))))</f>
        <v/>
      </c>
      <c r="AB825" s="90" t="str">
        <f>IF(VLOOKUP(I825,属性值!A:B,2,FALSE)&gt;16,"",IF(P825="","",INT(VLOOKUP(P825,属性值!I:O,R825+1,FALSE)*VLOOKUP(I825,属性值!A:D,4,FALSE))))</f>
        <v/>
      </c>
      <c r="AC825" s="90">
        <v>35</v>
      </c>
      <c r="AD825" s="90" t="str">
        <f>IF(AC825="","",VLOOKUP(AC825,状态名词!A:C,2,FALSE))</f>
        <v>reelement</v>
      </c>
      <c r="AE825" s="90" t="str">
        <f>IF(AC825="","",VLOOKUP(AC825,状态名词!A:C,3,FALSE))</f>
        <v>全抗性强化</v>
      </c>
      <c r="AF825" s="90">
        <v>21</v>
      </c>
    </row>
    <row r="826" spans="1:32">
      <c r="A826" s="90">
        <v>15182</v>
      </c>
      <c r="B826" s="90">
        <v>20</v>
      </c>
      <c r="C826" s="90">
        <v>5</v>
      </c>
      <c r="D826" s="90">
        <v>30</v>
      </c>
      <c r="H826" s="90">
        <v>12</v>
      </c>
      <c r="I826" s="90" t="str">
        <f>IF(H826="",I825,VLOOKUP(H826,装备类型!A:B,2,FALSE))</f>
        <v>胸部</v>
      </c>
      <c r="J826" s="90">
        <v>1</v>
      </c>
      <c r="K826" s="90" t="s">
        <v>5996</v>
      </c>
      <c r="L826" s="90" t="s">
        <v>6769</v>
      </c>
      <c r="O826" s="90">
        <v>1</v>
      </c>
      <c r="P826" s="90">
        <v>20</v>
      </c>
      <c r="Q826" s="55">
        <f t="shared" si="29"/>
        <v>25</v>
      </c>
      <c r="R826" s="90">
        <v>4</v>
      </c>
      <c r="S826" s="71"/>
      <c r="T826" s="90" t="s">
        <v>6754</v>
      </c>
      <c r="Y826" s="90" t="str">
        <f>IF(VLOOKUP(I826,属性值!A:F,2,FALSE)&lt;17,"",IF(P826="","",INT(VLOOKUP(P826,属性值!A:G,R826+1,FALSE)*VLOOKUP(I826,属性值!A:F,5,FALSE))))</f>
        <v/>
      </c>
      <c r="Z826" s="90" t="str">
        <f t="shared" si="28"/>
        <v/>
      </c>
      <c r="AA826" s="90">
        <f>IF(VLOOKUP(I826,属性值!A:B,2,FALSE)&gt;16,"",IF(P826="","",INT(VLOOKUP(P826,属性值!I:O,R826+1,FALSE)*VLOOKUP(I826,属性值!A:D,3,FALSE))))</f>
        <v>260</v>
      </c>
      <c r="AB826" s="90">
        <f>IF(VLOOKUP(I826,属性值!A:B,2,FALSE)&gt;16,"",IF(P826="","",INT(VLOOKUP(P826,属性值!I:O,R826+1,FALSE)*VLOOKUP(I826,属性值!A:D,4,FALSE))))</f>
        <v>130</v>
      </c>
      <c r="AC826" s="90">
        <v>58</v>
      </c>
      <c r="AD826" s="90" t="str">
        <f>IF(AC826="","",VLOOKUP(AC826,状态名词!A:C,2,FALSE))</f>
        <v>vit</v>
      </c>
      <c r="AE826" s="90" t="str">
        <f>IF(AC826="","",VLOOKUP(AC826,状态名词!A:C,3,FALSE))</f>
        <v>体力</v>
      </c>
      <c r="AF826" s="90">
        <v>40</v>
      </c>
    </row>
    <row r="827" spans="1:32">
      <c r="I827" s="90" t="str">
        <f>IF(H827="",I826,VLOOKUP(H827,装备类型!A:B,2,FALSE))</f>
        <v>胸部</v>
      </c>
      <c r="Q827" s="55" t="str">
        <f t="shared" si="29"/>
        <v/>
      </c>
      <c r="S827" s="71"/>
      <c r="Y827" s="90" t="str">
        <f>IF(VLOOKUP(I827,属性值!A:F,2,FALSE)&lt;17,"",IF(P827="","",INT(VLOOKUP(P827,属性值!A:G,R827+1,FALSE)*VLOOKUP(I827,属性值!A:F,5,FALSE))))</f>
        <v/>
      </c>
      <c r="Z827" s="90" t="str">
        <f t="shared" si="28"/>
        <v/>
      </c>
      <c r="AA827" s="90" t="str">
        <f>IF(VLOOKUP(I827,属性值!A:B,2,FALSE)&gt;16,"",IF(P827="","",INT(VLOOKUP(P827,属性值!I:O,R827+1,FALSE)*VLOOKUP(I827,属性值!A:D,3,FALSE))))</f>
        <v/>
      </c>
      <c r="AB827" s="90" t="str">
        <f>IF(VLOOKUP(I827,属性值!A:B,2,FALSE)&gt;16,"",IF(P827="","",INT(VLOOKUP(P827,属性值!I:O,R827+1,FALSE)*VLOOKUP(I827,属性值!A:D,4,FALSE))))</f>
        <v/>
      </c>
      <c r="AC827" s="90">
        <v>54</v>
      </c>
      <c r="AD827" s="90" t="str">
        <f>IF(AC827="","",VLOOKUP(AC827,状态名词!A:C,2,FALSE))</f>
        <v>spi</v>
      </c>
      <c r="AE827" s="90" t="str">
        <f>IF(AC827="","",VLOOKUP(AC827,状态名词!A:C,3,FALSE))</f>
        <v>精神</v>
      </c>
      <c r="AF827" s="90">
        <v>30</v>
      </c>
    </row>
    <row r="828" spans="1:32">
      <c r="I828" s="90" t="str">
        <f>IF(H828="",I827,VLOOKUP(H828,装备类型!A:B,2,FALSE))</f>
        <v>胸部</v>
      </c>
      <c r="Q828" s="55" t="str">
        <f t="shared" si="29"/>
        <v/>
      </c>
      <c r="S828" s="71"/>
      <c r="Y828" s="90" t="str">
        <f>IF(VLOOKUP(I828,属性值!A:F,2,FALSE)&lt;17,"",IF(P828="","",INT(VLOOKUP(P828,属性值!A:G,R828+1,FALSE)*VLOOKUP(I828,属性值!A:F,5,FALSE))))</f>
        <v/>
      </c>
      <c r="Z828" s="90" t="str">
        <f t="shared" si="28"/>
        <v/>
      </c>
      <c r="AA828" s="90" t="str">
        <f>IF(VLOOKUP(I828,属性值!A:B,2,FALSE)&gt;16,"",IF(P828="","",INT(VLOOKUP(P828,属性值!I:O,R828+1,FALSE)*VLOOKUP(I828,属性值!A:D,3,FALSE))))</f>
        <v/>
      </c>
      <c r="AB828" s="90" t="str">
        <f>IF(VLOOKUP(I828,属性值!A:B,2,FALSE)&gt;16,"",IF(P828="","",INT(VLOOKUP(P828,属性值!I:O,R828+1,FALSE)*VLOOKUP(I828,属性值!A:D,4,FALSE))))</f>
        <v/>
      </c>
      <c r="AC828" s="90">
        <v>35</v>
      </c>
      <c r="AD828" s="90" t="str">
        <f>IF(AC828="","",VLOOKUP(AC828,状态名词!A:C,2,FALSE))</f>
        <v>reelement</v>
      </c>
      <c r="AE828" s="90" t="str">
        <f>IF(AC828="","",VLOOKUP(AC828,状态名词!A:C,3,FALSE))</f>
        <v>全抗性强化</v>
      </c>
      <c r="AF828" s="90">
        <v>7</v>
      </c>
    </row>
    <row r="829" spans="1:32">
      <c r="I829" s="90" t="str">
        <f>IF(H829="",I828,VLOOKUP(H829,装备类型!A:B,2,FALSE))</f>
        <v>胸部</v>
      </c>
      <c r="J829" s="90">
        <v>2</v>
      </c>
      <c r="K829" s="90" t="s">
        <v>5996</v>
      </c>
      <c r="L829" s="90" t="s">
        <v>6071</v>
      </c>
      <c r="O829" s="90">
        <v>1</v>
      </c>
      <c r="P829" s="90">
        <v>40</v>
      </c>
      <c r="Q829" s="55">
        <f t="shared" si="29"/>
        <v>47</v>
      </c>
      <c r="R829" s="90">
        <v>5</v>
      </c>
      <c r="S829" s="71"/>
      <c r="T829" s="90" t="s">
        <v>5847</v>
      </c>
      <c r="Y829" s="90" t="str">
        <f>IF(VLOOKUP(I829,属性值!A:F,2,FALSE)&lt;17,"",IF(P829="","",INT(VLOOKUP(P829,属性值!A:G,R829+1,FALSE)*VLOOKUP(I829,属性值!A:F,5,FALSE))))</f>
        <v/>
      </c>
      <c r="Z829" s="90" t="str">
        <f t="shared" si="28"/>
        <v/>
      </c>
      <c r="AA829" s="90">
        <f>IF(VLOOKUP(I829,属性值!A:B,2,FALSE)&gt;16,"",IF(P829="","",INT(VLOOKUP(P829,属性值!I:O,R829+1,FALSE)*VLOOKUP(I829,属性值!A:D,3,FALSE))))</f>
        <v>612</v>
      </c>
      <c r="AB829" s="90">
        <f>IF(VLOOKUP(I829,属性值!A:B,2,FALSE)&gt;16,"",IF(P829="","",INT(VLOOKUP(P829,属性值!I:O,R829+1,FALSE)*VLOOKUP(I829,属性值!A:D,4,FALSE))))</f>
        <v>306</v>
      </c>
      <c r="AC829" s="90">
        <v>58</v>
      </c>
      <c r="AD829" s="90" t="str">
        <f>IF(AC829="","",VLOOKUP(AC829,状态名词!A:C,2,FALSE))</f>
        <v>vit</v>
      </c>
      <c r="AE829" s="90" t="str">
        <f>IF(AC829="","",VLOOKUP(AC829,状态名词!A:C,3,FALSE))</f>
        <v>体力</v>
      </c>
      <c r="AF829" s="90">
        <v>80</v>
      </c>
    </row>
    <row r="830" spans="1:32">
      <c r="I830" s="90" t="str">
        <f>IF(H830="",I829,VLOOKUP(H830,装备类型!A:B,2,FALSE))</f>
        <v>胸部</v>
      </c>
      <c r="Q830" s="55" t="str">
        <f t="shared" si="29"/>
        <v/>
      </c>
      <c r="S830" s="71"/>
      <c r="Y830" s="90" t="str">
        <f>IF(VLOOKUP(I830,属性值!A:F,2,FALSE)&lt;17,"",IF(P830="","",INT(VLOOKUP(P830,属性值!A:G,R830+1,FALSE)*VLOOKUP(I830,属性值!A:F,5,FALSE))))</f>
        <v/>
      </c>
      <c r="Z830" s="90" t="str">
        <f t="shared" si="28"/>
        <v/>
      </c>
      <c r="AA830" s="90" t="str">
        <f>IF(VLOOKUP(I830,属性值!A:B,2,FALSE)&gt;16,"",IF(P830="","",INT(VLOOKUP(P830,属性值!I:O,R830+1,FALSE)*VLOOKUP(I830,属性值!A:D,3,FALSE))))</f>
        <v/>
      </c>
      <c r="AB830" s="90" t="str">
        <f>IF(VLOOKUP(I830,属性值!A:B,2,FALSE)&gt;16,"",IF(P830="","",INT(VLOOKUP(P830,属性值!I:O,R830+1,FALSE)*VLOOKUP(I830,属性值!A:D,4,FALSE))))</f>
        <v/>
      </c>
      <c r="AC830" s="90">
        <v>54</v>
      </c>
      <c r="AD830" s="90" t="str">
        <f>IF(AC830="","",VLOOKUP(AC830,状态名词!A:C,2,FALSE))</f>
        <v>spi</v>
      </c>
      <c r="AE830" s="90" t="str">
        <f>IF(AC830="","",VLOOKUP(AC830,状态名词!A:C,3,FALSE))</f>
        <v>精神</v>
      </c>
      <c r="AF830" s="90">
        <v>60</v>
      </c>
    </row>
    <row r="831" spans="1:32">
      <c r="I831" s="90" t="str">
        <f>IF(H831="",I830,VLOOKUP(H831,装备类型!A:B,2,FALSE))</f>
        <v>胸部</v>
      </c>
      <c r="Q831" s="55" t="str">
        <f t="shared" si="29"/>
        <v/>
      </c>
      <c r="S831" s="71"/>
      <c r="Y831" s="90" t="str">
        <f>IF(VLOOKUP(I831,属性值!A:F,2,FALSE)&lt;17,"",IF(P831="","",INT(VLOOKUP(P831,属性值!A:G,R831+1,FALSE)*VLOOKUP(I831,属性值!A:F,5,FALSE))))</f>
        <v/>
      </c>
      <c r="Z831" s="90" t="str">
        <f t="shared" si="28"/>
        <v/>
      </c>
      <c r="AA831" s="90" t="str">
        <f>IF(VLOOKUP(I831,属性值!A:B,2,FALSE)&gt;16,"",IF(P831="","",INT(VLOOKUP(P831,属性值!I:O,R831+1,FALSE)*VLOOKUP(I831,属性值!A:D,3,FALSE))))</f>
        <v/>
      </c>
      <c r="AB831" s="90" t="str">
        <f>IF(VLOOKUP(I831,属性值!A:B,2,FALSE)&gt;16,"",IF(P831="","",INT(VLOOKUP(P831,属性值!I:O,R831+1,FALSE)*VLOOKUP(I831,属性值!A:D,4,FALSE))))</f>
        <v/>
      </c>
      <c r="AC831" s="90">
        <v>35</v>
      </c>
      <c r="AD831" s="90" t="str">
        <f>IF(AC831="","",VLOOKUP(AC831,状态名词!A:C,2,FALSE))</f>
        <v>reelement</v>
      </c>
      <c r="AE831" s="90" t="str">
        <f>IF(AC831="","",VLOOKUP(AC831,状态名词!A:C,3,FALSE))</f>
        <v>全抗性强化</v>
      </c>
      <c r="AF831" s="90">
        <v>14</v>
      </c>
    </row>
    <row r="832" spans="1:32">
      <c r="I832" s="90" t="str">
        <f>IF(H832="",I831,VLOOKUP(H832,装备类型!A:B,2,FALSE))</f>
        <v>胸部</v>
      </c>
      <c r="J832" s="90">
        <v>3</v>
      </c>
      <c r="K832" s="90" t="s">
        <v>5996</v>
      </c>
      <c r="L832" s="90" t="s">
        <v>6071</v>
      </c>
      <c r="O832" s="90">
        <v>1</v>
      </c>
      <c r="P832" s="90">
        <v>60</v>
      </c>
      <c r="Q832" s="55">
        <f t="shared" si="29"/>
        <v>69</v>
      </c>
      <c r="R832" s="90">
        <v>6</v>
      </c>
      <c r="S832" s="71"/>
      <c r="T832" s="90" t="s">
        <v>5847</v>
      </c>
      <c r="U832" s="90">
        <v>33835</v>
      </c>
      <c r="Y832" s="90" t="str">
        <f>IF(VLOOKUP(I832,属性值!A:F,2,FALSE)&lt;17,"",IF(P832="","",INT(VLOOKUP(P832,属性值!A:G,R832+1,FALSE)*VLOOKUP(I832,属性值!A:F,5,FALSE))))</f>
        <v/>
      </c>
      <c r="Z832" s="90" t="str">
        <f t="shared" si="28"/>
        <v/>
      </c>
      <c r="AA832" s="90">
        <f>IF(VLOOKUP(I832,属性值!A:B,2,FALSE)&gt;16,"",IF(P832="","",INT(VLOOKUP(P832,属性值!I:O,R832+1,FALSE)*VLOOKUP(I832,属性值!A:D,3,FALSE))))</f>
        <v>1374</v>
      </c>
      <c r="AB832" s="90">
        <f>IF(VLOOKUP(I832,属性值!A:B,2,FALSE)&gt;16,"",IF(P832="","",INT(VLOOKUP(P832,属性值!I:O,R832+1,FALSE)*VLOOKUP(I832,属性值!A:D,4,FALSE))))</f>
        <v>687</v>
      </c>
      <c r="AC832" s="90">
        <v>58</v>
      </c>
      <c r="AD832" s="90" t="str">
        <f>IF(AC832="","",VLOOKUP(AC832,状态名词!A:C,2,FALSE))</f>
        <v>vit</v>
      </c>
      <c r="AE832" s="90" t="str">
        <f>IF(AC832="","",VLOOKUP(AC832,状态名词!A:C,3,FALSE))</f>
        <v>体力</v>
      </c>
      <c r="AF832" s="90">
        <v>120</v>
      </c>
    </row>
    <row r="833" spans="1:32">
      <c r="I833" s="90" t="str">
        <f>IF(H833="",I832,VLOOKUP(H833,装备类型!A:B,2,FALSE))</f>
        <v>胸部</v>
      </c>
      <c r="Q833" s="55" t="str">
        <f t="shared" si="29"/>
        <v/>
      </c>
      <c r="S833" s="71"/>
      <c r="Y833" s="90" t="str">
        <f>IF(VLOOKUP(I833,属性值!A:F,2,FALSE)&lt;17,"",IF(P833="","",INT(VLOOKUP(P833,属性值!A:G,R833+1,FALSE)*VLOOKUP(I833,属性值!A:F,5,FALSE))))</f>
        <v/>
      </c>
      <c r="Z833" s="90" t="str">
        <f t="shared" si="28"/>
        <v/>
      </c>
      <c r="AA833" s="90" t="str">
        <f>IF(VLOOKUP(I833,属性值!A:B,2,FALSE)&gt;16,"",IF(P833="","",INT(VLOOKUP(P833,属性值!I:O,R833+1,FALSE)*VLOOKUP(I833,属性值!A:D,3,FALSE))))</f>
        <v/>
      </c>
      <c r="AB833" s="90" t="str">
        <f>IF(VLOOKUP(I833,属性值!A:B,2,FALSE)&gt;16,"",IF(P833="","",INT(VLOOKUP(P833,属性值!I:O,R833+1,FALSE)*VLOOKUP(I833,属性值!A:D,4,FALSE))))</f>
        <v/>
      </c>
      <c r="AC833" s="90">
        <v>54</v>
      </c>
      <c r="AD833" s="90" t="str">
        <f>IF(AC833="","",VLOOKUP(AC833,状态名词!A:C,2,FALSE))</f>
        <v>spi</v>
      </c>
      <c r="AE833" s="90" t="str">
        <f>IF(AC833="","",VLOOKUP(AC833,状态名词!A:C,3,FALSE))</f>
        <v>精神</v>
      </c>
      <c r="AF833" s="90">
        <v>105</v>
      </c>
    </row>
    <row r="834" spans="1:32">
      <c r="I834" s="90" t="str">
        <f>IF(H834="",I833,VLOOKUP(H834,装备类型!A:B,2,FALSE))</f>
        <v>胸部</v>
      </c>
      <c r="Q834" s="55" t="str">
        <f t="shared" si="29"/>
        <v/>
      </c>
      <c r="S834" s="71"/>
      <c r="Y834" s="90" t="str">
        <f>IF(VLOOKUP(I834,属性值!A:F,2,FALSE)&lt;17,"",IF(P834="","",INT(VLOOKUP(P834,属性值!A:G,R834+1,FALSE)*VLOOKUP(I834,属性值!A:F,5,FALSE))))</f>
        <v/>
      </c>
      <c r="Z834" s="90" t="str">
        <f t="shared" si="28"/>
        <v/>
      </c>
      <c r="AA834" s="90" t="str">
        <f>IF(VLOOKUP(I834,属性值!A:B,2,FALSE)&gt;16,"",IF(P834="","",INT(VLOOKUP(P834,属性值!I:O,R834+1,FALSE)*VLOOKUP(I834,属性值!A:D,3,FALSE))))</f>
        <v/>
      </c>
      <c r="AB834" s="90" t="str">
        <f>IF(VLOOKUP(I834,属性值!A:B,2,FALSE)&gt;16,"",IF(P834="","",INT(VLOOKUP(P834,属性值!I:O,R834+1,FALSE)*VLOOKUP(I834,属性值!A:D,4,FALSE))))</f>
        <v/>
      </c>
      <c r="AC834" s="90">
        <v>35</v>
      </c>
      <c r="AD834" s="90" t="str">
        <f>IF(AC834="","",VLOOKUP(AC834,状态名词!A:C,2,FALSE))</f>
        <v>reelement</v>
      </c>
      <c r="AE834" s="90" t="str">
        <f>IF(AC834="","",VLOOKUP(AC834,状态名词!A:C,3,FALSE))</f>
        <v>全抗性强化</v>
      </c>
      <c r="AF834" s="90">
        <v>21</v>
      </c>
    </row>
    <row r="835" spans="1:32">
      <c r="A835" s="90">
        <v>15183</v>
      </c>
      <c r="B835" s="90">
        <v>20</v>
      </c>
      <c r="C835" s="90">
        <v>5</v>
      </c>
      <c r="D835" s="90">
        <v>30</v>
      </c>
      <c r="H835" s="90">
        <v>13</v>
      </c>
      <c r="I835" s="90" t="str">
        <f>IF(H835="",I834,VLOOKUP(H835,装备类型!A:B,2,FALSE))</f>
        <v>腿部</v>
      </c>
      <c r="J835" s="90">
        <v>1</v>
      </c>
      <c r="K835" s="90" t="s">
        <v>5997</v>
      </c>
      <c r="L835" s="90" t="s">
        <v>6770</v>
      </c>
      <c r="O835" s="90">
        <v>1</v>
      </c>
      <c r="P835" s="90">
        <v>20</v>
      </c>
      <c r="Q835" s="55">
        <f t="shared" si="29"/>
        <v>25</v>
      </c>
      <c r="R835" s="90">
        <v>4</v>
      </c>
      <c r="S835" s="71"/>
      <c r="T835" s="90" t="s">
        <v>6755</v>
      </c>
      <c r="Y835" s="90" t="str">
        <f>IF(VLOOKUP(I835,属性值!A:F,2,FALSE)&lt;17,"",IF(P835="","",INT(VLOOKUP(P835,属性值!A:G,R835+1,FALSE)*VLOOKUP(I835,属性值!A:F,5,FALSE))))</f>
        <v/>
      </c>
      <c r="Z835" s="90" t="str">
        <f t="shared" si="28"/>
        <v/>
      </c>
      <c r="AA835" s="90">
        <f>IF(VLOOKUP(I835,属性值!A:B,2,FALSE)&gt;16,"",IF(P835="","",INT(VLOOKUP(P835,属性值!I:O,R835+1,FALSE)*VLOOKUP(I835,属性值!A:D,3,FALSE))))</f>
        <v>260</v>
      </c>
      <c r="AB835" s="90">
        <f>IF(VLOOKUP(I835,属性值!A:B,2,FALSE)&gt;16,"",IF(P835="","",INT(VLOOKUP(P835,属性值!I:O,R835+1,FALSE)*VLOOKUP(I835,属性值!A:D,4,FALSE))))</f>
        <v>130</v>
      </c>
      <c r="AC835" s="90">
        <v>58</v>
      </c>
      <c r="AD835" s="90" t="str">
        <f>IF(AC835="","",VLOOKUP(AC835,状态名词!A:C,2,FALSE))</f>
        <v>vit</v>
      </c>
      <c r="AE835" s="90" t="str">
        <f>IF(AC835="","",VLOOKUP(AC835,状态名词!A:C,3,FALSE))</f>
        <v>体力</v>
      </c>
      <c r="AF835" s="90">
        <v>40</v>
      </c>
    </row>
    <row r="836" spans="1:32">
      <c r="I836" s="90" t="str">
        <f>IF(H836="",I835,VLOOKUP(H836,装备类型!A:B,2,FALSE))</f>
        <v>腿部</v>
      </c>
      <c r="Q836" s="55" t="str">
        <f t="shared" si="29"/>
        <v/>
      </c>
      <c r="S836" s="71"/>
      <c r="Y836" s="90" t="str">
        <f>IF(VLOOKUP(I836,属性值!A:F,2,FALSE)&lt;17,"",IF(P836="","",INT(VLOOKUP(P836,属性值!A:G,R836+1,FALSE)*VLOOKUP(I836,属性值!A:F,5,FALSE))))</f>
        <v/>
      </c>
      <c r="Z836" s="90" t="str">
        <f t="shared" ref="Z836:Z899" si="30">Y836</f>
        <v/>
      </c>
      <c r="AA836" s="90" t="str">
        <f>IF(VLOOKUP(I836,属性值!A:B,2,FALSE)&gt;16,"",IF(P836="","",INT(VLOOKUP(P836,属性值!I:O,R836+1,FALSE)*VLOOKUP(I836,属性值!A:D,3,FALSE))))</f>
        <v/>
      </c>
      <c r="AB836" s="90" t="str">
        <f>IF(VLOOKUP(I836,属性值!A:B,2,FALSE)&gt;16,"",IF(P836="","",INT(VLOOKUP(P836,属性值!I:O,R836+1,FALSE)*VLOOKUP(I836,属性值!A:D,4,FALSE))))</f>
        <v/>
      </c>
      <c r="AC836" s="90">
        <v>54</v>
      </c>
      <c r="AD836" s="90" t="str">
        <f>IF(AC836="","",VLOOKUP(AC836,状态名词!A:C,2,FALSE))</f>
        <v>spi</v>
      </c>
      <c r="AE836" s="90" t="str">
        <f>IF(AC836="","",VLOOKUP(AC836,状态名词!A:C,3,FALSE))</f>
        <v>精神</v>
      </c>
      <c r="AF836" s="90">
        <v>30</v>
      </c>
    </row>
    <row r="837" spans="1:32">
      <c r="I837" s="90" t="str">
        <f>IF(H837="",I836,VLOOKUP(H837,装备类型!A:B,2,FALSE))</f>
        <v>腿部</v>
      </c>
      <c r="Q837" s="55" t="str">
        <f t="shared" si="29"/>
        <v/>
      </c>
      <c r="S837" s="71"/>
      <c r="Y837" s="90" t="str">
        <f>IF(VLOOKUP(I837,属性值!A:F,2,FALSE)&lt;17,"",IF(P837="","",INT(VLOOKUP(P837,属性值!A:G,R837+1,FALSE)*VLOOKUP(I837,属性值!A:F,5,FALSE))))</f>
        <v/>
      </c>
      <c r="Z837" s="90" t="str">
        <f t="shared" si="30"/>
        <v/>
      </c>
      <c r="AA837" s="90" t="str">
        <f>IF(VLOOKUP(I837,属性值!A:B,2,FALSE)&gt;16,"",IF(P837="","",INT(VLOOKUP(P837,属性值!I:O,R837+1,FALSE)*VLOOKUP(I837,属性值!A:D,3,FALSE))))</f>
        <v/>
      </c>
      <c r="AB837" s="90" t="str">
        <f>IF(VLOOKUP(I837,属性值!A:B,2,FALSE)&gt;16,"",IF(P837="","",INT(VLOOKUP(P837,属性值!I:O,R837+1,FALSE)*VLOOKUP(I837,属性值!A:D,4,FALSE))))</f>
        <v/>
      </c>
      <c r="AC837" s="90">
        <v>35</v>
      </c>
      <c r="AD837" s="90" t="str">
        <f>IF(AC837="","",VLOOKUP(AC837,状态名词!A:C,2,FALSE))</f>
        <v>reelement</v>
      </c>
      <c r="AE837" s="90" t="str">
        <f>IF(AC837="","",VLOOKUP(AC837,状态名词!A:C,3,FALSE))</f>
        <v>全抗性强化</v>
      </c>
      <c r="AF837" s="90">
        <v>7</v>
      </c>
    </row>
    <row r="838" spans="1:32">
      <c r="I838" s="90" t="str">
        <f>IF(H838="",I837,VLOOKUP(H838,装备类型!A:B,2,FALSE))</f>
        <v>腿部</v>
      </c>
      <c r="J838" s="90">
        <v>2</v>
      </c>
      <c r="K838" s="90" t="s">
        <v>5997</v>
      </c>
      <c r="L838" s="90" t="s">
        <v>6071</v>
      </c>
      <c r="O838" s="90">
        <v>1</v>
      </c>
      <c r="P838" s="90">
        <v>40</v>
      </c>
      <c r="Q838" s="55">
        <f t="shared" si="29"/>
        <v>47</v>
      </c>
      <c r="R838" s="90">
        <v>5</v>
      </c>
      <c r="S838" s="71"/>
      <c r="T838" s="90" t="s">
        <v>6755</v>
      </c>
      <c r="Y838" s="90" t="str">
        <f>IF(VLOOKUP(I838,属性值!A:F,2,FALSE)&lt;17,"",IF(P838="","",INT(VLOOKUP(P838,属性值!A:G,R838+1,FALSE)*VLOOKUP(I838,属性值!A:F,5,FALSE))))</f>
        <v/>
      </c>
      <c r="Z838" s="90" t="str">
        <f t="shared" si="30"/>
        <v/>
      </c>
      <c r="AA838" s="90">
        <f>IF(VLOOKUP(I838,属性值!A:B,2,FALSE)&gt;16,"",IF(P838="","",INT(VLOOKUP(P838,属性值!I:O,R838+1,FALSE)*VLOOKUP(I838,属性值!A:D,3,FALSE))))</f>
        <v>612</v>
      </c>
      <c r="AB838" s="90">
        <f>IF(VLOOKUP(I838,属性值!A:B,2,FALSE)&gt;16,"",IF(P838="","",INT(VLOOKUP(P838,属性值!I:O,R838+1,FALSE)*VLOOKUP(I838,属性值!A:D,4,FALSE))))</f>
        <v>306</v>
      </c>
      <c r="AC838" s="90">
        <v>58</v>
      </c>
      <c r="AD838" s="90" t="str">
        <f>IF(AC838="","",VLOOKUP(AC838,状态名词!A:C,2,FALSE))</f>
        <v>vit</v>
      </c>
      <c r="AE838" s="90" t="str">
        <f>IF(AC838="","",VLOOKUP(AC838,状态名词!A:C,3,FALSE))</f>
        <v>体力</v>
      </c>
      <c r="AF838" s="90">
        <v>80</v>
      </c>
    </row>
    <row r="839" spans="1:32">
      <c r="I839" s="90" t="str">
        <f>IF(H839="",I838,VLOOKUP(H839,装备类型!A:B,2,FALSE))</f>
        <v>腿部</v>
      </c>
      <c r="Q839" s="55" t="str">
        <f t="shared" si="29"/>
        <v/>
      </c>
      <c r="S839" s="71"/>
      <c r="Y839" s="90" t="str">
        <f>IF(VLOOKUP(I839,属性值!A:F,2,FALSE)&lt;17,"",IF(P839="","",INT(VLOOKUP(P839,属性值!A:G,R839+1,FALSE)*VLOOKUP(I839,属性值!A:F,5,FALSE))))</f>
        <v/>
      </c>
      <c r="Z839" s="90" t="str">
        <f t="shared" si="30"/>
        <v/>
      </c>
      <c r="AA839" s="90" t="str">
        <f>IF(VLOOKUP(I839,属性值!A:B,2,FALSE)&gt;16,"",IF(P839="","",INT(VLOOKUP(P839,属性值!I:O,R839+1,FALSE)*VLOOKUP(I839,属性值!A:D,3,FALSE))))</f>
        <v/>
      </c>
      <c r="AB839" s="90" t="str">
        <f>IF(VLOOKUP(I839,属性值!A:B,2,FALSE)&gt;16,"",IF(P839="","",INT(VLOOKUP(P839,属性值!I:O,R839+1,FALSE)*VLOOKUP(I839,属性值!A:D,4,FALSE))))</f>
        <v/>
      </c>
      <c r="AC839" s="90">
        <v>54</v>
      </c>
      <c r="AD839" s="90" t="str">
        <f>IF(AC839="","",VLOOKUP(AC839,状态名词!A:C,2,FALSE))</f>
        <v>spi</v>
      </c>
      <c r="AE839" s="90" t="str">
        <f>IF(AC839="","",VLOOKUP(AC839,状态名词!A:C,3,FALSE))</f>
        <v>精神</v>
      </c>
      <c r="AF839" s="90">
        <v>60</v>
      </c>
    </row>
    <row r="840" spans="1:32">
      <c r="I840" s="90" t="str">
        <f>IF(H840="",I839,VLOOKUP(H840,装备类型!A:B,2,FALSE))</f>
        <v>腿部</v>
      </c>
      <c r="Q840" s="55" t="str">
        <f t="shared" si="29"/>
        <v/>
      </c>
      <c r="S840" s="71"/>
      <c r="Y840" s="90" t="str">
        <f>IF(VLOOKUP(I840,属性值!A:F,2,FALSE)&lt;17,"",IF(P840="","",INT(VLOOKUP(P840,属性值!A:G,R840+1,FALSE)*VLOOKUP(I840,属性值!A:F,5,FALSE))))</f>
        <v/>
      </c>
      <c r="Z840" s="90" t="str">
        <f t="shared" si="30"/>
        <v/>
      </c>
      <c r="AA840" s="90" t="str">
        <f>IF(VLOOKUP(I840,属性值!A:B,2,FALSE)&gt;16,"",IF(P840="","",INT(VLOOKUP(P840,属性值!I:O,R840+1,FALSE)*VLOOKUP(I840,属性值!A:D,3,FALSE))))</f>
        <v/>
      </c>
      <c r="AB840" s="90" t="str">
        <f>IF(VLOOKUP(I840,属性值!A:B,2,FALSE)&gt;16,"",IF(P840="","",INT(VLOOKUP(P840,属性值!I:O,R840+1,FALSE)*VLOOKUP(I840,属性值!A:D,4,FALSE))))</f>
        <v/>
      </c>
      <c r="AC840" s="90">
        <v>35</v>
      </c>
      <c r="AD840" s="90" t="str">
        <f>IF(AC840="","",VLOOKUP(AC840,状态名词!A:C,2,FALSE))</f>
        <v>reelement</v>
      </c>
      <c r="AE840" s="90" t="str">
        <f>IF(AC840="","",VLOOKUP(AC840,状态名词!A:C,3,FALSE))</f>
        <v>全抗性强化</v>
      </c>
      <c r="AF840" s="90">
        <v>14</v>
      </c>
    </row>
    <row r="841" spans="1:32">
      <c r="I841" s="90" t="str">
        <f>IF(H841="",I840,VLOOKUP(H841,装备类型!A:B,2,FALSE))</f>
        <v>腿部</v>
      </c>
      <c r="J841" s="90">
        <v>3</v>
      </c>
      <c r="K841" s="90" t="s">
        <v>5997</v>
      </c>
      <c r="L841" s="90" t="s">
        <v>6071</v>
      </c>
      <c r="O841" s="90">
        <v>1</v>
      </c>
      <c r="P841" s="90">
        <v>60</v>
      </c>
      <c r="Q841" s="55">
        <f t="shared" si="29"/>
        <v>69</v>
      </c>
      <c r="R841" s="90">
        <v>6</v>
      </c>
      <c r="S841" s="71"/>
      <c r="T841" s="90" t="s">
        <v>6755</v>
      </c>
      <c r="U841" s="90">
        <v>33836</v>
      </c>
      <c r="Y841" s="90" t="str">
        <f>IF(VLOOKUP(I841,属性值!A:F,2,FALSE)&lt;17,"",IF(P841="","",INT(VLOOKUP(P841,属性值!A:G,R841+1,FALSE)*VLOOKUP(I841,属性值!A:F,5,FALSE))))</f>
        <v/>
      </c>
      <c r="Z841" s="90" t="str">
        <f t="shared" si="30"/>
        <v/>
      </c>
      <c r="AA841" s="90">
        <f>IF(VLOOKUP(I841,属性值!A:B,2,FALSE)&gt;16,"",IF(P841="","",INT(VLOOKUP(P841,属性值!I:O,R841+1,FALSE)*VLOOKUP(I841,属性值!A:D,3,FALSE))))</f>
        <v>1374</v>
      </c>
      <c r="AB841" s="90">
        <f>IF(VLOOKUP(I841,属性值!A:B,2,FALSE)&gt;16,"",IF(P841="","",INT(VLOOKUP(P841,属性值!I:O,R841+1,FALSE)*VLOOKUP(I841,属性值!A:D,4,FALSE))))</f>
        <v>687</v>
      </c>
      <c r="AC841" s="90">
        <v>58</v>
      </c>
      <c r="AD841" s="90" t="str">
        <f>IF(AC841="","",VLOOKUP(AC841,状态名词!A:C,2,FALSE))</f>
        <v>vit</v>
      </c>
      <c r="AE841" s="90" t="str">
        <f>IF(AC841="","",VLOOKUP(AC841,状态名词!A:C,3,FALSE))</f>
        <v>体力</v>
      </c>
      <c r="AF841" s="90">
        <v>120</v>
      </c>
    </row>
    <row r="842" spans="1:32">
      <c r="I842" s="90" t="str">
        <f>IF(H842="",I841,VLOOKUP(H842,装备类型!A:B,2,FALSE))</f>
        <v>腿部</v>
      </c>
      <c r="Q842" s="55" t="str">
        <f t="shared" si="29"/>
        <v/>
      </c>
      <c r="S842" s="71"/>
      <c r="Y842" s="90" t="str">
        <f>IF(VLOOKUP(I842,属性值!A:F,2,FALSE)&lt;17,"",IF(P842="","",INT(VLOOKUP(P842,属性值!A:G,R842+1,FALSE)*VLOOKUP(I842,属性值!A:F,5,FALSE))))</f>
        <v/>
      </c>
      <c r="Z842" s="90" t="str">
        <f t="shared" si="30"/>
        <v/>
      </c>
      <c r="AA842" s="90" t="str">
        <f>IF(VLOOKUP(I842,属性值!A:B,2,FALSE)&gt;16,"",IF(P842="","",INT(VLOOKUP(P842,属性值!I:O,R842+1,FALSE)*VLOOKUP(I842,属性值!A:D,3,FALSE))))</f>
        <v/>
      </c>
      <c r="AB842" s="90" t="str">
        <f>IF(VLOOKUP(I842,属性值!A:B,2,FALSE)&gt;16,"",IF(P842="","",INT(VLOOKUP(P842,属性值!I:O,R842+1,FALSE)*VLOOKUP(I842,属性值!A:D,4,FALSE))))</f>
        <v/>
      </c>
      <c r="AC842" s="90">
        <v>54</v>
      </c>
      <c r="AD842" s="90" t="str">
        <f>IF(AC842="","",VLOOKUP(AC842,状态名词!A:C,2,FALSE))</f>
        <v>spi</v>
      </c>
      <c r="AE842" s="90" t="str">
        <f>IF(AC842="","",VLOOKUP(AC842,状态名词!A:C,3,FALSE))</f>
        <v>精神</v>
      </c>
      <c r="AF842" s="90">
        <v>105</v>
      </c>
    </row>
    <row r="843" spans="1:32">
      <c r="I843" s="90" t="str">
        <f>IF(H843="",I842,VLOOKUP(H843,装备类型!A:B,2,FALSE))</f>
        <v>腿部</v>
      </c>
      <c r="Q843" s="55" t="str">
        <f t="shared" si="29"/>
        <v/>
      </c>
      <c r="S843" s="71"/>
      <c r="Y843" s="90" t="str">
        <f>IF(VLOOKUP(I843,属性值!A:F,2,FALSE)&lt;17,"",IF(P843="","",INT(VLOOKUP(P843,属性值!A:G,R843+1,FALSE)*VLOOKUP(I843,属性值!A:F,5,FALSE))))</f>
        <v/>
      </c>
      <c r="Z843" s="90" t="str">
        <f t="shared" si="30"/>
        <v/>
      </c>
      <c r="AA843" s="90" t="str">
        <f>IF(VLOOKUP(I843,属性值!A:B,2,FALSE)&gt;16,"",IF(P843="","",INT(VLOOKUP(P843,属性值!I:O,R843+1,FALSE)*VLOOKUP(I843,属性值!A:D,3,FALSE))))</f>
        <v/>
      </c>
      <c r="AB843" s="90" t="str">
        <f>IF(VLOOKUP(I843,属性值!A:B,2,FALSE)&gt;16,"",IF(P843="","",INT(VLOOKUP(P843,属性值!I:O,R843+1,FALSE)*VLOOKUP(I843,属性值!A:D,4,FALSE))))</f>
        <v/>
      </c>
      <c r="AC843" s="90">
        <v>35</v>
      </c>
      <c r="AD843" s="90" t="str">
        <f>IF(AC843="","",VLOOKUP(AC843,状态名词!A:C,2,FALSE))</f>
        <v>reelement</v>
      </c>
      <c r="AE843" s="90" t="str">
        <f>IF(AC843="","",VLOOKUP(AC843,状态名词!A:C,3,FALSE))</f>
        <v>全抗性强化</v>
      </c>
      <c r="AF843" s="90">
        <v>21</v>
      </c>
    </row>
    <row r="844" spans="1:32">
      <c r="A844" s="90">
        <v>15184</v>
      </c>
      <c r="B844" s="90">
        <v>20</v>
      </c>
      <c r="C844" s="90">
        <v>5</v>
      </c>
      <c r="D844" s="90">
        <v>30</v>
      </c>
      <c r="H844" s="90">
        <v>14</v>
      </c>
      <c r="I844" s="90" t="str">
        <f>IF(H844="",I843,VLOOKUP(H844,装备类型!A:B,2,FALSE))</f>
        <v>戒指</v>
      </c>
      <c r="J844" s="90">
        <v>1</v>
      </c>
      <c r="K844" s="90" t="s">
        <v>5998</v>
      </c>
      <c r="L844" s="90" t="s">
        <v>6769</v>
      </c>
      <c r="O844" s="90">
        <v>1</v>
      </c>
      <c r="P844" s="90">
        <v>20</v>
      </c>
      <c r="Q844" s="55">
        <f t="shared" si="29"/>
        <v>25</v>
      </c>
      <c r="R844" s="90">
        <v>4</v>
      </c>
      <c r="S844" s="71"/>
      <c r="T844" s="90" t="s">
        <v>5848</v>
      </c>
      <c r="Y844" s="90" t="str">
        <f>IF(VLOOKUP(I844,属性值!A:F,2,FALSE)&lt;17,"",IF(P844="","",INT(VLOOKUP(P844,属性值!A:G,R844+1,FALSE)*VLOOKUP(I844,属性值!A:F,5,FALSE))))</f>
        <v/>
      </c>
      <c r="Z844" s="90" t="str">
        <f t="shared" si="30"/>
        <v/>
      </c>
      <c r="AA844" s="90">
        <f>IF(VLOOKUP(I844,属性值!A:B,2,FALSE)&gt;16,"",IF(P844="","",INT(VLOOKUP(P844,属性值!I:O,R844+1,FALSE)*VLOOKUP(I844,属性值!A:D,3,FALSE))))</f>
        <v>130</v>
      </c>
      <c r="AB844" s="90">
        <f>IF(VLOOKUP(I844,属性值!A:B,2,FALSE)&gt;16,"",IF(P844="","",INT(VLOOKUP(P844,属性值!I:O,R844+1,FALSE)*VLOOKUP(I844,属性值!A:D,4,FALSE))))</f>
        <v>260</v>
      </c>
      <c r="AC844" s="90">
        <v>58</v>
      </c>
      <c r="AD844" s="90" t="str">
        <f>IF(AC844="","",VLOOKUP(AC844,状态名词!A:C,2,FALSE))</f>
        <v>vit</v>
      </c>
      <c r="AE844" s="90" t="str">
        <f>IF(AC844="","",VLOOKUP(AC844,状态名词!A:C,3,FALSE))</f>
        <v>体力</v>
      </c>
      <c r="AF844" s="90">
        <v>20</v>
      </c>
    </row>
    <row r="845" spans="1:32">
      <c r="I845" s="90" t="str">
        <f>IF(H845="",I844,VLOOKUP(H845,装备类型!A:B,2,FALSE))</f>
        <v>戒指</v>
      </c>
      <c r="Q845" s="55" t="str">
        <f t="shared" si="29"/>
        <v/>
      </c>
      <c r="S845" s="71"/>
      <c r="Y845" s="90" t="str">
        <f>IF(VLOOKUP(I845,属性值!A:F,2,FALSE)&lt;17,"",IF(P845="","",INT(VLOOKUP(P845,属性值!A:G,R845+1,FALSE)*VLOOKUP(I845,属性值!A:F,5,FALSE))))</f>
        <v/>
      </c>
      <c r="Z845" s="90" t="str">
        <f t="shared" si="30"/>
        <v/>
      </c>
      <c r="AA845" s="90" t="str">
        <f>IF(VLOOKUP(I845,属性值!A:B,2,FALSE)&gt;16,"",IF(P845="","",INT(VLOOKUP(P845,属性值!I:O,R845+1,FALSE)*VLOOKUP(I845,属性值!A:D,3,FALSE))))</f>
        <v/>
      </c>
      <c r="AB845" s="90" t="str">
        <f>IF(VLOOKUP(I845,属性值!A:B,2,FALSE)&gt;16,"",IF(P845="","",INT(VLOOKUP(P845,属性值!I:O,R845+1,FALSE)*VLOOKUP(I845,属性值!A:D,4,FALSE))))</f>
        <v/>
      </c>
      <c r="AC845" s="90">
        <v>54</v>
      </c>
      <c r="AD845" s="90" t="str">
        <f>IF(AC845="","",VLOOKUP(AC845,状态名词!A:C,2,FALSE))</f>
        <v>spi</v>
      </c>
      <c r="AE845" s="90" t="str">
        <f>IF(AC845="","",VLOOKUP(AC845,状态名词!A:C,3,FALSE))</f>
        <v>精神</v>
      </c>
      <c r="AF845" s="90">
        <v>60</v>
      </c>
    </row>
    <row r="846" spans="1:32">
      <c r="I846" s="90" t="str">
        <f>IF(H846="",I845,VLOOKUP(H846,装备类型!A:B,2,FALSE))</f>
        <v>戒指</v>
      </c>
      <c r="Q846" s="55" t="str">
        <f t="shared" si="29"/>
        <v/>
      </c>
      <c r="S846" s="71"/>
      <c r="Y846" s="90" t="str">
        <f>IF(VLOOKUP(I846,属性值!A:F,2,FALSE)&lt;17,"",IF(P846="","",INT(VLOOKUP(P846,属性值!A:G,R846+1,FALSE)*VLOOKUP(I846,属性值!A:F,5,FALSE))))</f>
        <v/>
      </c>
      <c r="Z846" s="90" t="str">
        <f t="shared" si="30"/>
        <v/>
      </c>
      <c r="AA846" s="90" t="str">
        <f>IF(VLOOKUP(I846,属性值!A:B,2,FALSE)&gt;16,"",IF(P846="","",INT(VLOOKUP(P846,属性值!I:O,R846+1,FALSE)*VLOOKUP(I846,属性值!A:D,3,FALSE))))</f>
        <v/>
      </c>
      <c r="AB846" s="90" t="str">
        <f>IF(VLOOKUP(I846,属性值!A:B,2,FALSE)&gt;16,"",IF(P846="","",INT(VLOOKUP(P846,属性值!I:O,R846+1,FALSE)*VLOOKUP(I846,属性值!A:D,4,FALSE))))</f>
        <v/>
      </c>
      <c r="AC846" s="90">
        <v>24</v>
      </c>
      <c r="AD846" s="90" t="str">
        <f>IF(AC846="","",VLOOKUP(AC846,状态名词!A:C,2,FALSE))</f>
        <v>heal</v>
      </c>
      <c r="AE846" s="90" t="str">
        <f>IF(AC846="","",VLOOKUP(AC846,状态名词!A:C,3,FALSE))</f>
        <v>治疗效果+</v>
      </c>
      <c r="AF846" s="90">
        <v>220</v>
      </c>
    </row>
    <row r="847" spans="1:32">
      <c r="I847" s="90" t="str">
        <f>IF(H847="",I846,VLOOKUP(H847,装备类型!A:B,2,FALSE))</f>
        <v>戒指</v>
      </c>
      <c r="J847" s="90">
        <v>2</v>
      </c>
      <c r="K847" s="90" t="s">
        <v>5998</v>
      </c>
      <c r="L847" s="90" t="s">
        <v>6071</v>
      </c>
      <c r="O847" s="90">
        <v>1</v>
      </c>
      <c r="P847" s="90">
        <v>40</v>
      </c>
      <c r="Q847" s="55">
        <f t="shared" si="29"/>
        <v>47</v>
      </c>
      <c r="R847" s="90">
        <v>5</v>
      </c>
      <c r="S847" s="71"/>
      <c r="T847" s="90" t="s">
        <v>5848</v>
      </c>
      <c r="Y847" s="90" t="str">
        <f>IF(VLOOKUP(I847,属性值!A:F,2,FALSE)&lt;17,"",IF(P847="","",INT(VLOOKUP(P847,属性值!A:G,R847+1,FALSE)*VLOOKUP(I847,属性值!A:F,5,FALSE))))</f>
        <v/>
      </c>
      <c r="Z847" s="90" t="str">
        <f t="shared" si="30"/>
        <v/>
      </c>
      <c r="AA847" s="90">
        <f>IF(VLOOKUP(I847,属性值!A:B,2,FALSE)&gt;16,"",IF(P847="","",INT(VLOOKUP(P847,属性值!I:O,R847+1,FALSE)*VLOOKUP(I847,属性值!A:D,3,FALSE))))</f>
        <v>306</v>
      </c>
      <c r="AB847" s="90">
        <f>IF(VLOOKUP(I847,属性值!A:B,2,FALSE)&gt;16,"",IF(P847="","",INT(VLOOKUP(P847,属性值!I:O,R847+1,FALSE)*VLOOKUP(I847,属性值!A:D,4,FALSE))))</f>
        <v>612</v>
      </c>
      <c r="AC847" s="90">
        <v>58</v>
      </c>
      <c r="AD847" s="90" t="str">
        <f>IF(AC847="","",VLOOKUP(AC847,状态名词!A:C,2,FALSE))</f>
        <v>vit</v>
      </c>
      <c r="AE847" s="90" t="str">
        <f>IF(AC847="","",VLOOKUP(AC847,状态名词!A:C,3,FALSE))</f>
        <v>体力</v>
      </c>
      <c r="AF847" s="90">
        <v>40</v>
      </c>
    </row>
    <row r="848" spans="1:32">
      <c r="I848" s="90" t="str">
        <f>IF(H848="",I847,VLOOKUP(H848,装备类型!A:B,2,FALSE))</f>
        <v>戒指</v>
      </c>
      <c r="Q848" s="55" t="str">
        <f t="shared" si="29"/>
        <v/>
      </c>
      <c r="S848" s="71"/>
      <c r="Y848" s="90" t="str">
        <f>IF(VLOOKUP(I848,属性值!A:F,2,FALSE)&lt;17,"",IF(P848="","",INT(VLOOKUP(P848,属性值!A:G,R848+1,FALSE)*VLOOKUP(I848,属性值!A:F,5,FALSE))))</f>
        <v/>
      </c>
      <c r="Z848" s="90" t="str">
        <f t="shared" si="30"/>
        <v/>
      </c>
      <c r="AA848" s="90" t="str">
        <f>IF(VLOOKUP(I848,属性值!A:B,2,FALSE)&gt;16,"",IF(P848="","",INT(VLOOKUP(P848,属性值!I:O,R848+1,FALSE)*VLOOKUP(I848,属性值!A:D,3,FALSE))))</f>
        <v/>
      </c>
      <c r="AB848" s="90" t="str">
        <f>IF(VLOOKUP(I848,属性值!A:B,2,FALSE)&gt;16,"",IF(P848="","",INT(VLOOKUP(P848,属性值!I:O,R848+1,FALSE)*VLOOKUP(I848,属性值!A:D,4,FALSE))))</f>
        <v/>
      </c>
      <c r="AC848" s="90">
        <v>54</v>
      </c>
      <c r="AD848" s="90" t="str">
        <f>IF(AC848="","",VLOOKUP(AC848,状态名词!A:C,2,FALSE))</f>
        <v>spi</v>
      </c>
      <c r="AE848" s="90" t="str">
        <f>IF(AC848="","",VLOOKUP(AC848,状态名词!A:C,3,FALSE))</f>
        <v>精神</v>
      </c>
      <c r="AF848" s="90">
        <v>120</v>
      </c>
    </row>
    <row r="849" spans="1:32">
      <c r="I849" s="90" t="str">
        <f>IF(H849="",I848,VLOOKUP(H849,装备类型!A:B,2,FALSE))</f>
        <v>戒指</v>
      </c>
      <c r="Q849" s="55" t="str">
        <f t="shared" si="29"/>
        <v/>
      </c>
      <c r="S849" s="71"/>
      <c r="Y849" s="90" t="str">
        <f>IF(VLOOKUP(I849,属性值!A:F,2,FALSE)&lt;17,"",IF(P849="","",INT(VLOOKUP(P849,属性值!A:G,R849+1,FALSE)*VLOOKUP(I849,属性值!A:F,5,FALSE))))</f>
        <v/>
      </c>
      <c r="Z849" s="90" t="str">
        <f t="shared" si="30"/>
        <v/>
      </c>
      <c r="AA849" s="90" t="str">
        <f>IF(VLOOKUP(I849,属性值!A:B,2,FALSE)&gt;16,"",IF(P849="","",INT(VLOOKUP(P849,属性值!I:O,R849+1,FALSE)*VLOOKUP(I849,属性值!A:D,3,FALSE))))</f>
        <v/>
      </c>
      <c r="AB849" s="90" t="str">
        <f>IF(VLOOKUP(I849,属性值!A:B,2,FALSE)&gt;16,"",IF(P849="","",INT(VLOOKUP(P849,属性值!I:O,R849+1,FALSE)*VLOOKUP(I849,属性值!A:D,4,FALSE))))</f>
        <v/>
      </c>
      <c r="AC849" s="90">
        <v>24</v>
      </c>
      <c r="AD849" s="90" t="str">
        <f>IF(AC849="","",VLOOKUP(AC849,状态名词!A:C,2,FALSE))</f>
        <v>heal</v>
      </c>
      <c r="AE849" s="90" t="str">
        <f>IF(AC849="","",VLOOKUP(AC849,状态名词!A:C,3,FALSE))</f>
        <v>治疗效果+</v>
      </c>
      <c r="AF849" s="90">
        <v>440</v>
      </c>
    </row>
    <row r="850" spans="1:32">
      <c r="I850" s="90" t="str">
        <f>IF(H850="",I849,VLOOKUP(H850,装备类型!A:B,2,FALSE))</f>
        <v>戒指</v>
      </c>
      <c r="J850" s="90">
        <v>3</v>
      </c>
      <c r="K850" s="90" t="s">
        <v>5998</v>
      </c>
      <c r="L850" s="90" t="s">
        <v>6071</v>
      </c>
      <c r="O850" s="90">
        <v>1</v>
      </c>
      <c r="P850" s="90">
        <v>60</v>
      </c>
      <c r="Q850" s="55">
        <f t="shared" si="29"/>
        <v>69</v>
      </c>
      <c r="R850" s="90">
        <v>6</v>
      </c>
      <c r="S850" s="71"/>
      <c r="T850" s="90" t="s">
        <v>5848</v>
      </c>
      <c r="U850" s="90">
        <v>33837</v>
      </c>
      <c r="Y850" s="90" t="str">
        <f>IF(VLOOKUP(I850,属性值!A:F,2,FALSE)&lt;17,"",IF(P850="","",INT(VLOOKUP(P850,属性值!A:G,R850+1,FALSE)*VLOOKUP(I850,属性值!A:F,5,FALSE))))</f>
        <v/>
      </c>
      <c r="Z850" s="90" t="str">
        <f t="shared" si="30"/>
        <v/>
      </c>
      <c r="AA850" s="90">
        <f>IF(VLOOKUP(I850,属性值!A:B,2,FALSE)&gt;16,"",IF(P850="","",INT(VLOOKUP(P850,属性值!I:O,R850+1,FALSE)*VLOOKUP(I850,属性值!A:D,3,FALSE))))</f>
        <v>687</v>
      </c>
      <c r="AB850" s="90">
        <f>IF(VLOOKUP(I850,属性值!A:B,2,FALSE)&gt;16,"",IF(P850="","",INT(VLOOKUP(P850,属性值!I:O,R850+1,FALSE)*VLOOKUP(I850,属性值!A:D,4,FALSE))))</f>
        <v>1374</v>
      </c>
      <c r="AC850" s="90">
        <v>58</v>
      </c>
      <c r="AD850" s="90" t="str">
        <f>IF(AC850="","",VLOOKUP(AC850,状态名词!A:C,2,FALSE))</f>
        <v>vit</v>
      </c>
      <c r="AE850" s="90" t="str">
        <f>IF(AC850="","",VLOOKUP(AC850,状态名词!A:C,3,FALSE))</f>
        <v>体力</v>
      </c>
      <c r="AF850" s="90">
        <v>60</v>
      </c>
    </row>
    <row r="851" spans="1:32">
      <c r="I851" s="90" t="str">
        <f>IF(H851="",I850,VLOOKUP(H851,装备类型!A:B,2,FALSE))</f>
        <v>戒指</v>
      </c>
      <c r="Q851" s="55" t="str">
        <f t="shared" si="29"/>
        <v/>
      </c>
      <c r="S851" s="71"/>
      <c r="Y851" s="90" t="str">
        <f>IF(VLOOKUP(I851,属性值!A:F,2,FALSE)&lt;17,"",IF(P851="","",INT(VLOOKUP(P851,属性值!A:G,R851+1,FALSE)*VLOOKUP(I851,属性值!A:F,5,FALSE))))</f>
        <v/>
      </c>
      <c r="Z851" s="90" t="str">
        <f t="shared" si="30"/>
        <v/>
      </c>
      <c r="AA851" s="90" t="str">
        <f>IF(VLOOKUP(I851,属性值!A:B,2,FALSE)&gt;16,"",IF(P851="","",INT(VLOOKUP(P851,属性值!I:O,R851+1,FALSE)*VLOOKUP(I851,属性值!A:D,3,FALSE))))</f>
        <v/>
      </c>
      <c r="AB851" s="90" t="str">
        <f>IF(VLOOKUP(I851,属性值!A:B,2,FALSE)&gt;16,"",IF(P851="","",INT(VLOOKUP(P851,属性值!I:O,R851+1,FALSE)*VLOOKUP(I851,属性值!A:D,4,FALSE))))</f>
        <v/>
      </c>
      <c r="AC851" s="90">
        <v>54</v>
      </c>
      <c r="AD851" s="90" t="str">
        <f>IF(AC851="","",VLOOKUP(AC851,状态名词!A:C,2,FALSE))</f>
        <v>spi</v>
      </c>
      <c r="AE851" s="90" t="str">
        <f>IF(AC851="","",VLOOKUP(AC851,状态名词!A:C,3,FALSE))</f>
        <v>精神</v>
      </c>
      <c r="AF851" s="90">
        <v>180</v>
      </c>
    </row>
    <row r="852" spans="1:32">
      <c r="I852" s="90" t="str">
        <f>IF(H852="",I851,VLOOKUP(H852,装备类型!A:B,2,FALSE))</f>
        <v>戒指</v>
      </c>
      <c r="Q852" s="55" t="str">
        <f t="shared" si="29"/>
        <v/>
      </c>
      <c r="S852" s="71"/>
      <c r="Y852" s="90" t="str">
        <f>IF(VLOOKUP(I852,属性值!A:F,2,FALSE)&lt;17,"",IF(P852="","",INT(VLOOKUP(P852,属性值!A:G,R852+1,FALSE)*VLOOKUP(I852,属性值!A:F,5,FALSE))))</f>
        <v/>
      </c>
      <c r="Z852" s="90" t="str">
        <f t="shared" si="30"/>
        <v/>
      </c>
      <c r="AA852" s="90" t="str">
        <f>IF(VLOOKUP(I852,属性值!A:B,2,FALSE)&gt;16,"",IF(P852="","",INT(VLOOKUP(P852,属性值!I:O,R852+1,FALSE)*VLOOKUP(I852,属性值!A:D,3,FALSE))))</f>
        <v/>
      </c>
      <c r="AB852" s="90" t="str">
        <f>IF(VLOOKUP(I852,属性值!A:B,2,FALSE)&gt;16,"",IF(P852="","",INT(VLOOKUP(P852,属性值!I:O,R852+1,FALSE)*VLOOKUP(I852,属性值!A:D,4,FALSE))))</f>
        <v/>
      </c>
      <c r="AC852" s="90">
        <v>24</v>
      </c>
      <c r="AD852" s="90" t="str">
        <f>IF(AC852="","",VLOOKUP(AC852,状态名词!A:C,2,FALSE))</f>
        <v>heal</v>
      </c>
      <c r="AE852" s="90" t="str">
        <f>IF(AC852="","",VLOOKUP(AC852,状态名词!A:C,3,FALSE))</f>
        <v>治疗效果+</v>
      </c>
      <c r="AF852" s="90">
        <v>660</v>
      </c>
    </row>
    <row r="853" spans="1:32">
      <c r="A853" s="90">
        <v>15185</v>
      </c>
      <c r="B853" s="90">
        <v>20</v>
      </c>
      <c r="C853" s="90">
        <v>5</v>
      </c>
      <c r="D853" s="90">
        <v>30</v>
      </c>
      <c r="H853" s="90">
        <v>15</v>
      </c>
      <c r="I853" s="90" t="str">
        <f>IF(H853="",I852,VLOOKUP(H853,装备类型!A:B,2,FALSE))</f>
        <v>项链</v>
      </c>
      <c r="J853" s="90">
        <v>1</v>
      </c>
      <c r="K853" s="90" t="s">
        <v>5999</v>
      </c>
      <c r="L853" s="90" t="s">
        <v>6769</v>
      </c>
      <c r="O853" s="90">
        <v>1</v>
      </c>
      <c r="P853" s="90">
        <v>20</v>
      </c>
      <c r="Q853" s="55">
        <f t="shared" si="29"/>
        <v>25</v>
      </c>
      <c r="R853" s="90">
        <v>4</v>
      </c>
      <c r="S853" s="71"/>
      <c r="T853" s="90" t="s">
        <v>5849</v>
      </c>
      <c r="Y853" s="90" t="str">
        <f>IF(VLOOKUP(I853,属性值!A:F,2,FALSE)&lt;17,"",IF(P853="","",INT(VLOOKUP(P853,属性值!A:G,R853+1,FALSE)*VLOOKUP(I853,属性值!A:F,5,FALSE))))</f>
        <v/>
      </c>
      <c r="Z853" s="90" t="str">
        <f t="shared" si="30"/>
        <v/>
      </c>
      <c r="AA853" s="90">
        <f>IF(VLOOKUP(I853,属性值!A:B,2,FALSE)&gt;16,"",IF(P853="","",INT(VLOOKUP(P853,属性值!I:O,R853+1,FALSE)*VLOOKUP(I853,属性值!A:D,3,FALSE))))</f>
        <v>130</v>
      </c>
      <c r="AB853" s="90">
        <f>IF(VLOOKUP(I853,属性值!A:B,2,FALSE)&gt;16,"",IF(P853="","",INT(VLOOKUP(P853,属性值!I:O,R853+1,FALSE)*VLOOKUP(I853,属性值!A:D,4,FALSE))))</f>
        <v>260</v>
      </c>
      <c r="AC853" s="90">
        <v>58</v>
      </c>
      <c r="AD853" s="90" t="str">
        <f>IF(AC853="","",VLOOKUP(AC853,状态名词!A:C,2,FALSE))</f>
        <v>vit</v>
      </c>
      <c r="AE853" s="90" t="str">
        <f>IF(AC853="","",VLOOKUP(AC853,状态名词!A:C,3,FALSE))</f>
        <v>体力</v>
      </c>
      <c r="AF853" s="90">
        <v>20</v>
      </c>
    </row>
    <row r="854" spans="1:32">
      <c r="I854" s="90" t="str">
        <f>IF(H854="",I853,VLOOKUP(H854,装备类型!A:B,2,FALSE))</f>
        <v>项链</v>
      </c>
      <c r="Q854" s="55" t="str">
        <f t="shared" si="29"/>
        <v/>
      </c>
      <c r="S854" s="71"/>
      <c r="Y854" s="90" t="str">
        <f>IF(VLOOKUP(I854,属性值!A:F,2,FALSE)&lt;17,"",IF(P854="","",INT(VLOOKUP(P854,属性值!A:G,R854+1,FALSE)*VLOOKUP(I854,属性值!A:F,5,FALSE))))</f>
        <v/>
      </c>
      <c r="Z854" s="90" t="str">
        <f t="shared" si="30"/>
        <v/>
      </c>
      <c r="AA854" s="90" t="str">
        <f>IF(VLOOKUP(I854,属性值!A:B,2,FALSE)&gt;16,"",IF(P854="","",INT(VLOOKUP(P854,属性值!I:O,R854+1,FALSE)*VLOOKUP(I854,属性值!A:D,3,FALSE))))</f>
        <v/>
      </c>
      <c r="AB854" s="90" t="str">
        <f>IF(VLOOKUP(I854,属性值!A:B,2,FALSE)&gt;16,"",IF(P854="","",INT(VLOOKUP(P854,属性值!I:O,R854+1,FALSE)*VLOOKUP(I854,属性值!A:D,4,FALSE))))</f>
        <v/>
      </c>
      <c r="AC854" s="90">
        <v>54</v>
      </c>
      <c r="AD854" s="90" t="str">
        <f>IF(AC854="","",VLOOKUP(AC854,状态名词!A:C,2,FALSE))</f>
        <v>spi</v>
      </c>
      <c r="AE854" s="90" t="str">
        <f>IF(AC854="","",VLOOKUP(AC854,状态名词!A:C,3,FALSE))</f>
        <v>精神</v>
      </c>
      <c r="AF854" s="90">
        <v>60</v>
      </c>
    </row>
    <row r="855" spans="1:32">
      <c r="I855" s="90" t="str">
        <f>IF(H855="",I854,VLOOKUP(H855,装备类型!A:B,2,FALSE))</f>
        <v>项链</v>
      </c>
      <c r="Q855" s="55" t="str">
        <f t="shared" si="29"/>
        <v/>
      </c>
      <c r="S855" s="71"/>
      <c r="Y855" s="90" t="str">
        <f>IF(VLOOKUP(I855,属性值!A:F,2,FALSE)&lt;17,"",IF(P855="","",INT(VLOOKUP(P855,属性值!A:G,R855+1,FALSE)*VLOOKUP(I855,属性值!A:F,5,FALSE))))</f>
        <v/>
      </c>
      <c r="Z855" s="90" t="str">
        <f t="shared" si="30"/>
        <v/>
      </c>
      <c r="AA855" s="90" t="str">
        <f>IF(VLOOKUP(I855,属性值!A:B,2,FALSE)&gt;16,"",IF(P855="","",INT(VLOOKUP(P855,属性值!I:O,R855+1,FALSE)*VLOOKUP(I855,属性值!A:D,3,FALSE))))</f>
        <v/>
      </c>
      <c r="AB855" s="90" t="str">
        <f>IF(VLOOKUP(I855,属性值!A:B,2,FALSE)&gt;16,"",IF(P855="","",INT(VLOOKUP(P855,属性值!I:O,R855+1,FALSE)*VLOOKUP(I855,属性值!A:D,4,FALSE))))</f>
        <v/>
      </c>
      <c r="AC855" s="90">
        <v>24</v>
      </c>
      <c r="AD855" s="90" t="str">
        <f>IF(AC855="","",VLOOKUP(AC855,状态名词!A:C,2,FALSE))</f>
        <v>heal</v>
      </c>
      <c r="AE855" s="90" t="str">
        <f>IF(AC855="","",VLOOKUP(AC855,状态名词!A:C,3,FALSE))</f>
        <v>治疗效果+</v>
      </c>
      <c r="AF855" s="90">
        <v>220</v>
      </c>
    </row>
    <row r="856" spans="1:32">
      <c r="I856" s="90" t="str">
        <f>IF(H856="",I855,VLOOKUP(H856,装备类型!A:B,2,FALSE))</f>
        <v>项链</v>
      </c>
      <c r="J856" s="90">
        <v>2</v>
      </c>
      <c r="K856" s="90" t="s">
        <v>5999</v>
      </c>
      <c r="L856" s="90" t="s">
        <v>6071</v>
      </c>
      <c r="O856" s="90">
        <v>1</v>
      </c>
      <c r="P856" s="90">
        <v>40</v>
      </c>
      <c r="Q856" s="55">
        <f t="shared" si="29"/>
        <v>47</v>
      </c>
      <c r="R856" s="90">
        <v>5</v>
      </c>
      <c r="S856" s="71"/>
      <c r="T856" s="90" t="s">
        <v>5849</v>
      </c>
      <c r="Y856" s="90" t="str">
        <f>IF(VLOOKUP(I856,属性值!A:F,2,FALSE)&lt;17,"",IF(P856="","",INT(VLOOKUP(P856,属性值!A:G,R856+1,FALSE)*VLOOKUP(I856,属性值!A:F,5,FALSE))))</f>
        <v/>
      </c>
      <c r="Z856" s="90" t="str">
        <f t="shared" si="30"/>
        <v/>
      </c>
      <c r="AA856" s="90">
        <f>IF(VLOOKUP(I856,属性值!A:B,2,FALSE)&gt;16,"",IF(P856="","",INT(VLOOKUP(P856,属性值!I:O,R856+1,FALSE)*VLOOKUP(I856,属性值!A:D,3,FALSE))))</f>
        <v>306</v>
      </c>
      <c r="AB856" s="90">
        <f>IF(VLOOKUP(I856,属性值!A:B,2,FALSE)&gt;16,"",IF(P856="","",INT(VLOOKUP(P856,属性值!I:O,R856+1,FALSE)*VLOOKUP(I856,属性值!A:D,4,FALSE))))</f>
        <v>612</v>
      </c>
      <c r="AC856" s="90">
        <v>58</v>
      </c>
      <c r="AD856" s="90" t="str">
        <f>IF(AC856="","",VLOOKUP(AC856,状态名词!A:C,2,FALSE))</f>
        <v>vit</v>
      </c>
      <c r="AE856" s="90" t="str">
        <f>IF(AC856="","",VLOOKUP(AC856,状态名词!A:C,3,FALSE))</f>
        <v>体力</v>
      </c>
      <c r="AF856" s="90">
        <v>40</v>
      </c>
    </row>
    <row r="857" spans="1:32">
      <c r="I857" s="90" t="str">
        <f>IF(H857="",I856,VLOOKUP(H857,装备类型!A:B,2,FALSE))</f>
        <v>项链</v>
      </c>
      <c r="Q857" s="55" t="str">
        <f t="shared" si="29"/>
        <v/>
      </c>
      <c r="S857" s="71"/>
      <c r="Y857" s="90" t="str">
        <f>IF(VLOOKUP(I857,属性值!A:F,2,FALSE)&lt;17,"",IF(P857="","",INT(VLOOKUP(P857,属性值!A:G,R857+1,FALSE)*VLOOKUP(I857,属性值!A:F,5,FALSE))))</f>
        <v/>
      </c>
      <c r="Z857" s="90" t="str">
        <f t="shared" si="30"/>
        <v/>
      </c>
      <c r="AA857" s="90" t="str">
        <f>IF(VLOOKUP(I857,属性值!A:B,2,FALSE)&gt;16,"",IF(P857="","",INT(VLOOKUP(P857,属性值!I:O,R857+1,FALSE)*VLOOKUP(I857,属性值!A:D,3,FALSE))))</f>
        <v/>
      </c>
      <c r="AB857" s="90" t="str">
        <f>IF(VLOOKUP(I857,属性值!A:B,2,FALSE)&gt;16,"",IF(P857="","",INT(VLOOKUP(P857,属性值!I:O,R857+1,FALSE)*VLOOKUP(I857,属性值!A:D,4,FALSE))))</f>
        <v/>
      </c>
      <c r="AC857" s="90">
        <v>54</v>
      </c>
      <c r="AD857" s="90" t="str">
        <f>IF(AC857="","",VLOOKUP(AC857,状态名词!A:C,2,FALSE))</f>
        <v>spi</v>
      </c>
      <c r="AE857" s="90" t="str">
        <f>IF(AC857="","",VLOOKUP(AC857,状态名词!A:C,3,FALSE))</f>
        <v>精神</v>
      </c>
      <c r="AF857" s="90">
        <v>120</v>
      </c>
    </row>
    <row r="858" spans="1:32">
      <c r="I858" s="90" t="str">
        <f>IF(H858="",I857,VLOOKUP(H858,装备类型!A:B,2,FALSE))</f>
        <v>项链</v>
      </c>
      <c r="Q858" s="55" t="str">
        <f t="shared" si="29"/>
        <v/>
      </c>
      <c r="S858" s="71"/>
      <c r="Y858" s="90" t="str">
        <f>IF(VLOOKUP(I858,属性值!A:F,2,FALSE)&lt;17,"",IF(P858="","",INT(VLOOKUP(P858,属性值!A:G,R858+1,FALSE)*VLOOKUP(I858,属性值!A:F,5,FALSE))))</f>
        <v/>
      </c>
      <c r="Z858" s="90" t="str">
        <f t="shared" si="30"/>
        <v/>
      </c>
      <c r="AA858" s="90" t="str">
        <f>IF(VLOOKUP(I858,属性值!A:B,2,FALSE)&gt;16,"",IF(P858="","",INT(VLOOKUP(P858,属性值!I:O,R858+1,FALSE)*VLOOKUP(I858,属性值!A:D,3,FALSE))))</f>
        <v/>
      </c>
      <c r="AB858" s="90" t="str">
        <f>IF(VLOOKUP(I858,属性值!A:B,2,FALSE)&gt;16,"",IF(P858="","",INT(VLOOKUP(P858,属性值!I:O,R858+1,FALSE)*VLOOKUP(I858,属性值!A:D,4,FALSE))))</f>
        <v/>
      </c>
      <c r="AC858" s="90">
        <v>24</v>
      </c>
      <c r="AD858" s="90" t="str">
        <f>IF(AC858="","",VLOOKUP(AC858,状态名词!A:C,2,FALSE))</f>
        <v>heal</v>
      </c>
      <c r="AE858" s="90" t="str">
        <f>IF(AC858="","",VLOOKUP(AC858,状态名词!A:C,3,FALSE))</f>
        <v>治疗效果+</v>
      </c>
      <c r="AF858" s="90">
        <v>440</v>
      </c>
    </row>
    <row r="859" spans="1:32">
      <c r="I859" s="90" t="str">
        <f>IF(H859="",I858,VLOOKUP(H859,装备类型!A:B,2,FALSE))</f>
        <v>项链</v>
      </c>
      <c r="J859" s="90">
        <v>3</v>
      </c>
      <c r="K859" s="90" t="s">
        <v>5999</v>
      </c>
      <c r="L859" s="90" t="s">
        <v>6071</v>
      </c>
      <c r="O859" s="90">
        <v>1</v>
      </c>
      <c r="P859" s="90">
        <v>60</v>
      </c>
      <c r="Q859" s="55">
        <f t="shared" si="29"/>
        <v>69</v>
      </c>
      <c r="R859" s="90">
        <v>6</v>
      </c>
      <c r="S859" s="71"/>
      <c r="T859" s="90" t="s">
        <v>5849</v>
      </c>
      <c r="U859" s="90">
        <v>33838</v>
      </c>
      <c r="Y859" s="90" t="str">
        <f>IF(VLOOKUP(I859,属性值!A:F,2,FALSE)&lt;17,"",IF(P859="","",INT(VLOOKUP(P859,属性值!A:G,R859+1,FALSE)*VLOOKUP(I859,属性值!A:F,5,FALSE))))</f>
        <v/>
      </c>
      <c r="Z859" s="90" t="str">
        <f t="shared" si="30"/>
        <v/>
      </c>
      <c r="AA859" s="90">
        <f>IF(VLOOKUP(I859,属性值!A:B,2,FALSE)&gt;16,"",IF(P859="","",INT(VLOOKUP(P859,属性值!I:O,R859+1,FALSE)*VLOOKUP(I859,属性值!A:D,3,FALSE))))</f>
        <v>687</v>
      </c>
      <c r="AB859" s="90">
        <f>IF(VLOOKUP(I859,属性值!A:B,2,FALSE)&gt;16,"",IF(P859="","",INT(VLOOKUP(P859,属性值!I:O,R859+1,FALSE)*VLOOKUP(I859,属性值!A:D,4,FALSE))))</f>
        <v>1374</v>
      </c>
      <c r="AC859" s="90">
        <v>58</v>
      </c>
      <c r="AD859" s="90" t="str">
        <f>IF(AC859="","",VLOOKUP(AC859,状态名词!A:C,2,FALSE))</f>
        <v>vit</v>
      </c>
      <c r="AE859" s="90" t="str">
        <f>IF(AC859="","",VLOOKUP(AC859,状态名词!A:C,3,FALSE))</f>
        <v>体力</v>
      </c>
      <c r="AF859" s="90">
        <v>60</v>
      </c>
    </row>
    <row r="860" spans="1:32">
      <c r="I860" s="90" t="str">
        <f>IF(H860="",I859,VLOOKUP(H860,装备类型!A:B,2,FALSE))</f>
        <v>项链</v>
      </c>
      <c r="Q860" s="55" t="str">
        <f t="shared" si="29"/>
        <v/>
      </c>
      <c r="S860" s="71"/>
      <c r="Y860" s="90" t="str">
        <f>IF(VLOOKUP(I860,属性值!A:F,2,FALSE)&lt;17,"",IF(P860="","",INT(VLOOKUP(P860,属性值!A:G,R860+1,FALSE)*VLOOKUP(I860,属性值!A:F,5,FALSE))))</f>
        <v/>
      </c>
      <c r="Z860" s="90" t="str">
        <f t="shared" si="30"/>
        <v/>
      </c>
      <c r="AA860" s="90" t="str">
        <f>IF(VLOOKUP(I860,属性值!A:B,2,FALSE)&gt;16,"",IF(P860="","",INT(VLOOKUP(P860,属性值!I:O,R860+1,FALSE)*VLOOKUP(I860,属性值!A:D,3,FALSE))))</f>
        <v/>
      </c>
      <c r="AB860" s="90" t="str">
        <f>IF(VLOOKUP(I860,属性值!A:B,2,FALSE)&gt;16,"",IF(P860="","",INT(VLOOKUP(P860,属性值!I:O,R860+1,FALSE)*VLOOKUP(I860,属性值!A:D,4,FALSE))))</f>
        <v/>
      </c>
      <c r="AC860" s="90">
        <v>54</v>
      </c>
      <c r="AD860" s="90" t="str">
        <f>IF(AC860="","",VLOOKUP(AC860,状态名词!A:C,2,FALSE))</f>
        <v>spi</v>
      </c>
      <c r="AE860" s="90" t="str">
        <f>IF(AC860="","",VLOOKUP(AC860,状态名词!A:C,3,FALSE))</f>
        <v>精神</v>
      </c>
      <c r="AF860" s="90">
        <v>180</v>
      </c>
    </row>
    <row r="861" spans="1:32">
      <c r="I861" s="90" t="str">
        <f>IF(H861="",I860,VLOOKUP(H861,装备类型!A:B,2,FALSE))</f>
        <v>项链</v>
      </c>
      <c r="Q861" s="55" t="str">
        <f t="shared" si="29"/>
        <v/>
      </c>
      <c r="S861" s="71"/>
      <c r="Y861" s="90" t="str">
        <f>IF(VLOOKUP(I861,属性值!A:F,2,FALSE)&lt;17,"",IF(P861="","",INT(VLOOKUP(P861,属性值!A:G,R861+1,FALSE)*VLOOKUP(I861,属性值!A:F,5,FALSE))))</f>
        <v/>
      </c>
      <c r="Z861" s="90" t="str">
        <f t="shared" si="30"/>
        <v/>
      </c>
      <c r="AA861" s="90" t="str">
        <f>IF(VLOOKUP(I861,属性值!A:B,2,FALSE)&gt;16,"",IF(P861="","",INT(VLOOKUP(P861,属性值!I:O,R861+1,FALSE)*VLOOKUP(I861,属性值!A:D,3,FALSE))))</f>
        <v/>
      </c>
      <c r="AB861" s="90" t="str">
        <f>IF(VLOOKUP(I861,属性值!A:B,2,FALSE)&gt;16,"",IF(P861="","",INT(VLOOKUP(P861,属性值!I:O,R861+1,FALSE)*VLOOKUP(I861,属性值!A:D,4,FALSE))))</f>
        <v/>
      </c>
      <c r="AC861" s="90">
        <v>24</v>
      </c>
      <c r="AD861" s="90" t="str">
        <f>IF(AC861="","",VLOOKUP(AC861,状态名词!A:C,2,FALSE))</f>
        <v>heal</v>
      </c>
      <c r="AE861" s="90" t="str">
        <f>IF(AC861="","",VLOOKUP(AC861,状态名词!A:C,3,FALSE))</f>
        <v>治疗效果+</v>
      </c>
      <c r="AF861" s="90">
        <v>660</v>
      </c>
    </row>
    <row r="862" spans="1:32">
      <c r="A862" s="90">
        <v>15186</v>
      </c>
      <c r="B862" s="90">
        <v>20</v>
      </c>
      <c r="C862" s="90">
        <v>5</v>
      </c>
      <c r="D862" s="90">
        <v>30</v>
      </c>
      <c r="H862" s="90">
        <v>16</v>
      </c>
      <c r="I862" s="90" t="str">
        <f>IF(H862="",I861,VLOOKUP(H862,装备类型!A:B,2,FALSE))</f>
        <v>手镯</v>
      </c>
      <c r="J862" s="90">
        <v>1</v>
      </c>
      <c r="K862" s="90" t="s">
        <v>6000</v>
      </c>
      <c r="L862" s="90" t="s">
        <v>6770</v>
      </c>
      <c r="O862" s="90">
        <v>1</v>
      </c>
      <c r="P862" s="90">
        <v>20</v>
      </c>
      <c r="Q862" s="55">
        <f t="shared" si="29"/>
        <v>25</v>
      </c>
      <c r="R862" s="90">
        <v>4</v>
      </c>
      <c r="S862" s="71"/>
      <c r="T862" s="90" t="s">
        <v>5850</v>
      </c>
      <c r="Y862" s="90" t="str">
        <f>IF(VLOOKUP(I862,属性值!A:F,2,FALSE)&lt;17,"",IF(P862="","",INT(VLOOKUP(P862,属性值!A:G,R862+1,FALSE)*VLOOKUP(I862,属性值!A:F,5,FALSE))))</f>
        <v/>
      </c>
      <c r="Z862" s="90" t="str">
        <f t="shared" si="30"/>
        <v/>
      </c>
      <c r="AA862" s="90">
        <f>IF(VLOOKUP(I862,属性值!A:B,2,FALSE)&gt;16,"",IF(P862="","",INT(VLOOKUP(P862,属性值!I:O,R862+1,FALSE)*VLOOKUP(I862,属性值!A:D,3,FALSE))))</f>
        <v>130</v>
      </c>
      <c r="AB862" s="90">
        <f>IF(VLOOKUP(I862,属性值!A:B,2,FALSE)&gt;16,"",IF(P862="","",INT(VLOOKUP(P862,属性值!I:O,R862+1,FALSE)*VLOOKUP(I862,属性值!A:D,4,FALSE))))</f>
        <v>260</v>
      </c>
      <c r="AC862" s="90">
        <v>58</v>
      </c>
      <c r="AD862" s="90" t="str">
        <f>IF(AC862="","",VLOOKUP(AC862,状态名词!A:C,2,FALSE))</f>
        <v>vit</v>
      </c>
      <c r="AE862" s="90" t="str">
        <f>IF(AC862="","",VLOOKUP(AC862,状态名词!A:C,3,FALSE))</f>
        <v>体力</v>
      </c>
      <c r="AF862" s="90">
        <v>20</v>
      </c>
    </row>
    <row r="863" spans="1:32">
      <c r="I863" s="90" t="str">
        <f>IF(H863="",I862,VLOOKUP(H863,装备类型!A:B,2,FALSE))</f>
        <v>手镯</v>
      </c>
      <c r="Q863" s="55" t="str">
        <f t="shared" si="29"/>
        <v/>
      </c>
      <c r="S863" s="71"/>
      <c r="Y863" s="90" t="str">
        <f>IF(VLOOKUP(I863,属性值!A:F,2,FALSE)&lt;17,"",IF(P863="","",INT(VLOOKUP(P863,属性值!A:G,R863+1,FALSE)*VLOOKUP(I863,属性值!A:F,5,FALSE))))</f>
        <v/>
      </c>
      <c r="Z863" s="90" t="str">
        <f t="shared" si="30"/>
        <v/>
      </c>
      <c r="AA863" s="90" t="str">
        <f>IF(VLOOKUP(I863,属性值!A:B,2,FALSE)&gt;16,"",IF(P863="","",INT(VLOOKUP(P863,属性值!I:O,R863+1,FALSE)*VLOOKUP(I863,属性值!A:D,3,FALSE))))</f>
        <v/>
      </c>
      <c r="AB863" s="90" t="str">
        <f>IF(VLOOKUP(I863,属性值!A:B,2,FALSE)&gt;16,"",IF(P863="","",INT(VLOOKUP(P863,属性值!I:O,R863+1,FALSE)*VLOOKUP(I863,属性值!A:D,4,FALSE))))</f>
        <v/>
      </c>
      <c r="AC863" s="90">
        <v>54</v>
      </c>
      <c r="AD863" s="90" t="str">
        <f>IF(AC863="","",VLOOKUP(AC863,状态名词!A:C,2,FALSE))</f>
        <v>spi</v>
      </c>
      <c r="AE863" s="90" t="str">
        <f>IF(AC863="","",VLOOKUP(AC863,状态名词!A:C,3,FALSE))</f>
        <v>精神</v>
      </c>
      <c r="AF863" s="90">
        <v>60</v>
      </c>
    </row>
    <row r="864" spans="1:32">
      <c r="I864" s="90" t="str">
        <f>IF(H864="",I863,VLOOKUP(H864,装备类型!A:B,2,FALSE))</f>
        <v>手镯</v>
      </c>
      <c r="Q864" s="55" t="str">
        <f t="shared" si="29"/>
        <v/>
      </c>
      <c r="S864" s="71"/>
      <c r="Y864" s="90" t="str">
        <f>IF(VLOOKUP(I864,属性值!A:F,2,FALSE)&lt;17,"",IF(P864="","",INT(VLOOKUP(P864,属性值!A:G,R864+1,FALSE)*VLOOKUP(I864,属性值!A:F,5,FALSE))))</f>
        <v/>
      </c>
      <c r="Z864" s="90" t="str">
        <f t="shared" si="30"/>
        <v/>
      </c>
      <c r="AA864" s="90" t="str">
        <f>IF(VLOOKUP(I864,属性值!A:B,2,FALSE)&gt;16,"",IF(P864="","",INT(VLOOKUP(P864,属性值!I:O,R864+1,FALSE)*VLOOKUP(I864,属性值!A:D,3,FALSE))))</f>
        <v/>
      </c>
      <c r="AB864" s="90" t="str">
        <f>IF(VLOOKUP(I864,属性值!A:B,2,FALSE)&gt;16,"",IF(P864="","",INT(VLOOKUP(P864,属性值!I:O,R864+1,FALSE)*VLOOKUP(I864,属性值!A:D,4,FALSE))))</f>
        <v/>
      </c>
      <c r="AC864" s="90">
        <v>24</v>
      </c>
      <c r="AD864" s="90" t="str">
        <f>IF(AC864="","",VLOOKUP(AC864,状态名词!A:C,2,FALSE))</f>
        <v>heal</v>
      </c>
      <c r="AE864" s="90" t="str">
        <f>IF(AC864="","",VLOOKUP(AC864,状态名词!A:C,3,FALSE))</f>
        <v>治疗效果+</v>
      </c>
      <c r="AF864" s="90">
        <v>220</v>
      </c>
    </row>
    <row r="865" spans="1:32">
      <c r="I865" s="90" t="str">
        <f>IF(H865="",I864,VLOOKUP(H865,装备类型!A:B,2,FALSE))</f>
        <v>手镯</v>
      </c>
      <c r="J865" s="90">
        <v>2</v>
      </c>
      <c r="K865" s="90" t="s">
        <v>6000</v>
      </c>
      <c r="L865" s="90" t="s">
        <v>6071</v>
      </c>
      <c r="O865" s="90">
        <v>1</v>
      </c>
      <c r="P865" s="90">
        <v>40</v>
      </c>
      <c r="Q865" s="55">
        <f t="shared" si="29"/>
        <v>47</v>
      </c>
      <c r="R865" s="90">
        <v>5</v>
      </c>
      <c r="S865" s="71"/>
      <c r="T865" s="90" t="s">
        <v>5850</v>
      </c>
      <c r="Y865" s="90" t="str">
        <f>IF(VLOOKUP(I865,属性值!A:F,2,FALSE)&lt;17,"",IF(P865="","",INT(VLOOKUP(P865,属性值!A:G,R865+1,FALSE)*VLOOKUP(I865,属性值!A:F,5,FALSE))))</f>
        <v/>
      </c>
      <c r="Z865" s="90" t="str">
        <f t="shared" si="30"/>
        <v/>
      </c>
      <c r="AA865" s="90">
        <f>IF(VLOOKUP(I865,属性值!A:B,2,FALSE)&gt;16,"",IF(P865="","",INT(VLOOKUP(P865,属性值!I:O,R865+1,FALSE)*VLOOKUP(I865,属性值!A:D,3,FALSE))))</f>
        <v>306</v>
      </c>
      <c r="AB865" s="90">
        <f>IF(VLOOKUP(I865,属性值!A:B,2,FALSE)&gt;16,"",IF(P865="","",INT(VLOOKUP(P865,属性值!I:O,R865+1,FALSE)*VLOOKUP(I865,属性值!A:D,4,FALSE))))</f>
        <v>612</v>
      </c>
      <c r="AC865" s="90">
        <v>58</v>
      </c>
      <c r="AD865" s="90" t="str">
        <f>IF(AC865="","",VLOOKUP(AC865,状态名词!A:C,2,FALSE))</f>
        <v>vit</v>
      </c>
      <c r="AE865" s="90" t="str">
        <f>IF(AC865="","",VLOOKUP(AC865,状态名词!A:C,3,FALSE))</f>
        <v>体力</v>
      </c>
      <c r="AF865" s="90">
        <v>40</v>
      </c>
    </row>
    <row r="866" spans="1:32">
      <c r="I866" s="90" t="str">
        <f>IF(H866="",I865,VLOOKUP(H866,装备类型!A:B,2,FALSE))</f>
        <v>手镯</v>
      </c>
      <c r="Q866" s="55" t="str">
        <f t="shared" si="29"/>
        <v/>
      </c>
      <c r="S866" s="71"/>
      <c r="Y866" s="90" t="str">
        <f>IF(VLOOKUP(I866,属性值!A:F,2,FALSE)&lt;17,"",IF(P866="","",INT(VLOOKUP(P866,属性值!A:G,R866+1,FALSE)*VLOOKUP(I866,属性值!A:F,5,FALSE))))</f>
        <v/>
      </c>
      <c r="Z866" s="90" t="str">
        <f t="shared" si="30"/>
        <v/>
      </c>
      <c r="AA866" s="90" t="str">
        <f>IF(VLOOKUP(I866,属性值!A:B,2,FALSE)&gt;16,"",IF(P866="","",INT(VLOOKUP(P866,属性值!I:O,R866+1,FALSE)*VLOOKUP(I866,属性值!A:D,3,FALSE))))</f>
        <v/>
      </c>
      <c r="AB866" s="90" t="str">
        <f>IF(VLOOKUP(I866,属性值!A:B,2,FALSE)&gt;16,"",IF(P866="","",INT(VLOOKUP(P866,属性值!I:O,R866+1,FALSE)*VLOOKUP(I866,属性值!A:D,4,FALSE))))</f>
        <v/>
      </c>
      <c r="AC866" s="90">
        <v>54</v>
      </c>
      <c r="AD866" s="90" t="str">
        <f>IF(AC866="","",VLOOKUP(AC866,状态名词!A:C,2,FALSE))</f>
        <v>spi</v>
      </c>
      <c r="AE866" s="90" t="str">
        <f>IF(AC866="","",VLOOKUP(AC866,状态名词!A:C,3,FALSE))</f>
        <v>精神</v>
      </c>
      <c r="AF866" s="90">
        <v>120</v>
      </c>
    </row>
    <row r="867" spans="1:32">
      <c r="I867" s="90" t="str">
        <f>IF(H867="",I866,VLOOKUP(H867,装备类型!A:B,2,FALSE))</f>
        <v>手镯</v>
      </c>
      <c r="Q867" s="55" t="str">
        <f t="shared" si="29"/>
        <v/>
      </c>
      <c r="S867" s="71"/>
      <c r="Y867" s="90" t="str">
        <f>IF(VLOOKUP(I867,属性值!A:F,2,FALSE)&lt;17,"",IF(P867="","",INT(VLOOKUP(P867,属性值!A:G,R867+1,FALSE)*VLOOKUP(I867,属性值!A:F,5,FALSE))))</f>
        <v/>
      </c>
      <c r="Z867" s="90" t="str">
        <f t="shared" si="30"/>
        <v/>
      </c>
      <c r="AA867" s="90" t="str">
        <f>IF(VLOOKUP(I867,属性值!A:B,2,FALSE)&gt;16,"",IF(P867="","",INT(VLOOKUP(P867,属性值!I:O,R867+1,FALSE)*VLOOKUP(I867,属性值!A:D,3,FALSE))))</f>
        <v/>
      </c>
      <c r="AB867" s="90" t="str">
        <f>IF(VLOOKUP(I867,属性值!A:B,2,FALSE)&gt;16,"",IF(P867="","",INT(VLOOKUP(P867,属性值!I:O,R867+1,FALSE)*VLOOKUP(I867,属性值!A:D,4,FALSE))))</f>
        <v/>
      </c>
      <c r="AC867" s="90">
        <v>24</v>
      </c>
      <c r="AD867" s="90" t="str">
        <f>IF(AC867="","",VLOOKUP(AC867,状态名词!A:C,2,FALSE))</f>
        <v>heal</v>
      </c>
      <c r="AE867" s="90" t="str">
        <f>IF(AC867="","",VLOOKUP(AC867,状态名词!A:C,3,FALSE))</f>
        <v>治疗效果+</v>
      </c>
      <c r="AF867" s="90">
        <v>440</v>
      </c>
    </row>
    <row r="868" spans="1:32">
      <c r="I868" s="90" t="str">
        <f>IF(H868="",I867,VLOOKUP(H868,装备类型!A:B,2,FALSE))</f>
        <v>手镯</v>
      </c>
      <c r="J868" s="90">
        <v>3</v>
      </c>
      <c r="K868" s="90" t="s">
        <v>6000</v>
      </c>
      <c r="L868" s="90" t="s">
        <v>6071</v>
      </c>
      <c r="O868" s="90">
        <v>1</v>
      </c>
      <c r="P868" s="90">
        <v>60</v>
      </c>
      <c r="Q868" s="55">
        <f t="shared" si="29"/>
        <v>69</v>
      </c>
      <c r="R868" s="90">
        <v>6</v>
      </c>
      <c r="S868" s="71"/>
      <c r="T868" s="90" t="s">
        <v>5850</v>
      </c>
      <c r="U868" s="90">
        <v>33839</v>
      </c>
      <c r="Y868" s="90" t="str">
        <f>IF(VLOOKUP(I868,属性值!A:F,2,FALSE)&lt;17,"",IF(P868="","",INT(VLOOKUP(P868,属性值!A:G,R868+1,FALSE)*VLOOKUP(I868,属性值!A:F,5,FALSE))))</f>
        <v/>
      </c>
      <c r="Z868" s="90" t="str">
        <f t="shared" si="30"/>
        <v/>
      </c>
      <c r="AA868" s="90">
        <f>IF(VLOOKUP(I868,属性值!A:B,2,FALSE)&gt;16,"",IF(P868="","",INT(VLOOKUP(P868,属性值!I:O,R868+1,FALSE)*VLOOKUP(I868,属性值!A:D,3,FALSE))))</f>
        <v>687</v>
      </c>
      <c r="AB868" s="90">
        <f>IF(VLOOKUP(I868,属性值!A:B,2,FALSE)&gt;16,"",IF(P868="","",INT(VLOOKUP(P868,属性值!I:O,R868+1,FALSE)*VLOOKUP(I868,属性值!A:D,4,FALSE))))</f>
        <v>1374</v>
      </c>
      <c r="AC868" s="90">
        <v>58</v>
      </c>
      <c r="AD868" s="90" t="str">
        <f>IF(AC868="","",VLOOKUP(AC868,状态名词!A:C,2,FALSE))</f>
        <v>vit</v>
      </c>
      <c r="AE868" s="90" t="str">
        <f>IF(AC868="","",VLOOKUP(AC868,状态名词!A:C,3,FALSE))</f>
        <v>体力</v>
      </c>
      <c r="AF868" s="90">
        <v>60</v>
      </c>
    </row>
    <row r="869" spans="1:32">
      <c r="I869" s="90" t="str">
        <f>IF(H869="",I868,VLOOKUP(H869,装备类型!A:B,2,FALSE))</f>
        <v>手镯</v>
      </c>
      <c r="Q869" s="55" t="str">
        <f t="shared" si="29"/>
        <v/>
      </c>
      <c r="S869" s="71"/>
      <c r="Y869" s="90" t="str">
        <f>IF(VLOOKUP(I869,属性值!A:F,2,FALSE)&lt;17,"",IF(P869="","",INT(VLOOKUP(P869,属性值!A:G,R869+1,FALSE)*VLOOKUP(I869,属性值!A:F,5,FALSE))))</f>
        <v/>
      </c>
      <c r="Z869" s="90" t="str">
        <f t="shared" si="30"/>
        <v/>
      </c>
      <c r="AA869" s="90" t="str">
        <f>IF(VLOOKUP(I869,属性值!A:B,2,FALSE)&gt;16,"",IF(P869="","",INT(VLOOKUP(P869,属性值!I:O,R869+1,FALSE)*VLOOKUP(I869,属性值!A:D,3,FALSE))))</f>
        <v/>
      </c>
      <c r="AB869" s="90" t="str">
        <f>IF(VLOOKUP(I869,属性值!A:B,2,FALSE)&gt;16,"",IF(P869="","",INT(VLOOKUP(P869,属性值!I:O,R869+1,FALSE)*VLOOKUP(I869,属性值!A:D,4,FALSE))))</f>
        <v/>
      </c>
      <c r="AC869" s="90">
        <v>54</v>
      </c>
      <c r="AD869" s="90" t="str">
        <f>IF(AC869="","",VLOOKUP(AC869,状态名词!A:C,2,FALSE))</f>
        <v>spi</v>
      </c>
      <c r="AE869" s="90" t="str">
        <f>IF(AC869="","",VLOOKUP(AC869,状态名词!A:C,3,FALSE))</f>
        <v>精神</v>
      </c>
      <c r="AF869" s="90">
        <v>180</v>
      </c>
    </row>
    <row r="870" spans="1:32">
      <c r="I870" s="90" t="str">
        <f>IF(H870="",I869,VLOOKUP(H870,装备类型!A:B,2,FALSE))</f>
        <v>手镯</v>
      </c>
      <c r="Q870" s="55" t="str">
        <f t="shared" si="29"/>
        <v/>
      </c>
      <c r="S870" s="71"/>
      <c r="Y870" s="90" t="str">
        <f>IF(VLOOKUP(I870,属性值!A:F,2,FALSE)&lt;17,"",IF(P870="","",INT(VLOOKUP(P870,属性值!A:G,R870+1,FALSE)*VLOOKUP(I870,属性值!A:F,5,FALSE))))</f>
        <v/>
      </c>
      <c r="Z870" s="90" t="str">
        <f t="shared" si="30"/>
        <v/>
      </c>
      <c r="AA870" s="90" t="str">
        <f>IF(VLOOKUP(I870,属性值!A:B,2,FALSE)&gt;16,"",IF(P870="","",INT(VLOOKUP(P870,属性值!I:O,R870+1,FALSE)*VLOOKUP(I870,属性值!A:D,3,FALSE))))</f>
        <v/>
      </c>
      <c r="AB870" s="90" t="str">
        <f>IF(VLOOKUP(I870,属性值!A:B,2,FALSE)&gt;16,"",IF(P870="","",INT(VLOOKUP(P870,属性值!I:O,R870+1,FALSE)*VLOOKUP(I870,属性值!A:D,4,FALSE))))</f>
        <v/>
      </c>
      <c r="AC870" s="90">
        <v>24</v>
      </c>
      <c r="AD870" s="90" t="str">
        <f>IF(AC870="","",VLOOKUP(AC870,状态名词!A:C,2,FALSE))</f>
        <v>heal</v>
      </c>
      <c r="AE870" s="90" t="str">
        <f>IF(AC870="","",VLOOKUP(AC870,状态名词!A:C,3,FALSE))</f>
        <v>治疗效果+</v>
      </c>
      <c r="AF870" s="90">
        <v>660</v>
      </c>
    </row>
    <row r="871" spans="1:32">
      <c r="A871" s="90">
        <v>15187</v>
      </c>
      <c r="B871" s="90">
        <v>20</v>
      </c>
      <c r="C871" s="90">
        <v>5</v>
      </c>
      <c r="D871" s="90">
        <v>30</v>
      </c>
      <c r="H871" s="90">
        <v>11</v>
      </c>
      <c r="I871" s="90" t="str">
        <f>IF(H871="",I870,VLOOKUP(H871,装备类型!A:B,2,FALSE))</f>
        <v>头部</v>
      </c>
      <c r="J871" s="90">
        <v>1</v>
      </c>
      <c r="K871" s="90" t="s">
        <v>6001</v>
      </c>
      <c r="L871" s="90" t="s">
        <v>6760</v>
      </c>
      <c r="O871" s="90">
        <v>1</v>
      </c>
      <c r="P871" s="90">
        <v>20</v>
      </c>
      <c r="Q871" s="55">
        <f t="shared" si="29"/>
        <v>25</v>
      </c>
      <c r="R871" s="90">
        <v>4</v>
      </c>
      <c r="S871" s="71"/>
      <c r="T871" s="90" t="s">
        <v>5851</v>
      </c>
      <c r="Y871" s="90" t="str">
        <f>IF(VLOOKUP(I871,属性值!A:F,2,FALSE)&lt;17,"",IF(P871="","",INT(VLOOKUP(P871,属性值!A:G,R871+1,FALSE)*VLOOKUP(I871,属性值!A:F,5,FALSE))))</f>
        <v/>
      </c>
      <c r="Z871" s="90" t="str">
        <f t="shared" si="30"/>
        <v/>
      </c>
      <c r="AA871" s="90">
        <f>IF(VLOOKUP(I871,属性值!A:B,2,FALSE)&gt;16,"",IF(P871="","",INT(VLOOKUP(P871,属性值!I:O,R871+1,FALSE)*VLOOKUP(I871,属性值!A:D,3,FALSE))))</f>
        <v>260</v>
      </c>
      <c r="AB871" s="90">
        <f>IF(VLOOKUP(I871,属性值!A:B,2,FALSE)&gt;16,"",IF(P871="","",INT(VLOOKUP(P871,属性值!I:O,R871+1,FALSE)*VLOOKUP(I871,属性值!A:D,4,FALSE))))</f>
        <v>130</v>
      </c>
      <c r="AC871" s="90">
        <v>65</v>
      </c>
      <c r="AD871" s="90" t="str">
        <f>IF(AC871="","",VLOOKUP(AC871,状态名词!A:C,2,FALSE))</f>
        <v>str</v>
      </c>
      <c r="AE871" s="90" t="str">
        <f>IF(AC871="","",VLOOKUP(AC871,状态名词!A:C,3,FALSE))</f>
        <v>力量</v>
      </c>
      <c r="AF871" s="90">
        <v>60</v>
      </c>
    </row>
    <row r="872" spans="1:32">
      <c r="I872" s="90" t="str">
        <f>IF(H872="",I871,VLOOKUP(H872,装备类型!A:B,2,FALSE))</f>
        <v>头部</v>
      </c>
      <c r="Q872" s="55" t="str">
        <f t="shared" si="29"/>
        <v/>
      </c>
      <c r="S872" s="71"/>
      <c r="Y872" s="90" t="str">
        <f>IF(VLOOKUP(I872,属性值!A:F,2,FALSE)&lt;17,"",IF(P872="","",INT(VLOOKUP(P872,属性值!A:G,R872+1,FALSE)*VLOOKUP(I872,属性值!A:F,5,FALSE))))</f>
        <v/>
      </c>
      <c r="Z872" s="90" t="str">
        <f t="shared" si="30"/>
        <v/>
      </c>
      <c r="AA872" s="90" t="str">
        <f>IF(VLOOKUP(I872,属性值!A:B,2,FALSE)&gt;16,"",IF(P872="","",INT(VLOOKUP(P872,属性值!I:O,R872+1,FALSE)*VLOOKUP(I872,属性值!A:D,3,FALSE))))</f>
        <v/>
      </c>
      <c r="AB872" s="90" t="str">
        <f>IF(VLOOKUP(I872,属性值!A:B,2,FALSE)&gt;16,"",IF(P872="","",INT(VLOOKUP(P872,属性值!I:O,R872+1,FALSE)*VLOOKUP(I872,属性值!A:D,4,FALSE))))</f>
        <v/>
      </c>
      <c r="AC872" s="90">
        <v>58</v>
      </c>
      <c r="AD872" s="90" t="str">
        <f>IF(AC872="","",VLOOKUP(AC872,状态名词!A:C,2,FALSE))</f>
        <v>vit</v>
      </c>
      <c r="AE872" s="90" t="str">
        <f>IF(AC872="","",VLOOKUP(AC872,状态名词!A:C,3,FALSE))</f>
        <v>体力</v>
      </c>
      <c r="AF872" s="90">
        <v>20</v>
      </c>
    </row>
    <row r="873" spans="1:32">
      <c r="I873" s="90" t="str">
        <f>IF(H873="",I872,VLOOKUP(H873,装备类型!A:B,2,FALSE))</f>
        <v>头部</v>
      </c>
      <c r="Q873" s="55" t="str">
        <f t="shared" si="29"/>
        <v/>
      </c>
      <c r="S873" s="71"/>
      <c r="Y873" s="90" t="str">
        <f>IF(VLOOKUP(I873,属性值!A:F,2,FALSE)&lt;17,"",IF(P873="","",INT(VLOOKUP(P873,属性值!A:G,R873+1,FALSE)*VLOOKUP(I873,属性值!A:F,5,FALSE))))</f>
        <v/>
      </c>
      <c r="Z873" s="90" t="str">
        <f t="shared" si="30"/>
        <v/>
      </c>
      <c r="AA873" s="90" t="str">
        <f>IF(VLOOKUP(I873,属性值!A:B,2,FALSE)&gt;16,"",IF(P873="","",INT(VLOOKUP(P873,属性值!I:O,R873+1,FALSE)*VLOOKUP(I873,属性值!A:D,3,FALSE))))</f>
        <v/>
      </c>
      <c r="AB873" s="90" t="str">
        <f>IF(VLOOKUP(I873,属性值!A:B,2,FALSE)&gt;16,"",IF(P873="","",INT(VLOOKUP(P873,属性值!I:O,R873+1,FALSE)*VLOOKUP(I873,属性值!A:D,4,FALSE))))</f>
        <v/>
      </c>
      <c r="AC873" s="90">
        <v>20</v>
      </c>
      <c r="AD873" s="90" t="str">
        <f>IF(AC873="","",VLOOKUP(AC873,状态名词!A:C,2,FALSE))</f>
        <v>ratingdamage</v>
      </c>
      <c r="AE873" s="90" t="str">
        <f>IF(AC873="","",VLOOKUP(AC873,状态名词!A:C,3,FALSE))</f>
        <v>暴伤+</v>
      </c>
      <c r="AF873" s="90">
        <v>330</v>
      </c>
    </row>
    <row r="874" spans="1:32">
      <c r="I874" s="90" t="str">
        <f>IF(H874="",I873,VLOOKUP(H874,装备类型!A:B,2,FALSE))</f>
        <v>头部</v>
      </c>
      <c r="J874" s="90">
        <v>2</v>
      </c>
      <c r="K874" s="90" t="s">
        <v>6001</v>
      </c>
      <c r="L874" s="90" t="s">
        <v>6077</v>
      </c>
      <c r="O874" s="90">
        <v>1</v>
      </c>
      <c r="P874" s="90">
        <v>40</v>
      </c>
      <c r="Q874" s="55">
        <f t="shared" si="29"/>
        <v>45</v>
      </c>
      <c r="R874" s="90">
        <v>4</v>
      </c>
      <c r="S874" s="71"/>
      <c r="T874" s="90" t="s">
        <v>5851</v>
      </c>
      <c r="Y874" s="90" t="str">
        <f>IF(VLOOKUP(I874,属性值!A:F,2,FALSE)&lt;17,"",IF(P874="","",INT(VLOOKUP(P874,属性值!A:G,R874+1,FALSE)*VLOOKUP(I874,属性值!A:F,5,FALSE))))</f>
        <v/>
      </c>
      <c r="Z874" s="90" t="str">
        <f t="shared" si="30"/>
        <v/>
      </c>
      <c r="AA874" s="90">
        <f>IF(VLOOKUP(I874,属性值!A:B,2,FALSE)&gt;16,"",IF(P874="","",INT(VLOOKUP(P874,属性值!I:O,R874+1,FALSE)*VLOOKUP(I874,属性值!A:D,3,FALSE))))</f>
        <v>572</v>
      </c>
      <c r="AB874" s="90">
        <f>IF(VLOOKUP(I874,属性值!A:B,2,FALSE)&gt;16,"",IF(P874="","",INT(VLOOKUP(P874,属性值!I:O,R874+1,FALSE)*VLOOKUP(I874,属性值!A:D,4,FALSE))))</f>
        <v>286</v>
      </c>
      <c r="AC874" s="90">
        <v>65</v>
      </c>
      <c r="AD874" s="90" t="str">
        <f>IF(AC874="","",VLOOKUP(AC874,状态名词!A:C,2,FALSE))</f>
        <v>str</v>
      </c>
      <c r="AE874" s="90" t="str">
        <f>IF(AC874="","",VLOOKUP(AC874,状态名词!A:C,3,FALSE))</f>
        <v>力量</v>
      </c>
      <c r="AF874" s="90">
        <v>120</v>
      </c>
    </row>
    <row r="875" spans="1:32">
      <c r="I875" s="90" t="str">
        <f>IF(H875="",I874,VLOOKUP(H875,装备类型!A:B,2,FALSE))</f>
        <v>头部</v>
      </c>
      <c r="Q875" s="55" t="str">
        <f t="shared" si="29"/>
        <v/>
      </c>
      <c r="S875" s="71"/>
      <c r="Y875" s="90" t="str">
        <f>IF(VLOOKUP(I875,属性值!A:F,2,FALSE)&lt;17,"",IF(P875="","",INT(VLOOKUP(P875,属性值!A:G,R875+1,FALSE)*VLOOKUP(I875,属性值!A:F,5,FALSE))))</f>
        <v/>
      </c>
      <c r="Z875" s="90" t="str">
        <f t="shared" si="30"/>
        <v/>
      </c>
      <c r="AA875" s="90" t="str">
        <f>IF(VLOOKUP(I875,属性值!A:B,2,FALSE)&gt;16,"",IF(P875="","",INT(VLOOKUP(P875,属性值!I:O,R875+1,FALSE)*VLOOKUP(I875,属性值!A:D,3,FALSE))))</f>
        <v/>
      </c>
      <c r="AB875" s="90" t="str">
        <f>IF(VLOOKUP(I875,属性值!A:B,2,FALSE)&gt;16,"",IF(P875="","",INT(VLOOKUP(P875,属性值!I:O,R875+1,FALSE)*VLOOKUP(I875,属性值!A:D,4,FALSE))))</f>
        <v/>
      </c>
      <c r="AC875" s="90">
        <v>58</v>
      </c>
      <c r="AD875" s="90" t="str">
        <f>IF(AC875="","",VLOOKUP(AC875,状态名词!A:C,2,FALSE))</f>
        <v>vit</v>
      </c>
      <c r="AE875" s="90" t="str">
        <f>IF(AC875="","",VLOOKUP(AC875,状态名词!A:C,3,FALSE))</f>
        <v>体力</v>
      </c>
      <c r="AF875" s="90">
        <v>40</v>
      </c>
    </row>
    <row r="876" spans="1:32">
      <c r="I876" s="90" t="str">
        <f>IF(H876="",I875,VLOOKUP(H876,装备类型!A:B,2,FALSE))</f>
        <v>头部</v>
      </c>
      <c r="Q876" s="55" t="str">
        <f t="shared" si="29"/>
        <v/>
      </c>
      <c r="S876" s="71"/>
      <c r="Y876" s="90" t="str">
        <f>IF(VLOOKUP(I876,属性值!A:F,2,FALSE)&lt;17,"",IF(P876="","",INT(VLOOKUP(P876,属性值!A:G,R876+1,FALSE)*VLOOKUP(I876,属性值!A:F,5,FALSE))))</f>
        <v/>
      </c>
      <c r="Z876" s="90" t="str">
        <f t="shared" si="30"/>
        <v/>
      </c>
      <c r="AA876" s="90" t="str">
        <f>IF(VLOOKUP(I876,属性值!A:B,2,FALSE)&gt;16,"",IF(P876="","",INT(VLOOKUP(P876,属性值!I:O,R876+1,FALSE)*VLOOKUP(I876,属性值!A:D,3,FALSE))))</f>
        <v/>
      </c>
      <c r="AB876" s="90" t="str">
        <f>IF(VLOOKUP(I876,属性值!A:B,2,FALSE)&gt;16,"",IF(P876="","",INT(VLOOKUP(P876,属性值!I:O,R876+1,FALSE)*VLOOKUP(I876,属性值!A:D,4,FALSE))))</f>
        <v/>
      </c>
      <c r="AC876" s="90">
        <v>20</v>
      </c>
      <c r="AD876" s="90" t="str">
        <f>IF(AC876="","",VLOOKUP(AC876,状态名词!A:C,2,FALSE))</f>
        <v>ratingdamage</v>
      </c>
      <c r="AE876" s="90" t="str">
        <f>IF(AC876="","",VLOOKUP(AC876,状态名词!A:C,3,FALSE))</f>
        <v>暴伤+</v>
      </c>
      <c r="AF876" s="90">
        <v>660</v>
      </c>
    </row>
    <row r="877" spans="1:32">
      <c r="I877" s="90" t="str">
        <f>IF(H877="",I876,VLOOKUP(H877,装备类型!A:B,2,FALSE))</f>
        <v>头部</v>
      </c>
      <c r="J877" s="90">
        <v>3</v>
      </c>
      <c r="K877" s="90" t="s">
        <v>6001</v>
      </c>
      <c r="L877" s="90" t="s">
        <v>6077</v>
      </c>
      <c r="O877" s="90">
        <v>1</v>
      </c>
      <c r="P877" s="90">
        <v>60</v>
      </c>
      <c r="Q877" s="55">
        <f t="shared" si="29"/>
        <v>67</v>
      </c>
      <c r="R877" s="90">
        <v>5</v>
      </c>
      <c r="S877" s="71"/>
      <c r="T877" s="90" t="s">
        <v>5851</v>
      </c>
      <c r="U877" s="90">
        <v>33840</v>
      </c>
      <c r="Y877" s="90" t="str">
        <f>IF(VLOOKUP(I877,属性值!A:F,2,FALSE)&lt;17,"",IF(P877="","",INT(VLOOKUP(P877,属性值!A:G,R877+1,FALSE)*VLOOKUP(I877,属性值!A:F,5,FALSE))))</f>
        <v/>
      </c>
      <c r="Z877" s="90" t="str">
        <f t="shared" si="30"/>
        <v/>
      </c>
      <c r="AA877" s="90">
        <f>IF(VLOOKUP(I877,属性值!A:B,2,FALSE)&gt;16,"",IF(P877="","",INT(VLOOKUP(P877,属性值!I:O,R877+1,FALSE)*VLOOKUP(I877,属性值!A:D,3,FALSE))))</f>
        <v>1285</v>
      </c>
      <c r="AB877" s="90">
        <f>IF(VLOOKUP(I877,属性值!A:B,2,FALSE)&gt;16,"",IF(P877="","",INT(VLOOKUP(P877,属性值!I:O,R877+1,FALSE)*VLOOKUP(I877,属性值!A:D,4,FALSE))))</f>
        <v>642</v>
      </c>
      <c r="AC877" s="90">
        <v>65</v>
      </c>
      <c r="AD877" s="90" t="str">
        <f>IF(AC877="","",VLOOKUP(AC877,状态名词!A:C,2,FALSE))</f>
        <v>str</v>
      </c>
      <c r="AE877" s="90" t="str">
        <f>IF(AC877="","",VLOOKUP(AC877,状态名词!A:C,3,FALSE))</f>
        <v>力量</v>
      </c>
      <c r="AF877" s="90">
        <v>180</v>
      </c>
    </row>
    <row r="878" spans="1:32">
      <c r="I878" s="90" t="str">
        <f>IF(H878="",I877,VLOOKUP(H878,装备类型!A:B,2,FALSE))</f>
        <v>头部</v>
      </c>
      <c r="Q878" s="55" t="str">
        <f t="shared" si="29"/>
        <v/>
      </c>
      <c r="S878" s="71"/>
      <c r="Y878" s="90" t="str">
        <f>IF(VLOOKUP(I878,属性值!A:F,2,FALSE)&lt;17,"",IF(P878="","",INT(VLOOKUP(P878,属性值!A:G,R878+1,FALSE)*VLOOKUP(I878,属性值!A:F,5,FALSE))))</f>
        <v/>
      </c>
      <c r="Z878" s="90" t="str">
        <f t="shared" si="30"/>
        <v/>
      </c>
      <c r="AA878" s="90" t="str">
        <f>IF(VLOOKUP(I878,属性值!A:B,2,FALSE)&gt;16,"",IF(P878="","",INT(VLOOKUP(P878,属性值!I:O,R878+1,FALSE)*VLOOKUP(I878,属性值!A:D,3,FALSE))))</f>
        <v/>
      </c>
      <c r="AB878" s="90" t="str">
        <f>IF(VLOOKUP(I878,属性值!A:B,2,FALSE)&gt;16,"",IF(P878="","",INT(VLOOKUP(P878,属性值!I:O,R878+1,FALSE)*VLOOKUP(I878,属性值!A:D,4,FALSE))))</f>
        <v/>
      </c>
      <c r="AC878" s="90">
        <v>58</v>
      </c>
      <c r="AD878" s="90" t="str">
        <f>IF(AC878="","",VLOOKUP(AC878,状态名词!A:C,2,FALSE))</f>
        <v>vit</v>
      </c>
      <c r="AE878" s="90" t="str">
        <f>IF(AC878="","",VLOOKUP(AC878,状态名词!A:C,3,FALSE))</f>
        <v>体力</v>
      </c>
      <c r="AF878" s="90">
        <v>60</v>
      </c>
    </row>
    <row r="879" spans="1:32">
      <c r="I879" s="90" t="str">
        <f>IF(H879="",I878,VLOOKUP(H879,装备类型!A:B,2,FALSE))</f>
        <v>头部</v>
      </c>
      <c r="Q879" s="55" t="str">
        <f t="shared" si="29"/>
        <v/>
      </c>
      <c r="S879" s="71"/>
      <c r="Y879" s="90" t="str">
        <f>IF(VLOOKUP(I879,属性值!A:F,2,FALSE)&lt;17,"",IF(P879="","",INT(VLOOKUP(P879,属性值!A:G,R879+1,FALSE)*VLOOKUP(I879,属性值!A:F,5,FALSE))))</f>
        <v/>
      </c>
      <c r="Z879" s="90" t="str">
        <f t="shared" si="30"/>
        <v/>
      </c>
      <c r="AA879" s="90" t="str">
        <f>IF(VLOOKUP(I879,属性值!A:B,2,FALSE)&gt;16,"",IF(P879="","",INT(VLOOKUP(P879,属性值!I:O,R879+1,FALSE)*VLOOKUP(I879,属性值!A:D,3,FALSE))))</f>
        <v/>
      </c>
      <c r="AB879" s="90" t="str">
        <f>IF(VLOOKUP(I879,属性值!A:B,2,FALSE)&gt;16,"",IF(P879="","",INT(VLOOKUP(P879,属性值!I:O,R879+1,FALSE)*VLOOKUP(I879,属性值!A:D,4,FALSE))))</f>
        <v/>
      </c>
      <c r="AC879" s="90">
        <v>20</v>
      </c>
      <c r="AD879" s="90" t="str">
        <f>IF(AC879="","",VLOOKUP(AC879,状态名词!A:C,2,FALSE))</f>
        <v>ratingdamage</v>
      </c>
      <c r="AE879" s="90" t="str">
        <f>IF(AC879="","",VLOOKUP(AC879,状态名词!A:C,3,FALSE))</f>
        <v>暴伤+</v>
      </c>
      <c r="AF879" s="90">
        <v>990</v>
      </c>
    </row>
    <row r="880" spans="1:32">
      <c r="A880" s="90">
        <v>15188</v>
      </c>
      <c r="B880" s="90">
        <v>20</v>
      </c>
      <c r="C880" s="90">
        <v>5</v>
      </c>
      <c r="D880" s="90">
        <v>30</v>
      </c>
      <c r="H880" s="90">
        <v>12</v>
      </c>
      <c r="I880" s="90" t="str">
        <f>IF(H880="",I879,VLOOKUP(H880,装备类型!A:B,2,FALSE))</f>
        <v>胸部</v>
      </c>
      <c r="J880" s="90">
        <v>1</v>
      </c>
      <c r="K880" s="90" t="s">
        <v>6002</v>
      </c>
      <c r="L880" s="90" t="s">
        <v>6760</v>
      </c>
      <c r="O880" s="90">
        <v>1</v>
      </c>
      <c r="P880" s="90">
        <v>20</v>
      </c>
      <c r="Q880" s="55">
        <f t="shared" si="29"/>
        <v>25</v>
      </c>
      <c r="R880" s="90">
        <v>4</v>
      </c>
      <c r="S880" s="71"/>
      <c r="T880" s="90" t="s">
        <v>5852</v>
      </c>
      <c r="Y880" s="90" t="str">
        <f>IF(VLOOKUP(I880,属性值!A:F,2,FALSE)&lt;17,"",IF(P880="","",INT(VLOOKUP(P880,属性值!A:G,R880+1,FALSE)*VLOOKUP(I880,属性值!A:F,5,FALSE))))</f>
        <v/>
      </c>
      <c r="Z880" s="90" t="str">
        <f t="shared" si="30"/>
        <v/>
      </c>
      <c r="AA880" s="90">
        <f>IF(VLOOKUP(I880,属性值!A:B,2,FALSE)&gt;16,"",IF(P880="","",INT(VLOOKUP(P880,属性值!I:O,R880+1,FALSE)*VLOOKUP(I880,属性值!A:D,3,FALSE))))</f>
        <v>260</v>
      </c>
      <c r="AB880" s="90">
        <f>IF(VLOOKUP(I880,属性值!A:B,2,FALSE)&gt;16,"",IF(P880="","",INT(VLOOKUP(P880,属性值!I:O,R880+1,FALSE)*VLOOKUP(I880,属性值!A:D,4,FALSE))))</f>
        <v>130</v>
      </c>
      <c r="AC880" s="90">
        <v>65</v>
      </c>
      <c r="AD880" s="90" t="str">
        <f>IF(AC880="","",VLOOKUP(AC880,状态名词!A:C,2,FALSE))</f>
        <v>str</v>
      </c>
      <c r="AE880" s="90" t="str">
        <f>IF(AC880="","",VLOOKUP(AC880,状态名词!A:C,3,FALSE))</f>
        <v>力量</v>
      </c>
      <c r="AF880" s="90">
        <v>60</v>
      </c>
    </row>
    <row r="881" spans="1:32">
      <c r="I881" s="90" t="str">
        <f>IF(H881="",I880,VLOOKUP(H881,装备类型!A:B,2,FALSE))</f>
        <v>胸部</v>
      </c>
      <c r="Q881" s="55" t="str">
        <f t="shared" si="29"/>
        <v/>
      </c>
      <c r="S881" s="71"/>
      <c r="Y881" s="90" t="str">
        <f>IF(VLOOKUP(I881,属性值!A:F,2,FALSE)&lt;17,"",IF(P881="","",INT(VLOOKUP(P881,属性值!A:G,R881+1,FALSE)*VLOOKUP(I881,属性值!A:F,5,FALSE))))</f>
        <v/>
      </c>
      <c r="Z881" s="90" t="str">
        <f t="shared" si="30"/>
        <v/>
      </c>
      <c r="AA881" s="90" t="str">
        <f>IF(VLOOKUP(I881,属性值!A:B,2,FALSE)&gt;16,"",IF(P881="","",INT(VLOOKUP(P881,属性值!I:O,R881+1,FALSE)*VLOOKUP(I881,属性值!A:D,3,FALSE))))</f>
        <v/>
      </c>
      <c r="AB881" s="90" t="str">
        <f>IF(VLOOKUP(I881,属性值!A:B,2,FALSE)&gt;16,"",IF(P881="","",INT(VLOOKUP(P881,属性值!I:O,R881+1,FALSE)*VLOOKUP(I881,属性值!A:D,4,FALSE))))</f>
        <v/>
      </c>
      <c r="AC881" s="90">
        <v>58</v>
      </c>
      <c r="AD881" s="90" t="str">
        <f>IF(AC881="","",VLOOKUP(AC881,状态名词!A:C,2,FALSE))</f>
        <v>vit</v>
      </c>
      <c r="AE881" s="90" t="str">
        <f>IF(AC881="","",VLOOKUP(AC881,状态名词!A:C,3,FALSE))</f>
        <v>体力</v>
      </c>
      <c r="AF881" s="90">
        <v>20</v>
      </c>
    </row>
    <row r="882" spans="1:32">
      <c r="I882" s="90" t="str">
        <f>IF(H882="",I881,VLOOKUP(H882,装备类型!A:B,2,FALSE))</f>
        <v>胸部</v>
      </c>
      <c r="Q882" s="55" t="str">
        <f t="shared" si="29"/>
        <v/>
      </c>
      <c r="S882" s="71"/>
      <c r="Y882" s="90" t="str">
        <f>IF(VLOOKUP(I882,属性值!A:F,2,FALSE)&lt;17,"",IF(P882="","",INT(VLOOKUP(P882,属性值!A:G,R882+1,FALSE)*VLOOKUP(I882,属性值!A:F,5,FALSE))))</f>
        <v/>
      </c>
      <c r="Z882" s="90" t="str">
        <f t="shared" si="30"/>
        <v/>
      </c>
      <c r="AA882" s="90" t="str">
        <f>IF(VLOOKUP(I882,属性值!A:B,2,FALSE)&gt;16,"",IF(P882="","",INT(VLOOKUP(P882,属性值!I:O,R882+1,FALSE)*VLOOKUP(I882,属性值!A:D,3,FALSE))))</f>
        <v/>
      </c>
      <c r="AB882" s="90" t="str">
        <f>IF(VLOOKUP(I882,属性值!A:B,2,FALSE)&gt;16,"",IF(P882="","",INT(VLOOKUP(P882,属性值!I:O,R882+1,FALSE)*VLOOKUP(I882,属性值!A:D,4,FALSE))))</f>
        <v/>
      </c>
      <c r="AC882" s="90">
        <v>19</v>
      </c>
      <c r="AD882" s="90" t="str">
        <f>IF(AC882="","",VLOOKUP(AC882,状态名词!A:C,2,FALSE))</f>
        <v>rating</v>
      </c>
      <c r="AE882" s="90" t="str">
        <f>IF(AC882="","",VLOOKUP(AC882,状态名词!A:C,3,FALSE))</f>
        <v>暴击+</v>
      </c>
      <c r="AF882" s="90">
        <v>220</v>
      </c>
    </row>
    <row r="883" spans="1:32">
      <c r="I883" s="90" t="str">
        <f>IF(H883="",I882,VLOOKUP(H883,装备类型!A:B,2,FALSE))</f>
        <v>胸部</v>
      </c>
      <c r="J883" s="90">
        <v>2</v>
      </c>
      <c r="K883" s="90" t="s">
        <v>6002</v>
      </c>
      <c r="L883" s="90" t="s">
        <v>6077</v>
      </c>
      <c r="O883" s="90">
        <v>1</v>
      </c>
      <c r="P883" s="90">
        <v>40</v>
      </c>
      <c r="Q883" s="55">
        <f t="shared" si="29"/>
        <v>45</v>
      </c>
      <c r="R883" s="90">
        <v>4</v>
      </c>
      <c r="S883" s="71"/>
      <c r="T883" s="90" t="s">
        <v>5852</v>
      </c>
      <c r="Y883" s="90" t="str">
        <f>IF(VLOOKUP(I883,属性值!A:F,2,FALSE)&lt;17,"",IF(P883="","",INT(VLOOKUP(P883,属性值!A:G,R883+1,FALSE)*VLOOKUP(I883,属性值!A:F,5,FALSE))))</f>
        <v/>
      </c>
      <c r="Z883" s="90" t="str">
        <f t="shared" si="30"/>
        <v/>
      </c>
      <c r="AA883" s="90">
        <f>IF(VLOOKUP(I883,属性值!A:B,2,FALSE)&gt;16,"",IF(P883="","",INT(VLOOKUP(P883,属性值!I:O,R883+1,FALSE)*VLOOKUP(I883,属性值!A:D,3,FALSE))))</f>
        <v>572</v>
      </c>
      <c r="AB883" s="90">
        <f>IF(VLOOKUP(I883,属性值!A:B,2,FALSE)&gt;16,"",IF(P883="","",INT(VLOOKUP(P883,属性值!I:O,R883+1,FALSE)*VLOOKUP(I883,属性值!A:D,4,FALSE))))</f>
        <v>286</v>
      </c>
      <c r="AC883" s="90">
        <v>65</v>
      </c>
      <c r="AD883" s="90" t="str">
        <f>IF(AC883="","",VLOOKUP(AC883,状态名词!A:C,2,FALSE))</f>
        <v>str</v>
      </c>
      <c r="AE883" s="90" t="str">
        <f>IF(AC883="","",VLOOKUP(AC883,状态名词!A:C,3,FALSE))</f>
        <v>力量</v>
      </c>
      <c r="AF883" s="90">
        <v>120</v>
      </c>
    </row>
    <row r="884" spans="1:32">
      <c r="I884" s="90" t="str">
        <f>IF(H884="",I883,VLOOKUP(H884,装备类型!A:B,2,FALSE))</f>
        <v>胸部</v>
      </c>
      <c r="Q884" s="55" t="str">
        <f t="shared" si="29"/>
        <v/>
      </c>
      <c r="S884" s="71"/>
      <c r="Y884" s="90" t="str">
        <f>IF(VLOOKUP(I884,属性值!A:F,2,FALSE)&lt;17,"",IF(P884="","",INT(VLOOKUP(P884,属性值!A:G,R884+1,FALSE)*VLOOKUP(I884,属性值!A:F,5,FALSE))))</f>
        <v/>
      </c>
      <c r="Z884" s="90" t="str">
        <f t="shared" si="30"/>
        <v/>
      </c>
      <c r="AA884" s="90" t="str">
        <f>IF(VLOOKUP(I884,属性值!A:B,2,FALSE)&gt;16,"",IF(P884="","",INT(VLOOKUP(P884,属性值!I:O,R884+1,FALSE)*VLOOKUP(I884,属性值!A:D,3,FALSE))))</f>
        <v/>
      </c>
      <c r="AB884" s="90" t="str">
        <f>IF(VLOOKUP(I884,属性值!A:B,2,FALSE)&gt;16,"",IF(P884="","",INT(VLOOKUP(P884,属性值!I:O,R884+1,FALSE)*VLOOKUP(I884,属性值!A:D,4,FALSE))))</f>
        <v/>
      </c>
      <c r="AC884" s="90">
        <v>58</v>
      </c>
      <c r="AD884" s="90" t="str">
        <f>IF(AC884="","",VLOOKUP(AC884,状态名词!A:C,2,FALSE))</f>
        <v>vit</v>
      </c>
      <c r="AE884" s="90" t="str">
        <f>IF(AC884="","",VLOOKUP(AC884,状态名词!A:C,3,FALSE))</f>
        <v>体力</v>
      </c>
      <c r="AF884" s="90">
        <v>40</v>
      </c>
    </row>
    <row r="885" spans="1:32">
      <c r="I885" s="90" t="str">
        <f>IF(H885="",I884,VLOOKUP(H885,装备类型!A:B,2,FALSE))</f>
        <v>胸部</v>
      </c>
      <c r="Q885" s="55" t="str">
        <f t="shared" si="29"/>
        <v/>
      </c>
      <c r="S885" s="71"/>
      <c r="Y885" s="90" t="str">
        <f>IF(VLOOKUP(I885,属性值!A:F,2,FALSE)&lt;17,"",IF(P885="","",INT(VLOOKUP(P885,属性值!A:G,R885+1,FALSE)*VLOOKUP(I885,属性值!A:F,5,FALSE))))</f>
        <v/>
      </c>
      <c r="Z885" s="90" t="str">
        <f t="shared" si="30"/>
        <v/>
      </c>
      <c r="AA885" s="90" t="str">
        <f>IF(VLOOKUP(I885,属性值!A:B,2,FALSE)&gt;16,"",IF(P885="","",INT(VLOOKUP(P885,属性值!I:O,R885+1,FALSE)*VLOOKUP(I885,属性值!A:D,3,FALSE))))</f>
        <v/>
      </c>
      <c r="AB885" s="90" t="str">
        <f>IF(VLOOKUP(I885,属性值!A:B,2,FALSE)&gt;16,"",IF(P885="","",INT(VLOOKUP(P885,属性值!I:O,R885+1,FALSE)*VLOOKUP(I885,属性值!A:D,4,FALSE))))</f>
        <v/>
      </c>
      <c r="AC885" s="90">
        <v>19</v>
      </c>
      <c r="AD885" s="90" t="str">
        <f>IF(AC885="","",VLOOKUP(AC885,状态名词!A:C,2,FALSE))</f>
        <v>rating</v>
      </c>
      <c r="AE885" s="90" t="str">
        <f>IF(AC885="","",VLOOKUP(AC885,状态名词!A:C,3,FALSE))</f>
        <v>暴击+</v>
      </c>
      <c r="AF885" s="90">
        <v>440</v>
      </c>
    </row>
    <row r="886" spans="1:32">
      <c r="I886" s="90" t="str">
        <f>IF(H886="",I885,VLOOKUP(H886,装备类型!A:B,2,FALSE))</f>
        <v>胸部</v>
      </c>
      <c r="J886" s="90">
        <v>3</v>
      </c>
      <c r="K886" s="90" t="s">
        <v>6002</v>
      </c>
      <c r="L886" s="90" t="s">
        <v>6077</v>
      </c>
      <c r="O886" s="90">
        <v>1</v>
      </c>
      <c r="P886" s="90">
        <v>60</v>
      </c>
      <c r="Q886" s="55">
        <f t="shared" si="29"/>
        <v>67</v>
      </c>
      <c r="R886" s="90">
        <v>5</v>
      </c>
      <c r="S886" s="71"/>
      <c r="T886" s="90" t="s">
        <v>5852</v>
      </c>
      <c r="U886" s="90">
        <v>33841</v>
      </c>
      <c r="Y886" s="90" t="str">
        <f>IF(VLOOKUP(I886,属性值!A:F,2,FALSE)&lt;17,"",IF(P886="","",INT(VLOOKUP(P886,属性值!A:G,R886+1,FALSE)*VLOOKUP(I886,属性值!A:F,5,FALSE))))</f>
        <v/>
      </c>
      <c r="Z886" s="90" t="str">
        <f t="shared" si="30"/>
        <v/>
      </c>
      <c r="AA886" s="90">
        <f>IF(VLOOKUP(I886,属性值!A:B,2,FALSE)&gt;16,"",IF(P886="","",INT(VLOOKUP(P886,属性值!I:O,R886+1,FALSE)*VLOOKUP(I886,属性值!A:D,3,FALSE))))</f>
        <v>1285</v>
      </c>
      <c r="AB886" s="90">
        <f>IF(VLOOKUP(I886,属性值!A:B,2,FALSE)&gt;16,"",IF(P886="","",INT(VLOOKUP(P886,属性值!I:O,R886+1,FALSE)*VLOOKUP(I886,属性值!A:D,4,FALSE))))</f>
        <v>642</v>
      </c>
      <c r="AC886" s="90">
        <v>65</v>
      </c>
      <c r="AD886" s="90" t="str">
        <f>IF(AC886="","",VLOOKUP(AC886,状态名词!A:C,2,FALSE))</f>
        <v>str</v>
      </c>
      <c r="AE886" s="90" t="str">
        <f>IF(AC886="","",VLOOKUP(AC886,状态名词!A:C,3,FALSE))</f>
        <v>力量</v>
      </c>
      <c r="AF886" s="90">
        <v>180</v>
      </c>
    </row>
    <row r="887" spans="1:32">
      <c r="I887" s="90" t="str">
        <f>IF(H887="",I886,VLOOKUP(H887,装备类型!A:B,2,FALSE))</f>
        <v>胸部</v>
      </c>
      <c r="Q887" s="55" t="str">
        <f t="shared" si="29"/>
        <v/>
      </c>
      <c r="S887" s="71"/>
      <c r="Y887" s="90" t="str">
        <f>IF(VLOOKUP(I887,属性值!A:F,2,FALSE)&lt;17,"",IF(P887="","",INT(VLOOKUP(P887,属性值!A:G,R887+1,FALSE)*VLOOKUP(I887,属性值!A:F,5,FALSE))))</f>
        <v/>
      </c>
      <c r="Z887" s="90" t="str">
        <f t="shared" si="30"/>
        <v/>
      </c>
      <c r="AA887" s="90" t="str">
        <f>IF(VLOOKUP(I887,属性值!A:B,2,FALSE)&gt;16,"",IF(P887="","",INT(VLOOKUP(P887,属性值!I:O,R887+1,FALSE)*VLOOKUP(I887,属性值!A:D,3,FALSE))))</f>
        <v/>
      </c>
      <c r="AB887" s="90" t="str">
        <f>IF(VLOOKUP(I887,属性值!A:B,2,FALSE)&gt;16,"",IF(P887="","",INT(VLOOKUP(P887,属性值!I:O,R887+1,FALSE)*VLOOKUP(I887,属性值!A:D,4,FALSE))))</f>
        <v/>
      </c>
      <c r="AC887" s="90">
        <v>58</v>
      </c>
      <c r="AD887" s="90" t="str">
        <f>IF(AC887="","",VLOOKUP(AC887,状态名词!A:C,2,FALSE))</f>
        <v>vit</v>
      </c>
      <c r="AE887" s="90" t="str">
        <f>IF(AC887="","",VLOOKUP(AC887,状态名词!A:C,3,FALSE))</f>
        <v>体力</v>
      </c>
      <c r="AF887" s="90">
        <v>60</v>
      </c>
    </row>
    <row r="888" spans="1:32">
      <c r="I888" s="90" t="str">
        <f>IF(H888="",I887,VLOOKUP(H888,装备类型!A:B,2,FALSE))</f>
        <v>胸部</v>
      </c>
      <c r="Q888" s="55" t="str">
        <f t="shared" si="29"/>
        <v/>
      </c>
      <c r="S888" s="71"/>
      <c r="Y888" s="90" t="str">
        <f>IF(VLOOKUP(I888,属性值!A:F,2,FALSE)&lt;17,"",IF(P888="","",INT(VLOOKUP(P888,属性值!A:G,R888+1,FALSE)*VLOOKUP(I888,属性值!A:F,5,FALSE))))</f>
        <v/>
      </c>
      <c r="Z888" s="90" t="str">
        <f t="shared" si="30"/>
        <v/>
      </c>
      <c r="AA888" s="90" t="str">
        <f>IF(VLOOKUP(I888,属性值!A:B,2,FALSE)&gt;16,"",IF(P888="","",INT(VLOOKUP(P888,属性值!I:O,R888+1,FALSE)*VLOOKUP(I888,属性值!A:D,3,FALSE))))</f>
        <v/>
      </c>
      <c r="AB888" s="90" t="str">
        <f>IF(VLOOKUP(I888,属性值!A:B,2,FALSE)&gt;16,"",IF(P888="","",INT(VLOOKUP(P888,属性值!I:O,R888+1,FALSE)*VLOOKUP(I888,属性值!A:D,4,FALSE))))</f>
        <v/>
      </c>
      <c r="AC888" s="90">
        <v>19</v>
      </c>
      <c r="AD888" s="90" t="str">
        <f>IF(AC888="","",VLOOKUP(AC888,状态名词!A:C,2,FALSE))</f>
        <v>rating</v>
      </c>
      <c r="AE888" s="90" t="str">
        <f>IF(AC888="","",VLOOKUP(AC888,状态名词!A:C,3,FALSE))</f>
        <v>暴击+</v>
      </c>
      <c r="AF888" s="90">
        <v>660</v>
      </c>
    </row>
    <row r="889" spans="1:32">
      <c r="A889" s="90">
        <v>15189</v>
      </c>
      <c r="B889" s="90">
        <v>20</v>
      </c>
      <c r="C889" s="90">
        <v>5</v>
      </c>
      <c r="D889" s="90">
        <v>30</v>
      </c>
      <c r="H889" s="90">
        <v>13</v>
      </c>
      <c r="I889" s="90" t="str">
        <f>IF(H889="",I888,VLOOKUP(H889,装备类型!A:B,2,FALSE))</f>
        <v>腿部</v>
      </c>
      <c r="J889" s="90">
        <v>1</v>
      </c>
      <c r="K889" s="90" t="s">
        <v>6003</v>
      </c>
      <c r="L889" s="90" t="s">
        <v>6760</v>
      </c>
      <c r="O889" s="90">
        <v>1</v>
      </c>
      <c r="P889" s="90">
        <v>20</v>
      </c>
      <c r="Q889" s="55">
        <f t="shared" ref="Q889:Q982" si="31">IF(R889="","",IF(R889=1,P889,R889*2-3+P889))</f>
        <v>25</v>
      </c>
      <c r="R889" s="90">
        <v>4</v>
      </c>
      <c r="S889" s="71"/>
      <c r="T889" s="90" t="s">
        <v>5853</v>
      </c>
      <c r="Y889" s="90" t="str">
        <f>IF(VLOOKUP(I889,属性值!A:F,2,FALSE)&lt;17,"",IF(P889="","",INT(VLOOKUP(P889,属性值!A:G,R889+1,FALSE)*VLOOKUP(I889,属性值!A:F,5,FALSE))))</f>
        <v/>
      </c>
      <c r="Z889" s="90" t="str">
        <f t="shared" si="30"/>
        <v/>
      </c>
      <c r="AA889" s="90">
        <f>IF(VLOOKUP(I889,属性值!A:B,2,FALSE)&gt;16,"",IF(P889="","",INT(VLOOKUP(P889,属性值!I:O,R889+1,FALSE)*VLOOKUP(I889,属性值!A:D,3,FALSE))))</f>
        <v>260</v>
      </c>
      <c r="AB889" s="90">
        <f>IF(VLOOKUP(I889,属性值!A:B,2,FALSE)&gt;16,"",IF(P889="","",INT(VLOOKUP(P889,属性值!I:O,R889+1,FALSE)*VLOOKUP(I889,属性值!A:D,4,FALSE))))</f>
        <v>130</v>
      </c>
      <c r="AC889" s="90">
        <v>65</v>
      </c>
      <c r="AD889" s="90" t="str">
        <f>IF(AC889="","",VLOOKUP(AC889,状态名词!A:C,2,FALSE))</f>
        <v>str</v>
      </c>
      <c r="AE889" s="90" t="str">
        <f>IF(AC889="","",VLOOKUP(AC889,状态名词!A:C,3,FALSE))</f>
        <v>力量</v>
      </c>
      <c r="AF889" s="90">
        <v>60</v>
      </c>
    </row>
    <row r="890" spans="1:32">
      <c r="I890" s="90" t="str">
        <f>IF(H890="",I889,VLOOKUP(H890,装备类型!A:B,2,FALSE))</f>
        <v>腿部</v>
      </c>
      <c r="Q890" s="55" t="str">
        <f t="shared" si="31"/>
        <v/>
      </c>
      <c r="S890" s="71"/>
      <c r="Y890" s="90" t="str">
        <f>IF(VLOOKUP(I890,属性值!A:F,2,FALSE)&lt;17,"",IF(P890="","",INT(VLOOKUP(P890,属性值!A:G,R890+1,FALSE)*VLOOKUP(I890,属性值!A:F,5,FALSE))))</f>
        <v/>
      </c>
      <c r="Z890" s="90" t="str">
        <f t="shared" si="30"/>
        <v/>
      </c>
      <c r="AA890" s="90" t="str">
        <f>IF(VLOOKUP(I890,属性值!A:B,2,FALSE)&gt;16,"",IF(P890="","",INT(VLOOKUP(P890,属性值!I:O,R890+1,FALSE)*VLOOKUP(I890,属性值!A:D,3,FALSE))))</f>
        <v/>
      </c>
      <c r="AB890" s="90" t="str">
        <f>IF(VLOOKUP(I890,属性值!A:B,2,FALSE)&gt;16,"",IF(P890="","",INT(VLOOKUP(P890,属性值!I:O,R890+1,FALSE)*VLOOKUP(I890,属性值!A:D,4,FALSE))))</f>
        <v/>
      </c>
      <c r="AC890" s="90">
        <v>58</v>
      </c>
      <c r="AD890" s="90" t="str">
        <f>IF(AC890="","",VLOOKUP(AC890,状态名词!A:C,2,FALSE))</f>
        <v>vit</v>
      </c>
      <c r="AE890" s="90" t="str">
        <f>IF(AC890="","",VLOOKUP(AC890,状态名词!A:C,3,FALSE))</f>
        <v>体力</v>
      </c>
      <c r="AF890" s="90">
        <v>20</v>
      </c>
    </row>
    <row r="891" spans="1:32">
      <c r="I891" s="90" t="str">
        <f>IF(H891="",I890,VLOOKUP(H891,装备类型!A:B,2,FALSE))</f>
        <v>腿部</v>
      </c>
      <c r="Q891" s="55" t="str">
        <f t="shared" si="31"/>
        <v/>
      </c>
      <c r="S891" s="71"/>
      <c r="Y891" s="90" t="str">
        <f>IF(VLOOKUP(I891,属性值!A:F,2,FALSE)&lt;17,"",IF(P891="","",INT(VLOOKUP(P891,属性值!A:G,R891+1,FALSE)*VLOOKUP(I891,属性值!A:F,5,FALSE))))</f>
        <v/>
      </c>
      <c r="Z891" s="90" t="str">
        <f t="shared" si="30"/>
        <v/>
      </c>
      <c r="AA891" s="90" t="str">
        <f>IF(VLOOKUP(I891,属性值!A:B,2,FALSE)&gt;16,"",IF(P891="","",INT(VLOOKUP(P891,属性值!I:O,R891+1,FALSE)*VLOOKUP(I891,属性值!A:D,3,FALSE))))</f>
        <v/>
      </c>
      <c r="AB891" s="90" t="str">
        <f>IF(VLOOKUP(I891,属性值!A:B,2,FALSE)&gt;16,"",IF(P891="","",INT(VLOOKUP(P891,属性值!I:O,R891+1,FALSE)*VLOOKUP(I891,属性值!A:D,4,FALSE))))</f>
        <v/>
      </c>
      <c r="AC891" s="90">
        <v>21</v>
      </c>
      <c r="AD891" s="90" t="str">
        <f>IF(AC891="","",VLOOKUP(AC891,状态名词!A:C,2,FALSE))</f>
        <v>speed</v>
      </c>
      <c r="AE891" s="90" t="str">
        <f>IF(AC891="","",VLOOKUP(AC891,状态名词!A:C,3,FALSE))</f>
        <v>速度+</v>
      </c>
      <c r="AF891" s="90">
        <v>220</v>
      </c>
    </row>
    <row r="892" spans="1:32">
      <c r="I892" s="90" t="str">
        <f>IF(H892="",I891,VLOOKUP(H892,装备类型!A:B,2,FALSE))</f>
        <v>腿部</v>
      </c>
      <c r="J892" s="90">
        <v>2</v>
      </c>
      <c r="K892" s="90" t="s">
        <v>6003</v>
      </c>
      <c r="L892" s="90" t="s">
        <v>6077</v>
      </c>
      <c r="O892" s="90">
        <v>1</v>
      </c>
      <c r="P892" s="90">
        <v>40</v>
      </c>
      <c r="Q892" s="55">
        <f t="shared" si="31"/>
        <v>45</v>
      </c>
      <c r="R892" s="90">
        <v>4</v>
      </c>
      <c r="S892" s="71"/>
      <c r="T892" s="90" t="s">
        <v>5853</v>
      </c>
      <c r="Y892" s="90" t="str">
        <f>IF(VLOOKUP(I892,属性值!A:F,2,FALSE)&lt;17,"",IF(P892="","",INT(VLOOKUP(P892,属性值!A:G,R892+1,FALSE)*VLOOKUP(I892,属性值!A:F,5,FALSE))))</f>
        <v/>
      </c>
      <c r="Z892" s="90" t="str">
        <f t="shared" si="30"/>
        <v/>
      </c>
      <c r="AA892" s="90">
        <f>IF(VLOOKUP(I892,属性值!A:B,2,FALSE)&gt;16,"",IF(P892="","",INT(VLOOKUP(P892,属性值!I:O,R892+1,FALSE)*VLOOKUP(I892,属性值!A:D,3,FALSE))))</f>
        <v>572</v>
      </c>
      <c r="AB892" s="90">
        <f>IF(VLOOKUP(I892,属性值!A:B,2,FALSE)&gt;16,"",IF(P892="","",INT(VLOOKUP(P892,属性值!I:O,R892+1,FALSE)*VLOOKUP(I892,属性值!A:D,4,FALSE))))</f>
        <v>286</v>
      </c>
      <c r="AC892" s="90">
        <v>65</v>
      </c>
      <c r="AD892" s="90" t="str">
        <f>IF(AC892="","",VLOOKUP(AC892,状态名词!A:C,2,FALSE))</f>
        <v>str</v>
      </c>
      <c r="AE892" s="90" t="str">
        <f>IF(AC892="","",VLOOKUP(AC892,状态名词!A:C,3,FALSE))</f>
        <v>力量</v>
      </c>
      <c r="AF892" s="90">
        <v>120</v>
      </c>
    </row>
    <row r="893" spans="1:32">
      <c r="I893" s="90" t="str">
        <f>IF(H893="",I892,VLOOKUP(H893,装备类型!A:B,2,FALSE))</f>
        <v>腿部</v>
      </c>
      <c r="Q893" s="55" t="str">
        <f t="shared" si="31"/>
        <v/>
      </c>
      <c r="S893" s="71"/>
      <c r="Y893" s="90" t="str">
        <f>IF(VLOOKUP(I893,属性值!A:F,2,FALSE)&lt;17,"",IF(P893="","",INT(VLOOKUP(P893,属性值!A:G,R893+1,FALSE)*VLOOKUP(I893,属性值!A:F,5,FALSE))))</f>
        <v/>
      </c>
      <c r="Z893" s="90" t="str">
        <f t="shared" si="30"/>
        <v/>
      </c>
      <c r="AA893" s="90" t="str">
        <f>IF(VLOOKUP(I893,属性值!A:B,2,FALSE)&gt;16,"",IF(P893="","",INT(VLOOKUP(P893,属性值!I:O,R893+1,FALSE)*VLOOKUP(I893,属性值!A:D,3,FALSE))))</f>
        <v/>
      </c>
      <c r="AB893" s="90" t="str">
        <f>IF(VLOOKUP(I893,属性值!A:B,2,FALSE)&gt;16,"",IF(P893="","",INT(VLOOKUP(P893,属性值!I:O,R893+1,FALSE)*VLOOKUP(I893,属性值!A:D,4,FALSE))))</f>
        <v/>
      </c>
      <c r="AC893" s="90">
        <v>58</v>
      </c>
      <c r="AD893" s="90" t="str">
        <f>IF(AC893="","",VLOOKUP(AC893,状态名词!A:C,2,FALSE))</f>
        <v>vit</v>
      </c>
      <c r="AE893" s="90" t="str">
        <f>IF(AC893="","",VLOOKUP(AC893,状态名词!A:C,3,FALSE))</f>
        <v>体力</v>
      </c>
      <c r="AF893" s="90">
        <v>40</v>
      </c>
    </row>
    <row r="894" spans="1:32">
      <c r="I894" s="90" t="str">
        <f>IF(H894="",I893,VLOOKUP(H894,装备类型!A:B,2,FALSE))</f>
        <v>腿部</v>
      </c>
      <c r="Q894" s="55" t="str">
        <f t="shared" si="31"/>
        <v/>
      </c>
      <c r="S894" s="71"/>
      <c r="Y894" s="90" t="str">
        <f>IF(VLOOKUP(I894,属性值!A:F,2,FALSE)&lt;17,"",IF(P894="","",INT(VLOOKUP(P894,属性值!A:G,R894+1,FALSE)*VLOOKUP(I894,属性值!A:F,5,FALSE))))</f>
        <v/>
      </c>
      <c r="Z894" s="90" t="str">
        <f t="shared" si="30"/>
        <v/>
      </c>
      <c r="AA894" s="90" t="str">
        <f>IF(VLOOKUP(I894,属性值!A:B,2,FALSE)&gt;16,"",IF(P894="","",INT(VLOOKUP(P894,属性值!I:O,R894+1,FALSE)*VLOOKUP(I894,属性值!A:D,3,FALSE))))</f>
        <v/>
      </c>
      <c r="AB894" s="90" t="str">
        <f>IF(VLOOKUP(I894,属性值!A:B,2,FALSE)&gt;16,"",IF(P894="","",INT(VLOOKUP(P894,属性值!I:O,R894+1,FALSE)*VLOOKUP(I894,属性值!A:D,4,FALSE))))</f>
        <v/>
      </c>
      <c r="AC894" s="90">
        <v>21</v>
      </c>
      <c r="AD894" s="90" t="str">
        <f>IF(AC894="","",VLOOKUP(AC894,状态名词!A:C,2,FALSE))</f>
        <v>speed</v>
      </c>
      <c r="AE894" s="90" t="str">
        <f>IF(AC894="","",VLOOKUP(AC894,状态名词!A:C,3,FALSE))</f>
        <v>速度+</v>
      </c>
      <c r="AF894" s="90">
        <v>440</v>
      </c>
    </row>
    <row r="895" spans="1:32">
      <c r="I895" s="90" t="str">
        <f>IF(H895="",I894,VLOOKUP(H895,装备类型!A:B,2,FALSE))</f>
        <v>腿部</v>
      </c>
      <c r="J895" s="90">
        <v>3</v>
      </c>
      <c r="K895" s="90" t="s">
        <v>6003</v>
      </c>
      <c r="L895" s="90" t="s">
        <v>6077</v>
      </c>
      <c r="O895" s="90">
        <v>1</v>
      </c>
      <c r="P895" s="90">
        <v>60</v>
      </c>
      <c r="Q895" s="55">
        <f t="shared" si="31"/>
        <v>67</v>
      </c>
      <c r="R895" s="90">
        <v>5</v>
      </c>
      <c r="S895" s="71"/>
      <c r="T895" s="90" t="s">
        <v>5853</v>
      </c>
      <c r="U895" s="90">
        <v>33842</v>
      </c>
      <c r="Y895" s="90" t="str">
        <f>IF(VLOOKUP(I895,属性值!A:F,2,FALSE)&lt;17,"",IF(P895="","",INT(VLOOKUP(P895,属性值!A:G,R895+1,FALSE)*VLOOKUP(I895,属性值!A:F,5,FALSE))))</f>
        <v/>
      </c>
      <c r="Z895" s="90" t="str">
        <f t="shared" si="30"/>
        <v/>
      </c>
      <c r="AA895" s="90">
        <f>IF(VLOOKUP(I895,属性值!A:B,2,FALSE)&gt;16,"",IF(P895="","",INT(VLOOKUP(P895,属性值!I:O,R895+1,FALSE)*VLOOKUP(I895,属性值!A:D,3,FALSE))))</f>
        <v>1285</v>
      </c>
      <c r="AB895" s="90">
        <f>IF(VLOOKUP(I895,属性值!A:B,2,FALSE)&gt;16,"",IF(P895="","",INT(VLOOKUP(P895,属性值!I:O,R895+1,FALSE)*VLOOKUP(I895,属性值!A:D,4,FALSE))))</f>
        <v>642</v>
      </c>
      <c r="AC895" s="90">
        <v>65</v>
      </c>
      <c r="AD895" s="90" t="str">
        <f>IF(AC895="","",VLOOKUP(AC895,状态名词!A:C,2,FALSE))</f>
        <v>str</v>
      </c>
      <c r="AE895" s="90" t="str">
        <f>IF(AC895="","",VLOOKUP(AC895,状态名词!A:C,3,FALSE))</f>
        <v>力量</v>
      </c>
      <c r="AF895" s="90">
        <v>180</v>
      </c>
    </row>
    <row r="896" spans="1:32">
      <c r="I896" s="90" t="str">
        <f>IF(H896="",I895,VLOOKUP(H896,装备类型!A:B,2,FALSE))</f>
        <v>腿部</v>
      </c>
      <c r="Q896" s="55" t="str">
        <f t="shared" si="31"/>
        <v/>
      </c>
      <c r="S896" s="71"/>
      <c r="Y896" s="90" t="str">
        <f>IF(VLOOKUP(I896,属性值!A:F,2,FALSE)&lt;17,"",IF(P896="","",INT(VLOOKUP(P896,属性值!A:G,R896+1,FALSE)*VLOOKUP(I896,属性值!A:F,5,FALSE))))</f>
        <v/>
      </c>
      <c r="Z896" s="90" t="str">
        <f t="shared" si="30"/>
        <v/>
      </c>
      <c r="AA896" s="90" t="str">
        <f>IF(VLOOKUP(I896,属性值!A:B,2,FALSE)&gt;16,"",IF(P896="","",INT(VLOOKUP(P896,属性值!I:O,R896+1,FALSE)*VLOOKUP(I896,属性值!A:D,3,FALSE))))</f>
        <v/>
      </c>
      <c r="AB896" s="90" t="str">
        <f>IF(VLOOKUP(I896,属性值!A:B,2,FALSE)&gt;16,"",IF(P896="","",INT(VLOOKUP(P896,属性值!I:O,R896+1,FALSE)*VLOOKUP(I896,属性值!A:D,4,FALSE))))</f>
        <v/>
      </c>
      <c r="AC896" s="90">
        <v>58</v>
      </c>
      <c r="AD896" s="90" t="str">
        <f>IF(AC896="","",VLOOKUP(AC896,状态名词!A:C,2,FALSE))</f>
        <v>vit</v>
      </c>
      <c r="AE896" s="90" t="str">
        <f>IF(AC896="","",VLOOKUP(AC896,状态名词!A:C,3,FALSE))</f>
        <v>体力</v>
      </c>
      <c r="AF896" s="90">
        <v>60</v>
      </c>
    </row>
    <row r="897" spans="1:32">
      <c r="I897" s="90" t="str">
        <f>IF(H897="",I896,VLOOKUP(H897,装备类型!A:B,2,FALSE))</f>
        <v>腿部</v>
      </c>
      <c r="Q897" s="55" t="str">
        <f t="shared" si="31"/>
        <v/>
      </c>
      <c r="S897" s="71"/>
      <c r="Y897" s="90" t="str">
        <f>IF(VLOOKUP(I897,属性值!A:F,2,FALSE)&lt;17,"",IF(P897="","",INT(VLOOKUP(P897,属性值!A:G,R897+1,FALSE)*VLOOKUP(I897,属性值!A:F,5,FALSE))))</f>
        <v/>
      </c>
      <c r="Z897" s="90" t="str">
        <f t="shared" si="30"/>
        <v/>
      </c>
      <c r="AA897" s="90" t="str">
        <f>IF(VLOOKUP(I897,属性值!A:B,2,FALSE)&gt;16,"",IF(P897="","",INT(VLOOKUP(P897,属性值!I:O,R897+1,FALSE)*VLOOKUP(I897,属性值!A:D,3,FALSE))))</f>
        <v/>
      </c>
      <c r="AB897" s="90" t="str">
        <f>IF(VLOOKUP(I897,属性值!A:B,2,FALSE)&gt;16,"",IF(P897="","",INT(VLOOKUP(P897,属性值!I:O,R897+1,FALSE)*VLOOKUP(I897,属性值!A:D,4,FALSE))))</f>
        <v/>
      </c>
      <c r="AC897" s="90">
        <v>21</v>
      </c>
      <c r="AD897" s="90" t="str">
        <f>IF(AC897="","",VLOOKUP(AC897,状态名词!A:C,2,FALSE))</f>
        <v>speed</v>
      </c>
      <c r="AE897" s="90" t="str">
        <f>IF(AC897="","",VLOOKUP(AC897,状态名词!A:C,3,FALSE))</f>
        <v>速度+</v>
      </c>
      <c r="AF897" s="90">
        <v>660</v>
      </c>
    </row>
    <row r="898" spans="1:32">
      <c r="A898" s="90">
        <v>15190</v>
      </c>
      <c r="B898" s="90">
        <v>20</v>
      </c>
      <c r="C898" s="90">
        <v>5</v>
      </c>
      <c r="D898" s="90">
        <v>30</v>
      </c>
      <c r="H898" s="90">
        <v>14</v>
      </c>
      <c r="I898" s="90" t="str">
        <f>IF(H898="",I897,VLOOKUP(H898,装备类型!A:B,2,FALSE))</f>
        <v>戒指</v>
      </c>
      <c r="J898" s="90">
        <v>1</v>
      </c>
      <c r="K898" s="90" t="s">
        <v>6004</v>
      </c>
      <c r="L898" s="90" t="s">
        <v>6760</v>
      </c>
      <c r="O898" s="90">
        <v>1</v>
      </c>
      <c r="P898" s="90">
        <v>20</v>
      </c>
      <c r="Q898" s="55">
        <f t="shared" si="31"/>
        <v>25</v>
      </c>
      <c r="R898" s="90">
        <v>4</v>
      </c>
      <c r="S898" s="71"/>
      <c r="T898" s="90" t="s">
        <v>5854</v>
      </c>
      <c r="Y898" s="90" t="str">
        <f>IF(VLOOKUP(I898,属性值!A:F,2,FALSE)&lt;17,"",IF(P898="","",INT(VLOOKUP(P898,属性值!A:G,R898+1,FALSE)*VLOOKUP(I898,属性值!A:F,5,FALSE))))</f>
        <v/>
      </c>
      <c r="Z898" s="90" t="str">
        <f t="shared" si="30"/>
        <v/>
      </c>
      <c r="AA898" s="90">
        <f>IF(VLOOKUP(I898,属性值!A:B,2,FALSE)&gt;16,"",IF(P898="","",INT(VLOOKUP(P898,属性值!I:O,R898+1,FALSE)*VLOOKUP(I898,属性值!A:D,3,FALSE))))</f>
        <v>130</v>
      </c>
      <c r="AB898" s="90">
        <f>IF(VLOOKUP(I898,属性值!A:B,2,FALSE)&gt;16,"",IF(P898="","",INT(VLOOKUP(P898,属性值!I:O,R898+1,FALSE)*VLOOKUP(I898,属性值!A:D,4,FALSE))))</f>
        <v>260</v>
      </c>
      <c r="AC898" s="90">
        <v>67</v>
      </c>
      <c r="AD898" s="90" t="str">
        <f>IF(AC898="","",VLOOKUP(AC898,状态名词!A:C,2,FALSE))</f>
        <v>inte</v>
      </c>
      <c r="AE898" s="90" t="str">
        <f>IF(AC898="","",VLOOKUP(AC898,状态名词!A:C,3,FALSE))</f>
        <v>智力</v>
      </c>
      <c r="AF898" s="90">
        <v>60</v>
      </c>
    </row>
    <row r="899" spans="1:32">
      <c r="I899" s="90" t="str">
        <f>IF(H899="",I898,VLOOKUP(H899,装备类型!A:B,2,FALSE))</f>
        <v>戒指</v>
      </c>
      <c r="Q899" s="55" t="str">
        <f t="shared" si="31"/>
        <v/>
      </c>
      <c r="S899" s="71"/>
      <c r="Y899" s="90" t="str">
        <f>IF(VLOOKUP(I899,属性值!A:F,2,FALSE)&lt;17,"",IF(P899="","",INT(VLOOKUP(P899,属性值!A:G,R899+1,FALSE)*VLOOKUP(I899,属性值!A:F,5,FALSE))))</f>
        <v/>
      </c>
      <c r="Z899" s="90" t="str">
        <f t="shared" si="30"/>
        <v/>
      </c>
      <c r="AA899" s="90" t="str">
        <f>IF(VLOOKUP(I899,属性值!A:B,2,FALSE)&gt;16,"",IF(P899="","",INT(VLOOKUP(P899,属性值!I:O,R899+1,FALSE)*VLOOKUP(I899,属性值!A:D,3,FALSE))))</f>
        <v/>
      </c>
      <c r="AB899" s="90" t="str">
        <f>IF(VLOOKUP(I899,属性值!A:B,2,FALSE)&gt;16,"",IF(P899="","",INT(VLOOKUP(P899,属性值!I:O,R899+1,FALSE)*VLOOKUP(I899,属性值!A:D,4,FALSE))))</f>
        <v/>
      </c>
      <c r="AC899" s="90">
        <v>54</v>
      </c>
      <c r="AD899" s="90" t="str">
        <f>IF(AC899="","",VLOOKUP(AC899,状态名词!A:C,2,FALSE))</f>
        <v>spi</v>
      </c>
      <c r="AE899" s="90" t="str">
        <f>IF(AC899="","",VLOOKUP(AC899,状态名词!A:C,3,FALSE))</f>
        <v>精神</v>
      </c>
      <c r="AF899" s="90">
        <v>20</v>
      </c>
    </row>
    <row r="900" spans="1:32">
      <c r="I900" s="90" t="str">
        <f>IF(H900="",I899,VLOOKUP(H900,装备类型!A:B,2,FALSE))</f>
        <v>戒指</v>
      </c>
      <c r="Q900" s="55" t="str">
        <f t="shared" si="31"/>
        <v/>
      </c>
      <c r="S900" s="71"/>
      <c r="Y900" s="90" t="str">
        <f>IF(VLOOKUP(I900,属性值!A:F,2,FALSE)&lt;17,"",IF(P900="","",INT(VLOOKUP(P900,属性值!A:G,R900+1,FALSE)*VLOOKUP(I900,属性值!A:F,5,FALSE))))</f>
        <v/>
      </c>
      <c r="Z900" s="90" t="str">
        <f t="shared" ref="Z900:Z993" si="32">Y900</f>
        <v/>
      </c>
      <c r="AA900" s="90" t="str">
        <f>IF(VLOOKUP(I900,属性值!A:B,2,FALSE)&gt;16,"",IF(P900="","",INT(VLOOKUP(P900,属性值!I:O,R900+1,FALSE)*VLOOKUP(I900,属性值!A:D,3,FALSE))))</f>
        <v/>
      </c>
      <c r="AB900" s="90" t="str">
        <f>IF(VLOOKUP(I900,属性值!A:B,2,FALSE)&gt;16,"",IF(P900="","",INT(VLOOKUP(P900,属性值!I:O,R900+1,FALSE)*VLOOKUP(I900,属性值!A:D,4,FALSE))))</f>
        <v/>
      </c>
      <c r="AC900" s="90">
        <v>17</v>
      </c>
      <c r="AD900" s="90" t="str">
        <f>IF(AC900="","",VLOOKUP(AC900,状态名词!A:C,2,FALSE))</f>
        <v>adi</v>
      </c>
      <c r="AE900" s="90" t="str">
        <f>IF(AC900="","",VLOOKUP(AC900,状态名词!A:C,3,FALSE))</f>
        <v>物穿</v>
      </c>
      <c r="AF900" s="90">
        <v>220</v>
      </c>
    </row>
    <row r="901" spans="1:32">
      <c r="I901" s="90" t="str">
        <f>IF(H901="",I900,VLOOKUP(H901,装备类型!A:B,2,FALSE))</f>
        <v>戒指</v>
      </c>
      <c r="J901" s="90">
        <v>2</v>
      </c>
      <c r="K901" s="90" t="s">
        <v>6004</v>
      </c>
      <c r="L901" s="90" t="s">
        <v>6077</v>
      </c>
      <c r="O901" s="90">
        <v>1</v>
      </c>
      <c r="P901" s="90">
        <v>40</v>
      </c>
      <c r="Q901" s="55">
        <f t="shared" si="31"/>
        <v>45</v>
      </c>
      <c r="R901" s="90">
        <v>4</v>
      </c>
      <c r="S901" s="71"/>
      <c r="T901" s="90" t="s">
        <v>5854</v>
      </c>
      <c r="Y901" s="90" t="str">
        <f>IF(VLOOKUP(I901,属性值!A:F,2,FALSE)&lt;17,"",IF(P901="","",INT(VLOOKUP(P901,属性值!A:G,R901+1,FALSE)*VLOOKUP(I901,属性值!A:F,5,FALSE))))</f>
        <v/>
      </c>
      <c r="Z901" s="90" t="str">
        <f t="shared" si="32"/>
        <v/>
      </c>
      <c r="AA901" s="90">
        <f>IF(VLOOKUP(I901,属性值!A:B,2,FALSE)&gt;16,"",IF(P901="","",INT(VLOOKUP(P901,属性值!I:O,R901+1,FALSE)*VLOOKUP(I901,属性值!A:D,3,FALSE))))</f>
        <v>286</v>
      </c>
      <c r="AB901" s="90">
        <f>IF(VLOOKUP(I901,属性值!A:B,2,FALSE)&gt;16,"",IF(P901="","",INT(VLOOKUP(P901,属性值!I:O,R901+1,FALSE)*VLOOKUP(I901,属性值!A:D,4,FALSE))))</f>
        <v>572</v>
      </c>
      <c r="AC901" s="90">
        <v>67</v>
      </c>
      <c r="AD901" s="90" t="str">
        <f>IF(AC901="","",VLOOKUP(AC901,状态名词!A:C,2,FALSE))</f>
        <v>inte</v>
      </c>
      <c r="AE901" s="90" t="str">
        <f>IF(AC901="","",VLOOKUP(AC901,状态名词!A:C,3,FALSE))</f>
        <v>智力</v>
      </c>
      <c r="AF901" s="90">
        <v>120</v>
      </c>
    </row>
    <row r="902" spans="1:32">
      <c r="I902" s="90" t="str">
        <f>IF(H902="",I901,VLOOKUP(H902,装备类型!A:B,2,FALSE))</f>
        <v>戒指</v>
      </c>
      <c r="Q902" s="55" t="str">
        <f t="shared" si="31"/>
        <v/>
      </c>
      <c r="S902" s="71"/>
      <c r="Y902" s="90" t="str">
        <f>IF(VLOOKUP(I902,属性值!A:F,2,FALSE)&lt;17,"",IF(P902="","",INT(VLOOKUP(P902,属性值!A:G,R902+1,FALSE)*VLOOKUP(I902,属性值!A:F,5,FALSE))))</f>
        <v/>
      </c>
      <c r="Z902" s="90" t="str">
        <f t="shared" si="32"/>
        <v/>
      </c>
      <c r="AA902" s="90" t="str">
        <f>IF(VLOOKUP(I902,属性值!A:B,2,FALSE)&gt;16,"",IF(P902="","",INT(VLOOKUP(P902,属性值!I:O,R902+1,FALSE)*VLOOKUP(I902,属性值!A:D,3,FALSE))))</f>
        <v/>
      </c>
      <c r="AB902" s="90" t="str">
        <f>IF(VLOOKUP(I902,属性值!A:B,2,FALSE)&gt;16,"",IF(P902="","",INT(VLOOKUP(P902,属性值!I:O,R902+1,FALSE)*VLOOKUP(I902,属性值!A:D,4,FALSE))))</f>
        <v/>
      </c>
      <c r="AC902" s="90">
        <v>54</v>
      </c>
      <c r="AD902" s="90" t="str">
        <f>IF(AC902="","",VLOOKUP(AC902,状态名词!A:C,2,FALSE))</f>
        <v>spi</v>
      </c>
      <c r="AE902" s="90" t="str">
        <f>IF(AC902="","",VLOOKUP(AC902,状态名词!A:C,3,FALSE))</f>
        <v>精神</v>
      </c>
      <c r="AF902" s="90">
        <v>40</v>
      </c>
    </row>
    <row r="903" spans="1:32">
      <c r="I903" s="90" t="str">
        <f>IF(H903="",I902,VLOOKUP(H903,装备类型!A:B,2,FALSE))</f>
        <v>戒指</v>
      </c>
      <c r="Q903" s="55" t="str">
        <f t="shared" si="31"/>
        <v/>
      </c>
      <c r="S903" s="71"/>
      <c r="Y903" s="90" t="str">
        <f>IF(VLOOKUP(I903,属性值!A:F,2,FALSE)&lt;17,"",IF(P903="","",INT(VLOOKUP(P903,属性值!A:G,R903+1,FALSE)*VLOOKUP(I903,属性值!A:F,5,FALSE))))</f>
        <v/>
      </c>
      <c r="Z903" s="90" t="str">
        <f t="shared" si="32"/>
        <v/>
      </c>
      <c r="AA903" s="90" t="str">
        <f>IF(VLOOKUP(I903,属性值!A:B,2,FALSE)&gt;16,"",IF(P903="","",INT(VLOOKUP(P903,属性值!I:O,R903+1,FALSE)*VLOOKUP(I903,属性值!A:D,3,FALSE))))</f>
        <v/>
      </c>
      <c r="AB903" s="90" t="str">
        <f>IF(VLOOKUP(I903,属性值!A:B,2,FALSE)&gt;16,"",IF(P903="","",INT(VLOOKUP(P903,属性值!I:O,R903+1,FALSE)*VLOOKUP(I903,属性值!A:D,4,FALSE))))</f>
        <v/>
      </c>
      <c r="AC903" s="90">
        <v>17</v>
      </c>
      <c r="AD903" s="90" t="str">
        <f>IF(AC903="","",VLOOKUP(AC903,状态名词!A:C,2,FALSE))</f>
        <v>adi</v>
      </c>
      <c r="AE903" s="90" t="str">
        <f>IF(AC903="","",VLOOKUP(AC903,状态名词!A:C,3,FALSE))</f>
        <v>物穿</v>
      </c>
      <c r="AF903" s="90">
        <v>440</v>
      </c>
    </row>
    <row r="904" spans="1:32">
      <c r="I904" s="90" t="str">
        <f>IF(H904="",I903,VLOOKUP(H904,装备类型!A:B,2,FALSE))</f>
        <v>戒指</v>
      </c>
      <c r="J904" s="90">
        <v>3</v>
      </c>
      <c r="K904" s="90" t="s">
        <v>6004</v>
      </c>
      <c r="L904" s="90" t="s">
        <v>6742</v>
      </c>
      <c r="O904" s="90">
        <v>1</v>
      </c>
      <c r="P904" s="90">
        <v>60</v>
      </c>
      <c r="Q904" s="55">
        <f t="shared" si="31"/>
        <v>67</v>
      </c>
      <c r="R904" s="90">
        <v>5</v>
      </c>
      <c r="S904" s="71"/>
      <c r="T904" s="90" t="s">
        <v>5854</v>
      </c>
      <c r="U904" s="90">
        <v>33843</v>
      </c>
      <c r="Y904" s="90" t="str">
        <f>IF(VLOOKUP(I904,属性值!A:F,2,FALSE)&lt;17,"",IF(P904="","",INT(VLOOKUP(P904,属性值!A:G,R904+1,FALSE)*VLOOKUP(I904,属性值!A:F,5,FALSE))))</f>
        <v/>
      </c>
      <c r="Z904" s="90" t="str">
        <f t="shared" si="32"/>
        <v/>
      </c>
      <c r="AA904" s="90">
        <f>IF(VLOOKUP(I904,属性值!A:B,2,FALSE)&gt;16,"",IF(P904="","",INT(VLOOKUP(P904,属性值!I:O,R904+1,FALSE)*VLOOKUP(I904,属性值!A:D,3,FALSE))))</f>
        <v>642</v>
      </c>
      <c r="AB904" s="90">
        <f>IF(VLOOKUP(I904,属性值!A:B,2,FALSE)&gt;16,"",IF(P904="","",INT(VLOOKUP(P904,属性值!I:O,R904+1,FALSE)*VLOOKUP(I904,属性值!A:D,4,FALSE))))</f>
        <v>1285</v>
      </c>
      <c r="AC904" s="90">
        <v>67</v>
      </c>
      <c r="AD904" s="90" t="str">
        <f>IF(AC904="","",VLOOKUP(AC904,状态名词!A:C,2,FALSE))</f>
        <v>inte</v>
      </c>
      <c r="AE904" s="90" t="str">
        <f>IF(AC904="","",VLOOKUP(AC904,状态名词!A:C,3,FALSE))</f>
        <v>智力</v>
      </c>
      <c r="AF904" s="90">
        <v>180</v>
      </c>
    </row>
    <row r="905" spans="1:32">
      <c r="I905" s="90" t="str">
        <f>IF(H905="",I904,VLOOKUP(H905,装备类型!A:B,2,FALSE))</f>
        <v>戒指</v>
      </c>
      <c r="Q905" s="55" t="str">
        <f t="shared" si="31"/>
        <v/>
      </c>
      <c r="S905" s="71"/>
      <c r="Y905" s="90" t="str">
        <f>IF(VLOOKUP(I905,属性值!A:F,2,FALSE)&lt;17,"",IF(P905="","",INT(VLOOKUP(P905,属性值!A:G,R905+1,FALSE)*VLOOKUP(I905,属性值!A:F,5,FALSE))))</f>
        <v/>
      </c>
      <c r="Z905" s="90" t="str">
        <f t="shared" si="32"/>
        <v/>
      </c>
      <c r="AA905" s="90" t="str">
        <f>IF(VLOOKUP(I905,属性值!A:B,2,FALSE)&gt;16,"",IF(P905="","",INT(VLOOKUP(P905,属性值!I:O,R905+1,FALSE)*VLOOKUP(I905,属性值!A:D,3,FALSE))))</f>
        <v/>
      </c>
      <c r="AB905" s="90" t="str">
        <f>IF(VLOOKUP(I905,属性值!A:B,2,FALSE)&gt;16,"",IF(P905="","",INT(VLOOKUP(P905,属性值!I:O,R905+1,FALSE)*VLOOKUP(I905,属性值!A:D,4,FALSE))))</f>
        <v/>
      </c>
      <c r="AC905" s="90">
        <v>54</v>
      </c>
      <c r="AD905" s="90" t="str">
        <f>IF(AC905="","",VLOOKUP(AC905,状态名词!A:C,2,FALSE))</f>
        <v>spi</v>
      </c>
      <c r="AE905" s="90" t="str">
        <f>IF(AC905="","",VLOOKUP(AC905,状态名词!A:C,3,FALSE))</f>
        <v>精神</v>
      </c>
      <c r="AF905" s="90">
        <v>60</v>
      </c>
    </row>
    <row r="906" spans="1:32">
      <c r="I906" s="90" t="str">
        <f>IF(H906="",I905,VLOOKUP(H906,装备类型!A:B,2,FALSE))</f>
        <v>戒指</v>
      </c>
      <c r="Q906" s="55" t="str">
        <f t="shared" si="31"/>
        <v/>
      </c>
      <c r="S906" s="71"/>
      <c r="Y906" s="90" t="str">
        <f>IF(VLOOKUP(I906,属性值!A:F,2,FALSE)&lt;17,"",IF(P906="","",INT(VLOOKUP(P906,属性值!A:G,R906+1,FALSE)*VLOOKUP(I906,属性值!A:F,5,FALSE))))</f>
        <v/>
      </c>
      <c r="Z906" s="90" t="str">
        <f t="shared" si="32"/>
        <v/>
      </c>
      <c r="AA906" s="90" t="str">
        <f>IF(VLOOKUP(I906,属性值!A:B,2,FALSE)&gt;16,"",IF(P906="","",INT(VLOOKUP(P906,属性值!I:O,R906+1,FALSE)*VLOOKUP(I906,属性值!A:D,3,FALSE))))</f>
        <v/>
      </c>
      <c r="AB906" s="90" t="str">
        <f>IF(VLOOKUP(I906,属性值!A:B,2,FALSE)&gt;16,"",IF(P906="","",INT(VLOOKUP(P906,属性值!I:O,R906+1,FALSE)*VLOOKUP(I906,属性值!A:D,4,FALSE))))</f>
        <v/>
      </c>
      <c r="AC906" s="90">
        <v>17</v>
      </c>
      <c r="AD906" s="90" t="str">
        <f>IF(AC906="","",VLOOKUP(AC906,状态名词!A:C,2,FALSE))</f>
        <v>adi</v>
      </c>
      <c r="AE906" s="90" t="str">
        <f>IF(AC906="","",VLOOKUP(AC906,状态名词!A:C,3,FALSE))</f>
        <v>物穿</v>
      </c>
      <c r="AF906" s="90">
        <v>660</v>
      </c>
    </row>
    <row r="907" spans="1:32">
      <c r="A907" s="90">
        <v>15191</v>
      </c>
      <c r="B907" s="90">
        <v>20</v>
      </c>
      <c r="C907" s="90">
        <v>5</v>
      </c>
      <c r="D907" s="90">
        <v>30</v>
      </c>
      <c r="H907" s="90">
        <v>15</v>
      </c>
      <c r="I907" s="90" t="str">
        <f>IF(H907="",I906,VLOOKUP(H907,装备类型!A:B,2,FALSE))</f>
        <v>项链</v>
      </c>
      <c r="J907" s="90">
        <v>1</v>
      </c>
      <c r="K907" s="90" t="s">
        <v>6005</v>
      </c>
      <c r="L907" s="90" t="s">
        <v>6760</v>
      </c>
      <c r="O907" s="90">
        <v>1</v>
      </c>
      <c r="P907" s="90">
        <v>20</v>
      </c>
      <c r="Q907" s="55">
        <f t="shared" si="31"/>
        <v>25</v>
      </c>
      <c r="R907" s="90">
        <v>4</v>
      </c>
      <c r="S907" s="71"/>
      <c r="T907" s="90" t="s">
        <v>5855</v>
      </c>
      <c r="Y907" s="90" t="str">
        <f>IF(VLOOKUP(I907,属性值!A:F,2,FALSE)&lt;17,"",IF(P907="","",INT(VLOOKUP(P907,属性值!A:G,R907+1,FALSE)*VLOOKUP(I907,属性值!A:F,5,FALSE))))</f>
        <v/>
      </c>
      <c r="Z907" s="90" t="str">
        <f t="shared" si="32"/>
        <v/>
      </c>
      <c r="AA907" s="90">
        <f>IF(VLOOKUP(I907,属性值!A:B,2,FALSE)&gt;16,"",IF(P907="","",INT(VLOOKUP(P907,属性值!I:O,R907+1,FALSE)*VLOOKUP(I907,属性值!A:D,3,FALSE))))</f>
        <v>130</v>
      </c>
      <c r="AB907" s="90">
        <f>IF(VLOOKUP(I907,属性值!A:B,2,FALSE)&gt;16,"",IF(P907="","",INT(VLOOKUP(P907,属性值!I:O,R907+1,FALSE)*VLOOKUP(I907,属性值!A:D,4,FALSE))))</f>
        <v>260</v>
      </c>
      <c r="AC907" s="90">
        <v>67</v>
      </c>
      <c r="AD907" s="90" t="str">
        <f>IF(AC907="","",VLOOKUP(AC907,状态名词!A:C,2,FALSE))</f>
        <v>inte</v>
      </c>
      <c r="AE907" s="90" t="str">
        <f>IF(AC907="","",VLOOKUP(AC907,状态名词!A:C,3,FALSE))</f>
        <v>智力</v>
      </c>
      <c r="AF907" s="90">
        <v>60</v>
      </c>
    </row>
    <row r="908" spans="1:32">
      <c r="I908" s="90" t="str">
        <f>IF(H908="",I907,VLOOKUP(H908,装备类型!A:B,2,FALSE))</f>
        <v>项链</v>
      </c>
      <c r="Q908" s="55" t="str">
        <f t="shared" si="31"/>
        <v/>
      </c>
      <c r="S908" s="71"/>
      <c r="Y908" s="90" t="str">
        <f>IF(VLOOKUP(I908,属性值!A:F,2,FALSE)&lt;17,"",IF(P908="","",INT(VLOOKUP(P908,属性值!A:G,R908+1,FALSE)*VLOOKUP(I908,属性值!A:F,5,FALSE))))</f>
        <v/>
      </c>
      <c r="Z908" s="90" t="str">
        <f t="shared" si="32"/>
        <v/>
      </c>
      <c r="AA908" s="90" t="str">
        <f>IF(VLOOKUP(I908,属性值!A:B,2,FALSE)&gt;16,"",IF(P908="","",INT(VLOOKUP(P908,属性值!I:O,R908+1,FALSE)*VLOOKUP(I908,属性值!A:D,3,FALSE))))</f>
        <v/>
      </c>
      <c r="AB908" s="90" t="str">
        <f>IF(VLOOKUP(I908,属性值!A:B,2,FALSE)&gt;16,"",IF(P908="","",INT(VLOOKUP(P908,属性值!I:O,R908+1,FALSE)*VLOOKUP(I908,属性值!A:D,4,FALSE))))</f>
        <v/>
      </c>
      <c r="AC908" s="90">
        <v>54</v>
      </c>
      <c r="AD908" s="90" t="str">
        <f>IF(AC908="","",VLOOKUP(AC908,状态名词!A:C,2,FALSE))</f>
        <v>spi</v>
      </c>
      <c r="AE908" s="90" t="str">
        <f>IF(AC908="","",VLOOKUP(AC908,状态名词!A:C,3,FALSE))</f>
        <v>精神</v>
      </c>
      <c r="AF908" s="90">
        <v>20</v>
      </c>
    </row>
    <row r="909" spans="1:32">
      <c r="I909" s="90" t="str">
        <f>IF(H909="",I908,VLOOKUP(H909,装备类型!A:B,2,FALSE))</f>
        <v>项链</v>
      </c>
      <c r="Q909" s="55" t="str">
        <f t="shared" si="31"/>
        <v/>
      </c>
      <c r="S909" s="71"/>
      <c r="Y909" s="90" t="str">
        <f>IF(VLOOKUP(I909,属性值!A:F,2,FALSE)&lt;17,"",IF(P909="","",INT(VLOOKUP(P909,属性值!A:G,R909+1,FALSE)*VLOOKUP(I909,属性值!A:F,5,FALSE))))</f>
        <v/>
      </c>
      <c r="Z909" s="90" t="str">
        <f t="shared" si="32"/>
        <v/>
      </c>
      <c r="AA909" s="90" t="str">
        <f>IF(VLOOKUP(I909,属性值!A:B,2,FALSE)&gt;16,"",IF(P909="","",INT(VLOOKUP(P909,属性值!I:O,R909+1,FALSE)*VLOOKUP(I909,属性值!A:D,3,FALSE))))</f>
        <v/>
      </c>
      <c r="AB909" s="90" t="str">
        <f>IF(VLOOKUP(I909,属性值!A:B,2,FALSE)&gt;16,"",IF(P909="","",INT(VLOOKUP(P909,属性值!I:O,R909+1,FALSE)*VLOOKUP(I909,属性值!A:D,4,FALSE))))</f>
        <v/>
      </c>
      <c r="AC909" s="90">
        <v>18</v>
      </c>
      <c r="AD909" s="90" t="str">
        <f>IF(AC909="","",VLOOKUP(AC909,状态名词!A:C,2,FALSE))</f>
        <v>api</v>
      </c>
      <c r="AE909" s="90" t="str">
        <f>IF(AC909="","",VLOOKUP(AC909,状态名词!A:C,3,FALSE))</f>
        <v>法穿</v>
      </c>
      <c r="AF909" s="90">
        <v>220</v>
      </c>
    </row>
    <row r="910" spans="1:32">
      <c r="I910" s="90" t="str">
        <f>IF(H910="",I909,VLOOKUP(H910,装备类型!A:B,2,FALSE))</f>
        <v>项链</v>
      </c>
      <c r="J910" s="90">
        <v>2</v>
      </c>
      <c r="K910" s="90" t="s">
        <v>6005</v>
      </c>
      <c r="L910" s="90" t="s">
        <v>6077</v>
      </c>
      <c r="O910" s="90">
        <v>1</v>
      </c>
      <c r="P910" s="90">
        <v>40</v>
      </c>
      <c r="Q910" s="55">
        <f t="shared" si="31"/>
        <v>45</v>
      </c>
      <c r="R910" s="90">
        <v>4</v>
      </c>
      <c r="S910" s="71"/>
      <c r="T910" s="90" t="s">
        <v>5855</v>
      </c>
      <c r="Y910" s="90" t="str">
        <f>IF(VLOOKUP(I910,属性值!A:F,2,FALSE)&lt;17,"",IF(P910="","",INT(VLOOKUP(P910,属性值!A:G,R910+1,FALSE)*VLOOKUP(I910,属性值!A:F,5,FALSE))))</f>
        <v/>
      </c>
      <c r="Z910" s="90" t="str">
        <f t="shared" si="32"/>
        <v/>
      </c>
      <c r="AA910" s="90">
        <f>IF(VLOOKUP(I910,属性值!A:B,2,FALSE)&gt;16,"",IF(P910="","",INT(VLOOKUP(P910,属性值!I:O,R910+1,FALSE)*VLOOKUP(I910,属性值!A:D,3,FALSE))))</f>
        <v>286</v>
      </c>
      <c r="AB910" s="90">
        <f>IF(VLOOKUP(I910,属性值!A:B,2,FALSE)&gt;16,"",IF(P910="","",INT(VLOOKUP(P910,属性值!I:O,R910+1,FALSE)*VLOOKUP(I910,属性值!A:D,4,FALSE))))</f>
        <v>572</v>
      </c>
      <c r="AC910" s="90">
        <v>67</v>
      </c>
      <c r="AD910" s="90" t="str">
        <f>IF(AC910="","",VLOOKUP(AC910,状态名词!A:C,2,FALSE))</f>
        <v>inte</v>
      </c>
      <c r="AE910" s="90" t="str">
        <f>IF(AC910="","",VLOOKUP(AC910,状态名词!A:C,3,FALSE))</f>
        <v>智力</v>
      </c>
      <c r="AF910" s="90">
        <v>120</v>
      </c>
    </row>
    <row r="911" spans="1:32">
      <c r="I911" s="90" t="str">
        <f>IF(H911="",I910,VLOOKUP(H911,装备类型!A:B,2,FALSE))</f>
        <v>项链</v>
      </c>
      <c r="Q911" s="55" t="str">
        <f t="shared" si="31"/>
        <v/>
      </c>
      <c r="S911" s="71"/>
      <c r="Y911" s="90" t="str">
        <f>IF(VLOOKUP(I911,属性值!A:F,2,FALSE)&lt;17,"",IF(P911="","",INT(VLOOKUP(P911,属性值!A:G,R911+1,FALSE)*VLOOKUP(I911,属性值!A:F,5,FALSE))))</f>
        <v/>
      </c>
      <c r="Z911" s="90" t="str">
        <f t="shared" si="32"/>
        <v/>
      </c>
      <c r="AA911" s="90" t="str">
        <f>IF(VLOOKUP(I911,属性值!A:B,2,FALSE)&gt;16,"",IF(P911="","",INT(VLOOKUP(P911,属性值!I:O,R911+1,FALSE)*VLOOKUP(I911,属性值!A:D,3,FALSE))))</f>
        <v/>
      </c>
      <c r="AB911" s="90" t="str">
        <f>IF(VLOOKUP(I911,属性值!A:B,2,FALSE)&gt;16,"",IF(P911="","",INT(VLOOKUP(P911,属性值!I:O,R911+1,FALSE)*VLOOKUP(I911,属性值!A:D,4,FALSE))))</f>
        <v/>
      </c>
      <c r="AC911" s="90">
        <v>54</v>
      </c>
      <c r="AD911" s="90" t="str">
        <f>IF(AC911="","",VLOOKUP(AC911,状态名词!A:C,2,FALSE))</f>
        <v>spi</v>
      </c>
      <c r="AE911" s="90" t="str">
        <f>IF(AC911="","",VLOOKUP(AC911,状态名词!A:C,3,FALSE))</f>
        <v>精神</v>
      </c>
      <c r="AF911" s="90">
        <v>40</v>
      </c>
    </row>
    <row r="912" spans="1:32">
      <c r="I912" s="90" t="str">
        <f>IF(H912="",I911,VLOOKUP(H912,装备类型!A:B,2,FALSE))</f>
        <v>项链</v>
      </c>
      <c r="Q912" s="55" t="str">
        <f t="shared" si="31"/>
        <v/>
      </c>
      <c r="S912" s="71"/>
      <c r="Y912" s="90" t="str">
        <f>IF(VLOOKUP(I912,属性值!A:F,2,FALSE)&lt;17,"",IF(P912="","",INT(VLOOKUP(P912,属性值!A:G,R912+1,FALSE)*VLOOKUP(I912,属性值!A:F,5,FALSE))))</f>
        <v/>
      </c>
      <c r="Z912" s="90" t="str">
        <f t="shared" si="32"/>
        <v/>
      </c>
      <c r="AA912" s="90" t="str">
        <f>IF(VLOOKUP(I912,属性值!A:B,2,FALSE)&gt;16,"",IF(P912="","",INT(VLOOKUP(P912,属性值!I:O,R912+1,FALSE)*VLOOKUP(I912,属性值!A:D,3,FALSE))))</f>
        <v/>
      </c>
      <c r="AB912" s="90" t="str">
        <f>IF(VLOOKUP(I912,属性值!A:B,2,FALSE)&gt;16,"",IF(P912="","",INT(VLOOKUP(P912,属性值!I:O,R912+1,FALSE)*VLOOKUP(I912,属性值!A:D,4,FALSE))))</f>
        <v/>
      </c>
      <c r="AC912" s="90">
        <v>18</v>
      </c>
      <c r="AD912" s="90" t="str">
        <f>IF(AC912="","",VLOOKUP(AC912,状态名词!A:C,2,FALSE))</f>
        <v>api</v>
      </c>
      <c r="AE912" s="90" t="str">
        <f>IF(AC912="","",VLOOKUP(AC912,状态名词!A:C,3,FALSE))</f>
        <v>法穿</v>
      </c>
      <c r="AF912" s="90">
        <v>440</v>
      </c>
    </row>
    <row r="913" spans="1:32">
      <c r="I913" s="90" t="str">
        <f>IF(H913="",I912,VLOOKUP(H913,装备类型!A:B,2,FALSE))</f>
        <v>项链</v>
      </c>
      <c r="J913" s="90">
        <v>3</v>
      </c>
      <c r="K913" s="90" t="s">
        <v>6005</v>
      </c>
      <c r="L913" s="90" t="s">
        <v>6077</v>
      </c>
      <c r="O913" s="90">
        <v>1</v>
      </c>
      <c r="P913" s="90">
        <v>60</v>
      </c>
      <c r="Q913" s="55">
        <f t="shared" si="31"/>
        <v>67</v>
      </c>
      <c r="R913" s="90">
        <v>5</v>
      </c>
      <c r="S913" s="71"/>
      <c r="T913" s="90" t="s">
        <v>5855</v>
      </c>
      <c r="U913" s="90">
        <v>33844</v>
      </c>
      <c r="Y913" s="90" t="str">
        <f>IF(VLOOKUP(I913,属性值!A:F,2,FALSE)&lt;17,"",IF(P913="","",INT(VLOOKUP(P913,属性值!A:G,R913+1,FALSE)*VLOOKUP(I913,属性值!A:F,5,FALSE))))</f>
        <v/>
      </c>
      <c r="Z913" s="90" t="str">
        <f t="shared" si="32"/>
        <v/>
      </c>
      <c r="AA913" s="90">
        <f>IF(VLOOKUP(I913,属性值!A:B,2,FALSE)&gt;16,"",IF(P913="","",INT(VLOOKUP(P913,属性值!I:O,R913+1,FALSE)*VLOOKUP(I913,属性值!A:D,3,FALSE))))</f>
        <v>642</v>
      </c>
      <c r="AB913" s="90">
        <f>IF(VLOOKUP(I913,属性值!A:B,2,FALSE)&gt;16,"",IF(P913="","",INT(VLOOKUP(P913,属性值!I:O,R913+1,FALSE)*VLOOKUP(I913,属性值!A:D,4,FALSE))))</f>
        <v>1285</v>
      </c>
      <c r="AC913" s="90">
        <v>67</v>
      </c>
      <c r="AD913" s="90" t="str">
        <f>IF(AC913="","",VLOOKUP(AC913,状态名词!A:C,2,FALSE))</f>
        <v>inte</v>
      </c>
      <c r="AE913" s="90" t="str">
        <f>IF(AC913="","",VLOOKUP(AC913,状态名词!A:C,3,FALSE))</f>
        <v>智力</v>
      </c>
      <c r="AF913" s="90">
        <v>180</v>
      </c>
    </row>
    <row r="914" spans="1:32">
      <c r="I914" s="90" t="str">
        <f>IF(H914="",I913,VLOOKUP(H914,装备类型!A:B,2,FALSE))</f>
        <v>项链</v>
      </c>
      <c r="Q914" s="55" t="str">
        <f t="shared" si="31"/>
        <v/>
      </c>
      <c r="S914" s="71"/>
      <c r="Y914" s="90" t="str">
        <f>IF(VLOOKUP(I914,属性值!A:F,2,FALSE)&lt;17,"",IF(P914="","",INT(VLOOKUP(P914,属性值!A:G,R914+1,FALSE)*VLOOKUP(I914,属性值!A:F,5,FALSE))))</f>
        <v/>
      </c>
      <c r="Z914" s="90" t="str">
        <f t="shared" si="32"/>
        <v/>
      </c>
      <c r="AA914" s="90" t="str">
        <f>IF(VLOOKUP(I914,属性值!A:B,2,FALSE)&gt;16,"",IF(P914="","",INT(VLOOKUP(P914,属性值!I:O,R914+1,FALSE)*VLOOKUP(I914,属性值!A:D,3,FALSE))))</f>
        <v/>
      </c>
      <c r="AB914" s="90" t="str">
        <f>IF(VLOOKUP(I914,属性值!A:B,2,FALSE)&gt;16,"",IF(P914="","",INT(VLOOKUP(P914,属性值!I:O,R914+1,FALSE)*VLOOKUP(I914,属性值!A:D,4,FALSE))))</f>
        <v/>
      </c>
      <c r="AC914" s="90">
        <v>54</v>
      </c>
      <c r="AD914" s="90" t="str">
        <f>IF(AC914="","",VLOOKUP(AC914,状态名词!A:C,2,FALSE))</f>
        <v>spi</v>
      </c>
      <c r="AE914" s="90" t="str">
        <f>IF(AC914="","",VLOOKUP(AC914,状态名词!A:C,3,FALSE))</f>
        <v>精神</v>
      </c>
      <c r="AF914" s="90">
        <v>60</v>
      </c>
    </row>
    <row r="915" spans="1:32">
      <c r="I915" s="90" t="str">
        <f>IF(H915="",I914,VLOOKUP(H915,装备类型!A:B,2,FALSE))</f>
        <v>项链</v>
      </c>
      <c r="Q915" s="55" t="str">
        <f t="shared" si="31"/>
        <v/>
      </c>
      <c r="S915" s="71"/>
      <c r="Y915" s="90" t="str">
        <f>IF(VLOOKUP(I915,属性值!A:F,2,FALSE)&lt;17,"",IF(P915="","",INT(VLOOKUP(P915,属性值!A:G,R915+1,FALSE)*VLOOKUP(I915,属性值!A:F,5,FALSE))))</f>
        <v/>
      </c>
      <c r="Z915" s="90" t="str">
        <f t="shared" si="32"/>
        <v/>
      </c>
      <c r="AA915" s="90" t="str">
        <f>IF(VLOOKUP(I915,属性值!A:B,2,FALSE)&gt;16,"",IF(P915="","",INT(VLOOKUP(P915,属性值!I:O,R915+1,FALSE)*VLOOKUP(I915,属性值!A:D,3,FALSE))))</f>
        <v/>
      </c>
      <c r="AB915" s="90" t="str">
        <f>IF(VLOOKUP(I915,属性值!A:B,2,FALSE)&gt;16,"",IF(P915="","",INT(VLOOKUP(P915,属性值!I:O,R915+1,FALSE)*VLOOKUP(I915,属性值!A:D,4,FALSE))))</f>
        <v/>
      </c>
      <c r="AC915" s="90">
        <v>18</v>
      </c>
      <c r="AD915" s="90" t="str">
        <f>IF(AC915="","",VLOOKUP(AC915,状态名词!A:C,2,FALSE))</f>
        <v>api</v>
      </c>
      <c r="AE915" s="90" t="str">
        <f>IF(AC915="","",VLOOKUP(AC915,状态名词!A:C,3,FALSE))</f>
        <v>法穿</v>
      </c>
      <c r="AF915" s="90">
        <v>660</v>
      </c>
    </row>
    <row r="916" spans="1:32">
      <c r="A916" s="90">
        <v>15192</v>
      </c>
      <c r="B916" s="90">
        <v>20</v>
      </c>
      <c r="C916" s="90">
        <v>5</v>
      </c>
      <c r="D916" s="90">
        <v>30</v>
      </c>
      <c r="H916" s="90">
        <v>16</v>
      </c>
      <c r="I916" s="90" t="str">
        <f>IF(H916="",I915,VLOOKUP(H916,装备类型!A:B,2,FALSE))</f>
        <v>手镯</v>
      </c>
      <c r="J916" s="90">
        <v>1</v>
      </c>
      <c r="K916" s="90" t="s">
        <v>6006</v>
      </c>
      <c r="L916" s="90" t="s">
        <v>6760</v>
      </c>
      <c r="O916" s="90">
        <v>1</v>
      </c>
      <c r="P916" s="90">
        <v>20</v>
      </c>
      <c r="Q916" s="55">
        <f t="shared" si="31"/>
        <v>25</v>
      </c>
      <c r="R916" s="90">
        <v>4</v>
      </c>
      <c r="S916" s="71"/>
      <c r="T916" s="90" t="s">
        <v>5856</v>
      </c>
      <c r="Y916" s="90" t="str">
        <f>IF(VLOOKUP(I916,属性值!A:F,2,FALSE)&lt;17,"",IF(P916="","",INT(VLOOKUP(P916,属性值!A:G,R916+1,FALSE)*VLOOKUP(I916,属性值!A:F,5,FALSE))))</f>
        <v/>
      </c>
      <c r="Z916" s="90" t="str">
        <f t="shared" si="32"/>
        <v/>
      </c>
      <c r="AA916" s="90">
        <f>IF(VLOOKUP(I916,属性值!A:B,2,FALSE)&gt;16,"",IF(P916="","",INT(VLOOKUP(P916,属性值!I:O,R916+1,FALSE)*VLOOKUP(I916,属性值!A:D,3,FALSE))))</f>
        <v>130</v>
      </c>
      <c r="AB916" s="90">
        <f>IF(VLOOKUP(I916,属性值!A:B,2,FALSE)&gt;16,"",IF(P916="","",INT(VLOOKUP(P916,属性值!I:O,R916+1,FALSE)*VLOOKUP(I916,属性值!A:D,4,FALSE))))</f>
        <v>260</v>
      </c>
      <c r="AC916" s="90">
        <v>67</v>
      </c>
      <c r="AD916" s="90" t="str">
        <f>IF(AC916="","",VLOOKUP(AC916,状态名词!A:C,2,FALSE))</f>
        <v>inte</v>
      </c>
      <c r="AE916" s="90" t="str">
        <f>IF(AC916="","",VLOOKUP(AC916,状态名词!A:C,3,FALSE))</f>
        <v>智力</v>
      </c>
      <c r="AF916" s="90">
        <v>60</v>
      </c>
    </row>
    <row r="917" spans="1:32">
      <c r="I917" s="90" t="str">
        <f>IF(H917="",I916,VLOOKUP(H917,装备类型!A:B,2,FALSE))</f>
        <v>手镯</v>
      </c>
      <c r="Q917" s="55" t="str">
        <f t="shared" si="31"/>
        <v/>
      </c>
      <c r="S917" s="71"/>
      <c r="Y917" s="90" t="str">
        <f>IF(VLOOKUP(I917,属性值!A:F,2,FALSE)&lt;17,"",IF(P917="","",INT(VLOOKUP(P917,属性值!A:G,R917+1,FALSE)*VLOOKUP(I917,属性值!A:F,5,FALSE))))</f>
        <v/>
      </c>
      <c r="Z917" s="90" t="str">
        <f t="shared" si="32"/>
        <v/>
      </c>
      <c r="AA917" s="90" t="str">
        <f>IF(VLOOKUP(I917,属性值!A:B,2,FALSE)&gt;16,"",IF(P917="","",INT(VLOOKUP(P917,属性值!I:O,R917+1,FALSE)*VLOOKUP(I917,属性值!A:D,3,FALSE))))</f>
        <v/>
      </c>
      <c r="AB917" s="90" t="str">
        <f>IF(VLOOKUP(I917,属性值!A:B,2,FALSE)&gt;16,"",IF(P917="","",INT(VLOOKUP(P917,属性值!I:O,R917+1,FALSE)*VLOOKUP(I917,属性值!A:D,4,FALSE))))</f>
        <v/>
      </c>
      <c r="AC917" s="90">
        <v>54</v>
      </c>
      <c r="AD917" s="90" t="str">
        <f>IF(AC917="","",VLOOKUP(AC917,状态名词!A:C,2,FALSE))</f>
        <v>spi</v>
      </c>
      <c r="AE917" s="90" t="str">
        <f>IF(AC917="","",VLOOKUP(AC917,状态名词!A:C,3,FALSE))</f>
        <v>精神</v>
      </c>
      <c r="AF917" s="90">
        <v>20</v>
      </c>
    </row>
    <row r="918" spans="1:32">
      <c r="I918" s="90" t="str">
        <f>IF(H918="",I917,VLOOKUP(H918,装备类型!A:B,2,FALSE))</f>
        <v>手镯</v>
      </c>
      <c r="Q918" s="55" t="str">
        <f t="shared" si="31"/>
        <v/>
      </c>
      <c r="S918" s="71"/>
      <c r="Y918" s="90" t="str">
        <f>IF(VLOOKUP(I918,属性值!A:F,2,FALSE)&lt;17,"",IF(P918="","",INT(VLOOKUP(P918,属性值!A:G,R918+1,FALSE)*VLOOKUP(I918,属性值!A:F,5,FALSE))))</f>
        <v/>
      </c>
      <c r="Z918" s="90" t="str">
        <f t="shared" si="32"/>
        <v/>
      </c>
      <c r="AA918" s="90" t="str">
        <f>IF(VLOOKUP(I918,属性值!A:B,2,FALSE)&gt;16,"",IF(P918="","",INT(VLOOKUP(P918,属性值!I:O,R918+1,FALSE)*VLOOKUP(I918,属性值!A:D,3,FALSE))))</f>
        <v/>
      </c>
      <c r="AB918" s="90" t="str">
        <f>IF(VLOOKUP(I918,属性值!A:B,2,FALSE)&gt;16,"",IF(P918="","",INT(VLOOKUP(P918,属性值!I:O,R918+1,FALSE)*VLOOKUP(I918,属性值!A:D,4,FALSE))))</f>
        <v/>
      </c>
      <c r="AC918" s="90">
        <v>30</v>
      </c>
      <c r="AD918" s="90" t="str">
        <f>IF(AC918="","",VLOOKUP(AC918,状态名词!A:C,2,FALSE))</f>
        <v>elementup</v>
      </c>
      <c r="AE918" s="90" t="str">
        <f>IF(AC918="","",VLOOKUP(AC918,状态名词!A:C,3,FALSE))</f>
        <v>全属性强化</v>
      </c>
      <c r="AF918" s="90">
        <v>7</v>
      </c>
    </row>
    <row r="919" spans="1:32">
      <c r="I919" s="90" t="str">
        <f>IF(H919="",I918,VLOOKUP(H919,装备类型!A:B,2,FALSE))</f>
        <v>手镯</v>
      </c>
      <c r="J919" s="90">
        <v>2</v>
      </c>
      <c r="K919" s="90" t="s">
        <v>6006</v>
      </c>
      <c r="L919" s="90" t="s">
        <v>6077</v>
      </c>
      <c r="O919" s="90">
        <v>1</v>
      </c>
      <c r="P919" s="90">
        <v>40</v>
      </c>
      <c r="Q919" s="55">
        <f t="shared" si="31"/>
        <v>45</v>
      </c>
      <c r="R919" s="90">
        <v>4</v>
      </c>
      <c r="S919" s="71"/>
      <c r="T919" s="90" t="s">
        <v>5856</v>
      </c>
      <c r="Y919" s="90" t="str">
        <f>IF(VLOOKUP(I919,属性值!A:F,2,FALSE)&lt;17,"",IF(P919="","",INT(VLOOKUP(P919,属性值!A:G,R919+1,FALSE)*VLOOKUP(I919,属性值!A:F,5,FALSE))))</f>
        <v/>
      </c>
      <c r="Z919" s="90" t="str">
        <f t="shared" si="32"/>
        <v/>
      </c>
      <c r="AA919" s="90">
        <f>IF(VLOOKUP(I919,属性值!A:B,2,FALSE)&gt;16,"",IF(P919="","",INT(VLOOKUP(P919,属性值!I:O,R919+1,FALSE)*VLOOKUP(I919,属性值!A:D,3,FALSE))))</f>
        <v>286</v>
      </c>
      <c r="AB919" s="90">
        <f>IF(VLOOKUP(I919,属性值!A:B,2,FALSE)&gt;16,"",IF(P919="","",INT(VLOOKUP(P919,属性值!I:O,R919+1,FALSE)*VLOOKUP(I919,属性值!A:D,4,FALSE))))</f>
        <v>572</v>
      </c>
      <c r="AC919" s="90">
        <v>67</v>
      </c>
      <c r="AD919" s="90" t="str">
        <f>IF(AC919="","",VLOOKUP(AC919,状态名词!A:C,2,FALSE))</f>
        <v>inte</v>
      </c>
      <c r="AE919" s="90" t="str">
        <f>IF(AC919="","",VLOOKUP(AC919,状态名词!A:C,3,FALSE))</f>
        <v>智力</v>
      </c>
      <c r="AF919" s="90">
        <v>120</v>
      </c>
    </row>
    <row r="920" spans="1:32">
      <c r="I920" s="90" t="str">
        <f>IF(H920="",I919,VLOOKUP(H920,装备类型!A:B,2,FALSE))</f>
        <v>手镯</v>
      </c>
      <c r="Q920" s="55" t="str">
        <f t="shared" si="31"/>
        <v/>
      </c>
      <c r="S920" s="71"/>
      <c r="Y920" s="90" t="str">
        <f>IF(VLOOKUP(I920,属性值!A:F,2,FALSE)&lt;17,"",IF(P920="","",INT(VLOOKUP(P920,属性值!A:G,R920+1,FALSE)*VLOOKUP(I920,属性值!A:F,5,FALSE))))</f>
        <v/>
      </c>
      <c r="Z920" s="90" t="str">
        <f t="shared" si="32"/>
        <v/>
      </c>
      <c r="AA920" s="90" t="str">
        <f>IF(VLOOKUP(I920,属性值!A:B,2,FALSE)&gt;16,"",IF(P920="","",INT(VLOOKUP(P920,属性值!I:O,R920+1,FALSE)*VLOOKUP(I920,属性值!A:D,3,FALSE))))</f>
        <v/>
      </c>
      <c r="AB920" s="90" t="str">
        <f>IF(VLOOKUP(I920,属性值!A:B,2,FALSE)&gt;16,"",IF(P920="","",INT(VLOOKUP(P920,属性值!I:O,R920+1,FALSE)*VLOOKUP(I920,属性值!A:D,4,FALSE))))</f>
        <v/>
      </c>
      <c r="AC920" s="90">
        <v>54</v>
      </c>
      <c r="AD920" s="90" t="str">
        <f>IF(AC920="","",VLOOKUP(AC920,状态名词!A:C,2,FALSE))</f>
        <v>spi</v>
      </c>
      <c r="AE920" s="90" t="str">
        <f>IF(AC920="","",VLOOKUP(AC920,状态名词!A:C,3,FALSE))</f>
        <v>精神</v>
      </c>
      <c r="AF920" s="90">
        <v>40</v>
      </c>
    </row>
    <row r="921" spans="1:32">
      <c r="I921" s="90" t="str">
        <f>IF(H921="",I920,VLOOKUP(H921,装备类型!A:B,2,FALSE))</f>
        <v>手镯</v>
      </c>
      <c r="Q921" s="55" t="str">
        <f t="shared" si="31"/>
        <v/>
      </c>
      <c r="S921" s="71"/>
      <c r="Y921" s="90" t="str">
        <f>IF(VLOOKUP(I921,属性值!A:F,2,FALSE)&lt;17,"",IF(P921="","",INT(VLOOKUP(P921,属性值!A:G,R921+1,FALSE)*VLOOKUP(I921,属性值!A:F,5,FALSE))))</f>
        <v/>
      </c>
      <c r="Z921" s="90" t="str">
        <f t="shared" si="32"/>
        <v/>
      </c>
      <c r="AA921" s="90" t="str">
        <f>IF(VLOOKUP(I921,属性值!A:B,2,FALSE)&gt;16,"",IF(P921="","",INT(VLOOKUP(P921,属性值!I:O,R921+1,FALSE)*VLOOKUP(I921,属性值!A:D,3,FALSE))))</f>
        <v/>
      </c>
      <c r="AB921" s="90" t="str">
        <f>IF(VLOOKUP(I921,属性值!A:B,2,FALSE)&gt;16,"",IF(P921="","",INT(VLOOKUP(P921,属性值!I:O,R921+1,FALSE)*VLOOKUP(I921,属性值!A:D,4,FALSE))))</f>
        <v/>
      </c>
      <c r="AC921" s="90">
        <v>30</v>
      </c>
      <c r="AD921" s="90" t="str">
        <f>IF(AC921="","",VLOOKUP(AC921,状态名词!A:C,2,FALSE))</f>
        <v>elementup</v>
      </c>
      <c r="AE921" s="90" t="str">
        <f>IF(AC921="","",VLOOKUP(AC921,状态名词!A:C,3,FALSE))</f>
        <v>全属性强化</v>
      </c>
      <c r="AF921" s="90">
        <v>14</v>
      </c>
    </row>
    <row r="922" spans="1:32">
      <c r="I922" s="90" t="str">
        <f>IF(H922="",I921,VLOOKUP(H922,装备类型!A:B,2,FALSE))</f>
        <v>手镯</v>
      </c>
      <c r="J922" s="90">
        <v>3</v>
      </c>
      <c r="K922" s="90" t="s">
        <v>6006</v>
      </c>
      <c r="L922" s="90" t="s">
        <v>6077</v>
      </c>
      <c r="O922" s="90">
        <v>1</v>
      </c>
      <c r="P922" s="90">
        <v>60</v>
      </c>
      <c r="Q922" s="55">
        <f t="shared" si="31"/>
        <v>67</v>
      </c>
      <c r="R922" s="90">
        <v>5</v>
      </c>
      <c r="S922" s="71"/>
      <c r="T922" s="90" t="s">
        <v>5856</v>
      </c>
      <c r="U922" s="90">
        <v>33845</v>
      </c>
      <c r="Y922" s="90" t="str">
        <f>IF(VLOOKUP(I922,属性值!A:F,2,FALSE)&lt;17,"",IF(P922="","",INT(VLOOKUP(P922,属性值!A:G,R922+1,FALSE)*VLOOKUP(I922,属性值!A:F,5,FALSE))))</f>
        <v/>
      </c>
      <c r="Z922" s="90" t="str">
        <f t="shared" si="32"/>
        <v/>
      </c>
      <c r="AA922" s="90">
        <f>IF(VLOOKUP(I922,属性值!A:B,2,FALSE)&gt;16,"",IF(P922="","",INT(VLOOKUP(P922,属性值!I:O,R922+1,FALSE)*VLOOKUP(I922,属性值!A:D,3,FALSE))))</f>
        <v>642</v>
      </c>
      <c r="AB922" s="90">
        <f>IF(VLOOKUP(I922,属性值!A:B,2,FALSE)&gt;16,"",IF(P922="","",INT(VLOOKUP(P922,属性值!I:O,R922+1,FALSE)*VLOOKUP(I922,属性值!A:D,4,FALSE))))</f>
        <v>1285</v>
      </c>
      <c r="AC922" s="90">
        <v>67</v>
      </c>
      <c r="AD922" s="90" t="str">
        <f>IF(AC922="","",VLOOKUP(AC922,状态名词!A:C,2,FALSE))</f>
        <v>inte</v>
      </c>
      <c r="AE922" s="90" t="str">
        <f>IF(AC922="","",VLOOKUP(AC922,状态名词!A:C,3,FALSE))</f>
        <v>智力</v>
      </c>
      <c r="AF922" s="90">
        <v>180</v>
      </c>
    </row>
    <row r="923" spans="1:32">
      <c r="I923" s="90" t="str">
        <f>IF(H923="",I922,VLOOKUP(H923,装备类型!A:B,2,FALSE))</f>
        <v>手镯</v>
      </c>
      <c r="Q923" s="55" t="str">
        <f t="shared" si="31"/>
        <v/>
      </c>
      <c r="S923" s="71"/>
      <c r="Y923" s="90" t="str">
        <f>IF(VLOOKUP(I923,属性值!A:F,2,FALSE)&lt;17,"",IF(P923="","",INT(VLOOKUP(P923,属性值!A:G,R923+1,FALSE)*VLOOKUP(I923,属性值!A:F,5,FALSE))))</f>
        <v/>
      </c>
      <c r="Z923" s="90" t="str">
        <f t="shared" si="32"/>
        <v/>
      </c>
      <c r="AA923" s="90" t="str">
        <f>IF(VLOOKUP(I923,属性值!A:B,2,FALSE)&gt;16,"",IF(P923="","",INT(VLOOKUP(P923,属性值!I:O,R923+1,FALSE)*VLOOKUP(I923,属性值!A:D,3,FALSE))))</f>
        <v/>
      </c>
      <c r="AB923" s="90" t="str">
        <f>IF(VLOOKUP(I923,属性值!A:B,2,FALSE)&gt;16,"",IF(P923="","",INT(VLOOKUP(P923,属性值!I:O,R923+1,FALSE)*VLOOKUP(I923,属性值!A:D,4,FALSE))))</f>
        <v/>
      </c>
      <c r="AC923" s="90">
        <v>54</v>
      </c>
      <c r="AD923" s="90" t="str">
        <f>IF(AC923="","",VLOOKUP(AC923,状态名词!A:C,2,FALSE))</f>
        <v>spi</v>
      </c>
      <c r="AE923" s="90" t="str">
        <f>IF(AC923="","",VLOOKUP(AC923,状态名词!A:C,3,FALSE))</f>
        <v>精神</v>
      </c>
      <c r="AF923" s="90">
        <v>60</v>
      </c>
    </row>
    <row r="924" spans="1:32">
      <c r="I924" s="90" t="str">
        <f>IF(H924="",I923,VLOOKUP(H924,装备类型!A:B,2,FALSE))</f>
        <v>手镯</v>
      </c>
      <c r="Q924" s="55" t="str">
        <f t="shared" si="31"/>
        <v/>
      </c>
      <c r="S924" s="71"/>
      <c r="Y924" s="90" t="str">
        <f>IF(VLOOKUP(I924,属性值!A:F,2,FALSE)&lt;17,"",IF(P924="","",INT(VLOOKUP(P924,属性值!A:G,R924+1,FALSE)*VLOOKUP(I924,属性值!A:F,5,FALSE))))</f>
        <v/>
      </c>
      <c r="Z924" s="90" t="str">
        <f t="shared" si="32"/>
        <v/>
      </c>
      <c r="AA924" s="90" t="str">
        <f>IF(VLOOKUP(I924,属性值!A:B,2,FALSE)&gt;16,"",IF(P924="","",INT(VLOOKUP(P924,属性值!I:O,R924+1,FALSE)*VLOOKUP(I924,属性值!A:D,3,FALSE))))</f>
        <v/>
      </c>
      <c r="AB924" s="90" t="str">
        <f>IF(VLOOKUP(I924,属性值!A:B,2,FALSE)&gt;16,"",IF(P924="","",INT(VLOOKUP(P924,属性值!I:O,R924+1,FALSE)*VLOOKUP(I924,属性值!A:D,4,FALSE))))</f>
        <v/>
      </c>
      <c r="AC924" s="90">
        <v>30</v>
      </c>
      <c r="AD924" s="90" t="str">
        <f>IF(AC924="","",VLOOKUP(AC924,状态名词!A:C,2,FALSE))</f>
        <v>elementup</v>
      </c>
      <c r="AE924" s="90" t="str">
        <f>IF(AC924="","",VLOOKUP(AC924,状态名词!A:C,3,FALSE))</f>
        <v>全属性强化</v>
      </c>
      <c r="AF924" s="90">
        <v>21</v>
      </c>
    </row>
    <row r="925" spans="1:32">
      <c r="A925" s="90">
        <v>15193</v>
      </c>
      <c r="B925" s="90">
        <v>20</v>
      </c>
      <c r="C925" s="90">
        <v>5</v>
      </c>
      <c r="D925" s="90">
        <v>30</v>
      </c>
      <c r="H925" s="90">
        <v>18</v>
      </c>
      <c r="I925" s="90" t="str">
        <f>IF(H925="",I924,VLOOKUP(H925,装备类型!A:B,2,FALSE))</f>
        <v>饰品</v>
      </c>
      <c r="J925" s="90">
        <v>1</v>
      </c>
      <c r="K925" s="206" t="s">
        <v>6007</v>
      </c>
      <c r="L925" s="90" t="s">
        <v>6072</v>
      </c>
      <c r="O925" s="90">
        <v>0</v>
      </c>
      <c r="P925" s="90">
        <v>20</v>
      </c>
      <c r="Q925" s="55">
        <f t="shared" si="31"/>
        <v>25</v>
      </c>
      <c r="R925" s="90">
        <v>4</v>
      </c>
      <c r="S925" s="71"/>
      <c r="T925" s="90" t="s">
        <v>5857</v>
      </c>
      <c r="Y925" s="90">
        <f>IF(VLOOKUP(I925,属性值!A:F,2,FALSE)&lt;17,"",IF(P925="","",INT(VLOOKUP(P925,属性值!A:G,R925+1,FALSE)*VLOOKUP(I925,属性值!A:F,5,FALSE))))</f>
        <v>60</v>
      </c>
      <c r="Z925" s="90">
        <f t="shared" si="32"/>
        <v>60</v>
      </c>
      <c r="AA925" s="90" t="str">
        <f>IF(VLOOKUP(I925,属性值!A:B,2,FALSE)&gt;16,"",IF(P925="","",INT(VLOOKUP(P925,属性值!I:O,R925+1,FALSE)*VLOOKUP(I925,属性值!A:D,3,FALSE))))</f>
        <v/>
      </c>
      <c r="AB925" s="90" t="str">
        <f>IF(VLOOKUP(I925,属性值!A:B,2,FALSE)&gt;16,"",IF(P925="","",INT(VLOOKUP(P925,属性值!I:O,R925+1,FALSE)*VLOOKUP(I925,属性值!A:D,4,FALSE))))</f>
        <v/>
      </c>
      <c r="AD925" s="90" t="str">
        <f>IF(AC925="","",VLOOKUP(AC925,状态名词!A:C,2,FALSE))</f>
        <v/>
      </c>
      <c r="AE925" s="90" t="str">
        <f>IF(AC925="","",VLOOKUP(AC925,状态名词!A:C,3,FALSE))</f>
        <v/>
      </c>
    </row>
    <row r="926" spans="1:32">
      <c r="I926" s="90" t="str">
        <f>IF(H926="",I925,VLOOKUP(H926,装备类型!A:B,2,FALSE))</f>
        <v>饰品</v>
      </c>
      <c r="J926" s="90">
        <v>2</v>
      </c>
      <c r="K926" s="207" t="s">
        <v>6007</v>
      </c>
      <c r="L926" s="90" t="s">
        <v>6072</v>
      </c>
      <c r="O926" s="90">
        <v>0</v>
      </c>
      <c r="P926" s="90">
        <v>40</v>
      </c>
      <c r="Q926" s="55">
        <f t="shared" si="31"/>
        <v>45</v>
      </c>
      <c r="R926" s="90">
        <v>4</v>
      </c>
      <c r="S926" s="71"/>
      <c r="T926" s="90" t="s">
        <v>5857</v>
      </c>
      <c r="Y926" s="90">
        <f>IF(VLOOKUP(I926,属性值!A:F,2,FALSE)&lt;17,"",IF(P926="","",INT(VLOOKUP(P926,属性值!A:G,R926+1,FALSE)*VLOOKUP(I926,属性值!A:F,5,FALSE))))</f>
        <v>152</v>
      </c>
      <c r="Z926" s="90">
        <f t="shared" si="32"/>
        <v>152</v>
      </c>
      <c r="AA926" s="90" t="str">
        <f>IF(VLOOKUP(I926,属性值!A:B,2,FALSE)&gt;16,"",IF(P926="","",INT(VLOOKUP(P926,属性值!I:O,R926+1,FALSE)*VLOOKUP(I926,属性值!A:D,3,FALSE))))</f>
        <v/>
      </c>
      <c r="AB926" s="90" t="str">
        <f>IF(VLOOKUP(I926,属性值!A:B,2,FALSE)&gt;16,"",IF(P926="","",INT(VLOOKUP(P926,属性值!I:O,R926+1,FALSE)*VLOOKUP(I926,属性值!A:D,4,FALSE))))</f>
        <v/>
      </c>
      <c r="AD926" s="90" t="str">
        <f>IF(AC926="","",VLOOKUP(AC926,状态名词!A:C,2,FALSE))</f>
        <v/>
      </c>
      <c r="AE926" s="90" t="str">
        <f>IF(AC926="","",VLOOKUP(AC926,状态名词!A:C,3,FALSE))</f>
        <v/>
      </c>
    </row>
    <row r="927" spans="1:32">
      <c r="I927" s="90" t="str">
        <f>IF(H927="",I926,VLOOKUP(H927,装备类型!A:B,2,FALSE))</f>
        <v>饰品</v>
      </c>
      <c r="J927" s="90">
        <v>3</v>
      </c>
      <c r="K927" s="207" t="s">
        <v>6007</v>
      </c>
      <c r="L927" s="90" t="s">
        <v>6072</v>
      </c>
      <c r="O927" s="90">
        <v>0</v>
      </c>
      <c r="P927" s="90">
        <v>60</v>
      </c>
      <c r="Q927" s="55">
        <f t="shared" si="31"/>
        <v>67</v>
      </c>
      <c r="R927" s="90">
        <v>5</v>
      </c>
      <c r="S927" s="71"/>
      <c r="T927" s="90" t="s">
        <v>5857</v>
      </c>
      <c r="Y927" s="90">
        <f>IF(VLOOKUP(I927,属性值!A:F,2,FALSE)&lt;17,"",IF(P927="","",INT(VLOOKUP(P927,属性值!A:G,R927+1,FALSE)*VLOOKUP(I927,属性值!A:F,5,FALSE))))</f>
        <v>365</v>
      </c>
      <c r="Z927" s="90">
        <f t="shared" si="32"/>
        <v>365</v>
      </c>
      <c r="AA927" s="90" t="str">
        <f>IF(VLOOKUP(I927,属性值!A:B,2,FALSE)&gt;16,"",IF(P927="","",INT(VLOOKUP(P927,属性值!I:O,R927+1,FALSE)*VLOOKUP(I927,属性值!A:D,3,FALSE))))</f>
        <v/>
      </c>
      <c r="AB927" s="90" t="str">
        <f>IF(VLOOKUP(I927,属性值!A:B,2,FALSE)&gt;16,"",IF(P927="","",INT(VLOOKUP(P927,属性值!I:O,R927+1,FALSE)*VLOOKUP(I927,属性值!A:D,4,FALSE))))</f>
        <v/>
      </c>
      <c r="AD927" s="90" t="str">
        <f>IF(AC927="","",VLOOKUP(AC927,状态名词!A:C,2,FALSE))</f>
        <v/>
      </c>
      <c r="AE927" s="90" t="str">
        <f>IF(AC927="","",VLOOKUP(AC927,状态名词!A:C,3,FALSE))</f>
        <v/>
      </c>
    </row>
    <row r="928" spans="1:32">
      <c r="A928" s="90">
        <v>15194</v>
      </c>
      <c r="B928" s="90">
        <v>20</v>
      </c>
      <c r="C928" s="90">
        <v>5</v>
      </c>
      <c r="D928" s="90">
        <v>30</v>
      </c>
      <c r="H928" s="90">
        <v>18</v>
      </c>
      <c r="I928" s="90" t="str">
        <f>IF(H928="",I927,VLOOKUP(H928,装备类型!A:B,2,FALSE))</f>
        <v>饰品</v>
      </c>
      <c r="J928" s="90">
        <v>1</v>
      </c>
      <c r="K928" s="207" t="s">
        <v>6008</v>
      </c>
      <c r="L928" s="90" t="s">
        <v>6073</v>
      </c>
      <c r="O928" s="90">
        <v>0</v>
      </c>
      <c r="P928" s="90">
        <v>20</v>
      </c>
      <c r="Q928" s="55">
        <f t="shared" si="31"/>
        <v>25</v>
      </c>
      <c r="R928" s="90">
        <v>4</v>
      </c>
      <c r="S928" s="71"/>
      <c r="T928" s="90" t="s">
        <v>6009</v>
      </c>
      <c r="Y928" s="90">
        <f>IF(VLOOKUP(I928,属性值!A:F,2,FALSE)&lt;17,"",IF(P928="","",INT(VLOOKUP(P928,属性值!A:G,R928+1,FALSE)*VLOOKUP(I928,属性值!A:F,5,FALSE))))</f>
        <v>60</v>
      </c>
      <c r="Z928" s="90">
        <f t="shared" si="32"/>
        <v>60</v>
      </c>
      <c r="AA928" s="90" t="str">
        <f>IF(VLOOKUP(I928,属性值!A:B,2,FALSE)&gt;16,"",IF(P928="","",INT(VLOOKUP(P928,属性值!I:O,R928+1,FALSE)*VLOOKUP(I928,属性值!A:D,3,FALSE))))</f>
        <v/>
      </c>
      <c r="AB928" s="90" t="str">
        <f>IF(VLOOKUP(I928,属性值!A:B,2,FALSE)&gt;16,"",IF(P928="","",INT(VLOOKUP(P928,属性值!I:O,R928+1,FALSE)*VLOOKUP(I928,属性值!A:D,4,FALSE))))</f>
        <v/>
      </c>
      <c r="AD928" s="90" t="str">
        <f>IF(AC928="","",VLOOKUP(AC928,状态名词!A:C,2,FALSE))</f>
        <v/>
      </c>
      <c r="AE928" s="90" t="str">
        <f>IF(AC928="","",VLOOKUP(AC928,状态名词!A:C,3,FALSE))</f>
        <v/>
      </c>
    </row>
    <row r="929" spans="1:32">
      <c r="I929" s="90" t="str">
        <f>IF(H929="",I928,VLOOKUP(H929,装备类型!A:B,2,FALSE))</f>
        <v>饰品</v>
      </c>
      <c r="J929" s="90">
        <v>2</v>
      </c>
      <c r="K929" s="207" t="s">
        <v>6008</v>
      </c>
      <c r="L929" s="90" t="s">
        <v>6073</v>
      </c>
      <c r="O929" s="90">
        <v>0</v>
      </c>
      <c r="P929" s="90">
        <v>40</v>
      </c>
      <c r="Q929" s="55">
        <f t="shared" si="31"/>
        <v>45</v>
      </c>
      <c r="R929" s="90">
        <v>4</v>
      </c>
      <c r="S929" s="71"/>
      <c r="T929" s="90" t="s">
        <v>6009</v>
      </c>
      <c r="Y929" s="90">
        <f>IF(VLOOKUP(I929,属性值!A:F,2,FALSE)&lt;17,"",IF(P929="","",INT(VLOOKUP(P929,属性值!A:G,R929+1,FALSE)*VLOOKUP(I929,属性值!A:F,5,FALSE))))</f>
        <v>152</v>
      </c>
      <c r="Z929" s="90">
        <f t="shared" si="32"/>
        <v>152</v>
      </c>
      <c r="AA929" s="90" t="str">
        <f>IF(VLOOKUP(I929,属性值!A:B,2,FALSE)&gt;16,"",IF(P929="","",INT(VLOOKUP(P929,属性值!I:O,R929+1,FALSE)*VLOOKUP(I929,属性值!A:D,3,FALSE))))</f>
        <v/>
      </c>
      <c r="AB929" s="90" t="str">
        <f>IF(VLOOKUP(I929,属性值!A:B,2,FALSE)&gt;16,"",IF(P929="","",INT(VLOOKUP(P929,属性值!I:O,R929+1,FALSE)*VLOOKUP(I929,属性值!A:D,4,FALSE))))</f>
        <v/>
      </c>
      <c r="AD929" s="90" t="str">
        <f>IF(AC929="","",VLOOKUP(AC929,状态名词!A:C,2,FALSE))</f>
        <v/>
      </c>
      <c r="AE929" s="90" t="str">
        <f>IF(AC929="","",VLOOKUP(AC929,状态名词!A:C,3,FALSE))</f>
        <v/>
      </c>
    </row>
    <row r="930" spans="1:32">
      <c r="I930" s="90" t="str">
        <f>IF(H930="",I929,VLOOKUP(H930,装备类型!A:B,2,FALSE))</f>
        <v>饰品</v>
      </c>
      <c r="J930" s="90">
        <v>3</v>
      </c>
      <c r="K930" s="207" t="s">
        <v>6008</v>
      </c>
      <c r="L930" s="90" t="s">
        <v>6073</v>
      </c>
      <c r="O930" s="90">
        <v>0</v>
      </c>
      <c r="P930" s="90">
        <v>60</v>
      </c>
      <c r="Q930" s="55">
        <f t="shared" si="31"/>
        <v>67</v>
      </c>
      <c r="R930" s="90">
        <v>5</v>
      </c>
      <c r="S930" s="71"/>
      <c r="T930" s="90" t="s">
        <v>6009</v>
      </c>
      <c r="Y930" s="90">
        <f>IF(VLOOKUP(I930,属性值!A:F,2,FALSE)&lt;17,"",IF(P930="","",INT(VLOOKUP(P930,属性值!A:G,R930+1,FALSE)*VLOOKUP(I930,属性值!A:F,5,FALSE))))</f>
        <v>365</v>
      </c>
      <c r="Z930" s="90">
        <f t="shared" si="32"/>
        <v>365</v>
      </c>
      <c r="AA930" s="90" t="str">
        <f>IF(VLOOKUP(I930,属性值!A:B,2,FALSE)&gt;16,"",IF(P930="","",INT(VLOOKUP(P930,属性值!I:O,R930+1,FALSE)*VLOOKUP(I930,属性值!A:D,3,FALSE))))</f>
        <v/>
      </c>
      <c r="AB930" s="90" t="str">
        <f>IF(VLOOKUP(I930,属性值!A:B,2,FALSE)&gt;16,"",IF(P930="","",INT(VLOOKUP(P930,属性值!I:O,R930+1,FALSE)*VLOOKUP(I930,属性值!A:D,4,FALSE))))</f>
        <v/>
      </c>
      <c r="AD930" s="90" t="str">
        <f>IF(AC930="","",VLOOKUP(AC930,状态名词!A:C,2,FALSE))</f>
        <v/>
      </c>
      <c r="AE930" s="90" t="str">
        <f>IF(AC930="","",VLOOKUP(AC930,状态名词!A:C,3,FALSE))</f>
        <v/>
      </c>
    </row>
    <row r="931" spans="1:32">
      <c r="A931" s="90">
        <v>15195</v>
      </c>
      <c r="B931" s="90">
        <v>20</v>
      </c>
      <c r="C931" s="90">
        <v>5</v>
      </c>
      <c r="D931" s="90">
        <v>30</v>
      </c>
      <c r="H931" s="90">
        <v>18</v>
      </c>
      <c r="I931" s="90" t="str">
        <f>IF(H931="",I930,VLOOKUP(H931,装备类型!A:B,2,FALSE))</f>
        <v>饰品</v>
      </c>
      <c r="J931" s="90">
        <v>1</v>
      </c>
      <c r="K931" s="207" t="s">
        <v>6010</v>
      </c>
      <c r="L931" s="90" t="s">
        <v>6074</v>
      </c>
      <c r="O931" s="90">
        <v>0</v>
      </c>
      <c r="P931" s="90">
        <v>20</v>
      </c>
      <c r="Q931" s="55">
        <f t="shared" si="31"/>
        <v>25</v>
      </c>
      <c r="R931" s="90">
        <v>4</v>
      </c>
      <c r="S931" s="71"/>
      <c r="T931" s="90" t="s">
        <v>6011</v>
      </c>
      <c r="Y931" s="90">
        <f>IF(VLOOKUP(I931,属性值!A:F,2,FALSE)&lt;17,"",IF(P931="","",INT(VLOOKUP(P931,属性值!A:G,R931+1,FALSE)*VLOOKUP(I931,属性值!A:F,5,FALSE))))</f>
        <v>60</v>
      </c>
      <c r="Z931" s="90">
        <f t="shared" si="32"/>
        <v>60</v>
      </c>
      <c r="AA931" s="90" t="str">
        <f>IF(VLOOKUP(I931,属性值!A:B,2,FALSE)&gt;16,"",IF(P931="","",INT(VLOOKUP(P931,属性值!I:O,R931+1,FALSE)*VLOOKUP(I931,属性值!A:D,3,FALSE))))</f>
        <v/>
      </c>
      <c r="AB931" s="90" t="str">
        <f>IF(VLOOKUP(I931,属性值!A:B,2,FALSE)&gt;16,"",IF(P931="","",INT(VLOOKUP(P931,属性值!I:O,R931+1,FALSE)*VLOOKUP(I931,属性值!A:D,4,FALSE))))</f>
        <v/>
      </c>
      <c r="AD931" s="90" t="str">
        <f>IF(AC931="","",VLOOKUP(AC931,状态名词!A:C,2,FALSE))</f>
        <v/>
      </c>
      <c r="AE931" s="90" t="str">
        <f>IF(AC931="","",VLOOKUP(AC931,状态名词!A:C,3,FALSE))</f>
        <v/>
      </c>
    </row>
    <row r="932" spans="1:32">
      <c r="I932" s="90" t="str">
        <f>IF(H932="",I931,VLOOKUP(H932,装备类型!A:B,2,FALSE))</f>
        <v>饰品</v>
      </c>
      <c r="J932" s="90">
        <v>2</v>
      </c>
      <c r="K932" s="207" t="s">
        <v>6010</v>
      </c>
      <c r="L932" s="90" t="s">
        <v>6074</v>
      </c>
      <c r="O932" s="90">
        <v>0</v>
      </c>
      <c r="P932" s="90">
        <v>40</v>
      </c>
      <c r="Q932" s="55">
        <f t="shared" si="31"/>
        <v>45</v>
      </c>
      <c r="R932" s="90">
        <v>4</v>
      </c>
      <c r="S932" s="71"/>
      <c r="T932" s="90" t="s">
        <v>6011</v>
      </c>
      <c r="Y932" s="90">
        <f>IF(VLOOKUP(I932,属性值!A:F,2,FALSE)&lt;17,"",IF(P932="","",INT(VLOOKUP(P932,属性值!A:G,R932+1,FALSE)*VLOOKUP(I932,属性值!A:F,5,FALSE))))</f>
        <v>152</v>
      </c>
      <c r="Z932" s="90">
        <f t="shared" si="32"/>
        <v>152</v>
      </c>
      <c r="AA932" s="90" t="str">
        <f>IF(VLOOKUP(I932,属性值!A:B,2,FALSE)&gt;16,"",IF(P932="","",INT(VLOOKUP(P932,属性值!I:O,R932+1,FALSE)*VLOOKUP(I932,属性值!A:D,3,FALSE))))</f>
        <v/>
      </c>
      <c r="AB932" s="90" t="str">
        <f>IF(VLOOKUP(I932,属性值!A:B,2,FALSE)&gt;16,"",IF(P932="","",INT(VLOOKUP(P932,属性值!I:O,R932+1,FALSE)*VLOOKUP(I932,属性值!A:D,4,FALSE))))</f>
        <v/>
      </c>
      <c r="AD932" s="90" t="str">
        <f>IF(AC932="","",VLOOKUP(AC932,状态名词!A:C,2,FALSE))</f>
        <v/>
      </c>
      <c r="AE932" s="90" t="str">
        <f>IF(AC932="","",VLOOKUP(AC932,状态名词!A:C,3,FALSE))</f>
        <v/>
      </c>
    </row>
    <row r="933" spans="1:32">
      <c r="I933" s="90" t="str">
        <f>IF(H933="",I932,VLOOKUP(H933,装备类型!A:B,2,FALSE))</f>
        <v>饰品</v>
      </c>
      <c r="J933" s="90">
        <v>3</v>
      </c>
      <c r="K933" s="207" t="s">
        <v>6010</v>
      </c>
      <c r="L933" s="90" t="s">
        <v>6074</v>
      </c>
      <c r="O933" s="90">
        <v>0</v>
      </c>
      <c r="P933" s="90">
        <v>60</v>
      </c>
      <c r="Q933" s="55">
        <f t="shared" si="31"/>
        <v>67</v>
      </c>
      <c r="R933" s="90">
        <v>5</v>
      </c>
      <c r="S933" s="71"/>
      <c r="T933" s="90" t="s">
        <v>6011</v>
      </c>
      <c r="Y933" s="90">
        <f>IF(VLOOKUP(I933,属性值!A:F,2,FALSE)&lt;17,"",IF(P933="","",INT(VLOOKUP(P933,属性值!A:G,R933+1,FALSE)*VLOOKUP(I933,属性值!A:F,5,FALSE))))</f>
        <v>365</v>
      </c>
      <c r="Z933" s="90">
        <f t="shared" si="32"/>
        <v>365</v>
      </c>
      <c r="AA933" s="90" t="str">
        <f>IF(VLOOKUP(I933,属性值!A:B,2,FALSE)&gt;16,"",IF(P933="","",INT(VLOOKUP(P933,属性值!I:O,R933+1,FALSE)*VLOOKUP(I933,属性值!A:D,3,FALSE))))</f>
        <v/>
      </c>
      <c r="AB933" s="90" t="str">
        <f>IF(VLOOKUP(I933,属性值!A:B,2,FALSE)&gt;16,"",IF(P933="","",INT(VLOOKUP(P933,属性值!I:O,R933+1,FALSE)*VLOOKUP(I933,属性值!A:D,4,FALSE))))</f>
        <v/>
      </c>
      <c r="AD933" s="90" t="str">
        <f>IF(AC933="","",VLOOKUP(AC933,状态名词!A:C,2,FALSE))</f>
        <v/>
      </c>
      <c r="AE933" s="90" t="str">
        <f>IF(AC933="","",VLOOKUP(AC933,状态名词!A:C,3,FALSE))</f>
        <v/>
      </c>
    </row>
    <row r="934" spans="1:32">
      <c r="A934" s="90">
        <v>15196</v>
      </c>
      <c r="B934" s="90">
        <v>20</v>
      </c>
      <c r="C934" s="90">
        <v>5</v>
      </c>
      <c r="D934" s="90">
        <v>30</v>
      </c>
      <c r="H934" s="90">
        <v>18</v>
      </c>
      <c r="I934" s="90" t="str">
        <f>IF(H934="",I933,VLOOKUP(H934,装备类型!A:B,2,FALSE))</f>
        <v>饰品</v>
      </c>
      <c r="J934" s="90">
        <v>1</v>
      </c>
      <c r="K934" s="207" t="s">
        <v>6012</v>
      </c>
      <c r="L934" s="90" t="s">
        <v>6075</v>
      </c>
      <c r="O934" s="90">
        <v>0</v>
      </c>
      <c r="P934" s="90">
        <v>20</v>
      </c>
      <c r="Q934" s="55">
        <f t="shared" si="31"/>
        <v>25</v>
      </c>
      <c r="R934" s="90">
        <v>4</v>
      </c>
      <c r="S934" s="71"/>
      <c r="T934" s="90" t="s">
        <v>6013</v>
      </c>
      <c r="Y934" s="90">
        <f>IF(VLOOKUP(I934,属性值!A:F,2,FALSE)&lt;17,"",IF(P934="","",INT(VLOOKUP(P934,属性值!A:G,R934+1,FALSE)*VLOOKUP(I934,属性值!A:F,5,FALSE))))</f>
        <v>60</v>
      </c>
      <c r="Z934" s="90">
        <f t="shared" si="32"/>
        <v>60</v>
      </c>
      <c r="AA934" s="90" t="str">
        <f>IF(VLOOKUP(I934,属性值!A:B,2,FALSE)&gt;16,"",IF(P934="","",INT(VLOOKUP(P934,属性值!I:O,R934+1,FALSE)*VLOOKUP(I934,属性值!A:D,3,FALSE))))</f>
        <v/>
      </c>
      <c r="AB934" s="90" t="str">
        <f>IF(VLOOKUP(I934,属性值!A:B,2,FALSE)&gt;16,"",IF(P934="","",INT(VLOOKUP(P934,属性值!I:O,R934+1,FALSE)*VLOOKUP(I934,属性值!A:D,4,FALSE))))</f>
        <v/>
      </c>
      <c r="AD934" s="90" t="str">
        <f>IF(AC934="","",VLOOKUP(AC934,状态名词!A:C,2,FALSE))</f>
        <v/>
      </c>
      <c r="AE934" s="90" t="str">
        <f>IF(AC934="","",VLOOKUP(AC934,状态名词!A:C,3,FALSE))</f>
        <v/>
      </c>
    </row>
    <row r="935" spans="1:32">
      <c r="I935" s="90" t="str">
        <f>IF(H935="",I934,VLOOKUP(H935,装备类型!A:B,2,FALSE))</f>
        <v>饰品</v>
      </c>
      <c r="J935" s="90">
        <v>2</v>
      </c>
      <c r="K935" s="207" t="s">
        <v>6012</v>
      </c>
      <c r="L935" s="90" t="s">
        <v>6075</v>
      </c>
      <c r="O935" s="90">
        <v>0</v>
      </c>
      <c r="P935" s="90">
        <v>40</v>
      </c>
      <c r="Q935" s="55">
        <f t="shared" si="31"/>
        <v>45</v>
      </c>
      <c r="R935" s="90">
        <v>4</v>
      </c>
      <c r="S935" s="71"/>
      <c r="T935" s="90" t="s">
        <v>6013</v>
      </c>
      <c r="Y935" s="90">
        <f>IF(VLOOKUP(I935,属性值!A:F,2,FALSE)&lt;17,"",IF(P935="","",INT(VLOOKUP(P935,属性值!A:G,R935+1,FALSE)*VLOOKUP(I935,属性值!A:F,5,FALSE))))</f>
        <v>152</v>
      </c>
      <c r="Z935" s="90">
        <f t="shared" si="32"/>
        <v>152</v>
      </c>
      <c r="AA935" s="90" t="str">
        <f>IF(VLOOKUP(I935,属性值!A:B,2,FALSE)&gt;16,"",IF(P935="","",INT(VLOOKUP(P935,属性值!I:O,R935+1,FALSE)*VLOOKUP(I935,属性值!A:D,3,FALSE))))</f>
        <v/>
      </c>
      <c r="AB935" s="90" t="str">
        <f>IF(VLOOKUP(I935,属性值!A:B,2,FALSE)&gt;16,"",IF(P935="","",INT(VLOOKUP(P935,属性值!I:O,R935+1,FALSE)*VLOOKUP(I935,属性值!A:D,4,FALSE))))</f>
        <v/>
      </c>
      <c r="AD935" s="90" t="str">
        <f>IF(AC935="","",VLOOKUP(AC935,状态名词!A:C,2,FALSE))</f>
        <v/>
      </c>
      <c r="AE935" s="90" t="str">
        <f>IF(AC935="","",VLOOKUP(AC935,状态名词!A:C,3,FALSE))</f>
        <v/>
      </c>
    </row>
    <row r="936" spans="1:32">
      <c r="I936" s="90" t="str">
        <f>IF(H936="",I935,VLOOKUP(H936,装备类型!A:B,2,FALSE))</f>
        <v>饰品</v>
      </c>
      <c r="J936" s="90">
        <v>3</v>
      </c>
      <c r="K936" s="207" t="s">
        <v>6012</v>
      </c>
      <c r="L936" s="90" t="s">
        <v>6075</v>
      </c>
      <c r="O936" s="90">
        <v>0</v>
      </c>
      <c r="P936" s="90">
        <v>60</v>
      </c>
      <c r="Q936" s="55">
        <f t="shared" si="31"/>
        <v>67</v>
      </c>
      <c r="R936" s="90">
        <v>5</v>
      </c>
      <c r="S936" s="71"/>
      <c r="T936" s="90" t="s">
        <v>6013</v>
      </c>
      <c r="Y936" s="90">
        <f>IF(VLOOKUP(I936,属性值!A:F,2,FALSE)&lt;17,"",IF(P936="","",INT(VLOOKUP(P936,属性值!A:G,R936+1,FALSE)*VLOOKUP(I936,属性值!A:F,5,FALSE))))</f>
        <v>365</v>
      </c>
      <c r="Z936" s="90">
        <f t="shared" si="32"/>
        <v>365</v>
      </c>
      <c r="AA936" s="90" t="str">
        <f>IF(VLOOKUP(I936,属性值!A:B,2,FALSE)&gt;16,"",IF(P936="","",INT(VLOOKUP(P936,属性值!I:O,R936+1,FALSE)*VLOOKUP(I936,属性值!A:D,3,FALSE))))</f>
        <v/>
      </c>
      <c r="AB936" s="90" t="str">
        <f>IF(VLOOKUP(I936,属性值!A:B,2,FALSE)&gt;16,"",IF(P936="","",INT(VLOOKUP(P936,属性值!I:O,R936+1,FALSE)*VLOOKUP(I936,属性值!A:D,4,FALSE))))</f>
        <v/>
      </c>
      <c r="AD936" s="90" t="str">
        <f>IF(AC936="","",VLOOKUP(AC936,状态名词!A:C,2,FALSE))</f>
        <v/>
      </c>
      <c r="AE936" s="90" t="str">
        <f>IF(AC936="","",VLOOKUP(AC936,状态名词!A:C,3,FALSE))</f>
        <v/>
      </c>
    </row>
    <row r="937" spans="1:32">
      <c r="A937" s="90">
        <v>15197</v>
      </c>
      <c r="B937" s="90">
        <v>20</v>
      </c>
      <c r="C937" s="90">
        <v>5</v>
      </c>
      <c r="D937" s="90">
        <v>30</v>
      </c>
      <c r="H937" s="90">
        <v>18</v>
      </c>
      <c r="I937" s="90" t="str">
        <f>IF(H937="",I936,VLOOKUP(H937,装备类型!A:B,2,FALSE))</f>
        <v>饰品</v>
      </c>
      <c r="J937" s="90">
        <v>1</v>
      </c>
      <c r="K937" s="207" t="s">
        <v>6014</v>
      </c>
      <c r="L937" s="90" t="s">
        <v>6076</v>
      </c>
      <c r="O937" s="90">
        <v>0</v>
      </c>
      <c r="P937" s="90">
        <v>20</v>
      </c>
      <c r="Q937" s="55">
        <f t="shared" si="31"/>
        <v>25</v>
      </c>
      <c r="R937" s="90">
        <v>4</v>
      </c>
      <c r="S937" s="71"/>
      <c r="T937" s="90" t="s">
        <v>6015</v>
      </c>
      <c r="Y937" s="90">
        <f>IF(VLOOKUP(I937,属性值!A:F,2,FALSE)&lt;17,"",IF(P937="","",INT(VLOOKUP(P937,属性值!A:G,R937+1,FALSE)*VLOOKUP(I937,属性值!A:F,5,FALSE))))</f>
        <v>60</v>
      </c>
      <c r="Z937" s="90">
        <f t="shared" si="32"/>
        <v>60</v>
      </c>
      <c r="AA937" s="90" t="str">
        <f>IF(VLOOKUP(I937,属性值!A:B,2,FALSE)&gt;16,"",IF(P937="","",INT(VLOOKUP(P937,属性值!I:O,R937+1,FALSE)*VLOOKUP(I937,属性值!A:D,3,FALSE))))</f>
        <v/>
      </c>
      <c r="AB937" s="90" t="str">
        <f>IF(VLOOKUP(I937,属性值!A:B,2,FALSE)&gt;16,"",IF(P937="","",INT(VLOOKUP(P937,属性值!I:O,R937+1,FALSE)*VLOOKUP(I937,属性值!A:D,4,FALSE))))</f>
        <v/>
      </c>
      <c r="AD937" s="90" t="str">
        <f>IF(AC937="","",VLOOKUP(AC937,状态名词!A:C,2,FALSE))</f>
        <v/>
      </c>
      <c r="AE937" s="90" t="str">
        <f>IF(AC937="","",VLOOKUP(AC937,状态名词!A:C,3,FALSE))</f>
        <v/>
      </c>
    </row>
    <row r="938" spans="1:32">
      <c r="I938" s="90" t="str">
        <f>IF(H938="",I937,VLOOKUP(H938,装备类型!A:B,2,FALSE))</f>
        <v>饰品</v>
      </c>
      <c r="J938" s="90">
        <v>2</v>
      </c>
      <c r="K938" s="207" t="s">
        <v>6014</v>
      </c>
      <c r="L938" s="90" t="s">
        <v>6076</v>
      </c>
      <c r="O938" s="90">
        <v>0</v>
      </c>
      <c r="P938" s="90">
        <v>40</v>
      </c>
      <c r="Q938" s="55">
        <f t="shared" si="31"/>
        <v>45</v>
      </c>
      <c r="R938" s="90">
        <v>4</v>
      </c>
      <c r="S938" s="71"/>
      <c r="T938" s="90" t="s">
        <v>6015</v>
      </c>
      <c r="Y938" s="90">
        <f>IF(VLOOKUP(I938,属性值!A:F,2,FALSE)&lt;17,"",IF(P938="","",INT(VLOOKUP(P938,属性值!A:G,R938+1,FALSE)*VLOOKUP(I938,属性值!A:F,5,FALSE))))</f>
        <v>152</v>
      </c>
      <c r="Z938" s="90">
        <f t="shared" si="32"/>
        <v>152</v>
      </c>
      <c r="AA938" s="90" t="str">
        <f>IF(VLOOKUP(I938,属性值!A:B,2,FALSE)&gt;16,"",IF(P938="","",INT(VLOOKUP(P938,属性值!I:O,R938+1,FALSE)*VLOOKUP(I938,属性值!A:D,3,FALSE))))</f>
        <v/>
      </c>
      <c r="AB938" s="90" t="str">
        <f>IF(VLOOKUP(I938,属性值!A:B,2,FALSE)&gt;16,"",IF(P938="","",INT(VLOOKUP(P938,属性值!I:O,R938+1,FALSE)*VLOOKUP(I938,属性值!A:D,4,FALSE))))</f>
        <v/>
      </c>
      <c r="AD938" s="90" t="str">
        <f>IF(AC938="","",VLOOKUP(AC938,状态名词!A:C,2,FALSE))</f>
        <v/>
      </c>
      <c r="AE938" s="90" t="str">
        <f>IF(AC938="","",VLOOKUP(AC938,状态名词!A:C,3,FALSE))</f>
        <v/>
      </c>
    </row>
    <row r="939" spans="1:32">
      <c r="I939" s="90" t="str">
        <f>IF(H939="",I938,VLOOKUP(H939,装备类型!A:B,2,FALSE))</f>
        <v>饰品</v>
      </c>
      <c r="J939" s="90">
        <v>3</v>
      </c>
      <c r="K939" s="207" t="s">
        <v>6014</v>
      </c>
      <c r="L939" s="90" t="s">
        <v>6076</v>
      </c>
      <c r="O939" s="90">
        <v>0</v>
      </c>
      <c r="P939" s="90">
        <v>60</v>
      </c>
      <c r="Q939" s="55">
        <f t="shared" si="31"/>
        <v>67</v>
      </c>
      <c r="R939" s="90">
        <v>5</v>
      </c>
      <c r="S939" s="71"/>
      <c r="T939" s="90" t="s">
        <v>6015</v>
      </c>
      <c r="Y939" s="90">
        <f>IF(VLOOKUP(I939,属性值!A:F,2,FALSE)&lt;17,"",IF(P939="","",INT(VLOOKUP(P939,属性值!A:G,R939+1,FALSE)*VLOOKUP(I939,属性值!A:F,5,FALSE))))</f>
        <v>365</v>
      </c>
      <c r="Z939" s="90">
        <f t="shared" si="32"/>
        <v>365</v>
      </c>
      <c r="AA939" s="90" t="str">
        <f>IF(VLOOKUP(I939,属性值!A:B,2,FALSE)&gt;16,"",IF(P939="","",INT(VLOOKUP(P939,属性值!I:O,R939+1,FALSE)*VLOOKUP(I939,属性值!A:D,3,FALSE))))</f>
        <v/>
      </c>
      <c r="AB939" s="90" t="str">
        <f>IF(VLOOKUP(I939,属性值!A:B,2,FALSE)&gt;16,"",IF(P939="","",INT(VLOOKUP(P939,属性值!I:O,R939+1,FALSE)*VLOOKUP(I939,属性值!A:D,4,FALSE))))</f>
        <v/>
      </c>
      <c r="AD939" s="90" t="str">
        <f>IF(AC939="","",VLOOKUP(AC939,状态名词!A:C,2,FALSE))</f>
        <v/>
      </c>
      <c r="AE939" s="90" t="str">
        <f>IF(AC939="","",VLOOKUP(AC939,状态名词!A:C,3,FALSE))</f>
        <v/>
      </c>
    </row>
    <row r="940" spans="1:32">
      <c r="A940" s="90">
        <v>15201</v>
      </c>
      <c r="B940" s="90">
        <v>20</v>
      </c>
      <c r="C940" s="90">
        <v>6</v>
      </c>
      <c r="D940" s="90">
        <v>0</v>
      </c>
      <c r="H940" s="90">
        <v>11</v>
      </c>
      <c r="I940" s="90" t="str">
        <f>IF(H940="",I939,VLOOKUP(H940,装备类型!A:B,2,FALSE))</f>
        <v>头部</v>
      </c>
      <c r="J940" s="90">
        <v>1</v>
      </c>
      <c r="K940" s="220" t="s">
        <v>7126</v>
      </c>
      <c r="O940" s="90">
        <v>1</v>
      </c>
      <c r="P940" s="90">
        <v>60</v>
      </c>
      <c r="Q940" s="55">
        <f t="shared" si="31"/>
        <v>69</v>
      </c>
      <c r="R940" s="90">
        <v>6</v>
      </c>
      <c r="S940" s="71"/>
      <c r="T940" s="90" t="s">
        <v>7132</v>
      </c>
      <c r="V940" s="221">
        <v>33849</v>
      </c>
      <c r="Y940" s="90" t="str">
        <f>IF(VLOOKUP(I940,属性值!A:F,2,FALSE)&lt;17,"",IF(P940="","",INT(VLOOKUP(P940,属性值!A:G,R940+1,FALSE)*VLOOKUP(I940,属性值!A:F,5,FALSE))))</f>
        <v/>
      </c>
      <c r="Z940" s="90" t="str">
        <f t="shared" ref="Z940:Z969" si="33">Y940</f>
        <v/>
      </c>
      <c r="AA940" s="90">
        <f>IF(VLOOKUP(I940,属性值!A:B,2,FALSE)&gt;16,"",IF(P940="","",INT(VLOOKUP(P940,属性值!I:O,R940+1,FALSE)*VLOOKUP(I940,属性值!A:D,3,FALSE))))</f>
        <v>1374</v>
      </c>
      <c r="AB940" s="90">
        <f>IF(VLOOKUP(I940,属性值!A:B,2,FALSE)&gt;16,"",IF(P940="","",INT(VLOOKUP(P940,属性值!I:O,R940+1,FALSE)*VLOOKUP(I940,属性值!A:D,4,FALSE))))</f>
        <v>687</v>
      </c>
      <c r="AC940" s="90">
        <v>58</v>
      </c>
      <c r="AD940" s="90" t="str">
        <f>IF(AC940="","",VLOOKUP(AC940,状态名词!A:C,2,FALSE))</f>
        <v>vit</v>
      </c>
      <c r="AE940" s="90" t="str">
        <f>IF(AC940="","",VLOOKUP(AC940,状态名词!A:C,3,FALSE))</f>
        <v>体力</v>
      </c>
      <c r="AF940" s="90">
        <v>200</v>
      </c>
    </row>
    <row r="941" spans="1:32">
      <c r="I941" s="90" t="str">
        <f>IF(H941="",I940,VLOOKUP(H941,装备类型!A:B,2,FALSE))</f>
        <v>头部</v>
      </c>
      <c r="K941" s="220"/>
      <c r="Q941" s="55" t="str">
        <f t="shared" si="31"/>
        <v/>
      </c>
      <c r="S941" s="71"/>
      <c r="Y941" s="90" t="str">
        <f>IF(VLOOKUP(I941,属性值!A:F,2,FALSE)&lt;17,"",IF(P941="","",INT(VLOOKUP(P941,属性值!A:G,R941+1,FALSE)*VLOOKUP(I941,属性值!A:F,5,FALSE))))</f>
        <v/>
      </c>
      <c r="Z941" s="90" t="str">
        <f t="shared" si="33"/>
        <v/>
      </c>
      <c r="AA941" s="90" t="str">
        <f>IF(VLOOKUP(I941,属性值!A:B,2,FALSE)&gt;16,"",IF(P941="","",INT(VLOOKUP(P941,属性值!I:O,R941+1,FALSE)*VLOOKUP(I941,属性值!A:D,3,FALSE))))</f>
        <v/>
      </c>
      <c r="AB941" s="90" t="str">
        <f>IF(VLOOKUP(I941,属性值!A:B,2,FALSE)&gt;16,"",IF(P941="","",INT(VLOOKUP(P941,属性值!I:O,R941+1,FALSE)*VLOOKUP(I941,属性值!A:D,4,FALSE))))</f>
        <v/>
      </c>
      <c r="AC941" s="90">
        <v>54</v>
      </c>
      <c r="AD941" s="90" t="str">
        <f>IF(AC941="","",VLOOKUP(AC941,状态名词!A:C,2,FALSE))</f>
        <v>spi</v>
      </c>
      <c r="AE941" s="90" t="str">
        <f>IF(AC941="","",VLOOKUP(AC941,状态名词!A:C,3,FALSE))</f>
        <v>精神</v>
      </c>
      <c r="AF941" s="90">
        <v>100</v>
      </c>
    </row>
    <row r="942" spans="1:32">
      <c r="I942" s="90" t="str">
        <f>IF(H942="",I941,VLOOKUP(H942,装备类型!A:B,2,FALSE))</f>
        <v>头部</v>
      </c>
      <c r="K942" s="220"/>
      <c r="Q942" s="55" t="str">
        <f t="shared" si="31"/>
        <v/>
      </c>
      <c r="S942" s="71"/>
      <c r="Y942" s="90" t="str">
        <f>IF(VLOOKUP(I942,属性值!A:F,2,FALSE)&lt;17,"",IF(P942="","",INT(VLOOKUP(P942,属性值!A:G,R942+1,FALSE)*VLOOKUP(I942,属性值!A:F,5,FALSE))))</f>
        <v/>
      </c>
      <c r="Z942" s="90" t="str">
        <f t="shared" si="33"/>
        <v/>
      </c>
      <c r="AA942" s="90" t="str">
        <f>IF(VLOOKUP(I942,属性值!A:B,2,FALSE)&gt;16,"",IF(P942="","",INT(VLOOKUP(P942,属性值!I:O,R942+1,FALSE)*VLOOKUP(I942,属性值!A:D,3,FALSE))))</f>
        <v/>
      </c>
      <c r="AB942" s="90" t="str">
        <f>IF(VLOOKUP(I942,属性值!A:B,2,FALSE)&gt;16,"",IF(P942="","",INT(VLOOKUP(P942,属性值!I:O,R942+1,FALSE)*VLOOKUP(I942,属性值!A:D,4,FALSE))))</f>
        <v/>
      </c>
      <c r="AC942" s="90">
        <v>19</v>
      </c>
      <c r="AD942" s="90" t="str">
        <f>IF(AC942="","",VLOOKUP(AC942,状态名词!A:C,2,FALSE))</f>
        <v>rating</v>
      </c>
      <c r="AE942" s="90" t="str">
        <f>IF(AC942="","",VLOOKUP(AC942,状态名词!A:C,3,FALSE))</f>
        <v>暴击+</v>
      </c>
      <c r="AF942" s="90">
        <v>1000</v>
      </c>
    </row>
    <row r="943" spans="1:32">
      <c r="I943" s="90" t="str">
        <f>IF(H943="",I942,VLOOKUP(H943,装备类型!A:B,2,FALSE))</f>
        <v>头部</v>
      </c>
      <c r="K943" s="220"/>
      <c r="Q943" s="55" t="str">
        <f t="shared" si="31"/>
        <v/>
      </c>
      <c r="S943" s="71"/>
      <c r="Y943" s="90" t="str">
        <f>IF(VLOOKUP(I943,属性值!A:F,2,FALSE)&lt;17,"",IF(P943="","",INT(VLOOKUP(P943,属性值!A:G,R943+1,FALSE)*VLOOKUP(I943,属性值!A:F,5,FALSE))))</f>
        <v/>
      </c>
      <c r="Z943" s="90" t="str">
        <f t="shared" si="33"/>
        <v/>
      </c>
      <c r="AA943" s="90" t="str">
        <f>IF(VLOOKUP(I943,属性值!A:B,2,FALSE)&gt;16,"",IF(P943="","",INT(VLOOKUP(P943,属性值!I:O,R943+1,FALSE)*VLOOKUP(I943,属性值!A:D,3,FALSE))))</f>
        <v/>
      </c>
      <c r="AB943" s="90" t="str">
        <f>IF(VLOOKUP(I943,属性值!A:B,2,FALSE)&gt;16,"",IF(P943="","",INT(VLOOKUP(P943,属性值!I:O,R943+1,FALSE)*VLOOKUP(I943,属性值!A:D,4,FALSE))))</f>
        <v/>
      </c>
      <c r="AC943" s="90">
        <v>20</v>
      </c>
      <c r="AD943" s="90" t="str">
        <f>IF(AC943="","",VLOOKUP(AC943,状态名词!A:C,2,FALSE))</f>
        <v>ratingdamage</v>
      </c>
      <c r="AE943" s="90" t="str">
        <f>IF(AC943="","",VLOOKUP(AC943,状态名词!A:C,3,FALSE))</f>
        <v>暴伤+</v>
      </c>
      <c r="AF943" s="90">
        <v>1500</v>
      </c>
    </row>
    <row r="944" spans="1:32">
      <c r="I944" s="90" t="str">
        <f>IF(H944="",I943,VLOOKUP(H944,装备类型!A:B,2,FALSE))</f>
        <v>头部</v>
      </c>
      <c r="K944" s="220"/>
      <c r="Q944" s="55" t="str">
        <f t="shared" si="31"/>
        <v/>
      </c>
      <c r="S944" s="71"/>
      <c r="Y944" s="90" t="str">
        <f>IF(VLOOKUP(I944,属性值!A:F,2,FALSE)&lt;17,"",IF(P944="","",INT(VLOOKUP(P944,属性值!A:G,R944+1,FALSE)*VLOOKUP(I944,属性值!A:F,5,FALSE))))</f>
        <v/>
      </c>
      <c r="Z944" s="90" t="str">
        <f t="shared" si="33"/>
        <v/>
      </c>
      <c r="AA944" s="90" t="str">
        <f>IF(VLOOKUP(I944,属性值!A:B,2,FALSE)&gt;16,"",IF(P944="","",INT(VLOOKUP(P944,属性值!I:O,R944+1,FALSE)*VLOOKUP(I944,属性值!A:D,3,FALSE))))</f>
        <v/>
      </c>
      <c r="AB944" s="90" t="str">
        <f>IF(VLOOKUP(I944,属性值!A:B,2,FALSE)&gt;16,"",IF(P944="","",INT(VLOOKUP(P944,属性值!I:O,R944+1,FALSE)*VLOOKUP(I944,属性值!A:D,4,FALSE))))</f>
        <v/>
      </c>
      <c r="AC944" s="90">
        <v>21</v>
      </c>
      <c r="AD944" s="90" t="str">
        <f>IF(AC944="","",VLOOKUP(AC944,状态名词!A:C,2,FALSE))</f>
        <v>speed</v>
      </c>
      <c r="AE944" s="90" t="str">
        <f>IF(AC944="","",VLOOKUP(AC944,状态名词!A:C,3,FALSE))</f>
        <v>速度+</v>
      </c>
      <c r="AF944" s="90">
        <v>2000</v>
      </c>
    </row>
    <row r="945" spans="1:32" ht="12.75" customHeight="1">
      <c r="A945" s="90">
        <v>15202</v>
      </c>
      <c r="B945" s="90">
        <v>20</v>
      </c>
      <c r="C945" s="90">
        <v>6</v>
      </c>
      <c r="D945" s="90">
        <v>0</v>
      </c>
      <c r="H945" s="90">
        <v>12</v>
      </c>
      <c r="I945" s="90" t="str">
        <f>IF(H945="",I944,VLOOKUP(H945,装备类型!A:B,2,FALSE))</f>
        <v>胸部</v>
      </c>
      <c r="J945" s="90">
        <v>1</v>
      </c>
      <c r="K945" s="220" t="s">
        <v>7127</v>
      </c>
      <c r="O945" s="90">
        <v>1</v>
      </c>
      <c r="P945" s="90">
        <v>60</v>
      </c>
      <c r="Q945" s="55">
        <f t="shared" si="31"/>
        <v>69</v>
      </c>
      <c r="R945" s="90">
        <v>6</v>
      </c>
      <c r="S945" s="71"/>
      <c r="T945" s="90" t="s">
        <v>7133</v>
      </c>
      <c r="V945" s="221">
        <v>33850</v>
      </c>
      <c r="Y945" s="90" t="str">
        <f>IF(VLOOKUP(I945,属性值!A:F,2,FALSE)&lt;17,"",IF(P945="","",INT(VLOOKUP(P945,属性值!A:G,R945+1,FALSE)*VLOOKUP(I945,属性值!A:F,5,FALSE))))</f>
        <v/>
      </c>
      <c r="Z945" s="90" t="str">
        <f t="shared" si="33"/>
        <v/>
      </c>
      <c r="AA945" s="90">
        <f>IF(VLOOKUP(I945,属性值!A:B,2,FALSE)&gt;16,"",IF(P945="","",INT(VLOOKUP(P945,属性值!I:O,R945+1,FALSE)*VLOOKUP(I945,属性值!A:D,3,FALSE))))</f>
        <v>1374</v>
      </c>
      <c r="AB945" s="90">
        <f>IF(VLOOKUP(I945,属性值!A:B,2,FALSE)&gt;16,"",IF(P945="","",INT(VLOOKUP(P945,属性值!I:O,R945+1,FALSE)*VLOOKUP(I945,属性值!A:D,4,FALSE))))</f>
        <v>687</v>
      </c>
      <c r="AC945" s="90">
        <v>58</v>
      </c>
      <c r="AD945" s="90" t="str">
        <f>IF(AC945="","",VLOOKUP(AC945,状态名词!A:C,2,FALSE))</f>
        <v>vit</v>
      </c>
      <c r="AE945" s="90" t="str">
        <f>IF(AC945="","",VLOOKUP(AC945,状态名词!A:C,3,FALSE))</f>
        <v>体力</v>
      </c>
      <c r="AF945" s="90">
        <v>200</v>
      </c>
    </row>
    <row r="946" spans="1:32">
      <c r="I946" s="90" t="str">
        <f>IF(H946="",I945,VLOOKUP(H946,装备类型!A:B,2,FALSE))</f>
        <v>胸部</v>
      </c>
      <c r="K946" s="220"/>
      <c r="Q946" s="55" t="str">
        <f t="shared" si="31"/>
        <v/>
      </c>
      <c r="S946" s="71"/>
      <c r="Y946" s="90" t="str">
        <f>IF(VLOOKUP(I946,属性值!A:F,2,FALSE)&lt;17,"",IF(P946="","",INT(VLOOKUP(P946,属性值!A:G,R946+1,FALSE)*VLOOKUP(I946,属性值!A:F,5,FALSE))))</f>
        <v/>
      </c>
      <c r="Z946" s="90" t="str">
        <f t="shared" si="33"/>
        <v/>
      </c>
      <c r="AA946" s="90" t="str">
        <f>IF(VLOOKUP(I946,属性值!A:B,2,FALSE)&gt;16,"",IF(P946="","",INT(VLOOKUP(P946,属性值!I:O,R946+1,FALSE)*VLOOKUP(I946,属性值!A:D,3,FALSE))))</f>
        <v/>
      </c>
      <c r="AB946" s="90" t="str">
        <f>IF(VLOOKUP(I946,属性值!A:B,2,FALSE)&gt;16,"",IF(P946="","",INT(VLOOKUP(P946,属性值!I:O,R946+1,FALSE)*VLOOKUP(I946,属性值!A:D,4,FALSE))))</f>
        <v/>
      </c>
      <c r="AC946" s="90">
        <v>54</v>
      </c>
      <c r="AD946" s="90" t="str">
        <f>IF(AC946="","",VLOOKUP(AC946,状态名词!A:C,2,FALSE))</f>
        <v>spi</v>
      </c>
      <c r="AE946" s="90" t="str">
        <f>IF(AC946="","",VLOOKUP(AC946,状态名词!A:C,3,FALSE))</f>
        <v>精神</v>
      </c>
      <c r="AF946" s="90">
        <v>100</v>
      </c>
    </row>
    <row r="947" spans="1:32">
      <c r="I947" s="90" t="str">
        <f>IF(H947="",I946,VLOOKUP(H947,装备类型!A:B,2,FALSE))</f>
        <v>胸部</v>
      </c>
      <c r="K947" s="220"/>
      <c r="Q947" s="55" t="str">
        <f t="shared" si="31"/>
        <v/>
      </c>
      <c r="S947" s="71"/>
      <c r="Y947" s="90" t="str">
        <f>IF(VLOOKUP(I947,属性值!A:F,2,FALSE)&lt;17,"",IF(P947="","",INT(VLOOKUP(P947,属性值!A:G,R947+1,FALSE)*VLOOKUP(I947,属性值!A:F,5,FALSE))))</f>
        <v/>
      </c>
      <c r="Z947" s="90" t="str">
        <f t="shared" si="33"/>
        <v/>
      </c>
      <c r="AA947" s="90" t="str">
        <f>IF(VLOOKUP(I947,属性值!A:B,2,FALSE)&gt;16,"",IF(P947="","",INT(VLOOKUP(P947,属性值!I:O,R947+1,FALSE)*VLOOKUP(I947,属性值!A:D,3,FALSE))))</f>
        <v/>
      </c>
      <c r="AB947" s="90" t="str">
        <f>IF(VLOOKUP(I947,属性值!A:B,2,FALSE)&gt;16,"",IF(P947="","",INT(VLOOKUP(P947,属性值!I:O,R947+1,FALSE)*VLOOKUP(I947,属性值!A:D,4,FALSE))))</f>
        <v/>
      </c>
      <c r="AC947" s="90">
        <v>23</v>
      </c>
      <c r="AD947" s="90" t="str">
        <f>IF(AC947="","",VLOOKUP(AC947,状态名词!A:C,2,FALSE))</f>
        <v>steal</v>
      </c>
      <c r="AE947" s="90" t="str">
        <f>IF(AC947="","",VLOOKUP(AC947,状态名词!A:C,3,FALSE))</f>
        <v>生命偷取</v>
      </c>
      <c r="AF947" s="90">
        <v>1000</v>
      </c>
    </row>
    <row r="948" spans="1:32">
      <c r="I948" s="90" t="str">
        <f>IF(H948="",I947,VLOOKUP(H948,装备类型!A:B,2,FALSE))</f>
        <v>胸部</v>
      </c>
      <c r="K948" s="220"/>
      <c r="Q948" s="55" t="str">
        <f t="shared" si="31"/>
        <v/>
      </c>
      <c r="S948" s="71"/>
      <c r="Y948" s="90" t="str">
        <f>IF(VLOOKUP(I948,属性值!A:F,2,FALSE)&lt;17,"",IF(P948="","",INT(VLOOKUP(P948,属性值!A:G,R948+1,FALSE)*VLOOKUP(I948,属性值!A:F,5,FALSE))))</f>
        <v/>
      </c>
      <c r="Z948" s="90" t="str">
        <f t="shared" si="33"/>
        <v/>
      </c>
      <c r="AA948" s="90" t="str">
        <f>IF(VLOOKUP(I948,属性值!A:B,2,FALSE)&gt;16,"",IF(P948="","",INT(VLOOKUP(P948,属性值!I:O,R948+1,FALSE)*VLOOKUP(I948,属性值!A:D,3,FALSE))))</f>
        <v/>
      </c>
      <c r="AB948" s="90" t="str">
        <f>IF(VLOOKUP(I948,属性值!A:B,2,FALSE)&gt;16,"",IF(P948="","",INT(VLOOKUP(P948,属性值!I:O,R948+1,FALSE)*VLOOKUP(I948,属性值!A:D,4,FALSE))))</f>
        <v/>
      </c>
      <c r="AC948" s="90">
        <v>24</v>
      </c>
      <c r="AD948" s="90" t="str">
        <f>IF(AC948="","",VLOOKUP(AC948,状态名词!A:C,2,FALSE))</f>
        <v>heal</v>
      </c>
      <c r="AE948" s="90" t="str">
        <f>IF(AC948="","",VLOOKUP(AC948,状态名词!A:C,3,FALSE))</f>
        <v>治疗效果+</v>
      </c>
      <c r="AF948" s="90">
        <v>1000</v>
      </c>
    </row>
    <row r="949" spans="1:32">
      <c r="I949" s="90" t="str">
        <f>IF(H949="",I948,VLOOKUP(H949,装备类型!A:B,2,FALSE))</f>
        <v>胸部</v>
      </c>
      <c r="K949" s="220"/>
      <c r="Q949" s="55" t="str">
        <f t="shared" si="31"/>
        <v/>
      </c>
      <c r="S949" s="71"/>
      <c r="Y949" s="90" t="str">
        <f>IF(VLOOKUP(I949,属性值!A:F,2,FALSE)&lt;17,"",IF(P949="","",INT(VLOOKUP(P949,属性值!A:G,R949+1,FALSE)*VLOOKUP(I949,属性值!A:F,5,FALSE))))</f>
        <v/>
      </c>
      <c r="Z949" s="90" t="str">
        <f t="shared" si="33"/>
        <v/>
      </c>
      <c r="AA949" s="90" t="str">
        <f>IF(VLOOKUP(I949,属性值!A:B,2,FALSE)&gt;16,"",IF(P949="","",INT(VLOOKUP(P949,属性值!I:O,R949+1,FALSE)*VLOOKUP(I949,属性值!A:D,3,FALSE))))</f>
        <v/>
      </c>
      <c r="AB949" s="90" t="str">
        <f>IF(VLOOKUP(I949,属性值!A:B,2,FALSE)&gt;16,"",IF(P949="","",INT(VLOOKUP(P949,属性值!I:O,R949+1,FALSE)*VLOOKUP(I949,属性值!A:D,4,FALSE))))</f>
        <v/>
      </c>
      <c r="AC949" s="90">
        <v>30</v>
      </c>
      <c r="AD949" s="90" t="str">
        <f>IF(AC949="","",VLOOKUP(AC949,状态名词!A:C,2,FALSE))</f>
        <v>elementup</v>
      </c>
      <c r="AE949" s="90" t="str">
        <f>IF(AC949="","",VLOOKUP(AC949,状态名词!A:C,3,FALSE))</f>
        <v>全属性强化</v>
      </c>
      <c r="AF949" s="90">
        <v>20</v>
      </c>
    </row>
    <row r="950" spans="1:32">
      <c r="A950" s="90">
        <v>15203</v>
      </c>
      <c r="B950" s="90">
        <v>20</v>
      </c>
      <c r="C950" s="90">
        <v>6</v>
      </c>
      <c r="D950" s="90">
        <v>0</v>
      </c>
      <c r="H950" s="90">
        <v>13</v>
      </c>
      <c r="I950" s="90" t="str">
        <f>IF(H950="",I949,VLOOKUP(H950,装备类型!A:B,2,FALSE))</f>
        <v>腿部</v>
      </c>
      <c r="J950" s="90">
        <v>1</v>
      </c>
      <c r="K950" s="220" t="s">
        <v>7128</v>
      </c>
      <c r="O950" s="90">
        <v>1</v>
      </c>
      <c r="P950" s="90">
        <v>60</v>
      </c>
      <c r="Q950" s="55">
        <f t="shared" si="31"/>
        <v>69</v>
      </c>
      <c r="R950" s="90">
        <v>6</v>
      </c>
      <c r="S950" s="71"/>
      <c r="T950" s="90" t="s">
        <v>7134</v>
      </c>
      <c r="V950" s="221">
        <v>33851</v>
      </c>
      <c r="Y950" s="90" t="str">
        <f>IF(VLOOKUP(I950,属性值!A:F,2,FALSE)&lt;17,"",IF(P950="","",INT(VLOOKUP(P950,属性值!A:G,R950+1,FALSE)*VLOOKUP(I950,属性值!A:F,5,FALSE))))</f>
        <v/>
      </c>
      <c r="Z950" s="90" t="str">
        <f t="shared" si="33"/>
        <v/>
      </c>
      <c r="AA950" s="90">
        <f>IF(VLOOKUP(I950,属性值!A:B,2,FALSE)&gt;16,"",IF(P950="","",INT(VLOOKUP(P950,属性值!I:O,R950+1,FALSE)*VLOOKUP(I950,属性值!A:D,3,FALSE))))</f>
        <v>1374</v>
      </c>
      <c r="AB950" s="90">
        <f>IF(VLOOKUP(I950,属性值!A:B,2,FALSE)&gt;16,"",IF(P950="","",INT(VLOOKUP(P950,属性值!I:O,R950+1,FALSE)*VLOOKUP(I950,属性值!A:D,4,FALSE))))</f>
        <v>687</v>
      </c>
      <c r="AC950" s="90">
        <v>58</v>
      </c>
      <c r="AD950" s="90" t="str">
        <f>IF(AC950="","",VLOOKUP(AC950,状态名词!A:C,2,FALSE))</f>
        <v>vit</v>
      </c>
      <c r="AE950" s="90" t="str">
        <f>IF(AC950="","",VLOOKUP(AC950,状态名词!A:C,3,FALSE))</f>
        <v>体力</v>
      </c>
      <c r="AF950" s="90">
        <v>200</v>
      </c>
    </row>
    <row r="951" spans="1:32">
      <c r="I951" s="90" t="str">
        <f>IF(H951="",I950,VLOOKUP(H951,装备类型!A:B,2,FALSE))</f>
        <v>腿部</v>
      </c>
      <c r="K951" s="220"/>
      <c r="Q951" s="55" t="str">
        <f t="shared" si="31"/>
        <v/>
      </c>
      <c r="S951" s="71"/>
      <c r="Y951" s="90" t="str">
        <f>IF(VLOOKUP(I951,属性值!A:F,2,FALSE)&lt;17,"",IF(P951="","",INT(VLOOKUP(P951,属性值!A:G,R951+1,FALSE)*VLOOKUP(I951,属性值!A:F,5,FALSE))))</f>
        <v/>
      </c>
      <c r="Z951" s="90" t="str">
        <f t="shared" si="33"/>
        <v/>
      </c>
      <c r="AA951" s="90" t="str">
        <f>IF(VLOOKUP(I951,属性值!A:B,2,FALSE)&gt;16,"",IF(P951="","",INT(VLOOKUP(P951,属性值!I:O,R951+1,FALSE)*VLOOKUP(I951,属性值!A:D,3,FALSE))))</f>
        <v/>
      </c>
      <c r="AB951" s="90" t="str">
        <f>IF(VLOOKUP(I951,属性值!A:B,2,FALSE)&gt;16,"",IF(P951="","",INT(VLOOKUP(P951,属性值!I:O,R951+1,FALSE)*VLOOKUP(I951,属性值!A:D,4,FALSE))))</f>
        <v/>
      </c>
      <c r="AC951" s="90">
        <v>54</v>
      </c>
      <c r="AD951" s="90" t="str">
        <f>IF(AC951="","",VLOOKUP(AC951,状态名词!A:C,2,FALSE))</f>
        <v>spi</v>
      </c>
      <c r="AE951" s="90" t="str">
        <f>IF(AC951="","",VLOOKUP(AC951,状态名词!A:C,3,FALSE))</f>
        <v>精神</v>
      </c>
      <c r="AF951" s="90">
        <v>100</v>
      </c>
    </row>
    <row r="952" spans="1:32">
      <c r="I952" s="90" t="str">
        <f>IF(H952="",I951,VLOOKUP(H952,装备类型!A:B,2,FALSE))</f>
        <v>腿部</v>
      </c>
      <c r="K952" s="220"/>
      <c r="Q952" s="55" t="str">
        <f t="shared" si="31"/>
        <v/>
      </c>
      <c r="S952" s="71"/>
      <c r="Y952" s="90" t="str">
        <f>IF(VLOOKUP(I952,属性值!A:F,2,FALSE)&lt;17,"",IF(P952="","",INT(VLOOKUP(P952,属性值!A:G,R952+1,FALSE)*VLOOKUP(I952,属性值!A:F,5,FALSE))))</f>
        <v/>
      </c>
      <c r="Z952" s="90" t="str">
        <f t="shared" si="33"/>
        <v/>
      </c>
      <c r="AA952" s="90" t="str">
        <f>IF(VLOOKUP(I952,属性值!A:B,2,FALSE)&gt;16,"",IF(P952="","",INT(VLOOKUP(P952,属性值!I:O,R952+1,FALSE)*VLOOKUP(I952,属性值!A:D,3,FALSE))))</f>
        <v/>
      </c>
      <c r="AB952" s="90" t="str">
        <f>IF(VLOOKUP(I952,属性值!A:B,2,FALSE)&gt;16,"",IF(P952="","",INT(VLOOKUP(P952,属性值!I:O,R952+1,FALSE)*VLOOKUP(I952,属性值!A:D,4,FALSE))))</f>
        <v/>
      </c>
      <c r="AC952" s="90">
        <v>20</v>
      </c>
      <c r="AD952" s="90" t="str">
        <f>IF(AC952="","",VLOOKUP(AC952,状态名词!A:C,2,FALSE))</f>
        <v>ratingdamage</v>
      </c>
      <c r="AE952" s="90" t="str">
        <f>IF(AC952="","",VLOOKUP(AC952,状态名词!A:C,3,FALSE))</f>
        <v>暴伤+</v>
      </c>
      <c r="AF952" s="90">
        <v>1500</v>
      </c>
    </row>
    <row r="953" spans="1:32">
      <c r="I953" s="90" t="str">
        <f>IF(H953="",I952,VLOOKUP(H953,装备类型!A:B,2,FALSE))</f>
        <v>腿部</v>
      </c>
      <c r="K953" s="220"/>
      <c r="Q953" s="55" t="str">
        <f t="shared" si="31"/>
        <v/>
      </c>
      <c r="S953" s="71"/>
      <c r="Y953" s="90" t="str">
        <f>IF(VLOOKUP(I953,属性值!A:F,2,FALSE)&lt;17,"",IF(P953="","",INT(VLOOKUP(P953,属性值!A:G,R953+1,FALSE)*VLOOKUP(I953,属性值!A:F,5,FALSE))))</f>
        <v/>
      </c>
      <c r="Z953" s="90" t="str">
        <f t="shared" si="33"/>
        <v/>
      </c>
      <c r="AA953" s="90" t="str">
        <f>IF(VLOOKUP(I953,属性值!A:B,2,FALSE)&gt;16,"",IF(P953="","",INT(VLOOKUP(P953,属性值!I:O,R953+1,FALSE)*VLOOKUP(I953,属性值!A:D,3,FALSE))))</f>
        <v/>
      </c>
      <c r="AB953" s="90" t="str">
        <f>IF(VLOOKUP(I953,属性值!A:B,2,FALSE)&gt;16,"",IF(P953="","",INT(VLOOKUP(P953,属性值!I:O,R953+1,FALSE)*VLOOKUP(I953,属性值!A:D,4,FALSE))))</f>
        <v/>
      </c>
      <c r="AC953" s="90">
        <v>21</v>
      </c>
      <c r="AD953" s="90" t="str">
        <f>IF(AC953="","",VLOOKUP(AC953,状态名词!A:C,2,FALSE))</f>
        <v>speed</v>
      </c>
      <c r="AE953" s="90" t="str">
        <f>IF(AC953="","",VLOOKUP(AC953,状态名词!A:C,3,FALSE))</f>
        <v>速度+</v>
      </c>
      <c r="AF953" s="90">
        <v>2000</v>
      </c>
    </row>
    <row r="954" spans="1:32">
      <c r="I954" s="90" t="str">
        <f>IF(H954="",I953,VLOOKUP(H954,装备类型!A:B,2,FALSE))</f>
        <v>腿部</v>
      </c>
      <c r="K954" s="220"/>
      <c r="Q954" s="55" t="str">
        <f t="shared" si="31"/>
        <v/>
      </c>
      <c r="S954" s="71"/>
      <c r="Y954" s="90" t="str">
        <f>IF(VLOOKUP(I954,属性值!A:F,2,FALSE)&lt;17,"",IF(P954="","",INT(VLOOKUP(P954,属性值!A:G,R954+1,FALSE)*VLOOKUP(I954,属性值!A:F,5,FALSE))))</f>
        <v/>
      </c>
      <c r="Z954" s="90" t="str">
        <f t="shared" si="33"/>
        <v/>
      </c>
      <c r="AA954" s="90" t="str">
        <f>IF(VLOOKUP(I954,属性值!A:B,2,FALSE)&gt;16,"",IF(P954="","",INT(VLOOKUP(P954,属性值!I:O,R954+1,FALSE)*VLOOKUP(I954,属性值!A:D,3,FALSE))))</f>
        <v/>
      </c>
      <c r="AB954" s="90" t="str">
        <f>IF(VLOOKUP(I954,属性值!A:B,2,FALSE)&gt;16,"",IF(P954="","",INT(VLOOKUP(P954,属性值!I:O,R954+1,FALSE)*VLOOKUP(I954,属性值!A:D,4,FALSE))))</f>
        <v/>
      </c>
      <c r="AC954" s="90">
        <v>23</v>
      </c>
      <c r="AD954" s="90" t="str">
        <f>IF(AC954="","",VLOOKUP(AC954,状态名词!A:C,2,FALSE))</f>
        <v>steal</v>
      </c>
      <c r="AE954" s="90" t="str">
        <f>IF(AC954="","",VLOOKUP(AC954,状态名词!A:C,3,FALSE))</f>
        <v>生命偷取</v>
      </c>
      <c r="AF954" s="90">
        <v>1000</v>
      </c>
    </row>
    <row r="955" spans="1:32">
      <c r="A955" s="90">
        <v>15204</v>
      </c>
      <c r="B955" s="90">
        <v>20</v>
      </c>
      <c r="C955" s="90">
        <v>6</v>
      </c>
      <c r="D955" s="90">
        <v>0</v>
      </c>
      <c r="H955" s="90">
        <v>14</v>
      </c>
      <c r="I955" s="90" t="str">
        <f>IF(H955="",I954,VLOOKUP(H955,装备类型!A:B,2,FALSE))</f>
        <v>戒指</v>
      </c>
      <c r="J955" s="90">
        <v>1</v>
      </c>
      <c r="K955" s="220" t="s">
        <v>7129</v>
      </c>
      <c r="O955" s="90">
        <v>1</v>
      </c>
      <c r="P955" s="90">
        <v>60</v>
      </c>
      <c r="Q955" s="55">
        <f t="shared" si="31"/>
        <v>69</v>
      </c>
      <c r="R955" s="90">
        <v>6</v>
      </c>
      <c r="S955" s="71"/>
      <c r="T955" s="90" t="s">
        <v>7135</v>
      </c>
      <c r="V955" s="221">
        <v>33852</v>
      </c>
      <c r="Y955" s="90" t="str">
        <f>IF(VLOOKUP(I955,属性值!A:F,2,FALSE)&lt;17,"",IF(P955="","",INT(VLOOKUP(P955,属性值!A:G,R955+1,FALSE)*VLOOKUP(I955,属性值!A:F,5,FALSE))))</f>
        <v/>
      </c>
      <c r="Z955" s="90" t="str">
        <f t="shared" si="33"/>
        <v/>
      </c>
      <c r="AA955" s="90">
        <f>IF(VLOOKUP(I955,属性值!A:B,2,FALSE)&gt;16,"",IF(P955="","",INT(VLOOKUP(P955,属性值!I:O,R955+1,FALSE)*VLOOKUP(I955,属性值!A:D,3,FALSE))))</f>
        <v>687</v>
      </c>
      <c r="AB955" s="90">
        <f>IF(VLOOKUP(I955,属性值!A:B,2,FALSE)&gt;16,"",IF(P955="","",INT(VLOOKUP(P955,属性值!I:O,R955+1,FALSE)*VLOOKUP(I955,属性值!A:D,4,FALSE))))</f>
        <v>1374</v>
      </c>
      <c r="AC955" s="90">
        <v>58</v>
      </c>
      <c r="AD955" s="90" t="str">
        <f>IF(AC955="","",VLOOKUP(AC955,状态名词!A:C,2,FALSE))</f>
        <v>vit</v>
      </c>
      <c r="AE955" s="90" t="str">
        <f>IF(AC955="","",VLOOKUP(AC955,状态名词!A:C,3,FALSE))</f>
        <v>体力</v>
      </c>
      <c r="AF955" s="90">
        <v>100</v>
      </c>
    </row>
    <row r="956" spans="1:32">
      <c r="I956" s="90" t="str">
        <f>IF(H956="",I955,VLOOKUP(H956,装备类型!A:B,2,FALSE))</f>
        <v>戒指</v>
      </c>
      <c r="K956" s="220"/>
      <c r="Q956" s="55" t="str">
        <f t="shared" si="31"/>
        <v/>
      </c>
      <c r="S956" s="71"/>
      <c r="Y956" s="90" t="str">
        <f>IF(VLOOKUP(I956,属性值!A:F,2,FALSE)&lt;17,"",IF(P956="","",INT(VLOOKUP(P956,属性值!A:G,R956+1,FALSE)*VLOOKUP(I956,属性值!A:F,5,FALSE))))</f>
        <v/>
      </c>
      <c r="Z956" s="90" t="str">
        <f t="shared" si="33"/>
        <v/>
      </c>
      <c r="AA956" s="90" t="str">
        <f>IF(VLOOKUP(I956,属性值!A:B,2,FALSE)&gt;16,"",IF(P956="","",INT(VLOOKUP(P956,属性值!I:O,R956+1,FALSE)*VLOOKUP(I956,属性值!A:D,3,FALSE))))</f>
        <v/>
      </c>
      <c r="AB956" s="90" t="str">
        <f>IF(VLOOKUP(I956,属性值!A:B,2,FALSE)&gt;16,"",IF(P956="","",INT(VLOOKUP(P956,属性值!I:O,R956+1,FALSE)*VLOOKUP(I956,属性值!A:D,4,FALSE))))</f>
        <v/>
      </c>
      <c r="AC956" s="90">
        <v>54</v>
      </c>
      <c r="AD956" s="90" t="str">
        <f>IF(AC956="","",VLOOKUP(AC956,状态名词!A:C,2,FALSE))</f>
        <v>spi</v>
      </c>
      <c r="AE956" s="90" t="str">
        <f>IF(AC956="","",VLOOKUP(AC956,状态名词!A:C,3,FALSE))</f>
        <v>精神</v>
      </c>
      <c r="AF956" s="90">
        <v>200</v>
      </c>
    </row>
    <row r="957" spans="1:32">
      <c r="I957" s="90" t="str">
        <f>IF(H957="",I956,VLOOKUP(H957,装备类型!A:B,2,FALSE))</f>
        <v>戒指</v>
      </c>
      <c r="K957" s="220"/>
      <c r="Q957" s="55" t="str">
        <f t="shared" si="31"/>
        <v/>
      </c>
      <c r="S957" s="71"/>
      <c r="Y957" s="90" t="str">
        <f>IF(VLOOKUP(I957,属性值!A:F,2,FALSE)&lt;17,"",IF(P957="","",INT(VLOOKUP(P957,属性值!A:G,R957+1,FALSE)*VLOOKUP(I957,属性值!A:F,5,FALSE))))</f>
        <v/>
      </c>
      <c r="Z957" s="90" t="str">
        <f t="shared" si="33"/>
        <v/>
      </c>
      <c r="AA957" s="90" t="str">
        <f>IF(VLOOKUP(I957,属性值!A:B,2,FALSE)&gt;16,"",IF(P957="","",INT(VLOOKUP(P957,属性值!I:O,R957+1,FALSE)*VLOOKUP(I957,属性值!A:D,3,FALSE))))</f>
        <v/>
      </c>
      <c r="AB957" s="90" t="str">
        <f>IF(VLOOKUP(I957,属性值!A:B,2,FALSE)&gt;16,"",IF(P957="","",INT(VLOOKUP(P957,属性值!I:O,R957+1,FALSE)*VLOOKUP(I957,属性值!A:D,4,FALSE))))</f>
        <v/>
      </c>
      <c r="AC957" s="90">
        <v>26</v>
      </c>
      <c r="AD957" s="90" t="str">
        <f>IF(AC957="","",VLOOKUP(AC957,状态名词!A:C,2,FALSE))</f>
        <v>fireup</v>
      </c>
      <c r="AE957" s="90" t="str">
        <f>IF(AC957="","",VLOOKUP(AC957,状态名词!A:C,3,FALSE))</f>
        <v>火属性强化</v>
      </c>
      <c r="AF957" s="90">
        <v>10</v>
      </c>
    </row>
    <row r="958" spans="1:32">
      <c r="I958" s="90" t="str">
        <f>IF(H958="",I957,VLOOKUP(H958,装备类型!A:B,2,FALSE))</f>
        <v>戒指</v>
      </c>
      <c r="K958" s="220"/>
      <c r="Q958" s="55" t="str">
        <f t="shared" si="31"/>
        <v/>
      </c>
      <c r="S958" s="71"/>
      <c r="Y958" s="90" t="str">
        <f>IF(VLOOKUP(I958,属性值!A:F,2,FALSE)&lt;17,"",IF(P958="","",INT(VLOOKUP(P958,属性值!A:G,R958+1,FALSE)*VLOOKUP(I958,属性值!A:F,5,FALSE))))</f>
        <v/>
      </c>
      <c r="Z958" s="90" t="str">
        <f t="shared" si="33"/>
        <v/>
      </c>
      <c r="AA958" s="90" t="str">
        <f>IF(VLOOKUP(I958,属性值!A:B,2,FALSE)&gt;16,"",IF(P958="","",INT(VLOOKUP(P958,属性值!I:O,R958+1,FALSE)*VLOOKUP(I958,属性值!A:D,3,FALSE))))</f>
        <v/>
      </c>
      <c r="AB958" s="90" t="str">
        <f>IF(VLOOKUP(I958,属性值!A:B,2,FALSE)&gt;16,"",IF(P958="","",INT(VLOOKUP(P958,属性值!I:O,R958+1,FALSE)*VLOOKUP(I958,属性值!A:D,4,FALSE))))</f>
        <v/>
      </c>
      <c r="AC958" s="90">
        <v>27</v>
      </c>
      <c r="AD958" s="90" t="str">
        <f>IF(AC958="","",VLOOKUP(AC958,状态名词!A:C,2,FALSE))</f>
        <v>iceup</v>
      </c>
      <c r="AE958" s="90" t="str">
        <f>IF(AC958="","",VLOOKUP(AC958,状态名词!A:C,3,FALSE))</f>
        <v>冰属性强化</v>
      </c>
      <c r="AF958" s="90">
        <v>10</v>
      </c>
    </row>
    <row r="959" spans="1:32">
      <c r="I959" s="90" t="str">
        <f>IF(H959="",I958,VLOOKUP(H959,装备类型!A:B,2,FALSE))</f>
        <v>戒指</v>
      </c>
      <c r="K959" s="220"/>
      <c r="Q959" s="55" t="str">
        <f t="shared" si="31"/>
        <v/>
      </c>
      <c r="S959" s="71"/>
      <c r="Y959" s="90" t="str">
        <f>IF(VLOOKUP(I959,属性值!A:F,2,FALSE)&lt;17,"",IF(P959="","",INT(VLOOKUP(P959,属性值!A:G,R959+1,FALSE)*VLOOKUP(I959,属性值!A:F,5,FALSE))))</f>
        <v/>
      </c>
      <c r="Z959" s="90" t="str">
        <f t="shared" si="33"/>
        <v/>
      </c>
      <c r="AA959" s="90" t="str">
        <f>IF(VLOOKUP(I959,属性值!A:B,2,FALSE)&gt;16,"",IF(P959="","",INT(VLOOKUP(P959,属性值!I:O,R959+1,FALSE)*VLOOKUP(I959,属性值!A:D,3,FALSE))))</f>
        <v/>
      </c>
      <c r="AB959" s="90" t="str">
        <f>IF(VLOOKUP(I959,属性值!A:B,2,FALSE)&gt;16,"",IF(P959="","",INT(VLOOKUP(P959,属性值!I:O,R959+1,FALSE)*VLOOKUP(I959,属性值!A:D,4,FALSE))))</f>
        <v/>
      </c>
      <c r="AC959" s="90">
        <v>35</v>
      </c>
      <c r="AD959" s="90" t="str">
        <f>IF(AC959="","",VLOOKUP(AC959,状态名词!A:C,2,FALSE))</f>
        <v>reelement</v>
      </c>
      <c r="AE959" s="90" t="str">
        <f>IF(AC959="","",VLOOKUP(AC959,状态名词!A:C,3,FALSE))</f>
        <v>全抗性强化</v>
      </c>
      <c r="AF959" s="90">
        <v>20</v>
      </c>
    </row>
    <row r="960" spans="1:32">
      <c r="A960" s="90">
        <v>15205</v>
      </c>
      <c r="B960" s="90">
        <v>20</v>
      </c>
      <c r="C960" s="90">
        <v>6</v>
      </c>
      <c r="D960" s="90">
        <v>0</v>
      </c>
      <c r="H960" s="90">
        <v>15</v>
      </c>
      <c r="I960" s="90" t="str">
        <f>IF(H960="",I959,VLOOKUP(H960,装备类型!A:B,2,FALSE))</f>
        <v>项链</v>
      </c>
      <c r="J960" s="90">
        <v>1</v>
      </c>
      <c r="K960" s="220" t="s">
        <v>7130</v>
      </c>
      <c r="O960" s="90">
        <v>1</v>
      </c>
      <c r="P960" s="90">
        <v>60</v>
      </c>
      <c r="Q960" s="55">
        <f t="shared" si="31"/>
        <v>69</v>
      </c>
      <c r="R960" s="90">
        <v>6</v>
      </c>
      <c r="S960" s="71"/>
      <c r="T960" s="90" t="s">
        <v>7136</v>
      </c>
      <c r="V960" s="221">
        <v>33853</v>
      </c>
      <c r="Y960" s="90" t="str">
        <f>IF(VLOOKUP(I960,属性值!A:F,2,FALSE)&lt;17,"",IF(P960="","",INT(VLOOKUP(P960,属性值!A:G,R960+1,FALSE)*VLOOKUP(I960,属性值!A:F,5,FALSE))))</f>
        <v/>
      </c>
      <c r="Z960" s="90" t="str">
        <f t="shared" si="33"/>
        <v/>
      </c>
      <c r="AA960" s="90">
        <f>IF(VLOOKUP(I960,属性值!A:B,2,FALSE)&gt;16,"",IF(P960="","",INT(VLOOKUP(P960,属性值!I:O,R960+1,FALSE)*VLOOKUP(I960,属性值!A:D,3,FALSE))))</f>
        <v>687</v>
      </c>
      <c r="AB960" s="90">
        <f>IF(VLOOKUP(I960,属性值!A:B,2,FALSE)&gt;16,"",IF(P960="","",INT(VLOOKUP(P960,属性值!I:O,R960+1,FALSE)*VLOOKUP(I960,属性值!A:D,4,FALSE))))</f>
        <v>1374</v>
      </c>
      <c r="AC960" s="90">
        <v>58</v>
      </c>
      <c r="AD960" s="90" t="str">
        <f>IF(AC960="","",VLOOKUP(AC960,状态名词!A:C,2,FALSE))</f>
        <v>vit</v>
      </c>
      <c r="AE960" s="90" t="str">
        <f>IF(AC960="","",VLOOKUP(AC960,状态名词!A:C,3,FALSE))</f>
        <v>体力</v>
      </c>
      <c r="AF960" s="90">
        <v>100</v>
      </c>
    </row>
    <row r="961" spans="1:32">
      <c r="I961" s="90" t="str">
        <f>IF(H961="",I960,VLOOKUP(H961,装备类型!A:B,2,FALSE))</f>
        <v>项链</v>
      </c>
      <c r="K961" s="220"/>
      <c r="Q961" s="55" t="str">
        <f t="shared" si="31"/>
        <v/>
      </c>
      <c r="S961" s="71"/>
      <c r="Y961" s="90" t="str">
        <f>IF(VLOOKUP(I961,属性值!A:F,2,FALSE)&lt;17,"",IF(P961="","",INT(VLOOKUP(P961,属性值!A:G,R961+1,FALSE)*VLOOKUP(I961,属性值!A:F,5,FALSE))))</f>
        <v/>
      </c>
      <c r="Z961" s="90" t="str">
        <f t="shared" si="33"/>
        <v/>
      </c>
      <c r="AA961" s="90" t="str">
        <f>IF(VLOOKUP(I961,属性值!A:B,2,FALSE)&gt;16,"",IF(P961="","",INT(VLOOKUP(P961,属性值!I:O,R961+1,FALSE)*VLOOKUP(I961,属性值!A:D,3,FALSE))))</f>
        <v/>
      </c>
      <c r="AB961" s="90" t="str">
        <f>IF(VLOOKUP(I961,属性值!A:B,2,FALSE)&gt;16,"",IF(P961="","",INT(VLOOKUP(P961,属性值!I:O,R961+1,FALSE)*VLOOKUP(I961,属性值!A:D,4,FALSE))))</f>
        <v/>
      </c>
      <c r="AC961" s="90">
        <v>54</v>
      </c>
      <c r="AD961" s="90" t="str">
        <f>IF(AC961="","",VLOOKUP(AC961,状态名词!A:C,2,FALSE))</f>
        <v>spi</v>
      </c>
      <c r="AE961" s="90" t="str">
        <f>IF(AC961="","",VLOOKUP(AC961,状态名词!A:C,3,FALSE))</f>
        <v>精神</v>
      </c>
      <c r="AF961" s="90">
        <v>200</v>
      </c>
    </row>
    <row r="962" spans="1:32">
      <c r="I962" s="90" t="str">
        <f>IF(H962="",I961,VLOOKUP(H962,装备类型!A:B,2,FALSE))</f>
        <v>项链</v>
      </c>
      <c r="K962" s="220"/>
      <c r="Q962" s="55" t="str">
        <f t="shared" si="31"/>
        <v/>
      </c>
      <c r="S962" s="71"/>
      <c r="Y962" s="90" t="str">
        <f>IF(VLOOKUP(I962,属性值!A:F,2,FALSE)&lt;17,"",IF(P962="","",INT(VLOOKUP(P962,属性值!A:G,R962+1,FALSE)*VLOOKUP(I962,属性值!A:F,5,FALSE))))</f>
        <v/>
      </c>
      <c r="Z962" s="90" t="str">
        <f t="shared" si="33"/>
        <v/>
      </c>
      <c r="AA962" s="90" t="str">
        <f>IF(VLOOKUP(I962,属性值!A:B,2,FALSE)&gt;16,"",IF(P962="","",INT(VLOOKUP(P962,属性值!I:O,R962+1,FALSE)*VLOOKUP(I962,属性值!A:D,3,FALSE))))</f>
        <v/>
      </c>
      <c r="AB962" s="90" t="str">
        <f>IF(VLOOKUP(I962,属性值!A:B,2,FALSE)&gt;16,"",IF(P962="","",INT(VLOOKUP(P962,属性值!I:O,R962+1,FALSE)*VLOOKUP(I962,属性值!A:D,4,FALSE))))</f>
        <v/>
      </c>
      <c r="AC962" s="90">
        <v>28</v>
      </c>
      <c r="AD962" s="90" t="str">
        <f>IF(AC962="","",VLOOKUP(AC962,状态名词!A:C,2,FALSE))</f>
        <v>lightup</v>
      </c>
      <c r="AE962" s="90" t="str">
        <f>IF(AC962="","",VLOOKUP(AC962,状态名词!A:C,3,FALSE))</f>
        <v>光属性强化</v>
      </c>
      <c r="AF962" s="90">
        <v>10</v>
      </c>
    </row>
    <row r="963" spans="1:32">
      <c r="I963" s="90" t="str">
        <f>IF(H963="",I962,VLOOKUP(H963,装备类型!A:B,2,FALSE))</f>
        <v>项链</v>
      </c>
      <c r="K963" s="220"/>
      <c r="Q963" s="55" t="str">
        <f t="shared" si="31"/>
        <v/>
      </c>
      <c r="S963" s="71"/>
      <c r="Y963" s="90" t="str">
        <f>IF(VLOOKUP(I963,属性值!A:F,2,FALSE)&lt;17,"",IF(P963="","",INT(VLOOKUP(P963,属性值!A:G,R963+1,FALSE)*VLOOKUP(I963,属性值!A:F,5,FALSE))))</f>
        <v/>
      </c>
      <c r="Z963" s="90" t="str">
        <f t="shared" si="33"/>
        <v/>
      </c>
      <c r="AA963" s="90" t="str">
        <f>IF(VLOOKUP(I963,属性值!A:B,2,FALSE)&gt;16,"",IF(P963="","",INT(VLOOKUP(P963,属性值!I:O,R963+1,FALSE)*VLOOKUP(I963,属性值!A:D,3,FALSE))))</f>
        <v/>
      </c>
      <c r="AB963" s="90" t="str">
        <f>IF(VLOOKUP(I963,属性值!A:B,2,FALSE)&gt;16,"",IF(P963="","",INT(VLOOKUP(P963,属性值!I:O,R963+1,FALSE)*VLOOKUP(I963,属性值!A:D,4,FALSE))))</f>
        <v/>
      </c>
      <c r="AC963" s="90">
        <v>29</v>
      </c>
      <c r="AD963" s="90" t="str">
        <f>IF(AC963="","",VLOOKUP(AC963,状态名词!A:C,2,FALSE))</f>
        <v>darkup</v>
      </c>
      <c r="AE963" s="90" t="str">
        <f>IF(AC963="","",VLOOKUP(AC963,状态名词!A:C,3,FALSE))</f>
        <v>暗属性强化</v>
      </c>
      <c r="AF963" s="90">
        <v>10</v>
      </c>
    </row>
    <row r="964" spans="1:32">
      <c r="I964" s="90" t="str">
        <f>IF(H964="",I963,VLOOKUP(H964,装备类型!A:B,2,FALSE))</f>
        <v>项链</v>
      </c>
      <c r="K964" s="220"/>
      <c r="Q964" s="55" t="str">
        <f t="shared" si="31"/>
        <v/>
      </c>
      <c r="S964" s="71"/>
      <c r="Y964" s="90" t="str">
        <f>IF(VLOOKUP(I964,属性值!A:F,2,FALSE)&lt;17,"",IF(P964="","",INT(VLOOKUP(P964,属性值!A:G,R964+1,FALSE)*VLOOKUP(I964,属性值!A:F,5,FALSE))))</f>
        <v/>
      </c>
      <c r="Z964" s="90" t="str">
        <f t="shared" si="33"/>
        <v/>
      </c>
      <c r="AA964" s="90" t="str">
        <f>IF(VLOOKUP(I964,属性值!A:B,2,FALSE)&gt;16,"",IF(P964="","",INT(VLOOKUP(P964,属性值!I:O,R964+1,FALSE)*VLOOKUP(I964,属性值!A:D,3,FALSE))))</f>
        <v/>
      </c>
      <c r="AB964" s="90" t="str">
        <f>IF(VLOOKUP(I964,属性值!A:B,2,FALSE)&gt;16,"",IF(P964="","",INT(VLOOKUP(P964,属性值!I:O,R964+1,FALSE)*VLOOKUP(I964,属性值!A:D,4,FALSE))))</f>
        <v/>
      </c>
      <c r="AC964" s="90">
        <v>35</v>
      </c>
      <c r="AD964" s="90" t="str">
        <f>IF(AC964="","",VLOOKUP(AC964,状态名词!A:C,2,FALSE))</f>
        <v>reelement</v>
      </c>
      <c r="AE964" s="90" t="str">
        <f>IF(AC964="","",VLOOKUP(AC964,状态名词!A:C,3,FALSE))</f>
        <v>全抗性强化</v>
      </c>
      <c r="AF964" s="90">
        <v>20</v>
      </c>
    </row>
    <row r="965" spans="1:32">
      <c r="A965" s="90">
        <v>15206</v>
      </c>
      <c r="B965" s="90">
        <v>20</v>
      </c>
      <c r="C965" s="90">
        <v>6</v>
      </c>
      <c r="D965" s="90">
        <v>0</v>
      </c>
      <c r="H965" s="90">
        <v>16</v>
      </c>
      <c r="I965" s="90" t="str">
        <f>IF(H965="",I964,VLOOKUP(H965,装备类型!A:B,2,FALSE))</f>
        <v>手镯</v>
      </c>
      <c r="J965" s="90">
        <v>1</v>
      </c>
      <c r="K965" s="220" t="s">
        <v>7131</v>
      </c>
      <c r="O965" s="90">
        <v>1</v>
      </c>
      <c r="P965" s="90">
        <v>60</v>
      </c>
      <c r="Q965" s="55">
        <f t="shared" si="31"/>
        <v>69</v>
      </c>
      <c r="R965" s="90">
        <v>6</v>
      </c>
      <c r="S965" s="71"/>
      <c r="T965" s="90" t="s">
        <v>7137</v>
      </c>
      <c r="V965" s="221">
        <v>33854</v>
      </c>
      <c r="Y965" s="90" t="str">
        <f>IF(VLOOKUP(I965,属性值!A:F,2,FALSE)&lt;17,"",IF(P965="","",INT(VLOOKUP(P965,属性值!A:G,R965+1,FALSE)*VLOOKUP(I965,属性值!A:F,5,FALSE))))</f>
        <v/>
      </c>
      <c r="Z965" s="90" t="str">
        <f t="shared" si="33"/>
        <v/>
      </c>
      <c r="AA965" s="90">
        <f>IF(VLOOKUP(I965,属性值!A:B,2,FALSE)&gt;16,"",IF(P965="","",INT(VLOOKUP(P965,属性值!I:O,R965+1,FALSE)*VLOOKUP(I965,属性值!A:D,3,FALSE))))</f>
        <v>687</v>
      </c>
      <c r="AB965" s="90">
        <f>IF(VLOOKUP(I965,属性值!A:B,2,FALSE)&gt;16,"",IF(P965="","",INT(VLOOKUP(P965,属性值!I:O,R965+1,FALSE)*VLOOKUP(I965,属性值!A:D,4,FALSE))))</f>
        <v>1374</v>
      </c>
      <c r="AC965" s="90">
        <v>58</v>
      </c>
      <c r="AD965" s="90" t="str">
        <f>IF(AC965="","",VLOOKUP(AC965,状态名词!A:C,2,FALSE))</f>
        <v>vit</v>
      </c>
      <c r="AE965" s="90" t="str">
        <f>IF(AC965="","",VLOOKUP(AC965,状态名词!A:C,3,FALSE))</f>
        <v>体力</v>
      </c>
      <c r="AF965" s="90">
        <v>100</v>
      </c>
    </row>
    <row r="966" spans="1:32">
      <c r="I966" s="90" t="str">
        <f>IF(H966="",I965,VLOOKUP(H966,装备类型!A:B,2,FALSE))</f>
        <v>手镯</v>
      </c>
      <c r="K966" s="207"/>
      <c r="Q966" s="55" t="str">
        <f t="shared" si="31"/>
        <v/>
      </c>
      <c r="S966" s="71"/>
      <c r="V966" s="221">
        <v>33855</v>
      </c>
      <c r="Y966" s="90" t="str">
        <f>IF(VLOOKUP(I966,属性值!A:F,2,FALSE)&lt;17,"",IF(P966="","",INT(VLOOKUP(P966,属性值!A:G,R966+1,FALSE)*VLOOKUP(I966,属性值!A:F,5,FALSE))))</f>
        <v/>
      </c>
      <c r="Z966" s="90" t="str">
        <f t="shared" si="33"/>
        <v/>
      </c>
      <c r="AA966" s="90" t="str">
        <f>IF(VLOOKUP(I966,属性值!A:B,2,FALSE)&gt;16,"",IF(P966="","",INT(VLOOKUP(P966,属性值!I:O,R966+1,FALSE)*VLOOKUP(I966,属性值!A:D,3,FALSE))))</f>
        <v/>
      </c>
      <c r="AB966" s="90" t="str">
        <f>IF(VLOOKUP(I966,属性值!A:B,2,FALSE)&gt;16,"",IF(P966="","",INT(VLOOKUP(P966,属性值!I:O,R966+1,FALSE)*VLOOKUP(I966,属性值!A:D,4,FALSE))))</f>
        <v/>
      </c>
      <c r="AC966" s="90">
        <v>54</v>
      </c>
      <c r="AD966" s="90" t="str">
        <f>IF(AC966="","",VLOOKUP(AC966,状态名词!A:C,2,FALSE))</f>
        <v>spi</v>
      </c>
      <c r="AE966" s="90" t="str">
        <f>IF(AC966="","",VLOOKUP(AC966,状态名词!A:C,3,FALSE))</f>
        <v>精神</v>
      </c>
      <c r="AF966" s="90">
        <v>200</v>
      </c>
    </row>
    <row r="967" spans="1:32">
      <c r="I967" s="90" t="str">
        <f>IF(H967="",I966,VLOOKUP(H967,装备类型!A:B,2,FALSE))</f>
        <v>手镯</v>
      </c>
      <c r="K967" s="207"/>
      <c r="Q967" s="55" t="str">
        <f t="shared" si="31"/>
        <v/>
      </c>
      <c r="S967" s="71"/>
      <c r="Y967" s="90" t="str">
        <f>IF(VLOOKUP(I967,属性值!A:F,2,FALSE)&lt;17,"",IF(P967="","",INT(VLOOKUP(P967,属性值!A:G,R967+1,FALSE)*VLOOKUP(I967,属性值!A:F,5,FALSE))))</f>
        <v/>
      </c>
      <c r="Z967" s="90" t="str">
        <f t="shared" si="33"/>
        <v/>
      </c>
      <c r="AA967" s="90" t="str">
        <f>IF(VLOOKUP(I967,属性值!A:B,2,FALSE)&gt;16,"",IF(P967="","",INT(VLOOKUP(P967,属性值!I:O,R967+1,FALSE)*VLOOKUP(I967,属性值!A:D,3,FALSE))))</f>
        <v/>
      </c>
      <c r="AB967" s="90" t="str">
        <f>IF(VLOOKUP(I967,属性值!A:B,2,FALSE)&gt;16,"",IF(P967="","",INT(VLOOKUP(P967,属性值!I:O,R967+1,FALSE)*VLOOKUP(I967,属性值!A:D,4,FALSE))))</f>
        <v/>
      </c>
      <c r="AC967" s="90">
        <v>30</v>
      </c>
      <c r="AD967" s="90" t="str">
        <f>IF(AC967="","",VLOOKUP(AC967,状态名词!A:C,2,FALSE))</f>
        <v>elementup</v>
      </c>
      <c r="AE967" s="90" t="str">
        <f>IF(AC967="","",VLOOKUP(AC967,状态名词!A:C,3,FALSE))</f>
        <v>全属性强化</v>
      </c>
      <c r="AF967" s="90">
        <v>20</v>
      </c>
    </row>
    <row r="968" spans="1:32">
      <c r="I968" s="90" t="str">
        <f>IF(H968="",I967,VLOOKUP(H968,装备类型!A:B,2,FALSE))</f>
        <v>手镯</v>
      </c>
      <c r="K968" s="207"/>
      <c r="Q968" s="55" t="str">
        <f t="shared" si="31"/>
        <v/>
      </c>
      <c r="S968" s="71"/>
      <c r="Y968" s="90" t="str">
        <f>IF(VLOOKUP(I968,属性值!A:F,2,FALSE)&lt;17,"",IF(P968="","",INT(VLOOKUP(P968,属性值!A:G,R968+1,FALSE)*VLOOKUP(I968,属性值!A:F,5,FALSE))))</f>
        <v/>
      </c>
      <c r="Z968" s="90" t="str">
        <f t="shared" si="33"/>
        <v/>
      </c>
      <c r="AA968" s="90" t="str">
        <f>IF(VLOOKUP(I968,属性值!A:B,2,FALSE)&gt;16,"",IF(P968="","",INT(VLOOKUP(P968,属性值!I:O,R968+1,FALSE)*VLOOKUP(I968,属性值!A:D,3,FALSE))))</f>
        <v/>
      </c>
      <c r="AB968" s="90" t="str">
        <f>IF(VLOOKUP(I968,属性值!A:B,2,FALSE)&gt;16,"",IF(P968="","",INT(VLOOKUP(P968,属性值!I:O,R968+1,FALSE)*VLOOKUP(I968,属性值!A:D,4,FALSE))))</f>
        <v/>
      </c>
      <c r="AC968" s="90">
        <v>35</v>
      </c>
      <c r="AD968" s="90" t="str">
        <f>IF(AC968="","",VLOOKUP(AC968,状态名词!A:C,2,FALSE))</f>
        <v>reelement</v>
      </c>
      <c r="AE968" s="90" t="str">
        <f>IF(AC968="","",VLOOKUP(AC968,状态名词!A:C,3,FALSE))</f>
        <v>全抗性强化</v>
      </c>
      <c r="AF968" s="90">
        <v>20</v>
      </c>
    </row>
    <row r="969" spans="1:32">
      <c r="I969" s="90" t="str">
        <f>IF(H969="",I968,VLOOKUP(H969,装备类型!A:B,2,FALSE))</f>
        <v>手镯</v>
      </c>
      <c r="K969" s="207"/>
      <c r="Q969" s="55" t="str">
        <f t="shared" si="31"/>
        <v/>
      </c>
      <c r="S969" s="71"/>
      <c r="Y969" s="90" t="str">
        <f>IF(VLOOKUP(I969,属性值!A:F,2,FALSE)&lt;17,"",IF(P969="","",INT(VLOOKUP(P969,属性值!A:G,R969+1,FALSE)*VLOOKUP(I969,属性值!A:F,5,FALSE))))</f>
        <v/>
      </c>
      <c r="Z969" s="90" t="str">
        <f t="shared" si="33"/>
        <v/>
      </c>
      <c r="AA969" s="90" t="str">
        <f>IF(VLOOKUP(I969,属性值!A:B,2,FALSE)&gt;16,"",IF(P969="","",INT(VLOOKUP(P969,属性值!I:O,R969+1,FALSE)*VLOOKUP(I969,属性值!A:D,3,FALSE))))</f>
        <v/>
      </c>
      <c r="AB969" s="90" t="str">
        <f>IF(VLOOKUP(I969,属性值!A:B,2,FALSE)&gt;16,"",IF(P969="","",INT(VLOOKUP(P969,属性值!I:O,R969+1,FALSE)*VLOOKUP(I969,属性值!A:D,4,FALSE))))</f>
        <v/>
      </c>
      <c r="AC969" s="90">
        <v>60</v>
      </c>
      <c r="AD969" s="90" t="str">
        <f>IF(AC969="","",VLOOKUP(AC969,状态名词!A:C,2,FALSE))</f>
        <v>health</v>
      </c>
      <c r="AE969" s="90" t="str">
        <f>IF(AC969="","",VLOOKUP(AC969,状态名词!A:C,3,FALSE))</f>
        <v>固定血量</v>
      </c>
      <c r="AF969" s="90">
        <v>4000</v>
      </c>
    </row>
    <row r="970" spans="1:32">
      <c r="A970" s="90">
        <v>16001</v>
      </c>
      <c r="B970" s="90">
        <v>20</v>
      </c>
      <c r="C970" s="90">
        <v>4</v>
      </c>
      <c r="D970" s="90">
        <v>20</v>
      </c>
      <c r="E970" s="90">
        <v>5</v>
      </c>
      <c r="F970" s="90">
        <v>-6</v>
      </c>
      <c r="H970" s="90">
        <v>11</v>
      </c>
      <c r="I970" s="90" t="str">
        <f>IF(H970="",I969,VLOOKUP(H970,装备类型!A:B,2,FALSE))</f>
        <v>头部</v>
      </c>
      <c r="J970" s="90">
        <v>1</v>
      </c>
      <c r="K970" s="90" t="s">
        <v>2019</v>
      </c>
      <c r="L970" s="90" t="s">
        <v>6771</v>
      </c>
      <c r="O970" s="90">
        <v>1</v>
      </c>
      <c r="P970" s="90">
        <v>20</v>
      </c>
      <c r="Q970" s="55">
        <f t="shared" si="31"/>
        <v>25</v>
      </c>
      <c r="R970" s="90">
        <v>4</v>
      </c>
      <c r="T970" s="90" t="s">
        <v>3488</v>
      </c>
      <c r="Y970" s="90" t="str">
        <f>IF(VLOOKUP(I970,属性值!A:F,2,FALSE)&lt;17,"",IF(P970="","",INT(VLOOKUP(P970,属性值!A:G,R970+1,FALSE)*VLOOKUP(I970,属性值!A:F,5,FALSE))))</f>
        <v/>
      </c>
      <c r="Z970" s="90" t="str">
        <f t="shared" si="32"/>
        <v/>
      </c>
      <c r="AA970" s="90">
        <f>IF(VLOOKUP(I970,属性值!A:B,2,FALSE)&gt;16,"",IF(P970="","",INT(VLOOKUP(P970,属性值!I:O,R970+1,FALSE)*VLOOKUP(I970,属性值!A:D,3,FALSE))))</f>
        <v>260</v>
      </c>
      <c r="AB970" s="90">
        <f>IF(VLOOKUP(I970,属性值!A:B,2,FALSE)&gt;16,"",IF(P970="","",INT(VLOOKUP(P970,属性值!I:O,R970+1,FALSE)*VLOOKUP(I970,属性值!A:D,4,FALSE))))</f>
        <v>130</v>
      </c>
      <c r="AC970" s="90">
        <v>58</v>
      </c>
      <c r="AD970" s="90" t="str">
        <f>IF(AC970="","",VLOOKUP(AC970,状态名词!A:C,2,FALSE))</f>
        <v>vit</v>
      </c>
      <c r="AE970" s="90" t="str">
        <f>IF(AC970="","",VLOOKUP(AC970,状态名词!A:C,3,FALSE))</f>
        <v>体力</v>
      </c>
      <c r="AF970" s="90">
        <v>40</v>
      </c>
    </row>
    <row r="971" spans="1:32">
      <c r="I971" s="90" t="str">
        <f>IF(H971="",I970,VLOOKUP(H971,装备类型!A:B,2,FALSE))</f>
        <v>头部</v>
      </c>
      <c r="L971" s="90" t="s">
        <v>225</v>
      </c>
      <c r="Q971" s="55" t="str">
        <f t="shared" si="31"/>
        <v/>
      </c>
      <c r="Y971" s="90" t="str">
        <f>IF(VLOOKUP(I971,属性值!A:F,2,FALSE)&lt;17,"",IF(P971="","",INT(VLOOKUP(P971,属性值!A:G,R971+1,FALSE)*VLOOKUP(I971,属性值!A:F,5,FALSE))))</f>
        <v/>
      </c>
      <c r="Z971" s="90" t="str">
        <f t="shared" si="32"/>
        <v/>
      </c>
      <c r="AA971" s="90" t="str">
        <f>IF(VLOOKUP(I971,属性值!A:B,2,FALSE)&gt;16,"",IF(P971="","",INT(VLOOKUP(P971,属性值!I:O,R971+1,FALSE)*VLOOKUP(I971,属性值!A:D,3,FALSE))))</f>
        <v/>
      </c>
      <c r="AB971" s="90" t="str">
        <f>IF(VLOOKUP(I971,属性值!A:B,2,FALSE)&gt;16,"",IF(P971="","",INT(VLOOKUP(P971,属性值!I:O,R971+1,FALSE)*VLOOKUP(I971,属性值!A:D,4,FALSE))))</f>
        <v/>
      </c>
      <c r="AC971" s="90">
        <v>60</v>
      </c>
      <c r="AD971" s="90" t="str">
        <f>IF(AC971="","",VLOOKUP(AC971,状态名词!A:C,2,FALSE))</f>
        <v>health</v>
      </c>
      <c r="AE971" s="90" t="str">
        <f>IF(AC971="","",VLOOKUP(AC971,状态名词!A:C,3,FALSE))</f>
        <v>固定血量</v>
      </c>
      <c r="AF971" s="90">
        <v>300</v>
      </c>
    </row>
    <row r="972" spans="1:32">
      <c r="I972" s="90" t="str">
        <f>IF(H972="",I971,VLOOKUP(H972,装备类型!A:B,2,FALSE))</f>
        <v>头部</v>
      </c>
      <c r="L972" s="90" t="s">
        <v>225</v>
      </c>
      <c r="Q972" s="55" t="str">
        <f t="shared" si="31"/>
        <v/>
      </c>
      <c r="Y972" s="90" t="str">
        <f>IF(VLOOKUP(I972,属性值!A:F,2,FALSE)&lt;17,"",IF(P972="","",INT(VLOOKUP(P972,属性值!A:G,R972+1,FALSE)*VLOOKUP(I972,属性值!A:F,5,FALSE))))</f>
        <v/>
      </c>
      <c r="Z972" s="90" t="str">
        <f t="shared" si="32"/>
        <v/>
      </c>
      <c r="AA972" s="90" t="str">
        <f>IF(VLOOKUP(I972,属性值!A:B,2,FALSE)&gt;16,"",IF(P972="","",INT(VLOOKUP(P972,属性值!I:O,R972+1,FALSE)*VLOOKUP(I972,属性值!A:D,3,FALSE))))</f>
        <v/>
      </c>
      <c r="AB972" s="90" t="str">
        <f>IF(VLOOKUP(I972,属性值!A:B,2,FALSE)&gt;16,"",IF(P972="","",INT(VLOOKUP(P972,属性值!I:O,R972+1,FALSE)*VLOOKUP(I972,属性值!A:D,4,FALSE))))</f>
        <v/>
      </c>
      <c r="AC972" s="90">
        <v>24</v>
      </c>
      <c r="AD972" s="90" t="str">
        <f>IF(AC972="","",VLOOKUP(AC972,状态名词!A:C,2,FALSE))</f>
        <v>heal</v>
      </c>
      <c r="AE972" s="90" t="str">
        <f>IF(AC972="","",VLOOKUP(AC972,状态名词!A:C,3,FALSE))</f>
        <v>治疗效果+</v>
      </c>
      <c r="AF972" s="90">
        <v>140</v>
      </c>
    </row>
    <row r="973" spans="1:32">
      <c r="I973" s="90" t="str">
        <f>IF(H973="",I972,VLOOKUP(H973,装备类型!A:B,2,FALSE))</f>
        <v>头部</v>
      </c>
      <c r="J973" s="90">
        <v>2</v>
      </c>
      <c r="K973" s="90" t="s">
        <v>2020</v>
      </c>
      <c r="L973" s="90" t="s">
        <v>6772</v>
      </c>
      <c r="O973" s="90">
        <v>1</v>
      </c>
      <c r="P973" s="90">
        <v>40</v>
      </c>
      <c r="Q973" s="55">
        <f t="shared" si="31"/>
        <v>45</v>
      </c>
      <c r="R973" s="90">
        <v>4</v>
      </c>
      <c r="T973" s="90" t="s">
        <v>3489</v>
      </c>
      <c r="Y973" s="90" t="str">
        <f>IF(VLOOKUP(I973,属性值!A:F,2,FALSE)&lt;17,"",IF(P973="","",INT(VLOOKUP(P973,属性值!A:G,R973+1,FALSE)*VLOOKUP(I973,属性值!A:F,5,FALSE))))</f>
        <v/>
      </c>
      <c r="Z973" s="90" t="str">
        <f t="shared" si="32"/>
        <v/>
      </c>
      <c r="AA973" s="90">
        <f>IF(VLOOKUP(I973,属性值!A:B,2,FALSE)&gt;16,"",IF(P973="","",INT(VLOOKUP(P973,属性值!I:O,R973+1,FALSE)*VLOOKUP(I973,属性值!A:D,3,FALSE))))</f>
        <v>572</v>
      </c>
      <c r="AB973" s="90">
        <f>IF(VLOOKUP(I973,属性值!A:B,2,FALSE)&gt;16,"",IF(P973="","",INT(VLOOKUP(P973,属性值!I:O,R973+1,FALSE)*VLOOKUP(I973,属性值!A:D,4,FALSE))))</f>
        <v>286</v>
      </c>
      <c r="AC973" s="90">
        <v>58</v>
      </c>
      <c r="AD973" s="90" t="str">
        <f>IF(AC973="","",VLOOKUP(AC973,状态名词!A:C,2,FALSE))</f>
        <v>vit</v>
      </c>
      <c r="AE973" s="90" t="str">
        <f>IF(AC973="","",VLOOKUP(AC973,状态名词!A:C,3,FALSE))</f>
        <v>体力</v>
      </c>
      <c r="AF973" s="90">
        <v>50</v>
      </c>
    </row>
    <row r="974" spans="1:32">
      <c r="I974" s="90" t="str">
        <f>IF(H974="",I973,VLOOKUP(H974,装备类型!A:B,2,FALSE))</f>
        <v>头部</v>
      </c>
      <c r="L974" s="90" t="s">
        <v>225</v>
      </c>
      <c r="Q974" s="55" t="str">
        <f t="shared" si="31"/>
        <v/>
      </c>
      <c r="Y974" s="90" t="str">
        <f>IF(VLOOKUP(I974,属性值!A:F,2,FALSE)&lt;17,"",IF(P974="","",INT(VLOOKUP(P974,属性值!A:G,R974+1,FALSE)*VLOOKUP(I974,属性值!A:F,5,FALSE))))</f>
        <v/>
      </c>
      <c r="Z974" s="90" t="str">
        <f t="shared" si="32"/>
        <v/>
      </c>
      <c r="AA974" s="90" t="str">
        <f>IF(VLOOKUP(I974,属性值!A:B,2,FALSE)&gt;16,"",IF(P974="","",INT(VLOOKUP(P974,属性值!I:O,R974+1,FALSE)*VLOOKUP(I974,属性值!A:D,3,FALSE))))</f>
        <v/>
      </c>
      <c r="AB974" s="90" t="str">
        <f>IF(VLOOKUP(I974,属性值!A:B,2,FALSE)&gt;16,"",IF(P974="","",INT(VLOOKUP(P974,属性值!I:O,R974+1,FALSE)*VLOOKUP(I974,属性值!A:D,4,FALSE))))</f>
        <v/>
      </c>
      <c r="AC974" s="90">
        <v>60</v>
      </c>
      <c r="AD974" s="90" t="str">
        <f>IF(AC974="","",VLOOKUP(AC974,状态名词!A:C,2,FALSE))</f>
        <v>health</v>
      </c>
      <c r="AE974" s="90" t="str">
        <f>IF(AC974="","",VLOOKUP(AC974,状态名词!A:C,3,FALSE))</f>
        <v>固定血量</v>
      </c>
      <c r="AF974" s="90">
        <v>390</v>
      </c>
    </row>
    <row r="975" spans="1:32">
      <c r="I975" s="90" t="str">
        <f>IF(H975="",I974,VLOOKUP(H975,装备类型!A:B,2,FALSE))</f>
        <v>头部</v>
      </c>
      <c r="L975" s="90" t="s">
        <v>225</v>
      </c>
      <c r="Q975" s="55" t="str">
        <f t="shared" si="31"/>
        <v/>
      </c>
      <c r="Y975" s="90" t="str">
        <f>IF(VLOOKUP(I975,属性值!A:F,2,FALSE)&lt;17,"",IF(P975="","",INT(VLOOKUP(P975,属性值!A:G,R975+1,FALSE)*VLOOKUP(I975,属性值!A:F,5,FALSE))))</f>
        <v/>
      </c>
      <c r="Z975" s="90" t="str">
        <f t="shared" si="32"/>
        <v/>
      </c>
      <c r="AA975" s="90" t="str">
        <f>IF(VLOOKUP(I975,属性值!A:B,2,FALSE)&gt;16,"",IF(P975="","",INT(VLOOKUP(P975,属性值!I:O,R975+1,FALSE)*VLOOKUP(I975,属性值!A:D,3,FALSE))))</f>
        <v/>
      </c>
      <c r="AB975" s="90" t="str">
        <f>IF(VLOOKUP(I975,属性值!A:B,2,FALSE)&gt;16,"",IF(P975="","",INT(VLOOKUP(P975,属性值!I:O,R975+1,FALSE)*VLOOKUP(I975,属性值!A:D,4,FALSE))))</f>
        <v/>
      </c>
      <c r="AC975" s="90">
        <v>24</v>
      </c>
      <c r="AD975" s="90" t="str">
        <f>IF(AC975="","",VLOOKUP(AC975,状态名词!A:C,2,FALSE))</f>
        <v>heal</v>
      </c>
      <c r="AE975" s="90" t="str">
        <f>IF(AC975="","",VLOOKUP(AC975,状态名词!A:C,3,FALSE))</f>
        <v>治疗效果+</v>
      </c>
      <c r="AF975" s="90">
        <v>190</v>
      </c>
    </row>
    <row r="976" spans="1:32">
      <c r="I976" s="90" t="str">
        <f>IF(H976="",I975,VLOOKUP(H976,装备类型!A:B,2,FALSE))</f>
        <v>头部</v>
      </c>
      <c r="J976" s="90">
        <v>3</v>
      </c>
      <c r="K976" s="90" t="s">
        <v>2021</v>
      </c>
      <c r="L976" s="90" t="s">
        <v>6772</v>
      </c>
      <c r="O976" s="90">
        <v>1</v>
      </c>
      <c r="P976" s="90">
        <v>60</v>
      </c>
      <c r="Q976" s="55">
        <f t="shared" si="31"/>
        <v>67</v>
      </c>
      <c r="R976" s="90">
        <v>5</v>
      </c>
      <c r="T976" s="90" t="s">
        <v>3489</v>
      </c>
      <c r="U976" s="90">
        <v>33701</v>
      </c>
      <c r="Y976" s="90" t="str">
        <f>IF(VLOOKUP(I976,属性值!A:F,2,FALSE)&lt;17,"",IF(P976="","",INT(VLOOKUP(P976,属性值!A:G,R976+1,FALSE)*VLOOKUP(I976,属性值!A:F,5,FALSE))))</f>
        <v/>
      </c>
      <c r="Z976" s="90" t="str">
        <f t="shared" si="32"/>
        <v/>
      </c>
      <c r="AA976" s="90">
        <f>IF(VLOOKUP(I976,属性值!A:B,2,FALSE)&gt;16,"",IF(P976="","",INT(VLOOKUP(P976,属性值!I:O,R976+1,FALSE)*VLOOKUP(I976,属性值!A:D,3,FALSE))))</f>
        <v>1285</v>
      </c>
      <c r="AB976" s="90">
        <f>IF(VLOOKUP(I976,属性值!A:B,2,FALSE)&gt;16,"",IF(P976="","",INT(VLOOKUP(P976,属性值!I:O,R976+1,FALSE)*VLOOKUP(I976,属性值!A:D,4,FALSE))))</f>
        <v>642</v>
      </c>
      <c r="AC976" s="90">
        <v>58</v>
      </c>
      <c r="AD976" s="90" t="str">
        <f>IF(AC976="","",VLOOKUP(AC976,状态名词!A:C,2,FALSE))</f>
        <v>vit</v>
      </c>
      <c r="AE976" s="90" t="str">
        <f>IF(AC976="","",VLOOKUP(AC976,状态名词!A:C,3,FALSE))</f>
        <v>体力</v>
      </c>
      <c r="AF976" s="90">
        <v>80</v>
      </c>
    </row>
    <row r="977" spans="1:32">
      <c r="I977" s="90" t="str">
        <f>IF(H977="",I976,VLOOKUP(H977,装备类型!A:B,2,FALSE))</f>
        <v>头部</v>
      </c>
      <c r="L977" s="90" t="s">
        <v>225</v>
      </c>
      <c r="Q977" s="55" t="str">
        <f t="shared" si="31"/>
        <v/>
      </c>
      <c r="Y977" s="90" t="str">
        <f>IF(VLOOKUP(I977,属性值!A:F,2,FALSE)&lt;17,"",IF(P977="","",INT(VLOOKUP(P977,属性值!A:G,R977+1,FALSE)*VLOOKUP(I977,属性值!A:F,5,FALSE))))</f>
        <v/>
      </c>
      <c r="Z977" s="90" t="str">
        <f t="shared" si="32"/>
        <v/>
      </c>
      <c r="AA977" s="90" t="str">
        <f>IF(VLOOKUP(I977,属性值!A:B,2,FALSE)&gt;16,"",IF(P977="","",INT(VLOOKUP(P977,属性值!I:O,R977+1,FALSE)*VLOOKUP(I977,属性值!A:D,3,FALSE))))</f>
        <v/>
      </c>
      <c r="AB977" s="90" t="str">
        <f>IF(VLOOKUP(I977,属性值!A:B,2,FALSE)&gt;16,"",IF(P977="","",INT(VLOOKUP(P977,属性值!I:O,R977+1,FALSE)*VLOOKUP(I977,属性值!A:D,4,FALSE))))</f>
        <v/>
      </c>
      <c r="AC977" s="90">
        <v>60</v>
      </c>
      <c r="AD977" s="90" t="str">
        <f>IF(AC977="","",VLOOKUP(AC977,状态名词!A:C,2,FALSE))</f>
        <v>health</v>
      </c>
      <c r="AE977" s="90" t="str">
        <f>IF(AC977="","",VLOOKUP(AC977,状态名词!A:C,3,FALSE))</f>
        <v>固定血量</v>
      </c>
      <c r="AF977" s="90">
        <v>640</v>
      </c>
    </row>
    <row r="978" spans="1:32">
      <c r="I978" s="90" t="str">
        <f>IF(H978="",I977,VLOOKUP(H978,装备类型!A:B,2,FALSE))</f>
        <v>头部</v>
      </c>
      <c r="L978" s="90" t="s">
        <v>225</v>
      </c>
      <c r="Q978" s="55" t="str">
        <f t="shared" si="31"/>
        <v/>
      </c>
      <c r="Y978" s="90" t="str">
        <f>IF(VLOOKUP(I978,属性值!A:F,2,FALSE)&lt;17,"",IF(P978="","",INT(VLOOKUP(P978,属性值!A:G,R978+1,FALSE)*VLOOKUP(I978,属性值!A:F,5,FALSE))))</f>
        <v/>
      </c>
      <c r="Z978" s="90" t="str">
        <f t="shared" si="32"/>
        <v/>
      </c>
      <c r="AA978" s="90" t="str">
        <f>IF(VLOOKUP(I978,属性值!A:B,2,FALSE)&gt;16,"",IF(P978="","",INT(VLOOKUP(P978,属性值!I:O,R978+1,FALSE)*VLOOKUP(I978,属性值!A:D,3,FALSE))))</f>
        <v/>
      </c>
      <c r="AB978" s="90" t="str">
        <f>IF(VLOOKUP(I978,属性值!A:B,2,FALSE)&gt;16,"",IF(P978="","",INT(VLOOKUP(P978,属性值!I:O,R978+1,FALSE)*VLOOKUP(I978,属性值!A:D,4,FALSE))))</f>
        <v/>
      </c>
      <c r="AC978" s="90">
        <v>24</v>
      </c>
      <c r="AD978" s="90" t="str">
        <f>IF(AC978="","",VLOOKUP(AC978,状态名词!A:C,2,FALSE))</f>
        <v>heal</v>
      </c>
      <c r="AE978" s="90" t="str">
        <f>IF(AC978="","",VLOOKUP(AC978,状态名词!A:C,3,FALSE))</f>
        <v>治疗效果+</v>
      </c>
      <c r="AF978" s="90">
        <v>320</v>
      </c>
    </row>
    <row r="979" spans="1:32">
      <c r="A979" s="90">
        <v>16002</v>
      </c>
      <c r="B979" s="90">
        <v>20</v>
      </c>
      <c r="C979" s="90">
        <v>4</v>
      </c>
      <c r="D979" s="90">
        <v>20</v>
      </c>
      <c r="E979" s="90">
        <v>5</v>
      </c>
      <c r="F979" s="90">
        <v>-6</v>
      </c>
      <c r="H979" s="90">
        <v>12</v>
      </c>
      <c r="I979" s="90" t="str">
        <f>IF(H979="",I978,VLOOKUP(H979,装备类型!A:B,2,FALSE))</f>
        <v>胸部</v>
      </c>
      <c r="J979" s="90">
        <v>1</v>
      </c>
      <c r="K979" s="90" t="s">
        <v>2022</v>
      </c>
      <c r="L979" s="90" t="s">
        <v>6773</v>
      </c>
      <c r="O979" s="90">
        <v>1</v>
      </c>
      <c r="P979" s="90">
        <v>20</v>
      </c>
      <c r="Q979" s="55">
        <f t="shared" si="31"/>
        <v>25</v>
      </c>
      <c r="R979" s="90">
        <v>4</v>
      </c>
      <c r="T979" s="90" t="s">
        <v>3236</v>
      </c>
      <c r="Y979" s="90" t="str">
        <f>IF(VLOOKUP(I979,属性值!A:F,2,FALSE)&lt;17,"",IF(P979="","",INT(VLOOKUP(P979,属性值!A:G,R979+1,FALSE)*VLOOKUP(I979,属性值!A:F,5,FALSE))))</f>
        <v/>
      </c>
      <c r="Z979" s="90" t="str">
        <f t="shared" si="32"/>
        <v/>
      </c>
      <c r="AA979" s="90">
        <f>IF(VLOOKUP(I979,属性值!A:B,2,FALSE)&gt;16,"",IF(P979="","",INT(VLOOKUP(P979,属性值!I:O,R979+1,FALSE)*VLOOKUP(I979,属性值!A:D,3,FALSE))))</f>
        <v>260</v>
      </c>
      <c r="AB979" s="90">
        <f>IF(VLOOKUP(I979,属性值!A:B,2,FALSE)&gt;16,"",IF(P979="","",INT(VLOOKUP(P979,属性值!I:O,R979+1,FALSE)*VLOOKUP(I979,属性值!A:D,4,FALSE))))</f>
        <v>130</v>
      </c>
      <c r="AC979" s="90">
        <v>58</v>
      </c>
      <c r="AD979" s="90" t="str">
        <f>IF(AC979="","",VLOOKUP(AC979,状态名词!A:C,2,FALSE))</f>
        <v>vit</v>
      </c>
      <c r="AE979" s="90" t="str">
        <f>IF(AC979="","",VLOOKUP(AC979,状态名词!A:C,3,FALSE))</f>
        <v>体力</v>
      </c>
      <c r="AF979" s="90">
        <v>40</v>
      </c>
    </row>
    <row r="980" spans="1:32">
      <c r="I980" s="90" t="str">
        <f>IF(H980="",I979,VLOOKUP(H980,装备类型!A:B,2,FALSE))</f>
        <v>胸部</v>
      </c>
      <c r="L980" s="90" t="s">
        <v>225</v>
      </c>
      <c r="Q980" s="55" t="str">
        <f t="shared" si="31"/>
        <v/>
      </c>
      <c r="Y980" s="90" t="str">
        <f>IF(VLOOKUP(I980,属性值!A:F,2,FALSE)&lt;17,"",IF(P980="","",INT(VLOOKUP(P980,属性值!A:G,R980+1,FALSE)*VLOOKUP(I980,属性值!A:F,5,FALSE))))</f>
        <v/>
      </c>
      <c r="Z980" s="90" t="str">
        <f t="shared" si="32"/>
        <v/>
      </c>
      <c r="AA980" s="90" t="str">
        <f>IF(VLOOKUP(I980,属性值!A:B,2,FALSE)&gt;16,"",IF(P980="","",INT(VLOOKUP(P980,属性值!I:O,R980+1,FALSE)*VLOOKUP(I980,属性值!A:D,3,FALSE))))</f>
        <v/>
      </c>
      <c r="AB980" s="90" t="str">
        <f>IF(VLOOKUP(I980,属性值!A:B,2,FALSE)&gt;16,"",IF(P980="","",INT(VLOOKUP(P980,属性值!I:O,R980+1,FALSE)*VLOOKUP(I980,属性值!A:D,4,FALSE))))</f>
        <v/>
      </c>
      <c r="AC980" s="90">
        <v>60</v>
      </c>
      <c r="AD980" s="90" t="str">
        <f>IF(AC980="","",VLOOKUP(AC980,状态名词!A:C,2,FALSE))</f>
        <v>health</v>
      </c>
      <c r="AE980" s="90" t="str">
        <f>IF(AC980="","",VLOOKUP(AC980,状态名词!A:C,3,FALSE))</f>
        <v>固定血量</v>
      </c>
      <c r="AF980" s="90">
        <v>300</v>
      </c>
    </row>
    <row r="981" spans="1:32">
      <c r="I981" s="90" t="str">
        <f>IF(H981="",I980,VLOOKUP(H981,装备类型!A:B,2,FALSE))</f>
        <v>胸部</v>
      </c>
      <c r="L981" s="90" t="s">
        <v>225</v>
      </c>
      <c r="Q981" s="55" t="str">
        <f t="shared" si="31"/>
        <v/>
      </c>
      <c r="Y981" s="90" t="str">
        <f>IF(VLOOKUP(I981,属性值!A:F,2,FALSE)&lt;17,"",IF(P981="","",INT(VLOOKUP(P981,属性值!A:G,R981+1,FALSE)*VLOOKUP(I981,属性值!A:F,5,FALSE))))</f>
        <v/>
      </c>
      <c r="Z981" s="90" t="str">
        <f t="shared" si="32"/>
        <v/>
      </c>
      <c r="AA981" s="90" t="str">
        <f>IF(VLOOKUP(I981,属性值!A:B,2,FALSE)&gt;16,"",IF(P981="","",INT(VLOOKUP(P981,属性值!I:O,R981+1,FALSE)*VLOOKUP(I981,属性值!A:D,3,FALSE))))</f>
        <v/>
      </c>
      <c r="AB981" s="90" t="str">
        <f>IF(VLOOKUP(I981,属性值!A:B,2,FALSE)&gt;16,"",IF(P981="","",INT(VLOOKUP(P981,属性值!I:O,R981+1,FALSE)*VLOOKUP(I981,属性值!A:D,4,FALSE))))</f>
        <v/>
      </c>
      <c r="AC981" s="90">
        <v>24</v>
      </c>
      <c r="AD981" s="90" t="str">
        <f>IF(AC981="","",VLOOKUP(AC981,状态名词!A:C,2,FALSE))</f>
        <v>heal</v>
      </c>
      <c r="AE981" s="90" t="str">
        <f>IF(AC981="","",VLOOKUP(AC981,状态名词!A:C,3,FALSE))</f>
        <v>治疗效果+</v>
      </c>
      <c r="AF981" s="90">
        <v>140</v>
      </c>
    </row>
    <row r="982" spans="1:32">
      <c r="I982" s="90" t="str">
        <f>IF(H982="",I981,VLOOKUP(H982,装备类型!A:B,2,FALSE))</f>
        <v>胸部</v>
      </c>
      <c r="J982" s="90">
        <v>2</v>
      </c>
      <c r="K982" s="90" t="s">
        <v>2023</v>
      </c>
      <c r="L982" s="90" t="s">
        <v>6774</v>
      </c>
      <c r="O982" s="90">
        <v>1</v>
      </c>
      <c r="P982" s="90">
        <v>40</v>
      </c>
      <c r="Q982" s="55">
        <f t="shared" si="31"/>
        <v>45</v>
      </c>
      <c r="R982" s="90">
        <v>4</v>
      </c>
      <c r="T982" s="90" t="s">
        <v>3236</v>
      </c>
      <c r="Y982" s="90" t="str">
        <f>IF(VLOOKUP(I982,属性值!A:F,2,FALSE)&lt;17,"",IF(P982="","",INT(VLOOKUP(P982,属性值!A:G,R982+1,FALSE)*VLOOKUP(I982,属性值!A:F,5,FALSE))))</f>
        <v/>
      </c>
      <c r="Z982" s="90" t="str">
        <f t="shared" si="32"/>
        <v/>
      </c>
      <c r="AA982" s="90">
        <f>IF(VLOOKUP(I982,属性值!A:B,2,FALSE)&gt;16,"",IF(P982="","",INT(VLOOKUP(P982,属性值!I:O,R982+1,FALSE)*VLOOKUP(I982,属性值!A:D,3,FALSE))))</f>
        <v>572</v>
      </c>
      <c r="AB982" s="90">
        <f>IF(VLOOKUP(I982,属性值!A:B,2,FALSE)&gt;16,"",IF(P982="","",INT(VLOOKUP(P982,属性值!I:O,R982+1,FALSE)*VLOOKUP(I982,属性值!A:D,4,FALSE))))</f>
        <v>286</v>
      </c>
      <c r="AC982" s="90">
        <v>58</v>
      </c>
      <c r="AD982" s="90" t="str">
        <f>IF(AC982="","",VLOOKUP(AC982,状态名词!A:C,2,FALSE))</f>
        <v>vit</v>
      </c>
      <c r="AE982" s="90" t="str">
        <f>IF(AC982="","",VLOOKUP(AC982,状态名词!A:C,3,FALSE))</f>
        <v>体力</v>
      </c>
      <c r="AF982" s="90">
        <v>50</v>
      </c>
    </row>
    <row r="983" spans="1:32">
      <c r="I983" s="90" t="str">
        <f>IF(H983="",I982,VLOOKUP(H983,装备类型!A:B,2,FALSE))</f>
        <v>胸部</v>
      </c>
      <c r="L983" s="90" t="s">
        <v>225</v>
      </c>
      <c r="Q983" s="55" t="str">
        <f t="shared" ref="Q983:Q1046" si="34">IF(R983="","",IF(R983=1,P983,R983*2-3+P983))</f>
        <v/>
      </c>
      <c r="Y983" s="90" t="str">
        <f>IF(VLOOKUP(I983,属性值!A:F,2,FALSE)&lt;17,"",IF(P983="","",INT(VLOOKUP(P983,属性值!A:G,R983+1,FALSE)*VLOOKUP(I983,属性值!A:F,5,FALSE))))</f>
        <v/>
      </c>
      <c r="Z983" s="90" t="str">
        <f t="shared" si="32"/>
        <v/>
      </c>
      <c r="AA983" s="90" t="str">
        <f>IF(VLOOKUP(I983,属性值!A:B,2,FALSE)&gt;16,"",IF(P983="","",INT(VLOOKUP(P983,属性值!I:O,R983+1,FALSE)*VLOOKUP(I983,属性值!A:D,3,FALSE))))</f>
        <v/>
      </c>
      <c r="AB983" s="90" t="str">
        <f>IF(VLOOKUP(I983,属性值!A:B,2,FALSE)&gt;16,"",IF(P983="","",INT(VLOOKUP(P983,属性值!I:O,R983+1,FALSE)*VLOOKUP(I983,属性值!A:D,4,FALSE))))</f>
        <v/>
      </c>
      <c r="AC983" s="90">
        <v>60</v>
      </c>
      <c r="AD983" s="90" t="str">
        <f>IF(AC983="","",VLOOKUP(AC983,状态名词!A:C,2,FALSE))</f>
        <v>health</v>
      </c>
      <c r="AE983" s="90" t="str">
        <f>IF(AC983="","",VLOOKUP(AC983,状态名词!A:C,3,FALSE))</f>
        <v>固定血量</v>
      </c>
      <c r="AF983" s="90">
        <v>390</v>
      </c>
    </row>
    <row r="984" spans="1:32">
      <c r="I984" s="90" t="str">
        <f>IF(H984="",I983,VLOOKUP(H984,装备类型!A:B,2,FALSE))</f>
        <v>胸部</v>
      </c>
      <c r="L984" s="90" t="s">
        <v>225</v>
      </c>
      <c r="Q984" s="55" t="str">
        <f t="shared" si="34"/>
        <v/>
      </c>
      <c r="Y984" s="90" t="str">
        <f>IF(VLOOKUP(I984,属性值!A:F,2,FALSE)&lt;17,"",IF(P984="","",INT(VLOOKUP(P984,属性值!A:G,R984+1,FALSE)*VLOOKUP(I984,属性值!A:F,5,FALSE))))</f>
        <v/>
      </c>
      <c r="Z984" s="90" t="str">
        <f t="shared" si="32"/>
        <v/>
      </c>
      <c r="AA984" s="90" t="str">
        <f>IF(VLOOKUP(I984,属性值!A:B,2,FALSE)&gt;16,"",IF(P984="","",INT(VLOOKUP(P984,属性值!I:O,R984+1,FALSE)*VLOOKUP(I984,属性值!A:D,3,FALSE))))</f>
        <v/>
      </c>
      <c r="AB984" s="90" t="str">
        <f>IF(VLOOKUP(I984,属性值!A:B,2,FALSE)&gt;16,"",IF(P984="","",INT(VLOOKUP(P984,属性值!I:O,R984+1,FALSE)*VLOOKUP(I984,属性值!A:D,4,FALSE))))</f>
        <v/>
      </c>
      <c r="AC984" s="90">
        <v>24</v>
      </c>
      <c r="AD984" s="90" t="str">
        <f>IF(AC984="","",VLOOKUP(AC984,状态名词!A:C,2,FALSE))</f>
        <v>heal</v>
      </c>
      <c r="AE984" s="90" t="str">
        <f>IF(AC984="","",VLOOKUP(AC984,状态名词!A:C,3,FALSE))</f>
        <v>治疗效果+</v>
      </c>
      <c r="AF984" s="90">
        <v>190</v>
      </c>
    </row>
    <row r="985" spans="1:32">
      <c r="I985" s="90" t="str">
        <f>IF(H985="",I984,VLOOKUP(H985,装备类型!A:B,2,FALSE))</f>
        <v>胸部</v>
      </c>
      <c r="J985" s="90">
        <v>3</v>
      </c>
      <c r="K985" s="90" t="s">
        <v>2024</v>
      </c>
      <c r="L985" s="90" t="s">
        <v>6774</v>
      </c>
      <c r="O985" s="90">
        <v>1</v>
      </c>
      <c r="P985" s="90">
        <v>60</v>
      </c>
      <c r="Q985" s="55">
        <f t="shared" si="34"/>
        <v>67</v>
      </c>
      <c r="R985" s="90">
        <v>5</v>
      </c>
      <c r="T985" s="90" t="s">
        <v>3236</v>
      </c>
      <c r="U985" s="90">
        <v>33702</v>
      </c>
      <c r="Y985" s="90" t="str">
        <f>IF(VLOOKUP(I985,属性值!A:F,2,FALSE)&lt;17,"",IF(P985="","",INT(VLOOKUP(P985,属性值!A:G,R985+1,FALSE)*VLOOKUP(I985,属性值!A:F,5,FALSE))))</f>
        <v/>
      </c>
      <c r="Z985" s="90" t="str">
        <f t="shared" si="32"/>
        <v/>
      </c>
      <c r="AA985" s="90">
        <f>IF(VLOOKUP(I985,属性值!A:B,2,FALSE)&gt;16,"",IF(P985="","",INT(VLOOKUP(P985,属性值!I:O,R985+1,FALSE)*VLOOKUP(I985,属性值!A:D,3,FALSE))))</f>
        <v>1285</v>
      </c>
      <c r="AB985" s="90">
        <f>IF(VLOOKUP(I985,属性值!A:B,2,FALSE)&gt;16,"",IF(P985="","",INT(VLOOKUP(P985,属性值!I:O,R985+1,FALSE)*VLOOKUP(I985,属性值!A:D,4,FALSE))))</f>
        <v>642</v>
      </c>
      <c r="AC985" s="90">
        <v>58</v>
      </c>
      <c r="AD985" s="90" t="str">
        <f>IF(AC985="","",VLOOKUP(AC985,状态名词!A:C,2,FALSE))</f>
        <v>vit</v>
      </c>
      <c r="AE985" s="90" t="str">
        <f>IF(AC985="","",VLOOKUP(AC985,状态名词!A:C,3,FALSE))</f>
        <v>体力</v>
      </c>
      <c r="AF985" s="90">
        <v>80</v>
      </c>
    </row>
    <row r="986" spans="1:32">
      <c r="I986" s="90" t="str">
        <f>IF(H986="",I985,VLOOKUP(H986,装备类型!A:B,2,FALSE))</f>
        <v>胸部</v>
      </c>
      <c r="L986" s="90" t="s">
        <v>225</v>
      </c>
      <c r="Q986" s="55" t="str">
        <f t="shared" si="34"/>
        <v/>
      </c>
      <c r="Y986" s="90" t="str">
        <f>IF(VLOOKUP(I986,属性值!A:F,2,FALSE)&lt;17,"",IF(P986="","",INT(VLOOKUP(P986,属性值!A:G,R986+1,FALSE)*VLOOKUP(I986,属性值!A:F,5,FALSE))))</f>
        <v/>
      </c>
      <c r="Z986" s="90" t="str">
        <f t="shared" si="32"/>
        <v/>
      </c>
      <c r="AA986" s="90" t="str">
        <f>IF(VLOOKUP(I986,属性值!A:B,2,FALSE)&gt;16,"",IF(P986="","",INT(VLOOKUP(P986,属性值!I:O,R986+1,FALSE)*VLOOKUP(I986,属性值!A:D,3,FALSE))))</f>
        <v/>
      </c>
      <c r="AB986" s="90" t="str">
        <f>IF(VLOOKUP(I986,属性值!A:B,2,FALSE)&gt;16,"",IF(P986="","",INT(VLOOKUP(P986,属性值!I:O,R986+1,FALSE)*VLOOKUP(I986,属性值!A:D,4,FALSE))))</f>
        <v/>
      </c>
      <c r="AC986" s="90">
        <v>60</v>
      </c>
      <c r="AD986" s="90" t="str">
        <f>IF(AC986="","",VLOOKUP(AC986,状态名词!A:C,2,FALSE))</f>
        <v>health</v>
      </c>
      <c r="AE986" s="90" t="str">
        <f>IF(AC986="","",VLOOKUP(AC986,状态名词!A:C,3,FALSE))</f>
        <v>固定血量</v>
      </c>
      <c r="AF986" s="90">
        <v>640</v>
      </c>
    </row>
    <row r="987" spans="1:32">
      <c r="I987" s="90" t="str">
        <f>IF(H987="",I986,VLOOKUP(H987,装备类型!A:B,2,FALSE))</f>
        <v>胸部</v>
      </c>
      <c r="L987" s="90" t="s">
        <v>225</v>
      </c>
      <c r="Q987" s="55" t="str">
        <f t="shared" si="34"/>
        <v/>
      </c>
      <c r="Y987" s="90" t="str">
        <f>IF(VLOOKUP(I987,属性值!A:F,2,FALSE)&lt;17,"",IF(P987="","",INT(VLOOKUP(P987,属性值!A:G,R987+1,FALSE)*VLOOKUP(I987,属性值!A:F,5,FALSE))))</f>
        <v/>
      </c>
      <c r="Z987" s="90" t="str">
        <f t="shared" si="32"/>
        <v/>
      </c>
      <c r="AA987" s="90" t="str">
        <f>IF(VLOOKUP(I987,属性值!A:B,2,FALSE)&gt;16,"",IF(P987="","",INT(VLOOKUP(P987,属性值!I:O,R987+1,FALSE)*VLOOKUP(I987,属性值!A:D,3,FALSE))))</f>
        <v/>
      </c>
      <c r="AB987" s="90" t="str">
        <f>IF(VLOOKUP(I987,属性值!A:B,2,FALSE)&gt;16,"",IF(P987="","",INT(VLOOKUP(P987,属性值!I:O,R987+1,FALSE)*VLOOKUP(I987,属性值!A:D,4,FALSE))))</f>
        <v/>
      </c>
      <c r="AC987" s="90">
        <v>24</v>
      </c>
      <c r="AD987" s="90" t="str">
        <f>IF(AC987="","",VLOOKUP(AC987,状态名词!A:C,2,FALSE))</f>
        <v>heal</v>
      </c>
      <c r="AE987" s="90" t="str">
        <f>IF(AC987="","",VLOOKUP(AC987,状态名词!A:C,3,FALSE))</f>
        <v>治疗效果+</v>
      </c>
      <c r="AF987" s="90">
        <v>320</v>
      </c>
    </row>
    <row r="988" spans="1:32">
      <c r="A988" s="90">
        <v>16003</v>
      </c>
      <c r="B988" s="90">
        <v>20</v>
      </c>
      <c r="C988" s="90">
        <v>4</v>
      </c>
      <c r="D988" s="90">
        <v>20</v>
      </c>
      <c r="E988" s="90">
        <v>5</v>
      </c>
      <c r="F988" s="90">
        <v>-6</v>
      </c>
      <c r="H988" s="90">
        <v>13</v>
      </c>
      <c r="I988" s="90" t="str">
        <f>IF(H988="",I987,VLOOKUP(H988,装备类型!A:B,2,FALSE))</f>
        <v>腿部</v>
      </c>
      <c r="J988" s="90">
        <v>1</v>
      </c>
      <c r="K988" s="90" t="s">
        <v>2025</v>
      </c>
      <c r="L988" s="90" t="s">
        <v>6775</v>
      </c>
      <c r="O988" s="90">
        <v>1</v>
      </c>
      <c r="P988" s="90">
        <v>20</v>
      </c>
      <c r="Q988" s="55">
        <f t="shared" si="34"/>
        <v>25</v>
      </c>
      <c r="R988" s="90">
        <v>4</v>
      </c>
      <c r="T988" s="90" t="s">
        <v>3237</v>
      </c>
      <c r="Y988" s="90" t="str">
        <f>IF(VLOOKUP(I988,属性值!A:F,2,FALSE)&lt;17,"",IF(P988="","",INT(VLOOKUP(P988,属性值!A:G,R988+1,FALSE)*VLOOKUP(I988,属性值!A:F,5,FALSE))))</f>
        <v/>
      </c>
      <c r="Z988" s="90" t="str">
        <f t="shared" si="32"/>
        <v/>
      </c>
      <c r="AA988" s="90">
        <f>IF(VLOOKUP(I988,属性值!A:B,2,FALSE)&gt;16,"",IF(P988="","",INT(VLOOKUP(P988,属性值!I:O,R988+1,FALSE)*VLOOKUP(I988,属性值!A:D,3,FALSE))))</f>
        <v>260</v>
      </c>
      <c r="AB988" s="90">
        <f>IF(VLOOKUP(I988,属性值!A:B,2,FALSE)&gt;16,"",IF(P988="","",INT(VLOOKUP(P988,属性值!I:O,R988+1,FALSE)*VLOOKUP(I988,属性值!A:D,4,FALSE))))</f>
        <v>130</v>
      </c>
      <c r="AC988" s="90">
        <v>58</v>
      </c>
      <c r="AD988" s="90" t="str">
        <f>IF(AC988="","",VLOOKUP(AC988,状态名词!A:C,2,FALSE))</f>
        <v>vit</v>
      </c>
      <c r="AE988" s="90" t="str">
        <f>IF(AC988="","",VLOOKUP(AC988,状态名词!A:C,3,FALSE))</f>
        <v>体力</v>
      </c>
      <c r="AF988" s="90">
        <v>40</v>
      </c>
    </row>
    <row r="989" spans="1:32">
      <c r="I989" s="90" t="str">
        <f>IF(H989="",I988,VLOOKUP(H989,装备类型!A:B,2,FALSE))</f>
        <v>腿部</v>
      </c>
      <c r="L989" s="90" t="s">
        <v>225</v>
      </c>
      <c r="Q989" s="55" t="str">
        <f t="shared" si="34"/>
        <v/>
      </c>
      <c r="Y989" s="90" t="str">
        <f>IF(VLOOKUP(I989,属性值!A:F,2,FALSE)&lt;17,"",IF(P989="","",INT(VLOOKUP(P989,属性值!A:G,R989+1,FALSE)*VLOOKUP(I989,属性值!A:F,5,FALSE))))</f>
        <v/>
      </c>
      <c r="Z989" s="90" t="str">
        <f t="shared" si="32"/>
        <v/>
      </c>
      <c r="AA989" s="90" t="str">
        <f>IF(VLOOKUP(I989,属性值!A:B,2,FALSE)&gt;16,"",IF(P989="","",INT(VLOOKUP(P989,属性值!I:O,R989+1,FALSE)*VLOOKUP(I989,属性值!A:D,3,FALSE))))</f>
        <v/>
      </c>
      <c r="AB989" s="90" t="str">
        <f>IF(VLOOKUP(I989,属性值!A:B,2,FALSE)&gt;16,"",IF(P989="","",INT(VLOOKUP(P989,属性值!I:O,R989+1,FALSE)*VLOOKUP(I989,属性值!A:D,4,FALSE))))</f>
        <v/>
      </c>
      <c r="AC989" s="90">
        <v>60</v>
      </c>
      <c r="AD989" s="90" t="str">
        <f>IF(AC989="","",VLOOKUP(AC989,状态名词!A:C,2,FALSE))</f>
        <v>health</v>
      </c>
      <c r="AE989" s="90" t="str">
        <f>IF(AC989="","",VLOOKUP(AC989,状态名词!A:C,3,FALSE))</f>
        <v>固定血量</v>
      </c>
      <c r="AF989" s="90">
        <v>300</v>
      </c>
    </row>
    <row r="990" spans="1:32">
      <c r="I990" s="90" t="str">
        <f>IF(H990="",I989,VLOOKUP(H990,装备类型!A:B,2,FALSE))</f>
        <v>腿部</v>
      </c>
      <c r="L990" s="90" t="s">
        <v>225</v>
      </c>
      <c r="Q990" s="55" t="str">
        <f t="shared" si="34"/>
        <v/>
      </c>
      <c r="Y990" s="90" t="str">
        <f>IF(VLOOKUP(I990,属性值!A:F,2,FALSE)&lt;17,"",IF(P990="","",INT(VLOOKUP(P990,属性值!A:G,R990+1,FALSE)*VLOOKUP(I990,属性值!A:F,5,FALSE))))</f>
        <v/>
      </c>
      <c r="Z990" s="90" t="str">
        <f t="shared" si="32"/>
        <v/>
      </c>
      <c r="AA990" s="90" t="str">
        <f>IF(VLOOKUP(I990,属性值!A:B,2,FALSE)&gt;16,"",IF(P990="","",INT(VLOOKUP(P990,属性值!I:O,R990+1,FALSE)*VLOOKUP(I990,属性值!A:D,3,FALSE))))</f>
        <v/>
      </c>
      <c r="AB990" s="90" t="str">
        <f>IF(VLOOKUP(I990,属性值!A:B,2,FALSE)&gt;16,"",IF(P990="","",INT(VLOOKUP(P990,属性值!I:O,R990+1,FALSE)*VLOOKUP(I990,属性值!A:D,4,FALSE))))</f>
        <v/>
      </c>
      <c r="AC990" s="90">
        <v>24</v>
      </c>
      <c r="AD990" s="90" t="str">
        <f>IF(AC990="","",VLOOKUP(AC990,状态名词!A:C,2,FALSE))</f>
        <v>heal</v>
      </c>
      <c r="AE990" s="90" t="str">
        <f>IF(AC990="","",VLOOKUP(AC990,状态名词!A:C,3,FALSE))</f>
        <v>治疗效果+</v>
      </c>
      <c r="AF990" s="90">
        <v>140</v>
      </c>
    </row>
    <row r="991" spans="1:32">
      <c r="I991" s="90" t="str">
        <f>IF(H991="",I990,VLOOKUP(H991,装备类型!A:B,2,FALSE))</f>
        <v>腿部</v>
      </c>
      <c r="J991" s="90">
        <v>2</v>
      </c>
      <c r="K991" s="90" t="s">
        <v>2026</v>
      </c>
      <c r="L991" s="90" t="s">
        <v>6776</v>
      </c>
      <c r="O991" s="90">
        <v>1</v>
      </c>
      <c r="P991" s="90">
        <v>40</v>
      </c>
      <c r="Q991" s="55">
        <f t="shared" si="34"/>
        <v>45</v>
      </c>
      <c r="R991" s="90">
        <v>4</v>
      </c>
      <c r="T991" s="90" t="s">
        <v>3237</v>
      </c>
      <c r="Y991" s="90" t="str">
        <f>IF(VLOOKUP(I991,属性值!A:F,2,FALSE)&lt;17,"",IF(P991="","",INT(VLOOKUP(P991,属性值!A:G,R991+1,FALSE)*VLOOKUP(I991,属性值!A:F,5,FALSE))))</f>
        <v/>
      </c>
      <c r="Z991" s="90" t="str">
        <f t="shared" si="32"/>
        <v/>
      </c>
      <c r="AA991" s="90">
        <f>IF(VLOOKUP(I991,属性值!A:B,2,FALSE)&gt;16,"",IF(P991="","",INT(VLOOKUP(P991,属性值!I:O,R991+1,FALSE)*VLOOKUP(I991,属性值!A:D,3,FALSE))))</f>
        <v>572</v>
      </c>
      <c r="AB991" s="90">
        <f>IF(VLOOKUP(I991,属性值!A:B,2,FALSE)&gt;16,"",IF(P991="","",INT(VLOOKUP(P991,属性值!I:O,R991+1,FALSE)*VLOOKUP(I991,属性值!A:D,4,FALSE))))</f>
        <v>286</v>
      </c>
      <c r="AC991" s="90">
        <v>58</v>
      </c>
      <c r="AD991" s="90" t="str">
        <f>IF(AC991="","",VLOOKUP(AC991,状态名词!A:C,2,FALSE))</f>
        <v>vit</v>
      </c>
      <c r="AE991" s="90" t="str">
        <f>IF(AC991="","",VLOOKUP(AC991,状态名词!A:C,3,FALSE))</f>
        <v>体力</v>
      </c>
      <c r="AF991" s="90">
        <v>50</v>
      </c>
    </row>
    <row r="992" spans="1:32">
      <c r="I992" s="90" t="str">
        <f>IF(H992="",I991,VLOOKUP(H992,装备类型!A:B,2,FALSE))</f>
        <v>腿部</v>
      </c>
      <c r="L992" s="90" t="s">
        <v>225</v>
      </c>
      <c r="Q992" s="55" t="str">
        <f t="shared" si="34"/>
        <v/>
      </c>
      <c r="Y992" s="90" t="str">
        <f>IF(VLOOKUP(I992,属性值!A:F,2,FALSE)&lt;17,"",IF(P992="","",INT(VLOOKUP(P992,属性值!A:G,R992+1,FALSE)*VLOOKUP(I992,属性值!A:F,5,FALSE))))</f>
        <v/>
      </c>
      <c r="Z992" s="90" t="str">
        <f t="shared" si="32"/>
        <v/>
      </c>
      <c r="AA992" s="90" t="str">
        <f>IF(VLOOKUP(I992,属性值!A:B,2,FALSE)&gt;16,"",IF(P992="","",INT(VLOOKUP(P992,属性值!I:O,R992+1,FALSE)*VLOOKUP(I992,属性值!A:D,3,FALSE))))</f>
        <v/>
      </c>
      <c r="AB992" s="90" t="str">
        <f>IF(VLOOKUP(I992,属性值!A:B,2,FALSE)&gt;16,"",IF(P992="","",INT(VLOOKUP(P992,属性值!I:O,R992+1,FALSE)*VLOOKUP(I992,属性值!A:D,4,FALSE))))</f>
        <v/>
      </c>
      <c r="AC992" s="90">
        <v>60</v>
      </c>
      <c r="AD992" s="90" t="str">
        <f>IF(AC992="","",VLOOKUP(AC992,状态名词!A:C,2,FALSE))</f>
        <v>health</v>
      </c>
      <c r="AE992" s="90" t="str">
        <f>IF(AC992="","",VLOOKUP(AC992,状态名词!A:C,3,FALSE))</f>
        <v>固定血量</v>
      </c>
      <c r="AF992" s="90">
        <v>390</v>
      </c>
    </row>
    <row r="993" spans="1:32">
      <c r="I993" s="90" t="str">
        <f>IF(H993="",I992,VLOOKUP(H993,装备类型!A:B,2,FALSE))</f>
        <v>腿部</v>
      </c>
      <c r="L993" s="90" t="s">
        <v>225</v>
      </c>
      <c r="Q993" s="55" t="str">
        <f t="shared" si="34"/>
        <v/>
      </c>
      <c r="Y993" s="90" t="str">
        <f>IF(VLOOKUP(I993,属性值!A:F,2,FALSE)&lt;17,"",IF(P993="","",INT(VLOOKUP(P993,属性值!A:G,R993+1,FALSE)*VLOOKUP(I993,属性值!A:F,5,FALSE))))</f>
        <v/>
      </c>
      <c r="Z993" s="90" t="str">
        <f t="shared" si="32"/>
        <v/>
      </c>
      <c r="AA993" s="90" t="str">
        <f>IF(VLOOKUP(I993,属性值!A:B,2,FALSE)&gt;16,"",IF(P993="","",INT(VLOOKUP(P993,属性值!I:O,R993+1,FALSE)*VLOOKUP(I993,属性值!A:D,3,FALSE))))</f>
        <v/>
      </c>
      <c r="AB993" s="90" t="str">
        <f>IF(VLOOKUP(I993,属性值!A:B,2,FALSE)&gt;16,"",IF(P993="","",INT(VLOOKUP(P993,属性值!I:O,R993+1,FALSE)*VLOOKUP(I993,属性值!A:D,4,FALSE))))</f>
        <v/>
      </c>
      <c r="AC993" s="90">
        <v>24</v>
      </c>
      <c r="AD993" s="90" t="str">
        <f>IF(AC993="","",VLOOKUP(AC993,状态名词!A:C,2,FALSE))</f>
        <v>heal</v>
      </c>
      <c r="AE993" s="90" t="str">
        <f>IF(AC993="","",VLOOKUP(AC993,状态名词!A:C,3,FALSE))</f>
        <v>治疗效果+</v>
      </c>
      <c r="AF993" s="90">
        <v>190</v>
      </c>
    </row>
    <row r="994" spans="1:32">
      <c r="I994" s="90" t="str">
        <f>IF(H994="",I993,VLOOKUP(H994,装备类型!A:B,2,FALSE))</f>
        <v>腿部</v>
      </c>
      <c r="J994" s="90">
        <v>3</v>
      </c>
      <c r="K994" s="90" t="s">
        <v>2027</v>
      </c>
      <c r="L994" s="90" t="s">
        <v>6776</v>
      </c>
      <c r="O994" s="90">
        <v>1</v>
      </c>
      <c r="P994" s="90">
        <v>60</v>
      </c>
      <c r="Q994" s="55">
        <f t="shared" si="34"/>
        <v>67</v>
      </c>
      <c r="R994" s="90">
        <v>5</v>
      </c>
      <c r="T994" s="90" t="s">
        <v>3237</v>
      </c>
      <c r="U994" s="90">
        <v>33703</v>
      </c>
      <c r="Y994" s="90" t="str">
        <f>IF(VLOOKUP(I994,属性值!A:F,2,FALSE)&lt;17,"",IF(P994="","",INT(VLOOKUP(P994,属性值!A:G,R994+1,FALSE)*VLOOKUP(I994,属性值!A:F,5,FALSE))))</f>
        <v/>
      </c>
      <c r="Z994" s="90" t="str">
        <f t="shared" ref="Z994:Z1057" si="35">Y994</f>
        <v/>
      </c>
      <c r="AA994" s="90">
        <f>IF(VLOOKUP(I994,属性值!A:B,2,FALSE)&gt;16,"",IF(P994="","",INT(VLOOKUP(P994,属性值!I:O,R994+1,FALSE)*VLOOKUP(I994,属性值!A:D,3,FALSE))))</f>
        <v>1285</v>
      </c>
      <c r="AB994" s="90">
        <f>IF(VLOOKUP(I994,属性值!A:B,2,FALSE)&gt;16,"",IF(P994="","",INT(VLOOKUP(P994,属性值!I:O,R994+1,FALSE)*VLOOKUP(I994,属性值!A:D,4,FALSE))))</f>
        <v>642</v>
      </c>
      <c r="AC994" s="90">
        <v>58</v>
      </c>
      <c r="AD994" s="90" t="str">
        <f>IF(AC994="","",VLOOKUP(AC994,状态名词!A:C,2,FALSE))</f>
        <v>vit</v>
      </c>
      <c r="AE994" s="90" t="str">
        <f>IF(AC994="","",VLOOKUP(AC994,状态名词!A:C,3,FALSE))</f>
        <v>体力</v>
      </c>
      <c r="AF994" s="90">
        <v>80</v>
      </c>
    </row>
    <row r="995" spans="1:32">
      <c r="I995" s="90" t="str">
        <f>IF(H995="",I994,VLOOKUP(H995,装备类型!A:B,2,FALSE))</f>
        <v>腿部</v>
      </c>
      <c r="L995" s="90" t="s">
        <v>225</v>
      </c>
      <c r="Q995" s="55" t="str">
        <f t="shared" si="34"/>
        <v/>
      </c>
      <c r="Y995" s="90" t="str">
        <f>IF(VLOOKUP(I995,属性值!A:F,2,FALSE)&lt;17,"",IF(P995="","",INT(VLOOKUP(P995,属性值!A:G,R995+1,FALSE)*VLOOKUP(I995,属性值!A:F,5,FALSE))))</f>
        <v/>
      </c>
      <c r="Z995" s="90" t="str">
        <f t="shared" si="35"/>
        <v/>
      </c>
      <c r="AA995" s="90" t="str">
        <f>IF(VLOOKUP(I995,属性值!A:B,2,FALSE)&gt;16,"",IF(P995="","",INT(VLOOKUP(P995,属性值!I:O,R995+1,FALSE)*VLOOKUP(I995,属性值!A:D,3,FALSE))))</f>
        <v/>
      </c>
      <c r="AB995" s="90" t="str">
        <f>IF(VLOOKUP(I995,属性值!A:B,2,FALSE)&gt;16,"",IF(P995="","",INT(VLOOKUP(P995,属性值!I:O,R995+1,FALSE)*VLOOKUP(I995,属性值!A:D,4,FALSE))))</f>
        <v/>
      </c>
      <c r="AC995" s="90">
        <v>60</v>
      </c>
      <c r="AD995" s="90" t="str">
        <f>IF(AC995="","",VLOOKUP(AC995,状态名词!A:C,2,FALSE))</f>
        <v>health</v>
      </c>
      <c r="AE995" s="90" t="str">
        <f>IF(AC995="","",VLOOKUP(AC995,状态名词!A:C,3,FALSE))</f>
        <v>固定血量</v>
      </c>
      <c r="AF995" s="90">
        <v>640</v>
      </c>
    </row>
    <row r="996" spans="1:32">
      <c r="I996" s="90" t="str">
        <f>IF(H996="",I995,VLOOKUP(H996,装备类型!A:B,2,FALSE))</f>
        <v>腿部</v>
      </c>
      <c r="L996" s="90" t="s">
        <v>225</v>
      </c>
      <c r="Q996" s="55" t="str">
        <f t="shared" si="34"/>
        <v/>
      </c>
      <c r="Y996" s="90" t="str">
        <f>IF(VLOOKUP(I996,属性值!A:F,2,FALSE)&lt;17,"",IF(P996="","",INT(VLOOKUP(P996,属性值!A:G,R996+1,FALSE)*VLOOKUP(I996,属性值!A:F,5,FALSE))))</f>
        <v/>
      </c>
      <c r="Z996" s="90" t="str">
        <f t="shared" si="35"/>
        <v/>
      </c>
      <c r="AA996" s="90" t="str">
        <f>IF(VLOOKUP(I996,属性值!A:B,2,FALSE)&gt;16,"",IF(P996="","",INT(VLOOKUP(P996,属性值!I:O,R996+1,FALSE)*VLOOKUP(I996,属性值!A:D,3,FALSE))))</f>
        <v/>
      </c>
      <c r="AB996" s="90" t="str">
        <f>IF(VLOOKUP(I996,属性值!A:B,2,FALSE)&gt;16,"",IF(P996="","",INT(VLOOKUP(P996,属性值!I:O,R996+1,FALSE)*VLOOKUP(I996,属性值!A:D,4,FALSE))))</f>
        <v/>
      </c>
      <c r="AC996" s="90">
        <v>24</v>
      </c>
      <c r="AD996" s="90" t="str">
        <f>IF(AC996="","",VLOOKUP(AC996,状态名词!A:C,2,FALSE))</f>
        <v>heal</v>
      </c>
      <c r="AE996" s="90" t="str">
        <f>IF(AC996="","",VLOOKUP(AC996,状态名词!A:C,3,FALSE))</f>
        <v>治疗效果+</v>
      </c>
      <c r="AF996" s="90">
        <v>320</v>
      </c>
    </row>
    <row r="997" spans="1:32">
      <c r="A997" s="90">
        <v>16004</v>
      </c>
      <c r="B997" s="90">
        <v>20</v>
      </c>
      <c r="C997" s="90">
        <v>4</v>
      </c>
      <c r="D997" s="90">
        <v>20</v>
      </c>
      <c r="E997" s="90">
        <v>5</v>
      </c>
      <c r="F997" s="90">
        <v>-6</v>
      </c>
      <c r="H997" s="90">
        <v>14</v>
      </c>
      <c r="I997" s="90" t="str">
        <f>IF(H997="",I996,VLOOKUP(H997,装备类型!A:B,2,FALSE))</f>
        <v>戒指</v>
      </c>
      <c r="J997" s="90">
        <v>1</v>
      </c>
      <c r="K997" s="90" t="s">
        <v>2028</v>
      </c>
      <c r="L997" s="90" t="s">
        <v>6777</v>
      </c>
      <c r="O997" s="90">
        <v>1</v>
      </c>
      <c r="P997" s="90">
        <v>20</v>
      </c>
      <c r="Q997" s="55">
        <f t="shared" si="34"/>
        <v>25</v>
      </c>
      <c r="R997" s="90">
        <v>4</v>
      </c>
      <c r="T997" s="90" t="s">
        <v>3238</v>
      </c>
      <c r="Y997" s="90" t="str">
        <f>IF(VLOOKUP(I997,属性值!A:F,2,FALSE)&lt;17,"",IF(P997="","",INT(VLOOKUP(P997,属性值!A:G,R997+1,FALSE)*VLOOKUP(I997,属性值!A:F,5,FALSE))))</f>
        <v/>
      </c>
      <c r="Z997" s="90" t="str">
        <f t="shared" si="35"/>
        <v/>
      </c>
      <c r="AA997" s="90">
        <f>IF(VLOOKUP(I997,属性值!A:B,2,FALSE)&gt;16,"",IF(P997="","",INT(VLOOKUP(P997,属性值!I:O,R997+1,FALSE)*VLOOKUP(I997,属性值!A:D,3,FALSE))))</f>
        <v>130</v>
      </c>
      <c r="AB997" s="90">
        <f>IF(VLOOKUP(I997,属性值!A:B,2,FALSE)&gt;16,"",IF(P997="","",INT(VLOOKUP(P997,属性值!I:O,R997+1,FALSE)*VLOOKUP(I997,属性值!A:D,4,FALSE))))</f>
        <v>260</v>
      </c>
      <c r="AC997" s="90">
        <v>54</v>
      </c>
      <c r="AD997" s="90" t="str">
        <f>IF(AC997="","",VLOOKUP(AC997,状态名词!A:C,2,FALSE))</f>
        <v>spi</v>
      </c>
      <c r="AE997" s="90" t="str">
        <f>IF(AC997="","",VLOOKUP(AC997,状态名词!A:C,3,FALSE))</f>
        <v>精神</v>
      </c>
      <c r="AF997" s="90">
        <v>60</v>
      </c>
    </row>
    <row r="998" spans="1:32">
      <c r="I998" s="90" t="str">
        <f>IF(H998="",I997,VLOOKUP(H998,装备类型!A:B,2,FALSE))</f>
        <v>戒指</v>
      </c>
      <c r="L998" s="90" t="s">
        <v>225</v>
      </c>
      <c r="Q998" s="55" t="str">
        <f t="shared" si="34"/>
        <v/>
      </c>
      <c r="Y998" s="90" t="str">
        <f>IF(VLOOKUP(I998,属性值!A:F,2,FALSE)&lt;17,"",IF(P998="","",INT(VLOOKUP(P998,属性值!A:G,R998+1,FALSE)*VLOOKUP(I998,属性值!A:F,5,FALSE))))</f>
        <v/>
      </c>
      <c r="Z998" s="90" t="str">
        <f t="shared" si="35"/>
        <v/>
      </c>
      <c r="AA998" s="90" t="str">
        <f>IF(VLOOKUP(I998,属性值!A:B,2,FALSE)&gt;16,"",IF(P998="","",INT(VLOOKUP(P998,属性值!I:O,R998+1,FALSE)*VLOOKUP(I998,属性值!A:D,3,FALSE))))</f>
        <v/>
      </c>
      <c r="AB998" s="90" t="str">
        <f>IF(VLOOKUP(I998,属性值!A:B,2,FALSE)&gt;16,"",IF(P998="","",INT(VLOOKUP(P998,属性值!I:O,R998+1,FALSE)*VLOOKUP(I998,属性值!A:D,4,FALSE))))</f>
        <v/>
      </c>
      <c r="AC998" s="90">
        <v>60</v>
      </c>
      <c r="AD998" s="90" t="str">
        <f>IF(AC998="","",VLOOKUP(AC998,状态名词!A:C,2,FALSE))</f>
        <v>health</v>
      </c>
      <c r="AE998" s="90" t="str">
        <f>IF(AC998="","",VLOOKUP(AC998,状态名词!A:C,3,FALSE))</f>
        <v>固定血量</v>
      </c>
      <c r="AF998" s="90">
        <v>300</v>
      </c>
    </row>
    <row r="999" spans="1:32">
      <c r="I999" s="90" t="str">
        <f>IF(H999="",I998,VLOOKUP(H999,装备类型!A:B,2,FALSE))</f>
        <v>戒指</v>
      </c>
      <c r="L999" s="90" t="s">
        <v>225</v>
      </c>
      <c r="Q999" s="55" t="str">
        <f t="shared" si="34"/>
        <v/>
      </c>
      <c r="Y999" s="90" t="str">
        <f>IF(VLOOKUP(I999,属性值!A:F,2,FALSE)&lt;17,"",IF(P999="","",INT(VLOOKUP(P999,属性值!A:G,R999+1,FALSE)*VLOOKUP(I999,属性值!A:F,5,FALSE))))</f>
        <v/>
      </c>
      <c r="Z999" s="90" t="str">
        <f t="shared" si="35"/>
        <v/>
      </c>
      <c r="AA999" s="90" t="str">
        <f>IF(VLOOKUP(I999,属性值!A:B,2,FALSE)&gt;16,"",IF(P999="","",INT(VLOOKUP(P999,属性值!I:O,R999+1,FALSE)*VLOOKUP(I999,属性值!A:D,3,FALSE))))</f>
        <v/>
      </c>
      <c r="AB999" s="90" t="str">
        <f>IF(VLOOKUP(I999,属性值!A:B,2,FALSE)&gt;16,"",IF(P999="","",INT(VLOOKUP(P999,属性值!I:O,R999+1,FALSE)*VLOOKUP(I999,属性值!A:D,4,FALSE))))</f>
        <v/>
      </c>
      <c r="AC999" s="90">
        <v>35</v>
      </c>
      <c r="AD999" s="90" t="str">
        <f>IF(AC999="","",VLOOKUP(AC999,状态名词!A:C,2,FALSE))</f>
        <v>reelement</v>
      </c>
      <c r="AE999" s="90" t="str">
        <f>IF(AC999="","",VLOOKUP(AC999,状态名词!A:C,3,FALSE))</f>
        <v>全抗性强化</v>
      </c>
      <c r="AF999" s="90">
        <v>5</v>
      </c>
    </row>
    <row r="1000" spans="1:32">
      <c r="I1000" s="90" t="str">
        <f>IF(H1000="",I999,VLOOKUP(H1000,装备类型!A:B,2,FALSE))</f>
        <v>戒指</v>
      </c>
      <c r="J1000" s="90">
        <v>2</v>
      </c>
      <c r="K1000" s="90" t="s">
        <v>2029</v>
      </c>
      <c r="L1000" s="90" t="s">
        <v>6778</v>
      </c>
      <c r="O1000" s="90">
        <v>1</v>
      </c>
      <c r="P1000" s="90">
        <v>40</v>
      </c>
      <c r="Q1000" s="55">
        <f t="shared" si="34"/>
        <v>45</v>
      </c>
      <c r="R1000" s="90">
        <v>4</v>
      </c>
      <c r="T1000" s="90" t="s">
        <v>3238</v>
      </c>
      <c r="Y1000" s="90" t="str">
        <f>IF(VLOOKUP(I1000,属性值!A:F,2,FALSE)&lt;17,"",IF(P1000="","",INT(VLOOKUP(P1000,属性值!A:G,R1000+1,FALSE)*VLOOKUP(I1000,属性值!A:F,5,FALSE))))</f>
        <v/>
      </c>
      <c r="Z1000" s="90" t="str">
        <f t="shared" si="35"/>
        <v/>
      </c>
      <c r="AA1000" s="90">
        <f>IF(VLOOKUP(I1000,属性值!A:B,2,FALSE)&gt;16,"",IF(P1000="","",INT(VLOOKUP(P1000,属性值!I:O,R1000+1,FALSE)*VLOOKUP(I1000,属性值!A:D,3,FALSE))))</f>
        <v>286</v>
      </c>
      <c r="AB1000" s="90">
        <f>IF(VLOOKUP(I1000,属性值!A:B,2,FALSE)&gt;16,"",IF(P1000="","",INT(VLOOKUP(P1000,属性值!I:O,R1000+1,FALSE)*VLOOKUP(I1000,属性值!A:D,4,FALSE))))</f>
        <v>572</v>
      </c>
      <c r="AC1000" s="90">
        <v>54</v>
      </c>
      <c r="AD1000" s="90" t="str">
        <f>IF(AC1000="","",VLOOKUP(AC1000,状态名词!A:C,2,FALSE))</f>
        <v>spi</v>
      </c>
      <c r="AE1000" s="90" t="str">
        <f>IF(AC1000="","",VLOOKUP(AC1000,状态名词!A:C,3,FALSE))</f>
        <v>精神</v>
      </c>
      <c r="AF1000" s="90">
        <v>80</v>
      </c>
    </row>
    <row r="1001" spans="1:32">
      <c r="I1001" s="90" t="str">
        <f>IF(H1001="",I1000,VLOOKUP(H1001,装备类型!A:B,2,FALSE))</f>
        <v>戒指</v>
      </c>
      <c r="L1001" s="90" t="s">
        <v>225</v>
      </c>
      <c r="Q1001" s="55" t="str">
        <f t="shared" si="34"/>
        <v/>
      </c>
      <c r="Y1001" s="90" t="str">
        <f>IF(VLOOKUP(I1001,属性值!A:F,2,FALSE)&lt;17,"",IF(P1001="","",INT(VLOOKUP(P1001,属性值!A:G,R1001+1,FALSE)*VLOOKUP(I1001,属性值!A:F,5,FALSE))))</f>
        <v/>
      </c>
      <c r="Z1001" s="90" t="str">
        <f t="shared" si="35"/>
        <v/>
      </c>
      <c r="AA1001" s="90" t="str">
        <f>IF(VLOOKUP(I1001,属性值!A:B,2,FALSE)&gt;16,"",IF(P1001="","",INT(VLOOKUP(P1001,属性值!I:O,R1001+1,FALSE)*VLOOKUP(I1001,属性值!A:D,3,FALSE))))</f>
        <v/>
      </c>
      <c r="AB1001" s="90" t="str">
        <f>IF(VLOOKUP(I1001,属性值!A:B,2,FALSE)&gt;16,"",IF(P1001="","",INT(VLOOKUP(P1001,属性值!I:O,R1001+1,FALSE)*VLOOKUP(I1001,属性值!A:D,4,FALSE))))</f>
        <v/>
      </c>
      <c r="AC1001" s="90">
        <v>60</v>
      </c>
      <c r="AD1001" s="90" t="str">
        <f>IF(AC1001="","",VLOOKUP(AC1001,状态名词!A:C,2,FALSE))</f>
        <v>health</v>
      </c>
      <c r="AE1001" s="90" t="str">
        <f>IF(AC1001="","",VLOOKUP(AC1001,状态名词!A:C,3,FALSE))</f>
        <v>固定血量</v>
      </c>
      <c r="AF1001" s="90">
        <v>390</v>
      </c>
    </row>
    <row r="1002" spans="1:32">
      <c r="I1002" s="90" t="str">
        <f>IF(H1002="",I1001,VLOOKUP(H1002,装备类型!A:B,2,FALSE))</f>
        <v>戒指</v>
      </c>
      <c r="L1002" s="90" t="s">
        <v>225</v>
      </c>
      <c r="Q1002" s="55" t="str">
        <f t="shared" si="34"/>
        <v/>
      </c>
      <c r="Y1002" s="90" t="str">
        <f>IF(VLOOKUP(I1002,属性值!A:F,2,FALSE)&lt;17,"",IF(P1002="","",INT(VLOOKUP(P1002,属性值!A:G,R1002+1,FALSE)*VLOOKUP(I1002,属性值!A:F,5,FALSE))))</f>
        <v/>
      </c>
      <c r="Z1002" s="90" t="str">
        <f t="shared" si="35"/>
        <v/>
      </c>
      <c r="AA1002" s="90" t="str">
        <f>IF(VLOOKUP(I1002,属性值!A:B,2,FALSE)&gt;16,"",IF(P1002="","",INT(VLOOKUP(P1002,属性值!I:O,R1002+1,FALSE)*VLOOKUP(I1002,属性值!A:D,3,FALSE))))</f>
        <v/>
      </c>
      <c r="AB1002" s="90" t="str">
        <f>IF(VLOOKUP(I1002,属性值!A:B,2,FALSE)&gt;16,"",IF(P1002="","",INT(VLOOKUP(P1002,属性值!I:O,R1002+1,FALSE)*VLOOKUP(I1002,属性值!A:D,4,FALSE))))</f>
        <v/>
      </c>
      <c r="AC1002" s="90">
        <v>35</v>
      </c>
      <c r="AD1002" s="90" t="str">
        <f>IF(AC1002="","",VLOOKUP(AC1002,状态名词!A:C,2,FALSE))</f>
        <v>reelement</v>
      </c>
      <c r="AE1002" s="90" t="str">
        <f>IF(AC1002="","",VLOOKUP(AC1002,状态名词!A:C,3,FALSE))</f>
        <v>全抗性强化</v>
      </c>
      <c r="AF1002" s="90">
        <v>10</v>
      </c>
    </row>
    <row r="1003" spans="1:32">
      <c r="I1003" s="90" t="str">
        <f>IF(H1003="",I1002,VLOOKUP(H1003,装备类型!A:B,2,FALSE))</f>
        <v>戒指</v>
      </c>
      <c r="J1003" s="90">
        <v>3</v>
      </c>
      <c r="K1003" s="90" t="s">
        <v>2030</v>
      </c>
      <c r="L1003" s="90" t="s">
        <v>6778</v>
      </c>
      <c r="O1003" s="90">
        <v>1</v>
      </c>
      <c r="P1003" s="90">
        <v>60</v>
      </c>
      <c r="Q1003" s="55">
        <f t="shared" si="34"/>
        <v>67</v>
      </c>
      <c r="R1003" s="90">
        <v>5</v>
      </c>
      <c r="T1003" s="90" t="s">
        <v>3238</v>
      </c>
      <c r="U1003" s="90">
        <v>33704</v>
      </c>
      <c r="Y1003" s="90" t="str">
        <f>IF(VLOOKUP(I1003,属性值!A:F,2,FALSE)&lt;17,"",IF(P1003="","",INT(VLOOKUP(P1003,属性值!A:G,R1003+1,FALSE)*VLOOKUP(I1003,属性值!A:F,5,FALSE))))</f>
        <v/>
      </c>
      <c r="Z1003" s="90" t="str">
        <f t="shared" si="35"/>
        <v/>
      </c>
      <c r="AA1003" s="90">
        <f>IF(VLOOKUP(I1003,属性值!A:B,2,FALSE)&gt;16,"",IF(P1003="","",INT(VLOOKUP(P1003,属性值!I:O,R1003+1,FALSE)*VLOOKUP(I1003,属性值!A:D,3,FALSE))))</f>
        <v>642</v>
      </c>
      <c r="AB1003" s="90">
        <f>IF(VLOOKUP(I1003,属性值!A:B,2,FALSE)&gt;16,"",IF(P1003="","",INT(VLOOKUP(P1003,属性值!I:O,R1003+1,FALSE)*VLOOKUP(I1003,属性值!A:D,4,FALSE))))</f>
        <v>1285</v>
      </c>
      <c r="AC1003" s="90">
        <v>54</v>
      </c>
      <c r="AD1003" s="90" t="str">
        <f>IF(AC1003="","",VLOOKUP(AC1003,状态名词!A:C,2,FALSE))</f>
        <v>spi</v>
      </c>
      <c r="AE1003" s="90" t="str">
        <f>IF(AC1003="","",VLOOKUP(AC1003,状态名词!A:C,3,FALSE))</f>
        <v>精神</v>
      </c>
      <c r="AF1003" s="90">
        <v>140</v>
      </c>
    </row>
    <row r="1004" spans="1:32">
      <c r="I1004" s="90" t="str">
        <f>IF(H1004="",I1003,VLOOKUP(H1004,装备类型!A:B,2,FALSE))</f>
        <v>戒指</v>
      </c>
      <c r="L1004" s="90" t="s">
        <v>225</v>
      </c>
      <c r="Q1004" s="55" t="str">
        <f t="shared" si="34"/>
        <v/>
      </c>
      <c r="Y1004" s="90" t="str">
        <f>IF(VLOOKUP(I1004,属性值!A:F,2,FALSE)&lt;17,"",IF(P1004="","",INT(VLOOKUP(P1004,属性值!A:G,R1004+1,FALSE)*VLOOKUP(I1004,属性值!A:F,5,FALSE))))</f>
        <v/>
      </c>
      <c r="Z1004" s="90" t="str">
        <f t="shared" si="35"/>
        <v/>
      </c>
      <c r="AA1004" s="90" t="str">
        <f>IF(VLOOKUP(I1004,属性值!A:B,2,FALSE)&gt;16,"",IF(P1004="","",INT(VLOOKUP(P1004,属性值!I:O,R1004+1,FALSE)*VLOOKUP(I1004,属性值!A:D,3,FALSE))))</f>
        <v/>
      </c>
      <c r="AB1004" s="90" t="str">
        <f>IF(VLOOKUP(I1004,属性值!A:B,2,FALSE)&gt;16,"",IF(P1004="","",INT(VLOOKUP(P1004,属性值!I:O,R1004+1,FALSE)*VLOOKUP(I1004,属性值!A:D,4,FALSE))))</f>
        <v/>
      </c>
      <c r="AC1004" s="90">
        <v>60</v>
      </c>
      <c r="AD1004" s="90" t="str">
        <f>IF(AC1004="","",VLOOKUP(AC1004,状态名词!A:C,2,FALSE))</f>
        <v>health</v>
      </c>
      <c r="AE1004" s="90" t="str">
        <f>IF(AC1004="","",VLOOKUP(AC1004,状态名词!A:C,3,FALSE))</f>
        <v>固定血量</v>
      </c>
      <c r="AF1004" s="90">
        <v>640</v>
      </c>
    </row>
    <row r="1005" spans="1:32">
      <c r="I1005" s="90" t="str">
        <f>IF(H1005="",I1004,VLOOKUP(H1005,装备类型!A:B,2,FALSE))</f>
        <v>戒指</v>
      </c>
      <c r="L1005" s="90" t="s">
        <v>225</v>
      </c>
      <c r="Q1005" s="55" t="str">
        <f t="shared" si="34"/>
        <v/>
      </c>
      <c r="Y1005" s="90" t="str">
        <f>IF(VLOOKUP(I1005,属性值!A:F,2,FALSE)&lt;17,"",IF(P1005="","",INT(VLOOKUP(P1005,属性值!A:G,R1005+1,FALSE)*VLOOKUP(I1005,属性值!A:F,5,FALSE))))</f>
        <v/>
      </c>
      <c r="Z1005" s="90" t="str">
        <f t="shared" si="35"/>
        <v/>
      </c>
      <c r="AA1005" s="90" t="str">
        <f>IF(VLOOKUP(I1005,属性值!A:B,2,FALSE)&gt;16,"",IF(P1005="","",INT(VLOOKUP(P1005,属性值!I:O,R1005+1,FALSE)*VLOOKUP(I1005,属性值!A:D,3,FALSE))))</f>
        <v/>
      </c>
      <c r="AB1005" s="90" t="str">
        <f>IF(VLOOKUP(I1005,属性值!A:B,2,FALSE)&gt;16,"",IF(P1005="","",INT(VLOOKUP(P1005,属性值!I:O,R1005+1,FALSE)*VLOOKUP(I1005,属性值!A:D,4,FALSE))))</f>
        <v/>
      </c>
      <c r="AC1005" s="90">
        <v>35</v>
      </c>
      <c r="AD1005" s="90" t="str">
        <f>IF(AC1005="","",VLOOKUP(AC1005,状态名词!A:C,2,FALSE))</f>
        <v>reelement</v>
      </c>
      <c r="AE1005" s="90" t="str">
        <f>IF(AC1005="","",VLOOKUP(AC1005,状态名词!A:C,3,FALSE))</f>
        <v>全抗性强化</v>
      </c>
      <c r="AF1005" s="90">
        <v>15</v>
      </c>
    </row>
    <row r="1006" spans="1:32">
      <c r="A1006" s="90">
        <v>16005</v>
      </c>
      <c r="B1006" s="90">
        <v>20</v>
      </c>
      <c r="C1006" s="90">
        <v>4</v>
      </c>
      <c r="D1006" s="90">
        <v>20</v>
      </c>
      <c r="E1006" s="90">
        <v>5</v>
      </c>
      <c r="F1006" s="90">
        <v>-6</v>
      </c>
      <c r="H1006" s="90">
        <v>15</v>
      </c>
      <c r="I1006" s="90" t="str">
        <f>IF(H1006="",I1005,VLOOKUP(H1006,装备类型!A:B,2,FALSE))</f>
        <v>项链</v>
      </c>
      <c r="J1006" s="90">
        <v>1</v>
      </c>
      <c r="K1006" s="90" t="s">
        <v>2031</v>
      </c>
      <c r="L1006" s="90" t="s">
        <v>6779</v>
      </c>
      <c r="O1006" s="90">
        <v>1</v>
      </c>
      <c r="P1006" s="90">
        <v>20</v>
      </c>
      <c r="Q1006" s="55">
        <f t="shared" si="34"/>
        <v>25</v>
      </c>
      <c r="R1006" s="90">
        <v>4</v>
      </c>
      <c r="T1006" s="90" t="s">
        <v>1734</v>
      </c>
      <c r="Y1006" s="90" t="str">
        <f>IF(VLOOKUP(I1006,属性值!A:F,2,FALSE)&lt;17,"",IF(P1006="","",INT(VLOOKUP(P1006,属性值!A:G,R1006+1,FALSE)*VLOOKUP(I1006,属性值!A:F,5,FALSE))))</f>
        <v/>
      </c>
      <c r="Z1006" s="90" t="str">
        <f t="shared" si="35"/>
        <v/>
      </c>
      <c r="AA1006" s="90">
        <f>IF(VLOOKUP(I1006,属性值!A:B,2,FALSE)&gt;16,"",IF(P1006="","",INT(VLOOKUP(P1006,属性值!I:O,R1006+1,FALSE)*VLOOKUP(I1006,属性值!A:D,3,FALSE))))</f>
        <v>130</v>
      </c>
      <c r="AB1006" s="90">
        <f>IF(VLOOKUP(I1006,属性值!A:B,2,FALSE)&gt;16,"",IF(P1006="","",INT(VLOOKUP(P1006,属性值!I:O,R1006+1,FALSE)*VLOOKUP(I1006,属性值!A:D,4,FALSE))))</f>
        <v>260</v>
      </c>
      <c r="AC1006" s="90">
        <v>54</v>
      </c>
      <c r="AD1006" s="90" t="str">
        <f>IF(AC1006="","",VLOOKUP(AC1006,状态名词!A:C,2,FALSE))</f>
        <v>spi</v>
      </c>
      <c r="AE1006" s="90" t="str">
        <f>IF(AC1006="","",VLOOKUP(AC1006,状态名词!A:C,3,FALSE))</f>
        <v>精神</v>
      </c>
      <c r="AF1006" s="90">
        <v>60</v>
      </c>
    </row>
    <row r="1007" spans="1:32">
      <c r="I1007" s="90" t="str">
        <f>IF(H1007="",I1006,VLOOKUP(H1007,装备类型!A:B,2,FALSE))</f>
        <v>项链</v>
      </c>
      <c r="L1007" s="90" t="s">
        <v>225</v>
      </c>
      <c r="Q1007" s="55" t="str">
        <f t="shared" si="34"/>
        <v/>
      </c>
      <c r="Y1007" s="90" t="str">
        <f>IF(VLOOKUP(I1007,属性值!A:F,2,FALSE)&lt;17,"",IF(P1007="","",INT(VLOOKUP(P1007,属性值!A:G,R1007+1,FALSE)*VLOOKUP(I1007,属性值!A:F,5,FALSE))))</f>
        <v/>
      </c>
      <c r="Z1007" s="90" t="str">
        <f t="shared" si="35"/>
        <v/>
      </c>
      <c r="AA1007" s="90" t="str">
        <f>IF(VLOOKUP(I1007,属性值!A:B,2,FALSE)&gt;16,"",IF(P1007="","",INT(VLOOKUP(P1007,属性值!I:O,R1007+1,FALSE)*VLOOKUP(I1007,属性值!A:D,3,FALSE))))</f>
        <v/>
      </c>
      <c r="AB1007" s="90" t="str">
        <f>IF(VLOOKUP(I1007,属性值!A:B,2,FALSE)&gt;16,"",IF(P1007="","",INT(VLOOKUP(P1007,属性值!I:O,R1007+1,FALSE)*VLOOKUP(I1007,属性值!A:D,4,FALSE))))</f>
        <v/>
      </c>
      <c r="AC1007" s="90">
        <v>60</v>
      </c>
      <c r="AD1007" s="90" t="str">
        <f>IF(AC1007="","",VLOOKUP(AC1007,状态名词!A:C,2,FALSE))</f>
        <v>health</v>
      </c>
      <c r="AE1007" s="90" t="str">
        <f>IF(AC1007="","",VLOOKUP(AC1007,状态名词!A:C,3,FALSE))</f>
        <v>固定血量</v>
      </c>
      <c r="AF1007" s="90">
        <v>300</v>
      </c>
    </row>
    <row r="1008" spans="1:32">
      <c r="I1008" s="90" t="str">
        <f>IF(H1008="",I1007,VLOOKUP(H1008,装备类型!A:B,2,FALSE))</f>
        <v>项链</v>
      </c>
      <c r="L1008" s="90" t="s">
        <v>225</v>
      </c>
      <c r="Q1008" s="55" t="str">
        <f t="shared" si="34"/>
        <v/>
      </c>
      <c r="Y1008" s="90" t="str">
        <f>IF(VLOOKUP(I1008,属性值!A:F,2,FALSE)&lt;17,"",IF(P1008="","",INT(VLOOKUP(P1008,属性值!A:G,R1008+1,FALSE)*VLOOKUP(I1008,属性值!A:F,5,FALSE))))</f>
        <v/>
      </c>
      <c r="Z1008" s="90" t="str">
        <f t="shared" si="35"/>
        <v/>
      </c>
      <c r="AA1008" s="90" t="str">
        <f>IF(VLOOKUP(I1008,属性值!A:B,2,FALSE)&gt;16,"",IF(P1008="","",INT(VLOOKUP(P1008,属性值!I:O,R1008+1,FALSE)*VLOOKUP(I1008,属性值!A:D,3,FALSE))))</f>
        <v/>
      </c>
      <c r="AB1008" s="90" t="str">
        <f>IF(VLOOKUP(I1008,属性值!A:B,2,FALSE)&gt;16,"",IF(P1008="","",INT(VLOOKUP(P1008,属性值!I:O,R1008+1,FALSE)*VLOOKUP(I1008,属性值!A:D,4,FALSE))))</f>
        <v/>
      </c>
      <c r="AC1008" s="90">
        <v>35</v>
      </c>
      <c r="AD1008" s="90" t="str">
        <f>IF(AC1008="","",VLOOKUP(AC1008,状态名词!A:C,2,FALSE))</f>
        <v>reelement</v>
      </c>
      <c r="AE1008" s="90" t="str">
        <f>IF(AC1008="","",VLOOKUP(AC1008,状态名词!A:C,3,FALSE))</f>
        <v>全抗性强化</v>
      </c>
      <c r="AF1008" s="90">
        <v>5</v>
      </c>
    </row>
    <row r="1009" spans="1:32">
      <c r="I1009" s="90" t="str">
        <f>IF(H1009="",I1008,VLOOKUP(H1009,装备类型!A:B,2,FALSE))</f>
        <v>项链</v>
      </c>
      <c r="J1009" s="90">
        <v>2</v>
      </c>
      <c r="K1009" s="90" t="s">
        <v>2032</v>
      </c>
      <c r="L1009" s="90" t="s">
        <v>6780</v>
      </c>
      <c r="O1009" s="90">
        <v>1</v>
      </c>
      <c r="P1009" s="90">
        <v>40</v>
      </c>
      <c r="Q1009" s="55">
        <f t="shared" si="34"/>
        <v>45</v>
      </c>
      <c r="R1009" s="90">
        <v>4</v>
      </c>
      <c r="T1009" s="90" t="s">
        <v>1734</v>
      </c>
      <c r="Y1009" s="90" t="str">
        <f>IF(VLOOKUP(I1009,属性值!A:F,2,FALSE)&lt;17,"",IF(P1009="","",INT(VLOOKUP(P1009,属性值!A:G,R1009+1,FALSE)*VLOOKUP(I1009,属性值!A:F,5,FALSE))))</f>
        <v/>
      </c>
      <c r="Z1009" s="90" t="str">
        <f t="shared" si="35"/>
        <v/>
      </c>
      <c r="AA1009" s="90">
        <f>IF(VLOOKUP(I1009,属性值!A:B,2,FALSE)&gt;16,"",IF(P1009="","",INT(VLOOKUP(P1009,属性值!I:O,R1009+1,FALSE)*VLOOKUP(I1009,属性值!A:D,3,FALSE))))</f>
        <v>286</v>
      </c>
      <c r="AB1009" s="90">
        <f>IF(VLOOKUP(I1009,属性值!A:B,2,FALSE)&gt;16,"",IF(P1009="","",INT(VLOOKUP(P1009,属性值!I:O,R1009+1,FALSE)*VLOOKUP(I1009,属性值!A:D,4,FALSE))))</f>
        <v>572</v>
      </c>
      <c r="AC1009" s="90">
        <v>54</v>
      </c>
      <c r="AD1009" s="90" t="str">
        <f>IF(AC1009="","",VLOOKUP(AC1009,状态名词!A:C,2,FALSE))</f>
        <v>spi</v>
      </c>
      <c r="AE1009" s="90" t="str">
        <f>IF(AC1009="","",VLOOKUP(AC1009,状态名词!A:C,3,FALSE))</f>
        <v>精神</v>
      </c>
      <c r="AF1009" s="90">
        <v>80</v>
      </c>
    </row>
    <row r="1010" spans="1:32">
      <c r="I1010" s="90" t="str">
        <f>IF(H1010="",I1009,VLOOKUP(H1010,装备类型!A:B,2,FALSE))</f>
        <v>项链</v>
      </c>
      <c r="L1010" s="90" t="s">
        <v>225</v>
      </c>
      <c r="Q1010" s="55" t="str">
        <f t="shared" si="34"/>
        <v/>
      </c>
      <c r="Y1010" s="90" t="str">
        <f>IF(VLOOKUP(I1010,属性值!A:F,2,FALSE)&lt;17,"",IF(P1010="","",INT(VLOOKUP(P1010,属性值!A:G,R1010+1,FALSE)*VLOOKUP(I1010,属性值!A:F,5,FALSE))))</f>
        <v/>
      </c>
      <c r="Z1010" s="90" t="str">
        <f t="shared" si="35"/>
        <v/>
      </c>
      <c r="AA1010" s="90" t="str">
        <f>IF(VLOOKUP(I1010,属性值!A:B,2,FALSE)&gt;16,"",IF(P1010="","",INT(VLOOKUP(P1010,属性值!I:O,R1010+1,FALSE)*VLOOKUP(I1010,属性值!A:D,3,FALSE))))</f>
        <v/>
      </c>
      <c r="AB1010" s="90" t="str">
        <f>IF(VLOOKUP(I1010,属性值!A:B,2,FALSE)&gt;16,"",IF(P1010="","",INT(VLOOKUP(P1010,属性值!I:O,R1010+1,FALSE)*VLOOKUP(I1010,属性值!A:D,4,FALSE))))</f>
        <v/>
      </c>
      <c r="AC1010" s="90">
        <v>60</v>
      </c>
      <c r="AD1010" s="90" t="str">
        <f>IF(AC1010="","",VLOOKUP(AC1010,状态名词!A:C,2,FALSE))</f>
        <v>health</v>
      </c>
      <c r="AE1010" s="90" t="str">
        <f>IF(AC1010="","",VLOOKUP(AC1010,状态名词!A:C,3,FALSE))</f>
        <v>固定血量</v>
      </c>
      <c r="AF1010" s="90">
        <v>390</v>
      </c>
    </row>
    <row r="1011" spans="1:32">
      <c r="I1011" s="90" t="str">
        <f>IF(H1011="",I1010,VLOOKUP(H1011,装备类型!A:B,2,FALSE))</f>
        <v>项链</v>
      </c>
      <c r="L1011" s="90" t="s">
        <v>225</v>
      </c>
      <c r="Q1011" s="55" t="str">
        <f t="shared" si="34"/>
        <v/>
      </c>
      <c r="Y1011" s="90" t="str">
        <f>IF(VLOOKUP(I1011,属性值!A:F,2,FALSE)&lt;17,"",IF(P1011="","",INT(VLOOKUP(P1011,属性值!A:G,R1011+1,FALSE)*VLOOKUP(I1011,属性值!A:F,5,FALSE))))</f>
        <v/>
      </c>
      <c r="Z1011" s="90" t="str">
        <f t="shared" si="35"/>
        <v/>
      </c>
      <c r="AA1011" s="90" t="str">
        <f>IF(VLOOKUP(I1011,属性值!A:B,2,FALSE)&gt;16,"",IF(P1011="","",INT(VLOOKUP(P1011,属性值!I:O,R1011+1,FALSE)*VLOOKUP(I1011,属性值!A:D,3,FALSE))))</f>
        <v/>
      </c>
      <c r="AB1011" s="90" t="str">
        <f>IF(VLOOKUP(I1011,属性值!A:B,2,FALSE)&gt;16,"",IF(P1011="","",INT(VLOOKUP(P1011,属性值!I:O,R1011+1,FALSE)*VLOOKUP(I1011,属性值!A:D,4,FALSE))))</f>
        <v/>
      </c>
      <c r="AC1011" s="90">
        <v>35</v>
      </c>
      <c r="AD1011" s="90" t="str">
        <f>IF(AC1011="","",VLOOKUP(AC1011,状态名词!A:C,2,FALSE))</f>
        <v>reelement</v>
      </c>
      <c r="AE1011" s="90" t="str">
        <f>IF(AC1011="","",VLOOKUP(AC1011,状态名词!A:C,3,FALSE))</f>
        <v>全抗性强化</v>
      </c>
      <c r="AF1011" s="90">
        <v>10</v>
      </c>
    </row>
    <row r="1012" spans="1:32">
      <c r="I1012" s="90" t="str">
        <f>IF(H1012="",I1011,VLOOKUP(H1012,装备类型!A:B,2,FALSE))</f>
        <v>项链</v>
      </c>
      <c r="J1012" s="90">
        <v>3</v>
      </c>
      <c r="K1012" s="90" t="s">
        <v>2033</v>
      </c>
      <c r="L1012" s="90" t="s">
        <v>6780</v>
      </c>
      <c r="O1012" s="90">
        <v>1</v>
      </c>
      <c r="P1012" s="90">
        <v>60</v>
      </c>
      <c r="Q1012" s="55">
        <f t="shared" si="34"/>
        <v>67</v>
      </c>
      <c r="R1012" s="90">
        <v>5</v>
      </c>
      <c r="T1012" s="90" t="s">
        <v>1734</v>
      </c>
      <c r="U1012" s="90">
        <v>33705</v>
      </c>
      <c r="Y1012" s="90" t="str">
        <f>IF(VLOOKUP(I1012,属性值!A:F,2,FALSE)&lt;17,"",IF(P1012="","",INT(VLOOKUP(P1012,属性值!A:G,R1012+1,FALSE)*VLOOKUP(I1012,属性值!A:F,5,FALSE))))</f>
        <v/>
      </c>
      <c r="Z1012" s="90" t="str">
        <f t="shared" si="35"/>
        <v/>
      </c>
      <c r="AA1012" s="90">
        <f>IF(VLOOKUP(I1012,属性值!A:B,2,FALSE)&gt;16,"",IF(P1012="","",INT(VLOOKUP(P1012,属性值!I:O,R1012+1,FALSE)*VLOOKUP(I1012,属性值!A:D,3,FALSE))))</f>
        <v>642</v>
      </c>
      <c r="AB1012" s="90">
        <f>IF(VLOOKUP(I1012,属性值!A:B,2,FALSE)&gt;16,"",IF(P1012="","",INT(VLOOKUP(P1012,属性值!I:O,R1012+1,FALSE)*VLOOKUP(I1012,属性值!A:D,4,FALSE))))</f>
        <v>1285</v>
      </c>
      <c r="AC1012" s="90">
        <v>54</v>
      </c>
      <c r="AD1012" s="90" t="str">
        <f>IF(AC1012="","",VLOOKUP(AC1012,状态名词!A:C,2,FALSE))</f>
        <v>spi</v>
      </c>
      <c r="AE1012" s="90" t="str">
        <f>IF(AC1012="","",VLOOKUP(AC1012,状态名词!A:C,3,FALSE))</f>
        <v>精神</v>
      </c>
      <c r="AF1012" s="90">
        <v>140</v>
      </c>
    </row>
    <row r="1013" spans="1:32">
      <c r="I1013" s="90" t="str">
        <f>IF(H1013="",I1012,VLOOKUP(H1013,装备类型!A:B,2,FALSE))</f>
        <v>项链</v>
      </c>
      <c r="L1013" s="90" t="s">
        <v>225</v>
      </c>
      <c r="Q1013" s="55" t="str">
        <f t="shared" si="34"/>
        <v/>
      </c>
      <c r="Y1013" s="90" t="str">
        <f>IF(VLOOKUP(I1013,属性值!A:F,2,FALSE)&lt;17,"",IF(P1013="","",INT(VLOOKUP(P1013,属性值!A:G,R1013+1,FALSE)*VLOOKUP(I1013,属性值!A:F,5,FALSE))))</f>
        <v/>
      </c>
      <c r="Z1013" s="90" t="str">
        <f t="shared" si="35"/>
        <v/>
      </c>
      <c r="AA1013" s="90" t="str">
        <f>IF(VLOOKUP(I1013,属性值!A:B,2,FALSE)&gt;16,"",IF(P1013="","",INT(VLOOKUP(P1013,属性值!I:O,R1013+1,FALSE)*VLOOKUP(I1013,属性值!A:D,3,FALSE))))</f>
        <v/>
      </c>
      <c r="AB1013" s="90" t="str">
        <f>IF(VLOOKUP(I1013,属性值!A:B,2,FALSE)&gt;16,"",IF(P1013="","",INT(VLOOKUP(P1013,属性值!I:O,R1013+1,FALSE)*VLOOKUP(I1013,属性值!A:D,4,FALSE))))</f>
        <v/>
      </c>
      <c r="AC1013" s="90">
        <v>60</v>
      </c>
      <c r="AD1013" s="90" t="str">
        <f>IF(AC1013="","",VLOOKUP(AC1013,状态名词!A:C,2,FALSE))</f>
        <v>health</v>
      </c>
      <c r="AE1013" s="90" t="str">
        <f>IF(AC1013="","",VLOOKUP(AC1013,状态名词!A:C,3,FALSE))</f>
        <v>固定血量</v>
      </c>
      <c r="AF1013" s="90">
        <v>640</v>
      </c>
    </row>
    <row r="1014" spans="1:32">
      <c r="I1014" s="90" t="str">
        <f>IF(H1014="",I1013,VLOOKUP(H1014,装备类型!A:B,2,FALSE))</f>
        <v>项链</v>
      </c>
      <c r="L1014" s="90" t="s">
        <v>225</v>
      </c>
      <c r="Q1014" s="55" t="str">
        <f t="shared" si="34"/>
        <v/>
      </c>
      <c r="Y1014" s="90" t="str">
        <f>IF(VLOOKUP(I1014,属性值!A:F,2,FALSE)&lt;17,"",IF(P1014="","",INT(VLOOKUP(P1014,属性值!A:G,R1014+1,FALSE)*VLOOKUP(I1014,属性值!A:F,5,FALSE))))</f>
        <v/>
      </c>
      <c r="Z1014" s="90" t="str">
        <f t="shared" si="35"/>
        <v/>
      </c>
      <c r="AA1014" s="90" t="str">
        <f>IF(VLOOKUP(I1014,属性值!A:B,2,FALSE)&gt;16,"",IF(P1014="","",INT(VLOOKUP(P1014,属性值!I:O,R1014+1,FALSE)*VLOOKUP(I1014,属性值!A:D,3,FALSE))))</f>
        <v/>
      </c>
      <c r="AB1014" s="90" t="str">
        <f>IF(VLOOKUP(I1014,属性值!A:B,2,FALSE)&gt;16,"",IF(P1014="","",INT(VLOOKUP(P1014,属性值!I:O,R1014+1,FALSE)*VLOOKUP(I1014,属性值!A:D,4,FALSE))))</f>
        <v/>
      </c>
      <c r="AC1014" s="90">
        <v>35</v>
      </c>
      <c r="AD1014" s="90" t="str">
        <f>IF(AC1014="","",VLOOKUP(AC1014,状态名词!A:C,2,FALSE))</f>
        <v>reelement</v>
      </c>
      <c r="AE1014" s="90" t="str">
        <f>IF(AC1014="","",VLOOKUP(AC1014,状态名词!A:C,3,FALSE))</f>
        <v>全抗性强化</v>
      </c>
      <c r="AF1014" s="90">
        <v>15</v>
      </c>
    </row>
    <row r="1015" spans="1:32">
      <c r="A1015" s="90">
        <v>16006</v>
      </c>
      <c r="B1015" s="90">
        <v>20</v>
      </c>
      <c r="C1015" s="90">
        <v>4</v>
      </c>
      <c r="D1015" s="90">
        <v>20</v>
      </c>
      <c r="E1015" s="90">
        <v>5</v>
      </c>
      <c r="F1015" s="90">
        <v>-6</v>
      </c>
      <c r="H1015" s="90">
        <v>16</v>
      </c>
      <c r="I1015" s="90" t="str">
        <f>IF(H1015="",I1014,VLOOKUP(H1015,装备类型!A:B,2,FALSE))</f>
        <v>手镯</v>
      </c>
      <c r="J1015" s="90">
        <v>1</v>
      </c>
      <c r="K1015" s="90" t="s">
        <v>2034</v>
      </c>
      <c r="L1015" s="90" t="s">
        <v>6781</v>
      </c>
      <c r="O1015" s="90">
        <v>1</v>
      </c>
      <c r="P1015" s="90">
        <v>20</v>
      </c>
      <c r="Q1015" s="55">
        <f t="shared" si="34"/>
        <v>25</v>
      </c>
      <c r="R1015" s="90">
        <v>4</v>
      </c>
      <c r="T1015" s="90" t="s">
        <v>3239</v>
      </c>
      <c r="Y1015" s="90" t="str">
        <f>IF(VLOOKUP(I1015,属性值!A:F,2,FALSE)&lt;17,"",IF(P1015="","",INT(VLOOKUP(P1015,属性值!A:G,R1015+1,FALSE)*VLOOKUP(I1015,属性值!A:F,5,FALSE))))</f>
        <v/>
      </c>
      <c r="Z1015" s="90" t="str">
        <f t="shared" si="35"/>
        <v/>
      </c>
      <c r="AA1015" s="90">
        <f>IF(VLOOKUP(I1015,属性值!A:B,2,FALSE)&gt;16,"",IF(P1015="","",INT(VLOOKUP(P1015,属性值!I:O,R1015+1,FALSE)*VLOOKUP(I1015,属性值!A:D,3,FALSE))))</f>
        <v>130</v>
      </c>
      <c r="AB1015" s="90">
        <f>IF(VLOOKUP(I1015,属性值!A:B,2,FALSE)&gt;16,"",IF(P1015="","",INT(VLOOKUP(P1015,属性值!I:O,R1015+1,FALSE)*VLOOKUP(I1015,属性值!A:D,4,FALSE))))</f>
        <v>260</v>
      </c>
      <c r="AC1015" s="90">
        <v>54</v>
      </c>
      <c r="AD1015" s="90" t="str">
        <f>IF(AC1015="","",VLOOKUP(AC1015,状态名词!A:C,2,FALSE))</f>
        <v>spi</v>
      </c>
      <c r="AE1015" s="90" t="str">
        <f>IF(AC1015="","",VLOOKUP(AC1015,状态名词!A:C,3,FALSE))</f>
        <v>精神</v>
      </c>
      <c r="AF1015" s="90">
        <v>60</v>
      </c>
    </row>
    <row r="1016" spans="1:32">
      <c r="I1016" s="90" t="str">
        <f>IF(H1016="",I1015,VLOOKUP(H1016,装备类型!A:B,2,FALSE))</f>
        <v>手镯</v>
      </c>
      <c r="L1016" s="90" t="s">
        <v>225</v>
      </c>
      <c r="Q1016" s="55" t="str">
        <f t="shared" si="34"/>
        <v/>
      </c>
      <c r="Y1016" s="90" t="str">
        <f>IF(VLOOKUP(I1016,属性值!A:F,2,FALSE)&lt;17,"",IF(P1016="","",INT(VLOOKUP(P1016,属性值!A:G,R1016+1,FALSE)*VLOOKUP(I1016,属性值!A:F,5,FALSE))))</f>
        <v/>
      </c>
      <c r="Z1016" s="90" t="str">
        <f t="shared" si="35"/>
        <v/>
      </c>
      <c r="AA1016" s="90" t="str">
        <f>IF(VLOOKUP(I1016,属性值!A:B,2,FALSE)&gt;16,"",IF(P1016="","",INT(VLOOKUP(P1016,属性值!I:O,R1016+1,FALSE)*VLOOKUP(I1016,属性值!A:D,3,FALSE))))</f>
        <v/>
      </c>
      <c r="AB1016" s="90" t="str">
        <f>IF(VLOOKUP(I1016,属性值!A:B,2,FALSE)&gt;16,"",IF(P1016="","",INT(VLOOKUP(P1016,属性值!I:O,R1016+1,FALSE)*VLOOKUP(I1016,属性值!A:D,4,FALSE))))</f>
        <v/>
      </c>
      <c r="AC1016" s="90">
        <v>60</v>
      </c>
      <c r="AD1016" s="90" t="str">
        <f>IF(AC1016="","",VLOOKUP(AC1016,状态名词!A:C,2,FALSE))</f>
        <v>health</v>
      </c>
      <c r="AE1016" s="90" t="str">
        <f>IF(AC1016="","",VLOOKUP(AC1016,状态名词!A:C,3,FALSE))</f>
        <v>固定血量</v>
      </c>
      <c r="AF1016" s="90">
        <v>300</v>
      </c>
    </row>
    <row r="1017" spans="1:32">
      <c r="I1017" s="90" t="str">
        <f>IF(H1017="",I1016,VLOOKUP(H1017,装备类型!A:B,2,FALSE))</f>
        <v>手镯</v>
      </c>
      <c r="L1017" s="90" t="s">
        <v>225</v>
      </c>
      <c r="Q1017" s="55" t="str">
        <f t="shared" si="34"/>
        <v/>
      </c>
      <c r="Y1017" s="90" t="str">
        <f>IF(VLOOKUP(I1017,属性值!A:F,2,FALSE)&lt;17,"",IF(P1017="","",INT(VLOOKUP(P1017,属性值!A:G,R1017+1,FALSE)*VLOOKUP(I1017,属性值!A:F,5,FALSE))))</f>
        <v/>
      </c>
      <c r="Z1017" s="90" t="str">
        <f t="shared" si="35"/>
        <v/>
      </c>
      <c r="AA1017" s="90" t="str">
        <f>IF(VLOOKUP(I1017,属性值!A:B,2,FALSE)&gt;16,"",IF(P1017="","",INT(VLOOKUP(P1017,属性值!I:O,R1017+1,FALSE)*VLOOKUP(I1017,属性值!A:D,3,FALSE))))</f>
        <v/>
      </c>
      <c r="AB1017" s="90" t="str">
        <f>IF(VLOOKUP(I1017,属性值!A:B,2,FALSE)&gt;16,"",IF(P1017="","",INT(VLOOKUP(P1017,属性值!I:O,R1017+1,FALSE)*VLOOKUP(I1017,属性值!A:D,4,FALSE))))</f>
        <v/>
      </c>
      <c r="AC1017" s="90">
        <v>35</v>
      </c>
      <c r="AD1017" s="90" t="str">
        <f>IF(AC1017="","",VLOOKUP(AC1017,状态名词!A:C,2,FALSE))</f>
        <v>reelement</v>
      </c>
      <c r="AE1017" s="90" t="str">
        <f>IF(AC1017="","",VLOOKUP(AC1017,状态名词!A:C,3,FALSE))</f>
        <v>全抗性强化</v>
      </c>
      <c r="AF1017" s="90">
        <v>5</v>
      </c>
    </row>
    <row r="1018" spans="1:32">
      <c r="I1018" s="90" t="str">
        <f>IF(H1018="",I1017,VLOOKUP(H1018,装备类型!A:B,2,FALSE))</f>
        <v>手镯</v>
      </c>
      <c r="J1018" s="90">
        <v>2</v>
      </c>
      <c r="K1018" s="90" t="s">
        <v>2035</v>
      </c>
      <c r="L1018" s="90" t="s">
        <v>6782</v>
      </c>
      <c r="O1018" s="90">
        <v>1</v>
      </c>
      <c r="P1018" s="90">
        <v>40</v>
      </c>
      <c r="Q1018" s="55">
        <f t="shared" si="34"/>
        <v>45</v>
      </c>
      <c r="R1018" s="90">
        <v>4</v>
      </c>
      <c r="T1018" s="90" t="s">
        <v>3239</v>
      </c>
      <c r="Y1018" s="90" t="str">
        <f>IF(VLOOKUP(I1018,属性值!A:F,2,FALSE)&lt;17,"",IF(P1018="","",INT(VLOOKUP(P1018,属性值!A:G,R1018+1,FALSE)*VLOOKUP(I1018,属性值!A:F,5,FALSE))))</f>
        <v/>
      </c>
      <c r="Z1018" s="90" t="str">
        <f t="shared" si="35"/>
        <v/>
      </c>
      <c r="AA1018" s="90">
        <f>IF(VLOOKUP(I1018,属性值!A:B,2,FALSE)&gt;16,"",IF(P1018="","",INT(VLOOKUP(P1018,属性值!I:O,R1018+1,FALSE)*VLOOKUP(I1018,属性值!A:D,3,FALSE))))</f>
        <v>286</v>
      </c>
      <c r="AB1018" s="90">
        <f>IF(VLOOKUP(I1018,属性值!A:B,2,FALSE)&gt;16,"",IF(P1018="","",INT(VLOOKUP(P1018,属性值!I:O,R1018+1,FALSE)*VLOOKUP(I1018,属性值!A:D,4,FALSE))))</f>
        <v>572</v>
      </c>
      <c r="AC1018" s="90">
        <v>54</v>
      </c>
      <c r="AD1018" s="90" t="str">
        <f>IF(AC1018="","",VLOOKUP(AC1018,状态名词!A:C,2,FALSE))</f>
        <v>spi</v>
      </c>
      <c r="AE1018" s="90" t="str">
        <f>IF(AC1018="","",VLOOKUP(AC1018,状态名词!A:C,3,FALSE))</f>
        <v>精神</v>
      </c>
      <c r="AF1018" s="90">
        <v>80</v>
      </c>
    </row>
    <row r="1019" spans="1:32">
      <c r="I1019" s="90" t="str">
        <f>IF(H1019="",I1018,VLOOKUP(H1019,装备类型!A:B,2,FALSE))</f>
        <v>手镯</v>
      </c>
      <c r="L1019" s="90" t="s">
        <v>225</v>
      </c>
      <c r="Q1019" s="55" t="str">
        <f t="shared" si="34"/>
        <v/>
      </c>
      <c r="Y1019" s="90" t="str">
        <f>IF(VLOOKUP(I1019,属性值!A:F,2,FALSE)&lt;17,"",IF(P1019="","",INT(VLOOKUP(P1019,属性值!A:G,R1019+1,FALSE)*VLOOKUP(I1019,属性值!A:F,5,FALSE))))</f>
        <v/>
      </c>
      <c r="Z1019" s="90" t="str">
        <f t="shared" si="35"/>
        <v/>
      </c>
      <c r="AA1019" s="90" t="str">
        <f>IF(VLOOKUP(I1019,属性值!A:B,2,FALSE)&gt;16,"",IF(P1019="","",INT(VLOOKUP(P1019,属性值!I:O,R1019+1,FALSE)*VLOOKUP(I1019,属性值!A:D,3,FALSE))))</f>
        <v/>
      </c>
      <c r="AB1019" s="90" t="str">
        <f>IF(VLOOKUP(I1019,属性值!A:B,2,FALSE)&gt;16,"",IF(P1019="","",INT(VLOOKUP(P1019,属性值!I:O,R1019+1,FALSE)*VLOOKUP(I1019,属性值!A:D,4,FALSE))))</f>
        <v/>
      </c>
      <c r="AC1019" s="90">
        <v>60</v>
      </c>
      <c r="AD1019" s="90" t="str">
        <f>IF(AC1019="","",VLOOKUP(AC1019,状态名词!A:C,2,FALSE))</f>
        <v>health</v>
      </c>
      <c r="AE1019" s="90" t="str">
        <f>IF(AC1019="","",VLOOKUP(AC1019,状态名词!A:C,3,FALSE))</f>
        <v>固定血量</v>
      </c>
      <c r="AF1019" s="90">
        <v>390</v>
      </c>
    </row>
    <row r="1020" spans="1:32">
      <c r="I1020" s="90" t="str">
        <f>IF(H1020="",I1019,VLOOKUP(H1020,装备类型!A:B,2,FALSE))</f>
        <v>手镯</v>
      </c>
      <c r="L1020" s="90" t="s">
        <v>225</v>
      </c>
      <c r="Q1020" s="55" t="str">
        <f t="shared" si="34"/>
        <v/>
      </c>
      <c r="Y1020" s="90" t="str">
        <f>IF(VLOOKUP(I1020,属性值!A:F,2,FALSE)&lt;17,"",IF(P1020="","",INT(VLOOKUP(P1020,属性值!A:G,R1020+1,FALSE)*VLOOKUP(I1020,属性值!A:F,5,FALSE))))</f>
        <v/>
      </c>
      <c r="Z1020" s="90" t="str">
        <f t="shared" si="35"/>
        <v/>
      </c>
      <c r="AA1020" s="90" t="str">
        <f>IF(VLOOKUP(I1020,属性值!A:B,2,FALSE)&gt;16,"",IF(P1020="","",INT(VLOOKUP(P1020,属性值!I:O,R1020+1,FALSE)*VLOOKUP(I1020,属性值!A:D,3,FALSE))))</f>
        <v/>
      </c>
      <c r="AB1020" s="90" t="str">
        <f>IF(VLOOKUP(I1020,属性值!A:B,2,FALSE)&gt;16,"",IF(P1020="","",INT(VLOOKUP(P1020,属性值!I:O,R1020+1,FALSE)*VLOOKUP(I1020,属性值!A:D,4,FALSE))))</f>
        <v/>
      </c>
      <c r="AC1020" s="90">
        <v>35</v>
      </c>
      <c r="AD1020" s="90" t="str">
        <f>IF(AC1020="","",VLOOKUP(AC1020,状态名词!A:C,2,FALSE))</f>
        <v>reelement</v>
      </c>
      <c r="AE1020" s="90" t="str">
        <f>IF(AC1020="","",VLOOKUP(AC1020,状态名词!A:C,3,FALSE))</f>
        <v>全抗性强化</v>
      </c>
      <c r="AF1020" s="90">
        <v>10</v>
      </c>
    </row>
    <row r="1021" spans="1:32">
      <c r="I1021" s="90" t="str">
        <f>IF(H1021="",I1020,VLOOKUP(H1021,装备类型!A:B,2,FALSE))</f>
        <v>手镯</v>
      </c>
      <c r="J1021" s="90">
        <v>3</v>
      </c>
      <c r="K1021" s="90" t="s">
        <v>2036</v>
      </c>
      <c r="L1021" s="90" t="s">
        <v>6782</v>
      </c>
      <c r="O1021" s="90">
        <v>1</v>
      </c>
      <c r="P1021" s="90">
        <v>60</v>
      </c>
      <c r="Q1021" s="55">
        <f t="shared" si="34"/>
        <v>67</v>
      </c>
      <c r="R1021" s="90">
        <v>5</v>
      </c>
      <c r="T1021" s="90" t="s">
        <v>3239</v>
      </c>
      <c r="U1021" s="90">
        <v>33706</v>
      </c>
      <c r="Y1021" s="90" t="str">
        <f>IF(VLOOKUP(I1021,属性值!A:F,2,FALSE)&lt;17,"",IF(P1021="","",INT(VLOOKUP(P1021,属性值!A:G,R1021+1,FALSE)*VLOOKUP(I1021,属性值!A:F,5,FALSE))))</f>
        <v/>
      </c>
      <c r="Z1021" s="90" t="str">
        <f t="shared" si="35"/>
        <v/>
      </c>
      <c r="AA1021" s="90">
        <f>IF(VLOOKUP(I1021,属性值!A:B,2,FALSE)&gt;16,"",IF(P1021="","",INT(VLOOKUP(P1021,属性值!I:O,R1021+1,FALSE)*VLOOKUP(I1021,属性值!A:D,3,FALSE))))</f>
        <v>642</v>
      </c>
      <c r="AB1021" s="90">
        <f>IF(VLOOKUP(I1021,属性值!A:B,2,FALSE)&gt;16,"",IF(P1021="","",INT(VLOOKUP(P1021,属性值!I:O,R1021+1,FALSE)*VLOOKUP(I1021,属性值!A:D,4,FALSE))))</f>
        <v>1285</v>
      </c>
      <c r="AC1021" s="90">
        <v>54</v>
      </c>
      <c r="AD1021" s="90" t="str">
        <f>IF(AC1021="","",VLOOKUP(AC1021,状态名词!A:C,2,FALSE))</f>
        <v>spi</v>
      </c>
      <c r="AE1021" s="90" t="str">
        <f>IF(AC1021="","",VLOOKUP(AC1021,状态名词!A:C,3,FALSE))</f>
        <v>精神</v>
      </c>
      <c r="AF1021" s="90">
        <v>140</v>
      </c>
    </row>
    <row r="1022" spans="1:32">
      <c r="I1022" s="90" t="str">
        <f>IF(H1022="",I1021,VLOOKUP(H1022,装备类型!A:B,2,FALSE))</f>
        <v>手镯</v>
      </c>
      <c r="L1022" s="90" t="s">
        <v>225</v>
      </c>
      <c r="Q1022" s="55" t="str">
        <f t="shared" si="34"/>
        <v/>
      </c>
      <c r="Y1022" s="90" t="str">
        <f>IF(VLOOKUP(I1022,属性值!A:F,2,FALSE)&lt;17,"",IF(P1022="","",INT(VLOOKUP(P1022,属性值!A:G,R1022+1,FALSE)*VLOOKUP(I1022,属性值!A:F,5,FALSE))))</f>
        <v/>
      </c>
      <c r="Z1022" s="90" t="str">
        <f t="shared" si="35"/>
        <v/>
      </c>
      <c r="AA1022" s="90" t="str">
        <f>IF(VLOOKUP(I1022,属性值!A:B,2,FALSE)&gt;16,"",IF(P1022="","",INT(VLOOKUP(P1022,属性值!I:O,R1022+1,FALSE)*VLOOKUP(I1022,属性值!A:D,3,FALSE))))</f>
        <v/>
      </c>
      <c r="AB1022" s="90" t="str">
        <f>IF(VLOOKUP(I1022,属性值!A:B,2,FALSE)&gt;16,"",IF(P1022="","",INT(VLOOKUP(P1022,属性值!I:O,R1022+1,FALSE)*VLOOKUP(I1022,属性值!A:D,4,FALSE))))</f>
        <v/>
      </c>
      <c r="AC1022" s="90">
        <v>60</v>
      </c>
      <c r="AD1022" s="90" t="str">
        <f>IF(AC1022="","",VLOOKUP(AC1022,状态名词!A:C,2,FALSE))</f>
        <v>health</v>
      </c>
      <c r="AE1022" s="90" t="str">
        <f>IF(AC1022="","",VLOOKUP(AC1022,状态名词!A:C,3,FALSE))</f>
        <v>固定血量</v>
      </c>
      <c r="AF1022" s="90">
        <v>640</v>
      </c>
    </row>
    <row r="1023" spans="1:32">
      <c r="I1023" s="90" t="str">
        <f>IF(H1023="",I1022,VLOOKUP(H1023,装备类型!A:B,2,FALSE))</f>
        <v>手镯</v>
      </c>
      <c r="L1023" s="90" t="s">
        <v>225</v>
      </c>
      <c r="Q1023" s="55" t="str">
        <f t="shared" si="34"/>
        <v/>
      </c>
      <c r="Y1023" s="90" t="str">
        <f>IF(VLOOKUP(I1023,属性值!A:F,2,FALSE)&lt;17,"",IF(P1023="","",INT(VLOOKUP(P1023,属性值!A:G,R1023+1,FALSE)*VLOOKUP(I1023,属性值!A:F,5,FALSE))))</f>
        <v/>
      </c>
      <c r="Z1023" s="90" t="str">
        <f t="shared" si="35"/>
        <v/>
      </c>
      <c r="AA1023" s="90" t="str">
        <f>IF(VLOOKUP(I1023,属性值!A:B,2,FALSE)&gt;16,"",IF(P1023="","",INT(VLOOKUP(P1023,属性值!I:O,R1023+1,FALSE)*VLOOKUP(I1023,属性值!A:D,3,FALSE))))</f>
        <v/>
      </c>
      <c r="AB1023" s="90" t="str">
        <f>IF(VLOOKUP(I1023,属性值!A:B,2,FALSE)&gt;16,"",IF(P1023="","",INT(VLOOKUP(P1023,属性值!I:O,R1023+1,FALSE)*VLOOKUP(I1023,属性值!A:D,4,FALSE))))</f>
        <v/>
      </c>
      <c r="AC1023" s="90">
        <v>35</v>
      </c>
      <c r="AD1023" s="90" t="str">
        <f>IF(AC1023="","",VLOOKUP(AC1023,状态名词!A:C,2,FALSE))</f>
        <v>reelement</v>
      </c>
      <c r="AE1023" s="90" t="str">
        <f>IF(AC1023="","",VLOOKUP(AC1023,状态名词!A:C,3,FALSE))</f>
        <v>全抗性强化</v>
      </c>
      <c r="AF1023" s="90">
        <v>15</v>
      </c>
    </row>
    <row r="1024" spans="1:32">
      <c r="A1024" s="90">
        <v>16007</v>
      </c>
      <c r="B1024" s="90">
        <v>20</v>
      </c>
      <c r="C1024" s="90">
        <v>4</v>
      </c>
      <c r="D1024" s="90">
        <v>20</v>
      </c>
      <c r="E1024" s="90">
        <v>5</v>
      </c>
      <c r="F1024" s="90">
        <v>-6</v>
      </c>
      <c r="H1024" s="90">
        <v>11</v>
      </c>
      <c r="I1024" s="90" t="str">
        <f>IF(H1024="",I1023,VLOOKUP(H1024,装备类型!A:B,2,FALSE))</f>
        <v>头部</v>
      </c>
      <c r="J1024" s="90">
        <v>1</v>
      </c>
      <c r="K1024" s="90" t="s">
        <v>2037</v>
      </c>
      <c r="L1024" s="90" t="s">
        <v>5433</v>
      </c>
      <c r="O1024" s="90">
        <v>1</v>
      </c>
      <c r="P1024" s="90">
        <v>20</v>
      </c>
      <c r="Q1024" s="55">
        <f t="shared" si="34"/>
        <v>25</v>
      </c>
      <c r="R1024" s="90">
        <v>4</v>
      </c>
      <c r="T1024" s="90" t="s">
        <v>3240</v>
      </c>
      <c r="Y1024" s="90" t="str">
        <f>IF(VLOOKUP(I1024,属性值!A:F,2,FALSE)&lt;17,"",IF(P1024="","",INT(VLOOKUP(P1024,属性值!A:G,R1024+1,FALSE)*VLOOKUP(I1024,属性值!A:F,5,FALSE))))</f>
        <v/>
      </c>
      <c r="Z1024" s="90" t="str">
        <f t="shared" si="35"/>
        <v/>
      </c>
      <c r="AA1024" s="90">
        <f>IF(VLOOKUP(I1024,属性值!A:B,2,FALSE)&gt;16,"",IF(P1024="","",INT(VLOOKUP(P1024,属性值!I:O,R1024+1,FALSE)*VLOOKUP(I1024,属性值!A:D,3,FALSE))))</f>
        <v>260</v>
      </c>
      <c r="AB1024" s="90">
        <f>IF(VLOOKUP(I1024,属性值!A:B,2,FALSE)&gt;16,"",IF(P1024="","",INT(VLOOKUP(P1024,属性值!I:O,R1024+1,FALSE)*VLOOKUP(I1024,属性值!A:D,4,FALSE))))</f>
        <v>130</v>
      </c>
      <c r="AC1024" s="90">
        <v>58</v>
      </c>
      <c r="AD1024" s="90" t="str">
        <f>IF(AC1024="","",VLOOKUP(AC1024,状态名词!A:C,2,FALSE))</f>
        <v>vit</v>
      </c>
      <c r="AE1024" s="90" t="str">
        <f>IF(AC1024="","",VLOOKUP(AC1024,状态名词!A:C,3,FALSE))</f>
        <v>体力</v>
      </c>
      <c r="AF1024" s="90">
        <v>20</v>
      </c>
    </row>
    <row r="1025" spans="1:32">
      <c r="I1025" s="90" t="str">
        <f>IF(H1025="",I1024,VLOOKUP(H1025,装备类型!A:B,2,FALSE))</f>
        <v>头部</v>
      </c>
      <c r="L1025" s="90" t="s">
        <v>225</v>
      </c>
      <c r="Q1025" s="55" t="str">
        <f t="shared" si="34"/>
        <v/>
      </c>
      <c r="Y1025" s="90" t="str">
        <f>IF(VLOOKUP(I1025,属性值!A:F,2,FALSE)&lt;17,"",IF(P1025="","",INT(VLOOKUP(P1025,属性值!A:G,R1025+1,FALSE)*VLOOKUP(I1025,属性值!A:F,5,FALSE))))</f>
        <v/>
      </c>
      <c r="Z1025" s="90" t="str">
        <f t="shared" si="35"/>
        <v/>
      </c>
      <c r="AA1025" s="90" t="str">
        <f>IF(VLOOKUP(I1025,属性值!A:B,2,FALSE)&gt;16,"",IF(P1025="","",INT(VLOOKUP(P1025,属性值!I:O,R1025+1,FALSE)*VLOOKUP(I1025,属性值!A:D,3,FALSE))))</f>
        <v/>
      </c>
      <c r="AB1025" s="90" t="str">
        <f>IF(VLOOKUP(I1025,属性值!A:B,2,FALSE)&gt;16,"",IF(P1025="","",INT(VLOOKUP(P1025,属性值!I:O,R1025+1,FALSE)*VLOOKUP(I1025,属性值!A:D,4,FALSE))))</f>
        <v/>
      </c>
      <c r="AC1025" s="90">
        <v>19</v>
      </c>
      <c r="AD1025" s="90" t="str">
        <f>IF(AC1025="","",VLOOKUP(AC1025,状态名词!A:C,2,FALSE))</f>
        <v>rating</v>
      </c>
      <c r="AE1025" s="90" t="str">
        <f>IF(AC1025="","",VLOOKUP(AC1025,状态名词!A:C,3,FALSE))</f>
        <v>暴击+</v>
      </c>
      <c r="AF1025" s="90">
        <v>60</v>
      </c>
    </row>
    <row r="1026" spans="1:32">
      <c r="I1026" s="90" t="str">
        <f>IF(H1026="",I1025,VLOOKUP(H1026,装备类型!A:B,2,FALSE))</f>
        <v>头部</v>
      </c>
      <c r="L1026" s="90" t="s">
        <v>225</v>
      </c>
      <c r="Q1026" s="55" t="str">
        <f t="shared" si="34"/>
        <v/>
      </c>
      <c r="Y1026" s="90" t="str">
        <f>IF(VLOOKUP(I1026,属性值!A:F,2,FALSE)&lt;17,"",IF(P1026="","",INT(VLOOKUP(P1026,属性值!A:G,R1026+1,FALSE)*VLOOKUP(I1026,属性值!A:F,5,FALSE))))</f>
        <v/>
      </c>
      <c r="Z1026" s="90" t="str">
        <f t="shared" si="35"/>
        <v/>
      </c>
      <c r="AA1026" s="90" t="str">
        <f>IF(VLOOKUP(I1026,属性值!A:B,2,FALSE)&gt;16,"",IF(P1026="","",INT(VLOOKUP(P1026,属性值!I:O,R1026+1,FALSE)*VLOOKUP(I1026,属性值!A:D,3,FALSE))))</f>
        <v/>
      </c>
      <c r="AB1026" s="90" t="str">
        <f>IF(VLOOKUP(I1026,属性值!A:B,2,FALSE)&gt;16,"",IF(P1026="","",INT(VLOOKUP(P1026,属性值!I:O,R1026+1,FALSE)*VLOOKUP(I1026,属性值!A:D,4,FALSE))))</f>
        <v/>
      </c>
      <c r="AC1026" s="90">
        <v>20</v>
      </c>
      <c r="AD1026" s="90" t="str">
        <f>IF(AC1026="","",VLOOKUP(AC1026,状态名词!A:C,2,FALSE))</f>
        <v>ratingdamage</v>
      </c>
      <c r="AE1026" s="90" t="str">
        <f>IF(AC1026="","",VLOOKUP(AC1026,状态名词!A:C,3,FALSE))</f>
        <v>暴伤+</v>
      </c>
      <c r="AF1026" s="90">
        <v>100</v>
      </c>
    </row>
    <row r="1027" spans="1:32">
      <c r="I1027" s="90" t="str">
        <f>IF(H1027="",I1026,VLOOKUP(H1027,装备类型!A:B,2,FALSE))</f>
        <v>头部</v>
      </c>
      <c r="J1027" s="90">
        <v>2</v>
      </c>
      <c r="K1027" s="90" t="s">
        <v>2038</v>
      </c>
      <c r="L1027" s="90" t="s">
        <v>1964</v>
      </c>
      <c r="O1027" s="90">
        <v>1</v>
      </c>
      <c r="P1027" s="90">
        <v>40</v>
      </c>
      <c r="Q1027" s="55">
        <f t="shared" si="34"/>
        <v>45</v>
      </c>
      <c r="R1027" s="90">
        <v>4</v>
      </c>
      <c r="T1027" s="90" t="s">
        <v>3240</v>
      </c>
      <c r="Y1027" s="90" t="str">
        <f>IF(VLOOKUP(I1027,属性值!A:F,2,FALSE)&lt;17,"",IF(P1027="","",INT(VLOOKUP(P1027,属性值!A:G,R1027+1,FALSE)*VLOOKUP(I1027,属性值!A:F,5,FALSE))))</f>
        <v/>
      </c>
      <c r="Z1027" s="90" t="str">
        <f t="shared" si="35"/>
        <v/>
      </c>
      <c r="AA1027" s="90">
        <f>IF(VLOOKUP(I1027,属性值!A:B,2,FALSE)&gt;16,"",IF(P1027="","",INT(VLOOKUP(P1027,属性值!I:O,R1027+1,FALSE)*VLOOKUP(I1027,属性值!A:D,3,FALSE))))</f>
        <v>572</v>
      </c>
      <c r="AB1027" s="90">
        <f>IF(VLOOKUP(I1027,属性值!A:B,2,FALSE)&gt;16,"",IF(P1027="","",INT(VLOOKUP(P1027,属性值!I:O,R1027+1,FALSE)*VLOOKUP(I1027,属性值!A:D,4,FALSE))))</f>
        <v>286</v>
      </c>
      <c r="AC1027" s="90">
        <v>58</v>
      </c>
      <c r="AD1027" s="90" t="str">
        <f>IF(AC1027="","",VLOOKUP(AC1027,状态名词!A:C,2,FALSE))</f>
        <v>vit</v>
      </c>
      <c r="AE1027" s="90" t="str">
        <f>IF(AC1027="","",VLOOKUP(AC1027,状态名词!A:C,3,FALSE))</f>
        <v>体力</v>
      </c>
      <c r="AF1027" s="90">
        <v>20</v>
      </c>
    </row>
    <row r="1028" spans="1:32">
      <c r="I1028" s="90" t="str">
        <f>IF(H1028="",I1027,VLOOKUP(H1028,装备类型!A:B,2,FALSE))</f>
        <v>头部</v>
      </c>
      <c r="L1028" s="90" t="s">
        <v>225</v>
      </c>
      <c r="Q1028" s="55" t="str">
        <f t="shared" si="34"/>
        <v/>
      </c>
      <c r="Y1028" s="90" t="str">
        <f>IF(VLOOKUP(I1028,属性值!A:F,2,FALSE)&lt;17,"",IF(P1028="","",INT(VLOOKUP(P1028,属性值!A:G,R1028+1,FALSE)*VLOOKUP(I1028,属性值!A:F,5,FALSE))))</f>
        <v/>
      </c>
      <c r="Z1028" s="90" t="str">
        <f t="shared" si="35"/>
        <v/>
      </c>
      <c r="AA1028" s="90" t="str">
        <f>IF(VLOOKUP(I1028,属性值!A:B,2,FALSE)&gt;16,"",IF(P1028="","",INT(VLOOKUP(P1028,属性值!I:O,R1028+1,FALSE)*VLOOKUP(I1028,属性值!A:D,3,FALSE))))</f>
        <v/>
      </c>
      <c r="AB1028" s="90" t="str">
        <f>IF(VLOOKUP(I1028,属性值!A:B,2,FALSE)&gt;16,"",IF(P1028="","",INT(VLOOKUP(P1028,属性值!I:O,R1028+1,FALSE)*VLOOKUP(I1028,属性值!A:D,4,FALSE))))</f>
        <v/>
      </c>
      <c r="AC1028" s="90">
        <v>19</v>
      </c>
      <c r="AD1028" s="90" t="str">
        <f>IF(AC1028="","",VLOOKUP(AC1028,状态名词!A:C,2,FALSE))</f>
        <v>rating</v>
      </c>
      <c r="AE1028" s="90" t="str">
        <f>IF(AC1028="","",VLOOKUP(AC1028,状态名词!A:C,3,FALSE))</f>
        <v>暴击+</v>
      </c>
      <c r="AF1028" s="90">
        <v>100</v>
      </c>
    </row>
    <row r="1029" spans="1:32">
      <c r="I1029" s="90" t="str">
        <f>IF(H1029="",I1028,VLOOKUP(H1029,装备类型!A:B,2,FALSE))</f>
        <v>头部</v>
      </c>
      <c r="L1029" s="90" t="s">
        <v>225</v>
      </c>
      <c r="Q1029" s="55" t="str">
        <f t="shared" si="34"/>
        <v/>
      </c>
      <c r="Y1029" s="90" t="str">
        <f>IF(VLOOKUP(I1029,属性值!A:F,2,FALSE)&lt;17,"",IF(P1029="","",INT(VLOOKUP(P1029,属性值!A:G,R1029+1,FALSE)*VLOOKUP(I1029,属性值!A:F,5,FALSE))))</f>
        <v/>
      </c>
      <c r="Z1029" s="90" t="str">
        <f t="shared" si="35"/>
        <v/>
      </c>
      <c r="AA1029" s="90" t="str">
        <f>IF(VLOOKUP(I1029,属性值!A:B,2,FALSE)&gt;16,"",IF(P1029="","",INT(VLOOKUP(P1029,属性值!I:O,R1029+1,FALSE)*VLOOKUP(I1029,属性值!A:D,3,FALSE))))</f>
        <v/>
      </c>
      <c r="AB1029" s="90" t="str">
        <f>IF(VLOOKUP(I1029,属性值!A:B,2,FALSE)&gt;16,"",IF(P1029="","",INT(VLOOKUP(P1029,属性值!I:O,R1029+1,FALSE)*VLOOKUP(I1029,属性值!A:D,4,FALSE))))</f>
        <v/>
      </c>
      <c r="AC1029" s="90">
        <v>20</v>
      </c>
      <c r="AD1029" s="90" t="str">
        <f>IF(AC1029="","",VLOOKUP(AC1029,状态名词!A:C,2,FALSE))</f>
        <v>ratingdamage</v>
      </c>
      <c r="AE1029" s="90" t="str">
        <f>IF(AC1029="","",VLOOKUP(AC1029,状态名词!A:C,3,FALSE))</f>
        <v>暴伤+</v>
      </c>
      <c r="AF1029" s="90">
        <v>150</v>
      </c>
    </row>
    <row r="1030" spans="1:32">
      <c r="I1030" s="90" t="str">
        <f>IF(H1030="",I1029,VLOOKUP(H1030,装备类型!A:B,2,FALSE))</f>
        <v>头部</v>
      </c>
      <c r="J1030" s="90">
        <v>3</v>
      </c>
      <c r="K1030" s="90" t="s">
        <v>2039</v>
      </c>
      <c r="L1030" s="90" t="s">
        <v>1964</v>
      </c>
      <c r="O1030" s="90">
        <v>1</v>
      </c>
      <c r="P1030" s="90">
        <v>60</v>
      </c>
      <c r="Q1030" s="55">
        <f t="shared" si="34"/>
        <v>67</v>
      </c>
      <c r="R1030" s="90">
        <v>5</v>
      </c>
      <c r="T1030" s="90" t="s">
        <v>3240</v>
      </c>
      <c r="U1030" s="90">
        <v>33707</v>
      </c>
      <c r="Y1030" s="90" t="str">
        <f>IF(VLOOKUP(I1030,属性值!A:F,2,FALSE)&lt;17,"",IF(P1030="","",INT(VLOOKUP(P1030,属性值!A:G,R1030+1,FALSE)*VLOOKUP(I1030,属性值!A:F,5,FALSE))))</f>
        <v/>
      </c>
      <c r="Z1030" s="90" t="str">
        <f t="shared" si="35"/>
        <v/>
      </c>
      <c r="AA1030" s="90">
        <f>IF(VLOOKUP(I1030,属性值!A:B,2,FALSE)&gt;16,"",IF(P1030="","",INT(VLOOKUP(P1030,属性值!I:O,R1030+1,FALSE)*VLOOKUP(I1030,属性值!A:D,3,FALSE))))</f>
        <v>1285</v>
      </c>
      <c r="AB1030" s="90">
        <f>IF(VLOOKUP(I1030,属性值!A:B,2,FALSE)&gt;16,"",IF(P1030="","",INT(VLOOKUP(P1030,属性值!I:O,R1030+1,FALSE)*VLOOKUP(I1030,属性值!A:D,4,FALSE))))</f>
        <v>642</v>
      </c>
      <c r="AC1030" s="90">
        <v>58</v>
      </c>
      <c r="AD1030" s="90" t="str">
        <f>IF(AC1030="","",VLOOKUP(AC1030,状态名词!A:C,2,FALSE))</f>
        <v>vit</v>
      </c>
      <c r="AE1030" s="90" t="str">
        <f>IF(AC1030="","",VLOOKUP(AC1030,状态名词!A:C,3,FALSE))</f>
        <v>体力</v>
      </c>
      <c r="AF1030" s="90">
        <v>40</v>
      </c>
    </row>
    <row r="1031" spans="1:32">
      <c r="I1031" s="90" t="str">
        <f>IF(H1031="",I1030,VLOOKUP(H1031,装备类型!A:B,2,FALSE))</f>
        <v>头部</v>
      </c>
      <c r="L1031" s="90" t="s">
        <v>225</v>
      </c>
      <c r="Q1031" s="55" t="str">
        <f t="shared" si="34"/>
        <v/>
      </c>
      <c r="Y1031" s="90" t="str">
        <f>IF(VLOOKUP(I1031,属性值!A:F,2,FALSE)&lt;17,"",IF(P1031="","",INT(VLOOKUP(P1031,属性值!A:G,R1031+1,FALSE)*VLOOKUP(I1031,属性值!A:F,5,FALSE))))</f>
        <v/>
      </c>
      <c r="Z1031" s="90" t="str">
        <f t="shared" si="35"/>
        <v/>
      </c>
      <c r="AA1031" s="90" t="str">
        <f>IF(VLOOKUP(I1031,属性值!A:B,2,FALSE)&gt;16,"",IF(P1031="","",INT(VLOOKUP(P1031,属性值!I:O,R1031+1,FALSE)*VLOOKUP(I1031,属性值!A:D,3,FALSE))))</f>
        <v/>
      </c>
      <c r="AB1031" s="90" t="str">
        <f>IF(VLOOKUP(I1031,属性值!A:B,2,FALSE)&gt;16,"",IF(P1031="","",INT(VLOOKUP(P1031,属性值!I:O,R1031+1,FALSE)*VLOOKUP(I1031,属性值!A:D,4,FALSE))))</f>
        <v/>
      </c>
      <c r="AC1031" s="90">
        <v>19</v>
      </c>
      <c r="AD1031" s="90" t="str">
        <f>IF(AC1031="","",VLOOKUP(AC1031,状态名词!A:C,2,FALSE))</f>
        <v>rating</v>
      </c>
      <c r="AE1031" s="90" t="str">
        <f>IF(AC1031="","",VLOOKUP(AC1031,状态名词!A:C,3,FALSE))</f>
        <v>暴击+</v>
      </c>
      <c r="AF1031" s="90">
        <v>160</v>
      </c>
    </row>
    <row r="1032" spans="1:32">
      <c r="I1032" s="90" t="str">
        <f>IF(H1032="",I1031,VLOOKUP(H1032,装备类型!A:B,2,FALSE))</f>
        <v>头部</v>
      </c>
      <c r="L1032" s="90" t="s">
        <v>225</v>
      </c>
      <c r="Q1032" s="55" t="str">
        <f t="shared" si="34"/>
        <v/>
      </c>
      <c r="Y1032" s="90" t="str">
        <f>IF(VLOOKUP(I1032,属性值!A:F,2,FALSE)&lt;17,"",IF(P1032="","",INT(VLOOKUP(P1032,属性值!A:G,R1032+1,FALSE)*VLOOKUP(I1032,属性值!A:F,5,FALSE))))</f>
        <v/>
      </c>
      <c r="Z1032" s="90" t="str">
        <f t="shared" si="35"/>
        <v/>
      </c>
      <c r="AA1032" s="90" t="str">
        <f>IF(VLOOKUP(I1032,属性值!A:B,2,FALSE)&gt;16,"",IF(P1032="","",INT(VLOOKUP(P1032,属性值!I:O,R1032+1,FALSE)*VLOOKUP(I1032,属性值!A:D,3,FALSE))))</f>
        <v/>
      </c>
      <c r="AB1032" s="90" t="str">
        <f>IF(VLOOKUP(I1032,属性值!A:B,2,FALSE)&gt;16,"",IF(P1032="","",INT(VLOOKUP(P1032,属性值!I:O,R1032+1,FALSE)*VLOOKUP(I1032,属性值!A:D,4,FALSE))))</f>
        <v/>
      </c>
      <c r="AC1032" s="90">
        <v>20</v>
      </c>
      <c r="AD1032" s="90" t="str">
        <f>IF(AC1032="","",VLOOKUP(AC1032,状态名词!A:C,2,FALSE))</f>
        <v>ratingdamage</v>
      </c>
      <c r="AE1032" s="90" t="str">
        <f>IF(AC1032="","",VLOOKUP(AC1032,状态名词!A:C,3,FALSE))</f>
        <v>暴伤+</v>
      </c>
      <c r="AF1032" s="90">
        <v>250</v>
      </c>
    </row>
    <row r="1033" spans="1:32">
      <c r="A1033" s="90">
        <v>16008</v>
      </c>
      <c r="B1033" s="90">
        <v>20</v>
      </c>
      <c r="C1033" s="90">
        <v>4</v>
      </c>
      <c r="D1033" s="90">
        <v>20</v>
      </c>
      <c r="E1033" s="90">
        <v>5</v>
      </c>
      <c r="F1033" s="90">
        <v>-6</v>
      </c>
      <c r="H1033" s="90">
        <v>12</v>
      </c>
      <c r="I1033" s="90" t="str">
        <f>IF(H1033="",I1032,VLOOKUP(H1033,装备类型!A:B,2,FALSE))</f>
        <v>胸部</v>
      </c>
      <c r="J1033" s="90">
        <v>1</v>
      </c>
      <c r="K1033" s="90" t="s">
        <v>2040</v>
      </c>
      <c r="L1033" s="90" t="s">
        <v>5433</v>
      </c>
      <c r="O1033" s="90">
        <v>1</v>
      </c>
      <c r="P1033" s="90">
        <v>20</v>
      </c>
      <c r="Q1033" s="55">
        <f t="shared" si="34"/>
        <v>25</v>
      </c>
      <c r="R1033" s="90">
        <v>4</v>
      </c>
      <c r="T1033" s="90" t="s">
        <v>3241</v>
      </c>
      <c r="Y1033" s="90" t="str">
        <f>IF(VLOOKUP(I1033,属性值!A:F,2,FALSE)&lt;17,"",IF(P1033="","",INT(VLOOKUP(P1033,属性值!A:G,R1033+1,FALSE)*VLOOKUP(I1033,属性值!A:F,5,FALSE))))</f>
        <v/>
      </c>
      <c r="Z1033" s="90" t="str">
        <f t="shared" si="35"/>
        <v/>
      </c>
      <c r="AA1033" s="90">
        <f>IF(VLOOKUP(I1033,属性值!A:B,2,FALSE)&gt;16,"",IF(P1033="","",INT(VLOOKUP(P1033,属性值!I:O,R1033+1,FALSE)*VLOOKUP(I1033,属性值!A:D,3,FALSE))))</f>
        <v>260</v>
      </c>
      <c r="AB1033" s="90">
        <f>IF(VLOOKUP(I1033,属性值!A:B,2,FALSE)&gt;16,"",IF(P1033="","",INT(VLOOKUP(P1033,属性值!I:O,R1033+1,FALSE)*VLOOKUP(I1033,属性值!A:D,4,FALSE))))</f>
        <v>130</v>
      </c>
      <c r="AC1033" s="90">
        <v>58</v>
      </c>
      <c r="AD1033" s="90" t="str">
        <f>IF(AC1033="","",VLOOKUP(AC1033,状态名词!A:C,2,FALSE))</f>
        <v>vit</v>
      </c>
      <c r="AE1033" s="90" t="str">
        <f>IF(AC1033="","",VLOOKUP(AC1033,状态名词!A:C,3,FALSE))</f>
        <v>体力</v>
      </c>
      <c r="AF1033" s="90">
        <v>20</v>
      </c>
    </row>
    <row r="1034" spans="1:32">
      <c r="I1034" s="90" t="str">
        <f>IF(H1034="",I1033,VLOOKUP(H1034,装备类型!A:B,2,FALSE))</f>
        <v>胸部</v>
      </c>
      <c r="L1034" s="90" t="s">
        <v>225</v>
      </c>
      <c r="Q1034" s="55" t="str">
        <f t="shared" si="34"/>
        <v/>
      </c>
      <c r="Y1034" s="90" t="str">
        <f>IF(VLOOKUP(I1034,属性值!A:F,2,FALSE)&lt;17,"",IF(P1034="","",INT(VLOOKUP(P1034,属性值!A:G,R1034+1,FALSE)*VLOOKUP(I1034,属性值!A:F,5,FALSE))))</f>
        <v/>
      </c>
      <c r="Z1034" s="90" t="str">
        <f t="shared" si="35"/>
        <v/>
      </c>
      <c r="AA1034" s="90" t="str">
        <f>IF(VLOOKUP(I1034,属性值!A:B,2,FALSE)&gt;16,"",IF(P1034="","",INT(VLOOKUP(P1034,属性值!I:O,R1034+1,FALSE)*VLOOKUP(I1034,属性值!A:D,3,FALSE))))</f>
        <v/>
      </c>
      <c r="AB1034" s="90" t="str">
        <f>IF(VLOOKUP(I1034,属性值!A:B,2,FALSE)&gt;16,"",IF(P1034="","",INT(VLOOKUP(P1034,属性值!I:O,R1034+1,FALSE)*VLOOKUP(I1034,属性值!A:D,4,FALSE))))</f>
        <v/>
      </c>
      <c r="AC1034" s="90">
        <v>19</v>
      </c>
      <c r="AD1034" s="90" t="str">
        <f>IF(AC1034="","",VLOOKUP(AC1034,状态名词!A:C,2,FALSE))</f>
        <v>rating</v>
      </c>
      <c r="AE1034" s="90" t="str">
        <f>IF(AC1034="","",VLOOKUP(AC1034,状态名词!A:C,3,FALSE))</f>
        <v>暴击+</v>
      </c>
      <c r="AF1034" s="90">
        <v>60</v>
      </c>
    </row>
    <row r="1035" spans="1:32">
      <c r="I1035" s="90" t="str">
        <f>IF(H1035="",I1034,VLOOKUP(H1035,装备类型!A:B,2,FALSE))</f>
        <v>胸部</v>
      </c>
      <c r="L1035" s="90" t="s">
        <v>225</v>
      </c>
      <c r="Q1035" s="55" t="str">
        <f t="shared" si="34"/>
        <v/>
      </c>
      <c r="Y1035" s="90" t="str">
        <f>IF(VLOOKUP(I1035,属性值!A:F,2,FALSE)&lt;17,"",IF(P1035="","",INT(VLOOKUP(P1035,属性值!A:G,R1035+1,FALSE)*VLOOKUP(I1035,属性值!A:F,5,FALSE))))</f>
        <v/>
      </c>
      <c r="Z1035" s="90" t="str">
        <f t="shared" si="35"/>
        <v/>
      </c>
      <c r="AA1035" s="90" t="str">
        <f>IF(VLOOKUP(I1035,属性值!A:B,2,FALSE)&gt;16,"",IF(P1035="","",INT(VLOOKUP(P1035,属性值!I:O,R1035+1,FALSE)*VLOOKUP(I1035,属性值!A:D,3,FALSE))))</f>
        <v/>
      </c>
      <c r="AB1035" s="90" t="str">
        <f>IF(VLOOKUP(I1035,属性值!A:B,2,FALSE)&gt;16,"",IF(P1035="","",INT(VLOOKUP(P1035,属性值!I:O,R1035+1,FALSE)*VLOOKUP(I1035,属性值!A:D,4,FALSE))))</f>
        <v/>
      </c>
      <c r="AC1035" s="90">
        <v>20</v>
      </c>
      <c r="AD1035" s="90" t="str">
        <f>IF(AC1035="","",VLOOKUP(AC1035,状态名词!A:C,2,FALSE))</f>
        <v>ratingdamage</v>
      </c>
      <c r="AE1035" s="90" t="str">
        <f>IF(AC1035="","",VLOOKUP(AC1035,状态名词!A:C,3,FALSE))</f>
        <v>暴伤+</v>
      </c>
      <c r="AF1035" s="90">
        <v>100</v>
      </c>
    </row>
    <row r="1036" spans="1:32">
      <c r="I1036" s="90" t="str">
        <f>IF(H1036="",I1035,VLOOKUP(H1036,装备类型!A:B,2,FALSE))</f>
        <v>胸部</v>
      </c>
      <c r="J1036" s="90">
        <v>2</v>
      </c>
      <c r="K1036" s="90" t="s">
        <v>2041</v>
      </c>
      <c r="L1036" s="90" t="s">
        <v>1964</v>
      </c>
      <c r="O1036" s="90">
        <v>1</v>
      </c>
      <c r="P1036" s="90">
        <v>40</v>
      </c>
      <c r="Q1036" s="55">
        <f t="shared" si="34"/>
        <v>45</v>
      </c>
      <c r="R1036" s="90">
        <v>4</v>
      </c>
      <c r="T1036" s="90" t="s">
        <v>3241</v>
      </c>
      <c r="Y1036" s="90" t="str">
        <f>IF(VLOOKUP(I1036,属性值!A:F,2,FALSE)&lt;17,"",IF(P1036="","",INT(VLOOKUP(P1036,属性值!A:G,R1036+1,FALSE)*VLOOKUP(I1036,属性值!A:F,5,FALSE))))</f>
        <v/>
      </c>
      <c r="Z1036" s="90" t="str">
        <f t="shared" si="35"/>
        <v/>
      </c>
      <c r="AA1036" s="90">
        <f>IF(VLOOKUP(I1036,属性值!A:B,2,FALSE)&gt;16,"",IF(P1036="","",INT(VLOOKUP(P1036,属性值!I:O,R1036+1,FALSE)*VLOOKUP(I1036,属性值!A:D,3,FALSE))))</f>
        <v>572</v>
      </c>
      <c r="AB1036" s="90">
        <f>IF(VLOOKUP(I1036,属性值!A:B,2,FALSE)&gt;16,"",IF(P1036="","",INT(VLOOKUP(P1036,属性值!I:O,R1036+1,FALSE)*VLOOKUP(I1036,属性值!A:D,4,FALSE))))</f>
        <v>286</v>
      </c>
      <c r="AC1036" s="90">
        <v>58</v>
      </c>
      <c r="AD1036" s="90" t="str">
        <f>IF(AC1036="","",VLOOKUP(AC1036,状态名词!A:C,2,FALSE))</f>
        <v>vit</v>
      </c>
      <c r="AE1036" s="90" t="str">
        <f>IF(AC1036="","",VLOOKUP(AC1036,状态名词!A:C,3,FALSE))</f>
        <v>体力</v>
      </c>
      <c r="AF1036" s="90">
        <v>20</v>
      </c>
    </row>
    <row r="1037" spans="1:32">
      <c r="I1037" s="90" t="str">
        <f>IF(H1037="",I1036,VLOOKUP(H1037,装备类型!A:B,2,FALSE))</f>
        <v>胸部</v>
      </c>
      <c r="L1037" s="90" t="s">
        <v>225</v>
      </c>
      <c r="Q1037" s="55" t="str">
        <f t="shared" si="34"/>
        <v/>
      </c>
      <c r="Y1037" s="90" t="str">
        <f>IF(VLOOKUP(I1037,属性值!A:F,2,FALSE)&lt;17,"",IF(P1037="","",INT(VLOOKUP(P1037,属性值!A:G,R1037+1,FALSE)*VLOOKUP(I1037,属性值!A:F,5,FALSE))))</f>
        <v/>
      </c>
      <c r="Z1037" s="90" t="str">
        <f t="shared" si="35"/>
        <v/>
      </c>
      <c r="AA1037" s="90" t="str">
        <f>IF(VLOOKUP(I1037,属性值!A:B,2,FALSE)&gt;16,"",IF(P1037="","",INT(VLOOKUP(P1037,属性值!I:O,R1037+1,FALSE)*VLOOKUP(I1037,属性值!A:D,3,FALSE))))</f>
        <v/>
      </c>
      <c r="AB1037" s="90" t="str">
        <f>IF(VLOOKUP(I1037,属性值!A:B,2,FALSE)&gt;16,"",IF(P1037="","",INT(VLOOKUP(P1037,属性值!I:O,R1037+1,FALSE)*VLOOKUP(I1037,属性值!A:D,4,FALSE))))</f>
        <v/>
      </c>
      <c r="AC1037" s="90">
        <v>19</v>
      </c>
      <c r="AD1037" s="90" t="str">
        <f>IF(AC1037="","",VLOOKUP(AC1037,状态名词!A:C,2,FALSE))</f>
        <v>rating</v>
      </c>
      <c r="AE1037" s="90" t="str">
        <f>IF(AC1037="","",VLOOKUP(AC1037,状态名词!A:C,3,FALSE))</f>
        <v>暴击+</v>
      </c>
      <c r="AF1037" s="90">
        <v>100</v>
      </c>
    </row>
    <row r="1038" spans="1:32">
      <c r="I1038" s="90" t="str">
        <f>IF(H1038="",I1037,VLOOKUP(H1038,装备类型!A:B,2,FALSE))</f>
        <v>胸部</v>
      </c>
      <c r="L1038" s="90" t="s">
        <v>225</v>
      </c>
      <c r="Q1038" s="55" t="str">
        <f t="shared" si="34"/>
        <v/>
      </c>
      <c r="Y1038" s="90" t="str">
        <f>IF(VLOOKUP(I1038,属性值!A:F,2,FALSE)&lt;17,"",IF(P1038="","",INT(VLOOKUP(P1038,属性值!A:G,R1038+1,FALSE)*VLOOKUP(I1038,属性值!A:F,5,FALSE))))</f>
        <v/>
      </c>
      <c r="Z1038" s="90" t="str">
        <f t="shared" si="35"/>
        <v/>
      </c>
      <c r="AA1038" s="90" t="str">
        <f>IF(VLOOKUP(I1038,属性值!A:B,2,FALSE)&gt;16,"",IF(P1038="","",INT(VLOOKUP(P1038,属性值!I:O,R1038+1,FALSE)*VLOOKUP(I1038,属性值!A:D,3,FALSE))))</f>
        <v/>
      </c>
      <c r="AB1038" s="90" t="str">
        <f>IF(VLOOKUP(I1038,属性值!A:B,2,FALSE)&gt;16,"",IF(P1038="","",INT(VLOOKUP(P1038,属性值!I:O,R1038+1,FALSE)*VLOOKUP(I1038,属性值!A:D,4,FALSE))))</f>
        <v/>
      </c>
      <c r="AC1038" s="90">
        <v>20</v>
      </c>
      <c r="AD1038" s="90" t="str">
        <f>IF(AC1038="","",VLOOKUP(AC1038,状态名词!A:C,2,FALSE))</f>
        <v>ratingdamage</v>
      </c>
      <c r="AE1038" s="90" t="str">
        <f>IF(AC1038="","",VLOOKUP(AC1038,状态名词!A:C,3,FALSE))</f>
        <v>暴伤+</v>
      </c>
      <c r="AF1038" s="90">
        <v>150</v>
      </c>
    </row>
    <row r="1039" spans="1:32">
      <c r="I1039" s="90" t="str">
        <f>IF(H1039="",I1038,VLOOKUP(H1039,装备类型!A:B,2,FALSE))</f>
        <v>胸部</v>
      </c>
      <c r="J1039" s="90">
        <v>3</v>
      </c>
      <c r="K1039" s="90" t="s">
        <v>2042</v>
      </c>
      <c r="L1039" s="90" t="s">
        <v>1964</v>
      </c>
      <c r="O1039" s="90">
        <v>1</v>
      </c>
      <c r="P1039" s="90">
        <v>60</v>
      </c>
      <c r="Q1039" s="55">
        <f t="shared" si="34"/>
        <v>67</v>
      </c>
      <c r="R1039" s="90">
        <v>5</v>
      </c>
      <c r="T1039" s="90" t="s">
        <v>3241</v>
      </c>
      <c r="U1039" s="90">
        <v>33708</v>
      </c>
      <c r="Y1039" s="90" t="str">
        <f>IF(VLOOKUP(I1039,属性值!A:F,2,FALSE)&lt;17,"",IF(P1039="","",INT(VLOOKUP(P1039,属性值!A:G,R1039+1,FALSE)*VLOOKUP(I1039,属性值!A:F,5,FALSE))))</f>
        <v/>
      </c>
      <c r="Z1039" s="90" t="str">
        <f t="shared" si="35"/>
        <v/>
      </c>
      <c r="AA1039" s="90">
        <f>IF(VLOOKUP(I1039,属性值!A:B,2,FALSE)&gt;16,"",IF(P1039="","",INT(VLOOKUP(P1039,属性值!I:O,R1039+1,FALSE)*VLOOKUP(I1039,属性值!A:D,3,FALSE))))</f>
        <v>1285</v>
      </c>
      <c r="AB1039" s="90">
        <f>IF(VLOOKUP(I1039,属性值!A:B,2,FALSE)&gt;16,"",IF(P1039="","",INT(VLOOKUP(P1039,属性值!I:O,R1039+1,FALSE)*VLOOKUP(I1039,属性值!A:D,4,FALSE))))</f>
        <v>642</v>
      </c>
      <c r="AC1039" s="90">
        <v>58</v>
      </c>
      <c r="AD1039" s="90" t="str">
        <f>IF(AC1039="","",VLOOKUP(AC1039,状态名词!A:C,2,FALSE))</f>
        <v>vit</v>
      </c>
      <c r="AE1039" s="90" t="str">
        <f>IF(AC1039="","",VLOOKUP(AC1039,状态名词!A:C,3,FALSE))</f>
        <v>体力</v>
      </c>
      <c r="AF1039" s="90">
        <v>40</v>
      </c>
    </row>
    <row r="1040" spans="1:32">
      <c r="I1040" s="90" t="str">
        <f>IF(H1040="",I1039,VLOOKUP(H1040,装备类型!A:B,2,FALSE))</f>
        <v>胸部</v>
      </c>
      <c r="L1040" s="90" t="s">
        <v>225</v>
      </c>
      <c r="Q1040" s="55" t="str">
        <f t="shared" si="34"/>
        <v/>
      </c>
      <c r="Y1040" s="90" t="str">
        <f>IF(VLOOKUP(I1040,属性值!A:F,2,FALSE)&lt;17,"",IF(P1040="","",INT(VLOOKUP(P1040,属性值!A:G,R1040+1,FALSE)*VLOOKUP(I1040,属性值!A:F,5,FALSE))))</f>
        <v/>
      </c>
      <c r="Z1040" s="90" t="str">
        <f t="shared" si="35"/>
        <v/>
      </c>
      <c r="AA1040" s="90" t="str">
        <f>IF(VLOOKUP(I1040,属性值!A:B,2,FALSE)&gt;16,"",IF(P1040="","",INT(VLOOKUP(P1040,属性值!I:O,R1040+1,FALSE)*VLOOKUP(I1040,属性值!A:D,3,FALSE))))</f>
        <v/>
      </c>
      <c r="AB1040" s="90" t="str">
        <f>IF(VLOOKUP(I1040,属性值!A:B,2,FALSE)&gt;16,"",IF(P1040="","",INT(VLOOKUP(P1040,属性值!I:O,R1040+1,FALSE)*VLOOKUP(I1040,属性值!A:D,4,FALSE))))</f>
        <v/>
      </c>
      <c r="AC1040" s="90">
        <v>19</v>
      </c>
      <c r="AD1040" s="90" t="str">
        <f>IF(AC1040="","",VLOOKUP(AC1040,状态名词!A:C,2,FALSE))</f>
        <v>rating</v>
      </c>
      <c r="AE1040" s="90" t="str">
        <f>IF(AC1040="","",VLOOKUP(AC1040,状态名词!A:C,3,FALSE))</f>
        <v>暴击+</v>
      </c>
      <c r="AF1040" s="90">
        <v>160</v>
      </c>
    </row>
    <row r="1041" spans="1:32">
      <c r="I1041" s="90" t="str">
        <f>IF(H1041="",I1040,VLOOKUP(H1041,装备类型!A:B,2,FALSE))</f>
        <v>胸部</v>
      </c>
      <c r="L1041" s="90" t="s">
        <v>225</v>
      </c>
      <c r="Q1041" s="55" t="str">
        <f t="shared" si="34"/>
        <v/>
      </c>
      <c r="Y1041" s="90" t="str">
        <f>IF(VLOOKUP(I1041,属性值!A:F,2,FALSE)&lt;17,"",IF(P1041="","",INT(VLOOKUP(P1041,属性值!A:G,R1041+1,FALSE)*VLOOKUP(I1041,属性值!A:F,5,FALSE))))</f>
        <v/>
      </c>
      <c r="Z1041" s="90" t="str">
        <f t="shared" si="35"/>
        <v/>
      </c>
      <c r="AA1041" s="90" t="str">
        <f>IF(VLOOKUP(I1041,属性值!A:B,2,FALSE)&gt;16,"",IF(P1041="","",INT(VLOOKUP(P1041,属性值!I:O,R1041+1,FALSE)*VLOOKUP(I1041,属性值!A:D,3,FALSE))))</f>
        <v/>
      </c>
      <c r="AB1041" s="90" t="str">
        <f>IF(VLOOKUP(I1041,属性值!A:B,2,FALSE)&gt;16,"",IF(P1041="","",INT(VLOOKUP(P1041,属性值!I:O,R1041+1,FALSE)*VLOOKUP(I1041,属性值!A:D,4,FALSE))))</f>
        <v/>
      </c>
      <c r="AC1041" s="90">
        <v>20</v>
      </c>
      <c r="AD1041" s="90" t="str">
        <f>IF(AC1041="","",VLOOKUP(AC1041,状态名词!A:C,2,FALSE))</f>
        <v>ratingdamage</v>
      </c>
      <c r="AE1041" s="90" t="str">
        <f>IF(AC1041="","",VLOOKUP(AC1041,状态名词!A:C,3,FALSE))</f>
        <v>暴伤+</v>
      </c>
      <c r="AF1041" s="90">
        <v>250</v>
      </c>
    </row>
    <row r="1042" spans="1:32">
      <c r="A1042" s="90">
        <v>16009</v>
      </c>
      <c r="B1042" s="90">
        <v>20</v>
      </c>
      <c r="C1042" s="90">
        <v>4</v>
      </c>
      <c r="D1042" s="90">
        <v>20</v>
      </c>
      <c r="E1042" s="90">
        <v>5</v>
      </c>
      <c r="F1042" s="90">
        <v>-6</v>
      </c>
      <c r="H1042" s="90">
        <v>13</v>
      </c>
      <c r="I1042" s="90" t="str">
        <f>IF(H1042="",I1041,VLOOKUP(H1042,装备类型!A:B,2,FALSE))</f>
        <v>腿部</v>
      </c>
      <c r="J1042" s="90">
        <v>1</v>
      </c>
      <c r="K1042" s="90" t="s">
        <v>2043</v>
      </c>
      <c r="L1042" s="90" t="s">
        <v>5433</v>
      </c>
      <c r="O1042" s="90">
        <v>1</v>
      </c>
      <c r="P1042" s="90">
        <v>20</v>
      </c>
      <c r="Q1042" s="55">
        <f t="shared" si="34"/>
        <v>25</v>
      </c>
      <c r="R1042" s="90">
        <v>4</v>
      </c>
      <c r="T1042" s="90" t="s">
        <v>3242</v>
      </c>
      <c r="Y1042" s="90" t="str">
        <f>IF(VLOOKUP(I1042,属性值!A:F,2,FALSE)&lt;17,"",IF(P1042="","",INT(VLOOKUP(P1042,属性值!A:G,R1042+1,FALSE)*VLOOKUP(I1042,属性值!A:F,5,FALSE))))</f>
        <v/>
      </c>
      <c r="Z1042" s="90" t="str">
        <f t="shared" si="35"/>
        <v/>
      </c>
      <c r="AA1042" s="90">
        <f>IF(VLOOKUP(I1042,属性值!A:B,2,FALSE)&gt;16,"",IF(P1042="","",INT(VLOOKUP(P1042,属性值!I:O,R1042+1,FALSE)*VLOOKUP(I1042,属性值!A:D,3,FALSE))))</f>
        <v>260</v>
      </c>
      <c r="AB1042" s="90">
        <f>IF(VLOOKUP(I1042,属性值!A:B,2,FALSE)&gt;16,"",IF(P1042="","",INT(VLOOKUP(P1042,属性值!I:O,R1042+1,FALSE)*VLOOKUP(I1042,属性值!A:D,4,FALSE))))</f>
        <v>130</v>
      </c>
      <c r="AC1042" s="90">
        <v>58</v>
      </c>
      <c r="AD1042" s="90" t="str">
        <f>IF(AC1042="","",VLOOKUP(AC1042,状态名词!A:C,2,FALSE))</f>
        <v>vit</v>
      </c>
      <c r="AE1042" s="90" t="str">
        <f>IF(AC1042="","",VLOOKUP(AC1042,状态名词!A:C,3,FALSE))</f>
        <v>体力</v>
      </c>
      <c r="AF1042" s="90">
        <v>20</v>
      </c>
    </row>
    <row r="1043" spans="1:32">
      <c r="I1043" s="90" t="str">
        <f>IF(H1043="",I1042,VLOOKUP(H1043,装备类型!A:B,2,FALSE))</f>
        <v>腿部</v>
      </c>
      <c r="L1043" s="90" t="s">
        <v>225</v>
      </c>
      <c r="Q1043" s="55" t="str">
        <f t="shared" si="34"/>
        <v/>
      </c>
      <c r="Y1043" s="90" t="str">
        <f>IF(VLOOKUP(I1043,属性值!A:F,2,FALSE)&lt;17,"",IF(P1043="","",INT(VLOOKUP(P1043,属性值!A:G,R1043+1,FALSE)*VLOOKUP(I1043,属性值!A:F,5,FALSE))))</f>
        <v/>
      </c>
      <c r="Z1043" s="90" t="str">
        <f t="shared" si="35"/>
        <v/>
      </c>
      <c r="AA1043" s="90" t="str">
        <f>IF(VLOOKUP(I1043,属性值!A:B,2,FALSE)&gt;16,"",IF(P1043="","",INT(VLOOKUP(P1043,属性值!I:O,R1043+1,FALSE)*VLOOKUP(I1043,属性值!A:D,3,FALSE))))</f>
        <v/>
      </c>
      <c r="AB1043" s="90" t="str">
        <f>IF(VLOOKUP(I1043,属性值!A:B,2,FALSE)&gt;16,"",IF(P1043="","",INT(VLOOKUP(P1043,属性值!I:O,R1043+1,FALSE)*VLOOKUP(I1043,属性值!A:D,4,FALSE))))</f>
        <v/>
      </c>
      <c r="AC1043" s="90">
        <v>19</v>
      </c>
      <c r="AD1043" s="90" t="str">
        <f>IF(AC1043="","",VLOOKUP(AC1043,状态名词!A:C,2,FALSE))</f>
        <v>rating</v>
      </c>
      <c r="AE1043" s="90" t="str">
        <f>IF(AC1043="","",VLOOKUP(AC1043,状态名词!A:C,3,FALSE))</f>
        <v>暴击+</v>
      </c>
      <c r="AF1043" s="90">
        <v>60</v>
      </c>
    </row>
    <row r="1044" spans="1:32">
      <c r="I1044" s="90" t="str">
        <f>IF(H1044="",I1043,VLOOKUP(H1044,装备类型!A:B,2,FALSE))</f>
        <v>腿部</v>
      </c>
      <c r="L1044" s="90" t="s">
        <v>225</v>
      </c>
      <c r="Q1044" s="55" t="str">
        <f t="shared" si="34"/>
        <v/>
      </c>
      <c r="Y1044" s="90" t="str">
        <f>IF(VLOOKUP(I1044,属性值!A:F,2,FALSE)&lt;17,"",IF(P1044="","",INT(VLOOKUP(P1044,属性值!A:G,R1044+1,FALSE)*VLOOKUP(I1044,属性值!A:F,5,FALSE))))</f>
        <v/>
      </c>
      <c r="Z1044" s="90" t="str">
        <f t="shared" si="35"/>
        <v/>
      </c>
      <c r="AA1044" s="90" t="str">
        <f>IF(VLOOKUP(I1044,属性值!A:B,2,FALSE)&gt;16,"",IF(P1044="","",INT(VLOOKUP(P1044,属性值!I:O,R1044+1,FALSE)*VLOOKUP(I1044,属性值!A:D,3,FALSE))))</f>
        <v/>
      </c>
      <c r="AB1044" s="90" t="str">
        <f>IF(VLOOKUP(I1044,属性值!A:B,2,FALSE)&gt;16,"",IF(P1044="","",INT(VLOOKUP(P1044,属性值!I:O,R1044+1,FALSE)*VLOOKUP(I1044,属性值!A:D,4,FALSE))))</f>
        <v/>
      </c>
      <c r="AC1044" s="90">
        <v>20</v>
      </c>
      <c r="AD1044" s="90" t="str">
        <f>IF(AC1044="","",VLOOKUP(AC1044,状态名词!A:C,2,FALSE))</f>
        <v>ratingdamage</v>
      </c>
      <c r="AE1044" s="90" t="str">
        <f>IF(AC1044="","",VLOOKUP(AC1044,状态名词!A:C,3,FALSE))</f>
        <v>暴伤+</v>
      </c>
      <c r="AF1044" s="90">
        <v>100</v>
      </c>
    </row>
    <row r="1045" spans="1:32">
      <c r="I1045" s="90" t="str">
        <f>IF(H1045="",I1044,VLOOKUP(H1045,装备类型!A:B,2,FALSE))</f>
        <v>腿部</v>
      </c>
      <c r="J1045" s="90">
        <v>2</v>
      </c>
      <c r="K1045" s="90" t="s">
        <v>2044</v>
      </c>
      <c r="L1045" s="90" t="s">
        <v>1964</v>
      </c>
      <c r="O1045" s="90">
        <v>1</v>
      </c>
      <c r="P1045" s="90">
        <v>40</v>
      </c>
      <c r="Q1045" s="55">
        <f t="shared" si="34"/>
        <v>45</v>
      </c>
      <c r="R1045" s="90">
        <v>4</v>
      </c>
      <c r="T1045" s="90" t="s">
        <v>3242</v>
      </c>
      <c r="Y1045" s="90" t="str">
        <f>IF(VLOOKUP(I1045,属性值!A:F,2,FALSE)&lt;17,"",IF(P1045="","",INT(VLOOKUP(P1045,属性值!A:G,R1045+1,FALSE)*VLOOKUP(I1045,属性值!A:F,5,FALSE))))</f>
        <v/>
      </c>
      <c r="Z1045" s="90" t="str">
        <f t="shared" si="35"/>
        <v/>
      </c>
      <c r="AA1045" s="90">
        <f>IF(VLOOKUP(I1045,属性值!A:B,2,FALSE)&gt;16,"",IF(P1045="","",INT(VLOOKUP(P1045,属性值!I:O,R1045+1,FALSE)*VLOOKUP(I1045,属性值!A:D,3,FALSE))))</f>
        <v>572</v>
      </c>
      <c r="AB1045" s="90">
        <f>IF(VLOOKUP(I1045,属性值!A:B,2,FALSE)&gt;16,"",IF(P1045="","",INT(VLOOKUP(P1045,属性值!I:O,R1045+1,FALSE)*VLOOKUP(I1045,属性值!A:D,4,FALSE))))</f>
        <v>286</v>
      </c>
      <c r="AC1045" s="90">
        <v>58</v>
      </c>
      <c r="AD1045" s="90" t="str">
        <f>IF(AC1045="","",VLOOKUP(AC1045,状态名词!A:C,2,FALSE))</f>
        <v>vit</v>
      </c>
      <c r="AE1045" s="90" t="str">
        <f>IF(AC1045="","",VLOOKUP(AC1045,状态名词!A:C,3,FALSE))</f>
        <v>体力</v>
      </c>
      <c r="AF1045" s="90">
        <v>20</v>
      </c>
    </row>
    <row r="1046" spans="1:32">
      <c r="I1046" s="90" t="str">
        <f>IF(H1046="",I1045,VLOOKUP(H1046,装备类型!A:B,2,FALSE))</f>
        <v>腿部</v>
      </c>
      <c r="L1046" s="90" t="s">
        <v>225</v>
      </c>
      <c r="Q1046" s="55" t="str">
        <f t="shared" si="34"/>
        <v/>
      </c>
      <c r="Y1046" s="90" t="str">
        <f>IF(VLOOKUP(I1046,属性值!A:F,2,FALSE)&lt;17,"",IF(P1046="","",INT(VLOOKUP(P1046,属性值!A:G,R1046+1,FALSE)*VLOOKUP(I1046,属性值!A:F,5,FALSE))))</f>
        <v/>
      </c>
      <c r="Z1046" s="90" t="str">
        <f t="shared" si="35"/>
        <v/>
      </c>
      <c r="AA1046" s="90" t="str">
        <f>IF(VLOOKUP(I1046,属性值!A:B,2,FALSE)&gt;16,"",IF(P1046="","",INT(VLOOKUP(P1046,属性值!I:O,R1046+1,FALSE)*VLOOKUP(I1046,属性值!A:D,3,FALSE))))</f>
        <v/>
      </c>
      <c r="AB1046" s="90" t="str">
        <f>IF(VLOOKUP(I1046,属性值!A:B,2,FALSE)&gt;16,"",IF(P1046="","",INT(VLOOKUP(P1046,属性值!I:O,R1046+1,FALSE)*VLOOKUP(I1046,属性值!A:D,4,FALSE))))</f>
        <v/>
      </c>
      <c r="AC1046" s="90">
        <v>19</v>
      </c>
      <c r="AD1046" s="90" t="str">
        <f>IF(AC1046="","",VLOOKUP(AC1046,状态名词!A:C,2,FALSE))</f>
        <v>rating</v>
      </c>
      <c r="AE1046" s="90" t="str">
        <f>IF(AC1046="","",VLOOKUP(AC1046,状态名词!A:C,3,FALSE))</f>
        <v>暴击+</v>
      </c>
      <c r="AF1046" s="90">
        <v>100</v>
      </c>
    </row>
    <row r="1047" spans="1:32">
      <c r="I1047" s="90" t="str">
        <f>IF(H1047="",I1046,VLOOKUP(H1047,装备类型!A:B,2,FALSE))</f>
        <v>腿部</v>
      </c>
      <c r="L1047" s="90" t="s">
        <v>225</v>
      </c>
      <c r="Q1047" s="55" t="str">
        <f t="shared" ref="Q1047:Q1110" si="36">IF(R1047="","",IF(R1047=1,P1047,R1047*2-3+P1047))</f>
        <v/>
      </c>
      <c r="Y1047" s="90" t="str">
        <f>IF(VLOOKUP(I1047,属性值!A:F,2,FALSE)&lt;17,"",IF(P1047="","",INT(VLOOKUP(P1047,属性值!A:G,R1047+1,FALSE)*VLOOKUP(I1047,属性值!A:F,5,FALSE))))</f>
        <v/>
      </c>
      <c r="Z1047" s="90" t="str">
        <f t="shared" si="35"/>
        <v/>
      </c>
      <c r="AA1047" s="90" t="str">
        <f>IF(VLOOKUP(I1047,属性值!A:B,2,FALSE)&gt;16,"",IF(P1047="","",INT(VLOOKUP(P1047,属性值!I:O,R1047+1,FALSE)*VLOOKUP(I1047,属性值!A:D,3,FALSE))))</f>
        <v/>
      </c>
      <c r="AB1047" s="90" t="str">
        <f>IF(VLOOKUP(I1047,属性值!A:B,2,FALSE)&gt;16,"",IF(P1047="","",INT(VLOOKUP(P1047,属性值!I:O,R1047+1,FALSE)*VLOOKUP(I1047,属性值!A:D,4,FALSE))))</f>
        <v/>
      </c>
      <c r="AC1047" s="90">
        <v>20</v>
      </c>
      <c r="AD1047" s="90" t="str">
        <f>IF(AC1047="","",VLOOKUP(AC1047,状态名词!A:C,2,FALSE))</f>
        <v>ratingdamage</v>
      </c>
      <c r="AE1047" s="90" t="str">
        <f>IF(AC1047="","",VLOOKUP(AC1047,状态名词!A:C,3,FALSE))</f>
        <v>暴伤+</v>
      </c>
      <c r="AF1047" s="90">
        <v>150</v>
      </c>
    </row>
    <row r="1048" spans="1:32">
      <c r="I1048" s="90" t="str">
        <f>IF(H1048="",I1047,VLOOKUP(H1048,装备类型!A:B,2,FALSE))</f>
        <v>腿部</v>
      </c>
      <c r="J1048" s="90">
        <v>3</v>
      </c>
      <c r="K1048" s="90" t="s">
        <v>2045</v>
      </c>
      <c r="L1048" s="90" t="s">
        <v>1964</v>
      </c>
      <c r="O1048" s="90">
        <v>1</v>
      </c>
      <c r="P1048" s="90">
        <v>60</v>
      </c>
      <c r="Q1048" s="55">
        <f t="shared" si="36"/>
        <v>67</v>
      </c>
      <c r="R1048" s="90">
        <v>5</v>
      </c>
      <c r="T1048" s="90" t="s">
        <v>3242</v>
      </c>
      <c r="U1048" s="90">
        <v>33709</v>
      </c>
      <c r="Y1048" s="90" t="str">
        <f>IF(VLOOKUP(I1048,属性值!A:F,2,FALSE)&lt;17,"",IF(P1048="","",INT(VLOOKUP(P1048,属性值!A:G,R1048+1,FALSE)*VLOOKUP(I1048,属性值!A:F,5,FALSE))))</f>
        <v/>
      </c>
      <c r="Z1048" s="90" t="str">
        <f t="shared" si="35"/>
        <v/>
      </c>
      <c r="AA1048" s="90">
        <f>IF(VLOOKUP(I1048,属性值!A:B,2,FALSE)&gt;16,"",IF(P1048="","",INT(VLOOKUP(P1048,属性值!I:O,R1048+1,FALSE)*VLOOKUP(I1048,属性值!A:D,3,FALSE))))</f>
        <v>1285</v>
      </c>
      <c r="AB1048" s="90">
        <f>IF(VLOOKUP(I1048,属性值!A:B,2,FALSE)&gt;16,"",IF(P1048="","",INT(VLOOKUP(P1048,属性值!I:O,R1048+1,FALSE)*VLOOKUP(I1048,属性值!A:D,4,FALSE))))</f>
        <v>642</v>
      </c>
      <c r="AC1048" s="90">
        <v>58</v>
      </c>
      <c r="AD1048" s="90" t="str">
        <f>IF(AC1048="","",VLOOKUP(AC1048,状态名词!A:C,2,FALSE))</f>
        <v>vit</v>
      </c>
      <c r="AE1048" s="90" t="str">
        <f>IF(AC1048="","",VLOOKUP(AC1048,状态名词!A:C,3,FALSE))</f>
        <v>体力</v>
      </c>
      <c r="AF1048" s="90">
        <v>40</v>
      </c>
    </row>
    <row r="1049" spans="1:32">
      <c r="I1049" s="90" t="str">
        <f>IF(H1049="",I1048,VLOOKUP(H1049,装备类型!A:B,2,FALSE))</f>
        <v>腿部</v>
      </c>
      <c r="L1049" s="90" t="s">
        <v>225</v>
      </c>
      <c r="Q1049" s="55" t="str">
        <f t="shared" si="36"/>
        <v/>
      </c>
      <c r="Y1049" s="90" t="str">
        <f>IF(VLOOKUP(I1049,属性值!A:F,2,FALSE)&lt;17,"",IF(P1049="","",INT(VLOOKUP(P1049,属性值!A:G,R1049+1,FALSE)*VLOOKUP(I1049,属性值!A:F,5,FALSE))))</f>
        <v/>
      </c>
      <c r="Z1049" s="90" t="str">
        <f t="shared" si="35"/>
        <v/>
      </c>
      <c r="AA1049" s="90" t="str">
        <f>IF(VLOOKUP(I1049,属性值!A:B,2,FALSE)&gt;16,"",IF(P1049="","",INT(VLOOKUP(P1049,属性值!I:O,R1049+1,FALSE)*VLOOKUP(I1049,属性值!A:D,3,FALSE))))</f>
        <v/>
      </c>
      <c r="AB1049" s="90" t="str">
        <f>IF(VLOOKUP(I1049,属性值!A:B,2,FALSE)&gt;16,"",IF(P1049="","",INT(VLOOKUP(P1049,属性值!I:O,R1049+1,FALSE)*VLOOKUP(I1049,属性值!A:D,4,FALSE))))</f>
        <v/>
      </c>
      <c r="AC1049" s="90">
        <v>19</v>
      </c>
      <c r="AD1049" s="90" t="str">
        <f>IF(AC1049="","",VLOOKUP(AC1049,状态名词!A:C,2,FALSE))</f>
        <v>rating</v>
      </c>
      <c r="AE1049" s="90" t="str">
        <f>IF(AC1049="","",VLOOKUP(AC1049,状态名词!A:C,3,FALSE))</f>
        <v>暴击+</v>
      </c>
      <c r="AF1049" s="90">
        <v>160</v>
      </c>
    </row>
    <row r="1050" spans="1:32">
      <c r="I1050" s="90" t="str">
        <f>IF(H1050="",I1049,VLOOKUP(H1050,装备类型!A:B,2,FALSE))</f>
        <v>腿部</v>
      </c>
      <c r="L1050" s="90" t="s">
        <v>225</v>
      </c>
      <c r="Q1050" s="55" t="str">
        <f t="shared" si="36"/>
        <v/>
      </c>
      <c r="Y1050" s="90" t="str">
        <f>IF(VLOOKUP(I1050,属性值!A:F,2,FALSE)&lt;17,"",IF(P1050="","",INT(VLOOKUP(P1050,属性值!A:G,R1050+1,FALSE)*VLOOKUP(I1050,属性值!A:F,5,FALSE))))</f>
        <v/>
      </c>
      <c r="Z1050" s="90" t="str">
        <f t="shared" si="35"/>
        <v/>
      </c>
      <c r="AA1050" s="90" t="str">
        <f>IF(VLOOKUP(I1050,属性值!A:B,2,FALSE)&gt;16,"",IF(P1050="","",INT(VLOOKUP(P1050,属性值!I:O,R1050+1,FALSE)*VLOOKUP(I1050,属性值!A:D,3,FALSE))))</f>
        <v/>
      </c>
      <c r="AB1050" s="90" t="str">
        <f>IF(VLOOKUP(I1050,属性值!A:B,2,FALSE)&gt;16,"",IF(P1050="","",INT(VLOOKUP(P1050,属性值!I:O,R1050+1,FALSE)*VLOOKUP(I1050,属性值!A:D,4,FALSE))))</f>
        <v/>
      </c>
      <c r="AC1050" s="90">
        <v>20</v>
      </c>
      <c r="AD1050" s="90" t="str">
        <f>IF(AC1050="","",VLOOKUP(AC1050,状态名词!A:C,2,FALSE))</f>
        <v>ratingdamage</v>
      </c>
      <c r="AE1050" s="90" t="str">
        <f>IF(AC1050="","",VLOOKUP(AC1050,状态名词!A:C,3,FALSE))</f>
        <v>暴伤+</v>
      </c>
      <c r="AF1050" s="90">
        <v>250</v>
      </c>
    </row>
    <row r="1051" spans="1:32">
      <c r="A1051" s="90">
        <v>16010</v>
      </c>
      <c r="B1051" s="90">
        <v>20</v>
      </c>
      <c r="C1051" s="90">
        <v>4</v>
      </c>
      <c r="D1051" s="90">
        <v>20</v>
      </c>
      <c r="E1051" s="90">
        <v>5</v>
      </c>
      <c r="F1051" s="90">
        <v>-6</v>
      </c>
      <c r="H1051" s="90">
        <v>14</v>
      </c>
      <c r="I1051" s="90" t="str">
        <f>IF(H1051="",I1050,VLOOKUP(H1051,装备类型!A:B,2,FALSE))</f>
        <v>戒指</v>
      </c>
      <c r="J1051" s="90">
        <v>1</v>
      </c>
      <c r="K1051" s="90" t="s">
        <v>2046</v>
      </c>
      <c r="L1051" s="90" t="s">
        <v>5433</v>
      </c>
      <c r="O1051" s="90">
        <v>1</v>
      </c>
      <c r="P1051" s="90">
        <v>20</v>
      </c>
      <c r="Q1051" s="55">
        <f t="shared" si="36"/>
        <v>25</v>
      </c>
      <c r="R1051" s="90">
        <v>4</v>
      </c>
      <c r="T1051" s="90" t="s">
        <v>3243</v>
      </c>
      <c r="Y1051" s="90" t="str">
        <f>IF(VLOOKUP(I1051,属性值!A:F,2,FALSE)&lt;17,"",IF(P1051="","",INT(VLOOKUP(P1051,属性值!A:G,R1051+1,FALSE)*VLOOKUP(I1051,属性值!A:F,5,FALSE))))</f>
        <v/>
      </c>
      <c r="Z1051" s="90" t="str">
        <f t="shared" si="35"/>
        <v/>
      </c>
      <c r="AA1051" s="90">
        <f>IF(VLOOKUP(I1051,属性值!A:B,2,FALSE)&gt;16,"",IF(P1051="","",INT(VLOOKUP(P1051,属性值!I:O,R1051+1,FALSE)*VLOOKUP(I1051,属性值!A:D,3,FALSE))))</f>
        <v>130</v>
      </c>
      <c r="AB1051" s="90">
        <f>IF(VLOOKUP(I1051,属性值!A:B,2,FALSE)&gt;16,"",IF(P1051="","",INT(VLOOKUP(P1051,属性值!I:O,R1051+1,FALSE)*VLOOKUP(I1051,属性值!A:D,4,FALSE))))</f>
        <v>260</v>
      </c>
      <c r="AC1051" s="90">
        <v>54</v>
      </c>
      <c r="AD1051" s="90" t="str">
        <f>IF(AC1051="","",VLOOKUP(AC1051,状态名词!A:C,2,FALSE))</f>
        <v>spi</v>
      </c>
      <c r="AE1051" s="90" t="str">
        <f>IF(AC1051="","",VLOOKUP(AC1051,状态名词!A:C,3,FALSE))</f>
        <v>精神</v>
      </c>
      <c r="AF1051" s="90">
        <v>20</v>
      </c>
    </row>
    <row r="1052" spans="1:32">
      <c r="I1052" s="90" t="str">
        <f>IF(H1052="",I1051,VLOOKUP(H1052,装备类型!A:B,2,FALSE))</f>
        <v>戒指</v>
      </c>
      <c r="L1052" s="90" t="s">
        <v>225</v>
      </c>
      <c r="Q1052" s="55" t="str">
        <f t="shared" si="36"/>
        <v/>
      </c>
      <c r="Y1052" s="90" t="str">
        <f>IF(VLOOKUP(I1052,属性值!A:F,2,FALSE)&lt;17,"",IF(P1052="","",INT(VLOOKUP(P1052,属性值!A:G,R1052+1,FALSE)*VLOOKUP(I1052,属性值!A:F,5,FALSE))))</f>
        <v/>
      </c>
      <c r="Z1052" s="90" t="str">
        <f t="shared" si="35"/>
        <v/>
      </c>
      <c r="AA1052" s="90" t="str">
        <f>IF(VLOOKUP(I1052,属性值!A:B,2,FALSE)&gt;16,"",IF(P1052="","",INT(VLOOKUP(P1052,属性值!I:O,R1052+1,FALSE)*VLOOKUP(I1052,属性值!A:D,3,FALSE))))</f>
        <v/>
      </c>
      <c r="AB1052" s="90" t="str">
        <f>IF(VLOOKUP(I1052,属性值!A:B,2,FALSE)&gt;16,"",IF(P1052="","",INT(VLOOKUP(P1052,属性值!I:O,R1052+1,FALSE)*VLOOKUP(I1052,属性值!A:D,4,FALSE))))</f>
        <v/>
      </c>
      <c r="AC1052" s="90">
        <v>17</v>
      </c>
      <c r="AD1052" s="90" t="str">
        <f>IF(AC1052="","",VLOOKUP(AC1052,状态名词!A:C,2,FALSE))</f>
        <v>adi</v>
      </c>
      <c r="AE1052" s="90" t="str">
        <f>IF(AC1052="","",VLOOKUP(AC1052,状态名词!A:C,3,FALSE))</f>
        <v>物穿</v>
      </c>
      <c r="AF1052" s="90">
        <v>60</v>
      </c>
    </row>
    <row r="1053" spans="1:32">
      <c r="I1053" s="90" t="str">
        <f>IF(H1053="",I1052,VLOOKUP(H1053,装备类型!A:B,2,FALSE))</f>
        <v>戒指</v>
      </c>
      <c r="L1053" s="90" t="s">
        <v>225</v>
      </c>
      <c r="Q1053" s="55" t="str">
        <f t="shared" si="36"/>
        <v/>
      </c>
      <c r="Y1053" s="90" t="str">
        <f>IF(VLOOKUP(I1053,属性值!A:F,2,FALSE)&lt;17,"",IF(P1053="","",INT(VLOOKUP(P1053,属性值!A:G,R1053+1,FALSE)*VLOOKUP(I1053,属性值!A:F,5,FALSE))))</f>
        <v/>
      </c>
      <c r="Z1053" s="90" t="str">
        <f t="shared" si="35"/>
        <v/>
      </c>
      <c r="AA1053" s="90" t="str">
        <f>IF(VLOOKUP(I1053,属性值!A:B,2,FALSE)&gt;16,"",IF(P1053="","",INT(VLOOKUP(P1053,属性值!I:O,R1053+1,FALSE)*VLOOKUP(I1053,属性值!A:D,3,FALSE))))</f>
        <v/>
      </c>
      <c r="AB1053" s="90" t="str">
        <f>IF(VLOOKUP(I1053,属性值!A:B,2,FALSE)&gt;16,"",IF(P1053="","",INT(VLOOKUP(P1053,属性值!I:O,R1053+1,FALSE)*VLOOKUP(I1053,属性值!A:D,4,FALSE))))</f>
        <v/>
      </c>
      <c r="AC1053" s="90">
        <v>30</v>
      </c>
      <c r="AD1053" s="90" t="str">
        <f>IF(AC1053="","",VLOOKUP(AC1053,状态名词!A:C,2,FALSE))</f>
        <v>elementup</v>
      </c>
      <c r="AE1053" s="90" t="str">
        <f>IF(AC1053="","",VLOOKUP(AC1053,状态名词!A:C,3,FALSE))</f>
        <v>全属性强化</v>
      </c>
      <c r="AF1053" s="90">
        <v>5</v>
      </c>
    </row>
    <row r="1054" spans="1:32">
      <c r="I1054" s="90" t="str">
        <f>IF(H1054="",I1053,VLOOKUP(H1054,装备类型!A:B,2,FALSE))</f>
        <v>戒指</v>
      </c>
      <c r="J1054" s="90">
        <v>2</v>
      </c>
      <c r="K1054" s="90" t="s">
        <v>2047</v>
      </c>
      <c r="L1054" s="90" t="s">
        <v>1964</v>
      </c>
      <c r="O1054" s="90">
        <v>1</v>
      </c>
      <c r="P1054" s="90">
        <v>40</v>
      </c>
      <c r="Q1054" s="55">
        <f t="shared" si="36"/>
        <v>45</v>
      </c>
      <c r="R1054" s="90">
        <v>4</v>
      </c>
      <c r="T1054" s="90" t="s">
        <v>3243</v>
      </c>
      <c r="Y1054" s="90" t="str">
        <f>IF(VLOOKUP(I1054,属性值!A:F,2,FALSE)&lt;17,"",IF(P1054="","",INT(VLOOKUP(P1054,属性值!A:G,R1054+1,FALSE)*VLOOKUP(I1054,属性值!A:F,5,FALSE))))</f>
        <v/>
      </c>
      <c r="Z1054" s="90" t="str">
        <f t="shared" si="35"/>
        <v/>
      </c>
      <c r="AA1054" s="90">
        <f>IF(VLOOKUP(I1054,属性值!A:B,2,FALSE)&gt;16,"",IF(P1054="","",INT(VLOOKUP(P1054,属性值!I:O,R1054+1,FALSE)*VLOOKUP(I1054,属性值!A:D,3,FALSE))))</f>
        <v>286</v>
      </c>
      <c r="AB1054" s="90">
        <f>IF(VLOOKUP(I1054,属性值!A:B,2,FALSE)&gt;16,"",IF(P1054="","",INT(VLOOKUP(P1054,属性值!I:O,R1054+1,FALSE)*VLOOKUP(I1054,属性值!A:D,4,FALSE))))</f>
        <v>572</v>
      </c>
      <c r="AC1054" s="90">
        <v>54</v>
      </c>
      <c r="AD1054" s="90" t="str">
        <f>IF(AC1054="","",VLOOKUP(AC1054,状态名词!A:C,2,FALSE))</f>
        <v>spi</v>
      </c>
      <c r="AE1054" s="90" t="str">
        <f>IF(AC1054="","",VLOOKUP(AC1054,状态名词!A:C,3,FALSE))</f>
        <v>精神</v>
      </c>
      <c r="AF1054" s="90">
        <v>40</v>
      </c>
    </row>
    <row r="1055" spans="1:32">
      <c r="I1055" s="90" t="str">
        <f>IF(H1055="",I1054,VLOOKUP(H1055,装备类型!A:B,2,FALSE))</f>
        <v>戒指</v>
      </c>
      <c r="L1055" s="90" t="s">
        <v>225</v>
      </c>
      <c r="Q1055" s="55" t="str">
        <f t="shared" si="36"/>
        <v/>
      </c>
      <c r="Y1055" s="90" t="str">
        <f>IF(VLOOKUP(I1055,属性值!A:F,2,FALSE)&lt;17,"",IF(P1055="","",INT(VLOOKUP(P1055,属性值!A:G,R1055+1,FALSE)*VLOOKUP(I1055,属性值!A:F,5,FALSE))))</f>
        <v/>
      </c>
      <c r="Z1055" s="90" t="str">
        <f t="shared" si="35"/>
        <v/>
      </c>
      <c r="AA1055" s="90" t="str">
        <f>IF(VLOOKUP(I1055,属性值!A:B,2,FALSE)&gt;16,"",IF(P1055="","",INT(VLOOKUP(P1055,属性值!I:O,R1055+1,FALSE)*VLOOKUP(I1055,属性值!A:D,3,FALSE))))</f>
        <v/>
      </c>
      <c r="AB1055" s="90" t="str">
        <f>IF(VLOOKUP(I1055,属性值!A:B,2,FALSE)&gt;16,"",IF(P1055="","",INT(VLOOKUP(P1055,属性值!I:O,R1055+1,FALSE)*VLOOKUP(I1055,属性值!A:D,4,FALSE))))</f>
        <v/>
      </c>
      <c r="AC1055" s="90">
        <v>17</v>
      </c>
      <c r="AD1055" s="90" t="str">
        <f>IF(AC1055="","",VLOOKUP(AC1055,状态名词!A:C,2,FALSE))</f>
        <v>adi</v>
      </c>
      <c r="AE1055" s="90" t="str">
        <f>IF(AC1055="","",VLOOKUP(AC1055,状态名词!A:C,3,FALSE))</f>
        <v>物穿</v>
      </c>
      <c r="AF1055" s="90">
        <v>100</v>
      </c>
    </row>
    <row r="1056" spans="1:32">
      <c r="I1056" s="90" t="str">
        <f>IF(H1056="",I1055,VLOOKUP(H1056,装备类型!A:B,2,FALSE))</f>
        <v>戒指</v>
      </c>
      <c r="L1056" s="90" t="s">
        <v>225</v>
      </c>
      <c r="Q1056" s="55" t="str">
        <f t="shared" si="36"/>
        <v/>
      </c>
      <c r="Y1056" s="90" t="str">
        <f>IF(VLOOKUP(I1056,属性值!A:F,2,FALSE)&lt;17,"",IF(P1056="","",INT(VLOOKUP(P1056,属性值!A:G,R1056+1,FALSE)*VLOOKUP(I1056,属性值!A:F,5,FALSE))))</f>
        <v/>
      </c>
      <c r="Z1056" s="90" t="str">
        <f t="shared" si="35"/>
        <v/>
      </c>
      <c r="AA1056" s="90" t="str">
        <f>IF(VLOOKUP(I1056,属性值!A:B,2,FALSE)&gt;16,"",IF(P1056="","",INT(VLOOKUP(P1056,属性值!I:O,R1056+1,FALSE)*VLOOKUP(I1056,属性值!A:D,3,FALSE))))</f>
        <v/>
      </c>
      <c r="AB1056" s="90" t="str">
        <f>IF(VLOOKUP(I1056,属性值!A:B,2,FALSE)&gt;16,"",IF(P1056="","",INT(VLOOKUP(P1056,属性值!I:O,R1056+1,FALSE)*VLOOKUP(I1056,属性值!A:D,4,FALSE))))</f>
        <v/>
      </c>
      <c r="AC1056" s="90">
        <v>30</v>
      </c>
      <c r="AD1056" s="90" t="str">
        <f>IF(AC1056="","",VLOOKUP(AC1056,状态名词!A:C,2,FALSE))</f>
        <v>elementup</v>
      </c>
      <c r="AE1056" s="90" t="str">
        <f>IF(AC1056="","",VLOOKUP(AC1056,状态名词!A:C,3,FALSE))</f>
        <v>全属性强化</v>
      </c>
      <c r="AF1056" s="90">
        <v>10</v>
      </c>
    </row>
    <row r="1057" spans="1:32">
      <c r="I1057" s="90" t="str">
        <f>IF(H1057="",I1056,VLOOKUP(H1057,装备类型!A:B,2,FALSE))</f>
        <v>戒指</v>
      </c>
      <c r="J1057" s="90">
        <v>3</v>
      </c>
      <c r="K1057" s="90" t="s">
        <v>2048</v>
      </c>
      <c r="L1057" s="90" t="s">
        <v>1964</v>
      </c>
      <c r="O1057" s="90">
        <v>1</v>
      </c>
      <c r="P1057" s="90">
        <v>60</v>
      </c>
      <c r="Q1057" s="55">
        <f t="shared" si="36"/>
        <v>67</v>
      </c>
      <c r="R1057" s="90">
        <v>5</v>
      </c>
      <c r="T1057" s="90" t="s">
        <v>3243</v>
      </c>
      <c r="U1057" s="90">
        <v>33710</v>
      </c>
      <c r="Y1057" s="90" t="str">
        <f>IF(VLOOKUP(I1057,属性值!A:F,2,FALSE)&lt;17,"",IF(P1057="","",INT(VLOOKUP(P1057,属性值!A:G,R1057+1,FALSE)*VLOOKUP(I1057,属性值!A:F,5,FALSE))))</f>
        <v/>
      </c>
      <c r="Z1057" s="90" t="str">
        <f t="shared" si="35"/>
        <v/>
      </c>
      <c r="AA1057" s="90">
        <f>IF(VLOOKUP(I1057,属性值!A:B,2,FALSE)&gt;16,"",IF(P1057="","",INT(VLOOKUP(P1057,属性值!I:O,R1057+1,FALSE)*VLOOKUP(I1057,属性值!A:D,3,FALSE))))</f>
        <v>642</v>
      </c>
      <c r="AB1057" s="90">
        <f>IF(VLOOKUP(I1057,属性值!A:B,2,FALSE)&gt;16,"",IF(P1057="","",INT(VLOOKUP(P1057,属性值!I:O,R1057+1,FALSE)*VLOOKUP(I1057,属性值!A:D,4,FALSE))))</f>
        <v>1285</v>
      </c>
      <c r="AC1057" s="90">
        <v>54</v>
      </c>
      <c r="AD1057" s="90" t="str">
        <f>IF(AC1057="","",VLOOKUP(AC1057,状态名词!A:C,2,FALSE))</f>
        <v>spi</v>
      </c>
      <c r="AE1057" s="90" t="str">
        <f>IF(AC1057="","",VLOOKUP(AC1057,状态名词!A:C,3,FALSE))</f>
        <v>精神</v>
      </c>
      <c r="AF1057" s="90">
        <v>70</v>
      </c>
    </row>
    <row r="1058" spans="1:32">
      <c r="I1058" s="90" t="str">
        <f>IF(H1058="",I1057,VLOOKUP(H1058,装备类型!A:B,2,FALSE))</f>
        <v>戒指</v>
      </c>
      <c r="L1058" s="90" t="s">
        <v>225</v>
      </c>
      <c r="Q1058" s="55" t="str">
        <f t="shared" si="36"/>
        <v/>
      </c>
      <c r="Y1058" s="90" t="str">
        <f>IF(VLOOKUP(I1058,属性值!A:F,2,FALSE)&lt;17,"",IF(P1058="","",INT(VLOOKUP(P1058,属性值!A:G,R1058+1,FALSE)*VLOOKUP(I1058,属性值!A:F,5,FALSE))))</f>
        <v/>
      </c>
      <c r="Z1058" s="90" t="str">
        <f t="shared" ref="Z1058:Z1121" si="37">Y1058</f>
        <v/>
      </c>
      <c r="AA1058" s="90" t="str">
        <f>IF(VLOOKUP(I1058,属性值!A:B,2,FALSE)&gt;16,"",IF(P1058="","",INT(VLOOKUP(P1058,属性值!I:O,R1058+1,FALSE)*VLOOKUP(I1058,属性值!A:D,3,FALSE))))</f>
        <v/>
      </c>
      <c r="AB1058" s="90" t="str">
        <f>IF(VLOOKUP(I1058,属性值!A:B,2,FALSE)&gt;16,"",IF(P1058="","",INT(VLOOKUP(P1058,属性值!I:O,R1058+1,FALSE)*VLOOKUP(I1058,属性值!A:D,4,FALSE))))</f>
        <v/>
      </c>
      <c r="AC1058" s="90">
        <v>17</v>
      </c>
      <c r="AD1058" s="90" t="str">
        <f>IF(AC1058="","",VLOOKUP(AC1058,状态名词!A:C,2,FALSE))</f>
        <v>adi</v>
      </c>
      <c r="AE1058" s="90" t="str">
        <f>IF(AC1058="","",VLOOKUP(AC1058,状态名词!A:C,3,FALSE))</f>
        <v>物穿</v>
      </c>
      <c r="AF1058" s="90">
        <v>160</v>
      </c>
    </row>
    <row r="1059" spans="1:32">
      <c r="I1059" s="90" t="str">
        <f>IF(H1059="",I1058,VLOOKUP(H1059,装备类型!A:B,2,FALSE))</f>
        <v>戒指</v>
      </c>
      <c r="L1059" s="90" t="s">
        <v>225</v>
      </c>
      <c r="Q1059" s="55" t="str">
        <f t="shared" si="36"/>
        <v/>
      </c>
      <c r="Y1059" s="90" t="str">
        <f>IF(VLOOKUP(I1059,属性值!A:F,2,FALSE)&lt;17,"",IF(P1059="","",INT(VLOOKUP(P1059,属性值!A:G,R1059+1,FALSE)*VLOOKUP(I1059,属性值!A:F,5,FALSE))))</f>
        <v/>
      </c>
      <c r="Z1059" s="90" t="str">
        <f t="shared" si="37"/>
        <v/>
      </c>
      <c r="AA1059" s="90" t="str">
        <f>IF(VLOOKUP(I1059,属性值!A:B,2,FALSE)&gt;16,"",IF(P1059="","",INT(VLOOKUP(P1059,属性值!I:O,R1059+1,FALSE)*VLOOKUP(I1059,属性值!A:D,3,FALSE))))</f>
        <v/>
      </c>
      <c r="AB1059" s="90" t="str">
        <f>IF(VLOOKUP(I1059,属性值!A:B,2,FALSE)&gt;16,"",IF(P1059="","",INT(VLOOKUP(P1059,属性值!I:O,R1059+1,FALSE)*VLOOKUP(I1059,属性值!A:D,4,FALSE))))</f>
        <v/>
      </c>
      <c r="AC1059" s="90">
        <v>30</v>
      </c>
      <c r="AD1059" s="90" t="str">
        <f>IF(AC1059="","",VLOOKUP(AC1059,状态名词!A:C,2,FALSE))</f>
        <v>elementup</v>
      </c>
      <c r="AE1059" s="90" t="str">
        <f>IF(AC1059="","",VLOOKUP(AC1059,状态名词!A:C,3,FALSE))</f>
        <v>全属性强化</v>
      </c>
      <c r="AF1059" s="90">
        <v>15</v>
      </c>
    </row>
    <row r="1060" spans="1:32">
      <c r="A1060" s="90">
        <v>16011</v>
      </c>
      <c r="B1060" s="90">
        <v>20</v>
      </c>
      <c r="C1060" s="90">
        <v>4</v>
      </c>
      <c r="D1060" s="90">
        <v>20</v>
      </c>
      <c r="E1060" s="90">
        <v>5</v>
      </c>
      <c r="F1060" s="90">
        <v>-6</v>
      </c>
      <c r="H1060" s="90">
        <v>15</v>
      </c>
      <c r="I1060" s="90" t="str">
        <f>IF(H1060="",I1059,VLOOKUP(H1060,装备类型!A:B,2,FALSE))</f>
        <v>项链</v>
      </c>
      <c r="J1060" s="90">
        <v>1</v>
      </c>
      <c r="K1060" s="90" t="s">
        <v>2049</v>
      </c>
      <c r="L1060" s="90" t="s">
        <v>5433</v>
      </c>
      <c r="O1060" s="90">
        <v>1</v>
      </c>
      <c r="P1060" s="90">
        <v>20</v>
      </c>
      <c r="Q1060" s="55">
        <f t="shared" si="36"/>
        <v>25</v>
      </c>
      <c r="R1060" s="90">
        <v>4</v>
      </c>
      <c r="T1060" s="90" t="s">
        <v>3244</v>
      </c>
      <c r="Y1060" s="90" t="str">
        <f>IF(VLOOKUP(I1060,属性值!A:F,2,FALSE)&lt;17,"",IF(P1060="","",INT(VLOOKUP(P1060,属性值!A:G,R1060+1,FALSE)*VLOOKUP(I1060,属性值!A:F,5,FALSE))))</f>
        <v/>
      </c>
      <c r="Z1060" s="90" t="str">
        <f t="shared" si="37"/>
        <v/>
      </c>
      <c r="AA1060" s="90">
        <f>IF(VLOOKUP(I1060,属性值!A:B,2,FALSE)&gt;16,"",IF(P1060="","",INT(VLOOKUP(P1060,属性值!I:O,R1060+1,FALSE)*VLOOKUP(I1060,属性值!A:D,3,FALSE))))</f>
        <v>130</v>
      </c>
      <c r="AB1060" s="90">
        <f>IF(VLOOKUP(I1060,属性值!A:B,2,FALSE)&gt;16,"",IF(P1060="","",INT(VLOOKUP(P1060,属性值!I:O,R1060+1,FALSE)*VLOOKUP(I1060,属性值!A:D,4,FALSE))))</f>
        <v>260</v>
      </c>
      <c r="AC1060" s="90">
        <v>54</v>
      </c>
      <c r="AD1060" s="90" t="str">
        <f>IF(AC1060="","",VLOOKUP(AC1060,状态名词!A:C,2,FALSE))</f>
        <v>spi</v>
      </c>
      <c r="AE1060" s="90" t="str">
        <f>IF(AC1060="","",VLOOKUP(AC1060,状态名词!A:C,3,FALSE))</f>
        <v>精神</v>
      </c>
      <c r="AF1060" s="90">
        <v>20</v>
      </c>
    </row>
    <row r="1061" spans="1:32">
      <c r="I1061" s="90" t="str">
        <f>IF(H1061="",I1060,VLOOKUP(H1061,装备类型!A:B,2,FALSE))</f>
        <v>项链</v>
      </c>
      <c r="L1061" s="90" t="s">
        <v>225</v>
      </c>
      <c r="Q1061" s="55" t="str">
        <f t="shared" si="36"/>
        <v/>
      </c>
      <c r="Y1061" s="90" t="str">
        <f>IF(VLOOKUP(I1061,属性值!A:F,2,FALSE)&lt;17,"",IF(P1061="","",INT(VLOOKUP(P1061,属性值!A:G,R1061+1,FALSE)*VLOOKUP(I1061,属性值!A:F,5,FALSE))))</f>
        <v/>
      </c>
      <c r="Z1061" s="90" t="str">
        <f t="shared" si="37"/>
        <v/>
      </c>
      <c r="AA1061" s="90" t="str">
        <f>IF(VLOOKUP(I1061,属性值!A:B,2,FALSE)&gt;16,"",IF(P1061="","",INT(VLOOKUP(P1061,属性值!I:O,R1061+1,FALSE)*VLOOKUP(I1061,属性值!A:D,3,FALSE))))</f>
        <v/>
      </c>
      <c r="AB1061" s="90" t="str">
        <f>IF(VLOOKUP(I1061,属性值!A:B,2,FALSE)&gt;16,"",IF(P1061="","",INT(VLOOKUP(P1061,属性值!I:O,R1061+1,FALSE)*VLOOKUP(I1061,属性值!A:D,4,FALSE))))</f>
        <v/>
      </c>
      <c r="AC1061" s="90">
        <v>17</v>
      </c>
      <c r="AD1061" s="90" t="str">
        <f>IF(AC1061="","",VLOOKUP(AC1061,状态名词!A:C,2,FALSE))</f>
        <v>adi</v>
      </c>
      <c r="AE1061" s="90" t="str">
        <f>IF(AC1061="","",VLOOKUP(AC1061,状态名词!A:C,3,FALSE))</f>
        <v>物穿</v>
      </c>
      <c r="AF1061" s="90">
        <v>60</v>
      </c>
    </row>
    <row r="1062" spans="1:32">
      <c r="I1062" s="90" t="str">
        <f>IF(H1062="",I1061,VLOOKUP(H1062,装备类型!A:B,2,FALSE))</f>
        <v>项链</v>
      </c>
      <c r="L1062" s="90" t="s">
        <v>225</v>
      </c>
      <c r="Q1062" s="55" t="str">
        <f t="shared" si="36"/>
        <v/>
      </c>
      <c r="Y1062" s="90" t="str">
        <f>IF(VLOOKUP(I1062,属性值!A:F,2,FALSE)&lt;17,"",IF(P1062="","",INT(VLOOKUP(P1062,属性值!A:G,R1062+1,FALSE)*VLOOKUP(I1062,属性值!A:F,5,FALSE))))</f>
        <v/>
      </c>
      <c r="Z1062" s="90" t="str">
        <f t="shared" si="37"/>
        <v/>
      </c>
      <c r="AA1062" s="90" t="str">
        <f>IF(VLOOKUP(I1062,属性值!A:B,2,FALSE)&gt;16,"",IF(P1062="","",INT(VLOOKUP(P1062,属性值!I:O,R1062+1,FALSE)*VLOOKUP(I1062,属性值!A:D,3,FALSE))))</f>
        <v/>
      </c>
      <c r="AB1062" s="90" t="str">
        <f>IF(VLOOKUP(I1062,属性值!A:B,2,FALSE)&gt;16,"",IF(P1062="","",INT(VLOOKUP(P1062,属性值!I:O,R1062+1,FALSE)*VLOOKUP(I1062,属性值!A:D,4,FALSE))))</f>
        <v/>
      </c>
      <c r="AC1062" s="90">
        <v>30</v>
      </c>
      <c r="AD1062" s="90" t="str">
        <f>IF(AC1062="","",VLOOKUP(AC1062,状态名词!A:C,2,FALSE))</f>
        <v>elementup</v>
      </c>
      <c r="AE1062" s="90" t="str">
        <f>IF(AC1062="","",VLOOKUP(AC1062,状态名词!A:C,3,FALSE))</f>
        <v>全属性强化</v>
      </c>
      <c r="AF1062" s="90">
        <v>5</v>
      </c>
    </row>
    <row r="1063" spans="1:32">
      <c r="I1063" s="90" t="str">
        <f>IF(H1063="",I1062,VLOOKUP(H1063,装备类型!A:B,2,FALSE))</f>
        <v>项链</v>
      </c>
      <c r="J1063" s="90">
        <v>2</v>
      </c>
      <c r="K1063" s="90" t="s">
        <v>2050</v>
      </c>
      <c r="L1063" s="90" t="s">
        <v>1964</v>
      </c>
      <c r="O1063" s="90">
        <v>1</v>
      </c>
      <c r="P1063" s="90">
        <v>40</v>
      </c>
      <c r="Q1063" s="55">
        <f t="shared" si="36"/>
        <v>45</v>
      </c>
      <c r="R1063" s="90">
        <v>4</v>
      </c>
      <c r="T1063" s="90" t="s">
        <v>3244</v>
      </c>
      <c r="Y1063" s="90" t="str">
        <f>IF(VLOOKUP(I1063,属性值!A:F,2,FALSE)&lt;17,"",IF(P1063="","",INT(VLOOKUP(P1063,属性值!A:G,R1063+1,FALSE)*VLOOKUP(I1063,属性值!A:F,5,FALSE))))</f>
        <v/>
      </c>
      <c r="Z1063" s="90" t="str">
        <f t="shared" si="37"/>
        <v/>
      </c>
      <c r="AA1063" s="90">
        <f>IF(VLOOKUP(I1063,属性值!A:B,2,FALSE)&gt;16,"",IF(P1063="","",INT(VLOOKUP(P1063,属性值!I:O,R1063+1,FALSE)*VLOOKUP(I1063,属性值!A:D,3,FALSE))))</f>
        <v>286</v>
      </c>
      <c r="AB1063" s="90">
        <f>IF(VLOOKUP(I1063,属性值!A:B,2,FALSE)&gt;16,"",IF(P1063="","",INT(VLOOKUP(P1063,属性值!I:O,R1063+1,FALSE)*VLOOKUP(I1063,属性值!A:D,4,FALSE))))</f>
        <v>572</v>
      </c>
      <c r="AC1063" s="90">
        <v>54</v>
      </c>
      <c r="AD1063" s="90" t="str">
        <f>IF(AC1063="","",VLOOKUP(AC1063,状态名词!A:C,2,FALSE))</f>
        <v>spi</v>
      </c>
      <c r="AE1063" s="90" t="str">
        <f>IF(AC1063="","",VLOOKUP(AC1063,状态名词!A:C,3,FALSE))</f>
        <v>精神</v>
      </c>
      <c r="AF1063" s="90">
        <v>40</v>
      </c>
    </row>
    <row r="1064" spans="1:32">
      <c r="I1064" s="90" t="str">
        <f>IF(H1064="",I1063,VLOOKUP(H1064,装备类型!A:B,2,FALSE))</f>
        <v>项链</v>
      </c>
      <c r="L1064" s="90" t="s">
        <v>225</v>
      </c>
      <c r="Q1064" s="55" t="str">
        <f t="shared" si="36"/>
        <v/>
      </c>
      <c r="Y1064" s="90" t="str">
        <f>IF(VLOOKUP(I1064,属性值!A:F,2,FALSE)&lt;17,"",IF(P1064="","",INT(VLOOKUP(P1064,属性值!A:G,R1064+1,FALSE)*VLOOKUP(I1064,属性值!A:F,5,FALSE))))</f>
        <v/>
      </c>
      <c r="Z1064" s="90" t="str">
        <f t="shared" si="37"/>
        <v/>
      </c>
      <c r="AA1064" s="90" t="str">
        <f>IF(VLOOKUP(I1064,属性值!A:B,2,FALSE)&gt;16,"",IF(P1064="","",INT(VLOOKUP(P1064,属性值!I:O,R1064+1,FALSE)*VLOOKUP(I1064,属性值!A:D,3,FALSE))))</f>
        <v/>
      </c>
      <c r="AB1064" s="90" t="str">
        <f>IF(VLOOKUP(I1064,属性值!A:B,2,FALSE)&gt;16,"",IF(P1064="","",INT(VLOOKUP(P1064,属性值!I:O,R1064+1,FALSE)*VLOOKUP(I1064,属性值!A:D,4,FALSE))))</f>
        <v/>
      </c>
      <c r="AC1064" s="90">
        <v>17</v>
      </c>
      <c r="AD1064" s="90" t="str">
        <f>IF(AC1064="","",VLOOKUP(AC1064,状态名词!A:C,2,FALSE))</f>
        <v>adi</v>
      </c>
      <c r="AE1064" s="90" t="str">
        <f>IF(AC1064="","",VLOOKUP(AC1064,状态名词!A:C,3,FALSE))</f>
        <v>物穿</v>
      </c>
      <c r="AF1064" s="90">
        <v>100</v>
      </c>
    </row>
    <row r="1065" spans="1:32">
      <c r="I1065" s="90" t="str">
        <f>IF(H1065="",I1064,VLOOKUP(H1065,装备类型!A:B,2,FALSE))</f>
        <v>项链</v>
      </c>
      <c r="L1065" s="90" t="s">
        <v>225</v>
      </c>
      <c r="Q1065" s="55" t="str">
        <f t="shared" si="36"/>
        <v/>
      </c>
      <c r="Y1065" s="90" t="str">
        <f>IF(VLOOKUP(I1065,属性值!A:F,2,FALSE)&lt;17,"",IF(P1065="","",INT(VLOOKUP(P1065,属性值!A:G,R1065+1,FALSE)*VLOOKUP(I1065,属性值!A:F,5,FALSE))))</f>
        <v/>
      </c>
      <c r="Z1065" s="90" t="str">
        <f t="shared" si="37"/>
        <v/>
      </c>
      <c r="AA1065" s="90" t="str">
        <f>IF(VLOOKUP(I1065,属性值!A:B,2,FALSE)&gt;16,"",IF(P1065="","",INT(VLOOKUP(P1065,属性值!I:O,R1065+1,FALSE)*VLOOKUP(I1065,属性值!A:D,3,FALSE))))</f>
        <v/>
      </c>
      <c r="AB1065" s="90" t="str">
        <f>IF(VLOOKUP(I1065,属性值!A:B,2,FALSE)&gt;16,"",IF(P1065="","",INT(VLOOKUP(P1065,属性值!I:O,R1065+1,FALSE)*VLOOKUP(I1065,属性值!A:D,4,FALSE))))</f>
        <v/>
      </c>
      <c r="AC1065" s="90">
        <v>30</v>
      </c>
      <c r="AD1065" s="90" t="str">
        <f>IF(AC1065="","",VLOOKUP(AC1065,状态名词!A:C,2,FALSE))</f>
        <v>elementup</v>
      </c>
      <c r="AE1065" s="90" t="str">
        <f>IF(AC1065="","",VLOOKUP(AC1065,状态名词!A:C,3,FALSE))</f>
        <v>全属性强化</v>
      </c>
      <c r="AF1065" s="90">
        <v>10</v>
      </c>
    </row>
    <row r="1066" spans="1:32">
      <c r="I1066" s="90" t="str">
        <f>IF(H1066="",I1065,VLOOKUP(H1066,装备类型!A:B,2,FALSE))</f>
        <v>项链</v>
      </c>
      <c r="J1066" s="90">
        <v>3</v>
      </c>
      <c r="K1066" s="90" t="s">
        <v>2051</v>
      </c>
      <c r="L1066" s="90" t="s">
        <v>1964</v>
      </c>
      <c r="O1066" s="90">
        <v>1</v>
      </c>
      <c r="P1066" s="90">
        <v>60</v>
      </c>
      <c r="Q1066" s="55">
        <f t="shared" si="36"/>
        <v>67</v>
      </c>
      <c r="R1066" s="90">
        <v>5</v>
      </c>
      <c r="T1066" s="90" t="s">
        <v>3244</v>
      </c>
      <c r="U1066" s="90">
        <v>33711</v>
      </c>
      <c r="Y1066" s="90" t="str">
        <f>IF(VLOOKUP(I1066,属性值!A:F,2,FALSE)&lt;17,"",IF(P1066="","",INT(VLOOKUP(P1066,属性值!A:G,R1066+1,FALSE)*VLOOKUP(I1066,属性值!A:F,5,FALSE))))</f>
        <v/>
      </c>
      <c r="Z1066" s="90" t="str">
        <f t="shared" si="37"/>
        <v/>
      </c>
      <c r="AA1066" s="90">
        <f>IF(VLOOKUP(I1066,属性值!A:B,2,FALSE)&gt;16,"",IF(P1066="","",INT(VLOOKUP(P1066,属性值!I:O,R1066+1,FALSE)*VLOOKUP(I1066,属性值!A:D,3,FALSE))))</f>
        <v>642</v>
      </c>
      <c r="AB1066" s="90">
        <f>IF(VLOOKUP(I1066,属性值!A:B,2,FALSE)&gt;16,"",IF(P1066="","",INT(VLOOKUP(P1066,属性值!I:O,R1066+1,FALSE)*VLOOKUP(I1066,属性值!A:D,4,FALSE))))</f>
        <v>1285</v>
      </c>
      <c r="AC1066" s="90">
        <v>54</v>
      </c>
      <c r="AD1066" s="90" t="str">
        <f>IF(AC1066="","",VLOOKUP(AC1066,状态名词!A:C,2,FALSE))</f>
        <v>spi</v>
      </c>
      <c r="AE1066" s="90" t="str">
        <f>IF(AC1066="","",VLOOKUP(AC1066,状态名词!A:C,3,FALSE))</f>
        <v>精神</v>
      </c>
      <c r="AF1066" s="90">
        <v>70</v>
      </c>
    </row>
    <row r="1067" spans="1:32">
      <c r="I1067" s="90" t="str">
        <f>IF(H1067="",I1066,VLOOKUP(H1067,装备类型!A:B,2,FALSE))</f>
        <v>项链</v>
      </c>
      <c r="L1067" s="90" t="s">
        <v>225</v>
      </c>
      <c r="Q1067" s="55" t="str">
        <f t="shared" si="36"/>
        <v/>
      </c>
      <c r="Y1067" s="90" t="str">
        <f>IF(VLOOKUP(I1067,属性值!A:F,2,FALSE)&lt;17,"",IF(P1067="","",INT(VLOOKUP(P1067,属性值!A:G,R1067+1,FALSE)*VLOOKUP(I1067,属性值!A:F,5,FALSE))))</f>
        <v/>
      </c>
      <c r="Z1067" s="90" t="str">
        <f t="shared" si="37"/>
        <v/>
      </c>
      <c r="AA1067" s="90" t="str">
        <f>IF(VLOOKUP(I1067,属性值!A:B,2,FALSE)&gt;16,"",IF(P1067="","",INT(VLOOKUP(P1067,属性值!I:O,R1067+1,FALSE)*VLOOKUP(I1067,属性值!A:D,3,FALSE))))</f>
        <v/>
      </c>
      <c r="AB1067" s="90" t="str">
        <f>IF(VLOOKUP(I1067,属性值!A:B,2,FALSE)&gt;16,"",IF(P1067="","",INT(VLOOKUP(P1067,属性值!I:O,R1067+1,FALSE)*VLOOKUP(I1067,属性值!A:D,4,FALSE))))</f>
        <v/>
      </c>
      <c r="AC1067" s="90">
        <v>17</v>
      </c>
      <c r="AD1067" s="90" t="str">
        <f>IF(AC1067="","",VLOOKUP(AC1067,状态名词!A:C,2,FALSE))</f>
        <v>adi</v>
      </c>
      <c r="AE1067" s="90" t="str">
        <f>IF(AC1067="","",VLOOKUP(AC1067,状态名词!A:C,3,FALSE))</f>
        <v>物穿</v>
      </c>
      <c r="AF1067" s="90">
        <v>160</v>
      </c>
    </row>
    <row r="1068" spans="1:32">
      <c r="I1068" s="90" t="str">
        <f>IF(H1068="",I1067,VLOOKUP(H1068,装备类型!A:B,2,FALSE))</f>
        <v>项链</v>
      </c>
      <c r="L1068" s="90" t="s">
        <v>225</v>
      </c>
      <c r="Q1068" s="55" t="str">
        <f t="shared" si="36"/>
        <v/>
      </c>
      <c r="Y1068" s="90" t="str">
        <f>IF(VLOOKUP(I1068,属性值!A:F,2,FALSE)&lt;17,"",IF(P1068="","",INT(VLOOKUP(P1068,属性值!A:G,R1068+1,FALSE)*VLOOKUP(I1068,属性值!A:F,5,FALSE))))</f>
        <v/>
      </c>
      <c r="Z1068" s="90" t="str">
        <f t="shared" si="37"/>
        <v/>
      </c>
      <c r="AA1068" s="90" t="str">
        <f>IF(VLOOKUP(I1068,属性值!A:B,2,FALSE)&gt;16,"",IF(P1068="","",INT(VLOOKUP(P1068,属性值!I:O,R1068+1,FALSE)*VLOOKUP(I1068,属性值!A:D,3,FALSE))))</f>
        <v/>
      </c>
      <c r="AB1068" s="90" t="str">
        <f>IF(VLOOKUP(I1068,属性值!A:B,2,FALSE)&gt;16,"",IF(P1068="","",INT(VLOOKUP(P1068,属性值!I:O,R1068+1,FALSE)*VLOOKUP(I1068,属性值!A:D,4,FALSE))))</f>
        <v/>
      </c>
      <c r="AC1068" s="90">
        <v>30</v>
      </c>
      <c r="AD1068" s="90" t="str">
        <f>IF(AC1068="","",VLOOKUP(AC1068,状态名词!A:C,2,FALSE))</f>
        <v>elementup</v>
      </c>
      <c r="AE1068" s="90" t="str">
        <f>IF(AC1068="","",VLOOKUP(AC1068,状态名词!A:C,3,FALSE))</f>
        <v>全属性强化</v>
      </c>
      <c r="AF1068" s="90">
        <v>15</v>
      </c>
    </row>
    <row r="1069" spans="1:32">
      <c r="A1069" s="90">
        <v>16012</v>
      </c>
      <c r="B1069" s="90">
        <v>20</v>
      </c>
      <c r="C1069" s="90">
        <v>4</v>
      </c>
      <c r="D1069" s="90">
        <v>20</v>
      </c>
      <c r="E1069" s="90">
        <v>5</v>
      </c>
      <c r="F1069" s="90">
        <v>-6</v>
      </c>
      <c r="H1069" s="90">
        <v>16</v>
      </c>
      <c r="I1069" s="90" t="str">
        <f>IF(H1069="",I1068,VLOOKUP(H1069,装备类型!A:B,2,FALSE))</f>
        <v>手镯</v>
      </c>
      <c r="J1069" s="90">
        <v>1</v>
      </c>
      <c r="K1069" s="90" t="s">
        <v>2052</v>
      </c>
      <c r="L1069" s="90" t="s">
        <v>5433</v>
      </c>
      <c r="O1069" s="90">
        <v>1</v>
      </c>
      <c r="P1069" s="90">
        <v>20</v>
      </c>
      <c r="Q1069" s="55">
        <f t="shared" si="36"/>
        <v>25</v>
      </c>
      <c r="R1069" s="90">
        <v>4</v>
      </c>
      <c r="T1069" s="90" t="s">
        <v>3245</v>
      </c>
      <c r="Y1069" s="90" t="str">
        <f>IF(VLOOKUP(I1069,属性值!A:F,2,FALSE)&lt;17,"",IF(P1069="","",INT(VLOOKUP(P1069,属性值!A:G,R1069+1,FALSE)*VLOOKUP(I1069,属性值!A:F,5,FALSE))))</f>
        <v/>
      </c>
      <c r="Z1069" s="90" t="str">
        <f t="shared" si="37"/>
        <v/>
      </c>
      <c r="AA1069" s="90">
        <f>IF(VLOOKUP(I1069,属性值!A:B,2,FALSE)&gt;16,"",IF(P1069="","",INT(VLOOKUP(P1069,属性值!I:O,R1069+1,FALSE)*VLOOKUP(I1069,属性值!A:D,3,FALSE))))</f>
        <v>130</v>
      </c>
      <c r="AB1069" s="90">
        <f>IF(VLOOKUP(I1069,属性值!A:B,2,FALSE)&gt;16,"",IF(P1069="","",INT(VLOOKUP(P1069,属性值!I:O,R1069+1,FALSE)*VLOOKUP(I1069,属性值!A:D,4,FALSE))))</f>
        <v>260</v>
      </c>
      <c r="AC1069" s="90">
        <v>54</v>
      </c>
      <c r="AD1069" s="90" t="str">
        <f>IF(AC1069="","",VLOOKUP(AC1069,状态名词!A:C,2,FALSE))</f>
        <v>spi</v>
      </c>
      <c r="AE1069" s="90" t="str">
        <f>IF(AC1069="","",VLOOKUP(AC1069,状态名词!A:C,3,FALSE))</f>
        <v>精神</v>
      </c>
      <c r="AF1069" s="90">
        <v>20</v>
      </c>
    </row>
    <row r="1070" spans="1:32">
      <c r="I1070" s="90" t="str">
        <f>IF(H1070="",I1069,VLOOKUP(H1070,装备类型!A:B,2,FALSE))</f>
        <v>手镯</v>
      </c>
      <c r="L1070" s="90" t="s">
        <v>225</v>
      </c>
      <c r="Q1070" s="55" t="str">
        <f t="shared" si="36"/>
        <v/>
      </c>
      <c r="Y1070" s="90" t="str">
        <f>IF(VLOOKUP(I1070,属性值!A:F,2,FALSE)&lt;17,"",IF(P1070="","",INT(VLOOKUP(P1070,属性值!A:G,R1070+1,FALSE)*VLOOKUP(I1070,属性值!A:F,5,FALSE))))</f>
        <v/>
      </c>
      <c r="Z1070" s="90" t="str">
        <f t="shared" si="37"/>
        <v/>
      </c>
      <c r="AA1070" s="90" t="str">
        <f>IF(VLOOKUP(I1070,属性值!A:B,2,FALSE)&gt;16,"",IF(P1070="","",INT(VLOOKUP(P1070,属性值!I:O,R1070+1,FALSE)*VLOOKUP(I1070,属性值!A:D,3,FALSE))))</f>
        <v/>
      </c>
      <c r="AB1070" s="90" t="str">
        <f>IF(VLOOKUP(I1070,属性值!A:B,2,FALSE)&gt;16,"",IF(P1070="","",INT(VLOOKUP(P1070,属性值!I:O,R1070+1,FALSE)*VLOOKUP(I1070,属性值!A:D,4,FALSE))))</f>
        <v/>
      </c>
      <c r="AC1070" s="90">
        <v>17</v>
      </c>
      <c r="AD1070" s="90" t="str">
        <f>IF(AC1070="","",VLOOKUP(AC1070,状态名词!A:C,2,FALSE))</f>
        <v>adi</v>
      </c>
      <c r="AE1070" s="90" t="str">
        <f>IF(AC1070="","",VLOOKUP(AC1070,状态名词!A:C,3,FALSE))</f>
        <v>物穿</v>
      </c>
      <c r="AF1070" s="90">
        <v>60</v>
      </c>
    </row>
    <row r="1071" spans="1:32">
      <c r="I1071" s="90" t="str">
        <f>IF(H1071="",I1070,VLOOKUP(H1071,装备类型!A:B,2,FALSE))</f>
        <v>手镯</v>
      </c>
      <c r="L1071" s="90" t="s">
        <v>225</v>
      </c>
      <c r="Q1071" s="55" t="str">
        <f t="shared" si="36"/>
        <v/>
      </c>
      <c r="Y1071" s="90" t="str">
        <f>IF(VLOOKUP(I1071,属性值!A:F,2,FALSE)&lt;17,"",IF(P1071="","",INT(VLOOKUP(P1071,属性值!A:G,R1071+1,FALSE)*VLOOKUP(I1071,属性值!A:F,5,FALSE))))</f>
        <v/>
      </c>
      <c r="Z1071" s="90" t="str">
        <f t="shared" si="37"/>
        <v/>
      </c>
      <c r="AA1071" s="90" t="str">
        <f>IF(VLOOKUP(I1071,属性值!A:B,2,FALSE)&gt;16,"",IF(P1071="","",INT(VLOOKUP(P1071,属性值!I:O,R1071+1,FALSE)*VLOOKUP(I1071,属性值!A:D,3,FALSE))))</f>
        <v/>
      </c>
      <c r="AB1071" s="90" t="str">
        <f>IF(VLOOKUP(I1071,属性值!A:B,2,FALSE)&gt;16,"",IF(P1071="","",INT(VLOOKUP(P1071,属性值!I:O,R1071+1,FALSE)*VLOOKUP(I1071,属性值!A:D,4,FALSE))))</f>
        <v/>
      </c>
      <c r="AC1071" s="90">
        <v>30</v>
      </c>
      <c r="AD1071" s="90" t="str">
        <f>IF(AC1071="","",VLOOKUP(AC1071,状态名词!A:C,2,FALSE))</f>
        <v>elementup</v>
      </c>
      <c r="AE1071" s="90" t="str">
        <f>IF(AC1071="","",VLOOKUP(AC1071,状态名词!A:C,3,FALSE))</f>
        <v>全属性强化</v>
      </c>
      <c r="AF1071" s="90">
        <v>5</v>
      </c>
    </row>
    <row r="1072" spans="1:32">
      <c r="I1072" s="90" t="str">
        <f>IF(H1072="",I1071,VLOOKUP(H1072,装备类型!A:B,2,FALSE))</f>
        <v>手镯</v>
      </c>
      <c r="J1072" s="90">
        <v>2</v>
      </c>
      <c r="K1072" s="90" t="s">
        <v>2053</v>
      </c>
      <c r="L1072" s="90" t="s">
        <v>1964</v>
      </c>
      <c r="O1072" s="90">
        <v>1</v>
      </c>
      <c r="P1072" s="90">
        <v>40</v>
      </c>
      <c r="Q1072" s="55">
        <f t="shared" si="36"/>
        <v>45</v>
      </c>
      <c r="R1072" s="90">
        <v>4</v>
      </c>
      <c r="T1072" s="90" t="s">
        <v>3245</v>
      </c>
      <c r="Y1072" s="90" t="str">
        <f>IF(VLOOKUP(I1072,属性值!A:F,2,FALSE)&lt;17,"",IF(P1072="","",INT(VLOOKUP(P1072,属性值!A:G,R1072+1,FALSE)*VLOOKUP(I1072,属性值!A:F,5,FALSE))))</f>
        <v/>
      </c>
      <c r="Z1072" s="90" t="str">
        <f t="shared" si="37"/>
        <v/>
      </c>
      <c r="AA1072" s="90">
        <f>IF(VLOOKUP(I1072,属性值!A:B,2,FALSE)&gt;16,"",IF(P1072="","",INT(VLOOKUP(P1072,属性值!I:O,R1072+1,FALSE)*VLOOKUP(I1072,属性值!A:D,3,FALSE))))</f>
        <v>286</v>
      </c>
      <c r="AB1072" s="90">
        <f>IF(VLOOKUP(I1072,属性值!A:B,2,FALSE)&gt;16,"",IF(P1072="","",INT(VLOOKUP(P1072,属性值!I:O,R1072+1,FALSE)*VLOOKUP(I1072,属性值!A:D,4,FALSE))))</f>
        <v>572</v>
      </c>
      <c r="AC1072" s="90">
        <v>54</v>
      </c>
      <c r="AD1072" s="90" t="str">
        <f>IF(AC1072="","",VLOOKUP(AC1072,状态名词!A:C,2,FALSE))</f>
        <v>spi</v>
      </c>
      <c r="AE1072" s="90" t="str">
        <f>IF(AC1072="","",VLOOKUP(AC1072,状态名词!A:C,3,FALSE))</f>
        <v>精神</v>
      </c>
      <c r="AF1072" s="90">
        <v>40</v>
      </c>
    </row>
    <row r="1073" spans="1:32">
      <c r="I1073" s="90" t="str">
        <f>IF(H1073="",I1072,VLOOKUP(H1073,装备类型!A:B,2,FALSE))</f>
        <v>手镯</v>
      </c>
      <c r="L1073" s="90" t="s">
        <v>225</v>
      </c>
      <c r="Q1073" s="55" t="str">
        <f t="shared" si="36"/>
        <v/>
      </c>
      <c r="Y1073" s="90" t="str">
        <f>IF(VLOOKUP(I1073,属性值!A:F,2,FALSE)&lt;17,"",IF(P1073="","",INT(VLOOKUP(P1073,属性值!A:G,R1073+1,FALSE)*VLOOKUP(I1073,属性值!A:F,5,FALSE))))</f>
        <v/>
      </c>
      <c r="Z1073" s="90" t="str">
        <f t="shared" si="37"/>
        <v/>
      </c>
      <c r="AA1073" s="90" t="str">
        <f>IF(VLOOKUP(I1073,属性值!A:B,2,FALSE)&gt;16,"",IF(P1073="","",INT(VLOOKUP(P1073,属性值!I:O,R1073+1,FALSE)*VLOOKUP(I1073,属性值!A:D,3,FALSE))))</f>
        <v/>
      </c>
      <c r="AB1073" s="90" t="str">
        <f>IF(VLOOKUP(I1073,属性值!A:B,2,FALSE)&gt;16,"",IF(P1073="","",INT(VLOOKUP(P1073,属性值!I:O,R1073+1,FALSE)*VLOOKUP(I1073,属性值!A:D,4,FALSE))))</f>
        <v/>
      </c>
      <c r="AC1073" s="90">
        <v>17</v>
      </c>
      <c r="AD1073" s="90" t="str">
        <f>IF(AC1073="","",VLOOKUP(AC1073,状态名词!A:C,2,FALSE))</f>
        <v>adi</v>
      </c>
      <c r="AE1073" s="90" t="str">
        <f>IF(AC1073="","",VLOOKUP(AC1073,状态名词!A:C,3,FALSE))</f>
        <v>物穿</v>
      </c>
      <c r="AF1073" s="90">
        <v>100</v>
      </c>
    </row>
    <row r="1074" spans="1:32">
      <c r="I1074" s="90" t="str">
        <f>IF(H1074="",I1073,VLOOKUP(H1074,装备类型!A:B,2,FALSE))</f>
        <v>手镯</v>
      </c>
      <c r="L1074" s="90" t="s">
        <v>225</v>
      </c>
      <c r="Q1074" s="55" t="str">
        <f t="shared" si="36"/>
        <v/>
      </c>
      <c r="Y1074" s="90" t="str">
        <f>IF(VLOOKUP(I1074,属性值!A:F,2,FALSE)&lt;17,"",IF(P1074="","",INT(VLOOKUP(P1074,属性值!A:G,R1074+1,FALSE)*VLOOKUP(I1074,属性值!A:F,5,FALSE))))</f>
        <v/>
      </c>
      <c r="Z1074" s="90" t="str">
        <f t="shared" si="37"/>
        <v/>
      </c>
      <c r="AA1074" s="90" t="str">
        <f>IF(VLOOKUP(I1074,属性值!A:B,2,FALSE)&gt;16,"",IF(P1074="","",INT(VLOOKUP(P1074,属性值!I:O,R1074+1,FALSE)*VLOOKUP(I1074,属性值!A:D,3,FALSE))))</f>
        <v/>
      </c>
      <c r="AB1074" s="90" t="str">
        <f>IF(VLOOKUP(I1074,属性值!A:B,2,FALSE)&gt;16,"",IF(P1074="","",INT(VLOOKUP(P1074,属性值!I:O,R1074+1,FALSE)*VLOOKUP(I1074,属性值!A:D,4,FALSE))))</f>
        <v/>
      </c>
      <c r="AC1074" s="90">
        <v>30</v>
      </c>
      <c r="AD1074" s="90" t="str">
        <f>IF(AC1074="","",VLOOKUP(AC1074,状态名词!A:C,2,FALSE))</f>
        <v>elementup</v>
      </c>
      <c r="AE1074" s="90" t="str">
        <f>IF(AC1074="","",VLOOKUP(AC1074,状态名词!A:C,3,FALSE))</f>
        <v>全属性强化</v>
      </c>
      <c r="AF1074" s="90">
        <v>10</v>
      </c>
    </row>
    <row r="1075" spans="1:32">
      <c r="I1075" s="90" t="str">
        <f>IF(H1075="",I1074,VLOOKUP(H1075,装备类型!A:B,2,FALSE))</f>
        <v>手镯</v>
      </c>
      <c r="J1075" s="90">
        <v>3</v>
      </c>
      <c r="K1075" s="90" t="s">
        <v>2054</v>
      </c>
      <c r="L1075" s="90" t="s">
        <v>1964</v>
      </c>
      <c r="O1075" s="90">
        <v>1</v>
      </c>
      <c r="P1075" s="90">
        <v>60</v>
      </c>
      <c r="Q1075" s="55">
        <f t="shared" si="36"/>
        <v>67</v>
      </c>
      <c r="R1075" s="90">
        <v>5</v>
      </c>
      <c r="T1075" s="90" t="s">
        <v>3245</v>
      </c>
      <c r="U1075" s="90">
        <v>33712</v>
      </c>
      <c r="Y1075" s="90" t="str">
        <f>IF(VLOOKUP(I1075,属性值!A:F,2,FALSE)&lt;17,"",IF(P1075="","",INT(VLOOKUP(P1075,属性值!A:G,R1075+1,FALSE)*VLOOKUP(I1075,属性值!A:F,5,FALSE))))</f>
        <v/>
      </c>
      <c r="Z1075" s="90" t="str">
        <f t="shared" si="37"/>
        <v/>
      </c>
      <c r="AA1075" s="90">
        <f>IF(VLOOKUP(I1075,属性值!A:B,2,FALSE)&gt;16,"",IF(P1075="","",INT(VLOOKUP(P1075,属性值!I:O,R1075+1,FALSE)*VLOOKUP(I1075,属性值!A:D,3,FALSE))))</f>
        <v>642</v>
      </c>
      <c r="AB1075" s="90">
        <f>IF(VLOOKUP(I1075,属性值!A:B,2,FALSE)&gt;16,"",IF(P1075="","",INT(VLOOKUP(P1075,属性值!I:O,R1075+1,FALSE)*VLOOKUP(I1075,属性值!A:D,4,FALSE))))</f>
        <v>1285</v>
      </c>
      <c r="AC1075" s="90">
        <v>54</v>
      </c>
      <c r="AD1075" s="90" t="str">
        <f>IF(AC1075="","",VLOOKUP(AC1075,状态名词!A:C,2,FALSE))</f>
        <v>spi</v>
      </c>
      <c r="AE1075" s="90" t="str">
        <f>IF(AC1075="","",VLOOKUP(AC1075,状态名词!A:C,3,FALSE))</f>
        <v>精神</v>
      </c>
      <c r="AF1075" s="90">
        <v>70</v>
      </c>
    </row>
    <row r="1076" spans="1:32">
      <c r="I1076" s="90" t="str">
        <f>IF(H1076="",I1075,VLOOKUP(H1076,装备类型!A:B,2,FALSE))</f>
        <v>手镯</v>
      </c>
      <c r="L1076" s="90" t="s">
        <v>225</v>
      </c>
      <c r="Q1076" s="55" t="str">
        <f t="shared" si="36"/>
        <v/>
      </c>
      <c r="Y1076" s="90" t="str">
        <f>IF(VLOOKUP(I1076,属性值!A:F,2,FALSE)&lt;17,"",IF(P1076="","",INT(VLOOKUP(P1076,属性值!A:G,R1076+1,FALSE)*VLOOKUP(I1076,属性值!A:F,5,FALSE))))</f>
        <v/>
      </c>
      <c r="Z1076" s="90" t="str">
        <f t="shared" si="37"/>
        <v/>
      </c>
      <c r="AA1076" s="90" t="str">
        <f>IF(VLOOKUP(I1076,属性值!A:B,2,FALSE)&gt;16,"",IF(P1076="","",INT(VLOOKUP(P1076,属性值!I:O,R1076+1,FALSE)*VLOOKUP(I1076,属性值!A:D,3,FALSE))))</f>
        <v/>
      </c>
      <c r="AB1076" s="90" t="str">
        <f>IF(VLOOKUP(I1076,属性值!A:B,2,FALSE)&gt;16,"",IF(P1076="","",INT(VLOOKUP(P1076,属性值!I:O,R1076+1,FALSE)*VLOOKUP(I1076,属性值!A:D,4,FALSE))))</f>
        <v/>
      </c>
      <c r="AC1076" s="90">
        <v>17</v>
      </c>
      <c r="AD1076" s="90" t="str">
        <f>IF(AC1076="","",VLOOKUP(AC1076,状态名词!A:C,2,FALSE))</f>
        <v>adi</v>
      </c>
      <c r="AE1076" s="90" t="str">
        <f>IF(AC1076="","",VLOOKUP(AC1076,状态名词!A:C,3,FALSE))</f>
        <v>物穿</v>
      </c>
      <c r="AF1076" s="90">
        <v>160</v>
      </c>
    </row>
    <row r="1077" spans="1:32">
      <c r="I1077" s="90" t="str">
        <f>IF(H1077="",I1076,VLOOKUP(H1077,装备类型!A:B,2,FALSE))</f>
        <v>手镯</v>
      </c>
      <c r="L1077" s="90" t="s">
        <v>225</v>
      </c>
      <c r="Q1077" s="55" t="str">
        <f t="shared" si="36"/>
        <v/>
      </c>
      <c r="Y1077" s="90" t="str">
        <f>IF(VLOOKUP(I1077,属性值!A:F,2,FALSE)&lt;17,"",IF(P1077="","",INT(VLOOKUP(P1077,属性值!A:G,R1077+1,FALSE)*VLOOKUP(I1077,属性值!A:F,5,FALSE))))</f>
        <v/>
      </c>
      <c r="Z1077" s="90" t="str">
        <f t="shared" si="37"/>
        <v/>
      </c>
      <c r="AA1077" s="90" t="str">
        <f>IF(VLOOKUP(I1077,属性值!A:B,2,FALSE)&gt;16,"",IF(P1077="","",INT(VLOOKUP(P1077,属性值!I:O,R1077+1,FALSE)*VLOOKUP(I1077,属性值!A:D,3,FALSE))))</f>
        <v/>
      </c>
      <c r="AB1077" s="90" t="str">
        <f>IF(VLOOKUP(I1077,属性值!A:B,2,FALSE)&gt;16,"",IF(P1077="","",INT(VLOOKUP(P1077,属性值!I:O,R1077+1,FALSE)*VLOOKUP(I1077,属性值!A:D,4,FALSE))))</f>
        <v/>
      </c>
      <c r="AC1077" s="90">
        <v>30</v>
      </c>
      <c r="AD1077" s="90" t="str">
        <f>IF(AC1077="","",VLOOKUP(AC1077,状态名词!A:C,2,FALSE))</f>
        <v>elementup</v>
      </c>
      <c r="AE1077" s="90" t="str">
        <f>IF(AC1077="","",VLOOKUP(AC1077,状态名词!A:C,3,FALSE))</f>
        <v>全属性强化</v>
      </c>
      <c r="AF1077" s="90">
        <v>15</v>
      </c>
    </row>
    <row r="1078" spans="1:32">
      <c r="A1078" s="90">
        <v>16013</v>
      </c>
      <c r="B1078" s="90">
        <v>20</v>
      </c>
      <c r="C1078" s="90">
        <v>4</v>
      </c>
      <c r="D1078" s="90">
        <v>20</v>
      </c>
      <c r="E1078" s="90">
        <v>5</v>
      </c>
      <c r="F1078" s="90">
        <v>-6</v>
      </c>
      <c r="H1078" s="90">
        <v>11</v>
      </c>
      <c r="I1078" s="90" t="str">
        <f>IF(H1078="",I1077,VLOOKUP(H1078,装备类型!A:B,2,FALSE))</f>
        <v>头部</v>
      </c>
      <c r="J1078" s="90">
        <v>1</v>
      </c>
      <c r="K1078" s="90" t="s">
        <v>2055</v>
      </c>
      <c r="L1078" s="90" t="s">
        <v>5434</v>
      </c>
      <c r="O1078" s="90">
        <v>1</v>
      </c>
      <c r="P1078" s="90">
        <v>20</v>
      </c>
      <c r="Q1078" s="55">
        <f t="shared" si="36"/>
        <v>25</v>
      </c>
      <c r="R1078" s="90">
        <v>4</v>
      </c>
      <c r="T1078" s="90" t="s">
        <v>3246</v>
      </c>
      <c r="Y1078" s="90" t="str">
        <f>IF(VLOOKUP(I1078,属性值!A:F,2,FALSE)&lt;17,"",IF(P1078="","",INT(VLOOKUP(P1078,属性值!A:G,R1078+1,FALSE)*VLOOKUP(I1078,属性值!A:F,5,FALSE))))</f>
        <v/>
      </c>
      <c r="Z1078" s="90" t="str">
        <f t="shared" si="37"/>
        <v/>
      </c>
      <c r="AA1078" s="90">
        <f>IF(VLOOKUP(I1078,属性值!A:B,2,FALSE)&gt;16,"",IF(P1078="","",INT(VLOOKUP(P1078,属性值!I:O,R1078+1,FALSE)*VLOOKUP(I1078,属性值!A:D,3,FALSE))))</f>
        <v>260</v>
      </c>
      <c r="AB1078" s="90">
        <f>IF(VLOOKUP(I1078,属性值!A:B,2,FALSE)&gt;16,"",IF(P1078="","",INT(VLOOKUP(P1078,属性值!I:O,R1078+1,FALSE)*VLOOKUP(I1078,属性值!A:D,4,FALSE))))</f>
        <v>130</v>
      </c>
      <c r="AC1078" s="90">
        <v>58</v>
      </c>
      <c r="AD1078" s="90" t="str">
        <f>IF(AC1078="","",VLOOKUP(AC1078,状态名词!A:C,2,FALSE))</f>
        <v>vit</v>
      </c>
      <c r="AE1078" s="90" t="str">
        <f>IF(AC1078="","",VLOOKUP(AC1078,状态名词!A:C,3,FALSE))</f>
        <v>体力</v>
      </c>
      <c r="AF1078" s="90">
        <v>40</v>
      </c>
    </row>
    <row r="1079" spans="1:32">
      <c r="I1079" s="90" t="str">
        <f>IF(H1079="",I1078,VLOOKUP(H1079,装备类型!A:B,2,FALSE))</f>
        <v>头部</v>
      </c>
      <c r="L1079" s="90" t="s">
        <v>225</v>
      </c>
      <c r="Q1079" s="55" t="str">
        <f t="shared" si="36"/>
        <v/>
      </c>
      <c r="Y1079" s="90" t="str">
        <f>IF(VLOOKUP(I1079,属性值!A:F,2,FALSE)&lt;17,"",IF(P1079="","",INT(VLOOKUP(P1079,属性值!A:G,R1079+1,FALSE)*VLOOKUP(I1079,属性值!A:F,5,FALSE))))</f>
        <v/>
      </c>
      <c r="Z1079" s="90" t="str">
        <f t="shared" si="37"/>
        <v/>
      </c>
      <c r="AA1079" s="90" t="str">
        <f>IF(VLOOKUP(I1079,属性值!A:B,2,FALSE)&gt;16,"",IF(P1079="","",INT(VLOOKUP(P1079,属性值!I:O,R1079+1,FALSE)*VLOOKUP(I1079,属性值!A:D,3,FALSE))))</f>
        <v/>
      </c>
      <c r="AB1079" s="90" t="str">
        <f>IF(VLOOKUP(I1079,属性值!A:B,2,FALSE)&gt;16,"",IF(P1079="","",INT(VLOOKUP(P1079,属性值!I:O,R1079+1,FALSE)*VLOOKUP(I1079,属性值!A:D,4,FALSE))))</f>
        <v/>
      </c>
      <c r="AC1079" s="90">
        <v>54</v>
      </c>
      <c r="AD1079" s="90" t="str">
        <f>IF(AC1079="","",VLOOKUP(AC1079,状态名词!A:C,2,FALSE))</f>
        <v>spi</v>
      </c>
      <c r="AE1079" s="90" t="str">
        <f>IF(AC1079="","",VLOOKUP(AC1079,状态名词!A:C,3,FALSE))</f>
        <v>精神</v>
      </c>
      <c r="AF1079" s="90">
        <v>80</v>
      </c>
    </row>
    <row r="1080" spans="1:32">
      <c r="I1080" s="90" t="str">
        <f>IF(H1080="",I1079,VLOOKUP(H1080,装备类型!A:B,2,FALSE))</f>
        <v>头部</v>
      </c>
      <c r="L1080" s="90" t="s">
        <v>225</v>
      </c>
      <c r="Q1080" s="55" t="str">
        <f t="shared" si="36"/>
        <v/>
      </c>
      <c r="Y1080" s="90" t="str">
        <f>IF(VLOOKUP(I1080,属性值!A:F,2,FALSE)&lt;17,"",IF(P1080="","",INT(VLOOKUP(P1080,属性值!A:G,R1080+1,FALSE)*VLOOKUP(I1080,属性值!A:F,5,FALSE))))</f>
        <v/>
      </c>
      <c r="Z1080" s="90" t="str">
        <f t="shared" si="37"/>
        <v/>
      </c>
      <c r="AA1080" s="90" t="str">
        <f>IF(VLOOKUP(I1080,属性值!A:B,2,FALSE)&gt;16,"",IF(P1080="","",INT(VLOOKUP(P1080,属性值!I:O,R1080+1,FALSE)*VLOOKUP(I1080,属性值!A:D,3,FALSE))))</f>
        <v/>
      </c>
      <c r="AB1080" s="90" t="str">
        <f>IF(VLOOKUP(I1080,属性值!A:B,2,FALSE)&gt;16,"",IF(P1080="","",INT(VLOOKUP(P1080,属性值!I:O,R1080+1,FALSE)*VLOOKUP(I1080,属性值!A:D,4,FALSE))))</f>
        <v/>
      </c>
      <c r="AC1080" s="90">
        <v>25</v>
      </c>
      <c r="AD1080" s="90" t="str">
        <f>IF(AC1080="","",VLOOKUP(AC1080,状态名词!A:C,2,FALSE))</f>
        <v>duochong</v>
      </c>
      <c r="AE1080" s="90" t="str">
        <f>IF(AC1080="","",VLOOKUP(AC1080,状态名词!A:C,3,FALSE))</f>
        <v>多重施法</v>
      </c>
      <c r="AF1080" s="90">
        <v>120</v>
      </c>
    </row>
    <row r="1081" spans="1:32">
      <c r="I1081" s="90" t="str">
        <f>IF(H1081="",I1080,VLOOKUP(H1081,装备类型!A:B,2,FALSE))</f>
        <v>头部</v>
      </c>
      <c r="J1081" s="90">
        <v>2</v>
      </c>
      <c r="K1081" s="90" t="s">
        <v>2057</v>
      </c>
      <c r="L1081" s="90" t="s">
        <v>2056</v>
      </c>
      <c r="O1081" s="90">
        <v>1</v>
      </c>
      <c r="P1081" s="90">
        <v>40</v>
      </c>
      <c r="Q1081" s="55">
        <f t="shared" si="36"/>
        <v>45</v>
      </c>
      <c r="R1081" s="90">
        <v>4</v>
      </c>
      <c r="T1081" s="90" t="s">
        <v>3246</v>
      </c>
      <c r="Y1081" s="90" t="str">
        <f>IF(VLOOKUP(I1081,属性值!A:F,2,FALSE)&lt;17,"",IF(P1081="","",INT(VLOOKUP(P1081,属性值!A:G,R1081+1,FALSE)*VLOOKUP(I1081,属性值!A:F,5,FALSE))))</f>
        <v/>
      </c>
      <c r="Z1081" s="90" t="str">
        <f t="shared" si="37"/>
        <v/>
      </c>
      <c r="AA1081" s="90">
        <f>IF(VLOOKUP(I1081,属性值!A:B,2,FALSE)&gt;16,"",IF(P1081="","",INT(VLOOKUP(P1081,属性值!I:O,R1081+1,FALSE)*VLOOKUP(I1081,属性值!A:D,3,FALSE))))</f>
        <v>572</v>
      </c>
      <c r="AB1081" s="90">
        <f>IF(VLOOKUP(I1081,属性值!A:B,2,FALSE)&gt;16,"",IF(P1081="","",INT(VLOOKUP(P1081,属性值!I:O,R1081+1,FALSE)*VLOOKUP(I1081,属性值!A:D,4,FALSE))))</f>
        <v>286</v>
      </c>
      <c r="AC1081" s="90">
        <v>58</v>
      </c>
      <c r="AD1081" s="90" t="str">
        <f>IF(AC1081="","",VLOOKUP(AC1081,状态名词!A:C,2,FALSE))</f>
        <v>vit</v>
      </c>
      <c r="AE1081" s="90" t="str">
        <f>IF(AC1081="","",VLOOKUP(AC1081,状态名词!A:C,3,FALSE))</f>
        <v>体力</v>
      </c>
      <c r="AF1081" s="90">
        <v>70</v>
      </c>
    </row>
    <row r="1082" spans="1:32">
      <c r="I1082" s="90" t="str">
        <f>IF(H1082="",I1081,VLOOKUP(H1082,装备类型!A:B,2,FALSE))</f>
        <v>头部</v>
      </c>
      <c r="L1082" s="90" t="s">
        <v>225</v>
      </c>
      <c r="Q1082" s="55" t="str">
        <f t="shared" si="36"/>
        <v/>
      </c>
      <c r="Y1082" s="90" t="str">
        <f>IF(VLOOKUP(I1082,属性值!A:F,2,FALSE)&lt;17,"",IF(P1082="","",INT(VLOOKUP(P1082,属性值!A:G,R1082+1,FALSE)*VLOOKUP(I1082,属性值!A:F,5,FALSE))))</f>
        <v/>
      </c>
      <c r="Z1082" s="90" t="str">
        <f t="shared" si="37"/>
        <v/>
      </c>
      <c r="AA1082" s="90" t="str">
        <f>IF(VLOOKUP(I1082,属性值!A:B,2,FALSE)&gt;16,"",IF(P1082="","",INT(VLOOKUP(P1082,属性值!I:O,R1082+1,FALSE)*VLOOKUP(I1082,属性值!A:D,3,FALSE))))</f>
        <v/>
      </c>
      <c r="AB1082" s="90" t="str">
        <f>IF(VLOOKUP(I1082,属性值!A:B,2,FALSE)&gt;16,"",IF(P1082="","",INT(VLOOKUP(P1082,属性值!I:O,R1082+1,FALSE)*VLOOKUP(I1082,属性值!A:D,4,FALSE))))</f>
        <v/>
      </c>
      <c r="AC1082" s="90">
        <v>54</v>
      </c>
      <c r="AD1082" s="90" t="str">
        <f>IF(AC1082="","",VLOOKUP(AC1082,状态名词!A:C,2,FALSE))</f>
        <v>spi</v>
      </c>
      <c r="AE1082" s="90" t="str">
        <f>IF(AC1082="","",VLOOKUP(AC1082,状态名词!A:C,3,FALSE))</f>
        <v>精神</v>
      </c>
      <c r="AF1082" s="90">
        <v>120</v>
      </c>
    </row>
    <row r="1083" spans="1:32">
      <c r="I1083" s="90" t="str">
        <f>IF(H1083="",I1082,VLOOKUP(H1083,装备类型!A:B,2,FALSE))</f>
        <v>头部</v>
      </c>
      <c r="L1083" s="90" t="s">
        <v>225</v>
      </c>
      <c r="Q1083" s="55" t="str">
        <f t="shared" si="36"/>
        <v/>
      </c>
      <c r="Y1083" s="90" t="str">
        <f>IF(VLOOKUP(I1083,属性值!A:F,2,FALSE)&lt;17,"",IF(P1083="","",INT(VLOOKUP(P1083,属性值!A:G,R1083+1,FALSE)*VLOOKUP(I1083,属性值!A:F,5,FALSE))))</f>
        <v/>
      </c>
      <c r="Z1083" s="90" t="str">
        <f t="shared" si="37"/>
        <v/>
      </c>
      <c r="AA1083" s="90" t="str">
        <f>IF(VLOOKUP(I1083,属性值!A:B,2,FALSE)&gt;16,"",IF(P1083="","",INT(VLOOKUP(P1083,属性值!I:O,R1083+1,FALSE)*VLOOKUP(I1083,属性值!A:D,3,FALSE))))</f>
        <v/>
      </c>
      <c r="AB1083" s="90" t="str">
        <f>IF(VLOOKUP(I1083,属性值!A:B,2,FALSE)&gt;16,"",IF(P1083="","",INT(VLOOKUP(P1083,属性值!I:O,R1083+1,FALSE)*VLOOKUP(I1083,属性值!A:D,4,FALSE))))</f>
        <v/>
      </c>
      <c r="AC1083" s="90">
        <v>25</v>
      </c>
      <c r="AD1083" s="90" t="str">
        <f>IF(AC1083="","",VLOOKUP(AC1083,状态名词!A:C,2,FALSE))</f>
        <v>duochong</v>
      </c>
      <c r="AE1083" s="90" t="str">
        <f>IF(AC1083="","",VLOOKUP(AC1083,状态名词!A:C,3,FALSE))</f>
        <v>多重施法</v>
      </c>
      <c r="AF1083" s="90">
        <v>180</v>
      </c>
    </row>
    <row r="1084" spans="1:32">
      <c r="I1084" s="90" t="str">
        <f>IF(H1084="",I1083,VLOOKUP(H1084,装备类型!A:B,2,FALSE))</f>
        <v>头部</v>
      </c>
      <c r="J1084" s="90">
        <v>3</v>
      </c>
      <c r="K1084" s="90" t="s">
        <v>2058</v>
      </c>
      <c r="L1084" s="90" t="s">
        <v>2056</v>
      </c>
      <c r="O1084" s="90">
        <v>1</v>
      </c>
      <c r="P1084" s="90">
        <v>60</v>
      </c>
      <c r="Q1084" s="55">
        <f t="shared" si="36"/>
        <v>67</v>
      </c>
      <c r="R1084" s="90">
        <v>5</v>
      </c>
      <c r="T1084" s="90" t="s">
        <v>3246</v>
      </c>
      <c r="U1084" s="90">
        <v>33501</v>
      </c>
      <c r="Y1084" s="90" t="str">
        <f>IF(VLOOKUP(I1084,属性值!A:F,2,FALSE)&lt;17,"",IF(P1084="","",INT(VLOOKUP(P1084,属性值!A:G,R1084+1,FALSE)*VLOOKUP(I1084,属性值!A:F,5,FALSE))))</f>
        <v/>
      </c>
      <c r="Z1084" s="90" t="str">
        <f t="shared" si="37"/>
        <v/>
      </c>
      <c r="AA1084" s="90">
        <f>IF(VLOOKUP(I1084,属性值!A:B,2,FALSE)&gt;16,"",IF(P1084="","",INT(VLOOKUP(P1084,属性值!I:O,R1084+1,FALSE)*VLOOKUP(I1084,属性值!A:D,3,FALSE))))</f>
        <v>1285</v>
      </c>
      <c r="AB1084" s="90">
        <f>IF(VLOOKUP(I1084,属性值!A:B,2,FALSE)&gt;16,"",IF(P1084="","",INT(VLOOKUP(P1084,属性值!I:O,R1084+1,FALSE)*VLOOKUP(I1084,属性值!A:D,4,FALSE))))</f>
        <v>642</v>
      </c>
      <c r="AC1084" s="90">
        <v>58</v>
      </c>
      <c r="AD1084" s="90" t="str">
        <f>IF(AC1084="","",VLOOKUP(AC1084,状态名词!A:C,2,FALSE))</f>
        <v>vit</v>
      </c>
      <c r="AE1084" s="90" t="str">
        <f>IF(AC1084="","",VLOOKUP(AC1084,状态名词!A:C,3,FALSE))</f>
        <v>体力</v>
      </c>
      <c r="AF1084" s="90">
        <v>110</v>
      </c>
    </row>
    <row r="1085" spans="1:32">
      <c r="I1085" s="90" t="str">
        <f>IF(H1085="",I1084,VLOOKUP(H1085,装备类型!A:B,2,FALSE))</f>
        <v>头部</v>
      </c>
      <c r="L1085" s="90" t="s">
        <v>225</v>
      </c>
      <c r="Q1085" s="55" t="str">
        <f t="shared" si="36"/>
        <v/>
      </c>
      <c r="Y1085" s="90" t="str">
        <f>IF(VLOOKUP(I1085,属性值!A:F,2,FALSE)&lt;17,"",IF(P1085="","",INT(VLOOKUP(P1085,属性值!A:G,R1085+1,FALSE)*VLOOKUP(I1085,属性值!A:F,5,FALSE))))</f>
        <v/>
      </c>
      <c r="Z1085" s="90" t="str">
        <f t="shared" si="37"/>
        <v/>
      </c>
      <c r="AA1085" s="90" t="str">
        <f>IF(VLOOKUP(I1085,属性值!A:B,2,FALSE)&gt;16,"",IF(P1085="","",INT(VLOOKUP(P1085,属性值!I:O,R1085+1,FALSE)*VLOOKUP(I1085,属性值!A:D,3,FALSE))))</f>
        <v/>
      </c>
      <c r="AB1085" s="90" t="str">
        <f>IF(VLOOKUP(I1085,属性值!A:B,2,FALSE)&gt;16,"",IF(P1085="","",INT(VLOOKUP(P1085,属性值!I:O,R1085+1,FALSE)*VLOOKUP(I1085,属性值!A:D,4,FALSE))))</f>
        <v/>
      </c>
      <c r="AC1085" s="90">
        <v>54</v>
      </c>
      <c r="AD1085" s="90" t="str">
        <f>IF(AC1085="","",VLOOKUP(AC1085,状态名词!A:C,2,FALSE))</f>
        <v>spi</v>
      </c>
      <c r="AE1085" s="90" t="str">
        <f>IF(AC1085="","",VLOOKUP(AC1085,状态名词!A:C,3,FALSE))</f>
        <v>精神</v>
      </c>
      <c r="AF1085" s="90">
        <v>190</v>
      </c>
    </row>
    <row r="1086" spans="1:32">
      <c r="I1086" s="90" t="str">
        <f>IF(H1086="",I1085,VLOOKUP(H1086,装备类型!A:B,2,FALSE))</f>
        <v>头部</v>
      </c>
      <c r="L1086" s="90" t="s">
        <v>225</v>
      </c>
      <c r="Q1086" s="55" t="str">
        <f t="shared" si="36"/>
        <v/>
      </c>
      <c r="Y1086" s="90" t="str">
        <f>IF(VLOOKUP(I1086,属性值!A:F,2,FALSE)&lt;17,"",IF(P1086="","",INT(VLOOKUP(P1086,属性值!A:G,R1086+1,FALSE)*VLOOKUP(I1086,属性值!A:F,5,FALSE))))</f>
        <v/>
      </c>
      <c r="Z1086" s="90" t="str">
        <f t="shared" si="37"/>
        <v/>
      </c>
      <c r="AA1086" s="90" t="str">
        <f>IF(VLOOKUP(I1086,属性值!A:B,2,FALSE)&gt;16,"",IF(P1086="","",INT(VLOOKUP(P1086,属性值!I:O,R1086+1,FALSE)*VLOOKUP(I1086,属性值!A:D,3,FALSE))))</f>
        <v/>
      </c>
      <c r="AB1086" s="90" t="str">
        <f>IF(VLOOKUP(I1086,属性值!A:B,2,FALSE)&gt;16,"",IF(P1086="","",INT(VLOOKUP(P1086,属性值!I:O,R1086+1,FALSE)*VLOOKUP(I1086,属性值!A:D,4,FALSE))))</f>
        <v/>
      </c>
      <c r="AC1086" s="90">
        <v>25</v>
      </c>
      <c r="AD1086" s="90" t="str">
        <f>IF(AC1086="","",VLOOKUP(AC1086,状态名词!A:C,2,FALSE))</f>
        <v>duochong</v>
      </c>
      <c r="AE1086" s="90" t="str">
        <f>IF(AC1086="","",VLOOKUP(AC1086,状态名词!A:C,3,FALSE))</f>
        <v>多重施法</v>
      </c>
      <c r="AF1086" s="90">
        <v>290</v>
      </c>
    </row>
    <row r="1087" spans="1:32">
      <c r="A1087" s="90">
        <v>16014</v>
      </c>
      <c r="B1087" s="90">
        <v>20</v>
      </c>
      <c r="C1087" s="90">
        <v>4</v>
      </c>
      <c r="D1087" s="90">
        <v>20</v>
      </c>
      <c r="E1087" s="90">
        <v>5</v>
      </c>
      <c r="F1087" s="90">
        <v>-6</v>
      </c>
      <c r="H1087" s="90">
        <v>12</v>
      </c>
      <c r="I1087" s="90" t="str">
        <f>IF(H1087="",I1086,VLOOKUP(H1087,装备类型!A:B,2,FALSE))</f>
        <v>胸部</v>
      </c>
      <c r="J1087" s="90">
        <v>1</v>
      </c>
      <c r="K1087" s="90" t="s">
        <v>2059</v>
      </c>
      <c r="L1087" s="90" t="s">
        <v>5435</v>
      </c>
      <c r="O1087" s="90">
        <v>1</v>
      </c>
      <c r="P1087" s="90">
        <v>20</v>
      </c>
      <c r="Q1087" s="55">
        <f t="shared" si="36"/>
        <v>25</v>
      </c>
      <c r="R1087" s="90">
        <v>4</v>
      </c>
      <c r="T1087" s="90" t="s">
        <v>3247</v>
      </c>
      <c r="Y1087" s="90" t="str">
        <f>IF(VLOOKUP(I1087,属性值!A:F,2,FALSE)&lt;17,"",IF(P1087="","",INT(VLOOKUP(P1087,属性值!A:G,R1087+1,FALSE)*VLOOKUP(I1087,属性值!A:F,5,FALSE))))</f>
        <v/>
      </c>
      <c r="Z1087" s="90" t="str">
        <f t="shared" si="37"/>
        <v/>
      </c>
      <c r="AA1087" s="90">
        <f>IF(VLOOKUP(I1087,属性值!A:B,2,FALSE)&gt;16,"",IF(P1087="","",INT(VLOOKUP(P1087,属性值!I:O,R1087+1,FALSE)*VLOOKUP(I1087,属性值!A:D,3,FALSE))))</f>
        <v>260</v>
      </c>
      <c r="AB1087" s="90">
        <f>IF(VLOOKUP(I1087,属性值!A:B,2,FALSE)&gt;16,"",IF(P1087="","",INT(VLOOKUP(P1087,属性值!I:O,R1087+1,FALSE)*VLOOKUP(I1087,属性值!A:D,4,FALSE))))</f>
        <v>130</v>
      </c>
      <c r="AC1087" s="90">
        <v>58</v>
      </c>
      <c r="AD1087" s="90" t="str">
        <f>IF(AC1087="","",VLOOKUP(AC1087,状态名词!A:C,2,FALSE))</f>
        <v>vit</v>
      </c>
      <c r="AE1087" s="90" t="str">
        <f>IF(AC1087="","",VLOOKUP(AC1087,状态名词!A:C,3,FALSE))</f>
        <v>体力</v>
      </c>
      <c r="AF1087" s="90">
        <v>40</v>
      </c>
    </row>
    <row r="1088" spans="1:32">
      <c r="I1088" s="90" t="str">
        <f>IF(H1088="",I1087,VLOOKUP(H1088,装备类型!A:B,2,FALSE))</f>
        <v>胸部</v>
      </c>
      <c r="L1088" s="90" t="s">
        <v>225</v>
      </c>
      <c r="Q1088" s="55" t="str">
        <f t="shared" si="36"/>
        <v/>
      </c>
      <c r="Y1088" s="90" t="str">
        <f>IF(VLOOKUP(I1088,属性值!A:F,2,FALSE)&lt;17,"",IF(P1088="","",INT(VLOOKUP(P1088,属性值!A:G,R1088+1,FALSE)*VLOOKUP(I1088,属性值!A:F,5,FALSE))))</f>
        <v/>
      </c>
      <c r="Z1088" s="90" t="str">
        <f t="shared" si="37"/>
        <v/>
      </c>
      <c r="AA1088" s="90" t="str">
        <f>IF(VLOOKUP(I1088,属性值!A:B,2,FALSE)&gt;16,"",IF(P1088="","",INT(VLOOKUP(P1088,属性值!I:O,R1088+1,FALSE)*VLOOKUP(I1088,属性值!A:D,3,FALSE))))</f>
        <v/>
      </c>
      <c r="AB1088" s="90" t="str">
        <f>IF(VLOOKUP(I1088,属性值!A:B,2,FALSE)&gt;16,"",IF(P1088="","",INT(VLOOKUP(P1088,属性值!I:O,R1088+1,FALSE)*VLOOKUP(I1088,属性值!A:D,4,FALSE))))</f>
        <v/>
      </c>
      <c r="AC1088" s="90">
        <v>60</v>
      </c>
      <c r="AD1088" s="90" t="str">
        <f>IF(AC1088="","",VLOOKUP(AC1088,状态名词!A:C,2,FALSE))</f>
        <v>health</v>
      </c>
      <c r="AE1088" s="90" t="str">
        <f>IF(AC1088="","",VLOOKUP(AC1088,状态名词!A:C,3,FALSE))</f>
        <v>固定血量</v>
      </c>
      <c r="AF1088" s="90">
        <v>480</v>
      </c>
    </row>
    <row r="1089" spans="1:32">
      <c r="I1089" s="90" t="str">
        <f>IF(H1089="",I1088,VLOOKUP(H1089,装备类型!A:B,2,FALSE))</f>
        <v>胸部</v>
      </c>
      <c r="L1089" s="90" t="s">
        <v>225</v>
      </c>
      <c r="Q1089" s="55" t="str">
        <f t="shared" si="36"/>
        <v/>
      </c>
      <c r="Y1089" s="90" t="str">
        <f>IF(VLOOKUP(I1089,属性值!A:F,2,FALSE)&lt;17,"",IF(P1089="","",INT(VLOOKUP(P1089,属性值!A:G,R1089+1,FALSE)*VLOOKUP(I1089,属性值!A:F,5,FALSE))))</f>
        <v/>
      </c>
      <c r="Z1089" s="90" t="str">
        <f t="shared" si="37"/>
        <v/>
      </c>
      <c r="AA1089" s="90" t="str">
        <f>IF(VLOOKUP(I1089,属性值!A:B,2,FALSE)&gt;16,"",IF(P1089="","",INT(VLOOKUP(P1089,属性值!I:O,R1089+1,FALSE)*VLOOKUP(I1089,属性值!A:D,3,FALSE))))</f>
        <v/>
      </c>
      <c r="AB1089" s="90" t="str">
        <f>IF(VLOOKUP(I1089,属性值!A:B,2,FALSE)&gt;16,"",IF(P1089="","",INT(VLOOKUP(P1089,属性值!I:O,R1089+1,FALSE)*VLOOKUP(I1089,属性值!A:D,4,FALSE))))</f>
        <v/>
      </c>
      <c r="AC1089" s="90">
        <v>35</v>
      </c>
      <c r="AD1089" s="90" t="str">
        <f>IF(AC1089="","",VLOOKUP(AC1089,状态名词!A:C,2,FALSE))</f>
        <v>reelement</v>
      </c>
      <c r="AE1089" s="90" t="str">
        <f>IF(AC1089="","",VLOOKUP(AC1089,状态名词!A:C,3,FALSE))</f>
        <v>全抗性强化</v>
      </c>
      <c r="AF1089" s="90">
        <v>5</v>
      </c>
    </row>
    <row r="1090" spans="1:32">
      <c r="I1090" s="90" t="str">
        <f>IF(H1090="",I1089,VLOOKUP(H1090,装备类型!A:B,2,FALSE))</f>
        <v>胸部</v>
      </c>
      <c r="J1090" s="90">
        <v>2</v>
      </c>
      <c r="K1090" s="90" t="s">
        <v>2061</v>
      </c>
      <c r="L1090" s="90" t="s">
        <v>2060</v>
      </c>
      <c r="O1090" s="90">
        <v>1</v>
      </c>
      <c r="P1090" s="90">
        <v>40</v>
      </c>
      <c r="Q1090" s="55">
        <f t="shared" si="36"/>
        <v>45</v>
      </c>
      <c r="R1090" s="90">
        <v>4</v>
      </c>
      <c r="T1090" s="90" t="s">
        <v>3247</v>
      </c>
      <c r="Y1090" s="90" t="str">
        <f>IF(VLOOKUP(I1090,属性值!A:F,2,FALSE)&lt;17,"",IF(P1090="","",INT(VLOOKUP(P1090,属性值!A:G,R1090+1,FALSE)*VLOOKUP(I1090,属性值!A:F,5,FALSE))))</f>
        <v/>
      </c>
      <c r="Z1090" s="90" t="str">
        <f t="shared" si="37"/>
        <v/>
      </c>
      <c r="AA1090" s="90">
        <f>IF(VLOOKUP(I1090,属性值!A:B,2,FALSE)&gt;16,"",IF(P1090="","",INT(VLOOKUP(P1090,属性值!I:O,R1090+1,FALSE)*VLOOKUP(I1090,属性值!A:D,3,FALSE))))</f>
        <v>572</v>
      </c>
      <c r="AB1090" s="90">
        <f>IF(VLOOKUP(I1090,属性值!A:B,2,FALSE)&gt;16,"",IF(P1090="","",INT(VLOOKUP(P1090,属性值!I:O,R1090+1,FALSE)*VLOOKUP(I1090,属性值!A:D,4,FALSE))))</f>
        <v>286</v>
      </c>
      <c r="AC1090" s="90">
        <v>58</v>
      </c>
      <c r="AD1090" s="90" t="str">
        <f>IF(AC1090="","",VLOOKUP(AC1090,状态名词!A:C,2,FALSE))</f>
        <v>vit</v>
      </c>
      <c r="AE1090" s="90" t="str">
        <f>IF(AC1090="","",VLOOKUP(AC1090,状态名词!A:C,3,FALSE))</f>
        <v>体力</v>
      </c>
      <c r="AF1090" s="90">
        <v>70</v>
      </c>
    </row>
    <row r="1091" spans="1:32">
      <c r="I1091" s="90" t="str">
        <f>IF(H1091="",I1090,VLOOKUP(H1091,装备类型!A:B,2,FALSE))</f>
        <v>胸部</v>
      </c>
      <c r="L1091" s="90" t="s">
        <v>225</v>
      </c>
      <c r="Q1091" s="55" t="str">
        <f t="shared" si="36"/>
        <v/>
      </c>
      <c r="Y1091" s="90" t="str">
        <f>IF(VLOOKUP(I1091,属性值!A:F,2,FALSE)&lt;17,"",IF(P1091="","",INT(VLOOKUP(P1091,属性值!A:G,R1091+1,FALSE)*VLOOKUP(I1091,属性值!A:F,5,FALSE))))</f>
        <v/>
      </c>
      <c r="Z1091" s="90" t="str">
        <f t="shared" si="37"/>
        <v/>
      </c>
      <c r="AA1091" s="90" t="str">
        <f>IF(VLOOKUP(I1091,属性值!A:B,2,FALSE)&gt;16,"",IF(P1091="","",INT(VLOOKUP(P1091,属性值!I:O,R1091+1,FALSE)*VLOOKUP(I1091,属性值!A:D,3,FALSE))))</f>
        <v/>
      </c>
      <c r="AB1091" s="90" t="str">
        <f>IF(VLOOKUP(I1091,属性值!A:B,2,FALSE)&gt;16,"",IF(P1091="","",INT(VLOOKUP(P1091,属性值!I:O,R1091+1,FALSE)*VLOOKUP(I1091,属性值!A:D,4,FALSE))))</f>
        <v/>
      </c>
      <c r="AC1091" s="90">
        <v>60</v>
      </c>
      <c r="AD1091" s="90" t="str">
        <f>IF(AC1091="","",VLOOKUP(AC1091,状态名词!A:C,2,FALSE))</f>
        <v>health</v>
      </c>
      <c r="AE1091" s="90" t="str">
        <f>IF(AC1091="","",VLOOKUP(AC1091,状态名词!A:C,3,FALSE))</f>
        <v>固定血量</v>
      </c>
      <c r="AF1091" s="90">
        <v>720</v>
      </c>
    </row>
    <row r="1092" spans="1:32">
      <c r="I1092" s="90" t="str">
        <f>IF(H1092="",I1091,VLOOKUP(H1092,装备类型!A:B,2,FALSE))</f>
        <v>胸部</v>
      </c>
      <c r="L1092" s="90" t="s">
        <v>225</v>
      </c>
      <c r="Q1092" s="55" t="str">
        <f t="shared" si="36"/>
        <v/>
      </c>
      <c r="Y1092" s="90" t="str">
        <f>IF(VLOOKUP(I1092,属性值!A:F,2,FALSE)&lt;17,"",IF(P1092="","",INT(VLOOKUP(P1092,属性值!A:G,R1092+1,FALSE)*VLOOKUP(I1092,属性值!A:F,5,FALSE))))</f>
        <v/>
      </c>
      <c r="Z1092" s="90" t="str">
        <f t="shared" si="37"/>
        <v/>
      </c>
      <c r="AA1092" s="90" t="str">
        <f>IF(VLOOKUP(I1092,属性值!A:B,2,FALSE)&gt;16,"",IF(P1092="","",INT(VLOOKUP(P1092,属性值!I:O,R1092+1,FALSE)*VLOOKUP(I1092,属性值!A:D,3,FALSE))))</f>
        <v/>
      </c>
      <c r="AB1092" s="90" t="str">
        <f>IF(VLOOKUP(I1092,属性值!A:B,2,FALSE)&gt;16,"",IF(P1092="","",INT(VLOOKUP(P1092,属性值!I:O,R1092+1,FALSE)*VLOOKUP(I1092,属性值!A:D,4,FALSE))))</f>
        <v/>
      </c>
      <c r="AC1092" s="90">
        <v>35</v>
      </c>
      <c r="AD1092" s="90" t="str">
        <f>IF(AC1092="","",VLOOKUP(AC1092,状态名词!A:C,2,FALSE))</f>
        <v>reelement</v>
      </c>
      <c r="AE1092" s="90" t="str">
        <f>IF(AC1092="","",VLOOKUP(AC1092,状态名词!A:C,3,FALSE))</f>
        <v>全抗性强化</v>
      </c>
      <c r="AF1092" s="90">
        <v>10</v>
      </c>
    </row>
    <row r="1093" spans="1:32">
      <c r="I1093" s="90" t="str">
        <f>IF(H1093="",I1092,VLOOKUP(H1093,装备类型!A:B,2,FALSE))</f>
        <v>胸部</v>
      </c>
      <c r="J1093" s="90">
        <v>3</v>
      </c>
      <c r="K1093" s="90" t="s">
        <v>2062</v>
      </c>
      <c r="L1093" s="90" t="s">
        <v>2060</v>
      </c>
      <c r="O1093" s="90">
        <v>1</v>
      </c>
      <c r="P1093" s="90">
        <v>60</v>
      </c>
      <c r="Q1093" s="55">
        <f t="shared" si="36"/>
        <v>67</v>
      </c>
      <c r="R1093" s="90">
        <v>5</v>
      </c>
      <c r="T1093" s="90" t="s">
        <v>3247</v>
      </c>
      <c r="U1093" s="90">
        <v>33502</v>
      </c>
      <c r="Y1093" s="90" t="str">
        <f>IF(VLOOKUP(I1093,属性值!A:F,2,FALSE)&lt;17,"",IF(P1093="","",INT(VLOOKUP(P1093,属性值!A:G,R1093+1,FALSE)*VLOOKUP(I1093,属性值!A:F,5,FALSE))))</f>
        <v/>
      </c>
      <c r="Z1093" s="90" t="str">
        <f t="shared" si="37"/>
        <v/>
      </c>
      <c r="AA1093" s="90">
        <f>IF(VLOOKUP(I1093,属性值!A:B,2,FALSE)&gt;16,"",IF(P1093="","",INT(VLOOKUP(P1093,属性值!I:O,R1093+1,FALSE)*VLOOKUP(I1093,属性值!A:D,3,FALSE))))</f>
        <v>1285</v>
      </c>
      <c r="AB1093" s="90">
        <f>IF(VLOOKUP(I1093,属性值!A:B,2,FALSE)&gt;16,"",IF(P1093="","",INT(VLOOKUP(P1093,属性值!I:O,R1093+1,FALSE)*VLOOKUP(I1093,属性值!A:D,4,FALSE))))</f>
        <v>642</v>
      </c>
      <c r="AC1093" s="90">
        <v>58</v>
      </c>
      <c r="AD1093" s="90" t="str">
        <f>IF(AC1093="","",VLOOKUP(AC1093,状态名词!A:C,2,FALSE))</f>
        <v>vit</v>
      </c>
      <c r="AE1093" s="90" t="str">
        <f>IF(AC1093="","",VLOOKUP(AC1093,状态名词!A:C,3,FALSE))</f>
        <v>体力</v>
      </c>
      <c r="AF1093" s="90">
        <v>110</v>
      </c>
    </row>
    <row r="1094" spans="1:32">
      <c r="I1094" s="90" t="str">
        <f>IF(H1094="",I1093,VLOOKUP(H1094,装备类型!A:B,2,FALSE))</f>
        <v>胸部</v>
      </c>
      <c r="L1094" s="90" t="s">
        <v>225</v>
      </c>
      <c r="Q1094" s="55" t="str">
        <f t="shared" si="36"/>
        <v/>
      </c>
      <c r="Y1094" s="90" t="str">
        <f>IF(VLOOKUP(I1094,属性值!A:F,2,FALSE)&lt;17,"",IF(P1094="","",INT(VLOOKUP(P1094,属性值!A:G,R1094+1,FALSE)*VLOOKUP(I1094,属性值!A:F,5,FALSE))))</f>
        <v/>
      </c>
      <c r="Z1094" s="90" t="str">
        <f t="shared" si="37"/>
        <v/>
      </c>
      <c r="AA1094" s="90" t="str">
        <f>IF(VLOOKUP(I1094,属性值!A:B,2,FALSE)&gt;16,"",IF(P1094="","",INT(VLOOKUP(P1094,属性值!I:O,R1094+1,FALSE)*VLOOKUP(I1094,属性值!A:D,3,FALSE))))</f>
        <v/>
      </c>
      <c r="AB1094" s="90" t="str">
        <f>IF(VLOOKUP(I1094,属性值!A:B,2,FALSE)&gt;16,"",IF(P1094="","",INT(VLOOKUP(P1094,属性值!I:O,R1094+1,FALSE)*VLOOKUP(I1094,属性值!A:D,4,FALSE))))</f>
        <v/>
      </c>
      <c r="AC1094" s="90">
        <v>60</v>
      </c>
      <c r="AD1094" s="90" t="str">
        <f>IF(AC1094="","",VLOOKUP(AC1094,状态名词!A:C,2,FALSE))</f>
        <v>health</v>
      </c>
      <c r="AE1094" s="90" t="str">
        <f>IF(AC1094="","",VLOOKUP(AC1094,状态名词!A:C,3,FALSE))</f>
        <v>固定血量</v>
      </c>
      <c r="AF1094" s="90">
        <v>1180</v>
      </c>
    </row>
    <row r="1095" spans="1:32">
      <c r="I1095" s="90" t="str">
        <f>IF(H1095="",I1094,VLOOKUP(H1095,装备类型!A:B,2,FALSE))</f>
        <v>胸部</v>
      </c>
      <c r="L1095" s="90" t="s">
        <v>225</v>
      </c>
      <c r="Q1095" s="55" t="str">
        <f t="shared" si="36"/>
        <v/>
      </c>
      <c r="Y1095" s="90" t="str">
        <f>IF(VLOOKUP(I1095,属性值!A:F,2,FALSE)&lt;17,"",IF(P1095="","",INT(VLOOKUP(P1095,属性值!A:G,R1095+1,FALSE)*VLOOKUP(I1095,属性值!A:F,5,FALSE))))</f>
        <v/>
      </c>
      <c r="Z1095" s="90" t="str">
        <f t="shared" si="37"/>
        <v/>
      </c>
      <c r="AA1095" s="90" t="str">
        <f>IF(VLOOKUP(I1095,属性值!A:B,2,FALSE)&gt;16,"",IF(P1095="","",INT(VLOOKUP(P1095,属性值!I:O,R1095+1,FALSE)*VLOOKUP(I1095,属性值!A:D,3,FALSE))))</f>
        <v/>
      </c>
      <c r="AB1095" s="90" t="str">
        <f>IF(VLOOKUP(I1095,属性值!A:B,2,FALSE)&gt;16,"",IF(P1095="","",INT(VLOOKUP(P1095,属性值!I:O,R1095+1,FALSE)*VLOOKUP(I1095,属性值!A:D,4,FALSE))))</f>
        <v/>
      </c>
      <c r="AC1095" s="90">
        <v>35</v>
      </c>
      <c r="AD1095" s="90" t="str">
        <f>IF(AC1095="","",VLOOKUP(AC1095,状态名词!A:C,2,FALSE))</f>
        <v>reelement</v>
      </c>
      <c r="AE1095" s="90" t="str">
        <f>IF(AC1095="","",VLOOKUP(AC1095,状态名词!A:C,3,FALSE))</f>
        <v>全抗性强化</v>
      </c>
      <c r="AF1095" s="90">
        <v>15</v>
      </c>
    </row>
    <row r="1096" spans="1:32">
      <c r="A1096" s="90">
        <v>16015</v>
      </c>
      <c r="B1096" s="90">
        <v>20</v>
      </c>
      <c r="C1096" s="90">
        <v>4</v>
      </c>
      <c r="D1096" s="90">
        <v>20</v>
      </c>
      <c r="E1096" s="90">
        <v>5</v>
      </c>
      <c r="F1096" s="90">
        <v>-6</v>
      </c>
      <c r="H1096" s="90">
        <v>13</v>
      </c>
      <c r="I1096" s="90" t="str">
        <f>IF(H1096="",I1095,VLOOKUP(H1096,装备类型!A:B,2,FALSE))</f>
        <v>腿部</v>
      </c>
      <c r="J1096" s="90">
        <v>1</v>
      </c>
      <c r="K1096" s="90" t="s">
        <v>2063</v>
      </c>
      <c r="L1096" s="90" t="s">
        <v>5436</v>
      </c>
      <c r="O1096" s="90">
        <v>1</v>
      </c>
      <c r="P1096" s="90">
        <v>20</v>
      </c>
      <c r="Q1096" s="55">
        <f t="shared" si="36"/>
        <v>25</v>
      </c>
      <c r="R1096" s="90">
        <v>4</v>
      </c>
      <c r="T1096" s="90" t="s">
        <v>3248</v>
      </c>
      <c r="Y1096" s="90" t="str">
        <f>IF(VLOOKUP(I1096,属性值!A:F,2,FALSE)&lt;17,"",IF(P1096="","",INT(VLOOKUP(P1096,属性值!A:G,R1096+1,FALSE)*VLOOKUP(I1096,属性值!A:F,5,FALSE))))</f>
        <v/>
      </c>
      <c r="Z1096" s="90" t="str">
        <f t="shared" si="37"/>
        <v/>
      </c>
      <c r="AA1096" s="90">
        <f>IF(VLOOKUP(I1096,属性值!A:B,2,FALSE)&gt;16,"",IF(P1096="","",INT(VLOOKUP(P1096,属性值!I:O,R1096+1,FALSE)*VLOOKUP(I1096,属性值!A:D,3,FALSE))))</f>
        <v>260</v>
      </c>
      <c r="AB1096" s="90">
        <f>IF(VLOOKUP(I1096,属性值!A:B,2,FALSE)&gt;16,"",IF(P1096="","",INT(VLOOKUP(P1096,属性值!I:O,R1096+1,FALSE)*VLOOKUP(I1096,属性值!A:D,4,FALSE))))</f>
        <v>130</v>
      </c>
      <c r="AC1096" s="90">
        <v>58</v>
      </c>
      <c r="AD1096" s="90" t="str">
        <f>IF(AC1096="","",VLOOKUP(AC1096,状态名词!A:C,2,FALSE))</f>
        <v>vit</v>
      </c>
      <c r="AE1096" s="90" t="str">
        <f>IF(AC1096="","",VLOOKUP(AC1096,状态名词!A:C,3,FALSE))</f>
        <v>体力</v>
      </c>
      <c r="AF1096" s="90">
        <v>40</v>
      </c>
    </row>
    <row r="1097" spans="1:32">
      <c r="I1097" s="90" t="str">
        <f>IF(H1097="",I1096,VLOOKUP(H1097,装备类型!A:B,2,FALSE))</f>
        <v>腿部</v>
      </c>
      <c r="L1097" s="90" t="s">
        <v>225</v>
      </c>
      <c r="Q1097" s="55" t="str">
        <f t="shared" si="36"/>
        <v/>
      </c>
      <c r="Y1097" s="90" t="str">
        <f>IF(VLOOKUP(I1097,属性值!A:F,2,FALSE)&lt;17,"",IF(P1097="","",INT(VLOOKUP(P1097,属性值!A:G,R1097+1,FALSE)*VLOOKUP(I1097,属性值!A:F,5,FALSE))))</f>
        <v/>
      </c>
      <c r="Z1097" s="90" t="str">
        <f t="shared" si="37"/>
        <v/>
      </c>
      <c r="AA1097" s="90" t="str">
        <f>IF(VLOOKUP(I1097,属性值!A:B,2,FALSE)&gt;16,"",IF(P1097="","",INT(VLOOKUP(P1097,属性值!I:O,R1097+1,FALSE)*VLOOKUP(I1097,属性值!A:D,3,FALSE))))</f>
        <v/>
      </c>
      <c r="AB1097" s="90" t="str">
        <f>IF(VLOOKUP(I1097,属性值!A:B,2,FALSE)&gt;16,"",IF(P1097="","",INT(VLOOKUP(P1097,属性值!I:O,R1097+1,FALSE)*VLOOKUP(I1097,属性值!A:D,4,FALSE))))</f>
        <v/>
      </c>
      <c r="AC1097" s="90">
        <v>21</v>
      </c>
      <c r="AD1097" s="90" t="str">
        <f>IF(AC1097="","",VLOOKUP(AC1097,状态名词!A:C,2,FALSE))</f>
        <v>speed</v>
      </c>
      <c r="AE1097" s="90" t="str">
        <f>IF(AC1097="","",VLOOKUP(AC1097,状态名词!A:C,3,FALSE))</f>
        <v>速度+</v>
      </c>
      <c r="AF1097" s="90">
        <v>240</v>
      </c>
    </row>
    <row r="1098" spans="1:32">
      <c r="I1098" s="90" t="str">
        <f>IF(H1098="",I1097,VLOOKUP(H1098,装备类型!A:B,2,FALSE))</f>
        <v>腿部</v>
      </c>
      <c r="L1098" s="90" t="s">
        <v>225</v>
      </c>
      <c r="Q1098" s="55" t="str">
        <f t="shared" si="36"/>
        <v/>
      </c>
      <c r="Y1098" s="90" t="str">
        <f>IF(VLOOKUP(I1098,属性值!A:F,2,FALSE)&lt;17,"",IF(P1098="","",INT(VLOOKUP(P1098,属性值!A:G,R1098+1,FALSE)*VLOOKUP(I1098,属性值!A:F,5,FALSE))))</f>
        <v/>
      </c>
      <c r="Z1098" s="90" t="str">
        <f t="shared" si="37"/>
        <v/>
      </c>
      <c r="AA1098" s="90" t="str">
        <f>IF(VLOOKUP(I1098,属性值!A:B,2,FALSE)&gt;16,"",IF(P1098="","",INT(VLOOKUP(P1098,属性值!I:O,R1098+1,FALSE)*VLOOKUP(I1098,属性值!A:D,3,FALSE))))</f>
        <v/>
      </c>
      <c r="AB1098" s="90" t="str">
        <f>IF(VLOOKUP(I1098,属性值!A:B,2,FALSE)&gt;16,"",IF(P1098="","",INT(VLOOKUP(P1098,属性值!I:O,R1098+1,FALSE)*VLOOKUP(I1098,属性值!A:D,4,FALSE))))</f>
        <v/>
      </c>
      <c r="AC1098" s="90">
        <v>70</v>
      </c>
      <c r="AD1098" s="90" t="str">
        <f>IF(AC1098="","",VLOOKUP(AC1098,状态名词!A:C,2,FALSE))</f>
        <v>eva</v>
      </c>
      <c r="AE1098" s="90" t="str">
        <f>IF(AC1098="","",VLOOKUP(AC1098,状态名词!A:C,3,FALSE))</f>
        <v>回避率</v>
      </c>
      <c r="AF1098" s="90">
        <v>120</v>
      </c>
    </row>
    <row r="1099" spans="1:32">
      <c r="I1099" s="90" t="str">
        <f>IF(H1099="",I1098,VLOOKUP(H1099,装备类型!A:B,2,FALSE))</f>
        <v>腿部</v>
      </c>
      <c r="J1099" s="90">
        <v>2</v>
      </c>
      <c r="K1099" s="90" t="s">
        <v>2065</v>
      </c>
      <c r="L1099" s="90" t="s">
        <v>2064</v>
      </c>
      <c r="O1099" s="90">
        <v>1</v>
      </c>
      <c r="P1099" s="90">
        <v>40</v>
      </c>
      <c r="Q1099" s="55">
        <f t="shared" si="36"/>
        <v>45</v>
      </c>
      <c r="R1099" s="90">
        <v>4</v>
      </c>
      <c r="T1099" s="90" t="s">
        <v>3248</v>
      </c>
      <c r="Y1099" s="90" t="str">
        <f>IF(VLOOKUP(I1099,属性值!A:F,2,FALSE)&lt;17,"",IF(P1099="","",INT(VLOOKUP(P1099,属性值!A:G,R1099+1,FALSE)*VLOOKUP(I1099,属性值!A:F,5,FALSE))))</f>
        <v/>
      </c>
      <c r="Z1099" s="90" t="str">
        <f t="shared" si="37"/>
        <v/>
      </c>
      <c r="AA1099" s="90">
        <f>IF(VLOOKUP(I1099,属性值!A:B,2,FALSE)&gt;16,"",IF(P1099="","",INT(VLOOKUP(P1099,属性值!I:O,R1099+1,FALSE)*VLOOKUP(I1099,属性值!A:D,3,FALSE))))</f>
        <v>572</v>
      </c>
      <c r="AB1099" s="90">
        <f>IF(VLOOKUP(I1099,属性值!A:B,2,FALSE)&gt;16,"",IF(P1099="","",INT(VLOOKUP(P1099,属性值!I:O,R1099+1,FALSE)*VLOOKUP(I1099,属性值!A:D,4,FALSE))))</f>
        <v>286</v>
      </c>
      <c r="AC1099" s="90">
        <v>58</v>
      </c>
      <c r="AD1099" s="90" t="str">
        <f>IF(AC1099="","",VLOOKUP(AC1099,状态名词!A:C,2,FALSE))</f>
        <v>vit</v>
      </c>
      <c r="AE1099" s="90" t="str">
        <f>IF(AC1099="","",VLOOKUP(AC1099,状态名词!A:C,3,FALSE))</f>
        <v>体力</v>
      </c>
      <c r="AF1099" s="90">
        <v>70</v>
      </c>
    </row>
    <row r="1100" spans="1:32">
      <c r="I1100" s="90" t="str">
        <f>IF(H1100="",I1099,VLOOKUP(H1100,装备类型!A:B,2,FALSE))</f>
        <v>腿部</v>
      </c>
      <c r="L1100" s="90" t="s">
        <v>225</v>
      </c>
      <c r="Q1100" s="55" t="str">
        <f t="shared" si="36"/>
        <v/>
      </c>
      <c r="Y1100" s="90" t="str">
        <f>IF(VLOOKUP(I1100,属性值!A:F,2,FALSE)&lt;17,"",IF(P1100="","",INT(VLOOKUP(P1100,属性值!A:G,R1100+1,FALSE)*VLOOKUP(I1100,属性值!A:F,5,FALSE))))</f>
        <v/>
      </c>
      <c r="Z1100" s="90" t="str">
        <f t="shared" si="37"/>
        <v/>
      </c>
      <c r="AA1100" s="90" t="str">
        <f>IF(VLOOKUP(I1100,属性值!A:B,2,FALSE)&gt;16,"",IF(P1100="","",INT(VLOOKUP(P1100,属性值!I:O,R1100+1,FALSE)*VLOOKUP(I1100,属性值!A:D,3,FALSE))))</f>
        <v/>
      </c>
      <c r="AB1100" s="90" t="str">
        <f>IF(VLOOKUP(I1100,属性值!A:B,2,FALSE)&gt;16,"",IF(P1100="","",INT(VLOOKUP(P1100,属性值!I:O,R1100+1,FALSE)*VLOOKUP(I1100,属性值!A:D,4,FALSE))))</f>
        <v/>
      </c>
      <c r="AC1100" s="90">
        <v>21</v>
      </c>
      <c r="AD1100" s="90" t="str">
        <f>IF(AC1100="","",VLOOKUP(AC1100,状态名词!A:C,2,FALSE))</f>
        <v>speed</v>
      </c>
      <c r="AE1100" s="90" t="str">
        <f>IF(AC1100="","",VLOOKUP(AC1100,状态名词!A:C,3,FALSE))</f>
        <v>速度+</v>
      </c>
      <c r="AF1100" s="90">
        <v>360</v>
      </c>
    </row>
    <row r="1101" spans="1:32">
      <c r="I1101" s="90" t="str">
        <f>IF(H1101="",I1100,VLOOKUP(H1101,装备类型!A:B,2,FALSE))</f>
        <v>腿部</v>
      </c>
      <c r="L1101" s="90" t="s">
        <v>225</v>
      </c>
      <c r="Q1101" s="55" t="str">
        <f t="shared" si="36"/>
        <v/>
      </c>
      <c r="Y1101" s="90" t="str">
        <f>IF(VLOOKUP(I1101,属性值!A:F,2,FALSE)&lt;17,"",IF(P1101="","",INT(VLOOKUP(P1101,属性值!A:G,R1101+1,FALSE)*VLOOKUP(I1101,属性值!A:F,5,FALSE))))</f>
        <v/>
      </c>
      <c r="Z1101" s="90" t="str">
        <f t="shared" si="37"/>
        <v/>
      </c>
      <c r="AA1101" s="90" t="str">
        <f>IF(VLOOKUP(I1101,属性值!A:B,2,FALSE)&gt;16,"",IF(P1101="","",INT(VLOOKUP(P1101,属性值!I:O,R1101+1,FALSE)*VLOOKUP(I1101,属性值!A:D,3,FALSE))))</f>
        <v/>
      </c>
      <c r="AB1101" s="90" t="str">
        <f>IF(VLOOKUP(I1101,属性值!A:B,2,FALSE)&gt;16,"",IF(P1101="","",INT(VLOOKUP(P1101,属性值!I:O,R1101+1,FALSE)*VLOOKUP(I1101,属性值!A:D,4,FALSE))))</f>
        <v/>
      </c>
      <c r="AC1101" s="90">
        <v>70</v>
      </c>
      <c r="AD1101" s="90" t="str">
        <f>IF(AC1101="","",VLOOKUP(AC1101,状态名词!A:C,2,FALSE))</f>
        <v>eva</v>
      </c>
      <c r="AE1101" s="90" t="str">
        <f>IF(AC1101="","",VLOOKUP(AC1101,状态名词!A:C,3,FALSE))</f>
        <v>回避率</v>
      </c>
      <c r="AF1101" s="90">
        <v>180</v>
      </c>
    </row>
    <row r="1102" spans="1:32">
      <c r="I1102" s="90" t="str">
        <f>IF(H1102="",I1101,VLOOKUP(H1102,装备类型!A:B,2,FALSE))</f>
        <v>腿部</v>
      </c>
      <c r="J1102" s="90">
        <v>3</v>
      </c>
      <c r="K1102" s="90" t="s">
        <v>2066</v>
      </c>
      <c r="L1102" s="90" t="s">
        <v>2064</v>
      </c>
      <c r="O1102" s="90">
        <v>1</v>
      </c>
      <c r="P1102" s="90">
        <v>60</v>
      </c>
      <c r="Q1102" s="55">
        <f t="shared" si="36"/>
        <v>67</v>
      </c>
      <c r="R1102" s="90">
        <v>5</v>
      </c>
      <c r="T1102" s="90" t="s">
        <v>3248</v>
      </c>
      <c r="U1102" s="90">
        <v>33503</v>
      </c>
      <c r="Y1102" s="90" t="str">
        <f>IF(VLOOKUP(I1102,属性值!A:F,2,FALSE)&lt;17,"",IF(P1102="","",INT(VLOOKUP(P1102,属性值!A:G,R1102+1,FALSE)*VLOOKUP(I1102,属性值!A:F,5,FALSE))))</f>
        <v/>
      </c>
      <c r="Z1102" s="90" t="str">
        <f t="shared" si="37"/>
        <v/>
      </c>
      <c r="AA1102" s="90">
        <f>IF(VLOOKUP(I1102,属性值!A:B,2,FALSE)&gt;16,"",IF(P1102="","",INT(VLOOKUP(P1102,属性值!I:O,R1102+1,FALSE)*VLOOKUP(I1102,属性值!A:D,3,FALSE))))</f>
        <v>1285</v>
      </c>
      <c r="AB1102" s="90">
        <f>IF(VLOOKUP(I1102,属性值!A:B,2,FALSE)&gt;16,"",IF(P1102="","",INT(VLOOKUP(P1102,属性值!I:O,R1102+1,FALSE)*VLOOKUP(I1102,属性值!A:D,4,FALSE))))</f>
        <v>642</v>
      </c>
      <c r="AC1102" s="90">
        <v>58</v>
      </c>
      <c r="AD1102" s="90" t="str">
        <f>IF(AC1102="","",VLOOKUP(AC1102,状态名词!A:C,2,FALSE))</f>
        <v>vit</v>
      </c>
      <c r="AE1102" s="90" t="str">
        <f>IF(AC1102="","",VLOOKUP(AC1102,状态名词!A:C,3,FALSE))</f>
        <v>体力</v>
      </c>
      <c r="AF1102" s="90">
        <v>110</v>
      </c>
    </row>
    <row r="1103" spans="1:32">
      <c r="I1103" s="90" t="str">
        <f>IF(H1103="",I1102,VLOOKUP(H1103,装备类型!A:B,2,FALSE))</f>
        <v>腿部</v>
      </c>
      <c r="L1103" s="90" t="s">
        <v>225</v>
      </c>
      <c r="Q1103" s="55" t="str">
        <f t="shared" si="36"/>
        <v/>
      </c>
      <c r="Y1103" s="90" t="str">
        <f>IF(VLOOKUP(I1103,属性值!A:F,2,FALSE)&lt;17,"",IF(P1103="","",INT(VLOOKUP(P1103,属性值!A:G,R1103+1,FALSE)*VLOOKUP(I1103,属性值!A:F,5,FALSE))))</f>
        <v/>
      </c>
      <c r="Z1103" s="90" t="str">
        <f t="shared" si="37"/>
        <v/>
      </c>
      <c r="AA1103" s="90" t="str">
        <f>IF(VLOOKUP(I1103,属性值!A:B,2,FALSE)&gt;16,"",IF(P1103="","",INT(VLOOKUP(P1103,属性值!I:O,R1103+1,FALSE)*VLOOKUP(I1103,属性值!A:D,3,FALSE))))</f>
        <v/>
      </c>
      <c r="AB1103" s="90" t="str">
        <f>IF(VLOOKUP(I1103,属性值!A:B,2,FALSE)&gt;16,"",IF(P1103="","",INT(VLOOKUP(P1103,属性值!I:O,R1103+1,FALSE)*VLOOKUP(I1103,属性值!A:D,4,FALSE))))</f>
        <v/>
      </c>
      <c r="AC1103" s="90">
        <v>21</v>
      </c>
      <c r="AD1103" s="90" t="str">
        <f>IF(AC1103="","",VLOOKUP(AC1103,状态名词!A:C,2,FALSE))</f>
        <v>speed</v>
      </c>
      <c r="AE1103" s="90" t="str">
        <f>IF(AC1103="","",VLOOKUP(AC1103,状态名词!A:C,3,FALSE))</f>
        <v>速度+</v>
      </c>
      <c r="AF1103" s="90">
        <v>590</v>
      </c>
    </row>
    <row r="1104" spans="1:32">
      <c r="I1104" s="90" t="str">
        <f>IF(H1104="",I1103,VLOOKUP(H1104,装备类型!A:B,2,FALSE))</f>
        <v>腿部</v>
      </c>
      <c r="L1104" s="90" t="s">
        <v>225</v>
      </c>
      <c r="Q1104" s="55" t="str">
        <f t="shared" si="36"/>
        <v/>
      </c>
      <c r="Y1104" s="90" t="str">
        <f>IF(VLOOKUP(I1104,属性值!A:F,2,FALSE)&lt;17,"",IF(P1104="","",INT(VLOOKUP(P1104,属性值!A:G,R1104+1,FALSE)*VLOOKUP(I1104,属性值!A:F,5,FALSE))))</f>
        <v/>
      </c>
      <c r="Z1104" s="90" t="str">
        <f t="shared" si="37"/>
        <v/>
      </c>
      <c r="AA1104" s="90" t="str">
        <f>IF(VLOOKUP(I1104,属性值!A:B,2,FALSE)&gt;16,"",IF(P1104="","",INT(VLOOKUP(P1104,属性值!I:O,R1104+1,FALSE)*VLOOKUP(I1104,属性值!A:D,3,FALSE))))</f>
        <v/>
      </c>
      <c r="AB1104" s="90" t="str">
        <f>IF(VLOOKUP(I1104,属性值!A:B,2,FALSE)&gt;16,"",IF(P1104="","",INT(VLOOKUP(P1104,属性值!I:O,R1104+1,FALSE)*VLOOKUP(I1104,属性值!A:D,4,FALSE))))</f>
        <v/>
      </c>
      <c r="AC1104" s="90">
        <v>70</v>
      </c>
      <c r="AD1104" s="90" t="str">
        <f>IF(AC1104="","",VLOOKUP(AC1104,状态名词!A:C,2,FALSE))</f>
        <v>eva</v>
      </c>
      <c r="AE1104" s="90" t="str">
        <f>IF(AC1104="","",VLOOKUP(AC1104,状态名词!A:C,3,FALSE))</f>
        <v>回避率</v>
      </c>
      <c r="AF1104" s="90">
        <v>290</v>
      </c>
    </row>
    <row r="1105" spans="1:32">
      <c r="A1105" s="90">
        <v>16016</v>
      </c>
      <c r="B1105" s="90">
        <v>20</v>
      </c>
      <c r="C1105" s="90">
        <v>4</v>
      </c>
      <c r="D1105" s="90">
        <v>20</v>
      </c>
      <c r="E1105" s="90">
        <v>5</v>
      </c>
      <c r="F1105" s="90">
        <v>-6</v>
      </c>
      <c r="H1105" s="90">
        <v>14</v>
      </c>
      <c r="I1105" s="90" t="str">
        <f>IF(H1105="",I1104,VLOOKUP(H1105,装备类型!A:B,2,FALSE))</f>
        <v>戒指</v>
      </c>
      <c r="J1105" s="90">
        <v>1</v>
      </c>
      <c r="K1105" s="90" t="s">
        <v>2067</v>
      </c>
      <c r="L1105" s="90" t="s">
        <v>5437</v>
      </c>
      <c r="O1105" s="90">
        <v>1</v>
      </c>
      <c r="P1105" s="90">
        <v>20</v>
      </c>
      <c r="Q1105" s="55">
        <f t="shared" si="36"/>
        <v>25</v>
      </c>
      <c r="R1105" s="90">
        <v>4</v>
      </c>
      <c r="T1105" s="90" t="s">
        <v>3249</v>
      </c>
      <c r="Y1105" s="90" t="str">
        <f>IF(VLOOKUP(I1105,属性值!A:F,2,FALSE)&lt;17,"",IF(P1105="","",INT(VLOOKUP(P1105,属性值!A:G,R1105+1,FALSE)*VLOOKUP(I1105,属性值!A:F,5,FALSE))))</f>
        <v/>
      </c>
      <c r="Z1105" s="90" t="str">
        <f t="shared" si="37"/>
        <v/>
      </c>
      <c r="AA1105" s="90">
        <f>IF(VLOOKUP(I1105,属性值!A:B,2,FALSE)&gt;16,"",IF(P1105="","",INT(VLOOKUP(P1105,属性值!I:O,R1105+1,FALSE)*VLOOKUP(I1105,属性值!A:D,3,FALSE))))</f>
        <v>130</v>
      </c>
      <c r="AB1105" s="90">
        <f>IF(VLOOKUP(I1105,属性值!A:B,2,FALSE)&gt;16,"",IF(P1105="","",INT(VLOOKUP(P1105,属性值!I:O,R1105+1,FALSE)*VLOOKUP(I1105,属性值!A:D,4,FALSE))))</f>
        <v>260</v>
      </c>
      <c r="AC1105" s="90">
        <v>54</v>
      </c>
      <c r="AD1105" s="90" t="str">
        <f>IF(AC1105="","",VLOOKUP(AC1105,状态名词!A:C,2,FALSE))</f>
        <v>spi</v>
      </c>
      <c r="AE1105" s="90" t="str">
        <f>IF(AC1105="","",VLOOKUP(AC1105,状态名词!A:C,3,FALSE))</f>
        <v>精神</v>
      </c>
      <c r="AF1105" s="90">
        <v>80</v>
      </c>
    </row>
    <row r="1106" spans="1:32">
      <c r="I1106" s="90" t="str">
        <f>IF(H1106="",I1105,VLOOKUP(H1106,装备类型!A:B,2,FALSE))</f>
        <v>戒指</v>
      </c>
      <c r="L1106" s="90" t="s">
        <v>225</v>
      </c>
      <c r="Q1106" s="55" t="str">
        <f t="shared" si="36"/>
        <v/>
      </c>
      <c r="Y1106" s="90" t="str">
        <f>IF(VLOOKUP(I1106,属性值!A:F,2,FALSE)&lt;17,"",IF(P1106="","",INT(VLOOKUP(P1106,属性值!A:G,R1106+1,FALSE)*VLOOKUP(I1106,属性值!A:F,5,FALSE))))</f>
        <v/>
      </c>
      <c r="Z1106" s="90" t="str">
        <f t="shared" si="37"/>
        <v/>
      </c>
      <c r="AA1106" s="90" t="str">
        <f>IF(VLOOKUP(I1106,属性值!A:B,2,FALSE)&gt;16,"",IF(P1106="","",INT(VLOOKUP(P1106,属性值!I:O,R1106+1,FALSE)*VLOOKUP(I1106,属性值!A:D,3,FALSE))))</f>
        <v/>
      </c>
      <c r="AB1106" s="90" t="str">
        <f>IF(VLOOKUP(I1106,属性值!A:B,2,FALSE)&gt;16,"",IF(P1106="","",INT(VLOOKUP(P1106,属性值!I:O,R1106+1,FALSE)*VLOOKUP(I1106,属性值!A:D,4,FALSE))))</f>
        <v/>
      </c>
      <c r="AC1106" s="90">
        <v>19</v>
      </c>
      <c r="AD1106" s="90" t="str">
        <f>IF(AC1106="","",VLOOKUP(AC1106,状态名词!A:C,2,FALSE))</f>
        <v>rating</v>
      </c>
      <c r="AE1106" s="90" t="str">
        <f>IF(AC1106="","",VLOOKUP(AC1106,状态名词!A:C,3,FALSE))</f>
        <v>暴击+</v>
      </c>
      <c r="AF1106" s="90">
        <v>240</v>
      </c>
    </row>
    <row r="1107" spans="1:32">
      <c r="I1107" s="90" t="str">
        <f>IF(H1107="",I1106,VLOOKUP(H1107,装备类型!A:B,2,FALSE))</f>
        <v>戒指</v>
      </c>
      <c r="L1107" s="90" t="s">
        <v>225</v>
      </c>
      <c r="Q1107" s="55" t="str">
        <f t="shared" si="36"/>
        <v/>
      </c>
      <c r="Y1107" s="90" t="str">
        <f>IF(VLOOKUP(I1107,属性值!A:F,2,FALSE)&lt;17,"",IF(P1107="","",INT(VLOOKUP(P1107,属性值!A:G,R1107+1,FALSE)*VLOOKUP(I1107,属性值!A:F,5,FALSE))))</f>
        <v/>
      </c>
      <c r="Z1107" s="90" t="str">
        <f t="shared" si="37"/>
        <v/>
      </c>
      <c r="AA1107" s="90" t="str">
        <f>IF(VLOOKUP(I1107,属性值!A:B,2,FALSE)&gt;16,"",IF(P1107="","",INT(VLOOKUP(P1107,属性值!I:O,R1107+1,FALSE)*VLOOKUP(I1107,属性值!A:D,3,FALSE))))</f>
        <v/>
      </c>
      <c r="AB1107" s="90" t="str">
        <f>IF(VLOOKUP(I1107,属性值!A:B,2,FALSE)&gt;16,"",IF(P1107="","",INT(VLOOKUP(P1107,属性值!I:O,R1107+1,FALSE)*VLOOKUP(I1107,属性值!A:D,4,FALSE))))</f>
        <v/>
      </c>
      <c r="AC1107" s="90">
        <v>20</v>
      </c>
      <c r="AD1107" s="90" t="str">
        <f>IF(AC1107="","",VLOOKUP(AC1107,状态名词!A:C,2,FALSE))</f>
        <v>ratingdamage</v>
      </c>
      <c r="AE1107" s="90" t="str">
        <f>IF(AC1107="","",VLOOKUP(AC1107,状态名词!A:C,3,FALSE))</f>
        <v>暴伤+</v>
      </c>
      <c r="AF1107" s="90">
        <v>360</v>
      </c>
    </row>
    <row r="1108" spans="1:32">
      <c r="I1108" s="90" t="str">
        <f>IF(H1108="",I1107,VLOOKUP(H1108,装备类型!A:B,2,FALSE))</f>
        <v>戒指</v>
      </c>
      <c r="J1108" s="90">
        <v>2</v>
      </c>
      <c r="K1108" s="90" t="s">
        <v>2069</v>
      </c>
      <c r="L1108" s="90" t="s">
        <v>2068</v>
      </c>
      <c r="O1108" s="90">
        <v>1</v>
      </c>
      <c r="P1108" s="90">
        <v>40</v>
      </c>
      <c r="Q1108" s="55">
        <f t="shared" si="36"/>
        <v>45</v>
      </c>
      <c r="R1108" s="90">
        <v>4</v>
      </c>
      <c r="T1108" s="90" t="s">
        <v>3249</v>
      </c>
      <c r="Y1108" s="90" t="str">
        <f>IF(VLOOKUP(I1108,属性值!A:F,2,FALSE)&lt;17,"",IF(P1108="","",INT(VLOOKUP(P1108,属性值!A:G,R1108+1,FALSE)*VLOOKUP(I1108,属性值!A:F,5,FALSE))))</f>
        <v/>
      </c>
      <c r="Z1108" s="90" t="str">
        <f t="shared" si="37"/>
        <v/>
      </c>
      <c r="AA1108" s="90">
        <f>IF(VLOOKUP(I1108,属性值!A:B,2,FALSE)&gt;16,"",IF(P1108="","",INT(VLOOKUP(P1108,属性值!I:O,R1108+1,FALSE)*VLOOKUP(I1108,属性值!A:D,3,FALSE))))</f>
        <v>286</v>
      </c>
      <c r="AB1108" s="90">
        <f>IF(VLOOKUP(I1108,属性值!A:B,2,FALSE)&gt;16,"",IF(P1108="","",INT(VLOOKUP(P1108,属性值!I:O,R1108+1,FALSE)*VLOOKUP(I1108,属性值!A:D,4,FALSE))))</f>
        <v>572</v>
      </c>
      <c r="AC1108" s="90">
        <v>54</v>
      </c>
      <c r="AD1108" s="90" t="str">
        <f>IF(AC1108="","",VLOOKUP(AC1108,状态名词!A:C,2,FALSE))</f>
        <v>spi</v>
      </c>
      <c r="AE1108" s="90" t="str">
        <f>IF(AC1108="","",VLOOKUP(AC1108,状态名词!A:C,3,FALSE))</f>
        <v>精神</v>
      </c>
      <c r="AF1108" s="90">
        <v>120</v>
      </c>
    </row>
    <row r="1109" spans="1:32">
      <c r="I1109" s="90" t="str">
        <f>IF(H1109="",I1108,VLOOKUP(H1109,装备类型!A:B,2,FALSE))</f>
        <v>戒指</v>
      </c>
      <c r="L1109" s="90" t="s">
        <v>225</v>
      </c>
      <c r="Q1109" s="55" t="str">
        <f t="shared" si="36"/>
        <v/>
      </c>
      <c r="Y1109" s="90" t="str">
        <f>IF(VLOOKUP(I1109,属性值!A:F,2,FALSE)&lt;17,"",IF(P1109="","",INT(VLOOKUP(P1109,属性值!A:G,R1109+1,FALSE)*VLOOKUP(I1109,属性值!A:F,5,FALSE))))</f>
        <v/>
      </c>
      <c r="Z1109" s="90" t="str">
        <f t="shared" si="37"/>
        <v/>
      </c>
      <c r="AA1109" s="90" t="str">
        <f>IF(VLOOKUP(I1109,属性值!A:B,2,FALSE)&gt;16,"",IF(P1109="","",INT(VLOOKUP(P1109,属性值!I:O,R1109+1,FALSE)*VLOOKUP(I1109,属性值!A:D,3,FALSE))))</f>
        <v/>
      </c>
      <c r="AB1109" s="90" t="str">
        <f>IF(VLOOKUP(I1109,属性值!A:B,2,FALSE)&gt;16,"",IF(P1109="","",INT(VLOOKUP(P1109,属性值!I:O,R1109+1,FALSE)*VLOOKUP(I1109,属性值!A:D,4,FALSE))))</f>
        <v/>
      </c>
      <c r="AC1109" s="90">
        <v>19</v>
      </c>
      <c r="AD1109" s="90" t="str">
        <f>IF(AC1109="","",VLOOKUP(AC1109,状态名词!A:C,2,FALSE))</f>
        <v>rating</v>
      </c>
      <c r="AE1109" s="90" t="str">
        <f>IF(AC1109="","",VLOOKUP(AC1109,状态名词!A:C,3,FALSE))</f>
        <v>暴击+</v>
      </c>
      <c r="AF1109" s="90">
        <v>360</v>
      </c>
    </row>
    <row r="1110" spans="1:32">
      <c r="I1110" s="90" t="str">
        <f>IF(H1110="",I1109,VLOOKUP(H1110,装备类型!A:B,2,FALSE))</f>
        <v>戒指</v>
      </c>
      <c r="L1110" s="90" t="s">
        <v>225</v>
      </c>
      <c r="Q1110" s="55" t="str">
        <f t="shared" si="36"/>
        <v/>
      </c>
      <c r="Y1110" s="90" t="str">
        <f>IF(VLOOKUP(I1110,属性值!A:F,2,FALSE)&lt;17,"",IF(P1110="","",INT(VLOOKUP(P1110,属性值!A:G,R1110+1,FALSE)*VLOOKUP(I1110,属性值!A:F,5,FALSE))))</f>
        <v/>
      </c>
      <c r="Z1110" s="90" t="str">
        <f t="shared" si="37"/>
        <v/>
      </c>
      <c r="AA1110" s="90" t="str">
        <f>IF(VLOOKUP(I1110,属性值!A:B,2,FALSE)&gt;16,"",IF(P1110="","",INT(VLOOKUP(P1110,属性值!I:O,R1110+1,FALSE)*VLOOKUP(I1110,属性值!A:D,3,FALSE))))</f>
        <v/>
      </c>
      <c r="AB1110" s="90" t="str">
        <f>IF(VLOOKUP(I1110,属性值!A:B,2,FALSE)&gt;16,"",IF(P1110="","",INT(VLOOKUP(P1110,属性值!I:O,R1110+1,FALSE)*VLOOKUP(I1110,属性值!A:D,4,FALSE))))</f>
        <v/>
      </c>
      <c r="AC1110" s="90">
        <v>20</v>
      </c>
      <c r="AD1110" s="90" t="str">
        <f>IF(AC1110="","",VLOOKUP(AC1110,状态名词!A:C,2,FALSE))</f>
        <v>ratingdamage</v>
      </c>
      <c r="AE1110" s="90" t="str">
        <f>IF(AC1110="","",VLOOKUP(AC1110,状态名词!A:C,3,FALSE))</f>
        <v>暴伤+</v>
      </c>
      <c r="AF1110" s="90">
        <v>540</v>
      </c>
    </row>
    <row r="1111" spans="1:32">
      <c r="I1111" s="90" t="str">
        <f>IF(H1111="",I1110,VLOOKUP(H1111,装备类型!A:B,2,FALSE))</f>
        <v>戒指</v>
      </c>
      <c r="J1111" s="90">
        <v>3</v>
      </c>
      <c r="K1111" s="90" t="s">
        <v>2070</v>
      </c>
      <c r="L1111" s="90" t="s">
        <v>2068</v>
      </c>
      <c r="O1111" s="90">
        <v>1</v>
      </c>
      <c r="P1111" s="90">
        <v>60</v>
      </c>
      <c r="Q1111" s="55">
        <f t="shared" ref="Q1111:Q1174" si="38">IF(R1111="","",IF(R1111=1,P1111,R1111*2-3+P1111))</f>
        <v>67</v>
      </c>
      <c r="R1111" s="90">
        <v>5</v>
      </c>
      <c r="T1111" s="90" t="s">
        <v>3249</v>
      </c>
      <c r="U1111" s="90">
        <v>33504</v>
      </c>
      <c r="Y1111" s="90" t="str">
        <f>IF(VLOOKUP(I1111,属性值!A:F,2,FALSE)&lt;17,"",IF(P1111="","",INT(VLOOKUP(P1111,属性值!A:G,R1111+1,FALSE)*VLOOKUP(I1111,属性值!A:F,5,FALSE))))</f>
        <v/>
      </c>
      <c r="Z1111" s="90" t="str">
        <f t="shared" si="37"/>
        <v/>
      </c>
      <c r="AA1111" s="90">
        <f>IF(VLOOKUP(I1111,属性值!A:B,2,FALSE)&gt;16,"",IF(P1111="","",INT(VLOOKUP(P1111,属性值!I:O,R1111+1,FALSE)*VLOOKUP(I1111,属性值!A:D,3,FALSE))))</f>
        <v>642</v>
      </c>
      <c r="AB1111" s="90">
        <f>IF(VLOOKUP(I1111,属性值!A:B,2,FALSE)&gt;16,"",IF(P1111="","",INT(VLOOKUP(P1111,属性值!I:O,R1111+1,FALSE)*VLOOKUP(I1111,属性值!A:D,4,FALSE))))</f>
        <v>1285</v>
      </c>
      <c r="AC1111" s="90">
        <v>54</v>
      </c>
      <c r="AD1111" s="90" t="str">
        <f>IF(AC1111="","",VLOOKUP(AC1111,状态名词!A:C,2,FALSE))</f>
        <v>spi</v>
      </c>
      <c r="AE1111" s="90" t="str">
        <f>IF(AC1111="","",VLOOKUP(AC1111,状态名词!A:C,3,FALSE))</f>
        <v>精神</v>
      </c>
      <c r="AF1111" s="90">
        <v>190</v>
      </c>
    </row>
    <row r="1112" spans="1:32">
      <c r="I1112" s="90" t="str">
        <f>IF(H1112="",I1111,VLOOKUP(H1112,装备类型!A:B,2,FALSE))</f>
        <v>戒指</v>
      </c>
      <c r="L1112" s="90" t="s">
        <v>225</v>
      </c>
      <c r="Q1112" s="55" t="str">
        <f t="shared" si="38"/>
        <v/>
      </c>
      <c r="Y1112" s="90" t="str">
        <f>IF(VLOOKUP(I1112,属性值!A:F,2,FALSE)&lt;17,"",IF(P1112="","",INT(VLOOKUP(P1112,属性值!A:G,R1112+1,FALSE)*VLOOKUP(I1112,属性值!A:F,5,FALSE))))</f>
        <v/>
      </c>
      <c r="Z1112" s="90" t="str">
        <f t="shared" si="37"/>
        <v/>
      </c>
      <c r="AA1112" s="90" t="str">
        <f>IF(VLOOKUP(I1112,属性值!A:B,2,FALSE)&gt;16,"",IF(P1112="","",INT(VLOOKUP(P1112,属性值!I:O,R1112+1,FALSE)*VLOOKUP(I1112,属性值!A:D,3,FALSE))))</f>
        <v/>
      </c>
      <c r="AB1112" s="90" t="str">
        <f>IF(VLOOKUP(I1112,属性值!A:B,2,FALSE)&gt;16,"",IF(P1112="","",INT(VLOOKUP(P1112,属性值!I:O,R1112+1,FALSE)*VLOOKUP(I1112,属性值!A:D,4,FALSE))))</f>
        <v/>
      </c>
      <c r="AC1112" s="90">
        <v>19</v>
      </c>
      <c r="AD1112" s="90" t="str">
        <f>IF(AC1112="","",VLOOKUP(AC1112,状态名词!A:C,2,FALSE))</f>
        <v>rating</v>
      </c>
      <c r="AE1112" s="90" t="str">
        <f>IF(AC1112="","",VLOOKUP(AC1112,状态名词!A:C,3,FALSE))</f>
        <v>暴击+</v>
      </c>
      <c r="AF1112" s="90">
        <v>590</v>
      </c>
    </row>
    <row r="1113" spans="1:32">
      <c r="I1113" s="90" t="str">
        <f>IF(H1113="",I1112,VLOOKUP(H1113,装备类型!A:B,2,FALSE))</f>
        <v>戒指</v>
      </c>
      <c r="L1113" s="90" t="s">
        <v>225</v>
      </c>
      <c r="Q1113" s="55" t="str">
        <f t="shared" si="38"/>
        <v/>
      </c>
      <c r="Y1113" s="90" t="str">
        <f>IF(VLOOKUP(I1113,属性值!A:F,2,FALSE)&lt;17,"",IF(P1113="","",INT(VLOOKUP(P1113,属性值!A:G,R1113+1,FALSE)*VLOOKUP(I1113,属性值!A:F,5,FALSE))))</f>
        <v/>
      </c>
      <c r="Z1113" s="90" t="str">
        <f t="shared" si="37"/>
        <v/>
      </c>
      <c r="AA1113" s="90" t="str">
        <f>IF(VLOOKUP(I1113,属性值!A:B,2,FALSE)&gt;16,"",IF(P1113="","",INT(VLOOKUP(P1113,属性值!I:O,R1113+1,FALSE)*VLOOKUP(I1113,属性值!A:D,3,FALSE))))</f>
        <v/>
      </c>
      <c r="AB1113" s="90" t="str">
        <f>IF(VLOOKUP(I1113,属性值!A:B,2,FALSE)&gt;16,"",IF(P1113="","",INT(VLOOKUP(P1113,属性值!I:O,R1113+1,FALSE)*VLOOKUP(I1113,属性值!A:D,4,FALSE))))</f>
        <v/>
      </c>
      <c r="AC1113" s="90">
        <v>20</v>
      </c>
      <c r="AD1113" s="90" t="str">
        <f>IF(AC1113="","",VLOOKUP(AC1113,状态名词!A:C,2,FALSE))</f>
        <v>ratingdamage</v>
      </c>
      <c r="AE1113" s="90" t="str">
        <f>IF(AC1113="","",VLOOKUP(AC1113,状态名词!A:C,3,FALSE))</f>
        <v>暴伤+</v>
      </c>
      <c r="AF1113" s="90">
        <v>890</v>
      </c>
    </row>
    <row r="1114" spans="1:32">
      <c r="A1114" s="90">
        <v>16017</v>
      </c>
      <c r="B1114" s="90">
        <v>20</v>
      </c>
      <c r="C1114" s="90">
        <v>4</v>
      </c>
      <c r="D1114" s="90">
        <v>20</v>
      </c>
      <c r="E1114" s="90">
        <v>5</v>
      </c>
      <c r="F1114" s="90">
        <v>-6</v>
      </c>
      <c r="H1114" s="90">
        <v>15</v>
      </c>
      <c r="I1114" s="90" t="str">
        <f>IF(H1114="",I1113,VLOOKUP(H1114,装备类型!A:B,2,FALSE))</f>
        <v>项链</v>
      </c>
      <c r="J1114" s="90">
        <v>1</v>
      </c>
      <c r="K1114" s="90" t="s">
        <v>2071</v>
      </c>
      <c r="L1114" s="90" t="s">
        <v>5438</v>
      </c>
      <c r="O1114" s="90">
        <v>1</v>
      </c>
      <c r="P1114" s="90">
        <v>20</v>
      </c>
      <c r="Q1114" s="55">
        <f t="shared" si="38"/>
        <v>25</v>
      </c>
      <c r="R1114" s="90">
        <v>4</v>
      </c>
      <c r="T1114" s="90" t="s">
        <v>3250</v>
      </c>
      <c r="Y1114" s="90" t="str">
        <f>IF(VLOOKUP(I1114,属性值!A:F,2,FALSE)&lt;17,"",IF(P1114="","",INT(VLOOKUP(P1114,属性值!A:G,R1114+1,FALSE)*VLOOKUP(I1114,属性值!A:F,5,FALSE))))</f>
        <v/>
      </c>
      <c r="Z1114" s="90" t="str">
        <f t="shared" si="37"/>
        <v/>
      </c>
      <c r="AA1114" s="90">
        <f>IF(VLOOKUP(I1114,属性值!A:B,2,FALSE)&gt;16,"",IF(P1114="","",INT(VLOOKUP(P1114,属性值!I:O,R1114+1,FALSE)*VLOOKUP(I1114,属性值!A:D,3,FALSE))))</f>
        <v>130</v>
      </c>
      <c r="AB1114" s="90">
        <f>IF(VLOOKUP(I1114,属性值!A:B,2,FALSE)&gt;16,"",IF(P1114="","",INT(VLOOKUP(P1114,属性值!I:O,R1114+1,FALSE)*VLOOKUP(I1114,属性值!A:D,4,FALSE))))</f>
        <v>260</v>
      </c>
      <c r="AC1114" s="90">
        <v>54</v>
      </c>
      <c r="AD1114" s="90" t="str">
        <f>IF(AC1114="","",VLOOKUP(AC1114,状态名词!A:C,2,FALSE))</f>
        <v>spi</v>
      </c>
      <c r="AE1114" s="90" t="str">
        <f>IF(AC1114="","",VLOOKUP(AC1114,状态名词!A:C,3,FALSE))</f>
        <v>精神</v>
      </c>
      <c r="AF1114" s="90">
        <v>80</v>
      </c>
    </row>
    <row r="1115" spans="1:32">
      <c r="I1115" s="90" t="str">
        <f>IF(H1115="",I1114,VLOOKUP(H1115,装备类型!A:B,2,FALSE))</f>
        <v>项链</v>
      </c>
      <c r="L1115" s="90" t="s">
        <v>225</v>
      </c>
      <c r="Q1115" s="55" t="str">
        <f t="shared" si="38"/>
        <v/>
      </c>
      <c r="Y1115" s="90" t="str">
        <f>IF(VLOOKUP(I1115,属性值!A:F,2,FALSE)&lt;17,"",IF(P1115="","",INT(VLOOKUP(P1115,属性值!A:G,R1115+1,FALSE)*VLOOKUP(I1115,属性值!A:F,5,FALSE))))</f>
        <v/>
      </c>
      <c r="Z1115" s="90" t="str">
        <f t="shared" si="37"/>
        <v/>
      </c>
      <c r="AA1115" s="90" t="str">
        <f>IF(VLOOKUP(I1115,属性值!A:B,2,FALSE)&gt;16,"",IF(P1115="","",INT(VLOOKUP(P1115,属性值!I:O,R1115+1,FALSE)*VLOOKUP(I1115,属性值!A:D,3,FALSE))))</f>
        <v/>
      </c>
      <c r="AB1115" s="90" t="str">
        <f>IF(VLOOKUP(I1115,属性值!A:B,2,FALSE)&gt;16,"",IF(P1115="","",INT(VLOOKUP(P1115,属性值!I:O,R1115+1,FALSE)*VLOOKUP(I1115,属性值!A:D,4,FALSE))))</f>
        <v/>
      </c>
      <c r="AC1115" s="90">
        <v>17</v>
      </c>
      <c r="AD1115" s="90" t="str">
        <f>IF(AC1115="","",VLOOKUP(AC1115,状态名词!A:C,2,FALSE))</f>
        <v>adi</v>
      </c>
      <c r="AE1115" s="90" t="str">
        <f>IF(AC1115="","",VLOOKUP(AC1115,状态名词!A:C,3,FALSE))</f>
        <v>物穿</v>
      </c>
      <c r="AF1115" s="90">
        <v>240</v>
      </c>
    </row>
    <row r="1116" spans="1:32">
      <c r="I1116" s="90" t="str">
        <f>IF(H1116="",I1115,VLOOKUP(H1116,装备类型!A:B,2,FALSE))</f>
        <v>项链</v>
      </c>
      <c r="L1116" s="90" t="s">
        <v>225</v>
      </c>
      <c r="Q1116" s="55" t="str">
        <f t="shared" si="38"/>
        <v/>
      </c>
      <c r="Y1116" s="90" t="str">
        <f>IF(VLOOKUP(I1116,属性值!A:F,2,FALSE)&lt;17,"",IF(P1116="","",INT(VLOOKUP(P1116,属性值!A:G,R1116+1,FALSE)*VLOOKUP(I1116,属性值!A:F,5,FALSE))))</f>
        <v/>
      </c>
      <c r="Z1116" s="90" t="str">
        <f t="shared" si="37"/>
        <v/>
      </c>
      <c r="AA1116" s="90" t="str">
        <f>IF(VLOOKUP(I1116,属性值!A:B,2,FALSE)&gt;16,"",IF(P1116="","",INT(VLOOKUP(P1116,属性值!I:O,R1116+1,FALSE)*VLOOKUP(I1116,属性值!A:D,3,FALSE))))</f>
        <v/>
      </c>
      <c r="AB1116" s="90" t="str">
        <f>IF(VLOOKUP(I1116,属性值!A:B,2,FALSE)&gt;16,"",IF(P1116="","",INT(VLOOKUP(P1116,属性值!I:O,R1116+1,FALSE)*VLOOKUP(I1116,属性值!A:D,4,FALSE))))</f>
        <v/>
      </c>
      <c r="AC1116" s="90">
        <v>23</v>
      </c>
      <c r="AD1116" s="90" t="str">
        <f>IF(AC1116="","",VLOOKUP(AC1116,状态名词!A:C,2,FALSE))</f>
        <v>steal</v>
      </c>
      <c r="AE1116" s="90" t="str">
        <f>IF(AC1116="","",VLOOKUP(AC1116,状态名词!A:C,3,FALSE))</f>
        <v>生命偷取</v>
      </c>
      <c r="AF1116" s="90">
        <v>240</v>
      </c>
    </row>
    <row r="1117" spans="1:32">
      <c r="I1117" s="90" t="str">
        <f>IF(H1117="",I1116,VLOOKUP(H1117,装备类型!A:B,2,FALSE))</f>
        <v>项链</v>
      </c>
      <c r="J1117" s="90">
        <v>2</v>
      </c>
      <c r="K1117" s="90" t="s">
        <v>2073</v>
      </c>
      <c r="L1117" s="90" t="s">
        <v>2072</v>
      </c>
      <c r="O1117" s="90">
        <v>1</v>
      </c>
      <c r="P1117" s="90">
        <v>40</v>
      </c>
      <c r="Q1117" s="55">
        <f t="shared" si="38"/>
        <v>45</v>
      </c>
      <c r="R1117" s="90">
        <v>4</v>
      </c>
      <c r="T1117" s="90" t="s">
        <v>3250</v>
      </c>
      <c r="Y1117" s="90" t="str">
        <f>IF(VLOOKUP(I1117,属性值!A:F,2,FALSE)&lt;17,"",IF(P1117="","",INT(VLOOKUP(P1117,属性值!A:G,R1117+1,FALSE)*VLOOKUP(I1117,属性值!A:F,5,FALSE))))</f>
        <v/>
      </c>
      <c r="Z1117" s="90" t="str">
        <f t="shared" si="37"/>
        <v/>
      </c>
      <c r="AA1117" s="90">
        <f>IF(VLOOKUP(I1117,属性值!A:B,2,FALSE)&gt;16,"",IF(P1117="","",INT(VLOOKUP(P1117,属性值!I:O,R1117+1,FALSE)*VLOOKUP(I1117,属性值!A:D,3,FALSE))))</f>
        <v>286</v>
      </c>
      <c r="AB1117" s="90">
        <f>IF(VLOOKUP(I1117,属性值!A:B,2,FALSE)&gt;16,"",IF(P1117="","",INT(VLOOKUP(P1117,属性值!I:O,R1117+1,FALSE)*VLOOKUP(I1117,属性值!A:D,4,FALSE))))</f>
        <v>572</v>
      </c>
      <c r="AC1117" s="90">
        <v>54</v>
      </c>
      <c r="AD1117" s="90" t="str">
        <f>IF(AC1117="","",VLOOKUP(AC1117,状态名词!A:C,2,FALSE))</f>
        <v>spi</v>
      </c>
      <c r="AE1117" s="90" t="str">
        <f>IF(AC1117="","",VLOOKUP(AC1117,状态名词!A:C,3,FALSE))</f>
        <v>精神</v>
      </c>
      <c r="AF1117" s="90">
        <v>120</v>
      </c>
    </row>
    <row r="1118" spans="1:32">
      <c r="I1118" s="90" t="str">
        <f>IF(H1118="",I1117,VLOOKUP(H1118,装备类型!A:B,2,FALSE))</f>
        <v>项链</v>
      </c>
      <c r="L1118" s="90" t="s">
        <v>225</v>
      </c>
      <c r="Q1118" s="55" t="str">
        <f t="shared" si="38"/>
        <v/>
      </c>
      <c r="Y1118" s="90" t="str">
        <f>IF(VLOOKUP(I1118,属性值!A:F,2,FALSE)&lt;17,"",IF(P1118="","",INT(VLOOKUP(P1118,属性值!A:G,R1118+1,FALSE)*VLOOKUP(I1118,属性值!A:F,5,FALSE))))</f>
        <v/>
      </c>
      <c r="Z1118" s="90" t="str">
        <f t="shared" si="37"/>
        <v/>
      </c>
      <c r="AA1118" s="90" t="str">
        <f>IF(VLOOKUP(I1118,属性值!A:B,2,FALSE)&gt;16,"",IF(P1118="","",INT(VLOOKUP(P1118,属性值!I:O,R1118+1,FALSE)*VLOOKUP(I1118,属性值!A:D,3,FALSE))))</f>
        <v/>
      </c>
      <c r="AB1118" s="90" t="str">
        <f>IF(VLOOKUP(I1118,属性值!A:B,2,FALSE)&gt;16,"",IF(P1118="","",INT(VLOOKUP(P1118,属性值!I:O,R1118+1,FALSE)*VLOOKUP(I1118,属性值!A:D,4,FALSE))))</f>
        <v/>
      </c>
      <c r="AC1118" s="90">
        <v>17</v>
      </c>
      <c r="AD1118" s="90" t="str">
        <f>IF(AC1118="","",VLOOKUP(AC1118,状态名词!A:C,2,FALSE))</f>
        <v>adi</v>
      </c>
      <c r="AE1118" s="90" t="str">
        <f>IF(AC1118="","",VLOOKUP(AC1118,状态名词!A:C,3,FALSE))</f>
        <v>物穿</v>
      </c>
      <c r="AF1118" s="90">
        <v>360</v>
      </c>
    </row>
    <row r="1119" spans="1:32">
      <c r="I1119" s="90" t="str">
        <f>IF(H1119="",I1118,VLOOKUP(H1119,装备类型!A:B,2,FALSE))</f>
        <v>项链</v>
      </c>
      <c r="L1119" s="90" t="s">
        <v>225</v>
      </c>
      <c r="Q1119" s="55" t="str">
        <f t="shared" si="38"/>
        <v/>
      </c>
      <c r="Y1119" s="90" t="str">
        <f>IF(VLOOKUP(I1119,属性值!A:F,2,FALSE)&lt;17,"",IF(P1119="","",INT(VLOOKUP(P1119,属性值!A:G,R1119+1,FALSE)*VLOOKUP(I1119,属性值!A:F,5,FALSE))))</f>
        <v/>
      </c>
      <c r="Z1119" s="90" t="str">
        <f t="shared" si="37"/>
        <v/>
      </c>
      <c r="AA1119" s="90" t="str">
        <f>IF(VLOOKUP(I1119,属性值!A:B,2,FALSE)&gt;16,"",IF(P1119="","",INT(VLOOKUP(P1119,属性值!I:O,R1119+1,FALSE)*VLOOKUP(I1119,属性值!A:D,3,FALSE))))</f>
        <v/>
      </c>
      <c r="AB1119" s="90" t="str">
        <f>IF(VLOOKUP(I1119,属性值!A:B,2,FALSE)&gt;16,"",IF(P1119="","",INT(VLOOKUP(P1119,属性值!I:O,R1119+1,FALSE)*VLOOKUP(I1119,属性值!A:D,4,FALSE))))</f>
        <v/>
      </c>
      <c r="AC1119" s="90">
        <v>23</v>
      </c>
      <c r="AD1119" s="90" t="str">
        <f>IF(AC1119="","",VLOOKUP(AC1119,状态名词!A:C,2,FALSE))</f>
        <v>steal</v>
      </c>
      <c r="AE1119" s="90" t="str">
        <f>IF(AC1119="","",VLOOKUP(AC1119,状态名词!A:C,3,FALSE))</f>
        <v>生命偷取</v>
      </c>
      <c r="AF1119" s="90">
        <v>360</v>
      </c>
    </row>
    <row r="1120" spans="1:32">
      <c r="I1120" s="90" t="str">
        <f>IF(H1120="",I1119,VLOOKUP(H1120,装备类型!A:B,2,FALSE))</f>
        <v>项链</v>
      </c>
      <c r="J1120" s="90">
        <v>3</v>
      </c>
      <c r="K1120" s="90" t="s">
        <v>2074</v>
      </c>
      <c r="L1120" s="90" t="s">
        <v>2072</v>
      </c>
      <c r="O1120" s="90">
        <v>1</v>
      </c>
      <c r="P1120" s="90">
        <v>60</v>
      </c>
      <c r="Q1120" s="55">
        <f t="shared" si="38"/>
        <v>67</v>
      </c>
      <c r="R1120" s="90">
        <v>5</v>
      </c>
      <c r="T1120" s="90" t="s">
        <v>3250</v>
      </c>
      <c r="U1120" s="90">
        <v>33505</v>
      </c>
      <c r="Y1120" s="90" t="str">
        <f>IF(VLOOKUP(I1120,属性值!A:F,2,FALSE)&lt;17,"",IF(P1120="","",INT(VLOOKUP(P1120,属性值!A:G,R1120+1,FALSE)*VLOOKUP(I1120,属性值!A:F,5,FALSE))))</f>
        <v/>
      </c>
      <c r="Z1120" s="90" t="str">
        <f t="shared" si="37"/>
        <v/>
      </c>
      <c r="AA1120" s="90">
        <f>IF(VLOOKUP(I1120,属性值!A:B,2,FALSE)&gt;16,"",IF(P1120="","",INT(VLOOKUP(P1120,属性值!I:O,R1120+1,FALSE)*VLOOKUP(I1120,属性值!A:D,3,FALSE))))</f>
        <v>642</v>
      </c>
      <c r="AB1120" s="90">
        <f>IF(VLOOKUP(I1120,属性值!A:B,2,FALSE)&gt;16,"",IF(P1120="","",INT(VLOOKUP(P1120,属性值!I:O,R1120+1,FALSE)*VLOOKUP(I1120,属性值!A:D,4,FALSE))))</f>
        <v>1285</v>
      </c>
      <c r="AC1120" s="90">
        <v>54</v>
      </c>
      <c r="AD1120" s="90" t="str">
        <f>IF(AC1120="","",VLOOKUP(AC1120,状态名词!A:C,2,FALSE))</f>
        <v>spi</v>
      </c>
      <c r="AE1120" s="90" t="str">
        <f>IF(AC1120="","",VLOOKUP(AC1120,状态名词!A:C,3,FALSE))</f>
        <v>精神</v>
      </c>
      <c r="AF1120" s="90">
        <v>190</v>
      </c>
    </row>
    <row r="1121" spans="1:32">
      <c r="I1121" s="90" t="str">
        <f>IF(H1121="",I1120,VLOOKUP(H1121,装备类型!A:B,2,FALSE))</f>
        <v>项链</v>
      </c>
      <c r="L1121" s="90" t="s">
        <v>225</v>
      </c>
      <c r="Q1121" s="55" t="str">
        <f t="shared" si="38"/>
        <v/>
      </c>
      <c r="Y1121" s="90" t="str">
        <f>IF(VLOOKUP(I1121,属性值!A:F,2,FALSE)&lt;17,"",IF(P1121="","",INT(VLOOKUP(P1121,属性值!A:G,R1121+1,FALSE)*VLOOKUP(I1121,属性值!A:F,5,FALSE))))</f>
        <v/>
      </c>
      <c r="Z1121" s="90" t="str">
        <f t="shared" si="37"/>
        <v/>
      </c>
      <c r="AA1121" s="90" t="str">
        <f>IF(VLOOKUP(I1121,属性值!A:B,2,FALSE)&gt;16,"",IF(P1121="","",INT(VLOOKUP(P1121,属性值!I:O,R1121+1,FALSE)*VLOOKUP(I1121,属性值!A:D,3,FALSE))))</f>
        <v/>
      </c>
      <c r="AB1121" s="90" t="str">
        <f>IF(VLOOKUP(I1121,属性值!A:B,2,FALSE)&gt;16,"",IF(P1121="","",INT(VLOOKUP(P1121,属性值!I:O,R1121+1,FALSE)*VLOOKUP(I1121,属性值!A:D,4,FALSE))))</f>
        <v/>
      </c>
      <c r="AC1121" s="90">
        <v>17</v>
      </c>
      <c r="AD1121" s="90" t="str">
        <f>IF(AC1121="","",VLOOKUP(AC1121,状态名词!A:C,2,FALSE))</f>
        <v>adi</v>
      </c>
      <c r="AE1121" s="90" t="str">
        <f>IF(AC1121="","",VLOOKUP(AC1121,状态名词!A:C,3,FALSE))</f>
        <v>物穿</v>
      </c>
      <c r="AF1121" s="90">
        <v>590</v>
      </c>
    </row>
    <row r="1122" spans="1:32">
      <c r="I1122" s="90" t="str">
        <f>IF(H1122="",I1121,VLOOKUP(H1122,装备类型!A:B,2,FALSE))</f>
        <v>项链</v>
      </c>
      <c r="L1122" s="90" t="s">
        <v>225</v>
      </c>
      <c r="Q1122" s="55" t="str">
        <f t="shared" si="38"/>
        <v/>
      </c>
      <c r="Y1122" s="90" t="str">
        <f>IF(VLOOKUP(I1122,属性值!A:F,2,FALSE)&lt;17,"",IF(P1122="","",INT(VLOOKUP(P1122,属性值!A:G,R1122+1,FALSE)*VLOOKUP(I1122,属性值!A:F,5,FALSE))))</f>
        <v/>
      </c>
      <c r="Z1122" s="90" t="str">
        <f t="shared" ref="Z1122:Z1185" si="39">Y1122</f>
        <v/>
      </c>
      <c r="AA1122" s="90" t="str">
        <f>IF(VLOOKUP(I1122,属性值!A:B,2,FALSE)&gt;16,"",IF(P1122="","",INT(VLOOKUP(P1122,属性值!I:O,R1122+1,FALSE)*VLOOKUP(I1122,属性值!A:D,3,FALSE))))</f>
        <v/>
      </c>
      <c r="AB1122" s="90" t="str">
        <f>IF(VLOOKUP(I1122,属性值!A:B,2,FALSE)&gt;16,"",IF(P1122="","",INT(VLOOKUP(P1122,属性值!I:O,R1122+1,FALSE)*VLOOKUP(I1122,属性值!A:D,4,FALSE))))</f>
        <v/>
      </c>
      <c r="AC1122" s="90">
        <v>23</v>
      </c>
      <c r="AD1122" s="90" t="str">
        <f>IF(AC1122="","",VLOOKUP(AC1122,状态名词!A:C,2,FALSE))</f>
        <v>steal</v>
      </c>
      <c r="AE1122" s="90" t="str">
        <f>IF(AC1122="","",VLOOKUP(AC1122,状态名词!A:C,3,FALSE))</f>
        <v>生命偷取</v>
      </c>
      <c r="AF1122" s="90">
        <v>590</v>
      </c>
    </row>
    <row r="1123" spans="1:32">
      <c r="A1123" s="90">
        <v>16018</v>
      </c>
      <c r="B1123" s="90">
        <v>20</v>
      </c>
      <c r="C1123" s="90">
        <v>4</v>
      </c>
      <c r="D1123" s="90">
        <v>20</v>
      </c>
      <c r="E1123" s="90">
        <v>5</v>
      </c>
      <c r="F1123" s="90">
        <v>-6</v>
      </c>
      <c r="H1123" s="90">
        <v>16</v>
      </c>
      <c r="I1123" s="90" t="str">
        <f>IF(H1123="",I1122,VLOOKUP(H1123,装备类型!A:B,2,FALSE))</f>
        <v>手镯</v>
      </c>
      <c r="J1123" s="90">
        <v>1</v>
      </c>
      <c r="K1123" s="90" t="s">
        <v>2075</v>
      </c>
      <c r="L1123" s="90" t="s">
        <v>5439</v>
      </c>
      <c r="O1123" s="90">
        <v>1</v>
      </c>
      <c r="P1123" s="90">
        <v>20</v>
      </c>
      <c r="Q1123" s="55">
        <f t="shared" si="38"/>
        <v>25</v>
      </c>
      <c r="R1123" s="90">
        <v>4</v>
      </c>
      <c r="T1123" s="90" t="s">
        <v>1735</v>
      </c>
      <c r="Y1123" s="90" t="str">
        <f>IF(VLOOKUP(I1123,属性值!A:F,2,FALSE)&lt;17,"",IF(P1123="","",INT(VLOOKUP(P1123,属性值!A:G,R1123+1,FALSE)*VLOOKUP(I1123,属性值!A:F,5,FALSE))))</f>
        <v/>
      </c>
      <c r="Z1123" s="90" t="str">
        <f t="shared" si="39"/>
        <v/>
      </c>
      <c r="AA1123" s="90">
        <f>IF(VLOOKUP(I1123,属性值!A:B,2,FALSE)&gt;16,"",IF(P1123="","",INT(VLOOKUP(P1123,属性值!I:O,R1123+1,FALSE)*VLOOKUP(I1123,属性值!A:D,3,FALSE))))</f>
        <v>130</v>
      </c>
      <c r="AB1123" s="90">
        <f>IF(VLOOKUP(I1123,属性值!A:B,2,FALSE)&gt;16,"",IF(P1123="","",INT(VLOOKUP(P1123,属性值!I:O,R1123+1,FALSE)*VLOOKUP(I1123,属性值!A:D,4,FALSE))))</f>
        <v>260</v>
      </c>
      <c r="AC1123" s="90">
        <v>58</v>
      </c>
      <c r="AD1123" s="90" t="str">
        <f>IF(AC1123="","",VLOOKUP(AC1123,状态名词!A:C,2,FALSE))</f>
        <v>vit</v>
      </c>
      <c r="AE1123" s="90" t="str">
        <f>IF(AC1123="","",VLOOKUP(AC1123,状态名词!A:C,3,FALSE))</f>
        <v>体力</v>
      </c>
      <c r="AF1123" s="90">
        <v>40</v>
      </c>
    </row>
    <row r="1124" spans="1:32">
      <c r="I1124" s="90" t="str">
        <f>IF(H1124="",I1123,VLOOKUP(H1124,装备类型!A:B,2,FALSE))</f>
        <v>手镯</v>
      </c>
      <c r="L1124" s="90" t="s">
        <v>225</v>
      </c>
      <c r="Q1124" s="55" t="str">
        <f t="shared" si="38"/>
        <v/>
      </c>
      <c r="Y1124" s="90" t="str">
        <f>IF(VLOOKUP(I1124,属性值!A:F,2,FALSE)&lt;17,"",IF(P1124="","",INT(VLOOKUP(P1124,属性值!A:G,R1124+1,FALSE)*VLOOKUP(I1124,属性值!A:F,5,FALSE))))</f>
        <v/>
      </c>
      <c r="Z1124" s="90" t="str">
        <f t="shared" si="39"/>
        <v/>
      </c>
      <c r="AA1124" s="90" t="str">
        <f>IF(VLOOKUP(I1124,属性值!A:B,2,FALSE)&gt;16,"",IF(P1124="","",INT(VLOOKUP(P1124,属性值!I:O,R1124+1,FALSE)*VLOOKUP(I1124,属性值!A:D,3,FALSE))))</f>
        <v/>
      </c>
      <c r="AB1124" s="90" t="str">
        <f>IF(VLOOKUP(I1124,属性值!A:B,2,FALSE)&gt;16,"",IF(P1124="","",INT(VLOOKUP(P1124,属性值!I:O,R1124+1,FALSE)*VLOOKUP(I1124,属性值!A:D,4,FALSE))))</f>
        <v/>
      </c>
      <c r="AC1124" s="90">
        <v>54</v>
      </c>
      <c r="AD1124" s="90" t="str">
        <f>IF(AC1124="","",VLOOKUP(AC1124,状态名词!A:C,2,FALSE))</f>
        <v>spi</v>
      </c>
      <c r="AE1124" s="90" t="str">
        <f>IF(AC1124="","",VLOOKUP(AC1124,状态名词!A:C,3,FALSE))</f>
        <v>精神</v>
      </c>
      <c r="AF1124" s="90">
        <v>80</v>
      </c>
    </row>
    <row r="1125" spans="1:32">
      <c r="I1125" s="90" t="str">
        <f>IF(H1125="",I1124,VLOOKUP(H1125,装备类型!A:B,2,FALSE))</f>
        <v>手镯</v>
      </c>
      <c r="L1125" s="90" t="s">
        <v>225</v>
      </c>
      <c r="Q1125" s="55" t="str">
        <f t="shared" si="38"/>
        <v/>
      </c>
      <c r="Y1125" s="90" t="str">
        <f>IF(VLOOKUP(I1125,属性值!A:F,2,FALSE)&lt;17,"",IF(P1125="","",INT(VLOOKUP(P1125,属性值!A:G,R1125+1,FALSE)*VLOOKUP(I1125,属性值!A:F,5,FALSE))))</f>
        <v/>
      </c>
      <c r="Z1125" s="90" t="str">
        <f t="shared" si="39"/>
        <v/>
      </c>
      <c r="AA1125" s="90" t="str">
        <f>IF(VLOOKUP(I1125,属性值!A:B,2,FALSE)&gt;16,"",IF(P1125="","",INT(VLOOKUP(P1125,属性值!I:O,R1125+1,FALSE)*VLOOKUP(I1125,属性值!A:D,3,FALSE))))</f>
        <v/>
      </c>
      <c r="AB1125" s="90" t="str">
        <f>IF(VLOOKUP(I1125,属性值!A:B,2,FALSE)&gt;16,"",IF(P1125="","",INT(VLOOKUP(P1125,属性值!I:O,R1125+1,FALSE)*VLOOKUP(I1125,属性值!A:D,4,FALSE))))</f>
        <v/>
      </c>
      <c r="AC1125" s="90">
        <v>30</v>
      </c>
      <c r="AD1125" s="90" t="str">
        <f>IF(AC1125="","",VLOOKUP(AC1125,状态名词!A:C,2,FALSE))</f>
        <v>elementup</v>
      </c>
      <c r="AE1125" s="90" t="str">
        <f>IF(AC1125="","",VLOOKUP(AC1125,状态名词!A:C,3,FALSE))</f>
        <v>全属性强化</v>
      </c>
      <c r="AF1125" s="90">
        <v>5</v>
      </c>
    </row>
    <row r="1126" spans="1:32">
      <c r="I1126" s="90" t="str">
        <f>IF(H1126="",I1125,VLOOKUP(H1126,装备类型!A:B,2,FALSE))</f>
        <v>手镯</v>
      </c>
      <c r="J1126" s="90">
        <v>2</v>
      </c>
      <c r="K1126" s="90" t="s">
        <v>2077</v>
      </c>
      <c r="L1126" s="90" t="s">
        <v>2076</v>
      </c>
      <c r="O1126" s="90">
        <v>1</v>
      </c>
      <c r="P1126" s="90">
        <v>40</v>
      </c>
      <c r="Q1126" s="55">
        <f t="shared" si="38"/>
        <v>45</v>
      </c>
      <c r="R1126" s="90">
        <v>4</v>
      </c>
      <c r="T1126" s="90" t="s">
        <v>1735</v>
      </c>
      <c r="Y1126" s="90" t="str">
        <f>IF(VLOOKUP(I1126,属性值!A:F,2,FALSE)&lt;17,"",IF(P1126="","",INT(VLOOKUP(P1126,属性值!A:G,R1126+1,FALSE)*VLOOKUP(I1126,属性值!A:F,5,FALSE))))</f>
        <v/>
      </c>
      <c r="Z1126" s="90" t="str">
        <f t="shared" si="39"/>
        <v/>
      </c>
      <c r="AA1126" s="90">
        <f>IF(VLOOKUP(I1126,属性值!A:B,2,FALSE)&gt;16,"",IF(P1126="","",INT(VLOOKUP(P1126,属性值!I:O,R1126+1,FALSE)*VLOOKUP(I1126,属性值!A:D,3,FALSE))))</f>
        <v>286</v>
      </c>
      <c r="AB1126" s="90">
        <f>IF(VLOOKUP(I1126,属性值!A:B,2,FALSE)&gt;16,"",IF(P1126="","",INT(VLOOKUP(P1126,属性值!I:O,R1126+1,FALSE)*VLOOKUP(I1126,属性值!A:D,4,FALSE))))</f>
        <v>572</v>
      </c>
      <c r="AC1126" s="90">
        <v>58</v>
      </c>
      <c r="AD1126" s="90" t="str">
        <f>IF(AC1126="","",VLOOKUP(AC1126,状态名词!A:C,2,FALSE))</f>
        <v>vit</v>
      </c>
      <c r="AE1126" s="90" t="str">
        <f>IF(AC1126="","",VLOOKUP(AC1126,状态名词!A:C,3,FALSE))</f>
        <v>体力</v>
      </c>
      <c r="AF1126" s="90">
        <v>70</v>
      </c>
    </row>
    <row r="1127" spans="1:32">
      <c r="I1127" s="90" t="str">
        <f>IF(H1127="",I1126,VLOOKUP(H1127,装备类型!A:B,2,FALSE))</f>
        <v>手镯</v>
      </c>
      <c r="L1127" s="90" t="s">
        <v>225</v>
      </c>
      <c r="Q1127" s="55" t="str">
        <f t="shared" si="38"/>
        <v/>
      </c>
      <c r="Y1127" s="90" t="str">
        <f>IF(VLOOKUP(I1127,属性值!A:F,2,FALSE)&lt;17,"",IF(P1127="","",INT(VLOOKUP(P1127,属性值!A:G,R1127+1,FALSE)*VLOOKUP(I1127,属性值!A:F,5,FALSE))))</f>
        <v/>
      </c>
      <c r="Z1127" s="90" t="str">
        <f t="shared" si="39"/>
        <v/>
      </c>
      <c r="AA1127" s="90" t="str">
        <f>IF(VLOOKUP(I1127,属性值!A:B,2,FALSE)&gt;16,"",IF(P1127="","",INT(VLOOKUP(P1127,属性值!I:O,R1127+1,FALSE)*VLOOKUP(I1127,属性值!A:D,3,FALSE))))</f>
        <v/>
      </c>
      <c r="AB1127" s="90" t="str">
        <f>IF(VLOOKUP(I1127,属性值!A:B,2,FALSE)&gt;16,"",IF(P1127="","",INT(VLOOKUP(P1127,属性值!I:O,R1127+1,FALSE)*VLOOKUP(I1127,属性值!A:D,4,FALSE))))</f>
        <v/>
      </c>
      <c r="AC1127" s="90">
        <v>54</v>
      </c>
      <c r="AD1127" s="90" t="str">
        <f>IF(AC1127="","",VLOOKUP(AC1127,状态名词!A:C,2,FALSE))</f>
        <v>spi</v>
      </c>
      <c r="AE1127" s="90" t="str">
        <f>IF(AC1127="","",VLOOKUP(AC1127,状态名词!A:C,3,FALSE))</f>
        <v>精神</v>
      </c>
      <c r="AF1127" s="90">
        <v>120</v>
      </c>
    </row>
    <row r="1128" spans="1:32">
      <c r="I1128" s="90" t="str">
        <f>IF(H1128="",I1127,VLOOKUP(H1128,装备类型!A:B,2,FALSE))</f>
        <v>手镯</v>
      </c>
      <c r="L1128" s="90" t="s">
        <v>225</v>
      </c>
      <c r="Q1128" s="55" t="str">
        <f t="shared" si="38"/>
        <v/>
      </c>
      <c r="Y1128" s="90" t="str">
        <f>IF(VLOOKUP(I1128,属性值!A:F,2,FALSE)&lt;17,"",IF(P1128="","",INT(VLOOKUP(P1128,属性值!A:G,R1128+1,FALSE)*VLOOKUP(I1128,属性值!A:F,5,FALSE))))</f>
        <v/>
      </c>
      <c r="Z1128" s="90" t="str">
        <f t="shared" si="39"/>
        <v/>
      </c>
      <c r="AA1128" s="90" t="str">
        <f>IF(VLOOKUP(I1128,属性值!A:B,2,FALSE)&gt;16,"",IF(P1128="","",INT(VLOOKUP(P1128,属性值!I:O,R1128+1,FALSE)*VLOOKUP(I1128,属性值!A:D,3,FALSE))))</f>
        <v/>
      </c>
      <c r="AB1128" s="90" t="str">
        <f>IF(VLOOKUP(I1128,属性值!A:B,2,FALSE)&gt;16,"",IF(P1128="","",INT(VLOOKUP(P1128,属性值!I:O,R1128+1,FALSE)*VLOOKUP(I1128,属性值!A:D,4,FALSE))))</f>
        <v/>
      </c>
      <c r="AC1128" s="90">
        <v>30</v>
      </c>
      <c r="AD1128" s="90" t="str">
        <f>IF(AC1128="","",VLOOKUP(AC1128,状态名词!A:C,2,FALSE))</f>
        <v>elementup</v>
      </c>
      <c r="AE1128" s="90" t="str">
        <f>IF(AC1128="","",VLOOKUP(AC1128,状态名词!A:C,3,FALSE))</f>
        <v>全属性强化</v>
      </c>
      <c r="AF1128" s="90">
        <v>10</v>
      </c>
    </row>
    <row r="1129" spans="1:32">
      <c r="I1129" s="90" t="str">
        <f>IF(H1129="",I1128,VLOOKUP(H1129,装备类型!A:B,2,FALSE))</f>
        <v>手镯</v>
      </c>
      <c r="J1129" s="90">
        <v>3</v>
      </c>
      <c r="K1129" s="90" t="s">
        <v>2078</v>
      </c>
      <c r="L1129" s="90" t="s">
        <v>2076</v>
      </c>
      <c r="O1129" s="90">
        <v>1</v>
      </c>
      <c r="P1129" s="90">
        <v>60</v>
      </c>
      <c r="Q1129" s="55">
        <f t="shared" si="38"/>
        <v>67</v>
      </c>
      <c r="R1129" s="90">
        <v>5</v>
      </c>
      <c r="T1129" s="90" t="s">
        <v>1735</v>
      </c>
      <c r="U1129" s="90">
        <v>33506</v>
      </c>
      <c r="Y1129" s="90" t="str">
        <f>IF(VLOOKUP(I1129,属性值!A:F,2,FALSE)&lt;17,"",IF(P1129="","",INT(VLOOKUP(P1129,属性值!A:G,R1129+1,FALSE)*VLOOKUP(I1129,属性值!A:F,5,FALSE))))</f>
        <v/>
      </c>
      <c r="Z1129" s="90" t="str">
        <f t="shared" si="39"/>
        <v/>
      </c>
      <c r="AA1129" s="90">
        <f>IF(VLOOKUP(I1129,属性值!A:B,2,FALSE)&gt;16,"",IF(P1129="","",INT(VLOOKUP(P1129,属性值!I:O,R1129+1,FALSE)*VLOOKUP(I1129,属性值!A:D,3,FALSE))))</f>
        <v>642</v>
      </c>
      <c r="AB1129" s="90">
        <f>IF(VLOOKUP(I1129,属性值!A:B,2,FALSE)&gt;16,"",IF(P1129="","",INT(VLOOKUP(P1129,属性值!I:O,R1129+1,FALSE)*VLOOKUP(I1129,属性值!A:D,4,FALSE))))</f>
        <v>1285</v>
      </c>
      <c r="AC1129" s="90">
        <v>58</v>
      </c>
      <c r="AD1129" s="90" t="str">
        <f>IF(AC1129="","",VLOOKUP(AC1129,状态名词!A:C,2,FALSE))</f>
        <v>vit</v>
      </c>
      <c r="AE1129" s="90" t="str">
        <f>IF(AC1129="","",VLOOKUP(AC1129,状态名词!A:C,3,FALSE))</f>
        <v>体力</v>
      </c>
      <c r="AF1129" s="90">
        <v>110</v>
      </c>
    </row>
    <row r="1130" spans="1:32">
      <c r="I1130" s="90" t="str">
        <f>IF(H1130="",I1129,VLOOKUP(H1130,装备类型!A:B,2,FALSE))</f>
        <v>手镯</v>
      </c>
      <c r="L1130" s="90" t="s">
        <v>225</v>
      </c>
      <c r="Q1130" s="55" t="str">
        <f t="shared" si="38"/>
        <v/>
      </c>
      <c r="Y1130" s="90" t="str">
        <f>IF(VLOOKUP(I1130,属性值!A:F,2,FALSE)&lt;17,"",IF(P1130="","",INT(VLOOKUP(P1130,属性值!A:G,R1130+1,FALSE)*VLOOKUP(I1130,属性值!A:F,5,FALSE))))</f>
        <v/>
      </c>
      <c r="Z1130" s="90" t="str">
        <f t="shared" si="39"/>
        <v/>
      </c>
      <c r="AA1130" s="90" t="str">
        <f>IF(VLOOKUP(I1130,属性值!A:B,2,FALSE)&gt;16,"",IF(P1130="","",INT(VLOOKUP(P1130,属性值!I:O,R1130+1,FALSE)*VLOOKUP(I1130,属性值!A:D,3,FALSE))))</f>
        <v/>
      </c>
      <c r="AB1130" s="90" t="str">
        <f>IF(VLOOKUP(I1130,属性值!A:B,2,FALSE)&gt;16,"",IF(P1130="","",INT(VLOOKUP(P1130,属性值!I:O,R1130+1,FALSE)*VLOOKUP(I1130,属性值!A:D,4,FALSE))))</f>
        <v/>
      </c>
      <c r="AC1130" s="90">
        <v>54</v>
      </c>
      <c r="AD1130" s="90" t="str">
        <f>IF(AC1130="","",VLOOKUP(AC1130,状态名词!A:C,2,FALSE))</f>
        <v>spi</v>
      </c>
      <c r="AE1130" s="90" t="str">
        <f>IF(AC1130="","",VLOOKUP(AC1130,状态名词!A:C,3,FALSE))</f>
        <v>精神</v>
      </c>
      <c r="AF1130" s="90">
        <v>190</v>
      </c>
    </row>
    <row r="1131" spans="1:32">
      <c r="I1131" s="90" t="str">
        <f>IF(H1131="",I1130,VLOOKUP(H1131,装备类型!A:B,2,FALSE))</f>
        <v>手镯</v>
      </c>
      <c r="L1131" s="90" t="s">
        <v>225</v>
      </c>
      <c r="Q1131" s="55" t="str">
        <f t="shared" si="38"/>
        <v/>
      </c>
      <c r="Y1131" s="90" t="str">
        <f>IF(VLOOKUP(I1131,属性值!A:F,2,FALSE)&lt;17,"",IF(P1131="","",INT(VLOOKUP(P1131,属性值!A:G,R1131+1,FALSE)*VLOOKUP(I1131,属性值!A:F,5,FALSE))))</f>
        <v/>
      </c>
      <c r="Z1131" s="90" t="str">
        <f t="shared" si="39"/>
        <v/>
      </c>
      <c r="AA1131" s="90" t="str">
        <f>IF(VLOOKUP(I1131,属性值!A:B,2,FALSE)&gt;16,"",IF(P1131="","",INT(VLOOKUP(P1131,属性值!I:O,R1131+1,FALSE)*VLOOKUP(I1131,属性值!A:D,3,FALSE))))</f>
        <v/>
      </c>
      <c r="AB1131" s="90" t="str">
        <f>IF(VLOOKUP(I1131,属性值!A:B,2,FALSE)&gt;16,"",IF(P1131="","",INT(VLOOKUP(P1131,属性值!I:O,R1131+1,FALSE)*VLOOKUP(I1131,属性值!A:D,4,FALSE))))</f>
        <v/>
      </c>
      <c r="AC1131" s="90">
        <v>30</v>
      </c>
      <c r="AD1131" s="90" t="str">
        <f>IF(AC1131="","",VLOOKUP(AC1131,状态名词!A:C,2,FALSE))</f>
        <v>elementup</v>
      </c>
      <c r="AE1131" s="90" t="str">
        <f>IF(AC1131="","",VLOOKUP(AC1131,状态名词!A:C,3,FALSE))</f>
        <v>全属性强化</v>
      </c>
      <c r="AF1131" s="90">
        <v>15</v>
      </c>
    </row>
    <row r="1132" spans="1:32">
      <c r="A1132" s="90">
        <v>16019</v>
      </c>
      <c r="B1132" s="90">
        <v>20</v>
      </c>
      <c r="C1132" s="90">
        <v>4</v>
      </c>
      <c r="D1132" s="90">
        <v>20</v>
      </c>
      <c r="E1132" s="90">
        <v>5</v>
      </c>
      <c r="F1132" s="90">
        <v>-1</v>
      </c>
      <c r="H1132" s="90">
        <v>11</v>
      </c>
      <c r="I1132" s="90" t="str">
        <f>IF(H1132="",I1131,VLOOKUP(H1132,装备类型!A:B,2,FALSE))</f>
        <v>头部</v>
      </c>
      <c r="J1132" s="90">
        <v>1</v>
      </c>
      <c r="K1132" s="90" t="s">
        <v>2079</v>
      </c>
      <c r="L1132" s="90" t="s">
        <v>5440</v>
      </c>
      <c r="O1132" s="90">
        <v>1</v>
      </c>
      <c r="P1132" s="90">
        <v>20</v>
      </c>
      <c r="Q1132" s="55">
        <f t="shared" si="38"/>
        <v>25</v>
      </c>
      <c r="R1132" s="90">
        <v>4</v>
      </c>
      <c r="T1132" s="90" t="s">
        <v>3251</v>
      </c>
      <c r="Y1132" s="90" t="str">
        <f>IF(VLOOKUP(I1132,属性值!A:F,2,FALSE)&lt;17,"",IF(P1132="","",INT(VLOOKUP(P1132,属性值!A:G,R1132+1,FALSE)*VLOOKUP(I1132,属性值!A:F,5,FALSE))))</f>
        <v/>
      </c>
      <c r="Z1132" s="90" t="str">
        <f t="shared" si="39"/>
        <v/>
      </c>
      <c r="AA1132" s="90">
        <f>IF(VLOOKUP(I1132,属性值!A:B,2,FALSE)&gt;16,"",IF(P1132="","",INT(VLOOKUP(P1132,属性值!I:O,R1132+1,FALSE)*VLOOKUP(I1132,属性值!A:D,3,FALSE))))</f>
        <v>260</v>
      </c>
      <c r="AB1132" s="90">
        <f>IF(VLOOKUP(I1132,属性值!A:B,2,FALSE)&gt;16,"",IF(P1132="","",INT(VLOOKUP(P1132,属性值!I:O,R1132+1,FALSE)*VLOOKUP(I1132,属性值!A:D,4,FALSE))))</f>
        <v>130</v>
      </c>
      <c r="AC1132" s="90">
        <v>58</v>
      </c>
      <c r="AD1132" s="90" t="str">
        <f>IF(AC1132="","",VLOOKUP(AC1132,状态名词!A:C,2,FALSE))</f>
        <v>vit</v>
      </c>
      <c r="AE1132" s="90" t="str">
        <f>IF(AC1132="","",VLOOKUP(AC1132,状态名词!A:C,3,FALSE))</f>
        <v>体力</v>
      </c>
      <c r="AF1132" s="90">
        <v>40</v>
      </c>
    </row>
    <row r="1133" spans="1:32">
      <c r="I1133" s="90" t="str">
        <f>IF(H1133="",I1132,VLOOKUP(H1133,装备类型!A:B,2,FALSE))</f>
        <v>头部</v>
      </c>
      <c r="L1133" s="90" t="s">
        <v>225</v>
      </c>
      <c r="Q1133" s="55" t="str">
        <f t="shared" si="38"/>
        <v/>
      </c>
      <c r="Y1133" s="90" t="str">
        <f>IF(VLOOKUP(I1133,属性值!A:F,2,FALSE)&lt;17,"",IF(P1133="","",INT(VLOOKUP(P1133,属性值!A:G,R1133+1,FALSE)*VLOOKUP(I1133,属性值!A:F,5,FALSE))))</f>
        <v/>
      </c>
      <c r="Z1133" s="90" t="str">
        <f t="shared" si="39"/>
        <v/>
      </c>
      <c r="AA1133" s="90" t="str">
        <f>IF(VLOOKUP(I1133,属性值!A:B,2,FALSE)&gt;16,"",IF(P1133="","",INT(VLOOKUP(P1133,属性值!I:O,R1133+1,FALSE)*VLOOKUP(I1133,属性值!A:D,3,FALSE))))</f>
        <v/>
      </c>
      <c r="AB1133" s="90" t="str">
        <f>IF(VLOOKUP(I1133,属性值!A:B,2,FALSE)&gt;16,"",IF(P1133="","",INT(VLOOKUP(P1133,属性值!I:O,R1133+1,FALSE)*VLOOKUP(I1133,属性值!A:D,4,FALSE))))</f>
        <v/>
      </c>
      <c r="AC1133" s="90">
        <v>60</v>
      </c>
      <c r="AD1133" s="90" t="str">
        <f>IF(AC1133="","",VLOOKUP(AC1133,状态名词!A:C,2,FALSE))</f>
        <v>health</v>
      </c>
      <c r="AE1133" s="90" t="str">
        <f>IF(AC1133="","",VLOOKUP(AC1133,状态名词!A:C,3,FALSE))</f>
        <v>固定血量</v>
      </c>
      <c r="AF1133" s="90">
        <v>300</v>
      </c>
    </row>
    <row r="1134" spans="1:32">
      <c r="I1134" s="90" t="str">
        <f>IF(H1134="",I1133,VLOOKUP(H1134,装备类型!A:B,2,FALSE))</f>
        <v>头部</v>
      </c>
      <c r="L1134" s="90" t="s">
        <v>225</v>
      </c>
      <c r="Q1134" s="55" t="str">
        <f t="shared" si="38"/>
        <v/>
      </c>
      <c r="Y1134" s="90" t="str">
        <f>IF(VLOOKUP(I1134,属性值!A:F,2,FALSE)&lt;17,"",IF(P1134="","",INT(VLOOKUP(P1134,属性值!A:G,R1134+1,FALSE)*VLOOKUP(I1134,属性值!A:F,5,FALSE))))</f>
        <v/>
      </c>
      <c r="Z1134" s="90" t="str">
        <f t="shared" si="39"/>
        <v/>
      </c>
      <c r="AA1134" s="90" t="str">
        <f>IF(VLOOKUP(I1134,属性值!A:B,2,FALSE)&gt;16,"",IF(P1134="","",INT(VLOOKUP(P1134,属性值!I:O,R1134+1,FALSE)*VLOOKUP(I1134,属性值!A:D,3,FALSE))))</f>
        <v/>
      </c>
      <c r="AB1134" s="90" t="str">
        <f>IF(VLOOKUP(I1134,属性值!A:B,2,FALSE)&gt;16,"",IF(P1134="","",INT(VLOOKUP(P1134,属性值!I:O,R1134+1,FALSE)*VLOOKUP(I1134,属性值!A:D,4,FALSE))))</f>
        <v/>
      </c>
      <c r="AC1134" s="90">
        <v>24</v>
      </c>
      <c r="AD1134" s="90" t="str">
        <f>IF(AC1134="","",VLOOKUP(AC1134,状态名词!A:C,2,FALSE))</f>
        <v>heal</v>
      </c>
      <c r="AE1134" s="90" t="str">
        <f>IF(AC1134="","",VLOOKUP(AC1134,状态名词!A:C,3,FALSE))</f>
        <v>治疗效果+</v>
      </c>
      <c r="AF1134" s="90">
        <v>140</v>
      </c>
    </row>
    <row r="1135" spans="1:32">
      <c r="I1135" s="90" t="str">
        <f>IF(H1135="",I1134,VLOOKUP(H1135,装备类型!A:B,2,FALSE))</f>
        <v>头部</v>
      </c>
      <c r="J1135" s="90">
        <v>2</v>
      </c>
      <c r="K1135" s="90" t="s">
        <v>2080</v>
      </c>
      <c r="L1135" s="90" t="s">
        <v>1972</v>
      </c>
      <c r="O1135" s="90">
        <v>1</v>
      </c>
      <c r="P1135" s="90">
        <v>40</v>
      </c>
      <c r="Q1135" s="55">
        <f t="shared" si="38"/>
        <v>45</v>
      </c>
      <c r="R1135" s="90">
        <v>4</v>
      </c>
      <c r="T1135" s="90" t="s">
        <v>3251</v>
      </c>
      <c r="Y1135" s="90" t="str">
        <f>IF(VLOOKUP(I1135,属性值!A:F,2,FALSE)&lt;17,"",IF(P1135="","",INT(VLOOKUP(P1135,属性值!A:G,R1135+1,FALSE)*VLOOKUP(I1135,属性值!A:F,5,FALSE))))</f>
        <v/>
      </c>
      <c r="Z1135" s="90" t="str">
        <f t="shared" si="39"/>
        <v/>
      </c>
      <c r="AA1135" s="90">
        <f>IF(VLOOKUP(I1135,属性值!A:B,2,FALSE)&gt;16,"",IF(P1135="","",INT(VLOOKUP(P1135,属性值!I:O,R1135+1,FALSE)*VLOOKUP(I1135,属性值!A:D,3,FALSE))))</f>
        <v>572</v>
      </c>
      <c r="AB1135" s="90">
        <f>IF(VLOOKUP(I1135,属性值!A:B,2,FALSE)&gt;16,"",IF(P1135="","",INT(VLOOKUP(P1135,属性值!I:O,R1135+1,FALSE)*VLOOKUP(I1135,属性值!A:D,4,FALSE))))</f>
        <v>286</v>
      </c>
      <c r="AC1135" s="90">
        <v>58</v>
      </c>
      <c r="AD1135" s="90" t="str">
        <f>IF(AC1135="","",VLOOKUP(AC1135,状态名词!A:C,2,FALSE))</f>
        <v>vit</v>
      </c>
      <c r="AE1135" s="90" t="str">
        <f>IF(AC1135="","",VLOOKUP(AC1135,状态名词!A:C,3,FALSE))</f>
        <v>体力</v>
      </c>
      <c r="AF1135" s="90">
        <v>50</v>
      </c>
    </row>
    <row r="1136" spans="1:32">
      <c r="I1136" s="90" t="str">
        <f>IF(H1136="",I1135,VLOOKUP(H1136,装备类型!A:B,2,FALSE))</f>
        <v>头部</v>
      </c>
      <c r="L1136" s="90" t="s">
        <v>225</v>
      </c>
      <c r="Q1136" s="55" t="str">
        <f t="shared" si="38"/>
        <v/>
      </c>
      <c r="Y1136" s="90" t="str">
        <f>IF(VLOOKUP(I1136,属性值!A:F,2,FALSE)&lt;17,"",IF(P1136="","",INT(VLOOKUP(P1136,属性值!A:G,R1136+1,FALSE)*VLOOKUP(I1136,属性值!A:F,5,FALSE))))</f>
        <v/>
      </c>
      <c r="Z1136" s="90" t="str">
        <f t="shared" si="39"/>
        <v/>
      </c>
      <c r="AA1136" s="90" t="str">
        <f>IF(VLOOKUP(I1136,属性值!A:B,2,FALSE)&gt;16,"",IF(P1136="","",INT(VLOOKUP(P1136,属性值!I:O,R1136+1,FALSE)*VLOOKUP(I1136,属性值!A:D,3,FALSE))))</f>
        <v/>
      </c>
      <c r="AB1136" s="90" t="str">
        <f>IF(VLOOKUP(I1136,属性值!A:B,2,FALSE)&gt;16,"",IF(P1136="","",INT(VLOOKUP(P1136,属性值!I:O,R1136+1,FALSE)*VLOOKUP(I1136,属性值!A:D,4,FALSE))))</f>
        <v/>
      </c>
      <c r="AC1136" s="90">
        <v>60</v>
      </c>
      <c r="AD1136" s="90" t="str">
        <f>IF(AC1136="","",VLOOKUP(AC1136,状态名词!A:C,2,FALSE))</f>
        <v>health</v>
      </c>
      <c r="AE1136" s="90" t="str">
        <f>IF(AC1136="","",VLOOKUP(AC1136,状态名词!A:C,3,FALSE))</f>
        <v>固定血量</v>
      </c>
      <c r="AF1136" s="90">
        <v>390</v>
      </c>
    </row>
    <row r="1137" spans="1:32">
      <c r="I1137" s="90" t="str">
        <f>IF(H1137="",I1136,VLOOKUP(H1137,装备类型!A:B,2,FALSE))</f>
        <v>头部</v>
      </c>
      <c r="L1137" s="90" t="s">
        <v>225</v>
      </c>
      <c r="Q1137" s="55" t="str">
        <f t="shared" si="38"/>
        <v/>
      </c>
      <c r="Y1137" s="90" t="str">
        <f>IF(VLOOKUP(I1137,属性值!A:F,2,FALSE)&lt;17,"",IF(P1137="","",INT(VLOOKUP(P1137,属性值!A:G,R1137+1,FALSE)*VLOOKUP(I1137,属性值!A:F,5,FALSE))))</f>
        <v/>
      </c>
      <c r="Z1137" s="90" t="str">
        <f t="shared" si="39"/>
        <v/>
      </c>
      <c r="AA1137" s="90" t="str">
        <f>IF(VLOOKUP(I1137,属性值!A:B,2,FALSE)&gt;16,"",IF(P1137="","",INT(VLOOKUP(P1137,属性值!I:O,R1137+1,FALSE)*VLOOKUP(I1137,属性值!A:D,3,FALSE))))</f>
        <v/>
      </c>
      <c r="AB1137" s="90" t="str">
        <f>IF(VLOOKUP(I1137,属性值!A:B,2,FALSE)&gt;16,"",IF(P1137="","",INT(VLOOKUP(P1137,属性值!I:O,R1137+1,FALSE)*VLOOKUP(I1137,属性值!A:D,4,FALSE))))</f>
        <v/>
      </c>
      <c r="AC1137" s="90">
        <v>24</v>
      </c>
      <c r="AD1137" s="90" t="str">
        <f>IF(AC1137="","",VLOOKUP(AC1137,状态名词!A:C,2,FALSE))</f>
        <v>heal</v>
      </c>
      <c r="AE1137" s="90" t="str">
        <f>IF(AC1137="","",VLOOKUP(AC1137,状态名词!A:C,3,FALSE))</f>
        <v>治疗效果+</v>
      </c>
      <c r="AF1137" s="90">
        <v>190</v>
      </c>
    </row>
    <row r="1138" spans="1:32">
      <c r="I1138" s="90" t="str">
        <f>IF(H1138="",I1137,VLOOKUP(H1138,装备类型!A:B,2,FALSE))</f>
        <v>头部</v>
      </c>
      <c r="J1138" s="90">
        <v>3</v>
      </c>
      <c r="K1138" s="90" t="s">
        <v>2081</v>
      </c>
      <c r="L1138" s="90" t="s">
        <v>1972</v>
      </c>
      <c r="O1138" s="90">
        <v>1</v>
      </c>
      <c r="P1138" s="90">
        <v>60</v>
      </c>
      <c r="Q1138" s="55">
        <f t="shared" si="38"/>
        <v>67</v>
      </c>
      <c r="R1138" s="90">
        <v>5</v>
      </c>
      <c r="T1138" s="90" t="s">
        <v>3251</v>
      </c>
      <c r="U1138" s="90">
        <v>33713</v>
      </c>
      <c r="Y1138" s="90" t="str">
        <f>IF(VLOOKUP(I1138,属性值!A:F,2,FALSE)&lt;17,"",IF(P1138="","",INT(VLOOKUP(P1138,属性值!A:G,R1138+1,FALSE)*VLOOKUP(I1138,属性值!A:F,5,FALSE))))</f>
        <v/>
      </c>
      <c r="Z1138" s="90" t="str">
        <f t="shared" si="39"/>
        <v/>
      </c>
      <c r="AA1138" s="90">
        <f>IF(VLOOKUP(I1138,属性值!A:B,2,FALSE)&gt;16,"",IF(P1138="","",INT(VLOOKUP(P1138,属性值!I:O,R1138+1,FALSE)*VLOOKUP(I1138,属性值!A:D,3,FALSE))))</f>
        <v>1285</v>
      </c>
      <c r="AB1138" s="90">
        <f>IF(VLOOKUP(I1138,属性值!A:B,2,FALSE)&gt;16,"",IF(P1138="","",INT(VLOOKUP(P1138,属性值!I:O,R1138+1,FALSE)*VLOOKUP(I1138,属性值!A:D,4,FALSE))))</f>
        <v>642</v>
      </c>
      <c r="AC1138" s="90">
        <v>58</v>
      </c>
      <c r="AD1138" s="90" t="str">
        <f>IF(AC1138="","",VLOOKUP(AC1138,状态名词!A:C,2,FALSE))</f>
        <v>vit</v>
      </c>
      <c r="AE1138" s="90" t="str">
        <f>IF(AC1138="","",VLOOKUP(AC1138,状态名词!A:C,3,FALSE))</f>
        <v>体力</v>
      </c>
      <c r="AF1138" s="90">
        <v>80</v>
      </c>
    </row>
    <row r="1139" spans="1:32">
      <c r="I1139" s="90" t="str">
        <f>IF(H1139="",I1138,VLOOKUP(H1139,装备类型!A:B,2,FALSE))</f>
        <v>头部</v>
      </c>
      <c r="L1139" s="90" t="s">
        <v>225</v>
      </c>
      <c r="Q1139" s="55" t="str">
        <f t="shared" si="38"/>
        <v/>
      </c>
      <c r="Y1139" s="90" t="str">
        <f>IF(VLOOKUP(I1139,属性值!A:F,2,FALSE)&lt;17,"",IF(P1139="","",INT(VLOOKUP(P1139,属性值!A:G,R1139+1,FALSE)*VLOOKUP(I1139,属性值!A:F,5,FALSE))))</f>
        <v/>
      </c>
      <c r="Z1139" s="90" t="str">
        <f t="shared" si="39"/>
        <v/>
      </c>
      <c r="AA1139" s="90" t="str">
        <f>IF(VLOOKUP(I1139,属性值!A:B,2,FALSE)&gt;16,"",IF(P1139="","",INT(VLOOKUP(P1139,属性值!I:O,R1139+1,FALSE)*VLOOKUP(I1139,属性值!A:D,3,FALSE))))</f>
        <v/>
      </c>
      <c r="AB1139" s="90" t="str">
        <f>IF(VLOOKUP(I1139,属性值!A:B,2,FALSE)&gt;16,"",IF(P1139="","",INT(VLOOKUP(P1139,属性值!I:O,R1139+1,FALSE)*VLOOKUP(I1139,属性值!A:D,4,FALSE))))</f>
        <v/>
      </c>
      <c r="AC1139" s="90">
        <v>60</v>
      </c>
      <c r="AD1139" s="90" t="str">
        <f>IF(AC1139="","",VLOOKUP(AC1139,状态名词!A:C,2,FALSE))</f>
        <v>health</v>
      </c>
      <c r="AE1139" s="90" t="str">
        <f>IF(AC1139="","",VLOOKUP(AC1139,状态名词!A:C,3,FALSE))</f>
        <v>固定血量</v>
      </c>
      <c r="AF1139" s="90">
        <v>640</v>
      </c>
    </row>
    <row r="1140" spans="1:32">
      <c r="I1140" s="90" t="str">
        <f>IF(H1140="",I1139,VLOOKUP(H1140,装备类型!A:B,2,FALSE))</f>
        <v>头部</v>
      </c>
      <c r="L1140" s="90" t="s">
        <v>225</v>
      </c>
      <c r="Q1140" s="55" t="str">
        <f t="shared" si="38"/>
        <v/>
      </c>
      <c r="Y1140" s="90" t="str">
        <f>IF(VLOOKUP(I1140,属性值!A:F,2,FALSE)&lt;17,"",IF(P1140="","",INT(VLOOKUP(P1140,属性值!A:G,R1140+1,FALSE)*VLOOKUP(I1140,属性值!A:F,5,FALSE))))</f>
        <v/>
      </c>
      <c r="Z1140" s="90" t="str">
        <f t="shared" si="39"/>
        <v/>
      </c>
      <c r="AA1140" s="90" t="str">
        <f>IF(VLOOKUP(I1140,属性值!A:B,2,FALSE)&gt;16,"",IF(P1140="","",INT(VLOOKUP(P1140,属性值!I:O,R1140+1,FALSE)*VLOOKUP(I1140,属性值!A:D,3,FALSE))))</f>
        <v/>
      </c>
      <c r="AB1140" s="90" t="str">
        <f>IF(VLOOKUP(I1140,属性值!A:B,2,FALSE)&gt;16,"",IF(P1140="","",INT(VLOOKUP(P1140,属性值!I:O,R1140+1,FALSE)*VLOOKUP(I1140,属性值!A:D,4,FALSE))))</f>
        <v/>
      </c>
      <c r="AC1140" s="90">
        <v>24</v>
      </c>
      <c r="AD1140" s="90" t="str">
        <f>IF(AC1140="","",VLOOKUP(AC1140,状态名词!A:C,2,FALSE))</f>
        <v>heal</v>
      </c>
      <c r="AE1140" s="90" t="str">
        <f>IF(AC1140="","",VLOOKUP(AC1140,状态名词!A:C,3,FALSE))</f>
        <v>治疗效果+</v>
      </c>
      <c r="AF1140" s="90">
        <v>320</v>
      </c>
    </row>
    <row r="1141" spans="1:32">
      <c r="A1141" s="90">
        <v>16020</v>
      </c>
      <c r="B1141" s="90">
        <v>20</v>
      </c>
      <c r="C1141" s="90">
        <v>4</v>
      </c>
      <c r="D1141" s="90">
        <v>20</v>
      </c>
      <c r="E1141" s="90">
        <v>5</v>
      </c>
      <c r="F1141" s="90">
        <v>-1</v>
      </c>
      <c r="H1141" s="90">
        <v>12</v>
      </c>
      <c r="I1141" s="90" t="str">
        <f>IF(H1141="",I1140,VLOOKUP(H1141,装备类型!A:B,2,FALSE))</f>
        <v>胸部</v>
      </c>
      <c r="J1141" s="90">
        <v>1</v>
      </c>
      <c r="K1141" s="90" t="s">
        <v>2082</v>
      </c>
      <c r="L1141" s="90" t="s">
        <v>5440</v>
      </c>
      <c r="O1141" s="90">
        <v>1</v>
      </c>
      <c r="P1141" s="90">
        <v>20</v>
      </c>
      <c r="Q1141" s="55">
        <f t="shared" si="38"/>
        <v>25</v>
      </c>
      <c r="R1141" s="90">
        <v>4</v>
      </c>
      <c r="T1141" s="90" t="s">
        <v>3252</v>
      </c>
      <c r="Y1141" s="90" t="str">
        <f>IF(VLOOKUP(I1141,属性值!A:F,2,FALSE)&lt;17,"",IF(P1141="","",INT(VLOOKUP(P1141,属性值!A:G,R1141+1,FALSE)*VLOOKUP(I1141,属性值!A:F,5,FALSE))))</f>
        <v/>
      </c>
      <c r="Z1141" s="90" t="str">
        <f t="shared" si="39"/>
        <v/>
      </c>
      <c r="AA1141" s="90">
        <f>IF(VLOOKUP(I1141,属性值!A:B,2,FALSE)&gt;16,"",IF(P1141="","",INT(VLOOKUP(P1141,属性值!I:O,R1141+1,FALSE)*VLOOKUP(I1141,属性值!A:D,3,FALSE))))</f>
        <v>260</v>
      </c>
      <c r="AB1141" s="90">
        <f>IF(VLOOKUP(I1141,属性值!A:B,2,FALSE)&gt;16,"",IF(P1141="","",INT(VLOOKUP(P1141,属性值!I:O,R1141+1,FALSE)*VLOOKUP(I1141,属性值!A:D,4,FALSE))))</f>
        <v>130</v>
      </c>
      <c r="AC1141" s="90">
        <v>58</v>
      </c>
      <c r="AD1141" s="90" t="str">
        <f>IF(AC1141="","",VLOOKUP(AC1141,状态名词!A:C,2,FALSE))</f>
        <v>vit</v>
      </c>
      <c r="AE1141" s="90" t="str">
        <f>IF(AC1141="","",VLOOKUP(AC1141,状态名词!A:C,3,FALSE))</f>
        <v>体力</v>
      </c>
      <c r="AF1141" s="90">
        <v>40</v>
      </c>
    </row>
    <row r="1142" spans="1:32">
      <c r="I1142" s="90" t="str">
        <f>IF(H1142="",I1141,VLOOKUP(H1142,装备类型!A:B,2,FALSE))</f>
        <v>胸部</v>
      </c>
      <c r="L1142" s="90" t="s">
        <v>225</v>
      </c>
      <c r="Q1142" s="55" t="str">
        <f t="shared" si="38"/>
        <v/>
      </c>
      <c r="Y1142" s="90" t="str">
        <f>IF(VLOOKUP(I1142,属性值!A:F,2,FALSE)&lt;17,"",IF(P1142="","",INT(VLOOKUP(P1142,属性值!A:G,R1142+1,FALSE)*VLOOKUP(I1142,属性值!A:F,5,FALSE))))</f>
        <v/>
      </c>
      <c r="Z1142" s="90" t="str">
        <f t="shared" si="39"/>
        <v/>
      </c>
      <c r="AA1142" s="90" t="str">
        <f>IF(VLOOKUP(I1142,属性值!A:B,2,FALSE)&gt;16,"",IF(P1142="","",INT(VLOOKUP(P1142,属性值!I:O,R1142+1,FALSE)*VLOOKUP(I1142,属性值!A:D,3,FALSE))))</f>
        <v/>
      </c>
      <c r="AB1142" s="90" t="str">
        <f>IF(VLOOKUP(I1142,属性值!A:B,2,FALSE)&gt;16,"",IF(P1142="","",INT(VLOOKUP(P1142,属性值!I:O,R1142+1,FALSE)*VLOOKUP(I1142,属性值!A:D,4,FALSE))))</f>
        <v/>
      </c>
      <c r="AC1142" s="90">
        <v>60</v>
      </c>
      <c r="AD1142" s="90" t="str">
        <f>IF(AC1142="","",VLOOKUP(AC1142,状态名词!A:C,2,FALSE))</f>
        <v>health</v>
      </c>
      <c r="AE1142" s="90" t="str">
        <f>IF(AC1142="","",VLOOKUP(AC1142,状态名词!A:C,3,FALSE))</f>
        <v>固定血量</v>
      </c>
      <c r="AF1142" s="90">
        <v>300</v>
      </c>
    </row>
    <row r="1143" spans="1:32">
      <c r="I1143" s="90" t="str">
        <f>IF(H1143="",I1142,VLOOKUP(H1143,装备类型!A:B,2,FALSE))</f>
        <v>胸部</v>
      </c>
      <c r="L1143" s="90" t="s">
        <v>225</v>
      </c>
      <c r="Q1143" s="55" t="str">
        <f t="shared" si="38"/>
        <v/>
      </c>
      <c r="Y1143" s="90" t="str">
        <f>IF(VLOOKUP(I1143,属性值!A:F,2,FALSE)&lt;17,"",IF(P1143="","",INT(VLOOKUP(P1143,属性值!A:G,R1143+1,FALSE)*VLOOKUP(I1143,属性值!A:F,5,FALSE))))</f>
        <v/>
      </c>
      <c r="Z1143" s="90" t="str">
        <f t="shared" si="39"/>
        <v/>
      </c>
      <c r="AA1143" s="90" t="str">
        <f>IF(VLOOKUP(I1143,属性值!A:B,2,FALSE)&gt;16,"",IF(P1143="","",INT(VLOOKUP(P1143,属性值!I:O,R1143+1,FALSE)*VLOOKUP(I1143,属性值!A:D,3,FALSE))))</f>
        <v/>
      </c>
      <c r="AB1143" s="90" t="str">
        <f>IF(VLOOKUP(I1143,属性值!A:B,2,FALSE)&gt;16,"",IF(P1143="","",INT(VLOOKUP(P1143,属性值!I:O,R1143+1,FALSE)*VLOOKUP(I1143,属性值!A:D,4,FALSE))))</f>
        <v/>
      </c>
      <c r="AC1143" s="90">
        <v>24</v>
      </c>
      <c r="AD1143" s="90" t="str">
        <f>IF(AC1143="","",VLOOKUP(AC1143,状态名词!A:C,2,FALSE))</f>
        <v>heal</v>
      </c>
      <c r="AE1143" s="90" t="str">
        <f>IF(AC1143="","",VLOOKUP(AC1143,状态名词!A:C,3,FALSE))</f>
        <v>治疗效果+</v>
      </c>
      <c r="AF1143" s="90">
        <v>140</v>
      </c>
    </row>
    <row r="1144" spans="1:32">
      <c r="I1144" s="90" t="str">
        <f>IF(H1144="",I1143,VLOOKUP(H1144,装备类型!A:B,2,FALSE))</f>
        <v>胸部</v>
      </c>
      <c r="J1144" s="90">
        <v>2</v>
      </c>
      <c r="K1144" s="90" t="s">
        <v>2083</v>
      </c>
      <c r="L1144" s="90" t="s">
        <v>1972</v>
      </c>
      <c r="O1144" s="90">
        <v>1</v>
      </c>
      <c r="P1144" s="90">
        <v>40</v>
      </c>
      <c r="Q1144" s="55">
        <f t="shared" si="38"/>
        <v>45</v>
      </c>
      <c r="R1144" s="90">
        <v>4</v>
      </c>
      <c r="T1144" s="90" t="s">
        <v>3252</v>
      </c>
      <c r="Y1144" s="90" t="str">
        <f>IF(VLOOKUP(I1144,属性值!A:F,2,FALSE)&lt;17,"",IF(P1144="","",INT(VLOOKUP(P1144,属性值!A:G,R1144+1,FALSE)*VLOOKUP(I1144,属性值!A:F,5,FALSE))))</f>
        <v/>
      </c>
      <c r="Z1144" s="90" t="str">
        <f t="shared" si="39"/>
        <v/>
      </c>
      <c r="AA1144" s="90">
        <f>IF(VLOOKUP(I1144,属性值!A:B,2,FALSE)&gt;16,"",IF(P1144="","",INT(VLOOKUP(P1144,属性值!I:O,R1144+1,FALSE)*VLOOKUP(I1144,属性值!A:D,3,FALSE))))</f>
        <v>572</v>
      </c>
      <c r="AB1144" s="90">
        <f>IF(VLOOKUP(I1144,属性值!A:B,2,FALSE)&gt;16,"",IF(P1144="","",INT(VLOOKUP(P1144,属性值!I:O,R1144+1,FALSE)*VLOOKUP(I1144,属性值!A:D,4,FALSE))))</f>
        <v>286</v>
      </c>
      <c r="AC1144" s="90">
        <v>58</v>
      </c>
      <c r="AD1144" s="90" t="str">
        <f>IF(AC1144="","",VLOOKUP(AC1144,状态名词!A:C,2,FALSE))</f>
        <v>vit</v>
      </c>
      <c r="AE1144" s="90" t="str">
        <f>IF(AC1144="","",VLOOKUP(AC1144,状态名词!A:C,3,FALSE))</f>
        <v>体力</v>
      </c>
      <c r="AF1144" s="90">
        <v>50</v>
      </c>
    </row>
    <row r="1145" spans="1:32">
      <c r="I1145" s="90" t="str">
        <f>IF(H1145="",I1144,VLOOKUP(H1145,装备类型!A:B,2,FALSE))</f>
        <v>胸部</v>
      </c>
      <c r="L1145" s="90" t="s">
        <v>225</v>
      </c>
      <c r="Q1145" s="55" t="str">
        <f t="shared" si="38"/>
        <v/>
      </c>
      <c r="Y1145" s="90" t="str">
        <f>IF(VLOOKUP(I1145,属性值!A:F,2,FALSE)&lt;17,"",IF(P1145="","",INT(VLOOKUP(P1145,属性值!A:G,R1145+1,FALSE)*VLOOKUP(I1145,属性值!A:F,5,FALSE))))</f>
        <v/>
      </c>
      <c r="Z1145" s="90" t="str">
        <f t="shared" si="39"/>
        <v/>
      </c>
      <c r="AA1145" s="90" t="str">
        <f>IF(VLOOKUP(I1145,属性值!A:B,2,FALSE)&gt;16,"",IF(P1145="","",INT(VLOOKUP(P1145,属性值!I:O,R1145+1,FALSE)*VLOOKUP(I1145,属性值!A:D,3,FALSE))))</f>
        <v/>
      </c>
      <c r="AB1145" s="90" t="str">
        <f>IF(VLOOKUP(I1145,属性值!A:B,2,FALSE)&gt;16,"",IF(P1145="","",INT(VLOOKUP(P1145,属性值!I:O,R1145+1,FALSE)*VLOOKUP(I1145,属性值!A:D,4,FALSE))))</f>
        <v/>
      </c>
      <c r="AC1145" s="90">
        <v>60</v>
      </c>
      <c r="AD1145" s="90" t="str">
        <f>IF(AC1145="","",VLOOKUP(AC1145,状态名词!A:C,2,FALSE))</f>
        <v>health</v>
      </c>
      <c r="AE1145" s="90" t="str">
        <f>IF(AC1145="","",VLOOKUP(AC1145,状态名词!A:C,3,FALSE))</f>
        <v>固定血量</v>
      </c>
      <c r="AF1145" s="90">
        <v>390</v>
      </c>
    </row>
    <row r="1146" spans="1:32">
      <c r="I1146" s="90" t="str">
        <f>IF(H1146="",I1145,VLOOKUP(H1146,装备类型!A:B,2,FALSE))</f>
        <v>胸部</v>
      </c>
      <c r="L1146" s="90" t="s">
        <v>225</v>
      </c>
      <c r="Q1146" s="55" t="str">
        <f t="shared" si="38"/>
        <v/>
      </c>
      <c r="Y1146" s="90" t="str">
        <f>IF(VLOOKUP(I1146,属性值!A:F,2,FALSE)&lt;17,"",IF(P1146="","",INT(VLOOKUP(P1146,属性值!A:G,R1146+1,FALSE)*VLOOKUP(I1146,属性值!A:F,5,FALSE))))</f>
        <v/>
      </c>
      <c r="Z1146" s="90" t="str">
        <f t="shared" si="39"/>
        <v/>
      </c>
      <c r="AA1146" s="90" t="str">
        <f>IF(VLOOKUP(I1146,属性值!A:B,2,FALSE)&gt;16,"",IF(P1146="","",INT(VLOOKUP(P1146,属性值!I:O,R1146+1,FALSE)*VLOOKUP(I1146,属性值!A:D,3,FALSE))))</f>
        <v/>
      </c>
      <c r="AB1146" s="90" t="str">
        <f>IF(VLOOKUP(I1146,属性值!A:B,2,FALSE)&gt;16,"",IF(P1146="","",INT(VLOOKUP(P1146,属性值!I:O,R1146+1,FALSE)*VLOOKUP(I1146,属性值!A:D,4,FALSE))))</f>
        <v/>
      </c>
      <c r="AC1146" s="90">
        <v>24</v>
      </c>
      <c r="AD1146" s="90" t="str">
        <f>IF(AC1146="","",VLOOKUP(AC1146,状态名词!A:C,2,FALSE))</f>
        <v>heal</v>
      </c>
      <c r="AE1146" s="90" t="str">
        <f>IF(AC1146="","",VLOOKUP(AC1146,状态名词!A:C,3,FALSE))</f>
        <v>治疗效果+</v>
      </c>
      <c r="AF1146" s="90">
        <v>190</v>
      </c>
    </row>
    <row r="1147" spans="1:32">
      <c r="I1147" s="90" t="str">
        <f>IF(H1147="",I1146,VLOOKUP(H1147,装备类型!A:B,2,FALSE))</f>
        <v>胸部</v>
      </c>
      <c r="J1147" s="90">
        <v>3</v>
      </c>
      <c r="K1147" s="90" t="s">
        <v>2084</v>
      </c>
      <c r="L1147" s="90" t="s">
        <v>1972</v>
      </c>
      <c r="O1147" s="90">
        <v>1</v>
      </c>
      <c r="P1147" s="90">
        <v>60</v>
      </c>
      <c r="Q1147" s="55">
        <f t="shared" si="38"/>
        <v>67</v>
      </c>
      <c r="R1147" s="90">
        <v>5</v>
      </c>
      <c r="T1147" s="90" t="s">
        <v>3252</v>
      </c>
      <c r="U1147" s="90">
        <v>33714</v>
      </c>
      <c r="Y1147" s="90" t="str">
        <f>IF(VLOOKUP(I1147,属性值!A:F,2,FALSE)&lt;17,"",IF(P1147="","",INT(VLOOKUP(P1147,属性值!A:G,R1147+1,FALSE)*VLOOKUP(I1147,属性值!A:F,5,FALSE))))</f>
        <v/>
      </c>
      <c r="Z1147" s="90" t="str">
        <f t="shared" si="39"/>
        <v/>
      </c>
      <c r="AA1147" s="90">
        <f>IF(VLOOKUP(I1147,属性值!A:B,2,FALSE)&gt;16,"",IF(P1147="","",INT(VLOOKUP(P1147,属性值!I:O,R1147+1,FALSE)*VLOOKUP(I1147,属性值!A:D,3,FALSE))))</f>
        <v>1285</v>
      </c>
      <c r="AB1147" s="90">
        <f>IF(VLOOKUP(I1147,属性值!A:B,2,FALSE)&gt;16,"",IF(P1147="","",INT(VLOOKUP(P1147,属性值!I:O,R1147+1,FALSE)*VLOOKUP(I1147,属性值!A:D,4,FALSE))))</f>
        <v>642</v>
      </c>
      <c r="AC1147" s="90">
        <v>58</v>
      </c>
      <c r="AD1147" s="90" t="str">
        <f>IF(AC1147="","",VLOOKUP(AC1147,状态名词!A:C,2,FALSE))</f>
        <v>vit</v>
      </c>
      <c r="AE1147" s="90" t="str">
        <f>IF(AC1147="","",VLOOKUP(AC1147,状态名词!A:C,3,FALSE))</f>
        <v>体力</v>
      </c>
      <c r="AF1147" s="90">
        <v>80</v>
      </c>
    </row>
    <row r="1148" spans="1:32">
      <c r="I1148" s="90" t="str">
        <f>IF(H1148="",I1147,VLOOKUP(H1148,装备类型!A:B,2,FALSE))</f>
        <v>胸部</v>
      </c>
      <c r="L1148" s="90" t="s">
        <v>225</v>
      </c>
      <c r="Q1148" s="55" t="str">
        <f t="shared" si="38"/>
        <v/>
      </c>
      <c r="Y1148" s="90" t="str">
        <f>IF(VLOOKUP(I1148,属性值!A:F,2,FALSE)&lt;17,"",IF(P1148="","",INT(VLOOKUP(P1148,属性值!A:G,R1148+1,FALSE)*VLOOKUP(I1148,属性值!A:F,5,FALSE))))</f>
        <v/>
      </c>
      <c r="Z1148" s="90" t="str">
        <f t="shared" si="39"/>
        <v/>
      </c>
      <c r="AA1148" s="90" t="str">
        <f>IF(VLOOKUP(I1148,属性值!A:B,2,FALSE)&gt;16,"",IF(P1148="","",INT(VLOOKUP(P1148,属性值!I:O,R1148+1,FALSE)*VLOOKUP(I1148,属性值!A:D,3,FALSE))))</f>
        <v/>
      </c>
      <c r="AB1148" s="90" t="str">
        <f>IF(VLOOKUP(I1148,属性值!A:B,2,FALSE)&gt;16,"",IF(P1148="","",INT(VLOOKUP(P1148,属性值!I:O,R1148+1,FALSE)*VLOOKUP(I1148,属性值!A:D,4,FALSE))))</f>
        <v/>
      </c>
      <c r="AC1148" s="90">
        <v>60</v>
      </c>
      <c r="AD1148" s="90" t="str">
        <f>IF(AC1148="","",VLOOKUP(AC1148,状态名词!A:C,2,FALSE))</f>
        <v>health</v>
      </c>
      <c r="AE1148" s="90" t="str">
        <f>IF(AC1148="","",VLOOKUP(AC1148,状态名词!A:C,3,FALSE))</f>
        <v>固定血量</v>
      </c>
      <c r="AF1148" s="90">
        <v>640</v>
      </c>
    </row>
    <row r="1149" spans="1:32">
      <c r="I1149" s="90" t="str">
        <f>IF(H1149="",I1148,VLOOKUP(H1149,装备类型!A:B,2,FALSE))</f>
        <v>胸部</v>
      </c>
      <c r="L1149" s="90" t="s">
        <v>225</v>
      </c>
      <c r="Q1149" s="55" t="str">
        <f t="shared" si="38"/>
        <v/>
      </c>
      <c r="Y1149" s="90" t="str">
        <f>IF(VLOOKUP(I1149,属性值!A:F,2,FALSE)&lt;17,"",IF(P1149="","",INT(VLOOKUP(P1149,属性值!A:G,R1149+1,FALSE)*VLOOKUP(I1149,属性值!A:F,5,FALSE))))</f>
        <v/>
      </c>
      <c r="Z1149" s="90" t="str">
        <f t="shared" si="39"/>
        <v/>
      </c>
      <c r="AA1149" s="90" t="str">
        <f>IF(VLOOKUP(I1149,属性值!A:B,2,FALSE)&gt;16,"",IF(P1149="","",INT(VLOOKUP(P1149,属性值!I:O,R1149+1,FALSE)*VLOOKUP(I1149,属性值!A:D,3,FALSE))))</f>
        <v/>
      </c>
      <c r="AB1149" s="90" t="str">
        <f>IF(VLOOKUP(I1149,属性值!A:B,2,FALSE)&gt;16,"",IF(P1149="","",INT(VLOOKUP(P1149,属性值!I:O,R1149+1,FALSE)*VLOOKUP(I1149,属性值!A:D,4,FALSE))))</f>
        <v/>
      </c>
      <c r="AC1149" s="90">
        <v>24</v>
      </c>
      <c r="AD1149" s="90" t="str">
        <f>IF(AC1149="","",VLOOKUP(AC1149,状态名词!A:C,2,FALSE))</f>
        <v>heal</v>
      </c>
      <c r="AE1149" s="90" t="str">
        <f>IF(AC1149="","",VLOOKUP(AC1149,状态名词!A:C,3,FALSE))</f>
        <v>治疗效果+</v>
      </c>
      <c r="AF1149" s="90">
        <v>320</v>
      </c>
    </row>
    <row r="1150" spans="1:32">
      <c r="A1150" s="90">
        <v>16021</v>
      </c>
      <c r="B1150" s="90">
        <v>20</v>
      </c>
      <c r="C1150" s="90">
        <v>4</v>
      </c>
      <c r="D1150" s="90">
        <v>20</v>
      </c>
      <c r="E1150" s="90">
        <v>5</v>
      </c>
      <c r="F1150" s="90">
        <v>-1</v>
      </c>
      <c r="H1150" s="90">
        <v>13</v>
      </c>
      <c r="I1150" s="90" t="str">
        <f>IF(H1150="",I1149,VLOOKUP(H1150,装备类型!A:B,2,FALSE))</f>
        <v>腿部</v>
      </c>
      <c r="J1150" s="90">
        <v>1</v>
      </c>
      <c r="K1150" s="90" t="s">
        <v>2085</v>
      </c>
      <c r="L1150" s="90" t="s">
        <v>5440</v>
      </c>
      <c r="O1150" s="90">
        <v>1</v>
      </c>
      <c r="P1150" s="90">
        <v>20</v>
      </c>
      <c r="Q1150" s="55">
        <f t="shared" si="38"/>
        <v>25</v>
      </c>
      <c r="R1150" s="90">
        <v>4</v>
      </c>
      <c r="T1150" s="90" t="s">
        <v>3253</v>
      </c>
      <c r="Y1150" s="90" t="str">
        <f>IF(VLOOKUP(I1150,属性值!A:F,2,FALSE)&lt;17,"",IF(P1150="","",INT(VLOOKUP(P1150,属性值!A:G,R1150+1,FALSE)*VLOOKUP(I1150,属性值!A:F,5,FALSE))))</f>
        <v/>
      </c>
      <c r="Z1150" s="90" t="str">
        <f t="shared" si="39"/>
        <v/>
      </c>
      <c r="AA1150" s="90">
        <f>IF(VLOOKUP(I1150,属性值!A:B,2,FALSE)&gt;16,"",IF(P1150="","",INT(VLOOKUP(P1150,属性值!I:O,R1150+1,FALSE)*VLOOKUP(I1150,属性值!A:D,3,FALSE))))</f>
        <v>260</v>
      </c>
      <c r="AB1150" s="90">
        <f>IF(VLOOKUP(I1150,属性值!A:B,2,FALSE)&gt;16,"",IF(P1150="","",INT(VLOOKUP(P1150,属性值!I:O,R1150+1,FALSE)*VLOOKUP(I1150,属性值!A:D,4,FALSE))))</f>
        <v>130</v>
      </c>
      <c r="AC1150" s="90">
        <v>58</v>
      </c>
      <c r="AD1150" s="90" t="str">
        <f>IF(AC1150="","",VLOOKUP(AC1150,状态名词!A:C,2,FALSE))</f>
        <v>vit</v>
      </c>
      <c r="AE1150" s="90" t="str">
        <f>IF(AC1150="","",VLOOKUP(AC1150,状态名词!A:C,3,FALSE))</f>
        <v>体力</v>
      </c>
      <c r="AF1150" s="90">
        <v>40</v>
      </c>
    </row>
    <row r="1151" spans="1:32">
      <c r="I1151" s="90" t="str">
        <f>IF(H1151="",I1150,VLOOKUP(H1151,装备类型!A:B,2,FALSE))</f>
        <v>腿部</v>
      </c>
      <c r="L1151" s="90" t="s">
        <v>225</v>
      </c>
      <c r="Q1151" s="55" t="str">
        <f t="shared" si="38"/>
        <v/>
      </c>
      <c r="Y1151" s="90" t="str">
        <f>IF(VLOOKUP(I1151,属性值!A:F,2,FALSE)&lt;17,"",IF(P1151="","",INT(VLOOKUP(P1151,属性值!A:G,R1151+1,FALSE)*VLOOKUP(I1151,属性值!A:F,5,FALSE))))</f>
        <v/>
      </c>
      <c r="Z1151" s="90" t="str">
        <f t="shared" si="39"/>
        <v/>
      </c>
      <c r="AA1151" s="90" t="str">
        <f>IF(VLOOKUP(I1151,属性值!A:B,2,FALSE)&gt;16,"",IF(P1151="","",INT(VLOOKUP(P1151,属性值!I:O,R1151+1,FALSE)*VLOOKUP(I1151,属性值!A:D,3,FALSE))))</f>
        <v/>
      </c>
      <c r="AB1151" s="90" t="str">
        <f>IF(VLOOKUP(I1151,属性值!A:B,2,FALSE)&gt;16,"",IF(P1151="","",INT(VLOOKUP(P1151,属性值!I:O,R1151+1,FALSE)*VLOOKUP(I1151,属性值!A:D,4,FALSE))))</f>
        <v/>
      </c>
      <c r="AC1151" s="90">
        <v>60</v>
      </c>
      <c r="AD1151" s="90" t="str">
        <f>IF(AC1151="","",VLOOKUP(AC1151,状态名词!A:C,2,FALSE))</f>
        <v>health</v>
      </c>
      <c r="AE1151" s="90" t="str">
        <f>IF(AC1151="","",VLOOKUP(AC1151,状态名词!A:C,3,FALSE))</f>
        <v>固定血量</v>
      </c>
      <c r="AF1151" s="90">
        <v>300</v>
      </c>
    </row>
    <row r="1152" spans="1:32">
      <c r="I1152" s="90" t="str">
        <f>IF(H1152="",I1151,VLOOKUP(H1152,装备类型!A:B,2,FALSE))</f>
        <v>腿部</v>
      </c>
      <c r="L1152" s="90" t="s">
        <v>225</v>
      </c>
      <c r="Q1152" s="55" t="str">
        <f t="shared" si="38"/>
        <v/>
      </c>
      <c r="Y1152" s="90" t="str">
        <f>IF(VLOOKUP(I1152,属性值!A:F,2,FALSE)&lt;17,"",IF(P1152="","",INT(VLOOKUP(P1152,属性值!A:G,R1152+1,FALSE)*VLOOKUP(I1152,属性值!A:F,5,FALSE))))</f>
        <v/>
      </c>
      <c r="Z1152" s="90" t="str">
        <f t="shared" si="39"/>
        <v/>
      </c>
      <c r="AA1152" s="90" t="str">
        <f>IF(VLOOKUP(I1152,属性值!A:B,2,FALSE)&gt;16,"",IF(P1152="","",INT(VLOOKUP(P1152,属性值!I:O,R1152+1,FALSE)*VLOOKUP(I1152,属性值!A:D,3,FALSE))))</f>
        <v/>
      </c>
      <c r="AB1152" s="90" t="str">
        <f>IF(VLOOKUP(I1152,属性值!A:B,2,FALSE)&gt;16,"",IF(P1152="","",INT(VLOOKUP(P1152,属性值!I:O,R1152+1,FALSE)*VLOOKUP(I1152,属性值!A:D,4,FALSE))))</f>
        <v/>
      </c>
      <c r="AC1152" s="90">
        <v>24</v>
      </c>
      <c r="AD1152" s="90" t="str">
        <f>IF(AC1152="","",VLOOKUP(AC1152,状态名词!A:C,2,FALSE))</f>
        <v>heal</v>
      </c>
      <c r="AE1152" s="90" t="str">
        <f>IF(AC1152="","",VLOOKUP(AC1152,状态名词!A:C,3,FALSE))</f>
        <v>治疗效果+</v>
      </c>
      <c r="AF1152" s="90">
        <v>140</v>
      </c>
    </row>
    <row r="1153" spans="1:32">
      <c r="I1153" s="90" t="str">
        <f>IF(H1153="",I1152,VLOOKUP(H1153,装备类型!A:B,2,FALSE))</f>
        <v>腿部</v>
      </c>
      <c r="J1153" s="90">
        <v>2</v>
      </c>
      <c r="K1153" s="90" t="s">
        <v>2086</v>
      </c>
      <c r="L1153" s="90" t="s">
        <v>1972</v>
      </c>
      <c r="O1153" s="90">
        <v>1</v>
      </c>
      <c r="P1153" s="90">
        <v>40</v>
      </c>
      <c r="Q1153" s="55">
        <f t="shared" si="38"/>
        <v>45</v>
      </c>
      <c r="R1153" s="90">
        <v>4</v>
      </c>
      <c r="T1153" s="90" t="s">
        <v>3253</v>
      </c>
      <c r="Y1153" s="90" t="str">
        <f>IF(VLOOKUP(I1153,属性值!A:F,2,FALSE)&lt;17,"",IF(P1153="","",INT(VLOOKUP(P1153,属性值!A:G,R1153+1,FALSE)*VLOOKUP(I1153,属性值!A:F,5,FALSE))))</f>
        <v/>
      </c>
      <c r="Z1153" s="90" t="str">
        <f t="shared" si="39"/>
        <v/>
      </c>
      <c r="AA1153" s="90">
        <f>IF(VLOOKUP(I1153,属性值!A:B,2,FALSE)&gt;16,"",IF(P1153="","",INT(VLOOKUP(P1153,属性值!I:O,R1153+1,FALSE)*VLOOKUP(I1153,属性值!A:D,3,FALSE))))</f>
        <v>572</v>
      </c>
      <c r="AB1153" s="90">
        <f>IF(VLOOKUP(I1153,属性值!A:B,2,FALSE)&gt;16,"",IF(P1153="","",INT(VLOOKUP(P1153,属性值!I:O,R1153+1,FALSE)*VLOOKUP(I1153,属性值!A:D,4,FALSE))))</f>
        <v>286</v>
      </c>
      <c r="AC1153" s="90">
        <v>58</v>
      </c>
      <c r="AD1153" s="90" t="str">
        <f>IF(AC1153="","",VLOOKUP(AC1153,状态名词!A:C,2,FALSE))</f>
        <v>vit</v>
      </c>
      <c r="AE1153" s="90" t="str">
        <f>IF(AC1153="","",VLOOKUP(AC1153,状态名词!A:C,3,FALSE))</f>
        <v>体力</v>
      </c>
      <c r="AF1153" s="90">
        <v>50</v>
      </c>
    </row>
    <row r="1154" spans="1:32">
      <c r="I1154" s="90" t="str">
        <f>IF(H1154="",I1153,VLOOKUP(H1154,装备类型!A:B,2,FALSE))</f>
        <v>腿部</v>
      </c>
      <c r="L1154" s="90" t="s">
        <v>225</v>
      </c>
      <c r="Q1154" s="55" t="str">
        <f t="shared" si="38"/>
        <v/>
      </c>
      <c r="Y1154" s="90" t="str">
        <f>IF(VLOOKUP(I1154,属性值!A:F,2,FALSE)&lt;17,"",IF(P1154="","",INT(VLOOKUP(P1154,属性值!A:G,R1154+1,FALSE)*VLOOKUP(I1154,属性值!A:F,5,FALSE))))</f>
        <v/>
      </c>
      <c r="Z1154" s="90" t="str">
        <f t="shared" si="39"/>
        <v/>
      </c>
      <c r="AA1154" s="90" t="str">
        <f>IF(VLOOKUP(I1154,属性值!A:B,2,FALSE)&gt;16,"",IF(P1154="","",INT(VLOOKUP(P1154,属性值!I:O,R1154+1,FALSE)*VLOOKUP(I1154,属性值!A:D,3,FALSE))))</f>
        <v/>
      </c>
      <c r="AB1154" s="90" t="str">
        <f>IF(VLOOKUP(I1154,属性值!A:B,2,FALSE)&gt;16,"",IF(P1154="","",INT(VLOOKUP(P1154,属性值!I:O,R1154+1,FALSE)*VLOOKUP(I1154,属性值!A:D,4,FALSE))))</f>
        <v/>
      </c>
      <c r="AC1154" s="90">
        <v>60</v>
      </c>
      <c r="AD1154" s="90" t="str">
        <f>IF(AC1154="","",VLOOKUP(AC1154,状态名词!A:C,2,FALSE))</f>
        <v>health</v>
      </c>
      <c r="AE1154" s="90" t="str">
        <f>IF(AC1154="","",VLOOKUP(AC1154,状态名词!A:C,3,FALSE))</f>
        <v>固定血量</v>
      </c>
      <c r="AF1154" s="90">
        <v>390</v>
      </c>
    </row>
    <row r="1155" spans="1:32">
      <c r="I1155" s="90" t="str">
        <f>IF(H1155="",I1154,VLOOKUP(H1155,装备类型!A:B,2,FALSE))</f>
        <v>腿部</v>
      </c>
      <c r="L1155" s="90" t="s">
        <v>225</v>
      </c>
      <c r="Q1155" s="55" t="str">
        <f t="shared" si="38"/>
        <v/>
      </c>
      <c r="Y1155" s="90" t="str">
        <f>IF(VLOOKUP(I1155,属性值!A:F,2,FALSE)&lt;17,"",IF(P1155="","",INT(VLOOKUP(P1155,属性值!A:G,R1155+1,FALSE)*VLOOKUP(I1155,属性值!A:F,5,FALSE))))</f>
        <v/>
      </c>
      <c r="Z1155" s="90" t="str">
        <f t="shared" si="39"/>
        <v/>
      </c>
      <c r="AA1155" s="90" t="str">
        <f>IF(VLOOKUP(I1155,属性值!A:B,2,FALSE)&gt;16,"",IF(P1155="","",INT(VLOOKUP(P1155,属性值!I:O,R1155+1,FALSE)*VLOOKUP(I1155,属性值!A:D,3,FALSE))))</f>
        <v/>
      </c>
      <c r="AB1155" s="90" t="str">
        <f>IF(VLOOKUP(I1155,属性值!A:B,2,FALSE)&gt;16,"",IF(P1155="","",INT(VLOOKUP(P1155,属性值!I:O,R1155+1,FALSE)*VLOOKUP(I1155,属性值!A:D,4,FALSE))))</f>
        <v/>
      </c>
      <c r="AC1155" s="90">
        <v>24</v>
      </c>
      <c r="AD1155" s="90" t="str">
        <f>IF(AC1155="","",VLOOKUP(AC1155,状态名词!A:C,2,FALSE))</f>
        <v>heal</v>
      </c>
      <c r="AE1155" s="90" t="str">
        <f>IF(AC1155="","",VLOOKUP(AC1155,状态名词!A:C,3,FALSE))</f>
        <v>治疗效果+</v>
      </c>
      <c r="AF1155" s="90">
        <v>190</v>
      </c>
    </row>
    <row r="1156" spans="1:32">
      <c r="I1156" s="90" t="str">
        <f>IF(H1156="",I1155,VLOOKUP(H1156,装备类型!A:B,2,FALSE))</f>
        <v>腿部</v>
      </c>
      <c r="J1156" s="90">
        <v>3</v>
      </c>
      <c r="K1156" s="90" t="s">
        <v>2087</v>
      </c>
      <c r="L1156" s="90" t="s">
        <v>1972</v>
      </c>
      <c r="O1156" s="90">
        <v>1</v>
      </c>
      <c r="P1156" s="90">
        <v>60</v>
      </c>
      <c r="Q1156" s="55">
        <f t="shared" si="38"/>
        <v>67</v>
      </c>
      <c r="R1156" s="90">
        <v>5</v>
      </c>
      <c r="T1156" s="90" t="s">
        <v>3253</v>
      </c>
      <c r="U1156" s="90">
        <v>33715</v>
      </c>
      <c r="Y1156" s="90" t="str">
        <f>IF(VLOOKUP(I1156,属性值!A:F,2,FALSE)&lt;17,"",IF(P1156="","",INT(VLOOKUP(P1156,属性值!A:G,R1156+1,FALSE)*VLOOKUP(I1156,属性值!A:F,5,FALSE))))</f>
        <v/>
      </c>
      <c r="Z1156" s="90" t="str">
        <f t="shared" si="39"/>
        <v/>
      </c>
      <c r="AA1156" s="90">
        <f>IF(VLOOKUP(I1156,属性值!A:B,2,FALSE)&gt;16,"",IF(P1156="","",INT(VLOOKUP(P1156,属性值!I:O,R1156+1,FALSE)*VLOOKUP(I1156,属性值!A:D,3,FALSE))))</f>
        <v>1285</v>
      </c>
      <c r="AB1156" s="90">
        <f>IF(VLOOKUP(I1156,属性值!A:B,2,FALSE)&gt;16,"",IF(P1156="","",INT(VLOOKUP(P1156,属性值!I:O,R1156+1,FALSE)*VLOOKUP(I1156,属性值!A:D,4,FALSE))))</f>
        <v>642</v>
      </c>
      <c r="AC1156" s="90">
        <v>58</v>
      </c>
      <c r="AD1156" s="90" t="str">
        <f>IF(AC1156="","",VLOOKUP(AC1156,状态名词!A:C,2,FALSE))</f>
        <v>vit</v>
      </c>
      <c r="AE1156" s="90" t="str">
        <f>IF(AC1156="","",VLOOKUP(AC1156,状态名词!A:C,3,FALSE))</f>
        <v>体力</v>
      </c>
      <c r="AF1156" s="90">
        <v>80</v>
      </c>
    </row>
    <row r="1157" spans="1:32">
      <c r="I1157" s="90" t="str">
        <f>IF(H1157="",I1156,VLOOKUP(H1157,装备类型!A:B,2,FALSE))</f>
        <v>腿部</v>
      </c>
      <c r="L1157" s="90" t="s">
        <v>225</v>
      </c>
      <c r="Q1157" s="55" t="str">
        <f t="shared" si="38"/>
        <v/>
      </c>
      <c r="Y1157" s="90" t="str">
        <f>IF(VLOOKUP(I1157,属性值!A:F,2,FALSE)&lt;17,"",IF(P1157="","",INT(VLOOKUP(P1157,属性值!A:G,R1157+1,FALSE)*VLOOKUP(I1157,属性值!A:F,5,FALSE))))</f>
        <v/>
      </c>
      <c r="Z1157" s="90" t="str">
        <f t="shared" si="39"/>
        <v/>
      </c>
      <c r="AA1157" s="90" t="str">
        <f>IF(VLOOKUP(I1157,属性值!A:B,2,FALSE)&gt;16,"",IF(P1157="","",INT(VLOOKUP(P1157,属性值!I:O,R1157+1,FALSE)*VLOOKUP(I1157,属性值!A:D,3,FALSE))))</f>
        <v/>
      </c>
      <c r="AB1157" s="90" t="str">
        <f>IF(VLOOKUP(I1157,属性值!A:B,2,FALSE)&gt;16,"",IF(P1157="","",INT(VLOOKUP(P1157,属性值!I:O,R1157+1,FALSE)*VLOOKUP(I1157,属性值!A:D,4,FALSE))))</f>
        <v/>
      </c>
      <c r="AC1157" s="90">
        <v>60</v>
      </c>
      <c r="AD1157" s="90" t="str">
        <f>IF(AC1157="","",VLOOKUP(AC1157,状态名词!A:C,2,FALSE))</f>
        <v>health</v>
      </c>
      <c r="AE1157" s="90" t="str">
        <f>IF(AC1157="","",VLOOKUP(AC1157,状态名词!A:C,3,FALSE))</f>
        <v>固定血量</v>
      </c>
      <c r="AF1157" s="90">
        <v>640</v>
      </c>
    </row>
    <row r="1158" spans="1:32">
      <c r="I1158" s="90" t="str">
        <f>IF(H1158="",I1157,VLOOKUP(H1158,装备类型!A:B,2,FALSE))</f>
        <v>腿部</v>
      </c>
      <c r="L1158" s="90" t="s">
        <v>225</v>
      </c>
      <c r="Q1158" s="55" t="str">
        <f t="shared" si="38"/>
        <v/>
      </c>
      <c r="Y1158" s="90" t="str">
        <f>IF(VLOOKUP(I1158,属性值!A:F,2,FALSE)&lt;17,"",IF(P1158="","",INT(VLOOKUP(P1158,属性值!A:G,R1158+1,FALSE)*VLOOKUP(I1158,属性值!A:F,5,FALSE))))</f>
        <v/>
      </c>
      <c r="Z1158" s="90" t="str">
        <f t="shared" si="39"/>
        <v/>
      </c>
      <c r="AA1158" s="90" t="str">
        <f>IF(VLOOKUP(I1158,属性值!A:B,2,FALSE)&gt;16,"",IF(P1158="","",INT(VLOOKUP(P1158,属性值!I:O,R1158+1,FALSE)*VLOOKUP(I1158,属性值!A:D,3,FALSE))))</f>
        <v/>
      </c>
      <c r="AB1158" s="90" t="str">
        <f>IF(VLOOKUP(I1158,属性值!A:B,2,FALSE)&gt;16,"",IF(P1158="","",INT(VLOOKUP(P1158,属性值!I:O,R1158+1,FALSE)*VLOOKUP(I1158,属性值!A:D,4,FALSE))))</f>
        <v/>
      </c>
      <c r="AC1158" s="90">
        <v>24</v>
      </c>
      <c r="AD1158" s="90" t="str">
        <f>IF(AC1158="","",VLOOKUP(AC1158,状态名词!A:C,2,FALSE))</f>
        <v>heal</v>
      </c>
      <c r="AE1158" s="90" t="str">
        <f>IF(AC1158="","",VLOOKUP(AC1158,状态名词!A:C,3,FALSE))</f>
        <v>治疗效果+</v>
      </c>
      <c r="AF1158" s="90">
        <v>320</v>
      </c>
    </row>
    <row r="1159" spans="1:32">
      <c r="A1159" s="90">
        <v>16022</v>
      </c>
      <c r="B1159" s="90">
        <v>20</v>
      </c>
      <c r="C1159" s="90">
        <v>4</v>
      </c>
      <c r="D1159" s="90">
        <v>20</v>
      </c>
      <c r="E1159" s="90">
        <v>5</v>
      </c>
      <c r="F1159" s="90">
        <v>-1</v>
      </c>
      <c r="H1159" s="90">
        <v>14</v>
      </c>
      <c r="I1159" s="90" t="str">
        <f>IF(H1159="",I1158,VLOOKUP(H1159,装备类型!A:B,2,FALSE))</f>
        <v>戒指</v>
      </c>
      <c r="J1159" s="90">
        <v>1</v>
      </c>
      <c r="K1159" s="90" t="s">
        <v>2088</v>
      </c>
      <c r="L1159" s="90" t="s">
        <v>5440</v>
      </c>
      <c r="O1159" s="90">
        <v>1</v>
      </c>
      <c r="P1159" s="90">
        <v>20</v>
      </c>
      <c r="Q1159" s="55">
        <f t="shared" si="38"/>
        <v>25</v>
      </c>
      <c r="R1159" s="90">
        <v>4</v>
      </c>
      <c r="T1159" s="90" t="s">
        <v>3254</v>
      </c>
      <c r="Y1159" s="90" t="str">
        <f>IF(VLOOKUP(I1159,属性值!A:F,2,FALSE)&lt;17,"",IF(P1159="","",INT(VLOOKUP(P1159,属性值!A:G,R1159+1,FALSE)*VLOOKUP(I1159,属性值!A:F,5,FALSE))))</f>
        <v/>
      </c>
      <c r="Z1159" s="90" t="str">
        <f t="shared" si="39"/>
        <v/>
      </c>
      <c r="AA1159" s="90">
        <f>IF(VLOOKUP(I1159,属性值!A:B,2,FALSE)&gt;16,"",IF(P1159="","",INT(VLOOKUP(P1159,属性值!I:O,R1159+1,FALSE)*VLOOKUP(I1159,属性值!A:D,3,FALSE))))</f>
        <v>130</v>
      </c>
      <c r="AB1159" s="90">
        <f>IF(VLOOKUP(I1159,属性值!A:B,2,FALSE)&gt;16,"",IF(P1159="","",INT(VLOOKUP(P1159,属性值!I:O,R1159+1,FALSE)*VLOOKUP(I1159,属性值!A:D,4,FALSE))))</f>
        <v>260</v>
      </c>
      <c r="AC1159" s="90">
        <v>54</v>
      </c>
      <c r="AD1159" s="90" t="str">
        <f>IF(AC1159="","",VLOOKUP(AC1159,状态名词!A:C,2,FALSE))</f>
        <v>spi</v>
      </c>
      <c r="AE1159" s="90" t="str">
        <f>IF(AC1159="","",VLOOKUP(AC1159,状态名词!A:C,3,FALSE))</f>
        <v>精神</v>
      </c>
      <c r="AF1159" s="90">
        <v>60</v>
      </c>
    </row>
    <row r="1160" spans="1:32">
      <c r="I1160" s="90" t="str">
        <f>IF(H1160="",I1159,VLOOKUP(H1160,装备类型!A:B,2,FALSE))</f>
        <v>戒指</v>
      </c>
      <c r="L1160" s="90" t="s">
        <v>225</v>
      </c>
      <c r="Q1160" s="55" t="str">
        <f t="shared" si="38"/>
        <v/>
      </c>
      <c r="Y1160" s="90" t="str">
        <f>IF(VLOOKUP(I1160,属性值!A:F,2,FALSE)&lt;17,"",IF(P1160="","",INT(VLOOKUP(P1160,属性值!A:G,R1160+1,FALSE)*VLOOKUP(I1160,属性值!A:F,5,FALSE))))</f>
        <v/>
      </c>
      <c r="Z1160" s="90" t="str">
        <f t="shared" si="39"/>
        <v/>
      </c>
      <c r="AA1160" s="90" t="str">
        <f>IF(VLOOKUP(I1160,属性值!A:B,2,FALSE)&gt;16,"",IF(P1160="","",INT(VLOOKUP(P1160,属性值!I:O,R1160+1,FALSE)*VLOOKUP(I1160,属性值!A:D,3,FALSE))))</f>
        <v/>
      </c>
      <c r="AB1160" s="90" t="str">
        <f>IF(VLOOKUP(I1160,属性值!A:B,2,FALSE)&gt;16,"",IF(P1160="","",INT(VLOOKUP(P1160,属性值!I:O,R1160+1,FALSE)*VLOOKUP(I1160,属性值!A:D,4,FALSE))))</f>
        <v/>
      </c>
      <c r="AC1160" s="90">
        <v>21</v>
      </c>
      <c r="AD1160" s="90" t="str">
        <f>IF(AC1160="","",VLOOKUP(AC1160,状态名词!A:C,2,FALSE))</f>
        <v>speed</v>
      </c>
      <c r="AE1160" s="90" t="str">
        <f>IF(AC1160="","",VLOOKUP(AC1160,状态名词!A:C,3,FALSE))</f>
        <v>速度+</v>
      </c>
      <c r="AF1160" s="90">
        <v>140</v>
      </c>
    </row>
    <row r="1161" spans="1:32">
      <c r="I1161" s="90" t="str">
        <f>IF(H1161="",I1160,VLOOKUP(H1161,装备类型!A:B,2,FALSE))</f>
        <v>戒指</v>
      </c>
      <c r="L1161" s="90" t="s">
        <v>225</v>
      </c>
      <c r="Q1161" s="55" t="str">
        <f t="shared" si="38"/>
        <v/>
      </c>
      <c r="Y1161" s="90" t="str">
        <f>IF(VLOOKUP(I1161,属性值!A:F,2,FALSE)&lt;17,"",IF(P1161="","",INT(VLOOKUP(P1161,属性值!A:G,R1161+1,FALSE)*VLOOKUP(I1161,属性值!A:F,5,FALSE))))</f>
        <v/>
      </c>
      <c r="Z1161" s="90" t="str">
        <f t="shared" si="39"/>
        <v/>
      </c>
      <c r="AA1161" s="90" t="str">
        <f>IF(VLOOKUP(I1161,属性值!A:B,2,FALSE)&gt;16,"",IF(P1161="","",INT(VLOOKUP(P1161,属性值!I:O,R1161+1,FALSE)*VLOOKUP(I1161,属性值!A:D,3,FALSE))))</f>
        <v/>
      </c>
      <c r="AB1161" s="90" t="str">
        <f>IF(VLOOKUP(I1161,属性值!A:B,2,FALSE)&gt;16,"",IF(P1161="","",INT(VLOOKUP(P1161,属性值!I:O,R1161+1,FALSE)*VLOOKUP(I1161,属性值!A:D,4,FALSE))))</f>
        <v/>
      </c>
      <c r="AC1161" s="90">
        <v>23</v>
      </c>
      <c r="AD1161" s="90" t="str">
        <f>IF(AC1161="","",VLOOKUP(AC1161,状态名词!A:C,2,FALSE))</f>
        <v>steal</v>
      </c>
      <c r="AE1161" s="90" t="str">
        <f>IF(AC1161="","",VLOOKUP(AC1161,状态名词!A:C,3,FALSE))</f>
        <v>生命偷取</v>
      </c>
      <c r="AF1161" s="90">
        <v>140</v>
      </c>
    </row>
    <row r="1162" spans="1:32">
      <c r="I1162" s="90" t="str">
        <f>IF(H1162="",I1161,VLOOKUP(H1162,装备类型!A:B,2,FALSE))</f>
        <v>戒指</v>
      </c>
      <c r="J1162" s="90">
        <v>2</v>
      </c>
      <c r="K1162" s="90" t="s">
        <v>2089</v>
      </c>
      <c r="L1162" s="90" t="s">
        <v>1972</v>
      </c>
      <c r="O1162" s="90">
        <v>1</v>
      </c>
      <c r="P1162" s="90">
        <v>40</v>
      </c>
      <c r="Q1162" s="55">
        <f t="shared" si="38"/>
        <v>45</v>
      </c>
      <c r="R1162" s="90">
        <v>4</v>
      </c>
      <c r="T1162" s="90" t="s">
        <v>3254</v>
      </c>
      <c r="Y1162" s="90" t="str">
        <f>IF(VLOOKUP(I1162,属性值!A:F,2,FALSE)&lt;17,"",IF(P1162="","",INT(VLOOKUP(P1162,属性值!A:G,R1162+1,FALSE)*VLOOKUP(I1162,属性值!A:F,5,FALSE))))</f>
        <v/>
      </c>
      <c r="Z1162" s="90" t="str">
        <f t="shared" si="39"/>
        <v/>
      </c>
      <c r="AA1162" s="90">
        <f>IF(VLOOKUP(I1162,属性值!A:B,2,FALSE)&gt;16,"",IF(P1162="","",INT(VLOOKUP(P1162,属性值!I:O,R1162+1,FALSE)*VLOOKUP(I1162,属性值!A:D,3,FALSE))))</f>
        <v>286</v>
      </c>
      <c r="AB1162" s="90">
        <f>IF(VLOOKUP(I1162,属性值!A:B,2,FALSE)&gt;16,"",IF(P1162="","",INT(VLOOKUP(P1162,属性值!I:O,R1162+1,FALSE)*VLOOKUP(I1162,属性值!A:D,4,FALSE))))</f>
        <v>572</v>
      </c>
      <c r="AC1162" s="90">
        <v>54</v>
      </c>
      <c r="AD1162" s="90" t="str">
        <f>IF(AC1162="","",VLOOKUP(AC1162,状态名词!A:C,2,FALSE))</f>
        <v>spi</v>
      </c>
      <c r="AE1162" s="90" t="str">
        <f>IF(AC1162="","",VLOOKUP(AC1162,状态名词!A:C,3,FALSE))</f>
        <v>精神</v>
      </c>
      <c r="AF1162" s="90">
        <v>80</v>
      </c>
    </row>
    <row r="1163" spans="1:32">
      <c r="I1163" s="90" t="str">
        <f>IF(H1163="",I1162,VLOOKUP(H1163,装备类型!A:B,2,FALSE))</f>
        <v>戒指</v>
      </c>
      <c r="L1163" s="90" t="s">
        <v>225</v>
      </c>
      <c r="Q1163" s="55" t="str">
        <f t="shared" si="38"/>
        <v/>
      </c>
      <c r="Y1163" s="90" t="str">
        <f>IF(VLOOKUP(I1163,属性值!A:F,2,FALSE)&lt;17,"",IF(P1163="","",INT(VLOOKUP(P1163,属性值!A:G,R1163+1,FALSE)*VLOOKUP(I1163,属性值!A:F,5,FALSE))))</f>
        <v/>
      </c>
      <c r="Z1163" s="90" t="str">
        <f t="shared" si="39"/>
        <v/>
      </c>
      <c r="AA1163" s="90" t="str">
        <f>IF(VLOOKUP(I1163,属性值!A:B,2,FALSE)&gt;16,"",IF(P1163="","",INT(VLOOKUP(P1163,属性值!I:O,R1163+1,FALSE)*VLOOKUP(I1163,属性值!A:D,3,FALSE))))</f>
        <v/>
      </c>
      <c r="AB1163" s="90" t="str">
        <f>IF(VLOOKUP(I1163,属性值!A:B,2,FALSE)&gt;16,"",IF(P1163="","",INT(VLOOKUP(P1163,属性值!I:O,R1163+1,FALSE)*VLOOKUP(I1163,属性值!A:D,4,FALSE))))</f>
        <v/>
      </c>
      <c r="AC1163" s="90">
        <v>21</v>
      </c>
      <c r="AD1163" s="90" t="str">
        <f>IF(AC1163="","",VLOOKUP(AC1163,状态名词!A:C,2,FALSE))</f>
        <v>speed</v>
      </c>
      <c r="AE1163" s="90" t="str">
        <f>IF(AC1163="","",VLOOKUP(AC1163,状态名词!A:C,3,FALSE))</f>
        <v>速度+</v>
      </c>
      <c r="AF1163" s="90">
        <v>190</v>
      </c>
    </row>
    <row r="1164" spans="1:32">
      <c r="I1164" s="90" t="str">
        <f>IF(H1164="",I1163,VLOOKUP(H1164,装备类型!A:B,2,FALSE))</f>
        <v>戒指</v>
      </c>
      <c r="L1164" s="90" t="s">
        <v>225</v>
      </c>
      <c r="Q1164" s="55" t="str">
        <f t="shared" si="38"/>
        <v/>
      </c>
      <c r="Y1164" s="90" t="str">
        <f>IF(VLOOKUP(I1164,属性值!A:F,2,FALSE)&lt;17,"",IF(P1164="","",INT(VLOOKUP(P1164,属性值!A:G,R1164+1,FALSE)*VLOOKUP(I1164,属性值!A:F,5,FALSE))))</f>
        <v/>
      </c>
      <c r="Z1164" s="90" t="str">
        <f t="shared" si="39"/>
        <v/>
      </c>
      <c r="AA1164" s="90" t="str">
        <f>IF(VLOOKUP(I1164,属性值!A:B,2,FALSE)&gt;16,"",IF(P1164="","",INT(VLOOKUP(P1164,属性值!I:O,R1164+1,FALSE)*VLOOKUP(I1164,属性值!A:D,3,FALSE))))</f>
        <v/>
      </c>
      <c r="AB1164" s="90" t="str">
        <f>IF(VLOOKUP(I1164,属性值!A:B,2,FALSE)&gt;16,"",IF(P1164="","",INT(VLOOKUP(P1164,属性值!I:O,R1164+1,FALSE)*VLOOKUP(I1164,属性值!A:D,4,FALSE))))</f>
        <v/>
      </c>
      <c r="AC1164" s="90">
        <v>23</v>
      </c>
      <c r="AD1164" s="90" t="str">
        <f>IF(AC1164="","",VLOOKUP(AC1164,状态名词!A:C,2,FALSE))</f>
        <v>steal</v>
      </c>
      <c r="AE1164" s="90" t="str">
        <f>IF(AC1164="","",VLOOKUP(AC1164,状态名词!A:C,3,FALSE))</f>
        <v>生命偷取</v>
      </c>
      <c r="AF1164" s="90">
        <v>190</v>
      </c>
    </row>
    <row r="1165" spans="1:32">
      <c r="I1165" s="90" t="str">
        <f>IF(H1165="",I1164,VLOOKUP(H1165,装备类型!A:B,2,FALSE))</f>
        <v>戒指</v>
      </c>
      <c r="J1165" s="90">
        <v>3</v>
      </c>
      <c r="K1165" s="90" t="s">
        <v>2090</v>
      </c>
      <c r="L1165" s="90" t="s">
        <v>1972</v>
      </c>
      <c r="O1165" s="90">
        <v>1</v>
      </c>
      <c r="P1165" s="90">
        <v>60</v>
      </c>
      <c r="Q1165" s="55">
        <f t="shared" si="38"/>
        <v>67</v>
      </c>
      <c r="R1165" s="90">
        <v>5</v>
      </c>
      <c r="T1165" s="90" t="s">
        <v>3254</v>
      </c>
      <c r="U1165" s="90">
        <v>33716</v>
      </c>
      <c r="Y1165" s="90" t="str">
        <f>IF(VLOOKUP(I1165,属性值!A:F,2,FALSE)&lt;17,"",IF(P1165="","",INT(VLOOKUP(P1165,属性值!A:G,R1165+1,FALSE)*VLOOKUP(I1165,属性值!A:F,5,FALSE))))</f>
        <v/>
      </c>
      <c r="Z1165" s="90" t="str">
        <f t="shared" si="39"/>
        <v/>
      </c>
      <c r="AA1165" s="90">
        <f>IF(VLOOKUP(I1165,属性值!A:B,2,FALSE)&gt;16,"",IF(P1165="","",INT(VLOOKUP(P1165,属性值!I:O,R1165+1,FALSE)*VLOOKUP(I1165,属性值!A:D,3,FALSE))))</f>
        <v>642</v>
      </c>
      <c r="AB1165" s="90">
        <f>IF(VLOOKUP(I1165,属性值!A:B,2,FALSE)&gt;16,"",IF(P1165="","",INT(VLOOKUP(P1165,属性值!I:O,R1165+1,FALSE)*VLOOKUP(I1165,属性值!A:D,4,FALSE))))</f>
        <v>1285</v>
      </c>
      <c r="AC1165" s="90">
        <v>54</v>
      </c>
      <c r="AD1165" s="90" t="str">
        <f>IF(AC1165="","",VLOOKUP(AC1165,状态名词!A:C,2,FALSE))</f>
        <v>spi</v>
      </c>
      <c r="AE1165" s="90" t="str">
        <f>IF(AC1165="","",VLOOKUP(AC1165,状态名词!A:C,3,FALSE))</f>
        <v>精神</v>
      </c>
      <c r="AF1165" s="90">
        <v>140</v>
      </c>
    </row>
    <row r="1166" spans="1:32">
      <c r="I1166" s="90" t="str">
        <f>IF(H1166="",I1165,VLOOKUP(H1166,装备类型!A:B,2,FALSE))</f>
        <v>戒指</v>
      </c>
      <c r="L1166" s="90" t="s">
        <v>225</v>
      </c>
      <c r="Q1166" s="55" t="str">
        <f t="shared" si="38"/>
        <v/>
      </c>
      <c r="Y1166" s="90" t="str">
        <f>IF(VLOOKUP(I1166,属性值!A:F,2,FALSE)&lt;17,"",IF(P1166="","",INT(VLOOKUP(P1166,属性值!A:G,R1166+1,FALSE)*VLOOKUP(I1166,属性值!A:F,5,FALSE))))</f>
        <v/>
      </c>
      <c r="Z1166" s="90" t="str">
        <f t="shared" si="39"/>
        <v/>
      </c>
      <c r="AA1166" s="90" t="str">
        <f>IF(VLOOKUP(I1166,属性值!A:B,2,FALSE)&gt;16,"",IF(P1166="","",INT(VLOOKUP(P1166,属性值!I:O,R1166+1,FALSE)*VLOOKUP(I1166,属性值!A:D,3,FALSE))))</f>
        <v/>
      </c>
      <c r="AB1166" s="90" t="str">
        <f>IF(VLOOKUP(I1166,属性值!A:B,2,FALSE)&gt;16,"",IF(P1166="","",INT(VLOOKUP(P1166,属性值!I:O,R1166+1,FALSE)*VLOOKUP(I1166,属性值!A:D,4,FALSE))))</f>
        <v/>
      </c>
      <c r="AC1166" s="90">
        <v>21</v>
      </c>
      <c r="AD1166" s="90" t="str">
        <f>IF(AC1166="","",VLOOKUP(AC1166,状态名词!A:C,2,FALSE))</f>
        <v>speed</v>
      </c>
      <c r="AE1166" s="90" t="str">
        <f>IF(AC1166="","",VLOOKUP(AC1166,状态名词!A:C,3,FALSE))</f>
        <v>速度+</v>
      </c>
      <c r="AF1166" s="90">
        <v>320</v>
      </c>
    </row>
    <row r="1167" spans="1:32">
      <c r="I1167" s="90" t="str">
        <f>IF(H1167="",I1166,VLOOKUP(H1167,装备类型!A:B,2,FALSE))</f>
        <v>戒指</v>
      </c>
      <c r="L1167" s="90" t="s">
        <v>225</v>
      </c>
      <c r="Q1167" s="55" t="str">
        <f t="shared" si="38"/>
        <v/>
      </c>
      <c r="Y1167" s="90" t="str">
        <f>IF(VLOOKUP(I1167,属性值!A:F,2,FALSE)&lt;17,"",IF(P1167="","",INT(VLOOKUP(P1167,属性值!A:G,R1167+1,FALSE)*VLOOKUP(I1167,属性值!A:F,5,FALSE))))</f>
        <v/>
      </c>
      <c r="Z1167" s="90" t="str">
        <f t="shared" si="39"/>
        <v/>
      </c>
      <c r="AA1167" s="90" t="str">
        <f>IF(VLOOKUP(I1167,属性值!A:B,2,FALSE)&gt;16,"",IF(P1167="","",INT(VLOOKUP(P1167,属性值!I:O,R1167+1,FALSE)*VLOOKUP(I1167,属性值!A:D,3,FALSE))))</f>
        <v/>
      </c>
      <c r="AB1167" s="90" t="str">
        <f>IF(VLOOKUP(I1167,属性值!A:B,2,FALSE)&gt;16,"",IF(P1167="","",INT(VLOOKUP(P1167,属性值!I:O,R1167+1,FALSE)*VLOOKUP(I1167,属性值!A:D,4,FALSE))))</f>
        <v/>
      </c>
      <c r="AC1167" s="90">
        <v>23</v>
      </c>
      <c r="AD1167" s="90" t="str">
        <f>IF(AC1167="","",VLOOKUP(AC1167,状态名词!A:C,2,FALSE))</f>
        <v>steal</v>
      </c>
      <c r="AE1167" s="90" t="str">
        <f>IF(AC1167="","",VLOOKUP(AC1167,状态名词!A:C,3,FALSE))</f>
        <v>生命偷取</v>
      </c>
      <c r="AF1167" s="90">
        <v>320</v>
      </c>
    </row>
    <row r="1168" spans="1:32">
      <c r="A1168" s="90">
        <v>16023</v>
      </c>
      <c r="B1168" s="90">
        <v>20</v>
      </c>
      <c r="C1168" s="90">
        <v>4</v>
      </c>
      <c r="D1168" s="90">
        <v>20</v>
      </c>
      <c r="E1168" s="90">
        <v>5</v>
      </c>
      <c r="F1168" s="90">
        <v>-1</v>
      </c>
      <c r="H1168" s="90">
        <v>15</v>
      </c>
      <c r="I1168" s="90" t="str">
        <f>IF(H1168="",I1167,VLOOKUP(H1168,装备类型!A:B,2,FALSE))</f>
        <v>项链</v>
      </c>
      <c r="J1168" s="90">
        <v>1</v>
      </c>
      <c r="K1168" s="90" t="s">
        <v>2091</v>
      </c>
      <c r="L1168" s="90" t="s">
        <v>5440</v>
      </c>
      <c r="O1168" s="90">
        <v>1</v>
      </c>
      <c r="P1168" s="90">
        <v>20</v>
      </c>
      <c r="Q1168" s="55">
        <f t="shared" si="38"/>
        <v>25</v>
      </c>
      <c r="R1168" s="90">
        <v>4</v>
      </c>
      <c r="T1168" s="90" t="s">
        <v>3255</v>
      </c>
      <c r="Y1168" s="90" t="str">
        <f>IF(VLOOKUP(I1168,属性值!A:F,2,FALSE)&lt;17,"",IF(P1168="","",INT(VLOOKUP(P1168,属性值!A:G,R1168+1,FALSE)*VLOOKUP(I1168,属性值!A:F,5,FALSE))))</f>
        <v/>
      </c>
      <c r="Z1168" s="90" t="str">
        <f t="shared" si="39"/>
        <v/>
      </c>
      <c r="AA1168" s="90">
        <f>IF(VLOOKUP(I1168,属性值!A:B,2,FALSE)&gt;16,"",IF(P1168="","",INT(VLOOKUP(P1168,属性值!I:O,R1168+1,FALSE)*VLOOKUP(I1168,属性值!A:D,3,FALSE))))</f>
        <v>130</v>
      </c>
      <c r="AB1168" s="90">
        <f>IF(VLOOKUP(I1168,属性值!A:B,2,FALSE)&gt;16,"",IF(P1168="","",INT(VLOOKUP(P1168,属性值!I:O,R1168+1,FALSE)*VLOOKUP(I1168,属性值!A:D,4,FALSE))))</f>
        <v>260</v>
      </c>
      <c r="AC1168" s="90">
        <v>54</v>
      </c>
      <c r="AD1168" s="90" t="str">
        <f>IF(AC1168="","",VLOOKUP(AC1168,状态名词!A:C,2,FALSE))</f>
        <v>spi</v>
      </c>
      <c r="AE1168" s="90" t="str">
        <f>IF(AC1168="","",VLOOKUP(AC1168,状态名词!A:C,3,FALSE))</f>
        <v>精神</v>
      </c>
      <c r="AF1168" s="90">
        <v>60</v>
      </c>
    </row>
    <row r="1169" spans="1:32">
      <c r="I1169" s="90" t="str">
        <f>IF(H1169="",I1168,VLOOKUP(H1169,装备类型!A:B,2,FALSE))</f>
        <v>项链</v>
      </c>
      <c r="L1169" s="90" t="s">
        <v>225</v>
      </c>
      <c r="Q1169" s="55" t="str">
        <f t="shared" si="38"/>
        <v/>
      </c>
      <c r="Y1169" s="90" t="str">
        <f>IF(VLOOKUP(I1169,属性值!A:F,2,FALSE)&lt;17,"",IF(P1169="","",INT(VLOOKUP(P1169,属性值!A:G,R1169+1,FALSE)*VLOOKUP(I1169,属性值!A:F,5,FALSE))))</f>
        <v/>
      </c>
      <c r="Z1169" s="90" t="str">
        <f t="shared" si="39"/>
        <v/>
      </c>
      <c r="AA1169" s="90" t="str">
        <f>IF(VLOOKUP(I1169,属性值!A:B,2,FALSE)&gt;16,"",IF(P1169="","",INT(VLOOKUP(P1169,属性值!I:O,R1169+1,FALSE)*VLOOKUP(I1169,属性值!A:D,3,FALSE))))</f>
        <v/>
      </c>
      <c r="AB1169" s="90" t="str">
        <f>IF(VLOOKUP(I1169,属性值!A:B,2,FALSE)&gt;16,"",IF(P1169="","",INT(VLOOKUP(P1169,属性值!I:O,R1169+1,FALSE)*VLOOKUP(I1169,属性值!A:D,4,FALSE))))</f>
        <v/>
      </c>
      <c r="AC1169" s="90">
        <v>21</v>
      </c>
      <c r="AD1169" s="90" t="str">
        <f>IF(AC1169="","",VLOOKUP(AC1169,状态名词!A:C,2,FALSE))</f>
        <v>speed</v>
      </c>
      <c r="AE1169" s="90" t="str">
        <f>IF(AC1169="","",VLOOKUP(AC1169,状态名词!A:C,3,FALSE))</f>
        <v>速度+</v>
      </c>
      <c r="AF1169" s="90">
        <v>140</v>
      </c>
    </row>
    <row r="1170" spans="1:32">
      <c r="I1170" s="90" t="str">
        <f>IF(H1170="",I1169,VLOOKUP(H1170,装备类型!A:B,2,FALSE))</f>
        <v>项链</v>
      </c>
      <c r="L1170" s="90" t="s">
        <v>225</v>
      </c>
      <c r="Q1170" s="55" t="str">
        <f t="shared" si="38"/>
        <v/>
      </c>
      <c r="Y1170" s="90" t="str">
        <f>IF(VLOOKUP(I1170,属性值!A:F,2,FALSE)&lt;17,"",IF(P1170="","",INT(VLOOKUP(P1170,属性值!A:G,R1170+1,FALSE)*VLOOKUP(I1170,属性值!A:F,5,FALSE))))</f>
        <v/>
      </c>
      <c r="Z1170" s="90" t="str">
        <f t="shared" si="39"/>
        <v/>
      </c>
      <c r="AA1170" s="90" t="str">
        <f>IF(VLOOKUP(I1170,属性值!A:B,2,FALSE)&gt;16,"",IF(P1170="","",INT(VLOOKUP(P1170,属性值!I:O,R1170+1,FALSE)*VLOOKUP(I1170,属性值!A:D,3,FALSE))))</f>
        <v/>
      </c>
      <c r="AB1170" s="90" t="str">
        <f>IF(VLOOKUP(I1170,属性值!A:B,2,FALSE)&gt;16,"",IF(P1170="","",INT(VLOOKUP(P1170,属性值!I:O,R1170+1,FALSE)*VLOOKUP(I1170,属性值!A:D,4,FALSE))))</f>
        <v/>
      </c>
      <c r="AC1170" s="90">
        <v>23</v>
      </c>
      <c r="AD1170" s="90" t="str">
        <f>IF(AC1170="","",VLOOKUP(AC1170,状态名词!A:C,2,FALSE))</f>
        <v>steal</v>
      </c>
      <c r="AE1170" s="90" t="str">
        <f>IF(AC1170="","",VLOOKUP(AC1170,状态名词!A:C,3,FALSE))</f>
        <v>生命偷取</v>
      </c>
      <c r="AF1170" s="90">
        <v>140</v>
      </c>
    </row>
    <row r="1171" spans="1:32">
      <c r="I1171" s="90" t="str">
        <f>IF(H1171="",I1170,VLOOKUP(H1171,装备类型!A:B,2,FALSE))</f>
        <v>项链</v>
      </c>
      <c r="J1171" s="90">
        <v>2</v>
      </c>
      <c r="K1171" s="90" t="s">
        <v>2092</v>
      </c>
      <c r="L1171" s="90" t="s">
        <v>1972</v>
      </c>
      <c r="O1171" s="90">
        <v>1</v>
      </c>
      <c r="P1171" s="90">
        <v>40</v>
      </c>
      <c r="Q1171" s="55">
        <f t="shared" si="38"/>
        <v>45</v>
      </c>
      <c r="R1171" s="90">
        <v>4</v>
      </c>
      <c r="T1171" s="90" t="s">
        <v>3255</v>
      </c>
      <c r="Y1171" s="90" t="str">
        <f>IF(VLOOKUP(I1171,属性值!A:F,2,FALSE)&lt;17,"",IF(P1171="","",INT(VLOOKUP(P1171,属性值!A:G,R1171+1,FALSE)*VLOOKUP(I1171,属性值!A:F,5,FALSE))))</f>
        <v/>
      </c>
      <c r="Z1171" s="90" t="str">
        <f t="shared" si="39"/>
        <v/>
      </c>
      <c r="AA1171" s="90">
        <f>IF(VLOOKUP(I1171,属性值!A:B,2,FALSE)&gt;16,"",IF(P1171="","",INT(VLOOKUP(P1171,属性值!I:O,R1171+1,FALSE)*VLOOKUP(I1171,属性值!A:D,3,FALSE))))</f>
        <v>286</v>
      </c>
      <c r="AB1171" s="90">
        <f>IF(VLOOKUP(I1171,属性值!A:B,2,FALSE)&gt;16,"",IF(P1171="","",INT(VLOOKUP(P1171,属性值!I:O,R1171+1,FALSE)*VLOOKUP(I1171,属性值!A:D,4,FALSE))))</f>
        <v>572</v>
      </c>
      <c r="AC1171" s="90">
        <v>54</v>
      </c>
      <c r="AD1171" s="90" t="str">
        <f>IF(AC1171="","",VLOOKUP(AC1171,状态名词!A:C,2,FALSE))</f>
        <v>spi</v>
      </c>
      <c r="AE1171" s="90" t="str">
        <f>IF(AC1171="","",VLOOKUP(AC1171,状态名词!A:C,3,FALSE))</f>
        <v>精神</v>
      </c>
      <c r="AF1171" s="90">
        <v>80</v>
      </c>
    </row>
    <row r="1172" spans="1:32">
      <c r="I1172" s="90" t="str">
        <f>IF(H1172="",I1171,VLOOKUP(H1172,装备类型!A:B,2,FALSE))</f>
        <v>项链</v>
      </c>
      <c r="L1172" s="90" t="s">
        <v>225</v>
      </c>
      <c r="Q1172" s="55" t="str">
        <f t="shared" si="38"/>
        <v/>
      </c>
      <c r="Y1172" s="90" t="str">
        <f>IF(VLOOKUP(I1172,属性值!A:F,2,FALSE)&lt;17,"",IF(P1172="","",INT(VLOOKUP(P1172,属性值!A:G,R1172+1,FALSE)*VLOOKUP(I1172,属性值!A:F,5,FALSE))))</f>
        <v/>
      </c>
      <c r="Z1172" s="90" t="str">
        <f t="shared" si="39"/>
        <v/>
      </c>
      <c r="AA1172" s="90" t="str">
        <f>IF(VLOOKUP(I1172,属性值!A:B,2,FALSE)&gt;16,"",IF(P1172="","",INT(VLOOKUP(P1172,属性值!I:O,R1172+1,FALSE)*VLOOKUP(I1172,属性值!A:D,3,FALSE))))</f>
        <v/>
      </c>
      <c r="AB1172" s="90" t="str">
        <f>IF(VLOOKUP(I1172,属性值!A:B,2,FALSE)&gt;16,"",IF(P1172="","",INT(VLOOKUP(P1172,属性值!I:O,R1172+1,FALSE)*VLOOKUP(I1172,属性值!A:D,4,FALSE))))</f>
        <v/>
      </c>
      <c r="AC1172" s="90">
        <v>21</v>
      </c>
      <c r="AD1172" s="90" t="str">
        <f>IF(AC1172="","",VLOOKUP(AC1172,状态名词!A:C,2,FALSE))</f>
        <v>speed</v>
      </c>
      <c r="AE1172" s="90" t="str">
        <f>IF(AC1172="","",VLOOKUP(AC1172,状态名词!A:C,3,FALSE))</f>
        <v>速度+</v>
      </c>
      <c r="AF1172" s="90">
        <v>190</v>
      </c>
    </row>
    <row r="1173" spans="1:32">
      <c r="I1173" s="90" t="str">
        <f>IF(H1173="",I1172,VLOOKUP(H1173,装备类型!A:B,2,FALSE))</f>
        <v>项链</v>
      </c>
      <c r="L1173" s="90" t="s">
        <v>225</v>
      </c>
      <c r="Q1173" s="55" t="str">
        <f t="shared" si="38"/>
        <v/>
      </c>
      <c r="Y1173" s="90" t="str">
        <f>IF(VLOOKUP(I1173,属性值!A:F,2,FALSE)&lt;17,"",IF(P1173="","",INT(VLOOKUP(P1173,属性值!A:G,R1173+1,FALSE)*VLOOKUP(I1173,属性值!A:F,5,FALSE))))</f>
        <v/>
      </c>
      <c r="Z1173" s="90" t="str">
        <f t="shared" si="39"/>
        <v/>
      </c>
      <c r="AA1173" s="90" t="str">
        <f>IF(VLOOKUP(I1173,属性值!A:B,2,FALSE)&gt;16,"",IF(P1173="","",INT(VLOOKUP(P1173,属性值!I:O,R1173+1,FALSE)*VLOOKUP(I1173,属性值!A:D,3,FALSE))))</f>
        <v/>
      </c>
      <c r="AB1173" s="90" t="str">
        <f>IF(VLOOKUP(I1173,属性值!A:B,2,FALSE)&gt;16,"",IF(P1173="","",INT(VLOOKUP(P1173,属性值!I:O,R1173+1,FALSE)*VLOOKUP(I1173,属性值!A:D,4,FALSE))))</f>
        <v/>
      </c>
      <c r="AC1173" s="90">
        <v>23</v>
      </c>
      <c r="AD1173" s="90" t="str">
        <f>IF(AC1173="","",VLOOKUP(AC1173,状态名词!A:C,2,FALSE))</f>
        <v>steal</v>
      </c>
      <c r="AE1173" s="90" t="str">
        <f>IF(AC1173="","",VLOOKUP(AC1173,状态名词!A:C,3,FALSE))</f>
        <v>生命偷取</v>
      </c>
      <c r="AF1173" s="90">
        <v>190</v>
      </c>
    </row>
    <row r="1174" spans="1:32">
      <c r="I1174" s="90" t="str">
        <f>IF(H1174="",I1173,VLOOKUP(H1174,装备类型!A:B,2,FALSE))</f>
        <v>项链</v>
      </c>
      <c r="J1174" s="90">
        <v>3</v>
      </c>
      <c r="K1174" s="90" t="s">
        <v>2093</v>
      </c>
      <c r="L1174" s="90" t="s">
        <v>1972</v>
      </c>
      <c r="O1174" s="90">
        <v>1</v>
      </c>
      <c r="P1174" s="90">
        <v>60</v>
      </c>
      <c r="Q1174" s="55">
        <f t="shared" si="38"/>
        <v>67</v>
      </c>
      <c r="R1174" s="90">
        <v>5</v>
      </c>
      <c r="T1174" s="90" t="s">
        <v>3255</v>
      </c>
      <c r="U1174" s="90">
        <v>33717</v>
      </c>
      <c r="Y1174" s="90" t="str">
        <f>IF(VLOOKUP(I1174,属性值!A:F,2,FALSE)&lt;17,"",IF(P1174="","",INT(VLOOKUP(P1174,属性值!A:G,R1174+1,FALSE)*VLOOKUP(I1174,属性值!A:F,5,FALSE))))</f>
        <v/>
      </c>
      <c r="Z1174" s="90" t="str">
        <f t="shared" si="39"/>
        <v/>
      </c>
      <c r="AA1174" s="90">
        <f>IF(VLOOKUP(I1174,属性值!A:B,2,FALSE)&gt;16,"",IF(P1174="","",INT(VLOOKUP(P1174,属性值!I:O,R1174+1,FALSE)*VLOOKUP(I1174,属性值!A:D,3,FALSE))))</f>
        <v>642</v>
      </c>
      <c r="AB1174" s="90">
        <f>IF(VLOOKUP(I1174,属性值!A:B,2,FALSE)&gt;16,"",IF(P1174="","",INT(VLOOKUP(P1174,属性值!I:O,R1174+1,FALSE)*VLOOKUP(I1174,属性值!A:D,4,FALSE))))</f>
        <v>1285</v>
      </c>
      <c r="AC1174" s="90">
        <v>54</v>
      </c>
      <c r="AD1174" s="90" t="str">
        <f>IF(AC1174="","",VLOOKUP(AC1174,状态名词!A:C,2,FALSE))</f>
        <v>spi</v>
      </c>
      <c r="AE1174" s="90" t="str">
        <f>IF(AC1174="","",VLOOKUP(AC1174,状态名词!A:C,3,FALSE))</f>
        <v>精神</v>
      </c>
      <c r="AF1174" s="90">
        <v>140</v>
      </c>
    </row>
    <row r="1175" spans="1:32">
      <c r="I1175" s="90" t="str">
        <f>IF(H1175="",I1174,VLOOKUP(H1175,装备类型!A:B,2,FALSE))</f>
        <v>项链</v>
      </c>
      <c r="L1175" s="90" t="s">
        <v>225</v>
      </c>
      <c r="Q1175" s="55" t="str">
        <f t="shared" ref="Q1175:Q1238" si="40">IF(R1175="","",IF(R1175=1,P1175,R1175*2-3+P1175))</f>
        <v/>
      </c>
      <c r="Y1175" s="90" t="str">
        <f>IF(VLOOKUP(I1175,属性值!A:F,2,FALSE)&lt;17,"",IF(P1175="","",INT(VLOOKUP(P1175,属性值!A:G,R1175+1,FALSE)*VLOOKUP(I1175,属性值!A:F,5,FALSE))))</f>
        <v/>
      </c>
      <c r="Z1175" s="90" t="str">
        <f t="shared" si="39"/>
        <v/>
      </c>
      <c r="AA1175" s="90" t="str">
        <f>IF(VLOOKUP(I1175,属性值!A:B,2,FALSE)&gt;16,"",IF(P1175="","",INT(VLOOKUP(P1175,属性值!I:O,R1175+1,FALSE)*VLOOKUP(I1175,属性值!A:D,3,FALSE))))</f>
        <v/>
      </c>
      <c r="AB1175" s="90" t="str">
        <f>IF(VLOOKUP(I1175,属性值!A:B,2,FALSE)&gt;16,"",IF(P1175="","",INT(VLOOKUP(P1175,属性值!I:O,R1175+1,FALSE)*VLOOKUP(I1175,属性值!A:D,4,FALSE))))</f>
        <v/>
      </c>
      <c r="AC1175" s="90">
        <v>21</v>
      </c>
      <c r="AD1175" s="90" t="str">
        <f>IF(AC1175="","",VLOOKUP(AC1175,状态名词!A:C,2,FALSE))</f>
        <v>speed</v>
      </c>
      <c r="AE1175" s="90" t="str">
        <f>IF(AC1175="","",VLOOKUP(AC1175,状态名词!A:C,3,FALSE))</f>
        <v>速度+</v>
      </c>
      <c r="AF1175" s="90">
        <v>320</v>
      </c>
    </row>
    <row r="1176" spans="1:32">
      <c r="I1176" s="90" t="str">
        <f>IF(H1176="",I1175,VLOOKUP(H1176,装备类型!A:B,2,FALSE))</f>
        <v>项链</v>
      </c>
      <c r="L1176" s="90" t="s">
        <v>225</v>
      </c>
      <c r="Q1176" s="55" t="str">
        <f t="shared" si="40"/>
        <v/>
      </c>
      <c r="Y1176" s="90" t="str">
        <f>IF(VLOOKUP(I1176,属性值!A:F,2,FALSE)&lt;17,"",IF(P1176="","",INT(VLOOKUP(P1176,属性值!A:G,R1176+1,FALSE)*VLOOKUP(I1176,属性值!A:F,5,FALSE))))</f>
        <v/>
      </c>
      <c r="Z1176" s="90" t="str">
        <f t="shared" si="39"/>
        <v/>
      </c>
      <c r="AA1176" s="90" t="str">
        <f>IF(VLOOKUP(I1176,属性值!A:B,2,FALSE)&gt;16,"",IF(P1176="","",INT(VLOOKUP(P1176,属性值!I:O,R1176+1,FALSE)*VLOOKUP(I1176,属性值!A:D,3,FALSE))))</f>
        <v/>
      </c>
      <c r="AB1176" s="90" t="str">
        <f>IF(VLOOKUP(I1176,属性值!A:B,2,FALSE)&gt;16,"",IF(P1176="","",INT(VLOOKUP(P1176,属性值!I:O,R1176+1,FALSE)*VLOOKUP(I1176,属性值!A:D,4,FALSE))))</f>
        <v/>
      </c>
      <c r="AC1176" s="90">
        <v>23</v>
      </c>
      <c r="AD1176" s="90" t="str">
        <f>IF(AC1176="","",VLOOKUP(AC1176,状态名词!A:C,2,FALSE))</f>
        <v>steal</v>
      </c>
      <c r="AE1176" s="90" t="str">
        <f>IF(AC1176="","",VLOOKUP(AC1176,状态名词!A:C,3,FALSE))</f>
        <v>生命偷取</v>
      </c>
      <c r="AF1176" s="90">
        <v>320</v>
      </c>
    </row>
    <row r="1177" spans="1:32">
      <c r="A1177" s="90">
        <v>16024</v>
      </c>
      <c r="B1177" s="90">
        <v>20</v>
      </c>
      <c r="C1177" s="90">
        <v>4</v>
      </c>
      <c r="D1177" s="90">
        <v>20</v>
      </c>
      <c r="E1177" s="90">
        <v>5</v>
      </c>
      <c r="F1177" s="90">
        <v>-1</v>
      </c>
      <c r="H1177" s="90">
        <v>16</v>
      </c>
      <c r="I1177" s="90" t="str">
        <f>IF(H1177="",I1176,VLOOKUP(H1177,装备类型!A:B,2,FALSE))</f>
        <v>手镯</v>
      </c>
      <c r="J1177" s="90">
        <v>1</v>
      </c>
      <c r="K1177" s="90" t="s">
        <v>2094</v>
      </c>
      <c r="L1177" s="90" t="s">
        <v>5440</v>
      </c>
      <c r="O1177" s="90">
        <v>1</v>
      </c>
      <c r="P1177" s="90">
        <v>20</v>
      </c>
      <c r="Q1177" s="55">
        <f t="shared" si="40"/>
        <v>25</v>
      </c>
      <c r="R1177" s="90">
        <v>4</v>
      </c>
      <c r="T1177" s="90" t="s">
        <v>3256</v>
      </c>
      <c r="Y1177" s="90" t="str">
        <f>IF(VLOOKUP(I1177,属性值!A:F,2,FALSE)&lt;17,"",IF(P1177="","",INT(VLOOKUP(P1177,属性值!A:G,R1177+1,FALSE)*VLOOKUP(I1177,属性值!A:F,5,FALSE))))</f>
        <v/>
      </c>
      <c r="Z1177" s="90" t="str">
        <f t="shared" si="39"/>
        <v/>
      </c>
      <c r="AA1177" s="90">
        <f>IF(VLOOKUP(I1177,属性值!A:B,2,FALSE)&gt;16,"",IF(P1177="","",INT(VLOOKUP(P1177,属性值!I:O,R1177+1,FALSE)*VLOOKUP(I1177,属性值!A:D,3,FALSE))))</f>
        <v>130</v>
      </c>
      <c r="AB1177" s="90">
        <f>IF(VLOOKUP(I1177,属性值!A:B,2,FALSE)&gt;16,"",IF(P1177="","",INT(VLOOKUP(P1177,属性值!I:O,R1177+1,FALSE)*VLOOKUP(I1177,属性值!A:D,4,FALSE))))</f>
        <v>260</v>
      </c>
      <c r="AC1177" s="90">
        <v>54</v>
      </c>
      <c r="AD1177" s="90" t="str">
        <f>IF(AC1177="","",VLOOKUP(AC1177,状态名词!A:C,2,FALSE))</f>
        <v>spi</v>
      </c>
      <c r="AE1177" s="90" t="str">
        <f>IF(AC1177="","",VLOOKUP(AC1177,状态名词!A:C,3,FALSE))</f>
        <v>精神</v>
      </c>
      <c r="AF1177" s="90">
        <v>60</v>
      </c>
    </row>
    <row r="1178" spans="1:32">
      <c r="I1178" s="90" t="str">
        <f>IF(H1178="",I1177,VLOOKUP(H1178,装备类型!A:B,2,FALSE))</f>
        <v>手镯</v>
      </c>
      <c r="L1178" s="90" t="s">
        <v>225</v>
      </c>
      <c r="Q1178" s="55" t="str">
        <f t="shared" si="40"/>
        <v/>
      </c>
      <c r="Y1178" s="90" t="str">
        <f>IF(VLOOKUP(I1178,属性值!A:F,2,FALSE)&lt;17,"",IF(P1178="","",INT(VLOOKUP(P1178,属性值!A:G,R1178+1,FALSE)*VLOOKUP(I1178,属性值!A:F,5,FALSE))))</f>
        <v/>
      </c>
      <c r="Z1178" s="90" t="str">
        <f t="shared" si="39"/>
        <v/>
      </c>
      <c r="AA1178" s="90" t="str">
        <f>IF(VLOOKUP(I1178,属性值!A:B,2,FALSE)&gt;16,"",IF(P1178="","",INT(VLOOKUP(P1178,属性值!I:O,R1178+1,FALSE)*VLOOKUP(I1178,属性值!A:D,3,FALSE))))</f>
        <v/>
      </c>
      <c r="AB1178" s="90" t="str">
        <f>IF(VLOOKUP(I1178,属性值!A:B,2,FALSE)&gt;16,"",IF(P1178="","",INT(VLOOKUP(P1178,属性值!I:O,R1178+1,FALSE)*VLOOKUP(I1178,属性值!A:D,4,FALSE))))</f>
        <v/>
      </c>
      <c r="AC1178" s="90">
        <v>21</v>
      </c>
      <c r="AD1178" s="90" t="str">
        <f>IF(AC1178="","",VLOOKUP(AC1178,状态名词!A:C,2,FALSE))</f>
        <v>speed</v>
      </c>
      <c r="AE1178" s="90" t="str">
        <f>IF(AC1178="","",VLOOKUP(AC1178,状态名词!A:C,3,FALSE))</f>
        <v>速度+</v>
      </c>
      <c r="AF1178" s="90">
        <v>140</v>
      </c>
    </row>
    <row r="1179" spans="1:32">
      <c r="I1179" s="90" t="str">
        <f>IF(H1179="",I1178,VLOOKUP(H1179,装备类型!A:B,2,FALSE))</f>
        <v>手镯</v>
      </c>
      <c r="L1179" s="90" t="s">
        <v>225</v>
      </c>
      <c r="Q1179" s="55" t="str">
        <f t="shared" si="40"/>
        <v/>
      </c>
      <c r="Y1179" s="90" t="str">
        <f>IF(VLOOKUP(I1179,属性值!A:F,2,FALSE)&lt;17,"",IF(P1179="","",INT(VLOOKUP(P1179,属性值!A:G,R1179+1,FALSE)*VLOOKUP(I1179,属性值!A:F,5,FALSE))))</f>
        <v/>
      </c>
      <c r="Z1179" s="90" t="str">
        <f t="shared" si="39"/>
        <v/>
      </c>
      <c r="AA1179" s="90" t="str">
        <f>IF(VLOOKUP(I1179,属性值!A:B,2,FALSE)&gt;16,"",IF(P1179="","",INT(VLOOKUP(P1179,属性值!I:O,R1179+1,FALSE)*VLOOKUP(I1179,属性值!A:D,3,FALSE))))</f>
        <v/>
      </c>
      <c r="AB1179" s="90" t="str">
        <f>IF(VLOOKUP(I1179,属性值!A:B,2,FALSE)&gt;16,"",IF(P1179="","",INT(VLOOKUP(P1179,属性值!I:O,R1179+1,FALSE)*VLOOKUP(I1179,属性值!A:D,4,FALSE))))</f>
        <v/>
      </c>
      <c r="AC1179" s="90">
        <v>23</v>
      </c>
      <c r="AD1179" s="90" t="str">
        <f>IF(AC1179="","",VLOOKUP(AC1179,状态名词!A:C,2,FALSE))</f>
        <v>steal</v>
      </c>
      <c r="AE1179" s="90" t="str">
        <f>IF(AC1179="","",VLOOKUP(AC1179,状态名词!A:C,3,FALSE))</f>
        <v>生命偷取</v>
      </c>
      <c r="AF1179" s="90">
        <v>140</v>
      </c>
    </row>
    <row r="1180" spans="1:32">
      <c r="I1180" s="90" t="str">
        <f>IF(H1180="",I1179,VLOOKUP(H1180,装备类型!A:B,2,FALSE))</f>
        <v>手镯</v>
      </c>
      <c r="J1180" s="90">
        <v>2</v>
      </c>
      <c r="K1180" s="90" t="s">
        <v>2095</v>
      </c>
      <c r="L1180" s="90" t="s">
        <v>1972</v>
      </c>
      <c r="O1180" s="90">
        <v>1</v>
      </c>
      <c r="P1180" s="90">
        <v>40</v>
      </c>
      <c r="Q1180" s="55">
        <f t="shared" si="40"/>
        <v>45</v>
      </c>
      <c r="R1180" s="90">
        <v>4</v>
      </c>
      <c r="T1180" s="90" t="s">
        <v>3256</v>
      </c>
      <c r="Y1180" s="90" t="str">
        <f>IF(VLOOKUP(I1180,属性值!A:F,2,FALSE)&lt;17,"",IF(P1180="","",INT(VLOOKUP(P1180,属性值!A:G,R1180+1,FALSE)*VLOOKUP(I1180,属性值!A:F,5,FALSE))))</f>
        <v/>
      </c>
      <c r="Z1180" s="90" t="str">
        <f t="shared" si="39"/>
        <v/>
      </c>
      <c r="AA1180" s="90">
        <f>IF(VLOOKUP(I1180,属性值!A:B,2,FALSE)&gt;16,"",IF(P1180="","",INT(VLOOKUP(P1180,属性值!I:O,R1180+1,FALSE)*VLOOKUP(I1180,属性值!A:D,3,FALSE))))</f>
        <v>286</v>
      </c>
      <c r="AB1180" s="90">
        <f>IF(VLOOKUP(I1180,属性值!A:B,2,FALSE)&gt;16,"",IF(P1180="","",INT(VLOOKUP(P1180,属性值!I:O,R1180+1,FALSE)*VLOOKUP(I1180,属性值!A:D,4,FALSE))))</f>
        <v>572</v>
      </c>
      <c r="AC1180" s="90">
        <v>54</v>
      </c>
      <c r="AD1180" s="90" t="str">
        <f>IF(AC1180="","",VLOOKUP(AC1180,状态名词!A:C,2,FALSE))</f>
        <v>spi</v>
      </c>
      <c r="AE1180" s="90" t="str">
        <f>IF(AC1180="","",VLOOKUP(AC1180,状态名词!A:C,3,FALSE))</f>
        <v>精神</v>
      </c>
      <c r="AF1180" s="90">
        <v>80</v>
      </c>
    </row>
    <row r="1181" spans="1:32">
      <c r="I1181" s="90" t="str">
        <f>IF(H1181="",I1180,VLOOKUP(H1181,装备类型!A:B,2,FALSE))</f>
        <v>手镯</v>
      </c>
      <c r="L1181" s="90" t="s">
        <v>225</v>
      </c>
      <c r="Q1181" s="55" t="str">
        <f t="shared" si="40"/>
        <v/>
      </c>
      <c r="Y1181" s="90" t="str">
        <f>IF(VLOOKUP(I1181,属性值!A:F,2,FALSE)&lt;17,"",IF(P1181="","",INT(VLOOKUP(P1181,属性值!A:G,R1181+1,FALSE)*VLOOKUP(I1181,属性值!A:F,5,FALSE))))</f>
        <v/>
      </c>
      <c r="Z1181" s="90" t="str">
        <f t="shared" si="39"/>
        <v/>
      </c>
      <c r="AA1181" s="90" t="str">
        <f>IF(VLOOKUP(I1181,属性值!A:B,2,FALSE)&gt;16,"",IF(P1181="","",INT(VLOOKUP(P1181,属性值!I:O,R1181+1,FALSE)*VLOOKUP(I1181,属性值!A:D,3,FALSE))))</f>
        <v/>
      </c>
      <c r="AB1181" s="90" t="str">
        <f>IF(VLOOKUP(I1181,属性值!A:B,2,FALSE)&gt;16,"",IF(P1181="","",INT(VLOOKUP(P1181,属性值!I:O,R1181+1,FALSE)*VLOOKUP(I1181,属性值!A:D,4,FALSE))))</f>
        <v/>
      </c>
      <c r="AC1181" s="90">
        <v>21</v>
      </c>
      <c r="AD1181" s="90" t="str">
        <f>IF(AC1181="","",VLOOKUP(AC1181,状态名词!A:C,2,FALSE))</f>
        <v>speed</v>
      </c>
      <c r="AE1181" s="90" t="str">
        <f>IF(AC1181="","",VLOOKUP(AC1181,状态名词!A:C,3,FALSE))</f>
        <v>速度+</v>
      </c>
      <c r="AF1181" s="90">
        <v>190</v>
      </c>
    </row>
    <row r="1182" spans="1:32">
      <c r="I1182" s="90" t="str">
        <f>IF(H1182="",I1181,VLOOKUP(H1182,装备类型!A:B,2,FALSE))</f>
        <v>手镯</v>
      </c>
      <c r="L1182" s="90" t="s">
        <v>225</v>
      </c>
      <c r="Q1182" s="55" t="str">
        <f t="shared" si="40"/>
        <v/>
      </c>
      <c r="Y1182" s="90" t="str">
        <f>IF(VLOOKUP(I1182,属性值!A:F,2,FALSE)&lt;17,"",IF(P1182="","",INT(VLOOKUP(P1182,属性值!A:G,R1182+1,FALSE)*VLOOKUP(I1182,属性值!A:F,5,FALSE))))</f>
        <v/>
      </c>
      <c r="Z1182" s="90" t="str">
        <f t="shared" si="39"/>
        <v/>
      </c>
      <c r="AA1182" s="90" t="str">
        <f>IF(VLOOKUP(I1182,属性值!A:B,2,FALSE)&gt;16,"",IF(P1182="","",INT(VLOOKUP(P1182,属性值!I:O,R1182+1,FALSE)*VLOOKUP(I1182,属性值!A:D,3,FALSE))))</f>
        <v/>
      </c>
      <c r="AB1182" s="90" t="str">
        <f>IF(VLOOKUP(I1182,属性值!A:B,2,FALSE)&gt;16,"",IF(P1182="","",INT(VLOOKUP(P1182,属性值!I:O,R1182+1,FALSE)*VLOOKUP(I1182,属性值!A:D,4,FALSE))))</f>
        <v/>
      </c>
      <c r="AC1182" s="90">
        <v>23</v>
      </c>
      <c r="AD1182" s="90" t="str">
        <f>IF(AC1182="","",VLOOKUP(AC1182,状态名词!A:C,2,FALSE))</f>
        <v>steal</v>
      </c>
      <c r="AE1182" s="90" t="str">
        <f>IF(AC1182="","",VLOOKUP(AC1182,状态名词!A:C,3,FALSE))</f>
        <v>生命偷取</v>
      </c>
      <c r="AF1182" s="90">
        <v>190</v>
      </c>
    </row>
    <row r="1183" spans="1:32">
      <c r="I1183" s="90" t="str">
        <f>IF(H1183="",I1182,VLOOKUP(H1183,装备类型!A:B,2,FALSE))</f>
        <v>手镯</v>
      </c>
      <c r="J1183" s="90">
        <v>3</v>
      </c>
      <c r="K1183" s="90" t="s">
        <v>2096</v>
      </c>
      <c r="L1183" s="90" t="s">
        <v>1972</v>
      </c>
      <c r="O1183" s="90">
        <v>1</v>
      </c>
      <c r="P1183" s="90">
        <v>60</v>
      </c>
      <c r="Q1183" s="55">
        <f t="shared" si="40"/>
        <v>67</v>
      </c>
      <c r="R1183" s="90">
        <v>5</v>
      </c>
      <c r="T1183" s="90" t="s">
        <v>3256</v>
      </c>
      <c r="U1183" s="90">
        <v>33718</v>
      </c>
      <c r="Y1183" s="90" t="str">
        <f>IF(VLOOKUP(I1183,属性值!A:F,2,FALSE)&lt;17,"",IF(P1183="","",INT(VLOOKUP(P1183,属性值!A:G,R1183+1,FALSE)*VLOOKUP(I1183,属性值!A:F,5,FALSE))))</f>
        <v/>
      </c>
      <c r="Z1183" s="90" t="str">
        <f t="shared" si="39"/>
        <v/>
      </c>
      <c r="AA1183" s="90">
        <f>IF(VLOOKUP(I1183,属性值!A:B,2,FALSE)&gt;16,"",IF(P1183="","",INT(VLOOKUP(P1183,属性值!I:O,R1183+1,FALSE)*VLOOKUP(I1183,属性值!A:D,3,FALSE))))</f>
        <v>642</v>
      </c>
      <c r="AB1183" s="90">
        <f>IF(VLOOKUP(I1183,属性值!A:B,2,FALSE)&gt;16,"",IF(P1183="","",INT(VLOOKUP(P1183,属性值!I:O,R1183+1,FALSE)*VLOOKUP(I1183,属性值!A:D,4,FALSE))))</f>
        <v>1285</v>
      </c>
      <c r="AC1183" s="90">
        <v>54</v>
      </c>
      <c r="AD1183" s="90" t="str">
        <f>IF(AC1183="","",VLOOKUP(AC1183,状态名词!A:C,2,FALSE))</f>
        <v>spi</v>
      </c>
      <c r="AE1183" s="90" t="str">
        <f>IF(AC1183="","",VLOOKUP(AC1183,状态名词!A:C,3,FALSE))</f>
        <v>精神</v>
      </c>
      <c r="AF1183" s="90">
        <v>140</v>
      </c>
    </row>
    <row r="1184" spans="1:32">
      <c r="I1184" s="90" t="str">
        <f>IF(H1184="",I1183,VLOOKUP(H1184,装备类型!A:B,2,FALSE))</f>
        <v>手镯</v>
      </c>
      <c r="L1184" s="90" t="s">
        <v>225</v>
      </c>
      <c r="Q1184" s="55" t="str">
        <f t="shared" si="40"/>
        <v/>
      </c>
      <c r="Y1184" s="90" t="str">
        <f>IF(VLOOKUP(I1184,属性值!A:F,2,FALSE)&lt;17,"",IF(P1184="","",INT(VLOOKUP(P1184,属性值!A:G,R1184+1,FALSE)*VLOOKUP(I1184,属性值!A:F,5,FALSE))))</f>
        <v/>
      </c>
      <c r="Z1184" s="90" t="str">
        <f t="shared" si="39"/>
        <v/>
      </c>
      <c r="AA1184" s="90" t="str">
        <f>IF(VLOOKUP(I1184,属性值!A:B,2,FALSE)&gt;16,"",IF(P1184="","",INT(VLOOKUP(P1184,属性值!I:O,R1184+1,FALSE)*VLOOKUP(I1184,属性值!A:D,3,FALSE))))</f>
        <v/>
      </c>
      <c r="AB1184" s="90" t="str">
        <f>IF(VLOOKUP(I1184,属性值!A:B,2,FALSE)&gt;16,"",IF(P1184="","",INT(VLOOKUP(P1184,属性值!I:O,R1184+1,FALSE)*VLOOKUP(I1184,属性值!A:D,4,FALSE))))</f>
        <v/>
      </c>
      <c r="AC1184" s="90">
        <v>21</v>
      </c>
      <c r="AD1184" s="90" t="str">
        <f>IF(AC1184="","",VLOOKUP(AC1184,状态名词!A:C,2,FALSE))</f>
        <v>speed</v>
      </c>
      <c r="AE1184" s="90" t="str">
        <f>IF(AC1184="","",VLOOKUP(AC1184,状态名词!A:C,3,FALSE))</f>
        <v>速度+</v>
      </c>
      <c r="AF1184" s="90">
        <v>320</v>
      </c>
    </row>
    <row r="1185" spans="1:32">
      <c r="I1185" s="90" t="str">
        <f>IF(H1185="",I1184,VLOOKUP(H1185,装备类型!A:B,2,FALSE))</f>
        <v>手镯</v>
      </c>
      <c r="L1185" s="90" t="s">
        <v>225</v>
      </c>
      <c r="Q1185" s="55" t="str">
        <f t="shared" si="40"/>
        <v/>
      </c>
      <c r="Y1185" s="90" t="str">
        <f>IF(VLOOKUP(I1185,属性值!A:F,2,FALSE)&lt;17,"",IF(P1185="","",INT(VLOOKUP(P1185,属性值!A:G,R1185+1,FALSE)*VLOOKUP(I1185,属性值!A:F,5,FALSE))))</f>
        <v/>
      </c>
      <c r="Z1185" s="90" t="str">
        <f t="shared" si="39"/>
        <v/>
      </c>
      <c r="AA1185" s="90" t="str">
        <f>IF(VLOOKUP(I1185,属性值!A:B,2,FALSE)&gt;16,"",IF(P1185="","",INT(VLOOKUP(P1185,属性值!I:O,R1185+1,FALSE)*VLOOKUP(I1185,属性值!A:D,3,FALSE))))</f>
        <v/>
      </c>
      <c r="AB1185" s="90" t="str">
        <f>IF(VLOOKUP(I1185,属性值!A:B,2,FALSE)&gt;16,"",IF(P1185="","",INT(VLOOKUP(P1185,属性值!I:O,R1185+1,FALSE)*VLOOKUP(I1185,属性值!A:D,4,FALSE))))</f>
        <v/>
      </c>
      <c r="AC1185" s="90">
        <v>23</v>
      </c>
      <c r="AD1185" s="90" t="str">
        <f>IF(AC1185="","",VLOOKUP(AC1185,状态名词!A:C,2,FALSE))</f>
        <v>steal</v>
      </c>
      <c r="AE1185" s="90" t="str">
        <f>IF(AC1185="","",VLOOKUP(AC1185,状态名词!A:C,3,FALSE))</f>
        <v>生命偷取</v>
      </c>
      <c r="AF1185" s="90">
        <v>320</v>
      </c>
    </row>
    <row r="1186" spans="1:32">
      <c r="A1186" s="90">
        <v>16025</v>
      </c>
      <c r="B1186" s="90">
        <v>20</v>
      </c>
      <c r="C1186" s="90">
        <v>4</v>
      </c>
      <c r="D1186" s="90">
        <v>20</v>
      </c>
      <c r="E1186" s="90">
        <v>5</v>
      </c>
      <c r="F1186" s="90">
        <v>-1</v>
      </c>
      <c r="H1186" s="90">
        <v>11</v>
      </c>
      <c r="I1186" s="90" t="str">
        <f>IF(H1186="",I1185,VLOOKUP(H1186,装备类型!A:B,2,FALSE))</f>
        <v>头部</v>
      </c>
      <c r="J1186" s="90">
        <v>1</v>
      </c>
      <c r="K1186" s="90" t="s">
        <v>2097</v>
      </c>
      <c r="L1186" s="90" t="s">
        <v>5441</v>
      </c>
      <c r="O1186" s="90">
        <v>1</v>
      </c>
      <c r="P1186" s="90">
        <v>20</v>
      </c>
      <c r="Q1186" s="55">
        <f t="shared" si="40"/>
        <v>25</v>
      </c>
      <c r="R1186" s="90">
        <v>4</v>
      </c>
      <c r="T1186" s="90" t="s">
        <v>3257</v>
      </c>
      <c r="Y1186" s="90" t="str">
        <f>IF(VLOOKUP(I1186,属性值!A:F,2,FALSE)&lt;17,"",IF(P1186="","",INT(VLOOKUP(P1186,属性值!A:G,R1186+1,FALSE)*VLOOKUP(I1186,属性值!A:F,5,FALSE))))</f>
        <v/>
      </c>
      <c r="Z1186" s="90" t="str">
        <f t="shared" ref="Z1186:Z1249" si="41">Y1186</f>
        <v/>
      </c>
      <c r="AA1186" s="90">
        <f>IF(VLOOKUP(I1186,属性值!A:B,2,FALSE)&gt;16,"",IF(P1186="","",INT(VLOOKUP(P1186,属性值!I:O,R1186+1,FALSE)*VLOOKUP(I1186,属性值!A:D,3,FALSE))))</f>
        <v>260</v>
      </c>
      <c r="AB1186" s="90">
        <f>IF(VLOOKUP(I1186,属性值!A:B,2,FALSE)&gt;16,"",IF(P1186="","",INT(VLOOKUP(P1186,属性值!I:O,R1186+1,FALSE)*VLOOKUP(I1186,属性值!A:D,4,FALSE))))</f>
        <v>130</v>
      </c>
      <c r="AC1186" s="90">
        <v>58</v>
      </c>
      <c r="AD1186" s="90" t="str">
        <f>IF(AC1186="","",VLOOKUP(AC1186,状态名词!A:C,2,FALSE))</f>
        <v>vit</v>
      </c>
      <c r="AE1186" s="90" t="str">
        <f>IF(AC1186="","",VLOOKUP(AC1186,状态名词!A:C,3,FALSE))</f>
        <v>体力</v>
      </c>
      <c r="AF1186" s="90">
        <v>20</v>
      </c>
    </row>
    <row r="1187" spans="1:32">
      <c r="I1187" s="90" t="str">
        <f>IF(H1187="",I1186,VLOOKUP(H1187,装备类型!A:B,2,FALSE))</f>
        <v>头部</v>
      </c>
      <c r="L1187" s="90" t="s">
        <v>225</v>
      </c>
      <c r="Q1187" s="55" t="str">
        <f t="shared" si="40"/>
        <v/>
      </c>
      <c r="Y1187" s="90" t="str">
        <f>IF(VLOOKUP(I1187,属性值!A:F,2,FALSE)&lt;17,"",IF(P1187="","",INT(VLOOKUP(P1187,属性值!A:G,R1187+1,FALSE)*VLOOKUP(I1187,属性值!A:F,5,FALSE))))</f>
        <v/>
      </c>
      <c r="Z1187" s="90" t="str">
        <f t="shared" si="41"/>
        <v/>
      </c>
      <c r="AA1187" s="90" t="str">
        <f>IF(VLOOKUP(I1187,属性值!A:B,2,FALSE)&gt;16,"",IF(P1187="","",INT(VLOOKUP(P1187,属性值!I:O,R1187+1,FALSE)*VLOOKUP(I1187,属性值!A:D,3,FALSE))))</f>
        <v/>
      </c>
      <c r="AB1187" s="90" t="str">
        <f>IF(VLOOKUP(I1187,属性值!A:B,2,FALSE)&gt;16,"",IF(P1187="","",INT(VLOOKUP(P1187,属性值!I:O,R1187+1,FALSE)*VLOOKUP(I1187,属性值!A:D,4,FALSE))))</f>
        <v/>
      </c>
      <c r="AC1187" s="90">
        <v>61</v>
      </c>
      <c r="AD1187" s="90" t="str">
        <f>IF(AC1187="","",VLOOKUP(AC1187,状态名词!A:C,2,FALSE))</f>
        <v>team_ad</v>
      </c>
      <c r="AE1187" s="90" t="str">
        <f>IF(AC1187="","",VLOOKUP(AC1187,状态名词!A:C,3,FALSE))</f>
        <v>队伍AD</v>
      </c>
      <c r="AF1187" s="90">
        <v>20</v>
      </c>
    </row>
    <row r="1188" spans="1:32">
      <c r="I1188" s="90" t="str">
        <f>IF(H1188="",I1187,VLOOKUP(H1188,装备类型!A:B,2,FALSE))</f>
        <v>头部</v>
      </c>
      <c r="L1188" s="90" t="s">
        <v>225</v>
      </c>
      <c r="Q1188" s="55" t="str">
        <f t="shared" si="40"/>
        <v/>
      </c>
      <c r="Y1188" s="90" t="str">
        <f>IF(VLOOKUP(I1188,属性值!A:F,2,FALSE)&lt;17,"",IF(P1188="","",INT(VLOOKUP(P1188,属性值!A:G,R1188+1,FALSE)*VLOOKUP(I1188,属性值!A:F,5,FALSE))))</f>
        <v/>
      </c>
      <c r="Z1188" s="90" t="str">
        <f t="shared" si="41"/>
        <v/>
      </c>
      <c r="AA1188" s="90" t="str">
        <f>IF(VLOOKUP(I1188,属性值!A:B,2,FALSE)&gt;16,"",IF(P1188="","",INT(VLOOKUP(P1188,属性值!I:O,R1188+1,FALSE)*VLOOKUP(I1188,属性值!A:D,3,FALSE))))</f>
        <v/>
      </c>
      <c r="AB1188" s="90" t="str">
        <f>IF(VLOOKUP(I1188,属性值!A:B,2,FALSE)&gt;16,"",IF(P1188="","",INT(VLOOKUP(P1188,属性值!I:O,R1188+1,FALSE)*VLOOKUP(I1188,属性值!A:D,4,FALSE))))</f>
        <v/>
      </c>
      <c r="AC1188" s="90">
        <v>19</v>
      </c>
      <c r="AD1188" s="90" t="str">
        <f>IF(AC1188="","",VLOOKUP(AC1188,状态名词!A:C,2,FALSE))</f>
        <v>rating</v>
      </c>
      <c r="AE1188" s="90" t="str">
        <f>IF(AC1188="","",VLOOKUP(AC1188,状态名词!A:C,3,FALSE))</f>
        <v>暴击+</v>
      </c>
      <c r="AF1188" s="90">
        <v>60</v>
      </c>
    </row>
    <row r="1189" spans="1:32">
      <c r="I1189" s="90" t="str">
        <f>IF(H1189="",I1188,VLOOKUP(H1189,装备类型!A:B,2,FALSE))</f>
        <v>头部</v>
      </c>
      <c r="J1189" s="90">
        <v>2</v>
      </c>
      <c r="K1189" s="90" t="s">
        <v>2098</v>
      </c>
      <c r="L1189" s="90" t="s">
        <v>1976</v>
      </c>
      <c r="O1189" s="90">
        <v>1</v>
      </c>
      <c r="P1189" s="90">
        <v>40</v>
      </c>
      <c r="Q1189" s="55">
        <f t="shared" si="40"/>
        <v>45</v>
      </c>
      <c r="R1189" s="90">
        <v>4</v>
      </c>
      <c r="T1189" s="90" t="s">
        <v>3257</v>
      </c>
      <c r="Y1189" s="90" t="str">
        <f>IF(VLOOKUP(I1189,属性值!A:F,2,FALSE)&lt;17,"",IF(P1189="","",INT(VLOOKUP(P1189,属性值!A:G,R1189+1,FALSE)*VLOOKUP(I1189,属性值!A:F,5,FALSE))))</f>
        <v/>
      </c>
      <c r="Z1189" s="90" t="str">
        <f t="shared" si="41"/>
        <v/>
      </c>
      <c r="AA1189" s="90">
        <f>IF(VLOOKUP(I1189,属性值!A:B,2,FALSE)&gt;16,"",IF(P1189="","",INT(VLOOKUP(P1189,属性值!I:O,R1189+1,FALSE)*VLOOKUP(I1189,属性值!A:D,3,FALSE))))</f>
        <v>572</v>
      </c>
      <c r="AB1189" s="90">
        <f>IF(VLOOKUP(I1189,属性值!A:B,2,FALSE)&gt;16,"",IF(P1189="","",INT(VLOOKUP(P1189,属性值!I:O,R1189+1,FALSE)*VLOOKUP(I1189,属性值!A:D,4,FALSE))))</f>
        <v>286</v>
      </c>
      <c r="AC1189" s="90">
        <v>58</v>
      </c>
      <c r="AD1189" s="90" t="str">
        <f>IF(AC1189="","",VLOOKUP(AC1189,状态名词!A:C,2,FALSE))</f>
        <v>vit</v>
      </c>
      <c r="AE1189" s="90" t="str">
        <f>IF(AC1189="","",VLOOKUP(AC1189,状态名词!A:C,3,FALSE))</f>
        <v>体力</v>
      </c>
      <c r="AF1189" s="90">
        <v>20</v>
      </c>
    </row>
    <row r="1190" spans="1:32">
      <c r="I1190" s="90" t="str">
        <f>IF(H1190="",I1189,VLOOKUP(H1190,装备类型!A:B,2,FALSE))</f>
        <v>头部</v>
      </c>
      <c r="L1190" s="90" t="s">
        <v>225</v>
      </c>
      <c r="Q1190" s="55" t="str">
        <f t="shared" si="40"/>
        <v/>
      </c>
      <c r="Y1190" s="90" t="str">
        <f>IF(VLOOKUP(I1190,属性值!A:F,2,FALSE)&lt;17,"",IF(P1190="","",INT(VLOOKUP(P1190,属性值!A:G,R1190+1,FALSE)*VLOOKUP(I1190,属性值!A:F,5,FALSE))))</f>
        <v/>
      </c>
      <c r="Z1190" s="90" t="str">
        <f t="shared" si="41"/>
        <v/>
      </c>
      <c r="AA1190" s="90" t="str">
        <f>IF(VLOOKUP(I1190,属性值!A:B,2,FALSE)&gt;16,"",IF(P1190="","",INT(VLOOKUP(P1190,属性值!I:O,R1190+1,FALSE)*VLOOKUP(I1190,属性值!A:D,3,FALSE))))</f>
        <v/>
      </c>
      <c r="AB1190" s="90" t="str">
        <f>IF(VLOOKUP(I1190,属性值!A:B,2,FALSE)&gt;16,"",IF(P1190="","",INT(VLOOKUP(P1190,属性值!I:O,R1190+1,FALSE)*VLOOKUP(I1190,属性值!A:D,4,FALSE))))</f>
        <v/>
      </c>
      <c r="AC1190" s="90">
        <v>61</v>
      </c>
      <c r="AD1190" s="90" t="str">
        <f>IF(AC1190="","",VLOOKUP(AC1190,状态名词!A:C,2,FALSE))</f>
        <v>team_ad</v>
      </c>
      <c r="AE1190" s="90" t="str">
        <f>IF(AC1190="","",VLOOKUP(AC1190,状态名词!A:C,3,FALSE))</f>
        <v>队伍AD</v>
      </c>
      <c r="AF1190" s="90">
        <v>20</v>
      </c>
    </row>
    <row r="1191" spans="1:32">
      <c r="I1191" s="90" t="str">
        <f>IF(H1191="",I1190,VLOOKUP(H1191,装备类型!A:B,2,FALSE))</f>
        <v>头部</v>
      </c>
      <c r="L1191" s="90" t="s">
        <v>225</v>
      </c>
      <c r="Q1191" s="55" t="str">
        <f t="shared" si="40"/>
        <v/>
      </c>
      <c r="Y1191" s="90" t="str">
        <f>IF(VLOOKUP(I1191,属性值!A:F,2,FALSE)&lt;17,"",IF(P1191="","",INT(VLOOKUP(P1191,属性值!A:G,R1191+1,FALSE)*VLOOKUP(I1191,属性值!A:F,5,FALSE))))</f>
        <v/>
      </c>
      <c r="Z1191" s="90" t="str">
        <f t="shared" si="41"/>
        <v/>
      </c>
      <c r="AA1191" s="90" t="str">
        <f>IF(VLOOKUP(I1191,属性值!A:B,2,FALSE)&gt;16,"",IF(P1191="","",INT(VLOOKUP(P1191,属性值!I:O,R1191+1,FALSE)*VLOOKUP(I1191,属性值!A:D,3,FALSE))))</f>
        <v/>
      </c>
      <c r="AB1191" s="90" t="str">
        <f>IF(VLOOKUP(I1191,属性值!A:B,2,FALSE)&gt;16,"",IF(P1191="","",INT(VLOOKUP(P1191,属性值!I:O,R1191+1,FALSE)*VLOOKUP(I1191,属性值!A:D,4,FALSE))))</f>
        <v/>
      </c>
      <c r="AC1191" s="90">
        <v>19</v>
      </c>
      <c r="AD1191" s="90" t="str">
        <f>IF(AC1191="","",VLOOKUP(AC1191,状态名词!A:C,2,FALSE))</f>
        <v>rating</v>
      </c>
      <c r="AE1191" s="90" t="str">
        <f>IF(AC1191="","",VLOOKUP(AC1191,状态名词!A:C,3,FALSE))</f>
        <v>暴击+</v>
      </c>
      <c r="AF1191" s="90">
        <v>100</v>
      </c>
    </row>
    <row r="1192" spans="1:32">
      <c r="I1192" s="90" t="str">
        <f>IF(H1192="",I1191,VLOOKUP(H1192,装备类型!A:B,2,FALSE))</f>
        <v>头部</v>
      </c>
      <c r="J1192" s="90">
        <v>3</v>
      </c>
      <c r="K1192" s="90" t="s">
        <v>2099</v>
      </c>
      <c r="L1192" s="90" t="s">
        <v>1976</v>
      </c>
      <c r="O1192" s="90">
        <v>1</v>
      </c>
      <c r="P1192" s="90">
        <v>60</v>
      </c>
      <c r="Q1192" s="55">
        <f t="shared" si="40"/>
        <v>67</v>
      </c>
      <c r="R1192" s="90">
        <v>5</v>
      </c>
      <c r="T1192" s="90" t="s">
        <v>3257</v>
      </c>
      <c r="U1192" s="90">
        <v>33719</v>
      </c>
      <c r="Y1192" s="90" t="str">
        <f>IF(VLOOKUP(I1192,属性值!A:F,2,FALSE)&lt;17,"",IF(P1192="","",INT(VLOOKUP(P1192,属性值!A:G,R1192+1,FALSE)*VLOOKUP(I1192,属性值!A:F,5,FALSE))))</f>
        <v/>
      </c>
      <c r="Z1192" s="90" t="str">
        <f t="shared" si="41"/>
        <v/>
      </c>
      <c r="AA1192" s="90">
        <f>IF(VLOOKUP(I1192,属性值!A:B,2,FALSE)&gt;16,"",IF(P1192="","",INT(VLOOKUP(P1192,属性值!I:O,R1192+1,FALSE)*VLOOKUP(I1192,属性值!A:D,3,FALSE))))</f>
        <v>1285</v>
      </c>
      <c r="AB1192" s="90">
        <f>IF(VLOOKUP(I1192,属性值!A:B,2,FALSE)&gt;16,"",IF(P1192="","",INT(VLOOKUP(P1192,属性值!I:O,R1192+1,FALSE)*VLOOKUP(I1192,属性值!A:D,4,FALSE))))</f>
        <v>642</v>
      </c>
      <c r="AC1192" s="90">
        <v>58</v>
      </c>
      <c r="AD1192" s="90" t="str">
        <f>IF(AC1192="","",VLOOKUP(AC1192,状态名词!A:C,2,FALSE))</f>
        <v>vit</v>
      </c>
      <c r="AE1192" s="90" t="str">
        <f>IF(AC1192="","",VLOOKUP(AC1192,状态名词!A:C,3,FALSE))</f>
        <v>体力</v>
      </c>
      <c r="AF1192" s="90">
        <v>40</v>
      </c>
    </row>
    <row r="1193" spans="1:32">
      <c r="I1193" s="90" t="str">
        <f>IF(H1193="",I1192,VLOOKUP(H1193,装备类型!A:B,2,FALSE))</f>
        <v>头部</v>
      </c>
      <c r="L1193" s="90" t="s">
        <v>225</v>
      </c>
      <c r="Q1193" s="55" t="str">
        <f t="shared" si="40"/>
        <v/>
      </c>
      <c r="Y1193" s="90" t="str">
        <f>IF(VLOOKUP(I1193,属性值!A:F,2,FALSE)&lt;17,"",IF(P1193="","",INT(VLOOKUP(P1193,属性值!A:G,R1193+1,FALSE)*VLOOKUP(I1193,属性值!A:F,5,FALSE))))</f>
        <v/>
      </c>
      <c r="Z1193" s="90" t="str">
        <f t="shared" si="41"/>
        <v/>
      </c>
      <c r="AA1193" s="90" t="str">
        <f>IF(VLOOKUP(I1193,属性值!A:B,2,FALSE)&gt;16,"",IF(P1193="","",INT(VLOOKUP(P1193,属性值!I:O,R1193+1,FALSE)*VLOOKUP(I1193,属性值!A:D,3,FALSE))))</f>
        <v/>
      </c>
      <c r="AB1193" s="90" t="str">
        <f>IF(VLOOKUP(I1193,属性值!A:B,2,FALSE)&gt;16,"",IF(P1193="","",INT(VLOOKUP(P1193,属性值!I:O,R1193+1,FALSE)*VLOOKUP(I1193,属性值!A:D,4,FALSE))))</f>
        <v/>
      </c>
      <c r="AC1193" s="90">
        <v>61</v>
      </c>
      <c r="AD1193" s="90" t="str">
        <f>IF(AC1193="","",VLOOKUP(AC1193,状态名词!A:C,2,FALSE))</f>
        <v>team_ad</v>
      </c>
      <c r="AE1193" s="90" t="str">
        <f>IF(AC1193="","",VLOOKUP(AC1193,状态名词!A:C,3,FALSE))</f>
        <v>队伍AD</v>
      </c>
      <c r="AF1193" s="90">
        <v>30</v>
      </c>
    </row>
    <row r="1194" spans="1:32">
      <c r="I1194" s="90" t="str">
        <f>IF(H1194="",I1193,VLOOKUP(H1194,装备类型!A:B,2,FALSE))</f>
        <v>头部</v>
      </c>
      <c r="L1194" s="90" t="s">
        <v>225</v>
      </c>
      <c r="Q1194" s="55" t="str">
        <f t="shared" si="40"/>
        <v/>
      </c>
      <c r="Y1194" s="90" t="str">
        <f>IF(VLOOKUP(I1194,属性值!A:F,2,FALSE)&lt;17,"",IF(P1194="","",INT(VLOOKUP(P1194,属性值!A:G,R1194+1,FALSE)*VLOOKUP(I1194,属性值!A:F,5,FALSE))))</f>
        <v/>
      </c>
      <c r="Z1194" s="90" t="str">
        <f t="shared" si="41"/>
        <v/>
      </c>
      <c r="AA1194" s="90" t="str">
        <f>IF(VLOOKUP(I1194,属性值!A:B,2,FALSE)&gt;16,"",IF(P1194="","",INT(VLOOKUP(P1194,属性值!I:O,R1194+1,FALSE)*VLOOKUP(I1194,属性值!A:D,3,FALSE))))</f>
        <v/>
      </c>
      <c r="AB1194" s="90" t="str">
        <f>IF(VLOOKUP(I1194,属性值!A:B,2,FALSE)&gt;16,"",IF(P1194="","",INT(VLOOKUP(P1194,属性值!I:O,R1194+1,FALSE)*VLOOKUP(I1194,属性值!A:D,4,FALSE))))</f>
        <v/>
      </c>
      <c r="AC1194" s="90">
        <v>19</v>
      </c>
      <c r="AD1194" s="90" t="str">
        <f>IF(AC1194="","",VLOOKUP(AC1194,状态名词!A:C,2,FALSE))</f>
        <v>rating</v>
      </c>
      <c r="AE1194" s="90" t="str">
        <f>IF(AC1194="","",VLOOKUP(AC1194,状态名词!A:C,3,FALSE))</f>
        <v>暴击+</v>
      </c>
      <c r="AF1194" s="90">
        <v>160</v>
      </c>
    </row>
    <row r="1195" spans="1:32">
      <c r="A1195" s="90">
        <v>16026</v>
      </c>
      <c r="B1195" s="90">
        <v>20</v>
      </c>
      <c r="C1195" s="90">
        <v>4</v>
      </c>
      <c r="D1195" s="90">
        <v>20</v>
      </c>
      <c r="E1195" s="90">
        <v>5</v>
      </c>
      <c r="F1195" s="90">
        <v>-1</v>
      </c>
      <c r="H1195" s="90">
        <v>12</v>
      </c>
      <c r="I1195" s="90" t="str">
        <f>IF(H1195="",I1194,VLOOKUP(H1195,装备类型!A:B,2,FALSE))</f>
        <v>胸部</v>
      </c>
      <c r="J1195" s="90">
        <v>1</v>
      </c>
      <c r="K1195" s="90" t="s">
        <v>2100</v>
      </c>
      <c r="L1195" s="90" t="s">
        <v>5441</v>
      </c>
      <c r="O1195" s="90">
        <v>1</v>
      </c>
      <c r="P1195" s="90">
        <v>20</v>
      </c>
      <c r="Q1195" s="55">
        <f t="shared" si="40"/>
        <v>25</v>
      </c>
      <c r="R1195" s="90">
        <v>4</v>
      </c>
      <c r="T1195" s="90" t="s">
        <v>3258</v>
      </c>
      <c r="Y1195" s="90" t="str">
        <f>IF(VLOOKUP(I1195,属性值!A:F,2,FALSE)&lt;17,"",IF(P1195="","",INT(VLOOKUP(P1195,属性值!A:G,R1195+1,FALSE)*VLOOKUP(I1195,属性值!A:F,5,FALSE))))</f>
        <v/>
      </c>
      <c r="Z1195" s="90" t="str">
        <f t="shared" si="41"/>
        <v/>
      </c>
      <c r="AA1195" s="90">
        <f>IF(VLOOKUP(I1195,属性值!A:B,2,FALSE)&gt;16,"",IF(P1195="","",INT(VLOOKUP(P1195,属性值!I:O,R1195+1,FALSE)*VLOOKUP(I1195,属性值!A:D,3,FALSE))))</f>
        <v>260</v>
      </c>
      <c r="AB1195" s="90">
        <f>IF(VLOOKUP(I1195,属性值!A:B,2,FALSE)&gt;16,"",IF(P1195="","",INT(VLOOKUP(P1195,属性值!I:O,R1195+1,FALSE)*VLOOKUP(I1195,属性值!A:D,4,FALSE))))</f>
        <v>130</v>
      </c>
      <c r="AC1195" s="90">
        <v>58</v>
      </c>
      <c r="AD1195" s="90" t="str">
        <f>IF(AC1195="","",VLOOKUP(AC1195,状态名词!A:C,2,FALSE))</f>
        <v>vit</v>
      </c>
      <c r="AE1195" s="90" t="str">
        <f>IF(AC1195="","",VLOOKUP(AC1195,状态名词!A:C,3,FALSE))</f>
        <v>体力</v>
      </c>
      <c r="AF1195" s="90">
        <v>20</v>
      </c>
    </row>
    <row r="1196" spans="1:32">
      <c r="I1196" s="90" t="str">
        <f>IF(H1196="",I1195,VLOOKUP(H1196,装备类型!A:B,2,FALSE))</f>
        <v>胸部</v>
      </c>
      <c r="L1196" s="90" t="s">
        <v>225</v>
      </c>
      <c r="Q1196" s="55" t="str">
        <f t="shared" si="40"/>
        <v/>
      </c>
      <c r="Y1196" s="90" t="str">
        <f>IF(VLOOKUP(I1196,属性值!A:F,2,FALSE)&lt;17,"",IF(P1196="","",INT(VLOOKUP(P1196,属性值!A:G,R1196+1,FALSE)*VLOOKUP(I1196,属性值!A:F,5,FALSE))))</f>
        <v/>
      </c>
      <c r="Z1196" s="90" t="str">
        <f t="shared" si="41"/>
        <v/>
      </c>
      <c r="AA1196" s="90" t="str">
        <f>IF(VLOOKUP(I1196,属性值!A:B,2,FALSE)&gt;16,"",IF(P1196="","",INT(VLOOKUP(P1196,属性值!I:O,R1196+1,FALSE)*VLOOKUP(I1196,属性值!A:D,3,FALSE))))</f>
        <v/>
      </c>
      <c r="AB1196" s="90" t="str">
        <f>IF(VLOOKUP(I1196,属性值!A:B,2,FALSE)&gt;16,"",IF(P1196="","",INT(VLOOKUP(P1196,属性值!I:O,R1196+1,FALSE)*VLOOKUP(I1196,属性值!A:D,4,FALSE))))</f>
        <v/>
      </c>
      <c r="AC1196" s="90">
        <v>61</v>
      </c>
      <c r="AD1196" s="90" t="str">
        <f>IF(AC1196="","",VLOOKUP(AC1196,状态名词!A:C,2,FALSE))</f>
        <v>team_ad</v>
      </c>
      <c r="AE1196" s="90" t="str">
        <f>IF(AC1196="","",VLOOKUP(AC1196,状态名词!A:C,3,FALSE))</f>
        <v>队伍AD</v>
      </c>
      <c r="AF1196" s="90">
        <v>20</v>
      </c>
    </row>
    <row r="1197" spans="1:32">
      <c r="I1197" s="90" t="str">
        <f>IF(H1197="",I1196,VLOOKUP(H1197,装备类型!A:B,2,FALSE))</f>
        <v>胸部</v>
      </c>
      <c r="L1197" s="90" t="s">
        <v>225</v>
      </c>
      <c r="Q1197" s="55" t="str">
        <f t="shared" si="40"/>
        <v/>
      </c>
      <c r="Y1197" s="90" t="str">
        <f>IF(VLOOKUP(I1197,属性值!A:F,2,FALSE)&lt;17,"",IF(P1197="","",INT(VLOOKUP(P1197,属性值!A:G,R1197+1,FALSE)*VLOOKUP(I1197,属性值!A:F,5,FALSE))))</f>
        <v/>
      </c>
      <c r="Z1197" s="90" t="str">
        <f t="shared" si="41"/>
        <v/>
      </c>
      <c r="AA1197" s="90" t="str">
        <f>IF(VLOOKUP(I1197,属性值!A:B,2,FALSE)&gt;16,"",IF(P1197="","",INT(VLOOKUP(P1197,属性值!I:O,R1197+1,FALSE)*VLOOKUP(I1197,属性值!A:D,3,FALSE))))</f>
        <v/>
      </c>
      <c r="AB1197" s="90" t="str">
        <f>IF(VLOOKUP(I1197,属性值!A:B,2,FALSE)&gt;16,"",IF(P1197="","",INT(VLOOKUP(P1197,属性值!I:O,R1197+1,FALSE)*VLOOKUP(I1197,属性值!A:D,4,FALSE))))</f>
        <v/>
      </c>
      <c r="AC1197" s="90">
        <v>19</v>
      </c>
      <c r="AD1197" s="90" t="str">
        <f>IF(AC1197="","",VLOOKUP(AC1197,状态名词!A:C,2,FALSE))</f>
        <v>rating</v>
      </c>
      <c r="AE1197" s="90" t="str">
        <f>IF(AC1197="","",VLOOKUP(AC1197,状态名词!A:C,3,FALSE))</f>
        <v>暴击+</v>
      </c>
      <c r="AF1197" s="90">
        <v>60</v>
      </c>
    </row>
    <row r="1198" spans="1:32">
      <c r="I1198" s="90" t="str">
        <f>IF(H1198="",I1197,VLOOKUP(H1198,装备类型!A:B,2,FALSE))</f>
        <v>胸部</v>
      </c>
      <c r="J1198" s="90">
        <v>2</v>
      </c>
      <c r="K1198" s="90" t="s">
        <v>2101</v>
      </c>
      <c r="L1198" s="90" t="s">
        <v>1976</v>
      </c>
      <c r="O1198" s="90">
        <v>1</v>
      </c>
      <c r="P1198" s="90">
        <v>40</v>
      </c>
      <c r="Q1198" s="55">
        <f t="shared" si="40"/>
        <v>45</v>
      </c>
      <c r="R1198" s="90">
        <v>4</v>
      </c>
      <c r="T1198" s="90" t="s">
        <v>3258</v>
      </c>
      <c r="Y1198" s="90" t="str">
        <f>IF(VLOOKUP(I1198,属性值!A:F,2,FALSE)&lt;17,"",IF(P1198="","",INT(VLOOKUP(P1198,属性值!A:G,R1198+1,FALSE)*VLOOKUP(I1198,属性值!A:F,5,FALSE))))</f>
        <v/>
      </c>
      <c r="Z1198" s="90" t="str">
        <f t="shared" si="41"/>
        <v/>
      </c>
      <c r="AA1198" s="90">
        <f>IF(VLOOKUP(I1198,属性值!A:B,2,FALSE)&gt;16,"",IF(P1198="","",INT(VLOOKUP(P1198,属性值!I:O,R1198+1,FALSE)*VLOOKUP(I1198,属性值!A:D,3,FALSE))))</f>
        <v>572</v>
      </c>
      <c r="AB1198" s="90">
        <f>IF(VLOOKUP(I1198,属性值!A:B,2,FALSE)&gt;16,"",IF(P1198="","",INT(VLOOKUP(P1198,属性值!I:O,R1198+1,FALSE)*VLOOKUP(I1198,属性值!A:D,4,FALSE))))</f>
        <v>286</v>
      </c>
      <c r="AC1198" s="90">
        <v>58</v>
      </c>
      <c r="AD1198" s="90" t="str">
        <f>IF(AC1198="","",VLOOKUP(AC1198,状态名词!A:C,2,FALSE))</f>
        <v>vit</v>
      </c>
      <c r="AE1198" s="90" t="str">
        <f>IF(AC1198="","",VLOOKUP(AC1198,状态名词!A:C,3,FALSE))</f>
        <v>体力</v>
      </c>
      <c r="AF1198" s="90">
        <v>20</v>
      </c>
    </row>
    <row r="1199" spans="1:32">
      <c r="I1199" s="90" t="str">
        <f>IF(H1199="",I1198,VLOOKUP(H1199,装备类型!A:B,2,FALSE))</f>
        <v>胸部</v>
      </c>
      <c r="L1199" s="90" t="s">
        <v>225</v>
      </c>
      <c r="Q1199" s="55" t="str">
        <f t="shared" si="40"/>
        <v/>
      </c>
      <c r="Y1199" s="90" t="str">
        <f>IF(VLOOKUP(I1199,属性值!A:F,2,FALSE)&lt;17,"",IF(P1199="","",INT(VLOOKUP(P1199,属性值!A:G,R1199+1,FALSE)*VLOOKUP(I1199,属性值!A:F,5,FALSE))))</f>
        <v/>
      </c>
      <c r="Z1199" s="90" t="str">
        <f t="shared" si="41"/>
        <v/>
      </c>
      <c r="AA1199" s="90" t="str">
        <f>IF(VLOOKUP(I1199,属性值!A:B,2,FALSE)&gt;16,"",IF(P1199="","",INT(VLOOKUP(P1199,属性值!I:O,R1199+1,FALSE)*VLOOKUP(I1199,属性值!A:D,3,FALSE))))</f>
        <v/>
      </c>
      <c r="AB1199" s="90" t="str">
        <f>IF(VLOOKUP(I1199,属性值!A:B,2,FALSE)&gt;16,"",IF(P1199="","",INT(VLOOKUP(P1199,属性值!I:O,R1199+1,FALSE)*VLOOKUP(I1199,属性值!A:D,4,FALSE))))</f>
        <v/>
      </c>
      <c r="AC1199" s="90">
        <v>61</v>
      </c>
      <c r="AD1199" s="90" t="str">
        <f>IF(AC1199="","",VLOOKUP(AC1199,状态名词!A:C,2,FALSE))</f>
        <v>team_ad</v>
      </c>
      <c r="AE1199" s="90" t="str">
        <f>IF(AC1199="","",VLOOKUP(AC1199,状态名词!A:C,3,FALSE))</f>
        <v>队伍AD</v>
      </c>
      <c r="AF1199" s="90">
        <v>20</v>
      </c>
    </row>
    <row r="1200" spans="1:32">
      <c r="I1200" s="90" t="str">
        <f>IF(H1200="",I1199,VLOOKUP(H1200,装备类型!A:B,2,FALSE))</f>
        <v>胸部</v>
      </c>
      <c r="L1200" s="90" t="s">
        <v>225</v>
      </c>
      <c r="Q1200" s="55" t="str">
        <f t="shared" si="40"/>
        <v/>
      </c>
      <c r="Y1200" s="90" t="str">
        <f>IF(VLOOKUP(I1200,属性值!A:F,2,FALSE)&lt;17,"",IF(P1200="","",INT(VLOOKUP(P1200,属性值!A:G,R1200+1,FALSE)*VLOOKUP(I1200,属性值!A:F,5,FALSE))))</f>
        <v/>
      </c>
      <c r="Z1200" s="90" t="str">
        <f t="shared" si="41"/>
        <v/>
      </c>
      <c r="AA1200" s="90" t="str">
        <f>IF(VLOOKUP(I1200,属性值!A:B,2,FALSE)&gt;16,"",IF(P1200="","",INT(VLOOKUP(P1200,属性值!I:O,R1200+1,FALSE)*VLOOKUP(I1200,属性值!A:D,3,FALSE))))</f>
        <v/>
      </c>
      <c r="AB1200" s="90" t="str">
        <f>IF(VLOOKUP(I1200,属性值!A:B,2,FALSE)&gt;16,"",IF(P1200="","",INT(VLOOKUP(P1200,属性值!I:O,R1200+1,FALSE)*VLOOKUP(I1200,属性值!A:D,4,FALSE))))</f>
        <v/>
      </c>
      <c r="AC1200" s="90">
        <v>19</v>
      </c>
      <c r="AD1200" s="90" t="str">
        <f>IF(AC1200="","",VLOOKUP(AC1200,状态名词!A:C,2,FALSE))</f>
        <v>rating</v>
      </c>
      <c r="AE1200" s="90" t="str">
        <f>IF(AC1200="","",VLOOKUP(AC1200,状态名词!A:C,3,FALSE))</f>
        <v>暴击+</v>
      </c>
      <c r="AF1200" s="90">
        <v>100</v>
      </c>
    </row>
    <row r="1201" spans="1:32">
      <c r="I1201" s="90" t="str">
        <f>IF(H1201="",I1200,VLOOKUP(H1201,装备类型!A:B,2,FALSE))</f>
        <v>胸部</v>
      </c>
      <c r="J1201" s="90">
        <v>3</v>
      </c>
      <c r="K1201" s="90" t="s">
        <v>2102</v>
      </c>
      <c r="L1201" s="90" t="s">
        <v>1976</v>
      </c>
      <c r="O1201" s="90">
        <v>1</v>
      </c>
      <c r="P1201" s="90">
        <v>60</v>
      </c>
      <c r="Q1201" s="55">
        <f t="shared" si="40"/>
        <v>67</v>
      </c>
      <c r="R1201" s="90">
        <v>5</v>
      </c>
      <c r="T1201" s="90" t="s">
        <v>3258</v>
      </c>
      <c r="U1201" s="90">
        <v>33720</v>
      </c>
      <c r="Y1201" s="90" t="str">
        <f>IF(VLOOKUP(I1201,属性值!A:F,2,FALSE)&lt;17,"",IF(P1201="","",INT(VLOOKUP(P1201,属性值!A:G,R1201+1,FALSE)*VLOOKUP(I1201,属性值!A:F,5,FALSE))))</f>
        <v/>
      </c>
      <c r="Z1201" s="90" t="str">
        <f t="shared" si="41"/>
        <v/>
      </c>
      <c r="AA1201" s="90">
        <f>IF(VLOOKUP(I1201,属性值!A:B,2,FALSE)&gt;16,"",IF(P1201="","",INT(VLOOKUP(P1201,属性值!I:O,R1201+1,FALSE)*VLOOKUP(I1201,属性值!A:D,3,FALSE))))</f>
        <v>1285</v>
      </c>
      <c r="AB1201" s="90">
        <f>IF(VLOOKUP(I1201,属性值!A:B,2,FALSE)&gt;16,"",IF(P1201="","",INT(VLOOKUP(P1201,属性值!I:O,R1201+1,FALSE)*VLOOKUP(I1201,属性值!A:D,4,FALSE))))</f>
        <v>642</v>
      </c>
      <c r="AC1201" s="90">
        <v>58</v>
      </c>
      <c r="AD1201" s="90" t="str">
        <f>IF(AC1201="","",VLOOKUP(AC1201,状态名词!A:C,2,FALSE))</f>
        <v>vit</v>
      </c>
      <c r="AE1201" s="90" t="str">
        <f>IF(AC1201="","",VLOOKUP(AC1201,状态名词!A:C,3,FALSE))</f>
        <v>体力</v>
      </c>
      <c r="AF1201" s="90">
        <v>40</v>
      </c>
    </row>
    <row r="1202" spans="1:32">
      <c r="I1202" s="90" t="str">
        <f>IF(H1202="",I1201,VLOOKUP(H1202,装备类型!A:B,2,FALSE))</f>
        <v>胸部</v>
      </c>
      <c r="L1202" s="90" t="s">
        <v>225</v>
      </c>
      <c r="Q1202" s="55" t="str">
        <f t="shared" si="40"/>
        <v/>
      </c>
      <c r="Y1202" s="90" t="str">
        <f>IF(VLOOKUP(I1202,属性值!A:F,2,FALSE)&lt;17,"",IF(P1202="","",INT(VLOOKUP(P1202,属性值!A:G,R1202+1,FALSE)*VLOOKUP(I1202,属性值!A:F,5,FALSE))))</f>
        <v/>
      </c>
      <c r="Z1202" s="90" t="str">
        <f t="shared" si="41"/>
        <v/>
      </c>
      <c r="AA1202" s="90" t="str">
        <f>IF(VLOOKUP(I1202,属性值!A:B,2,FALSE)&gt;16,"",IF(P1202="","",INT(VLOOKUP(P1202,属性值!I:O,R1202+1,FALSE)*VLOOKUP(I1202,属性值!A:D,3,FALSE))))</f>
        <v/>
      </c>
      <c r="AB1202" s="90" t="str">
        <f>IF(VLOOKUP(I1202,属性值!A:B,2,FALSE)&gt;16,"",IF(P1202="","",INT(VLOOKUP(P1202,属性值!I:O,R1202+1,FALSE)*VLOOKUP(I1202,属性值!A:D,4,FALSE))))</f>
        <v/>
      </c>
      <c r="AC1202" s="90">
        <v>61</v>
      </c>
      <c r="AD1202" s="90" t="str">
        <f>IF(AC1202="","",VLOOKUP(AC1202,状态名词!A:C,2,FALSE))</f>
        <v>team_ad</v>
      </c>
      <c r="AE1202" s="90" t="str">
        <f>IF(AC1202="","",VLOOKUP(AC1202,状态名词!A:C,3,FALSE))</f>
        <v>队伍AD</v>
      </c>
      <c r="AF1202" s="90">
        <v>30</v>
      </c>
    </row>
    <row r="1203" spans="1:32">
      <c r="I1203" s="90" t="str">
        <f>IF(H1203="",I1202,VLOOKUP(H1203,装备类型!A:B,2,FALSE))</f>
        <v>胸部</v>
      </c>
      <c r="L1203" s="90" t="s">
        <v>225</v>
      </c>
      <c r="Q1203" s="55" t="str">
        <f t="shared" si="40"/>
        <v/>
      </c>
      <c r="Y1203" s="90" t="str">
        <f>IF(VLOOKUP(I1203,属性值!A:F,2,FALSE)&lt;17,"",IF(P1203="","",INT(VLOOKUP(P1203,属性值!A:G,R1203+1,FALSE)*VLOOKUP(I1203,属性值!A:F,5,FALSE))))</f>
        <v/>
      </c>
      <c r="Z1203" s="90" t="str">
        <f t="shared" si="41"/>
        <v/>
      </c>
      <c r="AA1203" s="90" t="str">
        <f>IF(VLOOKUP(I1203,属性值!A:B,2,FALSE)&gt;16,"",IF(P1203="","",INT(VLOOKUP(P1203,属性值!I:O,R1203+1,FALSE)*VLOOKUP(I1203,属性值!A:D,3,FALSE))))</f>
        <v/>
      </c>
      <c r="AB1203" s="90" t="str">
        <f>IF(VLOOKUP(I1203,属性值!A:B,2,FALSE)&gt;16,"",IF(P1203="","",INT(VLOOKUP(P1203,属性值!I:O,R1203+1,FALSE)*VLOOKUP(I1203,属性值!A:D,4,FALSE))))</f>
        <v/>
      </c>
      <c r="AC1203" s="90">
        <v>19</v>
      </c>
      <c r="AD1203" s="90" t="str">
        <f>IF(AC1203="","",VLOOKUP(AC1203,状态名词!A:C,2,FALSE))</f>
        <v>rating</v>
      </c>
      <c r="AE1203" s="90" t="str">
        <f>IF(AC1203="","",VLOOKUP(AC1203,状态名词!A:C,3,FALSE))</f>
        <v>暴击+</v>
      </c>
      <c r="AF1203" s="90">
        <v>160</v>
      </c>
    </row>
    <row r="1204" spans="1:32">
      <c r="A1204" s="90">
        <v>16027</v>
      </c>
      <c r="B1204" s="90">
        <v>20</v>
      </c>
      <c r="C1204" s="90">
        <v>4</v>
      </c>
      <c r="D1204" s="90">
        <v>20</v>
      </c>
      <c r="E1204" s="90">
        <v>5</v>
      </c>
      <c r="F1204" s="90">
        <v>-1</v>
      </c>
      <c r="H1204" s="90">
        <v>13</v>
      </c>
      <c r="I1204" s="90" t="str">
        <f>IF(H1204="",I1203,VLOOKUP(H1204,装备类型!A:B,2,FALSE))</f>
        <v>腿部</v>
      </c>
      <c r="J1204" s="90">
        <v>1</v>
      </c>
      <c r="K1204" s="90" t="s">
        <v>2103</v>
      </c>
      <c r="L1204" s="90" t="s">
        <v>5441</v>
      </c>
      <c r="O1204" s="90">
        <v>1</v>
      </c>
      <c r="P1204" s="90">
        <v>20</v>
      </c>
      <c r="Q1204" s="55">
        <f t="shared" si="40"/>
        <v>25</v>
      </c>
      <c r="R1204" s="90">
        <v>4</v>
      </c>
      <c r="T1204" s="90" t="s">
        <v>3259</v>
      </c>
      <c r="Y1204" s="90" t="str">
        <f>IF(VLOOKUP(I1204,属性值!A:F,2,FALSE)&lt;17,"",IF(P1204="","",INT(VLOOKUP(P1204,属性值!A:G,R1204+1,FALSE)*VLOOKUP(I1204,属性值!A:F,5,FALSE))))</f>
        <v/>
      </c>
      <c r="Z1204" s="90" t="str">
        <f t="shared" si="41"/>
        <v/>
      </c>
      <c r="AA1204" s="90">
        <f>IF(VLOOKUP(I1204,属性值!A:B,2,FALSE)&gt;16,"",IF(P1204="","",INT(VLOOKUP(P1204,属性值!I:O,R1204+1,FALSE)*VLOOKUP(I1204,属性值!A:D,3,FALSE))))</f>
        <v>260</v>
      </c>
      <c r="AB1204" s="90">
        <f>IF(VLOOKUP(I1204,属性值!A:B,2,FALSE)&gt;16,"",IF(P1204="","",INT(VLOOKUP(P1204,属性值!I:O,R1204+1,FALSE)*VLOOKUP(I1204,属性值!A:D,4,FALSE))))</f>
        <v>130</v>
      </c>
      <c r="AC1204" s="90">
        <v>58</v>
      </c>
      <c r="AD1204" s="90" t="str">
        <f>IF(AC1204="","",VLOOKUP(AC1204,状态名词!A:C,2,FALSE))</f>
        <v>vit</v>
      </c>
      <c r="AE1204" s="90" t="str">
        <f>IF(AC1204="","",VLOOKUP(AC1204,状态名词!A:C,3,FALSE))</f>
        <v>体力</v>
      </c>
      <c r="AF1204" s="90">
        <v>20</v>
      </c>
    </row>
    <row r="1205" spans="1:32">
      <c r="I1205" s="90" t="str">
        <f>IF(H1205="",I1204,VLOOKUP(H1205,装备类型!A:B,2,FALSE))</f>
        <v>腿部</v>
      </c>
      <c r="L1205" s="90" t="s">
        <v>225</v>
      </c>
      <c r="Q1205" s="55" t="str">
        <f t="shared" si="40"/>
        <v/>
      </c>
      <c r="Y1205" s="90" t="str">
        <f>IF(VLOOKUP(I1205,属性值!A:F,2,FALSE)&lt;17,"",IF(P1205="","",INT(VLOOKUP(P1205,属性值!A:G,R1205+1,FALSE)*VLOOKUP(I1205,属性值!A:F,5,FALSE))))</f>
        <v/>
      </c>
      <c r="Z1205" s="90" t="str">
        <f t="shared" si="41"/>
        <v/>
      </c>
      <c r="AA1205" s="90" t="str">
        <f>IF(VLOOKUP(I1205,属性值!A:B,2,FALSE)&gt;16,"",IF(P1205="","",INT(VLOOKUP(P1205,属性值!I:O,R1205+1,FALSE)*VLOOKUP(I1205,属性值!A:D,3,FALSE))))</f>
        <v/>
      </c>
      <c r="AB1205" s="90" t="str">
        <f>IF(VLOOKUP(I1205,属性值!A:B,2,FALSE)&gt;16,"",IF(P1205="","",INT(VLOOKUP(P1205,属性值!I:O,R1205+1,FALSE)*VLOOKUP(I1205,属性值!A:D,4,FALSE))))</f>
        <v/>
      </c>
      <c r="AC1205" s="90">
        <v>61</v>
      </c>
      <c r="AD1205" s="90" t="str">
        <f>IF(AC1205="","",VLOOKUP(AC1205,状态名词!A:C,2,FALSE))</f>
        <v>team_ad</v>
      </c>
      <c r="AE1205" s="90" t="str">
        <f>IF(AC1205="","",VLOOKUP(AC1205,状态名词!A:C,3,FALSE))</f>
        <v>队伍AD</v>
      </c>
      <c r="AF1205" s="90">
        <v>20</v>
      </c>
    </row>
    <row r="1206" spans="1:32">
      <c r="I1206" s="90" t="str">
        <f>IF(H1206="",I1205,VLOOKUP(H1206,装备类型!A:B,2,FALSE))</f>
        <v>腿部</v>
      </c>
      <c r="L1206" s="90" t="s">
        <v>225</v>
      </c>
      <c r="Q1206" s="55" t="str">
        <f t="shared" si="40"/>
        <v/>
      </c>
      <c r="Y1206" s="90" t="str">
        <f>IF(VLOOKUP(I1206,属性值!A:F,2,FALSE)&lt;17,"",IF(P1206="","",INT(VLOOKUP(P1206,属性值!A:G,R1206+1,FALSE)*VLOOKUP(I1206,属性值!A:F,5,FALSE))))</f>
        <v/>
      </c>
      <c r="Z1206" s="90" t="str">
        <f t="shared" si="41"/>
        <v/>
      </c>
      <c r="AA1206" s="90" t="str">
        <f>IF(VLOOKUP(I1206,属性值!A:B,2,FALSE)&gt;16,"",IF(P1206="","",INT(VLOOKUP(P1206,属性值!I:O,R1206+1,FALSE)*VLOOKUP(I1206,属性值!A:D,3,FALSE))))</f>
        <v/>
      </c>
      <c r="AB1206" s="90" t="str">
        <f>IF(VLOOKUP(I1206,属性值!A:B,2,FALSE)&gt;16,"",IF(P1206="","",INT(VLOOKUP(P1206,属性值!I:O,R1206+1,FALSE)*VLOOKUP(I1206,属性值!A:D,4,FALSE))))</f>
        <v/>
      </c>
      <c r="AC1206" s="90">
        <v>19</v>
      </c>
      <c r="AD1206" s="90" t="str">
        <f>IF(AC1206="","",VLOOKUP(AC1206,状态名词!A:C,2,FALSE))</f>
        <v>rating</v>
      </c>
      <c r="AE1206" s="90" t="str">
        <f>IF(AC1206="","",VLOOKUP(AC1206,状态名词!A:C,3,FALSE))</f>
        <v>暴击+</v>
      </c>
      <c r="AF1206" s="90">
        <v>60</v>
      </c>
    </row>
    <row r="1207" spans="1:32">
      <c r="I1207" s="90" t="str">
        <f>IF(H1207="",I1206,VLOOKUP(H1207,装备类型!A:B,2,FALSE))</f>
        <v>腿部</v>
      </c>
      <c r="J1207" s="90">
        <v>2</v>
      </c>
      <c r="K1207" s="90" t="s">
        <v>2104</v>
      </c>
      <c r="L1207" s="90" t="s">
        <v>1976</v>
      </c>
      <c r="O1207" s="90">
        <v>1</v>
      </c>
      <c r="P1207" s="90">
        <v>40</v>
      </c>
      <c r="Q1207" s="55">
        <f t="shared" si="40"/>
        <v>45</v>
      </c>
      <c r="R1207" s="90">
        <v>4</v>
      </c>
      <c r="T1207" s="90" t="s">
        <v>3259</v>
      </c>
      <c r="Y1207" s="90" t="str">
        <f>IF(VLOOKUP(I1207,属性值!A:F,2,FALSE)&lt;17,"",IF(P1207="","",INT(VLOOKUP(P1207,属性值!A:G,R1207+1,FALSE)*VLOOKUP(I1207,属性值!A:F,5,FALSE))))</f>
        <v/>
      </c>
      <c r="Z1207" s="90" t="str">
        <f t="shared" si="41"/>
        <v/>
      </c>
      <c r="AA1207" s="90">
        <f>IF(VLOOKUP(I1207,属性值!A:B,2,FALSE)&gt;16,"",IF(P1207="","",INT(VLOOKUP(P1207,属性值!I:O,R1207+1,FALSE)*VLOOKUP(I1207,属性值!A:D,3,FALSE))))</f>
        <v>572</v>
      </c>
      <c r="AB1207" s="90">
        <f>IF(VLOOKUP(I1207,属性值!A:B,2,FALSE)&gt;16,"",IF(P1207="","",INT(VLOOKUP(P1207,属性值!I:O,R1207+1,FALSE)*VLOOKUP(I1207,属性值!A:D,4,FALSE))))</f>
        <v>286</v>
      </c>
      <c r="AC1207" s="90">
        <v>58</v>
      </c>
      <c r="AD1207" s="90" t="str">
        <f>IF(AC1207="","",VLOOKUP(AC1207,状态名词!A:C,2,FALSE))</f>
        <v>vit</v>
      </c>
      <c r="AE1207" s="90" t="str">
        <f>IF(AC1207="","",VLOOKUP(AC1207,状态名词!A:C,3,FALSE))</f>
        <v>体力</v>
      </c>
      <c r="AF1207" s="90">
        <v>20</v>
      </c>
    </row>
    <row r="1208" spans="1:32">
      <c r="I1208" s="90" t="str">
        <f>IF(H1208="",I1207,VLOOKUP(H1208,装备类型!A:B,2,FALSE))</f>
        <v>腿部</v>
      </c>
      <c r="L1208" s="90" t="s">
        <v>225</v>
      </c>
      <c r="Q1208" s="55" t="str">
        <f t="shared" si="40"/>
        <v/>
      </c>
      <c r="Y1208" s="90" t="str">
        <f>IF(VLOOKUP(I1208,属性值!A:F,2,FALSE)&lt;17,"",IF(P1208="","",INT(VLOOKUP(P1208,属性值!A:G,R1208+1,FALSE)*VLOOKUP(I1208,属性值!A:F,5,FALSE))))</f>
        <v/>
      </c>
      <c r="Z1208" s="90" t="str">
        <f t="shared" si="41"/>
        <v/>
      </c>
      <c r="AA1208" s="90" t="str">
        <f>IF(VLOOKUP(I1208,属性值!A:B,2,FALSE)&gt;16,"",IF(P1208="","",INT(VLOOKUP(P1208,属性值!I:O,R1208+1,FALSE)*VLOOKUP(I1208,属性值!A:D,3,FALSE))))</f>
        <v/>
      </c>
      <c r="AB1208" s="90" t="str">
        <f>IF(VLOOKUP(I1208,属性值!A:B,2,FALSE)&gt;16,"",IF(P1208="","",INT(VLOOKUP(P1208,属性值!I:O,R1208+1,FALSE)*VLOOKUP(I1208,属性值!A:D,4,FALSE))))</f>
        <v/>
      </c>
      <c r="AC1208" s="90">
        <v>61</v>
      </c>
      <c r="AD1208" s="90" t="str">
        <f>IF(AC1208="","",VLOOKUP(AC1208,状态名词!A:C,2,FALSE))</f>
        <v>team_ad</v>
      </c>
      <c r="AE1208" s="90" t="str">
        <f>IF(AC1208="","",VLOOKUP(AC1208,状态名词!A:C,3,FALSE))</f>
        <v>队伍AD</v>
      </c>
      <c r="AF1208" s="90">
        <v>20</v>
      </c>
    </row>
    <row r="1209" spans="1:32">
      <c r="I1209" s="90" t="str">
        <f>IF(H1209="",I1208,VLOOKUP(H1209,装备类型!A:B,2,FALSE))</f>
        <v>腿部</v>
      </c>
      <c r="L1209" s="90" t="s">
        <v>225</v>
      </c>
      <c r="Q1209" s="55" t="str">
        <f t="shared" si="40"/>
        <v/>
      </c>
      <c r="Y1209" s="90" t="str">
        <f>IF(VLOOKUP(I1209,属性值!A:F,2,FALSE)&lt;17,"",IF(P1209="","",INT(VLOOKUP(P1209,属性值!A:G,R1209+1,FALSE)*VLOOKUP(I1209,属性值!A:F,5,FALSE))))</f>
        <v/>
      </c>
      <c r="Z1209" s="90" t="str">
        <f t="shared" si="41"/>
        <v/>
      </c>
      <c r="AA1209" s="90" t="str">
        <f>IF(VLOOKUP(I1209,属性值!A:B,2,FALSE)&gt;16,"",IF(P1209="","",INT(VLOOKUP(P1209,属性值!I:O,R1209+1,FALSE)*VLOOKUP(I1209,属性值!A:D,3,FALSE))))</f>
        <v/>
      </c>
      <c r="AB1209" s="90" t="str">
        <f>IF(VLOOKUP(I1209,属性值!A:B,2,FALSE)&gt;16,"",IF(P1209="","",INT(VLOOKUP(P1209,属性值!I:O,R1209+1,FALSE)*VLOOKUP(I1209,属性值!A:D,4,FALSE))))</f>
        <v/>
      </c>
      <c r="AC1209" s="90">
        <v>19</v>
      </c>
      <c r="AD1209" s="90" t="str">
        <f>IF(AC1209="","",VLOOKUP(AC1209,状态名词!A:C,2,FALSE))</f>
        <v>rating</v>
      </c>
      <c r="AE1209" s="90" t="str">
        <f>IF(AC1209="","",VLOOKUP(AC1209,状态名词!A:C,3,FALSE))</f>
        <v>暴击+</v>
      </c>
      <c r="AF1209" s="90">
        <v>100</v>
      </c>
    </row>
    <row r="1210" spans="1:32">
      <c r="I1210" s="90" t="str">
        <f>IF(H1210="",I1209,VLOOKUP(H1210,装备类型!A:B,2,FALSE))</f>
        <v>腿部</v>
      </c>
      <c r="J1210" s="90">
        <v>3</v>
      </c>
      <c r="K1210" s="90" t="s">
        <v>2105</v>
      </c>
      <c r="L1210" s="90" t="s">
        <v>1976</v>
      </c>
      <c r="O1210" s="90">
        <v>1</v>
      </c>
      <c r="P1210" s="90">
        <v>60</v>
      </c>
      <c r="Q1210" s="55">
        <f t="shared" si="40"/>
        <v>67</v>
      </c>
      <c r="R1210" s="90">
        <v>5</v>
      </c>
      <c r="T1210" s="90" t="s">
        <v>3259</v>
      </c>
      <c r="U1210" s="90">
        <v>33721</v>
      </c>
      <c r="Y1210" s="90" t="str">
        <f>IF(VLOOKUP(I1210,属性值!A:F,2,FALSE)&lt;17,"",IF(P1210="","",INT(VLOOKUP(P1210,属性值!A:G,R1210+1,FALSE)*VLOOKUP(I1210,属性值!A:F,5,FALSE))))</f>
        <v/>
      </c>
      <c r="Z1210" s="90" t="str">
        <f t="shared" si="41"/>
        <v/>
      </c>
      <c r="AA1210" s="90">
        <f>IF(VLOOKUP(I1210,属性值!A:B,2,FALSE)&gt;16,"",IF(P1210="","",INT(VLOOKUP(P1210,属性值!I:O,R1210+1,FALSE)*VLOOKUP(I1210,属性值!A:D,3,FALSE))))</f>
        <v>1285</v>
      </c>
      <c r="AB1210" s="90">
        <f>IF(VLOOKUP(I1210,属性值!A:B,2,FALSE)&gt;16,"",IF(P1210="","",INT(VLOOKUP(P1210,属性值!I:O,R1210+1,FALSE)*VLOOKUP(I1210,属性值!A:D,4,FALSE))))</f>
        <v>642</v>
      </c>
      <c r="AC1210" s="90">
        <v>58</v>
      </c>
      <c r="AD1210" s="90" t="str">
        <f>IF(AC1210="","",VLOOKUP(AC1210,状态名词!A:C,2,FALSE))</f>
        <v>vit</v>
      </c>
      <c r="AE1210" s="90" t="str">
        <f>IF(AC1210="","",VLOOKUP(AC1210,状态名词!A:C,3,FALSE))</f>
        <v>体力</v>
      </c>
      <c r="AF1210" s="90">
        <v>40</v>
      </c>
    </row>
    <row r="1211" spans="1:32">
      <c r="I1211" s="90" t="str">
        <f>IF(H1211="",I1210,VLOOKUP(H1211,装备类型!A:B,2,FALSE))</f>
        <v>腿部</v>
      </c>
      <c r="L1211" s="90" t="s">
        <v>225</v>
      </c>
      <c r="Q1211" s="55" t="str">
        <f t="shared" si="40"/>
        <v/>
      </c>
      <c r="Y1211" s="90" t="str">
        <f>IF(VLOOKUP(I1211,属性值!A:F,2,FALSE)&lt;17,"",IF(P1211="","",INT(VLOOKUP(P1211,属性值!A:G,R1211+1,FALSE)*VLOOKUP(I1211,属性值!A:F,5,FALSE))))</f>
        <v/>
      </c>
      <c r="Z1211" s="90" t="str">
        <f t="shared" si="41"/>
        <v/>
      </c>
      <c r="AA1211" s="90" t="str">
        <f>IF(VLOOKUP(I1211,属性值!A:B,2,FALSE)&gt;16,"",IF(P1211="","",INT(VLOOKUP(P1211,属性值!I:O,R1211+1,FALSE)*VLOOKUP(I1211,属性值!A:D,3,FALSE))))</f>
        <v/>
      </c>
      <c r="AB1211" s="90" t="str">
        <f>IF(VLOOKUP(I1211,属性值!A:B,2,FALSE)&gt;16,"",IF(P1211="","",INT(VLOOKUP(P1211,属性值!I:O,R1211+1,FALSE)*VLOOKUP(I1211,属性值!A:D,4,FALSE))))</f>
        <v/>
      </c>
      <c r="AC1211" s="90">
        <v>61</v>
      </c>
      <c r="AD1211" s="90" t="str">
        <f>IF(AC1211="","",VLOOKUP(AC1211,状态名词!A:C,2,FALSE))</f>
        <v>team_ad</v>
      </c>
      <c r="AE1211" s="90" t="str">
        <f>IF(AC1211="","",VLOOKUP(AC1211,状态名词!A:C,3,FALSE))</f>
        <v>队伍AD</v>
      </c>
      <c r="AF1211" s="90">
        <v>30</v>
      </c>
    </row>
    <row r="1212" spans="1:32">
      <c r="I1212" s="90" t="str">
        <f>IF(H1212="",I1211,VLOOKUP(H1212,装备类型!A:B,2,FALSE))</f>
        <v>腿部</v>
      </c>
      <c r="L1212" s="90" t="s">
        <v>225</v>
      </c>
      <c r="Q1212" s="55" t="str">
        <f t="shared" si="40"/>
        <v/>
      </c>
      <c r="Y1212" s="90" t="str">
        <f>IF(VLOOKUP(I1212,属性值!A:F,2,FALSE)&lt;17,"",IF(P1212="","",INT(VLOOKUP(P1212,属性值!A:G,R1212+1,FALSE)*VLOOKUP(I1212,属性值!A:F,5,FALSE))))</f>
        <v/>
      </c>
      <c r="Z1212" s="90" t="str">
        <f t="shared" si="41"/>
        <v/>
      </c>
      <c r="AA1212" s="90" t="str">
        <f>IF(VLOOKUP(I1212,属性值!A:B,2,FALSE)&gt;16,"",IF(P1212="","",INT(VLOOKUP(P1212,属性值!I:O,R1212+1,FALSE)*VLOOKUP(I1212,属性值!A:D,3,FALSE))))</f>
        <v/>
      </c>
      <c r="AB1212" s="90" t="str">
        <f>IF(VLOOKUP(I1212,属性值!A:B,2,FALSE)&gt;16,"",IF(P1212="","",INT(VLOOKUP(P1212,属性值!I:O,R1212+1,FALSE)*VLOOKUP(I1212,属性值!A:D,4,FALSE))))</f>
        <v/>
      </c>
      <c r="AC1212" s="90">
        <v>19</v>
      </c>
      <c r="AD1212" s="90" t="str">
        <f>IF(AC1212="","",VLOOKUP(AC1212,状态名词!A:C,2,FALSE))</f>
        <v>rating</v>
      </c>
      <c r="AE1212" s="90" t="str">
        <f>IF(AC1212="","",VLOOKUP(AC1212,状态名词!A:C,3,FALSE))</f>
        <v>暴击+</v>
      </c>
      <c r="AF1212" s="90">
        <v>160</v>
      </c>
    </row>
    <row r="1213" spans="1:32">
      <c r="A1213" s="90">
        <v>16028</v>
      </c>
      <c r="B1213" s="90">
        <v>20</v>
      </c>
      <c r="C1213" s="90">
        <v>4</v>
      </c>
      <c r="D1213" s="90">
        <v>20</v>
      </c>
      <c r="E1213" s="90">
        <v>5</v>
      </c>
      <c r="F1213" s="90">
        <v>-1</v>
      </c>
      <c r="H1213" s="90">
        <v>14</v>
      </c>
      <c r="I1213" s="90" t="str">
        <f>IF(H1213="",I1212,VLOOKUP(H1213,装备类型!A:B,2,FALSE))</f>
        <v>戒指</v>
      </c>
      <c r="J1213" s="90">
        <v>1</v>
      </c>
      <c r="K1213" s="90" t="s">
        <v>2106</v>
      </c>
      <c r="L1213" s="90" t="s">
        <v>5441</v>
      </c>
      <c r="O1213" s="90">
        <v>1</v>
      </c>
      <c r="P1213" s="90">
        <v>20</v>
      </c>
      <c r="Q1213" s="55">
        <f t="shared" si="40"/>
        <v>25</v>
      </c>
      <c r="R1213" s="90">
        <v>4</v>
      </c>
      <c r="T1213" s="90" t="s">
        <v>3260</v>
      </c>
      <c r="Y1213" s="90" t="str">
        <f>IF(VLOOKUP(I1213,属性值!A:F,2,FALSE)&lt;17,"",IF(P1213="","",INT(VLOOKUP(P1213,属性值!A:G,R1213+1,FALSE)*VLOOKUP(I1213,属性值!A:F,5,FALSE))))</f>
        <v/>
      </c>
      <c r="Z1213" s="90" t="str">
        <f t="shared" si="41"/>
        <v/>
      </c>
      <c r="AA1213" s="90">
        <f>IF(VLOOKUP(I1213,属性值!A:B,2,FALSE)&gt;16,"",IF(P1213="","",INT(VLOOKUP(P1213,属性值!I:O,R1213+1,FALSE)*VLOOKUP(I1213,属性值!A:D,3,FALSE))))</f>
        <v>130</v>
      </c>
      <c r="AB1213" s="90">
        <f>IF(VLOOKUP(I1213,属性值!A:B,2,FALSE)&gt;16,"",IF(P1213="","",INT(VLOOKUP(P1213,属性值!I:O,R1213+1,FALSE)*VLOOKUP(I1213,属性值!A:D,4,FALSE))))</f>
        <v>260</v>
      </c>
      <c r="AC1213" s="90">
        <v>54</v>
      </c>
      <c r="AD1213" s="90" t="str">
        <f>IF(AC1213="","",VLOOKUP(AC1213,状态名词!A:C,2,FALSE))</f>
        <v>spi</v>
      </c>
      <c r="AE1213" s="90" t="str">
        <f>IF(AC1213="","",VLOOKUP(AC1213,状态名词!A:C,3,FALSE))</f>
        <v>精神</v>
      </c>
      <c r="AF1213" s="90">
        <v>20</v>
      </c>
    </row>
    <row r="1214" spans="1:32">
      <c r="I1214" s="90" t="str">
        <f>IF(H1214="",I1213,VLOOKUP(H1214,装备类型!A:B,2,FALSE))</f>
        <v>戒指</v>
      </c>
      <c r="L1214" s="90" t="s">
        <v>225</v>
      </c>
      <c r="Q1214" s="55" t="str">
        <f t="shared" si="40"/>
        <v/>
      </c>
      <c r="Y1214" s="90" t="str">
        <f>IF(VLOOKUP(I1214,属性值!A:F,2,FALSE)&lt;17,"",IF(P1214="","",INT(VLOOKUP(P1214,属性值!A:G,R1214+1,FALSE)*VLOOKUP(I1214,属性值!A:F,5,FALSE))))</f>
        <v/>
      </c>
      <c r="Z1214" s="90" t="str">
        <f t="shared" si="41"/>
        <v/>
      </c>
      <c r="AA1214" s="90" t="str">
        <f>IF(VLOOKUP(I1214,属性值!A:B,2,FALSE)&gt;16,"",IF(P1214="","",INT(VLOOKUP(P1214,属性值!I:O,R1214+1,FALSE)*VLOOKUP(I1214,属性值!A:D,3,FALSE))))</f>
        <v/>
      </c>
      <c r="AB1214" s="90" t="str">
        <f>IF(VLOOKUP(I1214,属性值!A:B,2,FALSE)&gt;16,"",IF(P1214="","",INT(VLOOKUP(P1214,属性值!I:O,R1214+1,FALSE)*VLOOKUP(I1214,属性值!A:D,4,FALSE))))</f>
        <v/>
      </c>
      <c r="AC1214" s="90">
        <v>17</v>
      </c>
      <c r="AD1214" s="90" t="str">
        <f>IF(AC1214="","",VLOOKUP(AC1214,状态名词!A:C,2,FALSE))</f>
        <v>adi</v>
      </c>
      <c r="AE1214" s="90" t="str">
        <f>IF(AC1214="","",VLOOKUP(AC1214,状态名词!A:C,3,FALSE))</f>
        <v>物穿</v>
      </c>
      <c r="AF1214" s="90">
        <v>60</v>
      </c>
    </row>
    <row r="1215" spans="1:32">
      <c r="I1215" s="90" t="str">
        <f>IF(H1215="",I1214,VLOOKUP(H1215,装备类型!A:B,2,FALSE))</f>
        <v>戒指</v>
      </c>
      <c r="L1215" s="90" t="s">
        <v>225</v>
      </c>
      <c r="Q1215" s="55" t="str">
        <f t="shared" si="40"/>
        <v/>
      </c>
      <c r="Y1215" s="90" t="str">
        <f>IF(VLOOKUP(I1215,属性值!A:F,2,FALSE)&lt;17,"",IF(P1215="","",INT(VLOOKUP(P1215,属性值!A:G,R1215+1,FALSE)*VLOOKUP(I1215,属性值!A:F,5,FALSE))))</f>
        <v/>
      </c>
      <c r="Z1215" s="90" t="str">
        <f t="shared" si="41"/>
        <v/>
      </c>
      <c r="AA1215" s="90" t="str">
        <f>IF(VLOOKUP(I1215,属性值!A:B,2,FALSE)&gt;16,"",IF(P1215="","",INT(VLOOKUP(P1215,属性值!I:O,R1215+1,FALSE)*VLOOKUP(I1215,属性值!A:D,3,FALSE))))</f>
        <v/>
      </c>
      <c r="AB1215" s="90" t="str">
        <f>IF(VLOOKUP(I1215,属性值!A:B,2,FALSE)&gt;16,"",IF(P1215="","",INT(VLOOKUP(P1215,属性值!I:O,R1215+1,FALSE)*VLOOKUP(I1215,属性值!A:D,4,FALSE))))</f>
        <v/>
      </c>
      <c r="AC1215" s="90">
        <v>20</v>
      </c>
      <c r="AD1215" s="90" t="str">
        <f>IF(AC1215="","",VLOOKUP(AC1215,状态名词!A:C,2,FALSE))</f>
        <v>ratingdamage</v>
      </c>
      <c r="AE1215" s="90" t="str">
        <f>IF(AC1215="","",VLOOKUP(AC1215,状态名词!A:C,3,FALSE))</f>
        <v>暴伤+</v>
      </c>
      <c r="AF1215" s="90">
        <v>100</v>
      </c>
    </row>
    <row r="1216" spans="1:32">
      <c r="I1216" s="90" t="str">
        <f>IF(H1216="",I1215,VLOOKUP(H1216,装备类型!A:B,2,FALSE))</f>
        <v>戒指</v>
      </c>
      <c r="J1216" s="90">
        <v>2</v>
      </c>
      <c r="K1216" s="90" t="s">
        <v>2107</v>
      </c>
      <c r="L1216" s="90" t="s">
        <v>1976</v>
      </c>
      <c r="O1216" s="90">
        <v>1</v>
      </c>
      <c r="P1216" s="90">
        <v>40</v>
      </c>
      <c r="Q1216" s="55">
        <f t="shared" si="40"/>
        <v>45</v>
      </c>
      <c r="R1216" s="90">
        <v>4</v>
      </c>
      <c r="T1216" s="90" t="s">
        <v>3260</v>
      </c>
      <c r="Y1216" s="90" t="str">
        <f>IF(VLOOKUP(I1216,属性值!A:F,2,FALSE)&lt;17,"",IF(P1216="","",INT(VLOOKUP(P1216,属性值!A:G,R1216+1,FALSE)*VLOOKUP(I1216,属性值!A:F,5,FALSE))))</f>
        <v/>
      </c>
      <c r="Z1216" s="90" t="str">
        <f t="shared" si="41"/>
        <v/>
      </c>
      <c r="AA1216" s="90">
        <f>IF(VLOOKUP(I1216,属性值!A:B,2,FALSE)&gt;16,"",IF(P1216="","",INT(VLOOKUP(P1216,属性值!I:O,R1216+1,FALSE)*VLOOKUP(I1216,属性值!A:D,3,FALSE))))</f>
        <v>286</v>
      </c>
      <c r="AB1216" s="90">
        <f>IF(VLOOKUP(I1216,属性值!A:B,2,FALSE)&gt;16,"",IF(P1216="","",INT(VLOOKUP(P1216,属性值!I:O,R1216+1,FALSE)*VLOOKUP(I1216,属性值!A:D,4,FALSE))))</f>
        <v>572</v>
      </c>
      <c r="AC1216" s="90">
        <v>54</v>
      </c>
      <c r="AD1216" s="90" t="str">
        <f>IF(AC1216="","",VLOOKUP(AC1216,状态名词!A:C,2,FALSE))</f>
        <v>spi</v>
      </c>
      <c r="AE1216" s="90" t="str">
        <f>IF(AC1216="","",VLOOKUP(AC1216,状态名词!A:C,3,FALSE))</f>
        <v>精神</v>
      </c>
      <c r="AF1216" s="90">
        <v>40</v>
      </c>
    </row>
    <row r="1217" spans="1:32">
      <c r="I1217" s="90" t="str">
        <f>IF(H1217="",I1216,VLOOKUP(H1217,装备类型!A:B,2,FALSE))</f>
        <v>戒指</v>
      </c>
      <c r="L1217" s="90" t="s">
        <v>225</v>
      </c>
      <c r="Q1217" s="55" t="str">
        <f t="shared" si="40"/>
        <v/>
      </c>
      <c r="Y1217" s="90" t="str">
        <f>IF(VLOOKUP(I1217,属性值!A:F,2,FALSE)&lt;17,"",IF(P1217="","",INT(VLOOKUP(P1217,属性值!A:G,R1217+1,FALSE)*VLOOKUP(I1217,属性值!A:F,5,FALSE))))</f>
        <v/>
      </c>
      <c r="Z1217" s="90" t="str">
        <f t="shared" si="41"/>
        <v/>
      </c>
      <c r="AA1217" s="90" t="str">
        <f>IF(VLOOKUP(I1217,属性值!A:B,2,FALSE)&gt;16,"",IF(P1217="","",INT(VLOOKUP(P1217,属性值!I:O,R1217+1,FALSE)*VLOOKUP(I1217,属性值!A:D,3,FALSE))))</f>
        <v/>
      </c>
      <c r="AB1217" s="90" t="str">
        <f>IF(VLOOKUP(I1217,属性值!A:B,2,FALSE)&gt;16,"",IF(P1217="","",INT(VLOOKUP(P1217,属性值!I:O,R1217+1,FALSE)*VLOOKUP(I1217,属性值!A:D,4,FALSE))))</f>
        <v/>
      </c>
      <c r="AC1217" s="90">
        <v>17</v>
      </c>
      <c r="AD1217" s="90" t="str">
        <f>IF(AC1217="","",VLOOKUP(AC1217,状态名词!A:C,2,FALSE))</f>
        <v>adi</v>
      </c>
      <c r="AE1217" s="90" t="str">
        <f>IF(AC1217="","",VLOOKUP(AC1217,状态名词!A:C,3,FALSE))</f>
        <v>物穿</v>
      </c>
      <c r="AF1217" s="90">
        <v>100</v>
      </c>
    </row>
    <row r="1218" spans="1:32">
      <c r="I1218" s="90" t="str">
        <f>IF(H1218="",I1217,VLOOKUP(H1218,装备类型!A:B,2,FALSE))</f>
        <v>戒指</v>
      </c>
      <c r="L1218" s="90" t="s">
        <v>225</v>
      </c>
      <c r="Q1218" s="55" t="str">
        <f t="shared" si="40"/>
        <v/>
      </c>
      <c r="Y1218" s="90" t="str">
        <f>IF(VLOOKUP(I1218,属性值!A:F,2,FALSE)&lt;17,"",IF(P1218="","",INT(VLOOKUP(P1218,属性值!A:G,R1218+1,FALSE)*VLOOKUP(I1218,属性值!A:F,5,FALSE))))</f>
        <v/>
      </c>
      <c r="Z1218" s="90" t="str">
        <f t="shared" si="41"/>
        <v/>
      </c>
      <c r="AA1218" s="90" t="str">
        <f>IF(VLOOKUP(I1218,属性值!A:B,2,FALSE)&gt;16,"",IF(P1218="","",INT(VLOOKUP(P1218,属性值!I:O,R1218+1,FALSE)*VLOOKUP(I1218,属性值!A:D,3,FALSE))))</f>
        <v/>
      </c>
      <c r="AB1218" s="90" t="str">
        <f>IF(VLOOKUP(I1218,属性值!A:B,2,FALSE)&gt;16,"",IF(P1218="","",INT(VLOOKUP(P1218,属性值!I:O,R1218+1,FALSE)*VLOOKUP(I1218,属性值!A:D,4,FALSE))))</f>
        <v/>
      </c>
      <c r="AC1218" s="90">
        <v>20</v>
      </c>
      <c r="AD1218" s="90" t="str">
        <f>IF(AC1218="","",VLOOKUP(AC1218,状态名词!A:C,2,FALSE))</f>
        <v>ratingdamage</v>
      </c>
      <c r="AE1218" s="90" t="str">
        <f>IF(AC1218="","",VLOOKUP(AC1218,状态名词!A:C,3,FALSE))</f>
        <v>暴伤+</v>
      </c>
      <c r="AF1218" s="90">
        <v>150</v>
      </c>
    </row>
    <row r="1219" spans="1:32">
      <c r="I1219" s="90" t="str">
        <f>IF(H1219="",I1218,VLOOKUP(H1219,装备类型!A:B,2,FALSE))</f>
        <v>戒指</v>
      </c>
      <c r="J1219" s="90">
        <v>3</v>
      </c>
      <c r="K1219" s="90" t="s">
        <v>2108</v>
      </c>
      <c r="L1219" s="90" t="s">
        <v>1976</v>
      </c>
      <c r="O1219" s="90">
        <v>1</v>
      </c>
      <c r="P1219" s="90">
        <v>60</v>
      </c>
      <c r="Q1219" s="55">
        <f t="shared" si="40"/>
        <v>67</v>
      </c>
      <c r="R1219" s="90">
        <v>5</v>
      </c>
      <c r="T1219" s="90" t="s">
        <v>3260</v>
      </c>
      <c r="U1219" s="90">
        <v>33722</v>
      </c>
      <c r="Y1219" s="90" t="str">
        <f>IF(VLOOKUP(I1219,属性值!A:F,2,FALSE)&lt;17,"",IF(P1219="","",INT(VLOOKUP(P1219,属性值!A:G,R1219+1,FALSE)*VLOOKUP(I1219,属性值!A:F,5,FALSE))))</f>
        <v/>
      </c>
      <c r="Z1219" s="90" t="str">
        <f t="shared" si="41"/>
        <v/>
      </c>
      <c r="AA1219" s="90">
        <f>IF(VLOOKUP(I1219,属性值!A:B,2,FALSE)&gt;16,"",IF(P1219="","",INT(VLOOKUP(P1219,属性值!I:O,R1219+1,FALSE)*VLOOKUP(I1219,属性值!A:D,3,FALSE))))</f>
        <v>642</v>
      </c>
      <c r="AB1219" s="90">
        <f>IF(VLOOKUP(I1219,属性值!A:B,2,FALSE)&gt;16,"",IF(P1219="","",INT(VLOOKUP(P1219,属性值!I:O,R1219+1,FALSE)*VLOOKUP(I1219,属性值!A:D,4,FALSE))))</f>
        <v>1285</v>
      </c>
      <c r="AC1219" s="90">
        <v>54</v>
      </c>
      <c r="AD1219" s="90" t="str">
        <f>IF(AC1219="","",VLOOKUP(AC1219,状态名词!A:C,2,FALSE))</f>
        <v>spi</v>
      </c>
      <c r="AE1219" s="90" t="str">
        <f>IF(AC1219="","",VLOOKUP(AC1219,状态名词!A:C,3,FALSE))</f>
        <v>精神</v>
      </c>
      <c r="AF1219" s="90">
        <v>70</v>
      </c>
    </row>
    <row r="1220" spans="1:32">
      <c r="I1220" s="90" t="str">
        <f>IF(H1220="",I1219,VLOOKUP(H1220,装备类型!A:B,2,FALSE))</f>
        <v>戒指</v>
      </c>
      <c r="L1220" s="90" t="s">
        <v>225</v>
      </c>
      <c r="Q1220" s="55" t="str">
        <f t="shared" si="40"/>
        <v/>
      </c>
      <c r="Y1220" s="90" t="str">
        <f>IF(VLOOKUP(I1220,属性值!A:F,2,FALSE)&lt;17,"",IF(P1220="","",INT(VLOOKUP(P1220,属性值!A:G,R1220+1,FALSE)*VLOOKUP(I1220,属性值!A:F,5,FALSE))))</f>
        <v/>
      </c>
      <c r="Z1220" s="90" t="str">
        <f t="shared" si="41"/>
        <v/>
      </c>
      <c r="AA1220" s="90" t="str">
        <f>IF(VLOOKUP(I1220,属性值!A:B,2,FALSE)&gt;16,"",IF(P1220="","",INT(VLOOKUP(P1220,属性值!I:O,R1220+1,FALSE)*VLOOKUP(I1220,属性值!A:D,3,FALSE))))</f>
        <v/>
      </c>
      <c r="AB1220" s="90" t="str">
        <f>IF(VLOOKUP(I1220,属性值!A:B,2,FALSE)&gt;16,"",IF(P1220="","",INT(VLOOKUP(P1220,属性值!I:O,R1220+1,FALSE)*VLOOKUP(I1220,属性值!A:D,4,FALSE))))</f>
        <v/>
      </c>
      <c r="AC1220" s="90">
        <v>17</v>
      </c>
      <c r="AD1220" s="90" t="str">
        <f>IF(AC1220="","",VLOOKUP(AC1220,状态名词!A:C,2,FALSE))</f>
        <v>adi</v>
      </c>
      <c r="AE1220" s="90" t="str">
        <f>IF(AC1220="","",VLOOKUP(AC1220,状态名词!A:C,3,FALSE))</f>
        <v>物穿</v>
      </c>
      <c r="AF1220" s="90">
        <v>160</v>
      </c>
    </row>
    <row r="1221" spans="1:32">
      <c r="I1221" s="90" t="str">
        <f>IF(H1221="",I1220,VLOOKUP(H1221,装备类型!A:B,2,FALSE))</f>
        <v>戒指</v>
      </c>
      <c r="L1221" s="90" t="s">
        <v>225</v>
      </c>
      <c r="Q1221" s="55" t="str">
        <f t="shared" si="40"/>
        <v/>
      </c>
      <c r="Y1221" s="90" t="str">
        <f>IF(VLOOKUP(I1221,属性值!A:F,2,FALSE)&lt;17,"",IF(P1221="","",INT(VLOOKUP(P1221,属性值!A:G,R1221+1,FALSE)*VLOOKUP(I1221,属性值!A:F,5,FALSE))))</f>
        <v/>
      </c>
      <c r="Z1221" s="90" t="str">
        <f t="shared" si="41"/>
        <v/>
      </c>
      <c r="AA1221" s="90" t="str">
        <f>IF(VLOOKUP(I1221,属性值!A:B,2,FALSE)&gt;16,"",IF(P1221="","",INT(VLOOKUP(P1221,属性值!I:O,R1221+1,FALSE)*VLOOKUP(I1221,属性值!A:D,3,FALSE))))</f>
        <v/>
      </c>
      <c r="AB1221" s="90" t="str">
        <f>IF(VLOOKUP(I1221,属性值!A:B,2,FALSE)&gt;16,"",IF(P1221="","",INT(VLOOKUP(P1221,属性值!I:O,R1221+1,FALSE)*VLOOKUP(I1221,属性值!A:D,4,FALSE))))</f>
        <v/>
      </c>
      <c r="AC1221" s="90">
        <v>20</v>
      </c>
      <c r="AD1221" s="90" t="str">
        <f>IF(AC1221="","",VLOOKUP(AC1221,状态名词!A:C,2,FALSE))</f>
        <v>ratingdamage</v>
      </c>
      <c r="AE1221" s="90" t="str">
        <f>IF(AC1221="","",VLOOKUP(AC1221,状态名词!A:C,3,FALSE))</f>
        <v>暴伤+</v>
      </c>
      <c r="AF1221" s="90">
        <v>250</v>
      </c>
    </row>
    <row r="1222" spans="1:32">
      <c r="A1222" s="90">
        <v>16029</v>
      </c>
      <c r="B1222" s="90">
        <v>20</v>
      </c>
      <c r="C1222" s="90">
        <v>4</v>
      </c>
      <c r="D1222" s="90">
        <v>20</v>
      </c>
      <c r="E1222" s="90">
        <v>5</v>
      </c>
      <c r="F1222" s="90">
        <v>-1</v>
      </c>
      <c r="H1222" s="90">
        <v>15</v>
      </c>
      <c r="I1222" s="90" t="str">
        <f>IF(H1222="",I1221,VLOOKUP(H1222,装备类型!A:B,2,FALSE))</f>
        <v>项链</v>
      </c>
      <c r="J1222" s="90">
        <v>1</v>
      </c>
      <c r="K1222" s="90" t="s">
        <v>2109</v>
      </c>
      <c r="L1222" s="90" t="s">
        <v>5441</v>
      </c>
      <c r="O1222" s="90">
        <v>1</v>
      </c>
      <c r="P1222" s="90">
        <v>20</v>
      </c>
      <c r="Q1222" s="55">
        <f t="shared" si="40"/>
        <v>25</v>
      </c>
      <c r="R1222" s="90">
        <v>4</v>
      </c>
      <c r="T1222" s="90" t="s">
        <v>3261</v>
      </c>
      <c r="Y1222" s="90" t="str">
        <f>IF(VLOOKUP(I1222,属性值!A:F,2,FALSE)&lt;17,"",IF(P1222="","",INT(VLOOKUP(P1222,属性值!A:G,R1222+1,FALSE)*VLOOKUP(I1222,属性值!A:F,5,FALSE))))</f>
        <v/>
      </c>
      <c r="Z1222" s="90" t="str">
        <f t="shared" si="41"/>
        <v/>
      </c>
      <c r="AA1222" s="90">
        <f>IF(VLOOKUP(I1222,属性值!A:B,2,FALSE)&gt;16,"",IF(P1222="","",INT(VLOOKUP(P1222,属性值!I:O,R1222+1,FALSE)*VLOOKUP(I1222,属性值!A:D,3,FALSE))))</f>
        <v>130</v>
      </c>
      <c r="AB1222" s="90">
        <f>IF(VLOOKUP(I1222,属性值!A:B,2,FALSE)&gt;16,"",IF(P1222="","",INT(VLOOKUP(P1222,属性值!I:O,R1222+1,FALSE)*VLOOKUP(I1222,属性值!A:D,4,FALSE))))</f>
        <v>260</v>
      </c>
      <c r="AC1222" s="90">
        <v>54</v>
      </c>
      <c r="AD1222" s="90" t="str">
        <f>IF(AC1222="","",VLOOKUP(AC1222,状态名词!A:C,2,FALSE))</f>
        <v>spi</v>
      </c>
      <c r="AE1222" s="90" t="str">
        <f>IF(AC1222="","",VLOOKUP(AC1222,状态名词!A:C,3,FALSE))</f>
        <v>精神</v>
      </c>
      <c r="AF1222" s="90">
        <v>20</v>
      </c>
    </row>
    <row r="1223" spans="1:32">
      <c r="I1223" s="90" t="str">
        <f>IF(H1223="",I1222,VLOOKUP(H1223,装备类型!A:B,2,FALSE))</f>
        <v>项链</v>
      </c>
      <c r="L1223" s="90" t="s">
        <v>225</v>
      </c>
      <c r="Q1223" s="55" t="str">
        <f t="shared" si="40"/>
        <v/>
      </c>
      <c r="Y1223" s="90" t="str">
        <f>IF(VLOOKUP(I1223,属性值!A:F,2,FALSE)&lt;17,"",IF(P1223="","",INT(VLOOKUP(P1223,属性值!A:G,R1223+1,FALSE)*VLOOKUP(I1223,属性值!A:F,5,FALSE))))</f>
        <v/>
      </c>
      <c r="Z1223" s="90" t="str">
        <f t="shared" si="41"/>
        <v/>
      </c>
      <c r="AA1223" s="90" t="str">
        <f>IF(VLOOKUP(I1223,属性值!A:B,2,FALSE)&gt;16,"",IF(P1223="","",INT(VLOOKUP(P1223,属性值!I:O,R1223+1,FALSE)*VLOOKUP(I1223,属性值!A:D,3,FALSE))))</f>
        <v/>
      </c>
      <c r="AB1223" s="90" t="str">
        <f>IF(VLOOKUP(I1223,属性值!A:B,2,FALSE)&gt;16,"",IF(P1223="","",INT(VLOOKUP(P1223,属性值!I:O,R1223+1,FALSE)*VLOOKUP(I1223,属性值!A:D,4,FALSE))))</f>
        <v/>
      </c>
      <c r="AC1223" s="90">
        <v>17</v>
      </c>
      <c r="AD1223" s="90" t="str">
        <f>IF(AC1223="","",VLOOKUP(AC1223,状态名词!A:C,2,FALSE))</f>
        <v>adi</v>
      </c>
      <c r="AE1223" s="90" t="str">
        <f>IF(AC1223="","",VLOOKUP(AC1223,状态名词!A:C,3,FALSE))</f>
        <v>物穿</v>
      </c>
      <c r="AF1223" s="90">
        <v>60</v>
      </c>
    </row>
    <row r="1224" spans="1:32">
      <c r="I1224" s="90" t="str">
        <f>IF(H1224="",I1223,VLOOKUP(H1224,装备类型!A:B,2,FALSE))</f>
        <v>项链</v>
      </c>
      <c r="L1224" s="90" t="s">
        <v>225</v>
      </c>
      <c r="Q1224" s="55" t="str">
        <f t="shared" si="40"/>
        <v/>
      </c>
      <c r="Y1224" s="90" t="str">
        <f>IF(VLOOKUP(I1224,属性值!A:F,2,FALSE)&lt;17,"",IF(P1224="","",INT(VLOOKUP(P1224,属性值!A:G,R1224+1,FALSE)*VLOOKUP(I1224,属性值!A:F,5,FALSE))))</f>
        <v/>
      </c>
      <c r="Z1224" s="90" t="str">
        <f t="shared" si="41"/>
        <v/>
      </c>
      <c r="AA1224" s="90" t="str">
        <f>IF(VLOOKUP(I1224,属性值!A:B,2,FALSE)&gt;16,"",IF(P1224="","",INT(VLOOKUP(P1224,属性值!I:O,R1224+1,FALSE)*VLOOKUP(I1224,属性值!A:D,3,FALSE))))</f>
        <v/>
      </c>
      <c r="AB1224" s="90" t="str">
        <f>IF(VLOOKUP(I1224,属性值!A:B,2,FALSE)&gt;16,"",IF(P1224="","",INT(VLOOKUP(P1224,属性值!I:O,R1224+1,FALSE)*VLOOKUP(I1224,属性值!A:D,4,FALSE))))</f>
        <v/>
      </c>
      <c r="AC1224" s="90">
        <v>20</v>
      </c>
      <c r="AD1224" s="90" t="str">
        <f>IF(AC1224="","",VLOOKUP(AC1224,状态名词!A:C,2,FALSE))</f>
        <v>ratingdamage</v>
      </c>
      <c r="AE1224" s="90" t="str">
        <f>IF(AC1224="","",VLOOKUP(AC1224,状态名词!A:C,3,FALSE))</f>
        <v>暴伤+</v>
      </c>
      <c r="AF1224" s="90">
        <v>100</v>
      </c>
    </row>
    <row r="1225" spans="1:32">
      <c r="I1225" s="90" t="str">
        <f>IF(H1225="",I1224,VLOOKUP(H1225,装备类型!A:B,2,FALSE))</f>
        <v>项链</v>
      </c>
      <c r="J1225" s="90">
        <v>2</v>
      </c>
      <c r="K1225" s="90" t="s">
        <v>2110</v>
      </c>
      <c r="L1225" s="90" t="s">
        <v>1976</v>
      </c>
      <c r="O1225" s="90">
        <v>1</v>
      </c>
      <c r="P1225" s="90">
        <v>40</v>
      </c>
      <c r="Q1225" s="55">
        <f t="shared" si="40"/>
        <v>45</v>
      </c>
      <c r="R1225" s="90">
        <v>4</v>
      </c>
      <c r="T1225" s="90" t="s">
        <v>3261</v>
      </c>
      <c r="Y1225" s="90" t="str">
        <f>IF(VLOOKUP(I1225,属性值!A:F,2,FALSE)&lt;17,"",IF(P1225="","",INT(VLOOKUP(P1225,属性值!A:G,R1225+1,FALSE)*VLOOKUP(I1225,属性值!A:F,5,FALSE))))</f>
        <v/>
      </c>
      <c r="Z1225" s="90" t="str">
        <f t="shared" si="41"/>
        <v/>
      </c>
      <c r="AA1225" s="90">
        <f>IF(VLOOKUP(I1225,属性值!A:B,2,FALSE)&gt;16,"",IF(P1225="","",INT(VLOOKUP(P1225,属性值!I:O,R1225+1,FALSE)*VLOOKUP(I1225,属性值!A:D,3,FALSE))))</f>
        <v>286</v>
      </c>
      <c r="AB1225" s="90">
        <f>IF(VLOOKUP(I1225,属性值!A:B,2,FALSE)&gt;16,"",IF(P1225="","",INT(VLOOKUP(P1225,属性值!I:O,R1225+1,FALSE)*VLOOKUP(I1225,属性值!A:D,4,FALSE))))</f>
        <v>572</v>
      </c>
      <c r="AC1225" s="90">
        <v>54</v>
      </c>
      <c r="AD1225" s="90" t="str">
        <f>IF(AC1225="","",VLOOKUP(AC1225,状态名词!A:C,2,FALSE))</f>
        <v>spi</v>
      </c>
      <c r="AE1225" s="90" t="str">
        <f>IF(AC1225="","",VLOOKUP(AC1225,状态名词!A:C,3,FALSE))</f>
        <v>精神</v>
      </c>
      <c r="AF1225" s="90">
        <v>40</v>
      </c>
    </row>
    <row r="1226" spans="1:32">
      <c r="I1226" s="90" t="str">
        <f>IF(H1226="",I1225,VLOOKUP(H1226,装备类型!A:B,2,FALSE))</f>
        <v>项链</v>
      </c>
      <c r="L1226" s="90" t="s">
        <v>225</v>
      </c>
      <c r="Q1226" s="55" t="str">
        <f t="shared" si="40"/>
        <v/>
      </c>
      <c r="Y1226" s="90" t="str">
        <f>IF(VLOOKUP(I1226,属性值!A:F,2,FALSE)&lt;17,"",IF(P1226="","",INT(VLOOKUP(P1226,属性值!A:G,R1226+1,FALSE)*VLOOKUP(I1226,属性值!A:F,5,FALSE))))</f>
        <v/>
      </c>
      <c r="Z1226" s="90" t="str">
        <f t="shared" si="41"/>
        <v/>
      </c>
      <c r="AA1226" s="90" t="str">
        <f>IF(VLOOKUP(I1226,属性值!A:B,2,FALSE)&gt;16,"",IF(P1226="","",INT(VLOOKUP(P1226,属性值!I:O,R1226+1,FALSE)*VLOOKUP(I1226,属性值!A:D,3,FALSE))))</f>
        <v/>
      </c>
      <c r="AB1226" s="90" t="str">
        <f>IF(VLOOKUP(I1226,属性值!A:B,2,FALSE)&gt;16,"",IF(P1226="","",INT(VLOOKUP(P1226,属性值!I:O,R1226+1,FALSE)*VLOOKUP(I1226,属性值!A:D,4,FALSE))))</f>
        <v/>
      </c>
      <c r="AC1226" s="90">
        <v>17</v>
      </c>
      <c r="AD1226" s="90" t="str">
        <f>IF(AC1226="","",VLOOKUP(AC1226,状态名词!A:C,2,FALSE))</f>
        <v>adi</v>
      </c>
      <c r="AE1226" s="90" t="str">
        <f>IF(AC1226="","",VLOOKUP(AC1226,状态名词!A:C,3,FALSE))</f>
        <v>物穿</v>
      </c>
      <c r="AF1226" s="90">
        <v>100</v>
      </c>
    </row>
    <row r="1227" spans="1:32">
      <c r="I1227" s="90" t="str">
        <f>IF(H1227="",I1226,VLOOKUP(H1227,装备类型!A:B,2,FALSE))</f>
        <v>项链</v>
      </c>
      <c r="L1227" s="90" t="s">
        <v>225</v>
      </c>
      <c r="Q1227" s="55" t="str">
        <f t="shared" si="40"/>
        <v/>
      </c>
      <c r="Y1227" s="90" t="str">
        <f>IF(VLOOKUP(I1227,属性值!A:F,2,FALSE)&lt;17,"",IF(P1227="","",INT(VLOOKUP(P1227,属性值!A:G,R1227+1,FALSE)*VLOOKUP(I1227,属性值!A:F,5,FALSE))))</f>
        <v/>
      </c>
      <c r="Z1227" s="90" t="str">
        <f t="shared" si="41"/>
        <v/>
      </c>
      <c r="AA1227" s="90" t="str">
        <f>IF(VLOOKUP(I1227,属性值!A:B,2,FALSE)&gt;16,"",IF(P1227="","",INT(VLOOKUP(P1227,属性值!I:O,R1227+1,FALSE)*VLOOKUP(I1227,属性值!A:D,3,FALSE))))</f>
        <v/>
      </c>
      <c r="AB1227" s="90" t="str">
        <f>IF(VLOOKUP(I1227,属性值!A:B,2,FALSE)&gt;16,"",IF(P1227="","",INT(VLOOKUP(P1227,属性值!I:O,R1227+1,FALSE)*VLOOKUP(I1227,属性值!A:D,4,FALSE))))</f>
        <v/>
      </c>
      <c r="AC1227" s="90">
        <v>20</v>
      </c>
      <c r="AD1227" s="90" t="str">
        <f>IF(AC1227="","",VLOOKUP(AC1227,状态名词!A:C,2,FALSE))</f>
        <v>ratingdamage</v>
      </c>
      <c r="AE1227" s="90" t="str">
        <f>IF(AC1227="","",VLOOKUP(AC1227,状态名词!A:C,3,FALSE))</f>
        <v>暴伤+</v>
      </c>
      <c r="AF1227" s="90">
        <v>150</v>
      </c>
    </row>
    <row r="1228" spans="1:32">
      <c r="I1228" s="90" t="str">
        <f>IF(H1228="",I1227,VLOOKUP(H1228,装备类型!A:B,2,FALSE))</f>
        <v>项链</v>
      </c>
      <c r="J1228" s="90">
        <v>3</v>
      </c>
      <c r="K1228" s="90" t="s">
        <v>2111</v>
      </c>
      <c r="L1228" s="90" t="s">
        <v>1976</v>
      </c>
      <c r="O1228" s="90">
        <v>1</v>
      </c>
      <c r="P1228" s="90">
        <v>60</v>
      </c>
      <c r="Q1228" s="55">
        <f t="shared" si="40"/>
        <v>67</v>
      </c>
      <c r="R1228" s="90">
        <v>5</v>
      </c>
      <c r="T1228" s="90" t="s">
        <v>3261</v>
      </c>
      <c r="U1228" s="90">
        <v>33723</v>
      </c>
      <c r="Y1228" s="90" t="str">
        <f>IF(VLOOKUP(I1228,属性值!A:F,2,FALSE)&lt;17,"",IF(P1228="","",INT(VLOOKUP(P1228,属性值!A:G,R1228+1,FALSE)*VLOOKUP(I1228,属性值!A:F,5,FALSE))))</f>
        <v/>
      </c>
      <c r="Z1228" s="90" t="str">
        <f t="shared" si="41"/>
        <v/>
      </c>
      <c r="AA1228" s="90">
        <f>IF(VLOOKUP(I1228,属性值!A:B,2,FALSE)&gt;16,"",IF(P1228="","",INT(VLOOKUP(P1228,属性值!I:O,R1228+1,FALSE)*VLOOKUP(I1228,属性值!A:D,3,FALSE))))</f>
        <v>642</v>
      </c>
      <c r="AB1228" s="90">
        <f>IF(VLOOKUP(I1228,属性值!A:B,2,FALSE)&gt;16,"",IF(P1228="","",INT(VLOOKUP(P1228,属性值!I:O,R1228+1,FALSE)*VLOOKUP(I1228,属性值!A:D,4,FALSE))))</f>
        <v>1285</v>
      </c>
      <c r="AC1228" s="90">
        <v>54</v>
      </c>
      <c r="AD1228" s="90" t="str">
        <f>IF(AC1228="","",VLOOKUP(AC1228,状态名词!A:C,2,FALSE))</f>
        <v>spi</v>
      </c>
      <c r="AE1228" s="90" t="str">
        <f>IF(AC1228="","",VLOOKUP(AC1228,状态名词!A:C,3,FALSE))</f>
        <v>精神</v>
      </c>
      <c r="AF1228" s="90">
        <v>70</v>
      </c>
    </row>
    <row r="1229" spans="1:32">
      <c r="I1229" s="90" t="str">
        <f>IF(H1229="",I1228,VLOOKUP(H1229,装备类型!A:B,2,FALSE))</f>
        <v>项链</v>
      </c>
      <c r="L1229" s="90" t="s">
        <v>225</v>
      </c>
      <c r="Q1229" s="55" t="str">
        <f t="shared" si="40"/>
        <v/>
      </c>
      <c r="Y1229" s="90" t="str">
        <f>IF(VLOOKUP(I1229,属性值!A:F,2,FALSE)&lt;17,"",IF(P1229="","",INT(VLOOKUP(P1229,属性值!A:G,R1229+1,FALSE)*VLOOKUP(I1229,属性值!A:F,5,FALSE))))</f>
        <v/>
      </c>
      <c r="Z1229" s="90" t="str">
        <f t="shared" si="41"/>
        <v/>
      </c>
      <c r="AA1229" s="90" t="str">
        <f>IF(VLOOKUP(I1229,属性值!A:B,2,FALSE)&gt;16,"",IF(P1229="","",INT(VLOOKUP(P1229,属性值!I:O,R1229+1,FALSE)*VLOOKUP(I1229,属性值!A:D,3,FALSE))))</f>
        <v/>
      </c>
      <c r="AB1229" s="90" t="str">
        <f>IF(VLOOKUP(I1229,属性值!A:B,2,FALSE)&gt;16,"",IF(P1229="","",INT(VLOOKUP(P1229,属性值!I:O,R1229+1,FALSE)*VLOOKUP(I1229,属性值!A:D,4,FALSE))))</f>
        <v/>
      </c>
      <c r="AC1229" s="90">
        <v>17</v>
      </c>
      <c r="AD1229" s="90" t="str">
        <f>IF(AC1229="","",VLOOKUP(AC1229,状态名词!A:C,2,FALSE))</f>
        <v>adi</v>
      </c>
      <c r="AE1229" s="90" t="str">
        <f>IF(AC1229="","",VLOOKUP(AC1229,状态名词!A:C,3,FALSE))</f>
        <v>物穿</v>
      </c>
      <c r="AF1229" s="90">
        <v>160</v>
      </c>
    </row>
    <row r="1230" spans="1:32">
      <c r="I1230" s="90" t="str">
        <f>IF(H1230="",I1229,VLOOKUP(H1230,装备类型!A:B,2,FALSE))</f>
        <v>项链</v>
      </c>
      <c r="L1230" s="90" t="s">
        <v>225</v>
      </c>
      <c r="Q1230" s="55" t="str">
        <f t="shared" si="40"/>
        <v/>
      </c>
      <c r="Y1230" s="90" t="str">
        <f>IF(VLOOKUP(I1230,属性值!A:F,2,FALSE)&lt;17,"",IF(P1230="","",INT(VLOOKUP(P1230,属性值!A:G,R1230+1,FALSE)*VLOOKUP(I1230,属性值!A:F,5,FALSE))))</f>
        <v/>
      </c>
      <c r="Z1230" s="90" t="str">
        <f t="shared" si="41"/>
        <v/>
      </c>
      <c r="AA1230" s="90" t="str">
        <f>IF(VLOOKUP(I1230,属性值!A:B,2,FALSE)&gt;16,"",IF(P1230="","",INT(VLOOKUP(P1230,属性值!I:O,R1230+1,FALSE)*VLOOKUP(I1230,属性值!A:D,3,FALSE))))</f>
        <v/>
      </c>
      <c r="AB1230" s="90" t="str">
        <f>IF(VLOOKUP(I1230,属性值!A:B,2,FALSE)&gt;16,"",IF(P1230="","",INT(VLOOKUP(P1230,属性值!I:O,R1230+1,FALSE)*VLOOKUP(I1230,属性值!A:D,4,FALSE))))</f>
        <v/>
      </c>
      <c r="AC1230" s="90">
        <v>20</v>
      </c>
      <c r="AD1230" s="90" t="str">
        <f>IF(AC1230="","",VLOOKUP(AC1230,状态名词!A:C,2,FALSE))</f>
        <v>ratingdamage</v>
      </c>
      <c r="AE1230" s="90" t="str">
        <f>IF(AC1230="","",VLOOKUP(AC1230,状态名词!A:C,3,FALSE))</f>
        <v>暴伤+</v>
      </c>
      <c r="AF1230" s="90">
        <v>250</v>
      </c>
    </row>
    <row r="1231" spans="1:32">
      <c r="A1231" s="90">
        <v>16030</v>
      </c>
      <c r="B1231" s="90">
        <v>20</v>
      </c>
      <c r="C1231" s="90">
        <v>4</v>
      </c>
      <c r="D1231" s="90">
        <v>20</v>
      </c>
      <c r="E1231" s="90">
        <v>5</v>
      </c>
      <c r="F1231" s="90">
        <v>-1</v>
      </c>
      <c r="H1231" s="90">
        <v>16</v>
      </c>
      <c r="I1231" s="90" t="str">
        <f>IF(H1231="",I1230,VLOOKUP(H1231,装备类型!A:B,2,FALSE))</f>
        <v>手镯</v>
      </c>
      <c r="J1231" s="90">
        <v>1</v>
      </c>
      <c r="K1231" s="90" t="s">
        <v>2112</v>
      </c>
      <c r="L1231" s="90" t="s">
        <v>5441</v>
      </c>
      <c r="O1231" s="90">
        <v>1</v>
      </c>
      <c r="P1231" s="90">
        <v>20</v>
      </c>
      <c r="Q1231" s="55">
        <f t="shared" si="40"/>
        <v>25</v>
      </c>
      <c r="R1231" s="90">
        <v>4</v>
      </c>
      <c r="T1231" s="90" t="s">
        <v>3262</v>
      </c>
      <c r="Y1231" s="90" t="str">
        <f>IF(VLOOKUP(I1231,属性值!A:F,2,FALSE)&lt;17,"",IF(P1231="","",INT(VLOOKUP(P1231,属性值!A:G,R1231+1,FALSE)*VLOOKUP(I1231,属性值!A:F,5,FALSE))))</f>
        <v/>
      </c>
      <c r="Z1231" s="90" t="str">
        <f t="shared" si="41"/>
        <v/>
      </c>
      <c r="AA1231" s="90">
        <f>IF(VLOOKUP(I1231,属性值!A:B,2,FALSE)&gt;16,"",IF(P1231="","",INT(VLOOKUP(P1231,属性值!I:O,R1231+1,FALSE)*VLOOKUP(I1231,属性值!A:D,3,FALSE))))</f>
        <v>130</v>
      </c>
      <c r="AB1231" s="90">
        <f>IF(VLOOKUP(I1231,属性值!A:B,2,FALSE)&gt;16,"",IF(P1231="","",INT(VLOOKUP(P1231,属性值!I:O,R1231+1,FALSE)*VLOOKUP(I1231,属性值!A:D,4,FALSE))))</f>
        <v>260</v>
      </c>
      <c r="AC1231" s="90">
        <v>54</v>
      </c>
      <c r="AD1231" s="90" t="str">
        <f>IF(AC1231="","",VLOOKUP(AC1231,状态名词!A:C,2,FALSE))</f>
        <v>spi</v>
      </c>
      <c r="AE1231" s="90" t="str">
        <f>IF(AC1231="","",VLOOKUP(AC1231,状态名词!A:C,3,FALSE))</f>
        <v>精神</v>
      </c>
      <c r="AF1231" s="90">
        <v>20</v>
      </c>
    </row>
    <row r="1232" spans="1:32">
      <c r="I1232" s="90" t="str">
        <f>IF(H1232="",I1231,VLOOKUP(H1232,装备类型!A:B,2,FALSE))</f>
        <v>手镯</v>
      </c>
      <c r="L1232" s="90" t="s">
        <v>225</v>
      </c>
      <c r="Q1232" s="55" t="str">
        <f t="shared" si="40"/>
        <v/>
      </c>
      <c r="Y1232" s="90" t="str">
        <f>IF(VLOOKUP(I1232,属性值!A:F,2,FALSE)&lt;17,"",IF(P1232="","",INT(VLOOKUP(P1232,属性值!A:G,R1232+1,FALSE)*VLOOKUP(I1232,属性值!A:F,5,FALSE))))</f>
        <v/>
      </c>
      <c r="Z1232" s="90" t="str">
        <f t="shared" si="41"/>
        <v/>
      </c>
      <c r="AA1232" s="90" t="str">
        <f>IF(VLOOKUP(I1232,属性值!A:B,2,FALSE)&gt;16,"",IF(P1232="","",INT(VLOOKUP(P1232,属性值!I:O,R1232+1,FALSE)*VLOOKUP(I1232,属性值!A:D,3,FALSE))))</f>
        <v/>
      </c>
      <c r="AB1232" s="90" t="str">
        <f>IF(VLOOKUP(I1232,属性值!A:B,2,FALSE)&gt;16,"",IF(P1232="","",INT(VLOOKUP(P1232,属性值!I:O,R1232+1,FALSE)*VLOOKUP(I1232,属性值!A:D,4,FALSE))))</f>
        <v/>
      </c>
      <c r="AC1232" s="90">
        <v>17</v>
      </c>
      <c r="AD1232" s="90" t="str">
        <f>IF(AC1232="","",VLOOKUP(AC1232,状态名词!A:C,2,FALSE))</f>
        <v>adi</v>
      </c>
      <c r="AE1232" s="90" t="str">
        <f>IF(AC1232="","",VLOOKUP(AC1232,状态名词!A:C,3,FALSE))</f>
        <v>物穿</v>
      </c>
      <c r="AF1232" s="90">
        <v>60</v>
      </c>
    </row>
    <row r="1233" spans="1:32">
      <c r="I1233" s="90" t="str">
        <f>IF(H1233="",I1232,VLOOKUP(H1233,装备类型!A:B,2,FALSE))</f>
        <v>手镯</v>
      </c>
      <c r="L1233" s="90" t="s">
        <v>225</v>
      </c>
      <c r="Q1233" s="55" t="str">
        <f t="shared" si="40"/>
        <v/>
      </c>
      <c r="Y1233" s="90" t="str">
        <f>IF(VLOOKUP(I1233,属性值!A:F,2,FALSE)&lt;17,"",IF(P1233="","",INT(VLOOKUP(P1233,属性值!A:G,R1233+1,FALSE)*VLOOKUP(I1233,属性值!A:F,5,FALSE))))</f>
        <v/>
      </c>
      <c r="Z1233" s="90" t="str">
        <f t="shared" si="41"/>
        <v/>
      </c>
      <c r="AA1233" s="90" t="str">
        <f>IF(VLOOKUP(I1233,属性值!A:B,2,FALSE)&gt;16,"",IF(P1233="","",INT(VLOOKUP(P1233,属性值!I:O,R1233+1,FALSE)*VLOOKUP(I1233,属性值!A:D,3,FALSE))))</f>
        <v/>
      </c>
      <c r="AB1233" s="90" t="str">
        <f>IF(VLOOKUP(I1233,属性值!A:B,2,FALSE)&gt;16,"",IF(P1233="","",INT(VLOOKUP(P1233,属性值!I:O,R1233+1,FALSE)*VLOOKUP(I1233,属性值!A:D,4,FALSE))))</f>
        <v/>
      </c>
      <c r="AC1233" s="90">
        <v>20</v>
      </c>
      <c r="AD1233" s="90" t="str">
        <f>IF(AC1233="","",VLOOKUP(AC1233,状态名词!A:C,2,FALSE))</f>
        <v>ratingdamage</v>
      </c>
      <c r="AE1233" s="90" t="str">
        <f>IF(AC1233="","",VLOOKUP(AC1233,状态名词!A:C,3,FALSE))</f>
        <v>暴伤+</v>
      </c>
      <c r="AF1233" s="90">
        <v>100</v>
      </c>
    </row>
    <row r="1234" spans="1:32">
      <c r="I1234" s="90" t="str">
        <f>IF(H1234="",I1233,VLOOKUP(H1234,装备类型!A:B,2,FALSE))</f>
        <v>手镯</v>
      </c>
      <c r="J1234" s="90">
        <v>2</v>
      </c>
      <c r="K1234" s="90" t="s">
        <v>2113</v>
      </c>
      <c r="L1234" s="90" t="s">
        <v>1976</v>
      </c>
      <c r="O1234" s="90">
        <v>1</v>
      </c>
      <c r="P1234" s="90">
        <v>40</v>
      </c>
      <c r="Q1234" s="55">
        <f t="shared" si="40"/>
        <v>45</v>
      </c>
      <c r="R1234" s="90">
        <v>4</v>
      </c>
      <c r="T1234" s="90" t="s">
        <v>3262</v>
      </c>
      <c r="Y1234" s="90" t="str">
        <f>IF(VLOOKUP(I1234,属性值!A:F,2,FALSE)&lt;17,"",IF(P1234="","",INT(VLOOKUP(P1234,属性值!A:G,R1234+1,FALSE)*VLOOKUP(I1234,属性值!A:F,5,FALSE))))</f>
        <v/>
      </c>
      <c r="Z1234" s="90" t="str">
        <f t="shared" si="41"/>
        <v/>
      </c>
      <c r="AA1234" s="90">
        <f>IF(VLOOKUP(I1234,属性值!A:B,2,FALSE)&gt;16,"",IF(P1234="","",INT(VLOOKUP(P1234,属性值!I:O,R1234+1,FALSE)*VLOOKUP(I1234,属性值!A:D,3,FALSE))))</f>
        <v>286</v>
      </c>
      <c r="AB1234" s="90">
        <f>IF(VLOOKUP(I1234,属性值!A:B,2,FALSE)&gt;16,"",IF(P1234="","",INT(VLOOKUP(P1234,属性值!I:O,R1234+1,FALSE)*VLOOKUP(I1234,属性值!A:D,4,FALSE))))</f>
        <v>572</v>
      </c>
      <c r="AC1234" s="90">
        <v>54</v>
      </c>
      <c r="AD1234" s="90" t="str">
        <f>IF(AC1234="","",VLOOKUP(AC1234,状态名词!A:C,2,FALSE))</f>
        <v>spi</v>
      </c>
      <c r="AE1234" s="90" t="str">
        <f>IF(AC1234="","",VLOOKUP(AC1234,状态名词!A:C,3,FALSE))</f>
        <v>精神</v>
      </c>
      <c r="AF1234" s="90">
        <v>40</v>
      </c>
    </row>
    <row r="1235" spans="1:32">
      <c r="I1235" s="90" t="str">
        <f>IF(H1235="",I1234,VLOOKUP(H1235,装备类型!A:B,2,FALSE))</f>
        <v>手镯</v>
      </c>
      <c r="L1235" s="90" t="s">
        <v>225</v>
      </c>
      <c r="Q1235" s="55" t="str">
        <f t="shared" si="40"/>
        <v/>
      </c>
      <c r="Y1235" s="90" t="str">
        <f>IF(VLOOKUP(I1235,属性值!A:F,2,FALSE)&lt;17,"",IF(P1235="","",INT(VLOOKUP(P1235,属性值!A:G,R1235+1,FALSE)*VLOOKUP(I1235,属性值!A:F,5,FALSE))))</f>
        <v/>
      </c>
      <c r="Z1235" s="90" t="str">
        <f t="shared" si="41"/>
        <v/>
      </c>
      <c r="AA1235" s="90" t="str">
        <f>IF(VLOOKUP(I1235,属性值!A:B,2,FALSE)&gt;16,"",IF(P1235="","",INT(VLOOKUP(P1235,属性值!I:O,R1235+1,FALSE)*VLOOKUP(I1235,属性值!A:D,3,FALSE))))</f>
        <v/>
      </c>
      <c r="AB1235" s="90" t="str">
        <f>IF(VLOOKUP(I1235,属性值!A:B,2,FALSE)&gt;16,"",IF(P1235="","",INT(VLOOKUP(P1235,属性值!I:O,R1235+1,FALSE)*VLOOKUP(I1235,属性值!A:D,4,FALSE))))</f>
        <v/>
      </c>
      <c r="AC1235" s="90">
        <v>17</v>
      </c>
      <c r="AD1235" s="90" t="str">
        <f>IF(AC1235="","",VLOOKUP(AC1235,状态名词!A:C,2,FALSE))</f>
        <v>adi</v>
      </c>
      <c r="AE1235" s="90" t="str">
        <f>IF(AC1235="","",VLOOKUP(AC1235,状态名词!A:C,3,FALSE))</f>
        <v>物穿</v>
      </c>
      <c r="AF1235" s="90">
        <v>100</v>
      </c>
    </row>
    <row r="1236" spans="1:32">
      <c r="I1236" s="90" t="str">
        <f>IF(H1236="",I1235,VLOOKUP(H1236,装备类型!A:B,2,FALSE))</f>
        <v>手镯</v>
      </c>
      <c r="L1236" s="90" t="s">
        <v>225</v>
      </c>
      <c r="Q1236" s="55" t="str">
        <f t="shared" si="40"/>
        <v/>
      </c>
      <c r="Y1236" s="90" t="str">
        <f>IF(VLOOKUP(I1236,属性值!A:F,2,FALSE)&lt;17,"",IF(P1236="","",INT(VLOOKUP(P1236,属性值!A:G,R1236+1,FALSE)*VLOOKUP(I1236,属性值!A:F,5,FALSE))))</f>
        <v/>
      </c>
      <c r="Z1236" s="90" t="str">
        <f t="shared" si="41"/>
        <v/>
      </c>
      <c r="AA1236" s="90" t="str">
        <f>IF(VLOOKUP(I1236,属性值!A:B,2,FALSE)&gt;16,"",IF(P1236="","",INT(VLOOKUP(P1236,属性值!I:O,R1236+1,FALSE)*VLOOKUP(I1236,属性值!A:D,3,FALSE))))</f>
        <v/>
      </c>
      <c r="AB1236" s="90" t="str">
        <f>IF(VLOOKUP(I1236,属性值!A:B,2,FALSE)&gt;16,"",IF(P1236="","",INT(VLOOKUP(P1236,属性值!I:O,R1236+1,FALSE)*VLOOKUP(I1236,属性值!A:D,4,FALSE))))</f>
        <v/>
      </c>
      <c r="AC1236" s="90">
        <v>20</v>
      </c>
      <c r="AD1236" s="90" t="str">
        <f>IF(AC1236="","",VLOOKUP(AC1236,状态名词!A:C,2,FALSE))</f>
        <v>ratingdamage</v>
      </c>
      <c r="AE1236" s="90" t="str">
        <f>IF(AC1236="","",VLOOKUP(AC1236,状态名词!A:C,3,FALSE))</f>
        <v>暴伤+</v>
      </c>
      <c r="AF1236" s="90">
        <v>150</v>
      </c>
    </row>
    <row r="1237" spans="1:32">
      <c r="I1237" s="90" t="str">
        <f>IF(H1237="",I1236,VLOOKUP(H1237,装备类型!A:B,2,FALSE))</f>
        <v>手镯</v>
      </c>
      <c r="J1237" s="90">
        <v>3</v>
      </c>
      <c r="K1237" s="90" t="s">
        <v>2114</v>
      </c>
      <c r="L1237" s="90" t="s">
        <v>1976</v>
      </c>
      <c r="O1237" s="90">
        <v>1</v>
      </c>
      <c r="P1237" s="90">
        <v>60</v>
      </c>
      <c r="Q1237" s="55">
        <f t="shared" si="40"/>
        <v>67</v>
      </c>
      <c r="R1237" s="90">
        <v>5</v>
      </c>
      <c r="T1237" s="90" t="s">
        <v>3262</v>
      </c>
      <c r="U1237" s="90">
        <v>33724</v>
      </c>
      <c r="Y1237" s="90" t="str">
        <f>IF(VLOOKUP(I1237,属性值!A:F,2,FALSE)&lt;17,"",IF(P1237="","",INT(VLOOKUP(P1237,属性值!A:G,R1237+1,FALSE)*VLOOKUP(I1237,属性值!A:F,5,FALSE))))</f>
        <v/>
      </c>
      <c r="Z1237" s="90" t="str">
        <f t="shared" si="41"/>
        <v/>
      </c>
      <c r="AA1237" s="90">
        <f>IF(VLOOKUP(I1237,属性值!A:B,2,FALSE)&gt;16,"",IF(P1237="","",INT(VLOOKUP(P1237,属性值!I:O,R1237+1,FALSE)*VLOOKUP(I1237,属性值!A:D,3,FALSE))))</f>
        <v>642</v>
      </c>
      <c r="AB1237" s="90">
        <f>IF(VLOOKUP(I1237,属性值!A:B,2,FALSE)&gt;16,"",IF(P1237="","",INT(VLOOKUP(P1237,属性值!I:O,R1237+1,FALSE)*VLOOKUP(I1237,属性值!A:D,4,FALSE))))</f>
        <v>1285</v>
      </c>
      <c r="AC1237" s="90">
        <v>54</v>
      </c>
      <c r="AD1237" s="90" t="str">
        <f>IF(AC1237="","",VLOOKUP(AC1237,状态名词!A:C,2,FALSE))</f>
        <v>spi</v>
      </c>
      <c r="AE1237" s="90" t="str">
        <f>IF(AC1237="","",VLOOKUP(AC1237,状态名词!A:C,3,FALSE))</f>
        <v>精神</v>
      </c>
      <c r="AF1237" s="90">
        <v>70</v>
      </c>
    </row>
    <row r="1238" spans="1:32">
      <c r="I1238" s="90" t="str">
        <f>IF(H1238="",I1237,VLOOKUP(H1238,装备类型!A:B,2,FALSE))</f>
        <v>手镯</v>
      </c>
      <c r="L1238" s="90" t="s">
        <v>225</v>
      </c>
      <c r="Q1238" s="55" t="str">
        <f t="shared" si="40"/>
        <v/>
      </c>
      <c r="Y1238" s="90" t="str">
        <f>IF(VLOOKUP(I1238,属性值!A:F,2,FALSE)&lt;17,"",IF(P1238="","",INT(VLOOKUP(P1238,属性值!A:G,R1238+1,FALSE)*VLOOKUP(I1238,属性值!A:F,5,FALSE))))</f>
        <v/>
      </c>
      <c r="Z1238" s="90" t="str">
        <f t="shared" si="41"/>
        <v/>
      </c>
      <c r="AA1238" s="90" t="str">
        <f>IF(VLOOKUP(I1238,属性值!A:B,2,FALSE)&gt;16,"",IF(P1238="","",INT(VLOOKUP(P1238,属性值!I:O,R1238+1,FALSE)*VLOOKUP(I1238,属性值!A:D,3,FALSE))))</f>
        <v/>
      </c>
      <c r="AB1238" s="90" t="str">
        <f>IF(VLOOKUP(I1238,属性值!A:B,2,FALSE)&gt;16,"",IF(P1238="","",INT(VLOOKUP(P1238,属性值!I:O,R1238+1,FALSE)*VLOOKUP(I1238,属性值!A:D,4,FALSE))))</f>
        <v/>
      </c>
      <c r="AC1238" s="90">
        <v>17</v>
      </c>
      <c r="AD1238" s="90" t="str">
        <f>IF(AC1238="","",VLOOKUP(AC1238,状态名词!A:C,2,FALSE))</f>
        <v>adi</v>
      </c>
      <c r="AE1238" s="90" t="str">
        <f>IF(AC1238="","",VLOOKUP(AC1238,状态名词!A:C,3,FALSE))</f>
        <v>物穿</v>
      </c>
      <c r="AF1238" s="90">
        <v>160</v>
      </c>
    </row>
    <row r="1239" spans="1:32">
      <c r="I1239" s="90" t="str">
        <f>IF(H1239="",I1238,VLOOKUP(H1239,装备类型!A:B,2,FALSE))</f>
        <v>手镯</v>
      </c>
      <c r="L1239" s="90" t="s">
        <v>225</v>
      </c>
      <c r="Q1239" s="55" t="str">
        <f t="shared" ref="Q1239:Q1302" si="42">IF(R1239="","",IF(R1239=1,P1239,R1239*2-3+P1239))</f>
        <v/>
      </c>
      <c r="Y1239" s="90" t="str">
        <f>IF(VLOOKUP(I1239,属性值!A:F,2,FALSE)&lt;17,"",IF(P1239="","",INT(VLOOKUP(P1239,属性值!A:G,R1239+1,FALSE)*VLOOKUP(I1239,属性值!A:F,5,FALSE))))</f>
        <v/>
      </c>
      <c r="Z1239" s="90" t="str">
        <f t="shared" si="41"/>
        <v/>
      </c>
      <c r="AA1239" s="90" t="str">
        <f>IF(VLOOKUP(I1239,属性值!A:B,2,FALSE)&gt;16,"",IF(P1239="","",INT(VLOOKUP(P1239,属性值!I:O,R1239+1,FALSE)*VLOOKUP(I1239,属性值!A:D,3,FALSE))))</f>
        <v/>
      </c>
      <c r="AB1239" s="90" t="str">
        <f>IF(VLOOKUP(I1239,属性值!A:B,2,FALSE)&gt;16,"",IF(P1239="","",INT(VLOOKUP(P1239,属性值!I:O,R1239+1,FALSE)*VLOOKUP(I1239,属性值!A:D,4,FALSE))))</f>
        <v/>
      </c>
      <c r="AC1239" s="90">
        <v>20</v>
      </c>
      <c r="AD1239" s="90" t="str">
        <f>IF(AC1239="","",VLOOKUP(AC1239,状态名词!A:C,2,FALSE))</f>
        <v>ratingdamage</v>
      </c>
      <c r="AE1239" s="90" t="str">
        <f>IF(AC1239="","",VLOOKUP(AC1239,状态名词!A:C,3,FALSE))</f>
        <v>暴伤+</v>
      </c>
      <c r="AF1239" s="90">
        <v>250</v>
      </c>
    </row>
    <row r="1240" spans="1:32">
      <c r="A1240" s="90">
        <v>16031</v>
      </c>
      <c r="B1240" s="90">
        <v>20</v>
      </c>
      <c r="C1240" s="90">
        <v>4</v>
      </c>
      <c r="D1240" s="90">
        <v>20</v>
      </c>
      <c r="E1240" s="90">
        <v>5</v>
      </c>
      <c r="F1240" s="90">
        <v>-1</v>
      </c>
      <c r="H1240" s="90">
        <v>11</v>
      </c>
      <c r="I1240" s="90" t="str">
        <f>IF(H1240="",I1239,VLOOKUP(H1240,装备类型!A:B,2,FALSE))</f>
        <v>头部</v>
      </c>
      <c r="J1240" s="90">
        <v>1</v>
      </c>
      <c r="K1240" s="90" t="s">
        <v>2115</v>
      </c>
      <c r="L1240" s="90" t="s">
        <v>5442</v>
      </c>
      <c r="O1240" s="90">
        <v>1</v>
      </c>
      <c r="P1240" s="90">
        <v>20</v>
      </c>
      <c r="Q1240" s="55">
        <f t="shared" si="42"/>
        <v>25</v>
      </c>
      <c r="R1240" s="90">
        <v>4</v>
      </c>
      <c r="T1240" s="90" t="s">
        <v>3263</v>
      </c>
      <c r="Y1240" s="90" t="str">
        <f>IF(VLOOKUP(I1240,属性值!A:F,2,FALSE)&lt;17,"",IF(P1240="","",INT(VLOOKUP(P1240,属性值!A:G,R1240+1,FALSE)*VLOOKUP(I1240,属性值!A:F,5,FALSE))))</f>
        <v/>
      </c>
      <c r="Z1240" s="90" t="str">
        <f t="shared" si="41"/>
        <v/>
      </c>
      <c r="AA1240" s="90">
        <f>IF(VLOOKUP(I1240,属性值!A:B,2,FALSE)&gt;16,"",IF(P1240="","",INT(VLOOKUP(P1240,属性值!I:O,R1240+1,FALSE)*VLOOKUP(I1240,属性值!A:D,3,FALSE))))</f>
        <v>260</v>
      </c>
      <c r="AB1240" s="90">
        <f>IF(VLOOKUP(I1240,属性值!A:B,2,FALSE)&gt;16,"",IF(P1240="","",INT(VLOOKUP(P1240,属性值!I:O,R1240+1,FALSE)*VLOOKUP(I1240,属性值!A:D,4,FALSE))))</f>
        <v>130</v>
      </c>
      <c r="AC1240" s="90">
        <v>58</v>
      </c>
      <c r="AD1240" s="90" t="str">
        <f>IF(AC1240="","",VLOOKUP(AC1240,状态名词!A:C,2,FALSE))</f>
        <v>vit</v>
      </c>
      <c r="AE1240" s="90" t="str">
        <f>IF(AC1240="","",VLOOKUP(AC1240,状态名词!A:C,3,FALSE))</f>
        <v>体力</v>
      </c>
      <c r="AF1240" s="90">
        <v>40</v>
      </c>
    </row>
    <row r="1241" spans="1:32">
      <c r="I1241" s="90" t="str">
        <f>IF(H1241="",I1240,VLOOKUP(H1241,装备类型!A:B,2,FALSE))</f>
        <v>头部</v>
      </c>
      <c r="L1241" s="90" t="s">
        <v>225</v>
      </c>
      <c r="Q1241" s="55" t="str">
        <f t="shared" si="42"/>
        <v/>
      </c>
      <c r="Y1241" s="90" t="str">
        <f>IF(VLOOKUP(I1241,属性值!A:F,2,FALSE)&lt;17,"",IF(P1241="","",INT(VLOOKUP(P1241,属性值!A:G,R1241+1,FALSE)*VLOOKUP(I1241,属性值!A:F,5,FALSE))))</f>
        <v/>
      </c>
      <c r="Z1241" s="90" t="str">
        <f t="shared" si="41"/>
        <v/>
      </c>
      <c r="AA1241" s="90" t="str">
        <f>IF(VLOOKUP(I1241,属性值!A:B,2,FALSE)&gt;16,"",IF(P1241="","",INT(VLOOKUP(P1241,属性值!I:O,R1241+1,FALSE)*VLOOKUP(I1241,属性值!A:D,3,FALSE))))</f>
        <v/>
      </c>
      <c r="AB1241" s="90" t="str">
        <f>IF(VLOOKUP(I1241,属性值!A:B,2,FALSE)&gt;16,"",IF(P1241="","",INT(VLOOKUP(P1241,属性值!I:O,R1241+1,FALSE)*VLOOKUP(I1241,属性值!A:D,4,FALSE))))</f>
        <v/>
      </c>
      <c r="AC1241" s="90">
        <v>20</v>
      </c>
      <c r="AD1241" s="90" t="str">
        <f>IF(AC1241="","",VLOOKUP(AC1241,状态名词!A:C,2,FALSE))</f>
        <v>ratingdamage</v>
      </c>
      <c r="AE1241" s="90" t="str">
        <f>IF(AC1241="","",VLOOKUP(AC1241,状态名词!A:C,3,FALSE))</f>
        <v>暴伤+</v>
      </c>
      <c r="AF1241" s="90">
        <v>360</v>
      </c>
    </row>
    <row r="1242" spans="1:32">
      <c r="I1242" s="90" t="str">
        <f>IF(H1242="",I1241,VLOOKUP(H1242,装备类型!A:B,2,FALSE))</f>
        <v>头部</v>
      </c>
      <c r="L1242" s="90" t="s">
        <v>225</v>
      </c>
      <c r="Q1242" s="55" t="str">
        <f t="shared" si="42"/>
        <v/>
      </c>
      <c r="Y1242" s="90" t="str">
        <f>IF(VLOOKUP(I1242,属性值!A:F,2,FALSE)&lt;17,"",IF(P1242="","",INT(VLOOKUP(P1242,属性值!A:G,R1242+1,FALSE)*VLOOKUP(I1242,属性值!A:F,5,FALSE))))</f>
        <v/>
      </c>
      <c r="Z1242" s="90" t="str">
        <f t="shared" si="41"/>
        <v/>
      </c>
      <c r="AA1242" s="90" t="str">
        <f>IF(VLOOKUP(I1242,属性值!A:B,2,FALSE)&gt;16,"",IF(P1242="","",INT(VLOOKUP(P1242,属性值!I:O,R1242+1,FALSE)*VLOOKUP(I1242,属性值!A:D,3,FALSE))))</f>
        <v/>
      </c>
      <c r="AB1242" s="90" t="str">
        <f>IF(VLOOKUP(I1242,属性值!A:B,2,FALSE)&gt;16,"",IF(P1242="","",INT(VLOOKUP(P1242,属性值!I:O,R1242+1,FALSE)*VLOOKUP(I1242,属性值!A:D,4,FALSE))))</f>
        <v/>
      </c>
      <c r="AC1242" s="90">
        <v>29</v>
      </c>
      <c r="AD1242" s="90" t="str">
        <f>IF(AC1242="","",VLOOKUP(AC1242,状态名词!A:C,2,FALSE))</f>
        <v>darkup</v>
      </c>
      <c r="AE1242" s="90" t="str">
        <f>IF(AC1242="","",VLOOKUP(AC1242,状态名词!A:C,3,FALSE))</f>
        <v>暗属性强化</v>
      </c>
      <c r="AF1242" s="90">
        <v>10</v>
      </c>
    </row>
    <row r="1243" spans="1:32">
      <c r="I1243" s="90" t="str">
        <f>IF(H1243="",I1242,VLOOKUP(H1243,装备类型!A:B,2,FALSE))</f>
        <v>头部</v>
      </c>
      <c r="J1243" s="90">
        <v>2</v>
      </c>
      <c r="K1243" s="90" t="s">
        <v>2117</v>
      </c>
      <c r="L1243" s="90" t="s">
        <v>2116</v>
      </c>
      <c r="O1243" s="90">
        <v>1</v>
      </c>
      <c r="P1243" s="90">
        <v>40</v>
      </c>
      <c r="Q1243" s="55">
        <f t="shared" si="42"/>
        <v>45</v>
      </c>
      <c r="R1243" s="90">
        <v>4</v>
      </c>
      <c r="T1243" s="90" t="s">
        <v>3263</v>
      </c>
      <c r="Y1243" s="90" t="str">
        <f>IF(VLOOKUP(I1243,属性值!A:F,2,FALSE)&lt;17,"",IF(P1243="","",INT(VLOOKUP(P1243,属性值!A:G,R1243+1,FALSE)*VLOOKUP(I1243,属性值!A:F,5,FALSE))))</f>
        <v/>
      </c>
      <c r="Z1243" s="90" t="str">
        <f t="shared" si="41"/>
        <v/>
      </c>
      <c r="AA1243" s="90">
        <f>IF(VLOOKUP(I1243,属性值!A:B,2,FALSE)&gt;16,"",IF(P1243="","",INT(VLOOKUP(P1243,属性值!I:O,R1243+1,FALSE)*VLOOKUP(I1243,属性值!A:D,3,FALSE))))</f>
        <v>572</v>
      </c>
      <c r="AB1243" s="90">
        <f>IF(VLOOKUP(I1243,属性值!A:B,2,FALSE)&gt;16,"",IF(P1243="","",INT(VLOOKUP(P1243,属性值!I:O,R1243+1,FALSE)*VLOOKUP(I1243,属性值!A:D,4,FALSE))))</f>
        <v>286</v>
      </c>
      <c r="AC1243" s="90">
        <v>58</v>
      </c>
      <c r="AD1243" s="90" t="str">
        <f>IF(AC1243="","",VLOOKUP(AC1243,状态名词!A:C,2,FALSE))</f>
        <v>vit</v>
      </c>
      <c r="AE1243" s="90" t="str">
        <f>IF(AC1243="","",VLOOKUP(AC1243,状态名词!A:C,3,FALSE))</f>
        <v>体力</v>
      </c>
      <c r="AF1243" s="90">
        <v>70</v>
      </c>
    </row>
    <row r="1244" spans="1:32">
      <c r="I1244" s="90" t="str">
        <f>IF(H1244="",I1243,VLOOKUP(H1244,装备类型!A:B,2,FALSE))</f>
        <v>头部</v>
      </c>
      <c r="L1244" s="90" t="s">
        <v>225</v>
      </c>
      <c r="Q1244" s="55" t="str">
        <f t="shared" si="42"/>
        <v/>
      </c>
      <c r="Y1244" s="90" t="str">
        <f>IF(VLOOKUP(I1244,属性值!A:F,2,FALSE)&lt;17,"",IF(P1244="","",INT(VLOOKUP(P1244,属性值!A:G,R1244+1,FALSE)*VLOOKUP(I1244,属性值!A:F,5,FALSE))))</f>
        <v/>
      </c>
      <c r="Z1244" s="90" t="str">
        <f t="shared" si="41"/>
        <v/>
      </c>
      <c r="AA1244" s="90" t="str">
        <f>IF(VLOOKUP(I1244,属性值!A:B,2,FALSE)&gt;16,"",IF(P1244="","",INT(VLOOKUP(P1244,属性值!I:O,R1244+1,FALSE)*VLOOKUP(I1244,属性值!A:D,3,FALSE))))</f>
        <v/>
      </c>
      <c r="AB1244" s="90" t="str">
        <f>IF(VLOOKUP(I1244,属性值!A:B,2,FALSE)&gt;16,"",IF(P1244="","",INT(VLOOKUP(P1244,属性值!I:O,R1244+1,FALSE)*VLOOKUP(I1244,属性值!A:D,4,FALSE))))</f>
        <v/>
      </c>
      <c r="AC1244" s="90">
        <v>20</v>
      </c>
      <c r="AD1244" s="90" t="str">
        <f>IF(AC1244="","",VLOOKUP(AC1244,状态名词!A:C,2,FALSE))</f>
        <v>ratingdamage</v>
      </c>
      <c r="AE1244" s="90" t="str">
        <f>IF(AC1244="","",VLOOKUP(AC1244,状态名词!A:C,3,FALSE))</f>
        <v>暴伤+</v>
      </c>
      <c r="AF1244" s="90">
        <v>540</v>
      </c>
    </row>
    <row r="1245" spans="1:32">
      <c r="I1245" s="90" t="str">
        <f>IF(H1245="",I1244,VLOOKUP(H1245,装备类型!A:B,2,FALSE))</f>
        <v>头部</v>
      </c>
      <c r="L1245" s="90" t="s">
        <v>225</v>
      </c>
      <c r="Q1245" s="55" t="str">
        <f t="shared" si="42"/>
        <v/>
      </c>
      <c r="Y1245" s="90" t="str">
        <f>IF(VLOOKUP(I1245,属性值!A:F,2,FALSE)&lt;17,"",IF(P1245="","",INT(VLOOKUP(P1245,属性值!A:G,R1245+1,FALSE)*VLOOKUP(I1245,属性值!A:F,5,FALSE))))</f>
        <v/>
      </c>
      <c r="Z1245" s="90" t="str">
        <f t="shared" si="41"/>
        <v/>
      </c>
      <c r="AA1245" s="90" t="str">
        <f>IF(VLOOKUP(I1245,属性值!A:B,2,FALSE)&gt;16,"",IF(P1245="","",INT(VLOOKUP(P1245,属性值!I:O,R1245+1,FALSE)*VLOOKUP(I1245,属性值!A:D,3,FALSE))))</f>
        <v/>
      </c>
      <c r="AB1245" s="90" t="str">
        <f>IF(VLOOKUP(I1245,属性值!A:B,2,FALSE)&gt;16,"",IF(P1245="","",INT(VLOOKUP(P1245,属性值!I:O,R1245+1,FALSE)*VLOOKUP(I1245,属性值!A:D,4,FALSE))))</f>
        <v/>
      </c>
      <c r="AC1245" s="90">
        <v>29</v>
      </c>
      <c r="AD1245" s="90" t="str">
        <f>IF(AC1245="","",VLOOKUP(AC1245,状态名词!A:C,2,FALSE))</f>
        <v>darkup</v>
      </c>
      <c r="AE1245" s="90" t="str">
        <f>IF(AC1245="","",VLOOKUP(AC1245,状态名词!A:C,3,FALSE))</f>
        <v>暗属性强化</v>
      </c>
      <c r="AF1245" s="90">
        <v>20</v>
      </c>
    </row>
    <row r="1246" spans="1:32">
      <c r="I1246" s="90" t="str">
        <f>IF(H1246="",I1245,VLOOKUP(H1246,装备类型!A:B,2,FALSE))</f>
        <v>头部</v>
      </c>
      <c r="J1246" s="90">
        <v>3</v>
      </c>
      <c r="K1246" s="90" t="s">
        <v>2118</v>
      </c>
      <c r="L1246" s="90" t="s">
        <v>2116</v>
      </c>
      <c r="O1246" s="90">
        <v>1</v>
      </c>
      <c r="P1246" s="90">
        <v>60</v>
      </c>
      <c r="Q1246" s="55">
        <f t="shared" si="42"/>
        <v>67</v>
      </c>
      <c r="R1246" s="90">
        <v>5</v>
      </c>
      <c r="T1246" s="90" t="s">
        <v>3263</v>
      </c>
      <c r="U1246" s="90">
        <v>33507</v>
      </c>
      <c r="Y1246" s="90" t="str">
        <f>IF(VLOOKUP(I1246,属性值!A:F,2,FALSE)&lt;17,"",IF(P1246="","",INT(VLOOKUP(P1246,属性值!A:G,R1246+1,FALSE)*VLOOKUP(I1246,属性值!A:F,5,FALSE))))</f>
        <v/>
      </c>
      <c r="Z1246" s="90" t="str">
        <f t="shared" si="41"/>
        <v/>
      </c>
      <c r="AA1246" s="90">
        <f>IF(VLOOKUP(I1246,属性值!A:B,2,FALSE)&gt;16,"",IF(P1246="","",INT(VLOOKUP(P1246,属性值!I:O,R1246+1,FALSE)*VLOOKUP(I1246,属性值!A:D,3,FALSE))))</f>
        <v>1285</v>
      </c>
      <c r="AB1246" s="90">
        <f>IF(VLOOKUP(I1246,属性值!A:B,2,FALSE)&gt;16,"",IF(P1246="","",INT(VLOOKUP(P1246,属性值!I:O,R1246+1,FALSE)*VLOOKUP(I1246,属性值!A:D,4,FALSE))))</f>
        <v>642</v>
      </c>
      <c r="AC1246" s="90">
        <v>58</v>
      </c>
      <c r="AD1246" s="90" t="str">
        <f>IF(AC1246="","",VLOOKUP(AC1246,状态名词!A:C,2,FALSE))</f>
        <v>vit</v>
      </c>
      <c r="AE1246" s="90" t="str">
        <f>IF(AC1246="","",VLOOKUP(AC1246,状态名词!A:C,3,FALSE))</f>
        <v>体力</v>
      </c>
      <c r="AF1246" s="90">
        <v>110</v>
      </c>
    </row>
    <row r="1247" spans="1:32">
      <c r="I1247" s="90" t="str">
        <f>IF(H1247="",I1246,VLOOKUP(H1247,装备类型!A:B,2,FALSE))</f>
        <v>头部</v>
      </c>
      <c r="L1247" s="90" t="s">
        <v>225</v>
      </c>
      <c r="Q1247" s="55" t="str">
        <f t="shared" si="42"/>
        <v/>
      </c>
      <c r="Y1247" s="90" t="str">
        <f>IF(VLOOKUP(I1247,属性值!A:F,2,FALSE)&lt;17,"",IF(P1247="","",INT(VLOOKUP(P1247,属性值!A:G,R1247+1,FALSE)*VLOOKUP(I1247,属性值!A:F,5,FALSE))))</f>
        <v/>
      </c>
      <c r="Z1247" s="90" t="str">
        <f t="shared" si="41"/>
        <v/>
      </c>
      <c r="AA1247" s="90" t="str">
        <f>IF(VLOOKUP(I1247,属性值!A:B,2,FALSE)&gt;16,"",IF(P1247="","",INT(VLOOKUP(P1247,属性值!I:O,R1247+1,FALSE)*VLOOKUP(I1247,属性值!A:D,3,FALSE))))</f>
        <v/>
      </c>
      <c r="AB1247" s="90" t="str">
        <f>IF(VLOOKUP(I1247,属性值!A:B,2,FALSE)&gt;16,"",IF(P1247="","",INT(VLOOKUP(P1247,属性值!I:O,R1247+1,FALSE)*VLOOKUP(I1247,属性值!A:D,4,FALSE))))</f>
        <v/>
      </c>
      <c r="AC1247" s="90">
        <v>20</v>
      </c>
      <c r="AD1247" s="90" t="str">
        <f>IF(AC1247="","",VLOOKUP(AC1247,状态名词!A:C,2,FALSE))</f>
        <v>ratingdamage</v>
      </c>
      <c r="AE1247" s="90" t="str">
        <f>IF(AC1247="","",VLOOKUP(AC1247,状态名词!A:C,3,FALSE))</f>
        <v>暴伤+</v>
      </c>
      <c r="AF1247" s="90">
        <v>890</v>
      </c>
    </row>
    <row r="1248" spans="1:32">
      <c r="I1248" s="90" t="str">
        <f>IF(H1248="",I1247,VLOOKUP(H1248,装备类型!A:B,2,FALSE))</f>
        <v>头部</v>
      </c>
      <c r="L1248" s="90" t="s">
        <v>225</v>
      </c>
      <c r="Q1248" s="55" t="str">
        <f t="shared" si="42"/>
        <v/>
      </c>
      <c r="Y1248" s="90" t="str">
        <f>IF(VLOOKUP(I1248,属性值!A:F,2,FALSE)&lt;17,"",IF(P1248="","",INT(VLOOKUP(P1248,属性值!A:G,R1248+1,FALSE)*VLOOKUP(I1248,属性值!A:F,5,FALSE))))</f>
        <v/>
      </c>
      <c r="Z1248" s="90" t="str">
        <f t="shared" si="41"/>
        <v/>
      </c>
      <c r="AA1248" s="90" t="str">
        <f>IF(VLOOKUP(I1248,属性值!A:B,2,FALSE)&gt;16,"",IF(P1248="","",INT(VLOOKUP(P1248,属性值!I:O,R1248+1,FALSE)*VLOOKUP(I1248,属性值!A:D,3,FALSE))))</f>
        <v/>
      </c>
      <c r="AB1248" s="90" t="str">
        <f>IF(VLOOKUP(I1248,属性值!A:B,2,FALSE)&gt;16,"",IF(P1248="","",INT(VLOOKUP(P1248,属性值!I:O,R1248+1,FALSE)*VLOOKUP(I1248,属性值!A:D,4,FALSE))))</f>
        <v/>
      </c>
      <c r="AC1248" s="90">
        <v>29</v>
      </c>
      <c r="AD1248" s="90" t="str">
        <f>IF(AC1248="","",VLOOKUP(AC1248,状态名词!A:C,2,FALSE))</f>
        <v>darkup</v>
      </c>
      <c r="AE1248" s="90" t="str">
        <f>IF(AC1248="","",VLOOKUP(AC1248,状态名词!A:C,3,FALSE))</f>
        <v>暗属性强化</v>
      </c>
      <c r="AF1248" s="90">
        <v>30</v>
      </c>
    </row>
    <row r="1249" spans="1:32">
      <c r="A1249" s="90">
        <v>16032</v>
      </c>
      <c r="B1249" s="90">
        <v>20</v>
      </c>
      <c r="C1249" s="90">
        <v>4</v>
      </c>
      <c r="D1249" s="90">
        <v>20</v>
      </c>
      <c r="E1249" s="90">
        <v>5</v>
      </c>
      <c r="F1249" s="90">
        <v>-1</v>
      </c>
      <c r="H1249" s="90">
        <v>12</v>
      </c>
      <c r="I1249" s="90" t="str">
        <f>IF(H1249="",I1248,VLOOKUP(H1249,装备类型!A:B,2,FALSE))</f>
        <v>胸部</v>
      </c>
      <c r="J1249" s="90">
        <v>1</v>
      </c>
      <c r="K1249" s="90" t="s">
        <v>2119</v>
      </c>
      <c r="L1249" s="90" t="s">
        <v>5443</v>
      </c>
      <c r="O1249" s="90">
        <v>1</v>
      </c>
      <c r="P1249" s="90">
        <v>20</v>
      </c>
      <c r="Q1249" s="55">
        <f t="shared" si="42"/>
        <v>25</v>
      </c>
      <c r="R1249" s="90">
        <v>4</v>
      </c>
      <c r="T1249" s="90" t="s">
        <v>3264</v>
      </c>
      <c r="Y1249" s="90" t="str">
        <f>IF(VLOOKUP(I1249,属性值!A:F,2,FALSE)&lt;17,"",IF(P1249="","",INT(VLOOKUP(P1249,属性值!A:G,R1249+1,FALSE)*VLOOKUP(I1249,属性值!A:F,5,FALSE))))</f>
        <v/>
      </c>
      <c r="Z1249" s="90" t="str">
        <f t="shared" si="41"/>
        <v/>
      </c>
      <c r="AA1249" s="90">
        <f>IF(VLOOKUP(I1249,属性值!A:B,2,FALSE)&gt;16,"",IF(P1249="","",INT(VLOOKUP(P1249,属性值!I:O,R1249+1,FALSE)*VLOOKUP(I1249,属性值!A:D,3,FALSE))))</f>
        <v>260</v>
      </c>
      <c r="AB1249" s="90">
        <f>IF(VLOOKUP(I1249,属性值!A:B,2,FALSE)&gt;16,"",IF(P1249="","",INT(VLOOKUP(P1249,属性值!I:O,R1249+1,FALSE)*VLOOKUP(I1249,属性值!A:D,4,FALSE))))</f>
        <v>130</v>
      </c>
      <c r="AC1249" s="90">
        <v>58</v>
      </c>
      <c r="AD1249" s="90" t="str">
        <f>IF(AC1249="","",VLOOKUP(AC1249,状态名词!A:C,2,FALSE))</f>
        <v>vit</v>
      </c>
      <c r="AE1249" s="90" t="str">
        <f>IF(AC1249="","",VLOOKUP(AC1249,状态名词!A:C,3,FALSE))</f>
        <v>体力</v>
      </c>
      <c r="AF1249" s="90">
        <v>40</v>
      </c>
    </row>
    <row r="1250" spans="1:32">
      <c r="I1250" s="90" t="str">
        <f>IF(H1250="",I1249,VLOOKUP(H1250,装备类型!A:B,2,FALSE))</f>
        <v>胸部</v>
      </c>
      <c r="L1250" s="90" t="s">
        <v>225</v>
      </c>
      <c r="Q1250" s="55" t="str">
        <f t="shared" si="42"/>
        <v/>
      </c>
      <c r="Y1250" s="90" t="str">
        <f>IF(VLOOKUP(I1250,属性值!A:F,2,FALSE)&lt;17,"",IF(P1250="","",INT(VLOOKUP(P1250,属性值!A:G,R1250+1,FALSE)*VLOOKUP(I1250,属性值!A:F,5,FALSE))))</f>
        <v/>
      </c>
      <c r="Z1250" s="90" t="str">
        <f t="shared" ref="Z1250:Z1313" si="43">Y1250</f>
        <v/>
      </c>
      <c r="AA1250" s="90" t="str">
        <f>IF(VLOOKUP(I1250,属性值!A:B,2,FALSE)&gt;16,"",IF(P1250="","",INT(VLOOKUP(P1250,属性值!I:O,R1250+1,FALSE)*VLOOKUP(I1250,属性值!A:D,3,FALSE))))</f>
        <v/>
      </c>
      <c r="AB1250" s="90" t="str">
        <f>IF(VLOOKUP(I1250,属性值!A:B,2,FALSE)&gt;16,"",IF(P1250="","",INT(VLOOKUP(P1250,属性值!I:O,R1250+1,FALSE)*VLOOKUP(I1250,属性值!A:D,4,FALSE))))</f>
        <v/>
      </c>
      <c r="AC1250" s="90">
        <v>60</v>
      </c>
      <c r="AD1250" s="90" t="str">
        <f>IF(AC1250="","",VLOOKUP(AC1250,状态名词!A:C,2,FALSE))</f>
        <v>health</v>
      </c>
      <c r="AE1250" s="90" t="str">
        <f>IF(AC1250="","",VLOOKUP(AC1250,状态名词!A:C,3,FALSE))</f>
        <v>固定血量</v>
      </c>
      <c r="AF1250" s="90">
        <v>480</v>
      </c>
    </row>
    <row r="1251" spans="1:32">
      <c r="I1251" s="90" t="str">
        <f>IF(H1251="",I1250,VLOOKUP(H1251,装备类型!A:B,2,FALSE))</f>
        <v>胸部</v>
      </c>
      <c r="L1251" s="90" t="s">
        <v>225</v>
      </c>
      <c r="Q1251" s="55" t="str">
        <f t="shared" si="42"/>
        <v/>
      </c>
      <c r="Y1251" s="90" t="str">
        <f>IF(VLOOKUP(I1251,属性值!A:F,2,FALSE)&lt;17,"",IF(P1251="","",INT(VLOOKUP(P1251,属性值!A:G,R1251+1,FALSE)*VLOOKUP(I1251,属性值!A:F,5,FALSE))))</f>
        <v/>
      </c>
      <c r="Z1251" s="90" t="str">
        <f t="shared" si="43"/>
        <v/>
      </c>
      <c r="AA1251" s="90" t="str">
        <f>IF(VLOOKUP(I1251,属性值!A:B,2,FALSE)&gt;16,"",IF(P1251="","",INT(VLOOKUP(P1251,属性值!I:O,R1251+1,FALSE)*VLOOKUP(I1251,属性值!A:D,3,FALSE))))</f>
        <v/>
      </c>
      <c r="AB1251" s="90" t="str">
        <f>IF(VLOOKUP(I1251,属性值!A:B,2,FALSE)&gt;16,"",IF(P1251="","",INT(VLOOKUP(P1251,属性值!I:O,R1251+1,FALSE)*VLOOKUP(I1251,属性值!A:D,4,FALSE))))</f>
        <v/>
      </c>
      <c r="AC1251" s="90">
        <v>29</v>
      </c>
      <c r="AD1251" s="90" t="str">
        <f>IF(AC1251="","",VLOOKUP(AC1251,状态名词!A:C,2,FALSE))</f>
        <v>darkup</v>
      </c>
      <c r="AE1251" s="90" t="str">
        <f>IF(AC1251="","",VLOOKUP(AC1251,状态名词!A:C,3,FALSE))</f>
        <v>暗属性强化</v>
      </c>
      <c r="AF1251" s="90">
        <v>10</v>
      </c>
    </row>
    <row r="1252" spans="1:32">
      <c r="I1252" s="90" t="str">
        <f>IF(H1252="",I1251,VLOOKUP(H1252,装备类型!A:B,2,FALSE))</f>
        <v>胸部</v>
      </c>
      <c r="J1252" s="90">
        <v>2</v>
      </c>
      <c r="K1252" s="90" t="s">
        <v>2121</v>
      </c>
      <c r="L1252" s="90" t="s">
        <v>2120</v>
      </c>
      <c r="O1252" s="90">
        <v>1</v>
      </c>
      <c r="P1252" s="90">
        <v>40</v>
      </c>
      <c r="Q1252" s="55">
        <f t="shared" si="42"/>
        <v>45</v>
      </c>
      <c r="R1252" s="90">
        <v>4</v>
      </c>
      <c r="T1252" s="90" t="s">
        <v>3264</v>
      </c>
      <c r="Y1252" s="90" t="str">
        <f>IF(VLOOKUP(I1252,属性值!A:F,2,FALSE)&lt;17,"",IF(P1252="","",INT(VLOOKUP(P1252,属性值!A:G,R1252+1,FALSE)*VLOOKUP(I1252,属性值!A:F,5,FALSE))))</f>
        <v/>
      </c>
      <c r="Z1252" s="90" t="str">
        <f t="shared" si="43"/>
        <v/>
      </c>
      <c r="AA1252" s="90">
        <f>IF(VLOOKUP(I1252,属性值!A:B,2,FALSE)&gt;16,"",IF(P1252="","",INT(VLOOKUP(P1252,属性值!I:O,R1252+1,FALSE)*VLOOKUP(I1252,属性值!A:D,3,FALSE))))</f>
        <v>572</v>
      </c>
      <c r="AB1252" s="90">
        <f>IF(VLOOKUP(I1252,属性值!A:B,2,FALSE)&gt;16,"",IF(P1252="","",INT(VLOOKUP(P1252,属性值!I:O,R1252+1,FALSE)*VLOOKUP(I1252,属性值!A:D,4,FALSE))))</f>
        <v>286</v>
      </c>
      <c r="AC1252" s="90">
        <v>58</v>
      </c>
      <c r="AD1252" s="90" t="str">
        <f>IF(AC1252="","",VLOOKUP(AC1252,状态名词!A:C,2,FALSE))</f>
        <v>vit</v>
      </c>
      <c r="AE1252" s="90" t="str">
        <f>IF(AC1252="","",VLOOKUP(AC1252,状态名词!A:C,3,FALSE))</f>
        <v>体力</v>
      </c>
      <c r="AF1252" s="90">
        <v>70</v>
      </c>
    </row>
    <row r="1253" spans="1:32">
      <c r="I1253" s="90" t="str">
        <f>IF(H1253="",I1252,VLOOKUP(H1253,装备类型!A:B,2,FALSE))</f>
        <v>胸部</v>
      </c>
      <c r="L1253" s="90" t="s">
        <v>225</v>
      </c>
      <c r="Q1253" s="55" t="str">
        <f t="shared" si="42"/>
        <v/>
      </c>
      <c r="Y1253" s="90" t="str">
        <f>IF(VLOOKUP(I1253,属性值!A:F,2,FALSE)&lt;17,"",IF(P1253="","",INT(VLOOKUP(P1253,属性值!A:G,R1253+1,FALSE)*VLOOKUP(I1253,属性值!A:F,5,FALSE))))</f>
        <v/>
      </c>
      <c r="Z1253" s="90" t="str">
        <f t="shared" si="43"/>
        <v/>
      </c>
      <c r="AA1253" s="90" t="str">
        <f>IF(VLOOKUP(I1253,属性值!A:B,2,FALSE)&gt;16,"",IF(P1253="","",INT(VLOOKUP(P1253,属性值!I:O,R1253+1,FALSE)*VLOOKUP(I1253,属性值!A:D,3,FALSE))))</f>
        <v/>
      </c>
      <c r="AB1253" s="90" t="str">
        <f>IF(VLOOKUP(I1253,属性值!A:B,2,FALSE)&gt;16,"",IF(P1253="","",INT(VLOOKUP(P1253,属性值!I:O,R1253+1,FALSE)*VLOOKUP(I1253,属性值!A:D,4,FALSE))))</f>
        <v/>
      </c>
      <c r="AC1253" s="90">
        <v>60</v>
      </c>
      <c r="AD1253" s="90" t="str">
        <f>IF(AC1253="","",VLOOKUP(AC1253,状态名词!A:C,2,FALSE))</f>
        <v>health</v>
      </c>
      <c r="AE1253" s="90" t="str">
        <f>IF(AC1253="","",VLOOKUP(AC1253,状态名词!A:C,3,FALSE))</f>
        <v>固定血量</v>
      </c>
      <c r="AF1253" s="90">
        <v>720</v>
      </c>
    </row>
    <row r="1254" spans="1:32">
      <c r="I1254" s="90" t="str">
        <f>IF(H1254="",I1253,VLOOKUP(H1254,装备类型!A:B,2,FALSE))</f>
        <v>胸部</v>
      </c>
      <c r="L1254" s="90" t="s">
        <v>225</v>
      </c>
      <c r="Q1254" s="55" t="str">
        <f t="shared" si="42"/>
        <v/>
      </c>
      <c r="Y1254" s="90" t="str">
        <f>IF(VLOOKUP(I1254,属性值!A:F,2,FALSE)&lt;17,"",IF(P1254="","",INT(VLOOKUP(P1254,属性值!A:G,R1254+1,FALSE)*VLOOKUP(I1254,属性值!A:F,5,FALSE))))</f>
        <v/>
      </c>
      <c r="Z1254" s="90" t="str">
        <f t="shared" si="43"/>
        <v/>
      </c>
      <c r="AA1254" s="90" t="str">
        <f>IF(VLOOKUP(I1254,属性值!A:B,2,FALSE)&gt;16,"",IF(P1254="","",INT(VLOOKUP(P1254,属性值!I:O,R1254+1,FALSE)*VLOOKUP(I1254,属性值!A:D,3,FALSE))))</f>
        <v/>
      </c>
      <c r="AB1254" s="90" t="str">
        <f>IF(VLOOKUP(I1254,属性值!A:B,2,FALSE)&gt;16,"",IF(P1254="","",INT(VLOOKUP(P1254,属性值!I:O,R1254+1,FALSE)*VLOOKUP(I1254,属性值!A:D,4,FALSE))))</f>
        <v/>
      </c>
      <c r="AC1254" s="90">
        <v>29</v>
      </c>
      <c r="AD1254" s="90" t="str">
        <f>IF(AC1254="","",VLOOKUP(AC1254,状态名词!A:C,2,FALSE))</f>
        <v>darkup</v>
      </c>
      <c r="AE1254" s="90" t="str">
        <f>IF(AC1254="","",VLOOKUP(AC1254,状态名词!A:C,3,FALSE))</f>
        <v>暗属性强化</v>
      </c>
      <c r="AF1254" s="90">
        <v>20</v>
      </c>
    </row>
    <row r="1255" spans="1:32">
      <c r="I1255" s="90" t="str">
        <f>IF(H1255="",I1254,VLOOKUP(H1255,装备类型!A:B,2,FALSE))</f>
        <v>胸部</v>
      </c>
      <c r="J1255" s="90">
        <v>3</v>
      </c>
      <c r="K1255" s="90" t="s">
        <v>2122</v>
      </c>
      <c r="L1255" s="90" t="s">
        <v>2120</v>
      </c>
      <c r="O1255" s="90">
        <v>1</v>
      </c>
      <c r="P1255" s="90">
        <v>60</v>
      </c>
      <c r="Q1255" s="55">
        <f t="shared" si="42"/>
        <v>67</v>
      </c>
      <c r="R1255" s="90">
        <v>5</v>
      </c>
      <c r="T1255" s="90" t="s">
        <v>3264</v>
      </c>
      <c r="U1255" s="90">
        <v>33508</v>
      </c>
      <c r="Y1255" s="90" t="str">
        <f>IF(VLOOKUP(I1255,属性值!A:F,2,FALSE)&lt;17,"",IF(P1255="","",INT(VLOOKUP(P1255,属性值!A:G,R1255+1,FALSE)*VLOOKUP(I1255,属性值!A:F,5,FALSE))))</f>
        <v/>
      </c>
      <c r="Z1255" s="90" t="str">
        <f t="shared" si="43"/>
        <v/>
      </c>
      <c r="AA1255" s="90">
        <f>IF(VLOOKUP(I1255,属性值!A:B,2,FALSE)&gt;16,"",IF(P1255="","",INT(VLOOKUP(P1255,属性值!I:O,R1255+1,FALSE)*VLOOKUP(I1255,属性值!A:D,3,FALSE))))</f>
        <v>1285</v>
      </c>
      <c r="AB1255" s="90">
        <f>IF(VLOOKUP(I1255,属性值!A:B,2,FALSE)&gt;16,"",IF(P1255="","",INT(VLOOKUP(P1255,属性值!I:O,R1255+1,FALSE)*VLOOKUP(I1255,属性值!A:D,4,FALSE))))</f>
        <v>642</v>
      </c>
      <c r="AC1255" s="90">
        <v>58</v>
      </c>
      <c r="AD1255" s="90" t="str">
        <f>IF(AC1255="","",VLOOKUP(AC1255,状态名词!A:C,2,FALSE))</f>
        <v>vit</v>
      </c>
      <c r="AE1255" s="90" t="str">
        <f>IF(AC1255="","",VLOOKUP(AC1255,状态名词!A:C,3,FALSE))</f>
        <v>体力</v>
      </c>
      <c r="AF1255" s="90">
        <v>110</v>
      </c>
    </row>
    <row r="1256" spans="1:32">
      <c r="I1256" s="90" t="str">
        <f>IF(H1256="",I1255,VLOOKUP(H1256,装备类型!A:B,2,FALSE))</f>
        <v>胸部</v>
      </c>
      <c r="L1256" s="90" t="s">
        <v>225</v>
      </c>
      <c r="Q1256" s="55" t="str">
        <f t="shared" si="42"/>
        <v/>
      </c>
      <c r="Y1256" s="90" t="str">
        <f>IF(VLOOKUP(I1256,属性值!A:F,2,FALSE)&lt;17,"",IF(P1256="","",INT(VLOOKUP(P1256,属性值!A:G,R1256+1,FALSE)*VLOOKUP(I1256,属性值!A:F,5,FALSE))))</f>
        <v/>
      </c>
      <c r="Z1256" s="90" t="str">
        <f t="shared" si="43"/>
        <v/>
      </c>
      <c r="AA1256" s="90" t="str">
        <f>IF(VLOOKUP(I1256,属性值!A:B,2,FALSE)&gt;16,"",IF(P1256="","",INT(VLOOKUP(P1256,属性值!I:O,R1256+1,FALSE)*VLOOKUP(I1256,属性值!A:D,3,FALSE))))</f>
        <v/>
      </c>
      <c r="AB1256" s="90" t="str">
        <f>IF(VLOOKUP(I1256,属性值!A:B,2,FALSE)&gt;16,"",IF(P1256="","",INT(VLOOKUP(P1256,属性值!I:O,R1256+1,FALSE)*VLOOKUP(I1256,属性值!A:D,4,FALSE))))</f>
        <v/>
      </c>
      <c r="AC1256" s="90">
        <v>60</v>
      </c>
      <c r="AD1256" s="90" t="str">
        <f>IF(AC1256="","",VLOOKUP(AC1256,状态名词!A:C,2,FALSE))</f>
        <v>health</v>
      </c>
      <c r="AE1256" s="90" t="str">
        <f>IF(AC1256="","",VLOOKUP(AC1256,状态名词!A:C,3,FALSE))</f>
        <v>固定血量</v>
      </c>
      <c r="AF1256" s="90">
        <v>1180</v>
      </c>
    </row>
    <row r="1257" spans="1:32">
      <c r="I1257" s="90" t="str">
        <f>IF(H1257="",I1256,VLOOKUP(H1257,装备类型!A:B,2,FALSE))</f>
        <v>胸部</v>
      </c>
      <c r="L1257" s="90" t="s">
        <v>225</v>
      </c>
      <c r="Q1257" s="55" t="str">
        <f t="shared" si="42"/>
        <v/>
      </c>
      <c r="Y1257" s="90" t="str">
        <f>IF(VLOOKUP(I1257,属性值!A:F,2,FALSE)&lt;17,"",IF(P1257="","",INT(VLOOKUP(P1257,属性值!A:G,R1257+1,FALSE)*VLOOKUP(I1257,属性值!A:F,5,FALSE))))</f>
        <v/>
      </c>
      <c r="Z1257" s="90" t="str">
        <f t="shared" si="43"/>
        <v/>
      </c>
      <c r="AA1257" s="90" t="str">
        <f>IF(VLOOKUP(I1257,属性值!A:B,2,FALSE)&gt;16,"",IF(P1257="","",INT(VLOOKUP(P1257,属性值!I:O,R1257+1,FALSE)*VLOOKUP(I1257,属性值!A:D,3,FALSE))))</f>
        <v/>
      </c>
      <c r="AB1257" s="90" t="str">
        <f>IF(VLOOKUP(I1257,属性值!A:B,2,FALSE)&gt;16,"",IF(P1257="","",INT(VLOOKUP(P1257,属性值!I:O,R1257+1,FALSE)*VLOOKUP(I1257,属性值!A:D,4,FALSE))))</f>
        <v/>
      </c>
      <c r="AC1257" s="90">
        <v>29</v>
      </c>
      <c r="AD1257" s="90" t="str">
        <f>IF(AC1257="","",VLOOKUP(AC1257,状态名词!A:C,2,FALSE))</f>
        <v>darkup</v>
      </c>
      <c r="AE1257" s="90" t="str">
        <f>IF(AC1257="","",VLOOKUP(AC1257,状态名词!A:C,3,FALSE))</f>
        <v>暗属性强化</v>
      </c>
      <c r="AF1257" s="90">
        <v>30</v>
      </c>
    </row>
    <row r="1258" spans="1:32">
      <c r="A1258" s="90">
        <v>16033</v>
      </c>
      <c r="B1258" s="90">
        <v>20</v>
      </c>
      <c r="C1258" s="90">
        <v>4</v>
      </c>
      <c r="D1258" s="90">
        <v>20</v>
      </c>
      <c r="E1258" s="90">
        <v>5</v>
      </c>
      <c r="F1258" s="90">
        <v>-1</v>
      </c>
      <c r="H1258" s="90">
        <v>13</v>
      </c>
      <c r="I1258" s="90" t="str">
        <f>IF(H1258="",I1257,VLOOKUP(H1258,装备类型!A:B,2,FALSE))</f>
        <v>腿部</v>
      </c>
      <c r="J1258" s="90">
        <v>1</v>
      </c>
      <c r="K1258" s="90" t="s">
        <v>2123</v>
      </c>
      <c r="L1258" s="90" t="s">
        <v>5444</v>
      </c>
      <c r="O1258" s="90">
        <v>1</v>
      </c>
      <c r="P1258" s="90">
        <v>20</v>
      </c>
      <c r="Q1258" s="55">
        <f t="shared" si="42"/>
        <v>25</v>
      </c>
      <c r="R1258" s="90">
        <v>4</v>
      </c>
      <c r="T1258" s="90" t="s">
        <v>3265</v>
      </c>
      <c r="Y1258" s="90" t="str">
        <f>IF(VLOOKUP(I1258,属性值!A:F,2,FALSE)&lt;17,"",IF(P1258="","",INT(VLOOKUP(P1258,属性值!A:G,R1258+1,FALSE)*VLOOKUP(I1258,属性值!A:F,5,FALSE))))</f>
        <v/>
      </c>
      <c r="Z1258" s="90" t="str">
        <f t="shared" si="43"/>
        <v/>
      </c>
      <c r="AA1258" s="90">
        <f>IF(VLOOKUP(I1258,属性值!A:B,2,FALSE)&gt;16,"",IF(P1258="","",INT(VLOOKUP(P1258,属性值!I:O,R1258+1,FALSE)*VLOOKUP(I1258,属性值!A:D,3,FALSE))))</f>
        <v>260</v>
      </c>
      <c r="AB1258" s="90">
        <f>IF(VLOOKUP(I1258,属性值!A:B,2,FALSE)&gt;16,"",IF(P1258="","",INT(VLOOKUP(P1258,属性值!I:O,R1258+1,FALSE)*VLOOKUP(I1258,属性值!A:D,4,FALSE))))</f>
        <v>130</v>
      </c>
      <c r="AC1258" s="90">
        <v>58</v>
      </c>
      <c r="AD1258" s="90" t="str">
        <f>IF(AC1258="","",VLOOKUP(AC1258,状态名词!A:C,2,FALSE))</f>
        <v>vit</v>
      </c>
      <c r="AE1258" s="90" t="str">
        <f>IF(AC1258="","",VLOOKUP(AC1258,状态名词!A:C,3,FALSE))</f>
        <v>体力</v>
      </c>
      <c r="AF1258" s="90">
        <v>40</v>
      </c>
    </row>
    <row r="1259" spans="1:32">
      <c r="I1259" s="90" t="str">
        <f>IF(H1259="",I1258,VLOOKUP(H1259,装备类型!A:B,2,FALSE))</f>
        <v>腿部</v>
      </c>
      <c r="L1259" s="90" t="s">
        <v>225</v>
      </c>
      <c r="Q1259" s="55" t="str">
        <f t="shared" si="42"/>
        <v/>
      </c>
      <c r="Y1259" s="90" t="str">
        <f>IF(VLOOKUP(I1259,属性值!A:F,2,FALSE)&lt;17,"",IF(P1259="","",INT(VLOOKUP(P1259,属性值!A:G,R1259+1,FALSE)*VLOOKUP(I1259,属性值!A:F,5,FALSE))))</f>
        <v/>
      </c>
      <c r="Z1259" s="90" t="str">
        <f t="shared" si="43"/>
        <v/>
      </c>
      <c r="AA1259" s="90" t="str">
        <f>IF(VLOOKUP(I1259,属性值!A:B,2,FALSE)&gt;16,"",IF(P1259="","",INT(VLOOKUP(P1259,属性值!I:O,R1259+1,FALSE)*VLOOKUP(I1259,属性值!A:D,3,FALSE))))</f>
        <v/>
      </c>
      <c r="AB1259" s="90" t="str">
        <f>IF(VLOOKUP(I1259,属性值!A:B,2,FALSE)&gt;16,"",IF(P1259="","",INT(VLOOKUP(P1259,属性值!I:O,R1259+1,FALSE)*VLOOKUP(I1259,属性值!A:D,4,FALSE))))</f>
        <v/>
      </c>
      <c r="AC1259" s="90">
        <v>21</v>
      </c>
      <c r="AD1259" s="90" t="str">
        <f>IF(AC1259="","",VLOOKUP(AC1259,状态名词!A:C,2,FALSE))</f>
        <v>speed</v>
      </c>
      <c r="AE1259" s="90" t="str">
        <f>IF(AC1259="","",VLOOKUP(AC1259,状态名词!A:C,3,FALSE))</f>
        <v>速度+</v>
      </c>
      <c r="AF1259" s="90">
        <v>240</v>
      </c>
    </row>
    <row r="1260" spans="1:32">
      <c r="I1260" s="90" t="str">
        <f>IF(H1260="",I1259,VLOOKUP(H1260,装备类型!A:B,2,FALSE))</f>
        <v>腿部</v>
      </c>
      <c r="L1260" s="90" t="s">
        <v>225</v>
      </c>
      <c r="Q1260" s="55" t="str">
        <f t="shared" si="42"/>
        <v/>
      </c>
      <c r="Y1260" s="90" t="str">
        <f>IF(VLOOKUP(I1260,属性值!A:F,2,FALSE)&lt;17,"",IF(P1260="","",INT(VLOOKUP(P1260,属性值!A:G,R1260+1,FALSE)*VLOOKUP(I1260,属性值!A:F,5,FALSE))))</f>
        <v/>
      </c>
      <c r="Z1260" s="90" t="str">
        <f t="shared" si="43"/>
        <v/>
      </c>
      <c r="AA1260" s="90" t="str">
        <f>IF(VLOOKUP(I1260,属性值!A:B,2,FALSE)&gt;16,"",IF(P1260="","",INT(VLOOKUP(P1260,属性值!I:O,R1260+1,FALSE)*VLOOKUP(I1260,属性值!A:D,3,FALSE))))</f>
        <v/>
      </c>
      <c r="AB1260" s="90" t="str">
        <f>IF(VLOOKUP(I1260,属性值!A:B,2,FALSE)&gt;16,"",IF(P1260="","",INT(VLOOKUP(P1260,属性值!I:O,R1260+1,FALSE)*VLOOKUP(I1260,属性值!A:D,4,FALSE))))</f>
        <v/>
      </c>
      <c r="AC1260" s="90">
        <v>29</v>
      </c>
      <c r="AD1260" s="90" t="str">
        <f>IF(AC1260="","",VLOOKUP(AC1260,状态名词!A:C,2,FALSE))</f>
        <v>darkup</v>
      </c>
      <c r="AE1260" s="90" t="str">
        <f>IF(AC1260="","",VLOOKUP(AC1260,状态名词!A:C,3,FALSE))</f>
        <v>暗属性强化</v>
      </c>
      <c r="AF1260" s="90">
        <v>10</v>
      </c>
    </row>
    <row r="1261" spans="1:32">
      <c r="I1261" s="90" t="str">
        <f>IF(H1261="",I1260,VLOOKUP(H1261,装备类型!A:B,2,FALSE))</f>
        <v>腿部</v>
      </c>
      <c r="J1261" s="90">
        <v>2</v>
      </c>
      <c r="K1261" s="90" t="s">
        <v>2125</v>
      </c>
      <c r="L1261" s="90" t="s">
        <v>2124</v>
      </c>
      <c r="O1261" s="90">
        <v>1</v>
      </c>
      <c r="P1261" s="90">
        <v>40</v>
      </c>
      <c r="Q1261" s="55">
        <f t="shared" si="42"/>
        <v>45</v>
      </c>
      <c r="R1261" s="90">
        <v>4</v>
      </c>
      <c r="T1261" s="90" t="s">
        <v>3265</v>
      </c>
      <c r="Y1261" s="90" t="str">
        <f>IF(VLOOKUP(I1261,属性值!A:F,2,FALSE)&lt;17,"",IF(P1261="","",INT(VLOOKUP(P1261,属性值!A:G,R1261+1,FALSE)*VLOOKUP(I1261,属性值!A:F,5,FALSE))))</f>
        <v/>
      </c>
      <c r="Z1261" s="90" t="str">
        <f t="shared" si="43"/>
        <v/>
      </c>
      <c r="AA1261" s="90">
        <f>IF(VLOOKUP(I1261,属性值!A:B,2,FALSE)&gt;16,"",IF(P1261="","",INT(VLOOKUP(P1261,属性值!I:O,R1261+1,FALSE)*VLOOKUP(I1261,属性值!A:D,3,FALSE))))</f>
        <v>572</v>
      </c>
      <c r="AB1261" s="90">
        <f>IF(VLOOKUP(I1261,属性值!A:B,2,FALSE)&gt;16,"",IF(P1261="","",INT(VLOOKUP(P1261,属性值!I:O,R1261+1,FALSE)*VLOOKUP(I1261,属性值!A:D,4,FALSE))))</f>
        <v>286</v>
      </c>
      <c r="AC1261" s="90">
        <v>58</v>
      </c>
      <c r="AD1261" s="90" t="str">
        <f>IF(AC1261="","",VLOOKUP(AC1261,状态名词!A:C,2,FALSE))</f>
        <v>vit</v>
      </c>
      <c r="AE1261" s="90" t="str">
        <f>IF(AC1261="","",VLOOKUP(AC1261,状态名词!A:C,3,FALSE))</f>
        <v>体力</v>
      </c>
      <c r="AF1261" s="90">
        <v>70</v>
      </c>
    </row>
    <row r="1262" spans="1:32">
      <c r="I1262" s="90" t="str">
        <f>IF(H1262="",I1261,VLOOKUP(H1262,装备类型!A:B,2,FALSE))</f>
        <v>腿部</v>
      </c>
      <c r="L1262" s="90" t="s">
        <v>225</v>
      </c>
      <c r="Q1262" s="55" t="str">
        <f t="shared" si="42"/>
        <v/>
      </c>
      <c r="Y1262" s="90" t="str">
        <f>IF(VLOOKUP(I1262,属性值!A:F,2,FALSE)&lt;17,"",IF(P1262="","",INT(VLOOKUP(P1262,属性值!A:G,R1262+1,FALSE)*VLOOKUP(I1262,属性值!A:F,5,FALSE))))</f>
        <v/>
      </c>
      <c r="Z1262" s="90" t="str">
        <f t="shared" si="43"/>
        <v/>
      </c>
      <c r="AA1262" s="90" t="str">
        <f>IF(VLOOKUP(I1262,属性值!A:B,2,FALSE)&gt;16,"",IF(P1262="","",INT(VLOOKUP(P1262,属性值!I:O,R1262+1,FALSE)*VLOOKUP(I1262,属性值!A:D,3,FALSE))))</f>
        <v/>
      </c>
      <c r="AB1262" s="90" t="str">
        <f>IF(VLOOKUP(I1262,属性值!A:B,2,FALSE)&gt;16,"",IF(P1262="","",INT(VLOOKUP(P1262,属性值!I:O,R1262+1,FALSE)*VLOOKUP(I1262,属性值!A:D,4,FALSE))))</f>
        <v/>
      </c>
      <c r="AC1262" s="90">
        <v>21</v>
      </c>
      <c r="AD1262" s="90" t="str">
        <f>IF(AC1262="","",VLOOKUP(AC1262,状态名词!A:C,2,FALSE))</f>
        <v>speed</v>
      </c>
      <c r="AE1262" s="90" t="str">
        <f>IF(AC1262="","",VLOOKUP(AC1262,状态名词!A:C,3,FALSE))</f>
        <v>速度+</v>
      </c>
      <c r="AF1262" s="90">
        <v>360</v>
      </c>
    </row>
    <row r="1263" spans="1:32">
      <c r="I1263" s="90" t="str">
        <f>IF(H1263="",I1262,VLOOKUP(H1263,装备类型!A:B,2,FALSE))</f>
        <v>腿部</v>
      </c>
      <c r="L1263" s="90" t="s">
        <v>225</v>
      </c>
      <c r="Q1263" s="55" t="str">
        <f t="shared" si="42"/>
        <v/>
      </c>
      <c r="Y1263" s="90" t="str">
        <f>IF(VLOOKUP(I1263,属性值!A:F,2,FALSE)&lt;17,"",IF(P1263="","",INT(VLOOKUP(P1263,属性值!A:G,R1263+1,FALSE)*VLOOKUP(I1263,属性值!A:F,5,FALSE))))</f>
        <v/>
      </c>
      <c r="Z1263" s="90" t="str">
        <f t="shared" si="43"/>
        <v/>
      </c>
      <c r="AA1263" s="90" t="str">
        <f>IF(VLOOKUP(I1263,属性值!A:B,2,FALSE)&gt;16,"",IF(P1263="","",INT(VLOOKUP(P1263,属性值!I:O,R1263+1,FALSE)*VLOOKUP(I1263,属性值!A:D,3,FALSE))))</f>
        <v/>
      </c>
      <c r="AB1263" s="90" t="str">
        <f>IF(VLOOKUP(I1263,属性值!A:B,2,FALSE)&gt;16,"",IF(P1263="","",INT(VLOOKUP(P1263,属性值!I:O,R1263+1,FALSE)*VLOOKUP(I1263,属性值!A:D,4,FALSE))))</f>
        <v/>
      </c>
      <c r="AC1263" s="90">
        <v>29</v>
      </c>
      <c r="AD1263" s="90" t="str">
        <f>IF(AC1263="","",VLOOKUP(AC1263,状态名词!A:C,2,FALSE))</f>
        <v>darkup</v>
      </c>
      <c r="AE1263" s="90" t="str">
        <f>IF(AC1263="","",VLOOKUP(AC1263,状态名词!A:C,3,FALSE))</f>
        <v>暗属性强化</v>
      </c>
      <c r="AF1263" s="90">
        <v>20</v>
      </c>
    </row>
    <row r="1264" spans="1:32">
      <c r="I1264" s="90" t="str">
        <f>IF(H1264="",I1263,VLOOKUP(H1264,装备类型!A:B,2,FALSE))</f>
        <v>腿部</v>
      </c>
      <c r="J1264" s="90">
        <v>3</v>
      </c>
      <c r="K1264" s="90" t="s">
        <v>2126</v>
      </c>
      <c r="L1264" s="90" t="s">
        <v>2124</v>
      </c>
      <c r="O1264" s="90">
        <v>1</v>
      </c>
      <c r="P1264" s="90">
        <v>60</v>
      </c>
      <c r="Q1264" s="55">
        <f t="shared" si="42"/>
        <v>67</v>
      </c>
      <c r="R1264" s="90">
        <v>5</v>
      </c>
      <c r="T1264" s="90" t="s">
        <v>3265</v>
      </c>
      <c r="U1264" s="90">
        <v>33509</v>
      </c>
      <c r="Y1264" s="90" t="str">
        <f>IF(VLOOKUP(I1264,属性值!A:F,2,FALSE)&lt;17,"",IF(P1264="","",INT(VLOOKUP(P1264,属性值!A:G,R1264+1,FALSE)*VLOOKUP(I1264,属性值!A:F,5,FALSE))))</f>
        <v/>
      </c>
      <c r="Z1264" s="90" t="str">
        <f t="shared" si="43"/>
        <v/>
      </c>
      <c r="AA1264" s="90">
        <f>IF(VLOOKUP(I1264,属性值!A:B,2,FALSE)&gt;16,"",IF(P1264="","",INT(VLOOKUP(P1264,属性值!I:O,R1264+1,FALSE)*VLOOKUP(I1264,属性值!A:D,3,FALSE))))</f>
        <v>1285</v>
      </c>
      <c r="AB1264" s="90">
        <f>IF(VLOOKUP(I1264,属性值!A:B,2,FALSE)&gt;16,"",IF(P1264="","",INT(VLOOKUP(P1264,属性值!I:O,R1264+1,FALSE)*VLOOKUP(I1264,属性值!A:D,4,FALSE))))</f>
        <v>642</v>
      </c>
      <c r="AC1264" s="90">
        <v>58</v>
      </c>
      <c r="AD1264" s="90" t="str">
        <f>IF(AC1264="","",VLOOKUP(AC1264,状态名词!A:C,2,FALSE))</f>
        <v>vit</v>
      </c>
      <c r="AE1264" s="90" t="str">
        <f>IF(AC1264="","",VLOOKUP(AC1264,状态名词!A:C,3,FALSE))</f>
        <v>体力</v>
      </c>
      <c r="AF1264" s="90">
        <v>110</v>
      </c>
    </row>
    <row r="1265" spans="1:32">
      <c r="I1265" s="90" t="str">
        <f>IF(H1265="",I1264,VLOOKUP(H1265,装备类型!A:B,2,FALSE))</f>
        <v>腿部</v>
      </c>
      <c r="L1265" s="90" t="s">
        <v>225</v>
      </c>
      <c r="Q1265" s="55" t="str">
        <f t="shared" si="42"/>
        <v/>
      </c>
      <c r="Y1265" s="90" t="str">
        <f>IF(VLOOKUP(I1265,属性值!A:F,2,FALSE)&lt;17,"",IF(P1265="","",INT(VLOOKUP(P1265,属性值!A:G,R1265+1,FALSE)*VLOOKUP(I1265,属性值!A:F,5,FALSE))))</f>
        <v/>
      </c>
      <c r="Z1265" s="90" t="str">
        <f t="shared" si="43"/>
        <v/>
      </c>
      <c r="AA1265" s="90" t="str">
        <f>IF(VLOOKUP(I1265,属性值!A:B,2,FALSE)&gt;16,"",IF(P1265="","",INT(VLOOKUP(P1265,属性值!I:O,R1265+1,FALSE)*VLOOKUP(I1265,属性值!A:D,3,FALSE))))</f>
        <v/>
      </c>
      <c r="AB1265" s="90" t="str">
        <f>IF(VLOOKUP(I1265,属性值!A:B,2,FALSE)&gt;16,"",IF(P1265="","",INT(VLOOKUP(P1265,属性值!I:O,R1265+1,FALSE)*VLOOKUP(I1265,属性值!A:D,4,FALSE))))</f>
        <v/>
      </c>
      <c r="AC1265" s="90">
        <v>21</v>
      </c>
      <c r="AD1265" s="90" t="str">
        <f>IF(AC1265="","",VLOOKUP(AC1265,状态名词!A:C,2,FALSE))</f>
        <v>speed</v>
      </c>
      <c r="AE1265" s="90" t="str">
        <f>IF(AC1265="","",VLOOKUP(AC1265,状态名词!A:C,3,FALSE))</f>
        <v>速度+</v>
      </c>
      <c r="AF1265" s="90">
        <v>590</v>
      </c>
    </row>
    <row r="1266" spans="1:32">
      <c r="I1266" s="90" t="str">
        <f>IF(H1266="",I1265,VLOOKUP(H1266,装备类型!A:B,2,FALSE))</f>
        <v>腿部</v>
      </c>
      <c r="L1266" s="90" t="s">
        <v>225</v>
      </c>
      <c r="Q1266" s="55" t="str">
        <f t="shared" si="42"/>
        <v/>
      </c>
      <c r="Y1266" s="90" t="str">
        <f>IF(VLOOKUP(I1266,属性值!A:F,2,FALSE)&lt;17,"",IF(P1266="","",INT(VLOOKUP(P1266,属性值!A:G,R1266+1,FALSE)*VLOOKUP(I1266,属性值!A:F,5,FALSE))))</f>
        <v/>
      </c>
      <c r="Z1266" s="90" t="str">
        <f t="shared" si="43"/>
        <v/>
      </c>
      <c r="AA1266" s="90" t="str">
        <f>IF(VLOOKUP(I1266,属性值!A:B,2,FALSE)&gt;16,"",IF(P1266="","",INT(VLOOKUP(P1266,属性值!I:O,R1266+1,FALSE)*VLOOKUP(I1266,属性值!A:D,3,FALSE))))</f>
        <v/>
      </c>
      <c r="AB1266" s="90" t="str">
        <f>IF(VLOOKUP(I1266,属性值!A:B,2,FALSE)&gt;16,"",IF(P1266="","",INT(VLOOKUP(P1266,属性值!I:O,R1266+1,FALSE)*VLOOKUP(I1266,属性值!A:D,4,FALSE))))</f>
        <v/>
      </c>
      <c r="AC1266" s="90">
        <v>29</v>
      </c>
      <c r="AD1266" s="90" t="str">
        <f>IF(AC1266="","",VLOOKUP(AC1266,状态名词!A:C,2,FALSE))</f>
        <v>darkup</v>
      </c>
      <c r="AE1266" s="90" t="str">
        <f>IF(AC1266="","",VLOOKUP(AC1266,状态名词!A:C,3,FALSE))</f>
        <v>暗属性强化</v>
      </c>
      <c r="AF1266" s="90">
        <v>30</v>
      </c>
    </row>
    <row r="1267" spans="1:32">
      <c r="A1267" s="90">
        <v>16034</v>
      </c>
      <c r="B1267" s="90">
        <v>20</v>
      </c>
      <c r="C1267" s="90">
        <v>4</v>
      </c>
      <c r="D1267" s="90">
        <v>20</v>
      </c>
      <c r="E1267" s="90">
        <v>5</v>
      </c>
      <c r="F1267" s="90">
        <v>-1</v>
      </c>
      <c r="H1267" s="90">
        <v>14</v>
      </c>
      <c r="I1267" s="90" t="str">
        <f>IF(H1267="",I1266,VLOOKUP(H1267,装备类型!A:B,2,FALSE))</f>
        <v>戒指</v>
      </c>
      <c r="J1267" s="90">
        <v>1</v>
      </c>
      <c r="K1267" s="90" t="s">
        <v>2127</v>
      </c>
      <c r="L1267" s="90" t="s">
        <v>5445</v>
      </c>
      <c r="O1267" s="90">
        <v>1</v>
      </c>
      <c r="P1267" s="90">
        <v>20</v>
      </c>
      <c r="Q1267" s="55">
        <f t="shared" si="42"/>
        <v>25</v>
      </c>
      <c r="R1267" s="90">
        <v>4</v>
      </c>
      <c r="T1267" s="90" t="s">
        <v>3266</v>
      </c>
      <c r="Y1267" s="90" t="str">
        <f>IF(VLOOKUP(I1267,属性值!A:F,2,FALSE)&lt;17,"",IF(P1267="","",INT(VLOOKUP(P1267,属性值!A:G,R1267+1,FALSE)*VLOOKUP(I1267,属性值!A:F,5,FALSE))))</f>
        <v/>
      </c>
      <c r="Z1267" s="90" t="str">
        <f t="shared" si="43"/>
        <v/>
      </c>
      <c r="AA1267" s="90">
        <f>IF(VLOOKUP(I1267,属性值!A:B,2,FALSE)&gt;16,"",IF(P1267="","",INT(VLOOKUP(P1267,属性值!I:O,R1267+1,FALSE)*VLOOKUP(I1267,属性值!A:D,3,FALSE))))</f>
        <v>130</v>
      </c>
      <c r="AB1267" s="90">
        <f>IF(VLOOKUP(I1267,属性值!A:B,2,FALSE)&gt;16,"",IF(P1267="","",INT(VLOOKUP(P1267,属性值!I:O,R1267+1,FALSE)*VLOOKUP(I1267,属性值!A:D,4,FALSE))))</f>
        <v>260</v>
      </c>
      <c r="AC1267" s="90">
        <v>54</v>
      </c>
      <c r="AD1267" s="90" t="str">
        <f>IF(AC1267="","",VLOOKUP(AC1267,状态名词!A:C,2,FALSE))</f>
        <v>spi</v>
      </c>
      <c r="AE1267" s="90" t="str">
        <f>IF(AC1267="","",VLOOKUP(AC1267,状态名词!A:C,3,FALSE))</f>
        <v>精神</v>
      </c>
      <c r="AF1267" s="90">
        <v>80</v>
      </c>
    </row>
    <row r="1268" spans="1:32">
      <c r="I1268" s="90" t="str">
        <f>IF(H1268="",I1267,VLOOKUP(H1268,装备类型!A:B,2,FALSE))</f>
        <v>戒指</v>
      </c>
      <c r="L1268" s="90" t="s">
        <v>225</v>
      </c>
      <c r="Q1268" s="55" t="str">
        <f t="shared" si="42"/>
        <v/>
      </c>
      <c r="Y1268" s="90" t="str">
        <f>IF(VLOOKUP(I1268,属性值!A:F,2,FALSE)&lt;17,"",IF(P1268="","",INT(VLOOKUP(P1268,属性值!A:G,R1268+1,FALSE)*VLOOKUP(I1268,属性值!A:F,5,FALSE))))</f>
        <v/>
      </c>
      <c r="Z1268" s="90" t="str">
        <f t="shared" si="43"/>
        <v/>
      </c>
      <c r="AA1268" s="90" t="str">
        <f>IF(VLOOKUP(I1268,属性值!A:B,2,FALSE)&gt;16,"",IF(P1268="","",INT(VLOOKUP(P1268,属性值!I:O,R1268+1,FALSE)*VLOOKUP(I1268,属性值!A:D,3,FALSE))))</f>
        <v/>
      </c>
      <c r="AB1268" s="90" t="str">
        <f>IF(VLOOKUP(I1268,属性值!A:B,2,FALSE)&gt;16,"",IF(P1268="","",INT(VLOOKUP(P1268,属性值!I:O,R1268+1,FALSE)*VLOOKUP(I1268,属性值!A:D,4,FALSE))))</f>
        <v/>
      </c>
      <c r="AC1268" s="90">
        <v>17</v>
      </c>
      <c r="AD1268" s="90" t="str">
        <f>IF(AC1268="","",VLOOKUP(AC1268,状态名词!A:C,2,FALSE))</f>
        <v>adi</v>
      </c>
      <c r="AE1268" s="90" t="str">
        <f>IF(AC1268="","",VLOOKUP(AC1268,状态名词!A:C,3,FALSE))</f>
        <v>物穿</v>
      </c>
      <c r="AF1268" s="90">
        <v>240</v>
      </c>
    </row>
    <row r="1269" spans="1:32">
      <c r="I1269" s="90" t="str">
        <f>IF(H1269="",I1268,VLOOKUP(H1269,装备类型!A:B,2,FALSE))</f>
        <v>戒指</v>
      </c>
      <c r="L1269" s="90" t="s">
        <v>225</v>
      </c>
      <c r="Q1269" s="55" t="str">
        <f t="shared" si="42"/>
        <v/>
      </c>
      <c r="Y1269" s="90" t="str">
        <f>IF(VLOOKUP(I1269,属性值!A:F,2,FALSE)&lt;17,"",IF(P1269="","",INT(VLOOKUP(P1269,属性值!A:G,R1269+1,FALSE)*VLOOKUP(I1269,属性值!A:F,5,FALSE))))</f>
        <v/>
      </c>
      <c r="Z1269" s="90" t="str">
        <f t="shared" si="43"/>
        <v/>
      </c>
      <c r="AA1269" s="90" t="str">
        <f>IF(VLOOKUP(I1269,属性值!A:B,2,FALSE)&gt;16,"",IF(P1269="","",INT(VLOOKUP(P1269,属性值!I:O,R1269+1,FALSE)*VLOOKUP(I1269,属性值!A:D,3,FALSE))))</f>
        <v/>
      </c>
      <c r="AB1269" s="90" t="str">
        <f>IF(VLOOKUP(I1269,属性值!A:B,2,FALSE)&gt;16,"",IF(P1269="","",INT(VLOOKUP(P1269,属性值!I:O,R1269+1,FALSE)*VLOOKUP(I1269,属性值!A:D,4,FALSE))))</f>
        <v/>
      </c>
      <c r="AC1269" s="90">
        <v>29</v>
      </c>
      <c r="AD1269" s="90" t="str">
        <f>IF(AC1269="","",VLOOKUP(AC1269,状态名词!A:C,2,FALSE))</f>
        <v>darkup</v>
      </c>
      <c r="AE1269" s="90" t="str">
        <f>IF(AC1269="","",VLOOKUP(AC1269,状态名词!A:C,3,FALSE))</f>
        <v>暗属性强化</v>
      </c>
      <c r="AF1269" s="90">
        <v>10</v>
      </c>
    </row>
    <row r="1270" spans="1:32">
      <c r="I1270" s="90" t="str">
        <f>IF(H1270="",I1269,VLOOKUP(H1270,装备类型!A:B,2,FALSE))</f>
        <v>戒指</v>
      </c>
      <c r="J1270" s="90">
        <v>2</v>
      </c>
      <c r="K1270" s="90" t="s">
        <v>2129</v>
      </c>
      <c r="L1270" s="90" t="s">
        <v>2128</v>
      </c>
      <c r="O1270" s="90">
        <v>1</v>
      </c>
      <c r="P1270" s="90">
        <v>40</v>
      </c>
      <c r="Q1270" s="55">
        <f t="shared" si="42"/>
        <v>45</v>
      </c>
      <c r="R1270" s="90">
        <v>4</v>
      </c>
      <c r="T1270" s="90" t="s">
        <v>3266</v>
      </c>
      <c r="Y1270" s="90" t="str">
        <f>IF(VLOOKUP(I1270,属性值!A:F,2,FALSE)&lt;17,"",IF(P1270="","",INT(VLOOKUP(P1270,属性值!A:G,R1270+1,FALSE)*VLOOKUP(I1270,属性值!A:F,5,FALSE))))</f>
        <v/>
      </c>
      <c r="Z1270" s="90" t="str">
        <f t="shared" si="43"/>
        <v/>
      </c>
      <c r="AA1270" s="90">
        <f>IF(VLOOKUP(I1270,属性值!A:B,2,FALSE)&gt;16,"",IF(P1270="","",INT(VLOOKUP(P1270,属性值!I:O,R1270+1,FALSE)*VLOOKUP(I1270,属性值!A:D,3,FALSE))))</f>
        <v>286</v>
      </c>
      <c r="AB1270" s="90">
        <f>IF(VLOOKUP(I1270,属性值!A:B,2,FALSE)&gt;16,"",IF(P1270="","",INT(VLOOKUP(P1270,属性值!I:O,R1270+1,FALSE)*VLOOKUP(I1270,属性值!A:D,4,FALSE))))</f>
        <v>572</v>
      </c>
      <c r="AC1270" s="90">
        <v>54</v>
      </c>
      <c r="AD1270" s="90" t="str">
        <f>IF(AC1270="","",VLOOKUP(AC1270,状态名词!A:C,2,FALSE))</f>
        <v>spi</v>
      </c>
      <c r="AE1270" s="90" t="str">
        <f>IF(AC1270="","",VLOOKUP(AC1270,状态名词!A:C,3,FALSE))</f>
        <v>精神</v>
      </c>
      <c r="AF1270" s="90">
        <v>120</v>
      </c>
    </row>
    <row r="1271" spans="1:32">
      <c r="I1271" s="90" t="str">
        <f>IF(H1271="",I1270,VLOOKUP(H1271,装备类型!A:B,2,FALSE))</f>
        <v>戒指</v>
      </c>
      <c r="L1271" s="90" t="s">
        <v>225</v>
      </c>
      <c r="Q1271" s="55" t="str">
        <f t="shared" si="42"/>
        <v/>
      </c>
      <c r="Y1271" s="90" t="str">
        <f>IF(VLOOKUP(I1271,属性值!A:F,2,FALSE)&lt;17,"",IF(P1271="","",INT(VLOOKUP(P1271,属性值!A:G,R1271+1,FALSE)*VLOOKUP(I1271,属性值!A:F,5,FALSE))))</f>
        <v/>
      </c>
      <c r="Z1271" s="90" t="str">
        <f t="shared" si="43"/>
        <v/>
      </c>
      <c r="AA1271" s="90" t="str">
        <f>IF(VLOOKUP(I1271,属性值!A:B,2,FALSE)&gt;16,"",IF(P1271="","",INT(VLOOKUP(P1271,属性值!I:O,R1271+1,FALSE)*VLOOKUP(I1271,属性值!A:D,3,FALSE))))</f>
        <v/>
      </c>
      <c r="AB1271" s="90" t="str">
        <f>IF(VLOOKUP(I1271,属性值!A:B,2,FALSE)&gt;16,"",IF(P1271="","",INT(VLOOKUP(P1271,属性值!I:O,R1271+1,FALSE)*VLOOKUP(I1271,属性值!A:D,4,FALSE))))</f>
        <v/>
      </c>
      <c r="AC1271" s="90">
        <v>17</v>
      </c>
      <c r="AD1271" s="90" t="str">
        <f>IF(AC1271="","",VLOOKUP(AC1271,状态名词!A:C,2,FALSE))</f>
        <v>adi</v>
      </c>
      <c r="AE1271" s="90" t="str">
        <f>IF(AC1271="","",VLOOKUP(AC1271,状态名词!A:C,3,FALSE))</f>
        <v>物穿</v>
      </c>
      <c r="AF1271" s="90">
        <v>360</v>
      </c>
    </row>
    <row r="1272" spans="1:32">
      <c r="I1272" s="90" t="str">
        <f>IF(H1272="",I1271,VLOOKUP(H1272,装备类型!A:B,2,FALSE))</f>
        <v>戒指</v>
      </c>
      <c r="L1272" s="90" t="s">
        <v>225</v>
      </c>
      <c r="Q1272" s="55" t="str">
        <f t="shared" si="42"/>
        <v/>
      </c>
      <c r="Y1272" s="90" t="str">
        <f>IF(VLOOKUP(I1272,属性值!A:F,2,FALSE)&lt;17,"",IF(P1272="","",INT(VLOOKUP(P1272,属性值!A:G,R1272+1,FALSE)*VLOOKUP(I1272,属性值!A:F,5,FALSE))))</f>
        <v/>
      </c>
      <c r="Z1272" s="90" t="str">
        <f t="shared" si="43"/>
        <v/>
      </c>
      <c r="AA1272" s="90" t="str">
        <f>IF(VLOOKUP(I1272,属性值!A:B,2,FALSE)&gt;16,"",IF(P1272="","",INT(VLOOKUP(P1272,属性值!I:O,R1272+1,FALSE)*VLOOKUP(I1272,属性值!A:D,3,FALSE))))</f>
        <v/>
      </c>
      <c r="AB1272" s="90" t="str">
        <f>IF(VLOOKUP(I1272,属性值!A:B,2,FALSE)&gt;16,"",IF(P1272="","",INT(VLOOKUP(P1272,属性值!I:O,R1272+1,FALSE)*VLOOKUP(I1272,属性值!A:D,4,FALSE))))</f>
        <v/>
      </c>
      <c r="AC1272" s="90">
        <v>29</v>
      </c>
      <c r="AD1272" s="90" t="str">
        <f>IF(AC1272="","",VLOOKUP(AC1272,状态名词!A:C,2,FALSE))</f>
        <v>darkup</v>
      </c>
      <c r="AE1272" s="90" t="str">
        <f>IF(AC1272="","",VLOOKUP(AC1272,状态名词!A:C,3,FALSE))</f>
        <v>暗属性强化</v>
      </c>
      <c r="AF1272" s="90">
        <v>20</v>
      </c>
    </row>
    <row r="1273" spans="1:32">
      <c r="I1273" s="90" t="str">
        <f>IF(H1273="",I1272,VLOOKUP(H1273,装备类型!A:B,2,FALSE))</f>
        <v>戒指</v>
      </c>
      <c r="J1273" s="90">
        <v>3</v>
      </c>
      <c r="K1273" s="90" t="s">
        <v>2130</v>
      </c>
      <c r="L1273" s="90" t="s">
        <v>2128</v>
      </c>
      <c r="O1273" s="90">
        <v>1</v>
      </c>
      <c r="P1273" s="90">
        <v>60</v>
      </c>
      <c r="Q1273" s="55">
        <f t="shared" si="42"/>
        <v>67</v>
      </c>
      <c r="R1273" s="90">
        <v>5</v>
      </c>
      <c r="T1273" s="90" t="s">
        <v>3266</v>
      </c>
      <c r="U1273" s="90">
        <v>33510</v>
      </c>
      <c r="Y1273" s="90" t="str">
        <f>IF(VLOOKUP(I1273,属性值!A:F,2,FALSE)&lt;17,"",IF(P1273="","",INT(VLOOKUP(P1273,属性值!A:G,R1273+1,FALSE)*VLOOKUP(I1273,属性值!A:F,5,FALSE))))</f>
        <v/>
      </c>
      <c r="Z1273" s="90" t="str">
        <f t="shared" si="43"/>
        <v/>
      </c>
      <c r="AA1273" s="90">
        <f>IF(VLOOKUP(I1273,属性值!A:B,2,FALSE)&gt;16,"",IF(P1273="","",INT(VLOOKUP(P1273,属性值!I:O,R1273+1,FALSE)*VLOOKUP(I1273,属性值!A:D,3,FALSE))))</f>
        <v>642</v>
      </c>
      <c r="AB1273" s="90">
        <f>IF(VLOOKUP(I1273,属性值!A:B,2,FALSE)&gt;16,"",IF(P1273="","",INT(VLOOKUP(P1273,属性值!I:O,R1273+1,FALSE)*VLOOKUP(I1273,属性值!A:D,4,FALSE))))</f>
        <v>1285</v>
      </c>
      <c r="AC1273" s="90">
        <v>54</v>
      </c>
      <c r="AD1273" s="90" t="str">
        <f>IF(AC1273="","",VLOOKUP(AC1273,状态名词!A:C,2,FALSE))</f>
        <v>spi</v>
      </c>
      <c r="AE1273" s="90" t="str">
        <f>IF(AC1273="","",VLOOKUP(AC1273,状态名词!A:C,3,FALSE))</f>
        <v>精神</v>
      </c>
      <c r="AF1273" s="90">
        <v>190</v>
      </c>
    </row>
    <row r="1274" spans="1:32">
      <c r="I1274" s="90" t="str">
        <f>IF(H1274="",I1273,VLOOKUP(H1274,装备类型!A:B,2,FALSE))</f>
        <v>戒指</v>
      </c>
      <c r="L1274" s="90" t="s">
        <v>225</v>
      </c>
      <c r="Q1274" s="55" t="str">
        <f t="shared" si="42"/>
        <v/>
      </c>
      <c r="Y1274" s="90" t="str">
        <f>IF(VLOOKUP(I1274,属性值!A:F,2,FALSE)&lt;17,"",IF(P1274="","",INT(VLOOKUP(P1274,属性值!A:G,R1274+1,FALSE)*VLOOKUP(I1274,属性值!A:F,5,FALSE))))</f>
        <v/>
      </c>
      <c r="Z1274" s="90" t="str">
        <f t="shared" si="43"/>
        <v/>
      </c>
      <c r="AA1274" s="90" t="str">
        <f>IF(VLOOKUP(I1274,属性值!A:B,2,FALSE)&gt;16,"",IF(P1274="","",INT(VLOOKUP(P1274,属性值!I:O,R1274+1,FALSE)*VLOOKUP(I1274,属性值!A:D,3,FALSE))))</f>
        <v/>
      </c>
      <c r="AB1274" s="90" t="str">
        <f>IF(VLOOKUP(I1274,属性值!A:B,2,FALSE)&gt;16,"",IF(P1274="","",INT(VLOOKUP(P1274,属性值!I:O,R1274+1,FALSE)*VLOOKUP(I1274,属性值!A:D,4,FALSE))))</f>
        <v/>
      </c>
      <c r="AC1274" s="90">
        <v>17</v>
      </c>
      <c r="AD1274" s="90" t="str">
        <f>IF(AC1274="","",VLOOKUP(AC1274,状态名词!A:C,2,FALSE))</f>
        <v>adi</v>
      </c>
      <c r="AE1274" s="90" t="str">
        <f>IF(AC1274="","",VLOOKUP(AC1274,状态名词!A:C,3,FALSE))</f>
        <v>物穿</v>
      </c>
      <c r="AF1274" s="90">
        <v>590</v>
      </c>
    </row>
    <row r="1275" spans="1:32">
      <c r="I1275" s="90" t="str">
        <f>IF(H1275="",I1274,VLOOKUP(H1275,装备类型!A:B,2,FALSE))</f>
        <v>戒指</v>
      </c>
      <c r="L1275" s="90" t="s">
        <v>225</v>
      </c>
      <c r="Q1275" s="55" t="str">
        <f t="shared" si="42"/>
        <v/>
      </c>
      <c r="Y1275" s="90" t="str">
        <f>IF(VLOOKUP(I1275,属性值!A:F,2,FALSE)&lt;17,"",IF(P1275="","",INT(VLOOKUP(P1275,属性值!A:G,R1275+1,FALSE)*VLOOKUP(I1275,属性值!A:F,5,FALSE))))</f>
        <v/>
      </c>
      <c r="Z1275" s="90" t="str">
        <f t="shared" si="43"/>
        <v/>
      </c>
      <c r="AA1275" s="90" t="str">
        <f>IF(VLOOKUP(I1275,属性值!A:B,2,FALSE)&gt;16,"",IF(P1275="","",INT(VLOOKUP(P1275,属性值!I:O,R1275+1,FALSE)*VLOOKUP(I1275,属性值!A:D,3,FALSE))))</f>
        <v/>
      </c>
      <c r="AB1275" s="90" t="str">
        <f>IF(VLOOKUP(I1275,属性值!A:B,2,FALSE)&gt;16,"",IF(P1275="","",INT(VLOOKUP(P1275,属性值!I:O,R1275+1,FALSE)*VLOOKUP(I1275,属性值!A:D,4,FALSE))))</f>
        <v/>
      </c>
      <c r="AC1275" s="90">
        <v>29</v>
      </c>
      <c r="AD1275" s="90" t="str">
        <f>IF(AC1275="","",VLOOKUP(AC1275,状态名词!A:C,2,FALSE))</f>
        <v>darkup</v>
      </c>
      <c r="AE1275" s="90" t="str">
        <f>IF(AC1275="","",VLOOKUP(AC1275,状态名词!A:C,3,FALSE))</f>
        <v>暗属性强化</v>
      </c>
      <c r="AF1275" s="90">
        <v>30</v>
      </c>
    </row>
    <row r="1276" spans="1:32">
      <c r="A1276" s="90">
        <v>16035</v>
      </c>
      <c r="B1276" s="90">
        <v>20</v>
      </c>
      <c r="C1276" s="90">
        <v>4</v>
      </c>
      <c r="D1276" s="90">
        <v>20</v>
      </c>
      <c r="E1276" s="90">
        <v>5</v>
      </c>
      <c r="F1276" s="90">
        <v>-1</v>
      </c>
      <c r="H1276" s="90">
        <v>15</v>
      </c>
      <c r="I1276" s="90" t="str">
        <f>IF(H1276="",I1275,VLOOKUP(H1276,装备类型!A:B,2,FALSE))</f>
        <v>项链</v>
      </c>
      <c r="J1276" s="90">
        <v>1</v>
      </c>
      <c r="K1276" s="90" t="s">
        <v>2131</v>
      </c>
      <c r="L1276" s="90" t="s">
        <v>5446</v>
      </c>
      <c r="O1276" s="90">
        <v>1</v>
      </c>
      <c r="P1276" s="90">
        <v>20</v>
      </c>
      <c r="Q1276" s="55">
        <f t="shared" si="42"/>
        <v>25</v>
      </c>
      <c r="R1276" s="90">
        <v>4</v>
      </c>
      <c r="T1276" s="90" t="s">
        <v>3267</v>
      </c>
      <c r="Y1276" s="90" t="str">
        <f>IF(VLOOKUP(I1276,属性值!A:F,2,FALSE)&lt;17,"",IF(P1276="","",INT(VLOOKUP(P1276,属性值!A:G,R1276+1,FALSE)*VLOOKUP(I1276,属性值!A:F,5,FALSE))))</f>
        <v/>
      </c>
      <c r="Z1276" s="90" t="str">
        <f t="shared" si="43"/>
        <v/>
      </c>
      <c r="AA1276" s="90">
        <f>IF(VLOOKUP(I1276,属性值!A:B,2,FALSE)&gt;16,"",IF(P1276="","",INT(VLOOKUP(P1276,属性值!I:O,R1276+1,FALSE)*VLOOKUP(I1276,属性值!A:D,3,FALSE))))</f>
        <v>130</v>
      </c>
      <c r="AB1276" s="90">
        <f>IF(VLOOKUP(I1276,属性值!A:B,2,FALSE)&gt;16,"",IF(P1276="","",INT(VLOOKUP(P1276,属性值!I:O,R1276+1,FALSE)*VLOOKUP(I1276,属性值!A:D,4,FALSE))))</f>
        <v>260</v>
      </c>
      <c r="AC1276" s="90">
        <v>54</v>
      </c>
      <c r="AD1276" s="90" t="str">
        <f>IF(AC1276="","",VLOOKUP(AC1276,状态名词!A:C,2,FALSE))</f>
        <v>spi</v>
      </c>
      <c r="AE1276" s="90" t="str">
        <f>IF(AC1276="","",VLOOKUP(AC1276,状态名词!A:C,3,FALSE))</f>
        <v>精神</v>
      </c>
      <c r="AF1276" s="90">
        <v>80</v>
      </c>
    </row>
    <row r="1277" spans="1:32">
      <c r="I1277" s="90" t="str">
        <f>IF(H1277="",I1276,VLOOKUP(H1277,装备类型!A:B,2,FALSE))</f>
        <v>项链</v>
      </c>
      <c r="L1277" s="90" t="s">
        <v>225</v>
      </c>
      <c r="Q1277" s="55" t="str">
        <f t="shared" si="42"/>
        <v/>
      </c>
      <c r="Y1277" s="90" t="str">
        <f>IF(VLOOKUP(I1277,属性值!A:F,2,FALSE)&lt;17,"",IF(P1277="","",INT(VLOOKUP(P1277,属性值!A:G,R1277+1,FALSE)*VLOOKUP(I1277,属性值!A:F,5,FALSE))))</f>
        <v/>
      </c>
      <c r="Z1277" s="90" t="str">
        <f t="shared" si="43"/>
        <v/>
      </c>
      <c r="AA1277" s="90" t="str">
        <f>IF(VLOOKUP(I1277,属性值!A:B,2,FALSE)&gt;16,"",IF(P1277="","",INT(VLOOKUP(P1277,属性值!I:O,R1277+1,FALSE)*VLOOKUP(I1277,属性值!A:D,3,FALSE))))</f>
        <v/>
      </c>
      <c r="AB1277" s="90" t="str">
        <f>IF(VLOOKUP(I1277,属性值!A:B,2,FALSE)&gt;16,"",IF(P1277="","",INT(VLOOKUP(P1277,属性值!I:O,R1277+1,FALSE)*VLOOKUP(I1277,属性值!A:D,4,FALSE))))</f>
        <v/>
      </c>
      <c r="AC1277" s="90">
        <v>19</v>
      </c>
      <c r="AD1277" s="90" t="str">
        <f>IF(AC1277="","",VLOOKUP(AC1277,状态名词!A:C,2,FALSE))</f>
        <v>rating</v>
      </c>
      <c r="AE1277" s="90" t="str">
        <f>IF(AC1277="","",VLOOKUP(AC1277,状态名词!A:C,3,FALSE))</f>
        <v>暴击+</v>
      </c>
      <c r="AF1277" s="90">
        <v>240</v>
      </c>
    </row>
    <row r="1278" spans="1:32">
      <c r="I1278" s="90" t="str">
        <f>IF(H1278="",I1277,VLOOKUP(H1278,装备类型!A:B,2,FALSE))</f>
        <v>项链</v>
      </c>
      <c r="L1278" s="90" t="s">
        <v>225</v>
      </c>
      <c r="Q1278" s="55" t="str">
        <f t="shared" si="42"/>
        <v/>
      </c>
      <c r="Y1278" s="90" t="str">
        <f>IF(VLOOKUP(I1278,属性值!A:F,2,FALSE)&lt;17,"",IF(P1278="","",INT(VLOOKUP(P1278,属性值!A:G,R1278+1,FALSE)*VLOOKUP(I1278,属性值!A:F,5,FALSE))))</f>
        <v/>
      </c>
      <c r="Z1278" s="90" t="str">
        <f t="shared" si="43"/>
        <v/>
      </c>
      <c r="AA1278" s="90" t="str">
        <f>IF(VLOOKUP(I1278,属性值!A:B,2,FALSE)&gt;16,"",IF(P1278="","",INT(VLOOKUP(P1278,属性值!I:O,R1278+1,FALSE)*VLOOKUP(I1278,属性值!A:D,3,FALSE))))</f>
        <v/>
      </c>
      <c r="AB1278" s="90" t="str">
        <f>IF(VLOOKUP(I1278,属性值!A:B,2,FALSE)&gt;16,"",IF(P1278="","",INT(VLOOKUP(P1278,属性值!I:O,R1278+1,FALSE)*VLOOKUP(I1278,属性值!A:D,4,FALSE))))</f>
        <v/>
      </c>
      <c r="AC1278" s="90">
        <v>29</v>
      </c>
      <c r="AD1278" s="90" t="str">
        <f>IF(AC1278="","",VLOOKUP(AC1278,状态名词!A:C,2,FALSE))</f>
        <v>darkup</v>
      </c>
      <c r="AE1278" s="90" t="str">
        <f>IF(AC1278="","",VLOOKUP(AC1278,状态名词!A:C,3,FALSE))</f>
        <v>暗属性强化</v>
      </c>
      <c r="AF1278" s="90">
        <v>10</v>
      </c>
    </row>
    <row r="1279" spans="1:32">
      <c r="I1279" s="90" t="str">
        <f>IF(H1279="",I1278,VLOOKUP(H1279,装备类型!A:B,2,FALSE))</f>
        <v>项链</v>
      </c>
      <c r="J1279" s="90">
        <v>2</v>
      </c>
      <c r="K1279" s="90" t="s">
        <v>2133</v>
      </c>
      <c r="L1279" s="90" t="s">
        <v>2132</v>
      </c>
      <c r="O1279" s="90">
        <v>1</v>
      </c>
      <c r="P1279" s="90">
        <v>40</v>
      </c>
      <c r="Q1279" s="55">
        <f t="shared" si="42"/>
        <v>45</v>
      </c>
      <c r="R1279" s="90">
        <v>4</v>
      </c>
      <c r="T1279" s="90" t="s">
        <v>3267</v>
      </c>
      <c r="Y1279" s="90" t="str">
        <f>IF(VLOOKUP(I1279,属性值!A:F,2,FALSE)&lt;17,"",IF(P1279="","",INT(VLOOKUP(P1279,属性值!A:G,R1279+1,FALSE)*VLOOKUP(I1279,属性值!A:F,5,FALSE))))</f>
        <v/>
      </c>
      <c r="Z1279" s="90" t="str">
        <f t="shared" si="43"/>
        <v/>
      </c>
      <c r="AA1279" s="90">
        <f>IF(VLOOKUP(I1279,属性值!A:B,2,FALSE)&gt;16,"",IF(P1279="","",INT(VLOOKUP(P1279,属性值!I:O,R1279+1,FALSE)*VLOOKUP(I1279,属性值!A:D,3,FALSE))))</f>
        <v>286</v>
      </c>
      <c r="AB1279" s="90">
        <f>IF(VLOOKUP(I1279,属性值!A:B,2,FALSE)&gt;16,"",IF(P1279="","",INT(VLOOKUP(P1279,属性值!I:O,R1279+1,FALSE)*VLOOKUP(I1279,属性值!A:D,4,FALSE))))</f>
        <v>572</v>
      </c>
      <c r="AC1279" s="90">
        <v>54</v>
      </c>
      <c r="AD1279" s="90" t="str">
        <f>IF(AC1279="","",VLOOKUP(AC1279,状态名词!A:C,2,FALSE))</f>
        <v>spi</v>
      </c>
      <c r="AE1279" s="90" t="str">
        <f>IF(AC1279="","",VLOOKUP(AC1279,状态名词!A:C,3,FALSE))</f>
        <v>精神</v>
      </c>
      <c r="AF1279" s="90">
        <v>120</v>
      </c>
    </row>
    <row r="1280" spans="1:32">
      <c r="I1280" s="90" t="str">
        <f>IF(H1280="",I1279,VLOOKUP(H1280,装备类型!A:B,2,FALSE))</f>
        <v>项链</v>
      </c>
      <c r="L1280" s="90" t="s">
        <v>225</v>
      </c>
      <c r="Q1280" s="55" t="str">
        <f t="shared" si="42"/>
        <v/>
      </c>
      <c r="Y1280" s="90" t="str">
        <f>IF(VLOOKUP(I1280,属性值!A:F,2,FALSE)&lt;17,"",IF(P1280="","",INT(VLOOKUP(P1280,属性值!A:G,R1280+1,FALSE)*VLOOKUP(I1280,属性值!A:F,5,FALSE))))</f>
        <v/>
      </c>
      <c r="Z1280" s="90" t="str">
        <f t="shared" si="43"/>
        <v/>
      </c>
      <c r="AA1280" s="90" t="str">
        <f>IF(VLOOKUP(I1280,属性值!A:B,2,FALSE)&gt;16,"",IF(P1280="","",INT(VLOOKUP(P1280,属性值!I:O,R1280+1,FALSE)*VLOOKUP(I1280,属性值!A:D,3,FALSE))))</f>
        <v/>
      </c>
      <c r="AB1280" s="90" t="str">
        <f>IF(VLOOKUP(I1280,属性值!A:B,2,FALSE)&gt;16,"",IF(P1280="","",INT(VLOOKUP(P1280,属性值!I:O,R1280+1,FALSE)*VLOOKUP(I1280,属性值!A:D,4,FALSE))))</f>
        <v/>
      </c>
      <c r="AC1280" s="90">
        <v>19</v>
      </c>
      <c r="AD1280" s="90" t="str">
        <f>IF(AC1280="","",VLOOKUP(AC1280,状态名词!A:C,2,FALSE))</f>
        <v>rating</v>
      </c>
      <c r="AE1280" s="90" t="str">
        <f>IF(AC1280="","",VLOOKUP(AC1280,状态名词!A:C,3,FALSE))</f>
        <v>暴击+</v>
      </c>
      <c r="AF1280" s="90">
        <v>360</v>
      </c>
    </row>
    <row r="1281" spans="1:32">
      <c r="I1281" s="90" t="str">
        <f>IF(H1281="",I1280,VLOOKUP(H1281,装备类型!A:B,2,FALSE))</f>
        <v>项链</v>
      </c>
      <c r="L1281" s="90" t="s">
        <v>225</v>
      </c>
      <c r="Q1281" s="55" t="str">
        <f t="shared" si="42"/>
        <v/>
      </c>
      <c r="Y1281" s="90" t="str">
        <f>IF(VLOOKUP(I1281,属性值!A:F,2,FALSE)&lt;17,"",IF(P1281="","",INT(VLOOKUP(P1281,属性值!A:G,R1281+1,FALSE)*VLOOKUP(I1281,属性值!A:F,5,FALSE))))</f>
        <v/>
      </c>
      <c r="Z1281" s="90" t="str">
        <f t="shared" si="43"/>
        <v/>
      </c>
      <c r="AA1281" s="90" t="str">
        <f>IF(VLOOKUP(I1281,属性值!A:B,2,FALSE)&gt;16,"",IF(P1281="","",INT(VLOOKUP(P1281,属性值!I:O,R1281+1,FALSE)*VLOOKUP(I1281,属性值!A:D,3,FALSE))))</f>
        <v/>
      </c>
      <c r="AB1281" s="90" t="str">
        <f>IF(VLOOKUP(I1281,属性值!A:B,2,FALSE)&gt;16,"",IF(P1281="","",INT(VLOOKUP(P1281,属性值!I:O,R1281+1,FALSE)*VLOOKUP(I1281,属性值!A:D,4,FALSE))))</f>
        <v/>
      </c>
      <c r="AC1281" s="90">
        <v>29</v>
      </c>
      <c r="AD1281" s="90" t="str">
        <f>IF(AC1281="","",VLOOKUP(AC1281,状态名词!A:C,2,FALSE))</f>
        <v>darkup</v>
      </c>
      <c r="AE1281" s="90" t="str">
        <f>IF(AC1281="","",VLOOKUP(AC1281,状态名词!A:C,3,FALSE))</f>
        <v>暗属性强化</v>
      </c>
      <c r="AF1281" s="90">
        <v>20</v>
      </c>
    </row>
    <row r="1282" spans="1:32">
      <c r="I1282" s="90" t="str">
        <f>IF(H1282="",I1281,VLOOKUP(H1282,装备类型!A:B,2,FALSE))</f>
        <v>项链</v>
      </c>
      <c r="J1282" s="90">
        <v>3</v>
      </c>
      <c r="K1282" s="90" t="s">
        <v>2134</v>
      </c>
      <c r="L1282" s="90" t="s">
        <v>2132</v>
      </c>
      <c r="O1282" s="90">
        <v>1</v>
      </c>
      <c r="P1282" s="90">
        <v>60</v>
      </c>
      <c r="Q1282" s="55">
        <f t="shared" si="42"/>
        <v>67</v>
      </c>
      <c r="R1282" s="90">
        <v>5</v>
      </c>
      <c r="T1282" s="90" t="s">
        <v>3267</v>
      </c>
      <c r="U1282" s="90">
        <v>33511</v>
      </c>
      <c r="Y1282" s="90" t="str">
        <f>IF(VLOOKUP(I1282,属性值!A:F,2,FALSE)&lt;17,"",IF(P1282="","",INT(VLOOKUP(P1282,属性值!A:G,R1282+1,FALSE)*VLOOKUP(I1282,属性值!A:F,5,FALSE))))</f>
        <v/>
      </c>
      <c r="Z1282" s="90" t="str">
        <f t="shared" si="43"/>
        <v/>
      </c>
      <c r="AA1282" s="90">
        <f>IF(VLOOKUP(I1282,属性值!A:B,2,FALSE)&gt;16,"",IF(P1282="","",INT(VLOOKUP(P1282,属性值!I:O,R1282+1,FALSE)*VLOOKUP(I1282,属性值!A:D,3,FALSE))))</f>
        <v>642</v>
      </c>
      <c r="AB1282" s="90">
        <f>IF(VLOOKUP(I1282,属性值!A:B,2,FALSE)&gt;16,"",IF(P1282="","",INT(VLOOKUP(P1282,属性值!I:O,R1282+1,FALSE)*VLOOKUP(I1282,属性值!A:D,4,FALSE))))</f>
        <v>1285</v>
      </c>
      <c r="AC1282" s="90">
        <v>54</v>
      </c>
      <c r="AD1282" s="90" t="str">
        <f>IF(AC1282="","",VLOOKUP(AC1282,状态名词!A:C,2,FALSE))</f>
        <v>spi</v>
      </c>
      <c r="AE1282" s="90" t="str">
        <f>IF(AC1282="","",VLOOKUP(AC1282,状态名词!A:C,3,FALSE))</f>
        <v>精神</v>
      </c>
      <c r="AF1282" s="90">
        <v>190</v>
      </c>
    </row>
    <row r="1283" spans="1:32">
      <c r="I1283" s="90" t="str">
        <f>IF(H1283="",I1282,VLOOKUP(H1283,装备类型!A:B,2,FALSE))</f>
        <v>项链</v>
      </c>
      <c r="L1283" s="90" t="s">
        <v>225</v>
      </c>
      <c r="Q1283" s="55" t="str">
        <f t="shared" si="42"/>
        <v/>
      </c>
      <c r="Y1283" s="90" t="str">
        <f>IF(VLOOKUP(I1283,属性值!A:F,2,FALSE)&lt;17,"",IF(P1283="","",INT(VLOOKUP(P1283,属性值!A:G,R1283+1,FALSE)*VLOOKUP(I1283,属性值!A:F,5,FALSE))))</f>
        <v/>
      </c>
      <c r="Z1283" s="90" t="str">
        <f t="shared" si="43"/>
        <v/>
      </c>
      <c r="AA1283" s="90" t="str">
        <f>IF(VLOOKUP(I1283,属性值!A:B,2,FALSE)&gt;16,"",IF(P1283="","",INT(VLOOKUP(P1283,属性值!I:O,R1283+1,FALSE)*VLOOKUP(I1283,属性值!A:D,3,FALSE))))</f>
        <v/>
      </c>
      <c r="AB1283" s="90" t="str">
        <f>IF(VLOOKUP(I1283,属性值!A:B,2,FALSE)&gt;16,"",IF(P1283="","",INT(VLOOKUP(P1283,属性值!I:O,R1283+1,FALSE)*VLOOKUP(I1283,属性值!A:D,4,FALSE))))</f>
        <v/>
      </c>
      <c r="AC1283" s="90">
        <v>19</v>
      </c>
      <c r="AD1283" s="90" t="str">
        <f>IF(AC1283="","",VLOOKUP(AC1283,状态名词!A:C,2,FALSE))</f>
        <v>rating</v>
      </c>
      <c r="AE1283" s="90" t="str">
        <f>IF(AC1283="","",VLOOKUP(AC1283,状态名词!A:C,3,FALSE))</f>
        <v>暴击+</v>
      </c>
      <c r="AF1283" s="90">
        <v>590</v>
      </c>
    </row>
    <row r="1284" spans="1:32">
      <c r="I1284" s="90" t="str">
        <f>IF(H1284="",I1283,VLOOKUP(H1284,装备类型!A:B,2,FALSE))</f>
        <v>项链</v>
      </c>
      <c r="L1284" s="90" t="s">
        <v>225</v>
      </c>
      <c r="Q1284" s="55" t="str">
        <f t="shared" si="42"/>
        <v/>
      </c>
      <c r="Y1284" s="90" t="str">
        <f>IF(VLOOKUP(I1284,属性值!A:F,2,FALSE)&lt;17,"",IF(P1284="","",INT(VLOOKUP(P1284,属性值!A:G,R1284+1,FALSE)*VLOOKUP(I1284,属性值!A:F,5,FALSE))))</f>
        <v/>
      </c>
      <c r="Z1284" s="90" t="str">
        <f t="shared" si="43"/>
        <v/>
      </c>
      <c r="AA1284" s="90" t="str">
        <f>IF(VLOOKUP(I1284,属性值!A:B,2,FALSE)&gt;16,"",IF(P1284="","",INT(VLOOKUP(P1284,属性值!I:O,R1284+1,FALSE)*VLOOKUP(I1284,属性值!A:D,3,FALSE))))</f>
        <v/>
      </c>
      <c r="AB1284" s="90" t="str">
        <f>IF(VLOOKUP(I1284,属性值!A:B,2,FALSE)&gt;16,"",IF(P1284="","",INT(VLOOKUP(P1284,属性值!I:O,R1284+1,FALSE)*VLOOKUP(I1284,属性值!A:D,4,FALSE))))</f>
        <v/>
      </c>
      <c r="AC1284" s="90">
        <v>29</v>
      </c>
      <c r="AD1284" s="90" t="str">
        <f>IF(AC1284="","",VLOOKUP(AC1284,状态名词!A:C,2,FALSE))</f>
        <v>darkup</v>
      </c>
      <c r="AE1284" s="90" t="str">
        <f>IF(AC1284="","",VLOOKUP(AC1284,状态名词!A:C,3,FALSE))</f>
        <v>暗属性强化</v>
      </c>
      <c r="AF1284" s="90">
        <v>30</v>
      </c>
    </row>
    <row r="1285" spans="1:32">
      <c r="A1285" s="90">
        <v>16036</v>
      </c>
      <c r="B1285" s="90">
        <v>20</v>
      </c>
      <c r="C1285" s="90">
        <v>4</v>
      </c>
      <c r="D1285" s="90">
        <v>20</v>
      </c>
      <c r="E1285" s="90">
        <v>5</v>
      </c>
      <c r="F1285" s="90">
        <v>-1</v>
      </c>
      <c r="H1285" s="90">
        <v>16</v>
      </c>
      <c r="I1285" s="90" t="str">
        <f>IF(H1285="",I1284,VLOOKUP(H1285,装备类型!A:B,2,FALSE))</f>
        <v>手镯</v>
      </c>
      <c r="J1285" s="90">
        <v>1</v>
      </c>
      <c r="K1285" s="90" t="s">
        <v>2135</v>
      </c>
      <c r="L1285" s="90" t="s">
        <v>5447</v>
      </c>
      <c r="O1285" s="90">
        <v>1</v>
      </c>
      <c r="P1285" s="90">
        <v>20</v>
      </c>
      <c r="Q1285" s="55">
        <f t="shared" si="42"/>
        <v>25</v>
      </c>
      <c r="R1285" s="90">
        <v>4</v>
      </c>
      <c r="T1285" s="90" t="s">
        <v>3268</v>
      </c>
      <c r="Y1285" s="90" t="str">
        <f>IF(VLOOKUP(I1285,属性值!A:F,2,FALSE)&lt;17,"",IF(P1285="","",INT(VLOOKUP(P1285,属性值!A:G,R1285+1,FALSE)*VLOOKUP(I1285,属性值!A:F,5,FALSE))))</f>
        <v/>
      </c>
      <c r="Z1285" s="90" t="str">
        <f t="shared" si="43"/>
        <v/>
      </c>
      <c r="AA1285" s="90">
        <f>IF(VLOOKUP(I1285,属性值!A:B,2,FALSE)&gt;16,"",IF(P1285="","",INT(VLOOKUP(P1285,属性值!I:O,R1285+1,FALSE)*VLOOKUP(I1285,属性值!A:D,3,FALSE))))</f>
        <v>130</v>
      </c>
      <c r="AB1285" s="90">
        <f>IF(VLOOKUP(I1285,属性值!A:B,2,FALSE)&gt;16,"",IF(P1285="","",INT(VLOOKUP(P1285,属性值!I:O,R1285+1,FALSE)*VLOOKUP(I1285,属性值!A:D,4,FALSE))))</f>
        <v>260</v>
      </c>
      <c r="AC1285" s="90">
        <v>54</v>
      </c>
      <c r="AD1285" s="90" t="str">
        <f>IF(AC1285="","",VLOOKUP(AC1285,状态名词!A:C,2,FALSE))</f>
        <v>spi</v>
      </c>
      <c r="AE1285" s="90" t="str">
        <f>IF(AC1285="","",VLOOKUP(AC1285,状态名词!A:C,3,FALSE))</f>
        <v>精神</v>
      </c>
      <c r="AF1285" s="90">
        <v>80</v>
      </c>
    </row>
    <row r="1286" spans="1:32">
      <c r="I1286" s="90" t="str">
        <f>IF(H1286="",I1285,VLOOKUP(H1286,装备类型!A:B,2,FALSE))</f>
        <v>手镯</v>
      </c>
      <c r="L1286" s="90" t="s">
        <v>225</v>
      </c>
      <c r="Q1286" s="55" t="str">
        <f t="shared" si="42"/>
        <v/>
      </c>
      <c r="Y1286" s="90" t="str">
        <f>IF(VLOOKUP(I1286,属性值!A:F,2,FALSE)&lt;17,"",IF(P1286="","",INT(VLOOKUP(P1286,属性值!A:G,R1286+1,FALSE)*VLOOKUP(I1286,属性值!A:F,5,FALSE))))</f>
        <v/>
      </c>
      <c r="Z1286" s="90" t="str">
        <f t="shared" si="43"/>
        <v/>
      </c>
      <c r="AA1286" s="90" t="str">
        <f>IF(VLOOKUP(I1286,属性值!A:B,2,FALSE)&gt;16,"",IF(P1286="","",INT(VLOOKUP(P1286,属性值!I:O,R1286+1,FALSE)*VLOOKUP(I1286,属性值!A:D,3,FALSE))))</f>
        <v/>
      </c>
      <c r="AB1286" s="90" t="str">
        <f>IF(VLOOKUP(I1286,属性值!A:B,2,FALSE)&gt;16,"",IF(P1286="","",INT(VLOOKUP(P1286,属性值!I:O,R1286+1,FALSE)*VLOOKUP(I1286,属性值!A:D,4,FALSE))))</f>
        <v/>
      </c>
      <c r="AC1286" s="90">
        <v>23</v>
      </c>
      <c r="AD1286" s="90" t="str">
        <f>IF(AC1286="","",VLOOKUP(AC1286,状态名词!A:C,2,FALSE))</f>
        <v>steal</v>
      </c>
      <c r="AE1286" s="90" t="str">
        <f>IF(AC1286="","",VLOOKUP(AC1286,状态名词!A:C,3,FALSE))</f>
        <v>生命偷取</v>
      </c>
      <c r="AF1286" s="90">
        <v>240</v>
      </c>
    </row>
    <row r="1287" spans="1:32">
      <c r="I1287" s="90" t="str">
        <f>IF(H1287="",I1286,VLOOKUP(H1287,装备类型!A:B,2,FALSE))</f>
        <v>手镯</v>
      </c>
      <c r="L1287" s="90" t="s">
        <v>225</v>
      </c>
      <c r="Q1287" s="55" t="str">
        <f t="shared" si="42"/>
        <v/>
      </c>
      <c r="Y1287" s="90" t="str">
        <f>IF(VLOOKUP(I1287,属性值!A:F,2,FALSE)&lt;17,"",IF(P1287="","",INT(VLOOKUP(P1287,属性值!A:G,R1287+1,FALSE)*VLOOKUP(I1287,属性值!A:F,5,FALSE))))</f>
        <v/>
      </c>
      <c r="Z1287" s="90" t="str">
        <f t="shared" si="43"/>
        <v/>
      </c>
      <c r="AA1287" s="90" t="str">
        <f>IF(VLOOKUP(I1287,属性值!A:B,2,FALSE)&gt;16,"",IF(P1287="","",INT(VLOOKUP(P1287,属性值!I:O,R1287+1,FALSE)*VLOOKUP(I1287,属性值!A:D,3,FALSE))))</f>
        <v/>
      </c>
      <c r="AB1287" s="90" t="str">
        <f>IF(VLOOKUP(I1287,属性值!A:B,2,FALSE)&gt;16,"",IF(P1287="","",INT(VLOOKUP(P1287,属性值!I:O,R1287+1,FALSE)*VLOOKUP(I1287,属性值!A:D,4,FALSE))))</f>
        <v/>
      </c>
      <c r="AC1287" s="90">
        <v>29</v>
      </c>
      <c r="AD1287" s="90" t="str">
        <f>IF(AC1287="","",VLOOKUP(AC1287,状态名词!A:C,2,FALSE))</f>
        <v>darkup</v>
      </c>
      <c r="AE1287" s="90" t="str">
        <f>IF(AC1287="","",VLOOKUP(AC1287,状态名词!A:C,3,FALSE))</f>
        <v>暗属性强化</v>
      </c>
      <c r="AF1287" s="90">
        <v>10</v>
      </c>
    </row>
    <row r="1288" spans="1:32">
      <c r="I1288" s="90" t="str">
        <f>IF(H1288="",I1287,VLOOKUP(H1288,装备类型!A:B,2,FALSE))</f>
        <v>手镯</v>
      </c>
      <c r="J1288" s="90">
        <v>2</v>
      </c>
      <c r="K1288" s="90" t="s">
        <v>2137</v>
      </c>
      <c r="L1288" s="90" t="s">
        <v>2136</v>
      </c>
      <c r="O1288" s="90">
        <v>1</v>
      </c>
      <c r="P1288" s="90">
        <v>40</v>
      </c>
      <c r="Q1288" s="55">
        <f t="shared" si="42"/>
        <v>45</v>
      </c>
      <c r="R1288" s="90">
        <v>4</v>
      </c>
      <c r="T1288" s="90" t="s">
        <v>3268</v>
      </c>
      <c r="Y1288" s="90" t="str">
        <f>IF(VLOOKUP(I1288,属性值!A:F,2,FALSE)&lt;17,"",IF(P1288="","",INT(VLOOKUP(P1288,属性值!A:G,R1288+1,FALSE)*VLOOKUP(I1288,属性值!A:F,5,FALSE))))</f>
        <v/>
      </c>
      <c r="Z1288" s="90" t="str">
        <f t="shared" si="43"/>
        <v/>
      </c>
      <c r="AA1288" s="90">
        <f>IF(VLOOKUP(I1288,属性值!A:B,2,FALSE)&gt;16,"",IF(P1288="","",INT(VLOOKUP(P1288,属性值!I:O,R1288+1,FALSE)*VLOOKUP(I1288,属性值!A:D,3,FALSE))))</f>
        <v>286</v>
      </c>
      <c r="AB1288" s="90">
        <f>IF(VLOOKUP(I1288,属性值!A:B,2,FALSE)&gt;16,"",IF(P1288="","",INT(VLOOKUP(P1288,属性值!I:O,R1288+1,FALSE)*VLOOKUP(I1288,属性值!A:D,4,FALSE))))</f>
        <v>572</v>
      </c>
      <c r="AC1288" s="90">
        <v>54</v>
      </c>
      <c r="AD1288" s="90" t="str">
        <f>IF(AC1288="","",VLOOKUP(AC1288,状态名词!A:C,2,FALSE))</f>
        <v>spi</v>
      </c>
      <c r="AE1288" s="90" t="str">
        <f>IF(AC1288="","",VLOOKUP(AC1288,状态名词!A:C,3,FALSE))</f>
        <v>精神</v>
      </c>
      <c r="AF1288" s="90">
        <v>120</v>
      </c>
    </row>
    <row r="1289" spans="1:32">
      <c r="I1289" s="90" t="str">
        <f>IF(H1289="",I1288,VLOOKUP(H1289,装备类型!A:B,2,FALSE))</f>
        <v>手镯</v>
      </c>
      <c r="L1289" s="90" t="s">
        <v>225</v>
      </c>
      <c r="Q1289" s="55" t="str">
        <f t="shared" si="42"/>
        <v/>
      </c>
      <c r="Y1289" s="90" t="str">
        <f>IF(VLOOKUP(I1289,属性值!A:F,2,FALSE)&lt;17,"",IF(P1289="","",INT(VLOOKUP(P1289,属性值!A:G,R1289+1,FALSE)*VLOOKUP(I1289,属性值!A:F,5,FALSE))))</f>
        <v/>
      </c>
      <c r="Z1289" s="90" t="str">
        <f t="shared" si="43"/>
        <v/>
      </c>
      <c r="AA1289" s="90" t="str">
        <f>IF(VLOOKUP(I1289,属性值!A:B,2,FALSE)&gt;16,"",IF(P1289="","",INT(VLOOKUP(P1289,属性值!I:O,R1289+1,FALSE)*VLOOKUP(I1289,属性值!A:D,3,FALSE))))</f>
        <v/>
      </c>
      <c r="AB1289" s="90" t="str">
        <f>IF(VLOOKUP(I1289,属性值!A:B,2,FALSE)&gt;16,"",IF(P1289="","",INT(VLOOKUP(P1289,属性值!I:O,R1289+1,FALSE)*VLOOKUP(I1289,属性值!A:D,4,FALSE))))</f>
        <v/>
      </c>
      <c r="AC1289" s="90">
        <v>23</v>
      </c>
      <c r="AD1289" s="90" t="str">
        <f>IF(AC1289="","",VLOOKUP(AC1289,状态名词!A:C,2,FALSE))</f>
        <v>steal</v>
      </c>
      <c r="AE1289" s="90" t="str">
        <f>IF(AC1289="","",VLOOKUP(AC1289,状态名词!A:C,3,FALSE))</f>
        <v>生命偷取</v>
      </c>
      <c r="AF1289" s="90">
        <v>360</v>
      </c>
    </row>
    <row r="1290" spans="1:32">
      <c r="I1290" s="90" t="str">
        <f>IF(H1290="",I1289,VLOOKUP(H1290,装备类型!A:B,2,FALSE))</f>
        <v>手镯</v>
      </c>
      <c r="L1290" s="90" t="s">
        <v>225</v>
      </c>
      <c r="Q1290" s="55" t="str">
        <f t="shared" si="42"/>
        <v/>
      </c>
      <c r="Y1290" s="90" t="str">
        <f>IF(VLOOKUP(I1290,属性值!A:F,2,FALSE)&lt;17,"",IF(P1290="","",INT(VLOOKUP(P1290,属性值!A:G,R1290+1,FALSE)*VLOOKUP(I1290,属性值!A:F,5,FALSE))))</f>
        <v/>
      </c>
      <c r="Z1290" s="90" t="str">
        <f t="shared" si="43"/>
        <v/>
      </c>
      <c r="AA1290" s="90" t="str">
        <f>IF(VLOOKUP(I1290,属性值!A:B,2,FALSE)&gt;16,"",IF(P1290="","",INT(VLOOKUP(P1290,属性值!I:O,R1290+1,FALSE)*VLOOKUP(I1290,属性值!A:D,3,FALSE))))</f>
        <v/>
      </c>
      <c r="AB1290" s="90" t="str">
        <f>IF(VLOOKUP(I1290,属性值!A:B,2,FALSE)&gt;16,"",IF(P1290="","",INT(VLOOKUP(P1290,属性值!I:O,R1290+1,FALSE)*VLOOKUP(I1290,属性值!A:D,4,FALSE))))</f>
        <v/>
      </c>
      <c r="AC1290" s="90">
        <v>29</v>
      </c>
      <c r="AD1290" s="90" t="str">
        <f>IF(AC1290="","",VLOOKUP(AC1290,状态名词!A:C,2,FALSE))</f>
        <v>darkup</v>
      </c>
      <c r="AE1290" s="90" t="str">
        <f>IF(AC1290="","",VLOOKUP(AC1290,状态名词!A:C,3,FALSE))</f>
        <v>暗属性强化</v>
      </c>
      <c r="AF1290" s="90">
        <v>20</v>
      </c>
    </row>
    <row r="1291" spans="1:32">
      <c r="I1291" s="90" t="str">
        <f>IF(H1291="",I1290,VLOOKUP(H1291,装备类型!A:B,2,FALSE))</f>
        <v>手镯</v>
      </c>
      <c r="J1291" s="90">
        <v>3</v>
      </c>
      <c r="K1291" s="90" t="s">
        <v>2138</v>
      </c>
      <c r="L1291" s="90" t="s">
        <v>2136</v>
      </c>
      <c r="O1291" s="90">
        <v>1</v>
      </c>
      <c r="P1291" s="90">
        <v>60</v>
      </c>
      <c r="Q1291" s="55">
        <f t="shared" si="42"/>
        <v>67</v>
      </c>
      <c r="R1291" s="90">
        <v>5</v>
      </c>
      <c r="T1291" s="90" t="s">
        <v>3268</v>
      </c>
      <c r="U1291" s="90">
        <v>33512</v>
      </c>
      <c r="Y1291" s="90" t="str">
        <f>IF(VLOOKUP(I1291,属性值!A:F,2,FALSE)&lt;17,"",IF(P1291="","",INT(VLOOKUP(P1291,属性值!A:G,R1291+1,FALSE)*VLOOKUP(I1291,属性值!A:F,5,FALSE))))</f>
        <v/>
      </c>
      <c r="Z1291" s="90" t="str">
        <f t="shared" si="43"/>
        <v/>
      </c>
      <c r="AA1291" s="90">
        <f>IF(VLOOKUP(I1291,属性值!A:B,2,FALSE)&gt;16,"",IF(P1291="","",INT(VLOOKUP(P1291,属性值!I:O,R1291+1,FALSE)*VLOOKUP(I1291,属性值!A:D,3,FALSE))))</f>
        <v>642</v>
      </c>
      <c r="AB1291" s="90">
        <f>IF(VLOOKUP(I1291,属性值!A:B,2,FALSE)&gt;16,"",IF(P1291="","",INT(VLOOKUP(P1291,属性值!I:O,R1291+1,FALSE)*VLOOKUP(I1291,属性值!A:D,4,FALSE))))</f>
        <v>1285</v>
      </c>
      <c r="AC1291" s="90">
        <v>54</v>
      </c>
      <c r="AD1291" s="90" t="str">
        <f>IF(AC1291="","",VLOOKUP(AC1291,状态名词!A:C,2,FALSE))</f>
        <v>spi</v>
      </c>
      <c r="AE1291" s="90" t="str">
        <f>IF(AC1291="","",VLOOKUP(AC1291,状态名词!A:C,3,FALSE))</f>
        <v>精神</v>
      </c>
      <c r="AF1291" s="90">
        <v>190</v>
      </c>
    </row>
    <row r="1292" spans="1:32">
      <c r="I1292" s="90" t="str">
        <f>IF(H1292="",I1291,VLOOKUP(H1292,装备类型!A:B,2,FALSE))</f>
        <v>手镯</v>
      </c>
      <c r="L1292" s="90" t="s">
        <v>225</v>
      </c>
      <c r="Q1292" s="55" t="str">
        <f t="shared" si="42"/>
        <v/>
      </c>
      <c r="Y1292" s="90" t="str">
        <f>IF(VLOOKUP(I1292,属性值!A:F,2,FALSE)&lt;17,"",IF(P1292="","",INT(VLOOKUP(P1292,属性值!A:G,R1292+1,FALSE)*VLOOKUP(I1292,属性值!A:F,5,FALSE))))</f>
        <v/>
      </c>
      <c r="Z1292" s="90" t="str">
        <f t="shared" si="43"/>
        <v/>
      </c>
      <c r="AA1292" s="90" t="str">
        <f>IF(VLOOKUP(I1292,属性值!A:B,2,FALSE)&gt;16,"",IF(P1292="","",INT(VLOOKUP(P1292,属性值!I:O,R1292+1,FALSE)*VLOOKUP(I1292,属性值!A:D,3,FALSE))))</f>
        <v/>
      </c>
      <c r="AB1292" s="90" t="str">
        <f>IF(VLOOKUP(I1292,属性值!A:B,2,FALSE)&gt;16,"",IF(P1292="","",INT(VLOOKUP(P1292,属性值!I:O,R1292+1,FALSE)*VLOOKUP(I1292,属性值!A:D,4,FALSE))))</f>
        <v/>
      </c>
      <c r="AC1292" s="90">
        <v>23</v>
      </c>
      <c r="AD1292" s="90" t="str">
        <f>IF(AC1292="","",VLOOKUP(AC1292,状态名词!A:C,2,FALSE))</f>
        <v>steal</v>
      </c>
      <c r="AE1292" s="90" t="str">
        <f>IF(AC1292="","",VLOOKUP(AC1292,状态名词!A:C,3,FALSE))</f>
        <v>生命偷取</v>
      </c>
      <c r="AF1292" s="90">
        <v>590</v>
      </c>
    </row>
    <row r="1293" spans="1:32">
      <c r="I1293" s="90" t="str">
        <f>IF(H1293="",I1292,VLOOKUP(H1293,装备类型!A:B,2,FALSE))</f>
        <v>手镯</v>
      </c>
      <c r="L1293" s="90" t="s">
        <v>225</v>
      </c>
      <c r="Q1293" s="55" t="str">
        <f t="shared" si="42"/>
        <v/>
      </c>
      <c r="Y1293" s="90" t="str">
        <f>IF(VLOOKUP(I1293,属性值!A:F,2,FALSE)&lt;17,"",IF(P1293="","",INT(VLOOKUP(P1293,属性值!A:G,R1293+1,FALSE)*VLOOKUP(I1293,属性值!A:F,5,FALSE))))</f>
        <v/>
      </c>
      <c r="Z1293" s="90" t="str">
        <f t="shared" si="43"/>
        <v/>
      </c>
      <c r="AA1293" s="90" t="str">
        <f>IF(VLOOKUP(I1293,属性值!A:B,2,FALSE)&gt;16,"",IF(P1293="","",INT(VLOOKUP(P1293,属性值!I:O,R1293+1,FALSE)*VLOOKUP(I1293,属性值!A:D,3,FALSE))))</f>
        <v/>
      </c>
      <c r="AB1293" s="90" t="str">
        <f>IF(VLOOKUP(I1293,属性值!A:B,2,FALSE)&gt;16,"",IF(P1293="","",INT(VLOOKUP(P1293,属性值!I:O,R1293+1,FALSE)*VLOOKUP(I1293,属性值!A:D,4,FALSE))))</f>
        <v/>
      </c>
      <c r="AC1293" s="90">
        <v>29</v>
      </c>
      <c r="AD1293" s="90" t="str">
        <f>IF(AC1293="","",VLOOKUP(AC1293,状态名词!A:C,2,FALSE))</f>
        <v>darkup</v>
      </c>
      <c r="AE1293" s="90" t="str">
        <f>IF(AC1293="","",VLOOKUP(AC1293,状态名词!A:C,3,FALSE))</f>
        <v>暗属性强化</v>
      </c>
      <c r="AF1293" s="90">
        <v>30</v>
      </c>
    </row>
    <row r="1294" spans="1:32">
      <c r="A1294" s="90">
        <v>16037</v>
      </c>
      <c r="B1294" s="90">
        <v>20</v>
      </c>
      <c r="C1294" s="90">
        <v>4</v>
      </c>
      <c r="D1294" s="90">
        <v>20</v>
      </c>
      <c r="E1294" s="90">
        <v>5</v>
      </c>
      <c r="F1294" s="90">
        <v>-2</v>
      </c>
      <c r="H1294" s="90">
        <v>11</v>
      </c>
      <c r="I1294" s="90" t="str">
        <f>IF(H1294="",I1293,VLOOKUP(H1294,装备类型!A:B,2,FALSE))</f>
        <v>头部</v>
      </c>
      <c r="J1294" s="90">
        <v>1</v>
      </c>
      <c r="K1294" s="90" t="s">
        <v>2139</v>
      </c>
      <c r="L1294" s="90" t="s">
        <v>5448</v>
      </c>
      <c r="O1294" s="90">
        <v>1</v>
      </c>
      <c r="P1294" s="90">
        <v>20</v>
      </c>
      <c r="Q1294" s="55">
        <f t="shared" si="42"/>
        <v>25</v>
      </c>
      <c r="R1294" s="90">
        <v>4</v>
      </c>
      <c r="T1294" s="90" t="s">
        <v>3269</v>
      </c>
      <c r="Y1294" s="90" t="str">
        <f>IF(VLOOKUP(I1294,属性值!A:F,2,FALSE)&lt;17,"",IF(P1294="","",INT(VLOOKUP(P1294,属性值!A:G,R1294+1,FALSE)*VLOOKUP(I1294,属性值!A:F,5,FALSE))))</f>
        <v/>
      </c>
      <c r="Z1294" s="90" t="str">
        <f t="shared" si="43"/>
        <v/>
      </c>
      <c r="AA1294" s="90">
        <f>IF(VLOOKUP(I1294,属性值!A:B,2,FALSE)&gt;16,"",IF(P1294="","",INT(VLOOKUP(P1294,属性值!I:O,R1294+1,FALSE)*VLOOKUP(I1294,属性值!A:D,3,FALSE))))</f>
        <v>260</v>
      </c>
      <c r="AB1294" s="90">
        <f>IF(VLOOKUP(I1294,属性值!A:B,2,FALSE)&gt;16,"",IF(P1294="","",INT(VLOOKUP(P1294,属性值!I:O,R1294+1,FALSE)*VLOOKUP(I1294,属性值!A:D,4,FALSE))))</f>
        <v>130</v>
      </c>
      <c r="AC1294" s="90">
        <v>58</v>
      </c>
      <c r="AD1294" s="90" t="str">
        <f>IF(AC1294="","",VLOOKUP(AC1294,状态名词!A:C,2,FALSE))</f>
        <v>vit</v>
      </c>
      <c r="AE1294" s="90" t="str">
        <f>IF(AC1294="","",VLOOKUP(AC1294,状态名词!A:C,3,FALSE))</f>
        <v>体力</v>
      </c>
      <c r="AF1294" s="90">
        <v>40</v>
      </c>
    </row>
    <row r="1295" spans="1:32">
      <c r="I1295" s="90" t="str">
        <f>IF(H1295="",I1294,VLOOKUP(H1295,装备类型!A:B,2,FALSE))</f>
        <v>头部</v>
      </c>
      <c r="L1295" s="90" t="s">
        <v>225</v>
      </c>
      <c r="Q1295" s="55" t="str">
        <f t="shared" si="42"/>
        <v/>
      </c>
      <c r="Y1295" s="90" t="str">
        <f>IF(VLOOKUP(I1295,属性值!A:F,2,FALSE)&lt;17,"",IF(P1295="","",INT(VLOOKUP(P1295,属性值!A:G,R1295+1,FALSE)*VLOOKUP(I1295,属性值!A:F,5,FALSE))))</f>
        <v/>
      </c>
      <c r="Z1295" s="90" t="str">
        <f t="shared" si="43"/>
        <v/>
      </c>
      <c r="AA1295" s="90" t="str">
        <f>IF(VLOOKUP(I1295,属性值!A:B,2,FALSE)&gt;16,"",IF(P1295="","",INT(VLOOKUP(P1295,属性值!I:O,R1295+1,FALSE)*VLOOKUP(I1295,属性值!A:D,3,FALSE))))</f>
        <v/>
      </c>
      <c r="AB1295" s="90" t="str">
        <f>IF(VLOOKUP(I1295,属性值!A:B,2,FALSE)&gt;16,"",IF(P1295="","",INT(VLOOKUP(P1295,属性值!I:O,R1295+1,FALSE)*VLOOKUP(I1295,属性值!A:D,4,FALSE))))</f>
        <v/>
      </c>
      <c r="AC1295" s="90">
        <v>21</v>
      </c>
      <c r="AD1295" s="90" t="str">
        <f>IF(AC1295="","",VLOOKUP(AC1295,状态名词!A:C,2,FALSE))</f>
        <v>speed</v>
      </c>
      <c r="AE1295" s="90" t="str">
        <f>IF(AC1295="","",VLOOKUP(AC1295,状态名词!A:C,3,FALSE))</f>
        <v>速度+</v>
      </c>
      <c r="AF1295" s="90">
        <v>140</v>
      </c>
    </row>
    <row r="1296" spans="1:32">
      <c r="I1296" s="90" t="str">
        <f>IF(H1296="",I1295,VLOOKUP(H1296,装备类型!A:B,2,FALSE))</f>
        <v>头部</v>
      </c>
      <c r="L1296" s="90" t="s">
        <v>225</v>
      </c>
      <c r="Q1296" s="55" t="str">
        <f t="shared" si="42"/>
        <v/>
      </c>
      <c r="Y1296" s="90" t="str">
        <f>IF(VLOOKUP(I1296,属性值!A:F,2,FALSE)&lt;17,"",IF(P1296="","",INT(VLOOKUP(P1296,属性值!A:G,R1296+1,FALSE)*VLOOKUP(I1296,属性值!A:F,5,FALSE))))</f>
        <v/>
      </c>
      <c r="Z1296" s="90" t="str">
        <f t="shared" si="43"/>
        <v/>
      </c>
      <c r="AA1296" s="90" t="str">
        <f>IF(VLOOKUP(I1296,属性值!A:B,2,FALSE)&gt;16,"",IF(P1296="","",INT(VLOOKUP(P1296,属性值!I:O,R1296+1,FALSE)*VLOOKUP(I1296,属性值!A:D,3,FALSE))))</f>
        <v/>
      </c>
      <c r="AB1296" s="90" t="str">
        <f>IF(VLOOKUP(I1296,属性值!A:B,2,FALSE)&gt;16,"",IF(P1296="","",INT(VLOOKUP(P1296,属性值!I:O,R1296+1,FALSE)*VLOOKUP(I1296,属性值!A:D,4,FALSE))))</f>
        <v/>
      </c>
      <c r="AC1296" s="90">
        <v>23</v>
      </c>
      <c r="AD1296" s="90" t="str">
        <f>IF(AC1296="","",VLOOKUP(AC1296,状态名词!A:C,2,FALSE))</f>
        <v>steal</v>
      </c>
      <c r="AE1296" s="90" t="str">
        <f>IF(AC1296="","",VLOOKUP(AC1296,状态名词!A:C,3,FALSE))</f>
        <v>生命偷取</v>
      </c>
      <c r="AF1296" s="90">
        <v>140</v>
      </c>
    </row>
    <row r="1297" spans="1:32">
      <c r="I1297" s="90" t="str">
        <f>IF(H1297="",I1296,VLOOKUP(H1297,装备类型!A:B,2,FALSE))</f>
        <v>头部</v>
      </c>
      <c r="J1297" s="90">
        <v>2</v>
      </c>
      <c r="K1297" s="90" t="s">
        <v>2141</v>
      </c>
      <c r="L1297" s="90" t="s">
        <v>2140</v>
      </c>
      <c r="O1297" s="90">
        <v>1</v>
      </c>
      <c r="P1297" s="90">
        <v>40</v>
      </c>
      <c r="Q1297" s="55">
        <f t="shared" si="42"/>
        <v>45</v>
      </c>
      <c r="R1297" s="90">
        <v>4</v>
      </c>
      <c r="T1297" s="90" t="s">
        <v>3269</v>
      </c>
      <c r="Y1297" s="90" t="str">
        <f>IF(VLOOKUP(I1297,属性值!A:F,2,FALSE)&lt;17,"",IF(P1297="","",INT(VLOOKUP(P1297,属性值!A:G,R1297+1,FALSE)*VLOOKUP(I1297,属性值!A:F,5,FALSE))))</f>
        <v/>
      </c>
      <c r="Z1297" s="90" t="str">
        <f t="shared" si="43"/>
        <v/>
      </c>
      <c r="AA1297" s="90">
        <f>IF(VLOOKUP(I1297,属性值!A:B,2,FALSE)&gt;16,"",IF(P1297="","",INT(VLOOKUP(P1297,属性值!I:O,R1297+1,FALSE)*VLOOKUP(I1297,属性值!A:D,3,FALSE))))</f>
        <v>572</v>
      </c>
      <c r="AB1297" s="90">
        <f>IF(VLOOKUP(I1297,属性值!A:B,2,FALSE)&gt;16,"",IF(P1297="","",INT(VLOOKUP(P1297,属性值!I:O,R1297+1,FALSE)*VLOOKUP(I1297,属性值!A:D,4,FALSE))))</f>
        <v>286</v>
      </c>
      <c r="AC1297" s="90">
        <v>58</v>
      </c>
      <c r="AD1297" s="90" t="str">
        <f>IF(AC1297="","",VLOOKUP(AC1297,状态名词!A:C,2,FALSE))</f>
        <v>vit</v>
      </c>
      <c r="AE1297" s="90" t="str">
        <f>IF(AC1297="","",VLOOKUP(AC1297,状态名词!A:C,3,FALSE))</f>
        <v>体力</v>
      </c>
      <c r="AF1297" s="90">
        <v>50</v>
      </c>
    </row>
    <row r="1298" spans="1:32">
      <c r="I1298" s="90" t="str">
        <f>IF(H1298="",I1297,VLOOKUP(H1298,装备类型!A:B,2,FALSE))</f>
        <v>头部</v>
      </c>
      <c r="L1298" s="90" t="s">
        <v>225</v>
      </c>
      <c r="Q1298" s="55" t="str">
        <f t="shared" si="42"/>
        <v/>
      </c>
      <c r="Y1298" s="90" t="str">
        <f>IF(VLOOKUP(I1298,属性值!A:F,2,FALSE)&lt;17,"",IF(P1298="","",INT(VLOOKUP(P1298,属性值!A:G,R1298+1,FALSE)*VLOOKUP(I1298,属性值!A:F,5,FALSE))))</f>
        <v/>
      </c>
      <c r="Z1298" s="90" t="str">
        <f t="shared" si="43"/>
        <v/>
      </c>
      <c r="AA1298" s="90" t="str">
        <f>IF(VLOOKUP(I1298,属性值!A:B,2,FALSE)&gt;16,"",IF(P1298="","",INT(VLOOKUP(P1298,属性值!I:O,R1298+1,FALSE)*VLOOKUP(I1298,属性值!A:D,3,FALSE))))</f>
        <v/>
      </c>
      <c r="AB1298" s="90" t="str">
        <f>IF(VLOOKUP(I1298,属性值!A:B,2,FALSE)&gt;16,"",IF(P1298="","",INT(VLOOKUP(P1298,属性值!I:O,R1298+1,FALSE)*VLOOKUP(I1298,属性值!A:D,4,FALSE))))</f>
        <v/>
      </c>
      <c r="AC1298" s="90">
        <v>21</v>
      </c>
      <c r="AD1298" s="90" t="str">
        <f>IF(AC1298="","",VLOOKUP(AC1298,状态名词!A:C,2,FALSE))</f>
        <v>speed</v>
      </c>
      <c r="AE1298" s="90" t="str">
        <f>IF(AC1298="","",VLOOKUP(AC1298,状态名词!A:C,3,FALSE))</f>
        <v>速度+</v>
      </c>
      <c r="AF1298" s="90">
        <v>190</v>
      </c>
    </row>
    <row r="1299" spans="1:32">
      <c r="I1299" s="90" t="str">
        <f>IF(H1299="",I1298,VLOOKUP(H1299,装备类型!A:B,2,FALSE))</f>
        <v>头部</v>
      </c>
      <c r="L1299" s="90" t="s">
        <v>225</v>
      </c>
      <c r="Q1299" s="55" t="str">
        <f t="shared" si="42"/>
        <v/>
      </c>
      <c r="Y1299" s="90" t="str">
        <f>IF(VLOOKUP(I1299,属性值!A:F,2,FALSE)&lt;17,"",IF(P1299="","",INT(VLOOKUP(P1299,属性值!A:G,R1299+1,FALSE)*VLOOKUP(I1299,属性值!A:F,5,FALSE))))</f>
        <v/>
      </c>
      <c r="Z1299" s="90" t="str">
        <f t="shared" si="43"/>
        <v/>
      </c>
      <c r="AA1299" s="90" t="str">
        <f>IF(VLOOKUP(I1299,属性值!A:B,2,FALSE)&gt;16,"",IF(P1299="","",INT(VLOOKUP(P1299,属性值!I:O,R1299+1,FALSE)*VLOOKUP(I1299,属性值!A:D,3,FALSE))))</f>
        <v/>
      </c>
      <c r="AB1299" s="90" t="str">
        <f>IF(VLOOKUP(I1299,属性值!A:B,2,FALSE)&gt;16,"",IF(P1299="","",INT(VLOOKUP(P1299,属性值!I:O,R1299+1,FALSE)*VLOOKUP(I1299,属性值!A:D,4,FALSE))))</f>
        <v/>
      </c>
      <c r="AC1299" s="90">
        <v>23</v>
      </c>
      <c r="AD1299" s="90" t="str">
        <f>IF(AC1299="","",VLOOKUP(AC1299,状态名词!A:C,2,FALSE))</f>
        <v>steal</v>
      </c>
      <c r="AE1299" s="90" t="str">
        <f>IF(AC1299="","",VLOOKUP(AC1299,状态名词!A:C,3,FALSE))</f>
        <v>生命偷取</v>
      </c>
      <c r="AF1299" s="90">
        <v>190</v>
      </c>
    </row>
    <row r="1300" spans="1:32">
      <c r="I1300" s="90" t="str">
        <f>IF(H1300="",I1299,VLOOKUP(H1300,装备类型!A:B,2,FALSE))</f>
        <v>头部</v>
      </c>
      <c r="J1300" s="90">
        <v>3</v>
      </c>
      <c r="K1300" s="90" t="s">
        <v>2142</v>
      </c>
      <c r="L1300" s="90" t="s">
        <v>2140</v>
      </c>
      <c r="O1300" s="90">
        <v>1</v>
      </c>
      <c r="P1300" s="90">
        <v>60</v>
      </c>
      <c r="Q1300" s="55">
        <f t="shared" si="42"/>
        <v>67</v>
      </c>
      <c r="R1300" s="90">
        <v>5</v>
      </c>
      <c r="T1300" s="90" t="s">
        <v>3269</v>
      </c>
      <c r="U1300" s="90">
        <v>33725</v>
      </c>
      <c r="Y1300" s="90" t="str">
        <f>IF(VLOOKUP(I1300,属性值!A:F,2,FALSE)&lt;17,"",IF(P1300="","",INT(VLOOKUP(P1300,属性值!A:G,R1300+1,FALSE)*VLOOKUP(I1300,属性值!A:F,5,FALSE))))</f>
        <v/>
      </c>
      <c r="Z1300" s="90" t="str">
        <f t="shared" si="43"/>
        <v/>
      </c>
      <c r="AA1300" s="90">
        <f>IF(VLOOKUP(I1300,属性值!A:B,2,FALSE)&gt;16,"",IF(P1300="","",INT(VLOOKUP(P1300,属性值!I:O,R1300+1,FALSE)*VLOOKUP(I1300,属性值!A:D,3,FALSE))))</f>
        <v>1285</v>
      </c>
      <c r="AB1300" s="90">
        <f>IF(VLOOKUP(I1300,属性值!A:B,2,FALSE)&gt;16,"",IF(P1300="","",INT(VLOOKUP(P1300,属性值!I:O,R1300+1,FALSE)*VLOOKUP(I1300,属性值!A:D,4,FALSE))))</f>
        <v>642</v>
      </c>
      <c r="AC1300" s="90">
        <v>58</v>
      </c>
      <c r="AD1300" s="90" t="str">
        <f>IF(AC1300="","",VLOOKUP(AC1300,状态名词!A:C,2,FALSE))</f>
        <v>vit</v>
      </c>
      <c r="AE1300" s="90" t="str">
        <f>IF(AC1300="","",VLOOKUP(AC1300,状态名词!A:C,3,FALSE))</f>
        <v>体力</v>
      </c>
      <c r="AF1300" s="90">
        <v>80</v>
      </c>
    </row>
    <row r="1301" spans="1:32">
      <c r="I1301" s="90" t="str">
        <f>IF(H1301="",I1300,VLOOKUP(H1301,装备类型!A:B,2,FALSE))</f>
        <v>头部</v>
      </c>
      <c r="L1301" s="90" t="s">
        <v>225</v>
      </c>
      <c r="Q1301" s="55" t="str">
        <f t="shared" si="42"/>
        <v/>
      </c>
      <c r="Y1301" s="90" t="str">
        <f>IF(VLOOKUP(I1301,属性值!A:F,2,FALSE)&lt;17,"",IF(P1301="","",INT(VLOOKUP(P1301,属性值!A:G,R1301+1,FALSE)*VLOOKUP(I1301,属性值!A:F,5,FALSE))))</f>
        <v/>
      </c>
      <c r="Z1301" s="90" t="str">
        <f t="shared" si="43"/>
        <v/>
      </c>
      <c r="AA1301" s="90" t="str">
        <f>IF(VLOOKUP(I1301,属性值!A:B,2,FALSE)&gt;16,"",IF(P1301="","",INT(VLOOKUP(P1301,属性值!I:O,R1301+1,FALSE)*VLOOKUP(I1301,属性值!A:D,3,FALSE))))</f>
        <v/>
      </c>
      <c r="AB1301" s="90" t="str">
        <f>IF(VLOOKUP(I1301,属性值!A:B,2,FALSE)&gt;16,"",IF(P1301="","",INT(VLOOKUP(P1301,属性值!I:O,R1301+1,FALSE)*VLOOKUP(I1301,属性值!A:D,4,FALSE))))</f>
        <v/>
      </c>
      <c r="AC1301" s="90">
        <v>21</v>
      </c>
      <c r="AD1301" s="90" t="str">
        <f>IF(AC1301="","",VLOOKUP(AC1301,状态名词!A:C,2,FALSE))</f>
        <v>speed</v>
      </c>
      <c r="AE1301" s="90" t="str">
        <f>IF(AC1301="","",VLOOKUP(AC1301,状态名词!A:C,3,FALSE))</f>
        <v>速度+</v>
      </c>
      <c r="AF1301" s="90">
        <v>320</v>
      </c>
    </row>
    <row r="1302" spans="1:32">
      <c r="I1302" s="90" t="str">
        <f>IF(H1302="",I1301,VLOOKUP(H1302,装备类型!A:B,2,FALSE))</f>
        <v>头部</v>
      </c>
      <c r="L1302" s="90" t="s">
        <v>225</v>
      </c>
      <c r="Q1302" s="55" t="str">
        <f t="shared" si="42"/>
        <v/>
      </c>
      <c r="Y1302" s="90" t="str">
        <f>IF(VLOOKUP(I1302,属性值!A:F,2,FALSE)&lt;17,"",IF(P1302="","",INT(VLOOKUP(P1302,属性值!A:G,R1302+1,FALSE)*VLOOKUP(I1302,属性值!A:F,5,FALSE))))</f>
        <v/>
      </c>
      <c r="Z1302" s="90" t="str">
        <f t="shared" si="43"/>
        <v/>
      </c>
      <c r="AA1302" s="90" t="str">
        <f>IF(VLOOKUP(I1302,属性值!A:B,2,FALSE)&gt;16,"",IF(P1302="","",INT(VLOOKUP(P1302,属性值!I:O,R1302+1,FALSE)*VLOOKUP(I1302,属性值!A:D,3,FALSE))))</f>
        <v/>
      </c>
      <c r="AB1302" s="90" t="str">
        <f>IF(VLOOKUP(I1302,属性值!A:B,2,FALSE)&gt;16,"",IF(P1302="","",INT(VLOOKUP(P1302,属性值!I:O,R1302+1,FALSE)*VLOOKUP(I1302,属性值!A:D,4,FALSE))))</f>
        <v/>
      </c>
      <c r="AC1302" s="90">
        <v>23</v>
      </c>
      <c r="AD1302" s="90" t="str">
        <f>IF(AC1302="","",VLOOKUP(AC1302,状态名词!A:C,2,FALSE))</f>
        <v>steal</v>
      </c>
      <c r="AE1302" s="90" t="str">
        <f>IF(AC1302="","",VLOOKUP(AC1302,状态名词!A:C,3,FALSE))</f>
        <v>生命偷取</v>
      </c>
      <c r="AF1302" s="90">
        <v>320</v>
      </c>
    </row>
    <row r="1303" spans="1:32">
      <c r="A1303" s="90">
        <v>16038</v>
      </c>
      <c r="B1303" s="90">
        <v>20</v>
      </c>
      <c r="C1303" s="90">
        <v>4</v>
      </c>
      <c r="D1303" s="90">
        <v>20</v>
      </c>
      <c r="E1303" s="90">
        <v>5</v>
      </c>
      <c r="F1303" s="90">
        <v>-2</v>
      </c>
      <c r="H1303" s="90">
        <v>12</v>
      </c>
      <c r="I1303" s="90" t="str">
        <f>IF(H1303="",I1302,VLOOKUP(H1303,装备类型!A:B,2,FALSE))</f>
        <v>胸部</v>
      </c>
      <c r="J1303" s="90">
        <v>1</v>
      </c>
      <c r="K1303" s="90" t="s">
        <v>2143</v>
      </c>
      <c r="L1303" s="90" t="s">
        <v>5449</v>
      </c>
      <c r="O1303" s="90">
        <v>1</v>
      </c>
      <c r="P1303" s="90">
        <v>20</v>
      </c>
      <c r="Q1303" s="55">
        <f t="shared" ref="Q1303:Q1366" si="44">IF(R1303="","",IF(R1303=1,P1303,R1303*2-3+P1303))</f>
        <v>25</v>
      </c>
      <c r="R1303" s="90">
        <v>4</v>
      </c>
      <c r="T1303" s="90" t="s">
        <v>3270</v>
      </c>
      <c r="Y1303" s="90" t="str">
        <f>IF(VLOOKUP(I1303,属性值!A:F,2,FALSE)&lt;17,"",IF(P1303="","",INT(VLOOKUP(P1303,属性值!A:G,R1303+1,FALSE)*VLOOKUP(I1303,属性值!A:F,5,FALSE))))</f>
        <v/>
      </c>
      <c r="Z1303" s="90" t="str">
        <f t="shared" si="43"/>
        <v/>
      </c>
      <c r="AA1303" s="90">
        <f>IF(VLOOKUP(I1303,属性值!A:B,2,FALSE)&gt;16,"",IF(P1303="","",INT(VLOOKUP(P1303,属性值!I:O,R1303+1,FALSE)*VLOOKUP(I1303,属性值!A:D,3,FALSE))))</f>
        <v>260</v>
      </c>
      <c r="AB1303" s="90">
        <f>IF(VLOOKUP(I1303,属性值!A:B,2,FALSE)&gt;16,"",IF(P1303="","",INT(VLOOKUP(P1303,属性值!I:O,R1303+1,FALSE)*VLOOKUP(I1303,属性值!A:D,4,FALSE))))</f>
        <v>130</v>
      </c>
      <c r="AC1303" s="90">
        <v>58</v>
      </c>
      <c r="AD1303" s="90" t="str">
        <f>IF(AC1303="","",VLOOKUP(AC1303,状态名词!A:C,2,FALSE))</f>
        <v>vit</v>
      </c>
      <c r="AE1303" s="90" t="str">
        <f>IF(AC1303="","",VLOOKUP(AC1303,状态名词!A:C,3,FALSE))</f>
        <v>体力</v>
      </c>
      <c r="AF1303" s="90">
        <v>40</v>
      </c>
    </row>
    <row r="1304" spans="1:32">
      <c r="I1304" s="90" t="str">
        <f>IF(H1304="",I1303,VLOOKUP(H1304,装备类型!A:B,2,FALSE))</f>
        <v>胸部</v>
      </c>
      <c r="L1304" s="90" t="s">
        <v>225</v>
      </c>
      <c r="Q1304" s="55" t="str">
        <f t="shared" si="44"/>
        <v/>
      </c>
      <c r="Y1304" s="90" t="str">
        <f>IF(VLOOKUP(I1304,属性值!A:F,2,FALSE)&lt;17,"",IF(P1304="","",INT(VLOOKUP(P1304,属性值!A:G,R1304+1,FALSE)*VLOOKUP(I1304,属性值!A:F,5,FALSE))))</f>
        <v/>
      </c>
      <c r="Z1304" s="90" t="str">
        <f t="shared" si="43"/>
        <v/>
      </c>
      <c r="AA1304" s="90" t="str">
        <f>IF(VLOOKUP(I1304,属性值!A:B,2,FALSE)&gt;16,"",IF(P1304="","",INT(VLOOKUP(P1304,属性值!I:O,R1304+1,FALSE)*VLOOKUP(I1304,属性值!A:D,3,FALSE))))</f>
        <v/>
      </c>
      <c r="AB1304" s="90" t="str">
        <f>IF(VLOOKUP(I1304,属性值!A:B,2,FALSE)&gt;16,"",IF(P1304="","",INT(VLOOKUP(P1304,属性值!I:O,R1304+1,FALSE)*VLOOKUP(I1304,属性值!A:D,4,FALSE))))</f>
        <v/>
      </c>
      <c r="AC1304" s="90">
        <v>21</v>
      </c>
      <c r="AD1304" s="90" t="str">
        <f>IF(AC1304="","",VLOOKUP(AC1304,状态名词!A:C,2,FALSE))</f>
        <v>speed</v>
      </c>
      <c r="AE1304" s="90" t="str">
        <f>IF(AC1304="","",VLOOKUP(AC1304,状态名词!A:C,3,FALSE))</f>
        <v>速度+</v>
      </c>
      <c r="AF1304" s="90">
        <v>140</v>
      </c>
    </row>
    <row r="1305" spans="1:32">
      <c r="I1305" s="90" t="str">
        <f>IF(H1305="",I1304,VLOOKUP(H1305,装备类型!A:B,2,FALSE))</f>
        <v>胸部</v>
      </c>
      <c r="L1305" s="90" t="s">
        <v>225</v>
      </c>
      <c r="Q1305" s="55" t="str">
        <f t="shared" si="44"/>
        <v/>
      </c>
      <c r="Y1305" s="90" t="str">
        <f>IF(VLOOKUP(I1305,属性值!A:F,2,FALSE)&lt;17,"",IF(P1305="","",INT(VLOOKUP(P1305,属性值!A:G,R1305+1,FALSE)*VLOOKUP(I1305,属性值!A:F,5,FALSE))))</f>
        <v/>
      </c>
      <c r="Z1305" s="90" t="str">
        <f t="shared" si="43"/>
        <v/>
      </c>
      <c r="AA1305" s="90" t="str">
        <f>IF(VLOOKUP(I1305,属性值!A:B,2,FALSE)&gt;16,"",IF(P1305="","",INT(VLOOKUP(P1305,属性值!I:O,R1305+1,FALSE)*VLOOKUP(I1305,属性值!A:D,3,FALSE))))</f>
        <v/>
      </c>
      <c r="AB1305" s="90" t="str">
        <f>IF(VLOOKUP(I1305,属性值!A:B,2,FALSE)&gt;16,"",IF(P1305="","",INT(VLOOKUP(P1305,属性值!I:O,R1305+1,FALSE)*VLOOKUP(I1305,属性值!A:D,4,FALSE))))</f>
        <v/>
      </c>
      <c r="AC1305" s="90">
        <v>23</v>
      </c>
      <c r="AD1305" s="90" t="str">
        <f>IF(AC1305="","",VLOOKUP(AC1305,状态名词!A:C,2,FALSE))</f>
        <v>steal</v>
      </c>
      <c r="AE1305" s="90" t="str">
        <f>IF(AC1305="","",VLOOKUP(AC1305,状态名词!A:C,3,FALSE))</f>
        <v>生命偷取</v>
      </c>
      <c r="AF1305" s="90">
        <v>140</v>
      </c>
    </row>
    <row r="1306" spans="1:32">
      <c r="I1306" s="90" t="str">
        <f>IF(H1306="",I1305,VLOOKUP(H1306,装备类型!A:B,2,FALSE))</f>
        <v>胸部</v>
      </c>
      <c r="J1306" s="90">
        <v>2</v>
      </c>
      <c r="K1306" s="90" t="s">
        <v>2145</v>
      </c>
      <c r="L1306" s="90" t="s">
        <v>2144</v>
      </c>
      <c r="O1306" s="90">
        <v>1</v>
      </c>
      <c r="P1306" s="90">
        <v>40</v>
      </c>
      <c r="Q1306" s="55">
        <f t="shared" si="44"/>
        <v>45</v>
      </c>
      <c r="R1306" s="90">
        <v>4</v>
      </c>
      <c r="T1306" s="90" t="s">
        <v>3270</v>
      </c>
      <c r="Y1306" s="90" t="str">
        <f>IF(VLOOKUP(I1306,属性值!A:F,2,FALSE)&lt;17,"",IF(P1306="","",INT(VLOOKUP(P1306,属性值!A:G,R1306+1,FALSE)*VLOOKUP(I1306,属性值!A:F,5,FALSE))))</f>
        <v/>
      </c>
      <c r="Z1306" s="90" t="str">
        <f t="shared" si="43"/>
        <v/>
      </c>
      <c r="AA1306" s="90">
        <f>IF(VLOOKUP(I1306,属性值!A:B,2,FALSE)&gt;16,"",IF(P1306="","",INT(VLOOKUP(P1306,属性值!I:O,R1306+1,FALSE)*VLOOKUP(I1306,属性值!A:D,3,FALSE))))</f>
        <v>572</v>
      </c>
      <c r="AB1306" s="90">
        <f>IF(VLOOKUP(I1306,属性值!A:B,2,FALSE)&gt;16,"",IF(P1306="","",INT(VLOOKUP(P1306,属性值!I:O,R1306+1,FALSE)*VLOOKUP(I1306,属性值!A:D,4,FALSE))))</f>
        <v>286</v>
      </c>
      <c r="AC1306" s="90">
        <v>58</v>
      </c>
      <c r="AD1306" s="90" t="str">
        <f>IF(AC1306="","",VLOOKUP(AC1306,状态名词!A:C,2,FALSE))</f>
        <v>vit</v>
      </c>
      <c r="AE1306" s="90" t="str">
        <f>IF(AC1306="","",VLOOKUP(AC1306,状态名词!A:C,3,FALSE))</f>
        <v>体力</v>
      </c>
      <c r="AF1306" s="90">
        <v>50</v>
      </c>
    </row>
    <row r="1307" spans="1:32">
      <c r="I1307" s="90" t="str">
        <f>IF(H1307="",I1306,VLOOKUP(H1307,装备类型!A:B,2,FALSE))</f>
        <v>胸部</v>
      </c>
      <c r="L1307" s="90" t="s">
        <v>225</v>
      </c>
      <c r="Q1307" s="55" t="str">
        <f t="shared" si="44"/>
        <v/>
      </c>
      <c r="Y1307" s="90" t="str">
        <f>IF(VLOOKUP(I1307,属性值!A:F,2,FALSE)&lt;17,"",IF(P1307="","",INT(VLOOKUP(P1307,属性值!A:G,R1307+1,FALSE)*VLOOKUP(I1307,属性值!A:F,5,FALSE))))</f>
        <v/>
      </c>
      <c r="Z1307" s="90" t="str">
        <f t="shared" si="43"/>
        <v/>
      </c>
      <c r="AA1307" s="90" t="str">
        <f>IF(VLOOKUP(I1307,属性值!A:B,2,FALSE)&gt;16,"",IF(P1307="","",INT(VLOOKUP(P1307,属性值!I:O,R1307+1,FALSE)*VLOOKUP(I1307,属性值!A:D,3,FALSE))))</f>
        <v/>
      </c>
      <c r="AB1307" s="90" t="str">
        <f>IF(VLOOKUP(I1307,属性值!A:B,2,FALSE)&gt;16,"",IF(P1307="","",INT(VLOOKUP(P1307,属性值!I:O,R1307+1,FALSE)*VLOOKUP(I1307,属性值!A:D,4,FALSE))))</f>
        <v/>
      </c>
      <c r="AC1307" s="90">
        <v>21</v>
      </c>
      <c r="AD1307" s="90" t="str">
        <f>IF(AC1307="","",VLOOKUP(AC1307,状态名词!A:C,2,FALSE))</f>
        <v>speed</v>
      </c>
      <c r="AE1307" s="90" t="str">
        <f>IF(AC1307="","",VLOOKUP(AC1307,状态名词!A:C,3,FALSE))</f>
        <v>速度+</v>
      </c>
      <c r="AF1307" s="90">
        <v>190</v>
      </c>
    </row>
    <row r="1308" spans="1:32">
      <c r="I1308" s="90" t="str">
        <f>IF(H1308="",I1307,VLOOKUP(H1308,装备类型!A:B,2,FALSE))</f>
        <v>胸部</v>
      </c>
      <c r="L1308" s="90" t="s">
        <v>225</v>
      </c>
      <c r="Q1308" s="55" t="str">
        <f t="shared" si="44"/>
        <v/>
      </c>
      <c r="Y1308" s="90" t="str">
        <f>IF(VLOOKUP(I1308,属性值!A:F,2,FALSE)&lt;17,"",IF(P1308="","",INT(VLOOKUP(P1308,属性值!A:G,R1308+1,FALSE)*VLOOKUP(I1308,属性值!A:F,5,FALSE))))</f>
        <v/>
      </c>
      <c r="Z1308" s="90" t="str">
        <f t="shared" si="43"/>
        <v/>
      </c>
      <c r="AA1308" s="90" t="str">
        <f>IF(VLOOKUP(I1308,属性值!A:B,2,FALSE)&gt;16,"",IF(P1308="","",INT(VLOOKUP(P1308,属性值!I:O,R1308+1,FALSE)*VLOOKUP(I1308,属性值!A:D,3,FALSE))))</f>
        <v/>
      </c>
      <c r="AB1308" s="90" t="str">
        <f>IF(VLOOKUP(I1308,属性值!A:B,2,FALSE)&gt;16,"",IF(P1308="","",INT(VLOOKUP(P1308,属性值!I:O,R1308+1,FALSE)*VLOOKUP(I1308,属性值!A:D,4,FALSE))))</f>
        <v/>
      </c>
      <c r="AC1308" s="90">
        <v>23</v>
      </c>
      <c r="AD1308" s="90" t="str">
        <f>IF(AC1308="","",VLOOKUP(AC1308,状态名词!A:C,2,FALSE))</f>
        <v>steal</v>
      </c>
      <c r="AE1308" s="90" t="str">
        <f>IF(AC1308="","",VLOOKUP(AC1308,状态名词!A:C,3,FALSE))</f>
        <v>生命偷取</v>
      </c>
      <c r="AF1308" s="90">
        <v>190</v>
      </c>
    </row>
    <row r="1309" spans="1:32">
      <c r="I1309" s="90" t="str">
        <f>IF(H1309="",I1308,VLOOKUP(H1309,装备类型!A:B,2,FALSE))</f>
        <v>胸部</v>
      </c>
      <c r="J1309" s="90">
        <v>3</v>
      </c>
      <c r="K1309" s="90" t="s">
        <v>2146</v>
      </c>
      <c r="L1309" s="90" t="s">
        <v>2144</v>
      </c>
      <c r="O1309" s="90">
        <v>1</v>
      </c>
      <c r="P1309" s="90">
        <v>60</v>
      </c>
      <c r="Q1309" s="55">
        <f t="shared" si="44"/>
        <v>67</v>
      </c>
      <c r="R1309" s="90">
        <v>5</v>
      </c>
      <c r="T1309" s="90" t="s">
        <v>3270</v>
      </c>
      <c r="U1309" s="90">
        <v>33726</v>
      </c>
      <c r="Y1309" s="90" t="str">
        <f>IF(VLOOKUP(I1309,属性值!A:F,2,FALSE)&lt;17,"",IF(P1309="","",INT(VLOOKUP(P1309,属性值!A:G,R1309+1,FALSE)*VLOOKUP(I1309,属性值!A:F,5,FALSE))))</f>
        <v/>
      </c>
      <c r="Z1309" s="90" t="str">
        <f t="shared" si="43"/>
        <v/>
      </c>
      <c r="AA1309" s="90">
        <f>IF(VLOOKUP(I1309,属性值!A:B,2,FALSE)&gt;16,"",IF(P1309="","",INT(VLOOKUP(P1309,属性值!I:O,R1309+1,FALSE)*VLOOKUP(I1309,属性值!A:D,3,FALSE))))</f>
        <v>1285</v>
      </c>
      <c r="AB1309" s="90">
        <f>IF(VLOOKUP(I1309,属性值!A:B,2,FALSE)&gt;16,"",IF(P1309="","",INT(VLOOKUP(P1309,属性值!I:O,R1309+1,FALSE)*VLOOKUP(I1309,属性值!A:D,4,FALSE))))</f>
        <v>642</v>
      </c>
      <c r="AC1309" s="90">
        <v>58</v>
      </c>
      <c r="AD1309" s="90" t="str">
        <f>IF(AC1309="","",VLOOKUP(AC1309,状态名词!A:C,2,FALSE))</f>
        <v>vit</v>
      </c>
      <c r="AE1309" s="90" t="str">
        <f>IF(AC1309="","",VLOOKUP(AC1309,状态名词!A:C,3,FALSE))</f>
        <v>体力</v>
      </c>
      <c r="AF1309" s="90">
        <v>80</v>
      </c>
    </row>
    <row r="1310" spans="1:32">
      <c r="I1310" s="90" t="str">
        <f>IF(H1310="",I1309,VLOOKUP(H1310,装备类型!A:B,2,FALSE))</f>
        <v>胸部</v>
      </c>
      <c r="L1310" s="90" t="s">
        <v>225</v>
      </c>
      <c r="Q1310" s="55" t="str">
        <f t="shared" si="44"/>
        <v/>
      </c>
      <c r="Y1310" s="90" t="str">
        <f>IF(VLOOKUP(I1310,属性值!A:F,2,FALSE)&lt;17,"",IF(P1310="","",INT(VLOOKUP(P1310,属性值!A:G,R1310+1,FALSE)*VLOOKUP(I1310,属性值!A:F,5,FALSE))))</f>
        <v/>
      </c>
      <c r="Z1310" s="90" t="str">
        <f t="shared" si="43"/>
        <v/>
      </c>
      <c r="AA1310" s="90" t="str">
        <f>IF(VLOOKUP(I1310,属性值!A:B,2,FALSE)&gt;16,"",IF(P1310="","",INT(VLOOKUP(P1310,属性值!I:O,R1310+1,FALSE)*VLOOKUP(I1310,属性值!A:D,3,FALSE))))</f>
        <v/>
      </c>
      <c r="AB1310" s="90" t="str">
        <f>IF(VLOOKUP(I1310,属性值!A:B,2,FALSE)&gt;16,"",IF(P1310="","",INT(VLOOKUP(P1310,属性值!I:O,R1310+1,FALSE)*VLOOKUP(I1310,属性值!A:D,4,FALSE))))</f>
        <v/>
      </c>
      <c r="AC1310" s="90">
        <v>21</v>
      </c>
      <c r="AD1310" s="90" t="str">
        <f>IF(AC1310="","",VLOOKUP(AC1310,状态名词!A:C,2,FALSE))</f>
        <v>speed</v>
      </c>
      <c r="AE1310" s="90" t="str">
        <f>IF(AC1310="","",VLOOKUP(AC1310,状态名词!A:C,3,FALSE))</f>
        <v>速度+</v>
      </c>
      <c r="AF1310" s="90">
        <v>320</v>
      </c>
    </row>
    <row r="1311" spans="1:32">
      <c r="I1311" s="90" t="str">
        <f>IF(H1311="",I1310,VLOOKUP(H1311,装备类型!A:B,2,FALSE))</f>
        <v>胸部</v>
      </c>
      <c r="L1311" s="90" t="s">
        <v>225</v>
      </c>
      <c r="Q1311" s="55" t="str">
        <f t="shared" si="44"/>
        <v/>
      </c>
      <c r="Y1311" s="90" t="str">
        <f>IF(VLOOKUP(I1311,属性值!A:F,2,FALSE)&lt;17,"",IF(P1311="","",INT(VLOOKUP(P1311,属性值!A:G,R1311+1,FALSE)*VLOOKUP(I1311,属性值!A:F,5,FALSE))))</f>
        <v/>
      </c>
      <c r="Z1311" s="90" t="str">
        <f t="shared" si="43"/>
        <v/>
      </c>
      <c r="AA1311" s="90" t="str">
        <f>IF(VLOOKUP(I1311,属性值!A:B,2,FALSE)&gt;16,"",IF(P1311="","",INT(VLOOKUP(P1311,属性值!I:O,R1311+1,FALSE)*VLOOKUP(I1311,属性值!A:D,3,FALSE))))</f>
        <v/>
      </c>
      <c r="AB1311" s="90" t="str">
        <f>IF(VLOOKUP(I1311,属性值!A:B,2,FALSE)&gt;16,"",IF(P1311="","",INT(VLOOKUP(P1311,属性值!I:O,R1311+1,FALSE)*VLOOKUP(I1311,属性值!A:D,4,FALSE))))</f>
        <v/>
      </c>
      <c r="AC1311" s="90">
        <v>23</v>
      </c>
      <c r="AD1311" s="90" t="str">
        <f>IF(AC1311="","",VLOOKUP(AC1311,状态名词!A:C,2,FALSE))</f>
        <v>steal</v>
      </c>
      <c r="AE1311" s="90" t="str">
        <f>IF(AC1311="","",VLOOKUP(AC1311,状态名词!A:C,3,FALSE))</f>
        <v>生命偷取</v>
      </c>
      <c r="AF1311" s="90">
        <v>320</v>
      </c>
    </row>
    <row r="1312" spans="1:32">
      <c r="A1312" s="90">
        <v>16039</v>
      </c>
      <c r="B1312" s="90">
        <v>20</v>
      </c>
      <c r="C1312" s="90">
        <v>4</v>
      </c>
      <c r="D1312" s="90">
        <v>20</v>
      </c>
      <c r="E1312" s="90">
        <v>5</v>
      </c>
      <c r="F1312" s="90">
        <v>-2</v>
      </c>
      <c r="H1312" s="90">
        <v>13</v>
      </c>
      <c r="I1312" s="90" t="str">
        <f>IF(H1312="",I1311,VLOOKUP(H1312,装备类型!A:B,2,FALSE))</f>
        <v>腿部</v>
      </c>
      <c r="J1312" s="90">
        <v>1</v>
      </c>
      <c r="K1312" s="90" t="s">
        <v>2147</v>
      </c>
      <c r="L1312" s="90" t="s">
        <v>5450</v>
      </c>
      <c r="O1312" s="90">
        <v>1</v>
      </c>
      <c r="P1312" s="90">
        <v>20</v>
      </c>
      <c r="Q1312" s="55">
        <f t="shared" si="44"/>
        <v>25</v>
      </c>
      <c r="R1312" s="90">
        <v>4</v>
      </c>
      <c r="T1312" s="90" t="s">
        <v>1714</v>
      </c>
      <c r="Y1312" s="90" t="str">
        <f>IF(VLOOKUP(I1312,属性值!A:F,2,FALSE)&lt;17,"",IF(P1312="","",INT(VLOOKUP(P1312,属性值!A:G,R1312+1,FALSE)*VLOOKUP(I1312,属性值!A:F,5,FALSE))))</f>
        <v/>
      </c>
      <c r="Z1312" s="90" t="str">
        <f t="shared" si="43"/>
        <v/>
      </c>
      <c r="AA1312" s="90">
        <f>IF(VLOOKUP(I1312,属性值!A:B,2,FALSE)&gt;16,"",IF(P1312="","",INT(VLOOKUP(P1312,属性值!I:O,R1312+1,FALSE)*VLOOKUP(I1312,属性值!A:D,3,FALSE))))</f>
        <v>260</v>
      </c>
      <c r="AB1312" s="90">
        <f>IF(VLOOKUP(I1312,属性值!A:B,2,FALSE)&gt;16,"",IF(P1312="","",INT(VLOOKUP(P1312,属性值!I:O,R1312+1,FALSE)*VLOOKUP(I1312,属性值!A:D,4,FALSE))))</f>
        <v>130</v>
      </c>
      <c r="AC1312" s="90">
        <v>58</v>
      </c>
      <c r="AD1312" s="90" t="str">
        <f>IF(AC1312="","",VLOOKUP(AC1312,状态名词!A:C,2,FALSE))</f>
        <v>vit</v>
      </c>
      <c r="AE1312" s="90" t="str">
        <f>IF(AC1312="","",VLOOKUP(AC1312,状态名词!A:C,3,FALSE))</f>
        <v>体力</v>
      </c>
      <c r="AF1312" s="90">
        <v>40</v>
      </c>
    </row>
    <row r="1313" spans="1:32">
      <c r="I1313" s="90" t="str">
        <f>IF(H1313="",I1312,VLOOKUP(H1313,装备类型!A:B,2,FALSE))</f>
        <v>腿部</v>
      </c>
      <c r="L1313" s="90" t="s">
        <v>225</v>
      </c>
      <c r="Q1313" s="55" t="str">
        <f t="shared" si="44"/>
        <v/>
      </c>
      <c r="Y1313" s="90" t="str">
        <f>IF(VLOOKUP(I1313,属性值!A:F,2,FALSE)&lt;17,"",IF(P1313="","",INT(VLOOKUP(P1313,属性值!A:G,R1313+1,FALSE)*VLOOKUP(I1313,属性值!A:F,5,FALSE))))</f>
        <v/>
      </c>
      <c r="Z1313" s="90" t="str">
        <f t="shared" si="43"/>
        <v/>
      </c>
      <c r="AA1313" s="90" t="str">
        <f>IF(VLOOKUP(I1313,属性值!A:B,2,FALSE)&gt;16,"",IF(P1313="","",INT(VLOOKUP(P1313,属性值!I:O,R1313+1,FALSE)*VLOOKUP(I1313,属性值!A:D,3,FALSE))))</f>
        <v/>
      </c>
      <c r="AB1313" s="90" t="str">
        <f>IF(VLOOKUP(I1313,属性值!A:B,2,FALSE)&gt;16,"",IF(P1313="","",INT(VLOOKUP(P1313,属性值!I:O,R1313+1,FALSE)*VLOOKUP(I1313,属性值!A:D,4,FALSE))))</f>
        <v/>
      </c>
      <c r="AC1313" s="90">
        <v>21</v>
      </c>
      <c r="AD1313" s="90" t="str">
        <f>IF(AC1313="","",VLOOKUP(AC1313,状态名词!A:C,2,FALSE))</f>
        <v>speed</v>
      </c>
      <c r="AE1313" s="90" t="str">
        <f>IF(AC1313="","",VLOOKUP(AC1313,状态名词!A:C,3,FALSE))</f>
        <v>速度+</v>
      </c>
      <c r="AF1313" s="90">
        <v>140</v>
      </c>
    </row>
    <row r="1314" spans="1:32">
      <c r="I1314" s="90" t="str">
        <f>IF(H1314="",I1313,VLOOKUP(H1314,装备类型!A:B,2,FALSE))</f>
        <v>腿部</v>
      </c>
      <c r="L1314" s="90" t="s">
        <v>225</v>
      </c>
      <c r="Q1314" s="55" t="str">
        <f t="shared" si="44"/>
        <v/>
      </c>
      <c r="Y1314" s="90" t="str">
        <f>IF(VLOOKUP(I1314,属性值!A:F,2,FALSE)&lt;17,"",IF(P1314="","",INT(VLOOKUP(P1314,属性值!A:G,R1314+1,FALSE)*VLOOKUP(I1314,属性值!A:F,5,FALSE))))</f>
        <v/>
      </c>
      <c r="Z1314" s="90" t="str">
        <f t="shared" ref="Z1314:Z1377" si="45">Y1314</f>
        <v/>
      </c>
      <c r="AA1314" s="90" t="str">
        <f>IF(VLOOKUP(I1314,属性值!A:B,2,FALSE)&gt;16,"",IF(P1314="","",INT(VLOOKUP(P1314,属性值!I:O,R1314+1,FALSE)*VLOOKUP(I1314,属性值!A:D,3,FALSE))))</f>
        <v/>
      </c>
      <c r="AB1314" s="90" t="str">
        <f>IF(VLOOKUP(I1314,属性值!A:B,2,FALSE)&gt;16,"",IF(P1314="","",INT(VLOOKUP(P1314,属性值!I:O,R1314+1,FALSE)*VLOOKUP(I1314,属性值!A:D,4,FALSE))))</f>
        <v/>
      </c>
      <c r="AC1314" s="90">
        <v>23</v>
      </c>
      <c r="AD1314" s="90" t="str">
        <f>IF(AC1314="","",VLOOKUP(AC1314,状态名词!A:C,2,FALSE))</f>
        <v>steal</v>
      </c>
      <c r="AE1314" s="90" t="str">
        <f>IF(AC1314="","",VLOOKUP(AC1314,状态名词!A:C,3,FALSE))</f>
        <v>生命偷取</v>
      </c>
      <c r="AF1314" s="90">
        <v>140</v>
      </c>
    </row>
    <row r="1315" spans="1:32">
      <c r="I1315" s="90" t="str">
        <f>IF(H1315="",I1314,VLOOKUP(H1315,装备类型!A:B,2,FALSE))</f>
        <v>腿部</v>
      </c>
      <c r="J1315" s="90">
        <v>2</v>
      </c>
      <c r="K1315" s="90" t="s">
        <v>2149</v>
      </c>
      <c r="L1315" s="90" t="s">
        <v>2148</v>
      </c>
      <c r="O1315" s="90">
        <v>1</v>
      </c>
      <c r="P1315" s="90">
        <v>40</v>
      </c>
      <c r="Q1315" s="55">
        <f t="shared" si="44"/>
        <v>45</v>
      </c>
      <c r="R1315" s="90">
        <v>4</v>
      </c>
      <c r="T1315" s="90" t="s">
        <v>1714</v>
      </c>
      <c r="Y1315" s="90" t="str">
        <f>IF(VLOOKUP(I1315,属性值!A:F,2,FALSE)&lt;17,"",IF(P1315="","",INT(VLOOKUP(P1315,属性值!A:G,R1315+1,FALSE)*VLOOKUP(I1315,属性值!A:F,5,FALSE))))</f>
        <v/>
      </c>
      <c r="Z1315" s="90" t="str">
        <f t="shared" si="45"/>
        <v/>
      </c>
      <c r="AA1315" s="90">
        <f>IF(VLOOKUP(I1315,属性值!A:B,2,FALSE)&gt;16,"",IF(P1315="","",INT(VLOOKUP(P1315,属性值!I:O,R1315+1,FALSE)*VLOOKUP(I1315,属性值!A:D,3,FALSE))))</f>
        <v>572</v>
      </c>
      <c r="AB1315" s="90">
        <f>IF(VLOOKUP(I1315,属性值!A:B,2,FALSE)&gt;16,"",IF(P1315="","",INT(VLOOKUP(P1315,属性值!I:O,R1315+1,FALSE)*VLOOKUP(I1315,属性值!A:D,4,FALSE))))</f>
        <v>286</v>
      </c>
      <c r="AC1315" s="90">
        <v>58</v>
      </c>
      <c r="AD1315" s="90" t="str">
        <f>IF(AC1315="","",VLOOKUP(AC1315,状态名词!A:C,2,FALSE))</f>
        <v>vit</v>
      </c>
      <c r="AE1315" s="90" t="str">
        <f>IF(AC1315="","",VLOOKUP(AC1315,状态名词!A:C,3,FALSE))</f>
        <v>体力</v>
      </c>
      <c r="AF1315" s="90">
        <v>50</v>
      </c>
    </row>
    <row r="1316" spans="1:32">
      <c r="I1316" s="90" t="str">
        <f>IF(H1316="",I1315,VLOOKUP(H1316,装备类型!A:B,2,FALSE))</f>
        <v>腿部</v>
      </c>
      <c r="L1316" s="90" t="s">
        <v>225</v>
      </c>
      <c r="Q1316" s="55" t="str">
        <f t="shared" si="44"/>
        <v/>
      </c>
      <c r="Y1316" s="90" t="str">
        <f>IF(VLOOKUP(I1316,属性值!A:F,2,FALSE)&lt;17,"",IF(P1316="","",INT(VLOOKUP(P1316,属性值!A:G,R1316+1,FALSE)*VLOOKUP(I1316,属性值!A:F,5,FALSE))))</f>
        <v/>
      </c>
      <c r="Z1316" s="90" t="str">
        <f t="shared" si="45"/>
        <v/>
      </c>
      <c r="AA1316" s="90" t="str">
        <f>IF(VLOOKUP(I1316,属性值!A:B,2,FALSE)&gt;16,"",IF(P1316="","",INT(VLOOKUP(P1316,属性值!I:O,R1316+1,FALSE)*VLOOKUP(I1316,属性值!A:D,3,FALSE))))</f>
        <v/>
      </c>
      <c r="AB1316" s="90" t="str">
        <f>IF(VLOOKUP(I1316,属性值!A:B,2,FALSE)&gt;16,"",IF(P1316="","",INT(VLOOKUP(P1316,属性值!I:O,R1316+1,FALSE)*VLOOKUP(I1316,属性值!A:D,4,FALSE))))</f>
        <v/>
      </c>
      <c r="AC1316" s="90">
        <v>21</v>
      </c>
      <c r="AD1316" s="90" t="str">
        <f>IF(AC1316="","",VLOOKUP(AC1316,状态名词!A:C,2,FALSE))</f>
        <v>speed</v>
      </c>
      <c r="AE1316" s="90" t="str">
        <f>IF(AC1316="","",VLOOKUP(AC1316,状态名词!A:C,3,FALSE))</f>
        <v>速度+</v>
      </c>
      <c r="AF1316" s="90">
        <v>190</v>
      </c>
    </row>
    <row r="1317" spans="1:32">
      <c r="I1317" s="90" t="str">
        <f>IF(H1317="",I1316,VLOOKUP(H1317,装备类型!A:B,2,FALSE))</f>
        <v>腿部</v>
      </c>
      <c r="L1317" s="90" t="s">
        <v>225</v>
      </c>
      <c r="Q1317" s="55" t="str">
        <f t="shared" si="44"/>
        <v/>
      </c>
      <c r="Y1317" s="90" t="str">
        <f>IF(VLOOKUP(I1317,属性值!A:F,2,FALSE)&lt;17,"",IF(P1317="","",INT(VLOOKUP(P1317,属性值!A:G,R1317+1,FALSE)*VLOOKUP(I1317,属性值!A:F,5,FALSE))))</f>
        <v/>
      </c>
      <c r="Z1317" s="90" t="str">
        <f t="shared" si="45"/>
        <v/>
      </c>
      <c r="AA1317" s="90" t="str">
        <f>IF(VLOOKUP(I1317,属性值!A:B,2,FALSE)&gt;16,"",IF(P1317="","",INT(VLOOKUP(P1317,属性值!I:O,R1317+1,FALSE)*VLOOKUP(I1317,属性值!A:D,3,FALSE))))</f>
        <v/>
      </c>
      <c r="AB1317" s="90" t="str">
        <f>IF(VLOOKUP(I1317,属性值!A:B,2,FALSE)&gt;16,"",IF(P1317="","",INT(VLOOKUP(P1317,属性值!I:O,R1317+1,FALSE)*VLOOKUP(I1317,属性值!A:D,4,FALSE))))</f>
        <v/>
      </c>
      <c r="AC1317" s="90">
        <v>23</v>
      </c>
      <c r="AD1317" s="90" t="str">
        <f>IF(AC1317="","",VLOOKUP(AC1317,状态名词!A:C,2,FALSE))</f>
        <v>steal</v>
      </c>
      <c r="AE1317" s="90" t="str">
        <f>IF(AC1317="","",VLOOKUP(AC1317,状态名词!A:C,3,FALSE))</f>
        <v>生命偷取</v>
      </c>
      <c r="AF1317" s="90">
        <v>190</v>
      </c>
    </row>
    <row r="1318" spans="1:32">
      <c r="I1318" s="90" t="str">
        <f>IF(H1318="",I1317,VLOOKUP(H1318,装备类型!A:B,2,FALSE))</f>
        <v>腿部</v>
      </c>
      <c r="J1318" s="90">
        <v>3</v>
      </c>
      <c r="K1318" s="90" t="s">
        <v>2150</v>
      </c>
      <c r="L1318" s="90" t="s">
        <v>2148</v>
      </c>
      <c r="O1318" s="90">
        <v>1</v>
      </c>
      <c r="P1318" s="90">
        <v>60</v>
      </c>
      <c r="Q1318" s="55">
        <f t="shared" si="44"/>
        <v>67</v>
      </c>
      <c r="R1318" s="90">
        <v>5</v>
      </c>
      <c r="T1318" s="90" t="s">
        <v>1714</v>
      </c>
      <c r="U1318" s="90">
        <v>33727</v>
      </c>
      <c r="Y1318" s="90" t="str">
        <f>IF(VLOOKUP(I1318,属性值!A:F,2,FALSE)&lt;17,"",IF(P1318="","",INT(VLOOKUP(P1318,属性值!A:G,R1318+1,FALSE)*VLOOKUP(I1318,属性值!A:F,5,FALSE))))</f>
        <v/>
      </c>
      <c r="Z1318" s="90" t="str">
        <f t="shared" si="45"/>
        <v/>
      </c>
      <c r="AA1318" s="90">
        <f>IF(VLOOKUP(I1318,属性值!A:B,2,FALSE)&gt;16,"",IF(P1318="","",INT(VLOOKUP(P1318,属性值!I:O,R1318+1,FALSE)*VLOOKUP(I1318,属性值!A:D,3,FALSE))))</f>
        <v>1285</v>
      </c>
      <c r="AB1318" s="90">
        <f>IF(VLOOKUP(I1318,属性值!A:B,2,FALSE)&gt;16,"",IF(P1318="","",INT(VLOOKUP(P1318,属性值!I:O,R1318+1,FALSE)*VLOOKUP(I1318,属性值!A:D,4,FALSE))))</f>
        <v>642</v>
      </c>
      <c r="AC1318" s="90">
        <v>58</v>
      </c>
      <c r="AD1318" s="90" t="str">
        <f>IF(AC1318="","",VLOOKUP(AC1318,状态名词!A:C,2,FALSE))</f>
        <v>vit</v>
      </c>
      <c r="AE1318" s="90" t="str">
        <f>IF(AC1318="","",VLOOKUP(AC1318,状态名词!A:C,3,FALSE))</f>
        <v>体力</v>
      </c>
      <c r="AF1318" s="90">
        <v>80</v>
      </c>
    </row>
    <row r="1319" spans="1:32">
      <c r="I1319" s="90" t="str">
        <f>IF(H1319="",I1318,VLOOKUP(H1319,装备类型!A:B,2,FALSE))</f>
        <v>腿部</v>
      </c>
      <c r="L1319" s="90" t="s">
        <v>225</v>
      </c>
      <c r="Q1319" s="55" t="str">
        <f t="shared" si="44"/>
        <v/>
      </c>
      <c r="Y1319" s="90" t="str">
        <f>IF(VLOOKUP(I1319,属性值!A:F,2,FALSE)&lt;17,"",IF(P1319="","",INT(VLOOKUP(P1319,属性值!A:G,R1319+1,FALSE)*VLOOKUP(I1319,属性值!A:F,5,FALSE))))</f>
        <v/>
      </c>
      <c r="Z1319" s="90" t="str">
        <f t="shared" si="45"/>
        <v/>
      </c>
      <c r="AA1319" s="90" t="str">
        <f>IF(VLOOKUP(I1319,属性值!A:B,2,FALSE)&gt;16,"",IF(P1319="","",INT(VLOOKUP(P1319,属性值!I:O,R1319+1,FALSE)*VLOOKUP(I1319,属性值!A:D,3,FALSE))))</f>
        <v/>
      </c>
      <c r="AB1319" s="90" t="str">
        <f>IF(VLOOKUP(I1319,属性值!A:B,2,FALSE)&gt;16,"",IF(P1319="","",INT(VLOOKUP(P1319,属性值!I:O,R1319+1,FALSE)*VLOOKUP(I1319,属性值!A:D,4,FALSE))))</f>
        <v/>
      </c>
      <c r="AC1319" s="90">
        <v>21</v>
      </c>
      <c r="AD1319" s="90" t="str">
        <f>IF(AC1319="","",VLOOKUP(AC1319,状态名词!A:C,2,FALSE))</f>
        <v>speed</v>
      </c>
      <c r="AE1319" s="90" t="str">
        <f>IF(AC1319="","",VLOOKUP(AC1319,状态名词!A:C,3,FALSE))</f>
        <v>速度+</v>
      </c>
      <c r="AF1319" s="90">
        <v>320</v>
      </c>
    </row>
    <row r="1320" spans="1:32">
      <c r="I1320" s="90" t="str">
        <f>IF(H1320="",I1319,VLOOKUP(H1320,装备类型!A:B,2,FALSE))</f>
        <v>腿部</v>
      </c>
      <c r="L1320" s="90" t="s">
        <v>225</v>
      </c>
      <c r="Q1320" s="55" t="str">
        <f t="shared" si="44"/>
        <v/>
      </c>
      <c r="Y1320" s="90" t="str">
        <f>IF(VLOOKUP(I1320,属性值!A:F,2,FALSE)&lt;17,"",IF(P1320="","",INT(VLOOKUP(P1320,属性值!A:G,R1320+1,FALSE)*VLOOKUP(I1320,属性值!A:F,5,FALSE))))</f>
        <v/>
      </c>
      <c r="Z1320" s="90" t="str">
        <f t="shared" si="45"/>
        <v/>
      </c>
      <c r="AA1320" s="90" t="str">
        <f>IF(VLOOKUP(I1320,属性值!A:B,2,FALSE)&gt;16,"",IF(P1320="","",INT(VLOOKUP(P1320,属性值!I:O,R1320+1,FALSE)*VLOOKUP(I1320,属性值!A:D,3,FALSE))))</f>
        <v/>
      </c>
      <c r="AB1320" s="90" t="str">
        <f>IF(VLOOKUP(I1320,属性值!A:B,2,FALSE)&gt;16,"",IF(P1320="","",INT(VLOOKUP(P1320,属性值!I:O,R1320+1,FALSE)*VLOOKUP(I1320,属性值!A:D,4,FALSE))))</f>
        <v/>
      </c>
      <c r="AC1320" s="90">
        <v>23</v>
      </c>
      <c r="AD1320" s="90" t="str">
        <f>IF(AC1320="","",VLOOKUP(AC1320,状态名词!A:C,2,FALSE))</f>
        <v>steal</v>
      </c>
      <c r="AE1320" s="90" t="str">
        <f>IF(AC1320="","",VLOOKUP(AC1320,状态名词!A:C,3,FALSE))</f>
        <v>生命偷取</v>
      </c>
      <c r="AF1320" s="90">
        <v>320</v>
      </c>
    </row>
    <row r="1321" spans="1:32">
      <c r="A1321" s="90">
        <v>16040</v>
      </c>
      <c r="B1321" s="90">
        <v>20</v>
      </c>
      <c r="C1321" s="90">
        <v>4</v>
      </c>
      <c r="D1321" s="90">
        <v>20</v>
      </c>
      <c r="E1321" s="90">
        <v>5</v>
      </c>
      <c r="F1321" s="90">
        <v>-2</v>
      </c>
      <c r="H1321" s="90">
        <v>14</v>
      </c>
      <c r="I1321" s="90" t="str">
        <f>IF(H1321="",I1320,VLOOKUP(H1321,装备类型!A:B,2,FALSE))</f>
        <v>戒指</v>
      </c>
      <c r="J1321" s="90">
        <v>1</v>
      </c>
      <c r="K1321" s="90" t="s">
        <v>2151</v>
      </c>
      <c r="L1321" s="90" t="s">
        <v>5451</v>
      </c>
      <c r="O1321" s="90">
        <v>1</v>
      </c>
      <c r="P1321" s="90">
        <v>20</v>
      </c>
      <c r="Q1321" s="55">
        <f t="shared" si="44"/>
        <v>25</v>
      </c>
      <c r="R1321" s="90">
        <v>4</v>
      </c>
      <c r="T1321" s="90" t="s">
        <v>3271</v>
      </c>
      <c r="Y1321" s="90" t="str">
        <f>IF(VLOOKUP(I1321,属性值!A:F,2,FALSE)&lt;17,"",IF(P1321="","",INT(VLOOKUP(P1321,属性值!A:G,R1321+1,FALSE)*VLOOKUP(I1321,属性值!A:F,5,FALSE))))</f>
        <v/>
      </c>
      <c r="Z1321" s="90" t="str">
        <f t="shared" si="45"/>
        <v/>
      </c>
      <c r="AA1321" s="90">
        <f>IF(VLOOKUP(I1321,属性值!A:B,2,FALSE)&gt;16,"",IF(P1321="","",INT(VLOOKUP(P1321,属性值!I:O,R1321+1,FALSE)*VLOOKUP(I1321,属性值!A:D,3,FALSE))))</f>
        <v>130</v>
      </c>
      <c r="AB1321" s="90">
        <f>IF(VLOOKUP(I1321,属性值!A:B,2,FALSE)&gt;16,"",IF(P1321="","",INT(VLOOKUP(P1321,属性值!I:O,R1321+1,FALSE)*VLOOKUP(I1321,属性值!A:D,4,FALSE))))</f>
        <v>260</v>
      </c>
      <c r="AC1321" s="90">
        <v>54</v>
      </c>
      <c r="AD1321" s="90" t="str">
        <f>IF(AC1321="","",VLOOKUP(AC1321,状态名词!A:C,2,FALSE))</f>
        <v>spi</v>
      </c>
      <c r="AE1321" s="90" t="str">
        <f>IF(AC1321="","",VLOOKUP(AC1321,状态名词!A:C,3,FALSE))</f>
        <v>精神</v>
      </c>
      <c r="AF1321" s="90">
        <v>60</v>
      </c>
    </row>
    <row r="1322" spans="1:32">
      <c r="I1322" s="90" t="str">
        <f>IF(H1322="",I1321,VLOOKUP(H1322,装备类型!A:B,2,FALSE))</f>
        <v>戒指</v>
      </c>
      <c r="L1322" s="90" t="s">
        <v>225</v>
      </c>
      <c r="Q1322" s="55" t="str">
        <f t="shared" si="44"/>
        <v/>
      </c>
      <c r="Y1322" s="90" t="str">
        <f>IF(VLOOKUP(I1322,属性值!A:F,2,FALSE)&lt;17,"",IF(P1322="","",INT(VLOOKUP(P1322,属性值!A:G,R1322+1,FALSE)*VLOOKUP(I1322,属性值!A:F,5,FALSE))))</f>
        <v/>
      </c>
      <c r="Z1322" s="90" t="str">
        <f t="shared" si="45"/>
        <v/>
      </c>
      <c r="AA1322" s="90" t="str">
        <f>IF(VLOOKUP(I1322,属性值!A:B,2,FALSE)&gt;16,"",IF(P1322="","",INT(VLOOKUP(P1322,属性值!I:O,R1322+1,FALSE)*VLOOKUP(I1322,属性值!A:D,3,FALSE))))</f>
        <v/>
      </c>
      <c r="AB1322" s="90" t="str">
        <f>IF(VLOOKUP(I1322,属性值!A:B,2,FALSE)&gt;16,"",IF(P1322="","",INT(VLOOKUP(P1322,属性值!I:O,R1322+1,FALSE)*VLOOKUP(I1322,属性值!A:D,4,FALSE))))</f>
        <v/>
      </c>
      <c r="AC1322" s="90">
        <v>19</v>
      </c>
      <c r="AD1322" s="90" t="str">
        <f>IF(AC1322="","",VLOOKUP(AC1322,状态名词!A:C,2,FALSE))</f>
        <v>rating</v>
      </c>
      <c r="AE1322" s="90" t="str">
        <f>IF(AC1322="","",VLOOKUP(AC1322,状态名词!A:C,3,FALSE))</f>
        <v>暴击+</v>
      </c>
      <c r="AF1322" s="90">
        <v>140</v>
      </c>
    </row>
    <row r="1323" spans="1:32">
      <c r="I1323" s="90" t="str">
        <f>IF(H1323="",I1322,VLOOKUP(H1323,装备类型!A:B,2,FALSE))</f>
        <v>戒指</v>
      </c>
      <c r="L1323" s="90" t="s">
        <v>225</v>
      </c>
      <c r="Q1323" s="55" t="str">
        <f t="shared" si="44"/>
        <v/>
      </c>
      <c r="Y1323" s="90" t="str">
        <f>IF(VLOOKUP(I1323,属性值!A:F,2,FALSE)&lt;17,"",IF(P1323="","",INT(VLOOKUP(P1323,属性值!A:G,R1323+1,FALSE)*VLOOKUP(I1323,属性值!A:F,5,FALSE))))</f>
        <v/>
      </c>
      <c r="Z1323" s="90" t="str">
        <f t="shared" si="45"/>
        <v/>
      </c>
      <c r="AA1323" s="90" t="str">
        <f>IF(VLOOKUP(I1323,属性值!A:B,2,FALSE)&gt;16,"",IF(P1323="","",INT(VLOOKUP(P1323,属性值!I:O,R1323+1,FALSE)*VLOOKUP(I1323,属性值!A:D,3,FALSE))))</f>
        <v/>
      </c>
      <c r="AB1323" s="90" t="str">
        <f>IF(VLOOKUP(I1323,属性值!A:B,2,FALSE)&gt;16,"",IF(P1323="","",INT(VLOOKUP(P1323,属性值!I:O,R1323+1,FALSE)*VLOOKUP(I1323,属性值!A:D,4,FALSE))))</f>
        <v/>
      </c>
      <c r="AC1323" s="90">
        <v>21</v>
      </c>
      <c r="AD1323" s="90" t="str">
        <f>IF(AC1323="","",VLOOKUP(AC1323,状态名词!A:C,2,FALSE))</f>
        <v>speed</v>
      </c>
      <c r="AE1323" s="90" t="str">
        <f>IF(AC1323="","",VLOOKUP(AC1323,状态名词!A:C,3,FALSE))</f>
        <v>速度+</v>
      </c>
      <c r="AF1323" s="90">
        <v>140</v>
      </c>
    </row>
    <row r="1324" spans="1:32">
      <c r="I1324" s="90" t="str">
        <f>IF(H1324="",I1323,VLOOKUP(H1324,装备类型!A:B,2,FALSE))</f>
        <v>戒指</v>
      </c>
      <c r="J1324" s="90">
        <v>2</v>
      </c>
      <c r="K1324" s="90" t="s">
        <v>2153</v>
      </c>
      <c r="L1324" s="90" t="s">
        <v>2152</v>
      </c>
      <c r="O1324" s="90">
        <v>1</v>
      </c>
      <c r="P1324" s="90">
        <v>40</v>
      </c>
      <c r="Q1324" s="55">
        <f t="shared" si="44"/>
        <v>45</v>
      </c>
      <c r="R1324" s="90">
        <v>4</v>
      </c>
      <c r="T1324" s="90" t="s">
        <v>3271</v>
      </c>
      <c r="Y1324" s="90" t="str">
        <f>IF(VLOOKUP(I1324,属性值!A:F,2,FALSE)&lt;17,"",IF(P1324="","",INT(VLOOKUP(P1324,属性值!A:G,R1324+1,FALSE)*VLOOKUP(I1324,属性值!A:F,5,FALSE))))</f>
        <v/>
      </c>
      <c r="Z1324" s="90" t="str">
        <f t="shared" si="45"/>
        <v/>
      </c>
      <c r="AA1324" s="90">
        <f>IF(VLOOKUP(I1324,属性值!A:B,2,FALSE)&gt;16,"",IF(P1324="","",INT(VLOOKUP(P1324,属性值!I:O,R1324+1,FALSE)*VLOOKUP(I1324,属性值!A:D,3,FALSE))))</f>
        <v>286</v>
      </c>
      <c r="AB1324" s="90">
        <f>IF(VLOOKUP(I1324,属性值!A:B,2,FALSE)&gt;16,"",IF(P1324="","",INT(VLOOKUP(P1324,属性值!I:O,R1324+1,FALSE)*VLOOKUP(I1324,属性值!A:D,4,FALSE))))</f>
        <v>572</v>
      </c>
      <c r="AC1324" s="90">
        <v>54</v>
      </c>
      <c r="AD1324" s="90" t="str">
        <f>IF(AC1324="","",VLOOKUP(AC1324,状态名词!A:C,2,FALSE))</f>
        <v>spi</v>
      </c>
      <c r="AE1324" s="90" t="str">
        <f>IF(AC1324="","",VLOOKUP(AC1324,状态名词!A:C,3,FALSE))</f>
        <v>精神</v>
      </c>
      <c r="AF1324" s="90">
        <v>80</v>
      </c>
    </row>
    <row r="1325" spans="1:32">
      <c r="I1325" s="90" t="str">
        <f>IF(H1325="",I1324,VLOOKUP(H1325,装备类型!A:B,2,FALSE))</f>
        <v>戒指</v>
      </c>
      <c r="L1325" s="90" t="s">
        <v>225</v>
      </c>
      <c r="Q1325" s="55" t="str">
        <f t="shared" si="44"/>
        <v/>
      </c>
      <c r="Y1325" s="90" t="str">
        <f>IF(VLOOKUP(I1325,属性值!A:F,2,FALSE)&lt;17,"",IF(P1325="","",INT(VLOOKUP(P1325,属性值!A:G,R1325+1,FALSE)*VLOOKUP(I1325,属性值!A:F,5,FALSE))))</f>
        <v/>
      </c>
      <c r="Z1325" s="90" t="str">
        <f t="shared" si="45"/>
        <v/>
      </c>
      <c r="AA1325" s="90" t="str">
        <f>IF(VLOOKUP(I1325,属性值!A:B,2,FALSE)&gt;16,"",IF(P1325="","",INT(VLOOKUP(P1325,属性值!I:O,R1325+1,FALSE)*VLOOKUP(I1325,属性值!A:D,3,FALSE))))</f>
        <v/>
      </c>
      <c r="AB1325" s="90" t="str">
        <f>IF(VLOOKUP(I1325,属性值!A:B,2,FALSE)&gt;16,"",IF(P1325="","",INT(VLOOKUP(P1325,属性值!I:O,R1325+1,FALSE)*VLOOKUP(I1325,属性值!A:D,4,FALSE))))</f>
        <v/>
      </c>
      <c r="AC1325" s="90">
        <v>19</v>
      </c>
      <c r="AD1325" s="90" t="str">
        <f>IF(AC1325="","",VLOOKUP(AC1325,状态名词!A:C,2,FALSE))</f>
        <v>rating</v>
      </c>
      <c r="AE1325" s="90" t="str">
        <f>IF(AC1325="","",VLOOKUP(AC1325,状态名词!A:C,3,FALSE))</f>
        <v>暴击+</v>
      </c>
      <c r="AF1325" s="90">
        <v>190</v>
      </c>
    </row>
    <row r="1326" spans="1:32">
      <c r="I1326" s="90" t="str">
        <f>IF(H1326="",I1325,VLOOKUP(H1326,装备类型!A:B,2,FALSE))</f>
        <v>戒指</v>
      </c>
      <c r="L1326" s="90" t="s">
        <v>225</v>
      </c>
      <c r="Q1326" s="55" t="str">
        <f t="shared" si="44"/>
        <v/>
      </c>
      <c r="Y1326" s="90" t="str">
        <f>IF(VLOOKUP(I1326,属性值!A:F,2,FALSE)&lt;17,"",IF(P1326="","",INT(VLOOKUP(P1326,属性值!A:G,R1326+1,FALSE)*VLOOKUP(I1326,属性值!A:F,5,FALSE))))</f>
        <v/>
      </c>
      <c r="Z1326" s="90" t="str">
        <f t="shared" si="45"/>
        <v/>
      </c>
      <c r="AA1326" s="90" t="str">
        <f>IF(VLOOKUP(I1326,属性值!A:B,2,FALSE)&gt;16,"",IF(P1326="","",INT(VLOOKUP(P1326,属性值!I:O,R1326+1,FALSE)*VLOOKUP(I1326,属性值!A:D,3,FALSE))))</f>
        <v/>
      </c>
      <c r="AB1326" s="90" t="str">
        <f>IF(VLOOKUP(I1326,属性值!A:B,2,FALSE)&gt;16,"",IF(P1326="","",INT(VLOOKUP(P1326,属性值!I:O,R1326+1,FALSE)*VLOOKUP(I1326,属性值!A:D,4,FALSE))))</f>
        <v/>
      </c>
      <c r="AC1326" s="90">
        <v>21</v>
      </c>
      <c r="AD1326" s="90" t="str">
        <f>IF(AC1326="","",VLOOKUP(AC1326,状态名词!A:C,2,FALSE))</f>
        <v>speed</v>
      </c>
      <c r="AE1326" s="90" t="str">
        <f>IF(AC1326="","",VLOOKUP(AC1326,状态名词!A:C,3,FALSE))</f>
        <v>速度+</v>
      </c>
      <c r="AF1326" s="90">
        <v>190</v>
      </c>
    </row>
    <row r="1327" spans="1:32">
      <c r="I1327" s="90" t="str">
        <f>IF(H1327="",I1326,VLOOKUP(H1327,装备类型!A:B,2,FALSE))</f>
        <v>戒指</v>
      </c>
      <c r="J1327" s="90">
        <v>3</v>
      </c>
      <c r="K1327" s="90" t="s">
        <v>2154</v>
      </c>
      <c r="L1327" s="90" t="s">
        <v>2152</v>
      </c>
      <c r="O1327" s="90">
        <v>1</v>
      </c>
      <c r="P1327" s="90">
        <v>60</v>
      </c>
      <c r="Q1327" s="55">
        <f t="shared" si="44"/>
        <v>67</v>
      </c>
      <c r="R1327" s="90">
        <v>5</v>
      </c>
      <c r="T1327" s="90" t="s">
        <v>3271</v>
      </c>
      <c r="U1327" s="90">
        <v>33728</v>
      </c>
      <c r="Y1327" s="90" t="str">
        <f>IF(VLOOKUP(I1327,属性值!A:F,2,FALSE)&lt;17,"",IF(P1327="","",INT(VLOOKUP(P1327,属性值!A:G,R1327+1,FALSE)*VLOOKUP(I1327,属性值!A:F,5,FALSE))))</f>
        <v/>
      </c>
      <c r="Z1327" s="90" t="str">
        <f t="shared" si="45"/>
        <v/>
      </c>
      <c r="AA1327" s="90">
        <f>IF(VLOOKUP(I1327,属性值!A:B,2,FALSE)&gt;16,"",IF(P1327="","",INT(VLOOKUP(P1327,属性值!I:O,R1327+1,FALSE)*VLOOKUP(I1327,属性值!A:D,3,FALSE))))</f>
        <v>642</v>
      </c>
      <c r="AB1327" s="90">
        <f>IF(VLOOKUP(I1327,属性值!A:B,2,FALSE)&gt;16,"",IF(P1327="","",INT(VLOOKUP(P1327,属性值!I:O,R1327+1,FALSE)*VLOOKUP(I1327,属性值!A:D,4,FALSE))))</f>
        <v>1285</v>
      </c>
      <c r="AC1327" s="90">
        <v>54</v>
      </c>
      <c r="AD1327" s="90" t="str">
        <f>IF(AC1327="","",VLOOKUP(AC1327,状态名词!A:C,2,FALSE))</f>
        <v>spi</v>
      </c>
      <c r="AE1327" s="90" t="str">
        <f>IF(AC1327="","",VLOOKUP(AC1327,状态名词!A:C,3,FALSE))</f>
        <v>精神</v>
      </c>
      <c r="AF1327" s="90">
        <v>140</v>
      </c>
    </row>
    <row r="1328" spans="1:32">
      <c r="I1328" s="90" t="str">
        <f>IF(H1328="",I1327,VLOOKUP(H1328,装备类型!A:B,2,FALSE))</f>
        <v>戒指</v>
      </c>
      <c r="L1328" s="90" t="s">
        <v>225</v>
      </c>
      <c r="Q1328" s="55" t="str">
        <f t="shared" si="44"/>
        <v/>
      </c>
      <c r="Y1328" s="90" t="str">
        <f>IF(VLOOKUP(I1328,属性值!A:F,2,FALSE)&lt;17,"",IF(P1328="","",INT(VLOOKUP(P1328,属性值!A:G,R1328+1,FALSE)*VLOOKUP(I1328,属性值!A:F,5,FALSE))))</f>
        <v/>
      </c>
      <c r="Z1328" s="90" t="str">
        <f t="shared" si="45"/>
        <v/>
      </c>
      <c r="AA1328" s="90" t="str">
        <f>IF(VLOOKUP(I1328,属性值!A:B,2,FALSE)&gt;16,"",IF(P1328="","",INT(VLOOKUP(P1328,属性值!I:O,R1328+1,FALSE)*VLOOKUP(I1328,属性值!A:D,3,FALSE))))</f>
        <v/>
      </c>
      <c r="AB1328" s="90" t="str">
        <f>IF(VLOOKUP(I1328,属性值!A:B,2,FALSE)&gt;16,"",IF(P1328="","",INT(VLOOKUP(P1328,属性值!I:O,R1328+1,FALSE)*VLOOKUP(I1328,属性值!A:D,4,FALSE))))</f>
        <v/>
      </c>
      <c r="AC1328" s="90">
        <v>19</v>
      </c>
      <c r="AD1328" s="90" t="str">
        <f>IF(AC1328="","",VLOOKUP(AC1328,状态名词!A:C,2,FALSE))</f>
        <v>rating</v>
      </c>
      <c r="AE1328" s="90" t="str">
        <f>IF(AC1328="","",VLOOKUP(AC1328,状态名词!A:C,3,FALSE))</f>
        <v>暴击+</v>
      </c>
      <c r="AF1328" s="90">
        <v>320</v>
      </c>
    </row>
    <row r="1329" spans="1:32">
      <c r="I1329" s="90" t="str">
        <f>IF(H1329="",I1328,VLOOKUP(H1329,装备类型!A:B,2,FALSE))</f>
        <v>戒指</v>
      </c>
      <c r="L1329" s="90" t="s">
        <v>225</v>
      </c>
      <c r="Q1329" s="55" t="str">
        <f t="shared" si="44"/>
        <v/>
      </c>
      <c r="Y1329" s="90" t="str">
        <f>IF(VLOOKUP(I1329,属性值!A:F,2,FALSE)&lt;17,"",IF(P1329="","",INT(VLOOKUP(P1329,属性值!A:G,R1329+1,FALSE)*VLOOKUP(I1329,属性值!A:F,5,FALSE))))</f>
        <v/>
      </c>
      <c r="Z1329" s="90" t="str">
        <f t="shared" si="45"/>
        <v/>
      </c>
      <c r="AA1329" s="90" t="str">
        <f>IF(VLOOKUP(I1329,属性值!A:B,2,FALSE)&gt;16,"",IF(P1329="","",INT(VLOOKUP(P1329,属性值!I:O,R1329+1,FALSE)*VLOOKUP(I1329,属性值!A:D,3,FALSE))))</f>
        <v/>
      </c>
      <c r="AB1329" s="90" t="str">
        <f>IF(VLOOKUP(I1329,属性值!A:B,2,FALSE)&gt;16,"",IF(P1329="","",INT(VLOOKUP(P1329,属性值!I:O,R1329+1,FALSE)*VLOOKUP(I1329,属性值!A:D,4,FALSE))))</f>
        <v/>
      </c>
      <c r="AC1329" s="90">
        <v>21</v>
      </c>
      <c r="AD1329" s="90" t="str">
        <f>IF(AC1329="","",VLOOKUP(AC1329,状态名词!A:C,2,FALSE))</f>
        <v>speed</v>
      </c>
      <c r="AE1329" s="90" t="str">
        <f>IF(AC1329="","",VLOOKUP(AC1329,状态名词!A:C,3,FALSE))</f>
        <v>速度+</v>
      </c>
      <c r="AF1329" s="90">
        <v>320</v>
      </c>
    </row>
    <row r="1330" spans="1:32">
      <c r="A1330" s="90">
        <v>16041</v>
      </c>
      <c r="B1330" s="90">
        <v>20</v>
      </c>
      <c r="C1330" s="90">
        <v>4</v>
      </c>
      <c r="D1330" s="90">
        <v>20</v>
      </c>
      <c r="E1330" s="90">
        <v>5</v>
      </c>
      <c r="F1330" s="90">
        <v>-2</v>
      </c>
      <c r="H1330" s="90">
        <v>15</v>
      </c>
      <c r="I1330" s="90" t="str">
        <f>IF(H1330="",I1329,VLOOKUP(H1330,装备类型!A:B,2,FALSE))</f>
        <v>项链</v>
      </c>
      <c r="J1330" s="90">
        <v>1</v>
      </c>
      <c r="K1330" s="90" t="s">
        <v>2155</v>
      </c>
      <c r="L1330" s="90" t="s">
        <v>5452</v>
      </c>
      <c r="O1330" s="90">
        <v>1</v>
      </c>
      <c r="P1330" s="90">
        <v>20</v>
      </c>
      <c r="Q1330" s="55">
        <f t="shared" si="44"/>
        <v>25</v>
      </c>
      <c r="R1330" s="90">
        <v>4</v>
      </c>
      <c r="T1330" s="90" t="s">
        <v>3272</v>
      </c>
      <c r="Y1330" s="90" t="str">
        <f>IF(VLOOKUP(I1330,属性值!A:F,2,FALSE)&lt;17,"",IF(P1330="","",INT(VLOOKUP(P1330,属性值!A:G,R1330+1,FALSE)*VLOOKUP(I1330,属性值!A:F,5,FALSE))))</f>
        <v/>
      </c>
      <c r="Z1330" s="90" t="str">
        <f t="shared" si="45"/>
        <v/>
      </c>
      <c r="AA1330" s="90">
        <f>IF(VLOOKUP(I1330,属性值!A:B,2,FALSE)&gt;16,"",IF(P1330="","",INT(VLOOKUP(P1330,属性值!I:O,R1330+1,FALSE)*VLOOKUP(I1330,属性值!A:D,3,FALSE))))</f>
        <v>130</v>
      </c>
      <c r="AB1330" s="90">
        <f>IF(VLOOKUP(I1330,属性值!A:B,2,FALSE)&gt;16,"",IF(P1330="","",INT(VLOOKUP(P1330,属性值!I:O,R1330+1,FALSE)*VLOOKUP(I1330,属性值!A:D,4,FALSE))))</f>
        <v>260</v>
      </c>
      <c r="AC1330" s="90">
        <v>54</v>
      </c>
      <c r="AD1330" s="90" t="str">
        <f>IF(AC1330="","",VLOOKUP(AC1330,状态名词!A:C,2,FALSE))</f>
        <v>spi</v>
      </c>
      <c r="AE1330" s="90" t="str">
        <f>IF(AC1330="","",VLOOKUP(AC1330,状态名词!A:C,3,FALSE))</f>
        <v>精神</v>
      </c>
      <c r="AF1330" s="90">
        <v>60</v>
      </c>
    </row>
    <row r="1331" spans="1:32">
      <c r="I1331" s="90" t="str">
        <f>IF(H1331="",I1330,VLOOKUP(H1331,装备类型!A:B,2,FALSE))</f>
        <v>项链</v>
      </c>
      <c r="L1331" s="90" t="s">
        <v>225</v>
      </c>
      <c r="Q1331" s="55" t="str">
        <f t="shared" si="44"/>
        <v/>
      </c>
      <c r="Y1331" s="90" t="str">
        <f>IF(VLOOKUP(I1331,属性值!A:F,2,FALSE)&lt;17,"",IF(P1331="","",INT(VLOOKUP(P1331,属性值!A:G,R1331+1,FALSE)*VLOOKUP(I1331,属性值!A:F,5,FALSE))))</f>
        <v/>
      </c>
      <c r="Z1331" s="90" t="str">
        <f t="shared" si="45"/>
        <v/>
      </c>
      <c r="AA1331" s="90" t="str">
        <f>IF(VLOOKUP(I1331,属性值!A:B,2,FALSE)&gt;16,"",IF(P1331="","",INT(VLOOKUP(P1331,属性值!I:O,R1331+1,FALSE)*VLOOKUP(I1331,属性值!A:D,3,FALSE))))</f>
        <v/>
      </c>
      <c r="AB1331" s="90" t="str">
        <f>IF(VLOOKUP(I1331,属性值!A:B,2,FALSE)&gt;16,"",IF(P1331="","",INT(VLOOKUP(P1331,属性值!I:O,R1331+1,FALSE)*VLOOKUP(I1331,属性值!A:D,4,FALSE))))</f>
        <v/>
      </c>
      <c r="AC1331" s="90">
        <v>19</v>
      </c>
      <c r="AD1331" s="90" t="str">
        <f>IF(AC1331="","",VLOOKUP(AC1331,状态名词!A:C,2,FALSE))</f>
        <v>rating</v>
      </c>
      <c r="AE1331" s="90" t="str">
        <f>IF(AC1331="","",VLOOKUP(AC1331,状态名词!A:C,3,FALSE))</f>
        <v>暴击+</v>
      </c>
      <c r="AF1331" s="90">
        <v>140</v>
      </c>
    </row>
    <row r="1332" spans="1:32">
      <c r="I1332" s="90" t="str">
        <f>IF(H1332="",I1331,VLOOKUP(H1332,装备类型!A:B,2,FALSE))</f>
        <v>项链</v>
      </c>
      <c r="L1332" s="90" t="s">
        <v>225</v>
      </c>
      <c r="Q1332" s="55" t="str">
        <f t="shared" si="44"/>
        <v/>
      </c>
      <c r="Y1332" s="90" t="str">
        <f>IF(VLOOKUP(I1332,属性值!A:F,2,FALSE)&lt;17,"",IF(P1332="","",INT(VLOOKUP(P1332,属性值!A:G,R1332+1,FALSE)*VLOOKUP(I1332,属性值!A:F,5,FALSE))))</f>
        <v/>
      </c>
      <c r="Z1332" s="90" t="str">
        <f t="shared" si="45"/>
        <v/>
      </c>
      <c r="AA1332" s="90" t="str">
        <f>IF(VLOOKUP(I1332,属性值!A:B,2,FALSE)&gt;16,"",IF(P1332="","",INT(VLOOKUP(P1332,属性值!I:O,R1332+1,FALSE)*VLOOKUP(I1332,属性值!A:D,3,FALSE))))</f>
        <v/>
      </c>
      <c r="AB1332" s="90" t="str">
        <f>IF(VLOOKUP(I1332,属性值!A:B,2,FALSE)&gt;16,"",IF(P1332="","",INT(VLOOKUP(P1332,属性值!I:O,R1332+1,FALSE)*VLOOKUP(I1332,属性值!A:D,4,FALSE))))</f>
        <v/>
      </c>
      <c r="AC1332" s="90">
        <v>21</v>
      </c>
      <c r="AD1332" s="90" t="str">
        <f>IF(AC1332="","",VLOOKUP(AC1332,状态名词!A:C,2,FALSE))</f>
        <v>speed</v>
      </c>
      <c r="AE1332" s="90" t="str">
        <f>IF(AC1332="","",VLOOKUP(AC1332,状态名词!A:C,3,FALSE))</f>
        <v>速度+</v>
      </c>
      <c r="AF1332" s="90">
        <v>140</v>
      </c>
    </row>
    <row r="1333" spans="1:32">
      <c r="I1333" s="90" t="str">
        <f>IF(H1333="",I1332,VLOOKUP(H1333,装备类型!A:B,2,FALSE))</f>
        <v>项链</v>
      </c>
      <c r="J1333" s="90">
        <v>2</v>
      </c>
      <c r="K1333" s="90" t="s">
        <v>2157</v>
      </c>
      <c r="L1333" s="90" t="s">
        <v>2156</v>
      </c>
      <c r="O1333" s="90">
        <v>1</v>
      </c>
      <c r="P1333" s="90">
        <v>40</v>
      </c>
      <c r="Q1333" s="55">
        <f t="shared" si="44"/>
        <v>45</v>
      </c>
      <c r="R1333" s="90">
        <v>4</v>
      </c>
      <c r="T1333" s="90" t="s">
        <v>3272</v>
      </c>
      <c r="Y1333" s="90" t="str">
        <f>IF(VLOOKUP(I1333,属性值!A:F,2,FALSE)&lt;17,"",IF(P1333="","",INT(VLOOKUP(P1333,属性值!A:G,R1333+1,FALSE)*VLOOKUP(I1333,属性值!A:F,5,FALSE))))</f>
        <v/>
      </c>
      <c r="Z1333" s="90" t="str">
        <f t="shared" si="45"/>
        <v/>
      </c>
      <c r="AA1333" s="90">
        <f>IF(VLOOKUP(I1333,属性值!A:B,2,FALSE)&gt;16,"",IF(P1333="","",INT(VLOOKUP(P1333,属性值!I:O,R1333+1,FALSE)*VLOOKUP(I1333,属性值!A:D,3,FALSE))))</f>
        <v>286</v>
      </c>
      <c r="AB1333" s="90">
        <f>IF(VLOOKUP(I1333,属性值!A:B,2,FALSE)&gt;16,"",IF(P1333="","",INT(VLOOKUP(P1333,属性值!I:O,R1333+1,FALSE)*VLOOKUP(I1333,属性值!A:D,4,FALSE))))</f>
        <v>572</v>
      </c>
      <c r="AC1333" s="90">
        <v>54</v>
      </c>
      <c r="AD1333" s="90" t="str">
        <f>IF(AC1333="","",VLOOKUP(AC1333,状态名词!A:C,2,FALSE))</f>
        <v>spi</v>
      </c>
      <c r="AE1333" s="90" t="str">
        <f>IF(AC1333="","",VLOOKUP(AC1333,状态名词!A:C,3,FALSE))</f>
        <v>精神</v>
      </c>
      <c r="AF1333" s="90">
        <v>80</v>
      </c>
    </row>
    <row r="1334" spans="1:32">
      <c r="I1334" s="90" t="str">
        <f>IF(H1334="",I1333,VLOOKUP(H1334,装备类型!A:B,2,FALSE))</f>
        <v>项链</v>
      </c>
      <c r="L1334" s="90" t="s">
        <v>225</v>
      </c>
      <c r="Q1334" s="55" t="str">
        <f t="shared" si="44"/>
        <v/>
      </c>
      <c r="Y1334" s="90" t="str">
        <f>IF(VLOOKUP(I1334,属性值!A:F,2,FALSE)&lt;17,"",IF(P1334="","",INT(VLOOKUP(P1334,属性值!A:G,R1334+1,FALSE)*VLOOKUP(I1334,属性值!A:F,5,FALSE))))</f>
        <v/>
      </c>
      <c r="Z1334" s="90" t="str">
        <f t="shared" si="45"/>
        <v/>
      </c>
      <c r="AA1334" s="90" t="str">
        <f>IF(VLOOKUP(I1334,属性值!A:B,2,FALSE)&gt;16,"",IF(P1334="","",INT(VLOOKUP(P1334,属性值!I:O,R1334+1,FALSE)*VLOOKUP(I1334,属性值!A:D,3,FALSE))))</f>
        <v/>
      </c>
      <c r="AB1334" s="90" t="str">
        <f>IF(VLOOKUP(I1334,属性值!A:B,2,FALSE)&gt;16,"",IF(P1334="","",INT(VLOOKUP(P1334,属性值!I:O,R1334+1,FALSE)*VLOOKUP(I1334,属性值!A:D,4,FALSE))))</f>
        <v/>
      </c>
      <c r="AC1334" s="90">
        <v>19</v>
      </c>
      <c r="AD1334" s="90" t="str">
        <f>IF(AC1334="","",VLOOKUP(AC1334,状态名词!A:C,2,FALSE))</f>
        <v>rating</v>
      </c>
      <c r="AE1334" s="90" t="str">
        <f>IF(AC1334="","",VLOOKUP(AC1334,状态名词!A:C,3,FALSE))</f>
        <v>暴击+</v>
      </c>
      <c r="AF1334" s="90">
        <v>190</v>
      </c>
    </row>
    <row r="1335" spans="1:32">
      <c r="I1335" s="90" t="str">
        <f>IF(H1335="",I1334,VLOOKUP(H1335,装备类型!A:B,2,FALSE))</f>
        <v>项链</v>
      </c>
      <c r="L1335" s="90" t="s">
        <v>225</v>
      </c>
      <c r="Q1335" s="55" t="str">
        <f t="shared" si="44"/>
        <v/>
      </c>
      <c r="Y1335" s="90" t="str">
        <f>IF(VLOOKUP(I1335,属性值!A:F,2,FALSE)&lt;17,"",IF(P1335="","",INT(VLOOKUP(P1335,属性值!A:G,R1335+1,FALSE)*VLOOKUP(I1335,属性值!A:F,5,FALSE))))</f>
        <v/>
      </c>
      <c r="Z1335" s="90" t="str">
        <f t="shared" si="45"/>
        <v/>
      </c>
      <c r="AA1335" s="90" t="str">
        <f>IF(VLOOKUP(I1335,属性值!A:B,2,FALSE)&gt;16,"",IF(P1335="","",INT(VLOOKUP(P1335,属性值!I:O,R1335+1,FALSE)*VLOOKUP(I1335,属性值!A:D,3,FALSE))))</f>
        <v/>
      </c>
      <c r="AB1335" s="90" t="str">
        <f>IF(VLOOKUP(I1335,属性值!A:B,2,FALSE)&gt;16,"",IF(P1335="","",INT(VLOOKUP(P1335,属性值!I:O,R1335+1,FALSE)*VLOOKUP(I1335,属性值!A:D,4,FALSE))))</f>
        <v/>
      </c>
      <c r="AC1335" s="90">
        <v>21</v>
      </c>
      <c r="AD1335" s="90" t="str">
        <f>IF(AC1335="","",VLOOKUP(AC1335,状态名词!A:C,2,FALSE))</f>
        <v>speed</v>
      </c>
      <c r="AE1335" s="90" t="str">
        <f>IF(AC1335="","",VLOOKUP(AC1335,状态名词!A:C,3,FALSE))</f>
        <v>速度+</v>
      </c>
      <c r="AF1335" s="90">
        <v>190</v>
      </c>
    </row>
    <row r="1336" spans="1:32">
      <c r="I1336" s="90" t="str">
        <f>IF(H1336="",I1335,VLOOKUP(H1336,装备类型!A:B,2,FALSE))</f>
        <v>项链</v>
      </c>
      <c r="J1336" s="90">
        <v>3</v>
      </c>
      <c r="K1336" s="90" t="s">
        <v>2158</v>
      </c>
      <c r="L1336" s="90" t="s">
        <v>2156</v>
      </c>
      <c r="O1336" s="90">
        <v>1</v>
      </c>
      <c r="P1336" s="90">
        <v>60</v>
      </c>
      <c r="Q1336" s="55">
        <f t="shared" si="44"/>
        <v>67</v>
      </c>
      <c r="R1336" s="90">
        <v>5</v>
      </c>
      <c r="T1336" s="90" t="s">
        <v>3272</v>
      </c>
      <c r="U1336" s="90">
        <v>33729</v>
      </c>
      <c r="Y1336" s="90" t="str">
        <f>IF(VLOOKUP(I1336,属性值!A:F,2,FALSE)&lt;17,"",IF(P1336="","",INT(VLOOKUP(P1336,属性值!A:G,R1336+1,FALSE)*VLOOKUP(I1336,属性值!A:F,5,FALSE))))</f>
        <v/>
      </c>
      <c r="Z1336" s="90" t="str">
        <f t="shared" si="45"/>
        <v/>
      </c>
      <c r="AA1336" s="90">
        <f>IF(VLOOKUP(I1336,属性值!A:B,2,FALSE)&gt;16,"",IF(P1336="","",INT(VLOOKUP(P1336,属性值!I:O,R1336+1,FALSE)*VLOOKUP(I1336,属性值!A:D,3,FALSE))))</f>
        <v>642</v>
      </c>
      <c r="AB1336" s="90">
        <f>IF(VLOOKUP(I1336,属性值!A:B,2,FALSE)&gt;16,"",IF(P1336="","",INT(VLOOKUP(P1336,属性值!I:O,R1336+1,FALSE)*VLOOKUP(I1336,属性值!A:D,4,FALSE))))</f>
        <v>1285</v>
      </c>
      <c r="AC1336" s="90">
        <v>54</v>
      </c>
      <c r="AD1336" s="90" t="str">
        <f>IF(AC1336="","",VLOOKUP(AC1336,状态名词!A:C,2,FALSE))</f>
        <v>spi</v>
      </c>
      <c r="AE1336" s="90" t="str">
        <f>IF(AC1336="","",VLOOKUP(AC1336,状态名词!A:C,3,FALSE))</f>
        <v>精神</v>
      </c>
      <c r="AF1336" s="90">
        <v>140</v>
      </c>
    </row>
    <row r="1337" spans="1:32">
      <c r="I1337" s="90" t="str">
        <f>IF(H1337="",I1336,VLOOKUP(H1337,装备类型!A:B,2,FALSE))</f>
        <v>项链</v>
      </c>
      <c r="L1337" s="90" t="s">
        <v>225</v>
      </c>
      <c r="Q1337" s="55" t="str">
        <f t="shared" si="44"/>
        <v/>
      </c>
      <c r="Y1337" s="90" t="str">
        <f>IF(VLOOKUP(I1337,属性值!A:F,2,FALSE)&lt;17,"",IF(P1337="","",INT(VLOOKUP(P1337,属性值!A:G,R1337+1,FALSE)*VLOOKUP(I1337,属性值!A:F,5,FALSE))))</f>
        <v/>
      </c>
      <c r="Z1337" s="90" t="str">
        <f t="shared" si="45"/>
        <v/>
      </c>
      <c r="AA1337" s="90" t="str">
        <f>IF(VLOOKUP(I1337,属性值!A:B,2,FALSE)&gt;16,"",IF(P1337="","",INT(VLOOKUP(P1337,属性值!I:O,R1337+1,FALSE)*VLOOKUP(I1337,属性值!A:D,3,FALSE))))</f>
        <v/>
      </c>
      <c r="AB1337" s="90" t="str">
        <f>IF(VLOOKUP(I1337,属性值!A:B,2,FALSE)&gt;16,"",IF(P1337="","",INT(VLOOKUP(P1337,属性值!I:O,R1337+1,FALSE)*VLOOKUP(I1337,属性值!A:D,4,FALSE))))</f>
        <v/>
      </c>
      <c r="AC1337" s="90">
        <v>19</v>
      </c>
      <c r="AD1337" s="90" t="str">
        <f>IF(AC1337="","",VLOOKUP(AC1337,状态名词!A:C,2,FALSE))</f>
        <v>rating</v>
      </c>
      <c r="AE1337" s="90" t="str">
        <f>IF(AC1337="","",VLOOKUP(AC1337,状态名词!A:C,3,FALSE))</f>
        <v>暴击+</v>
      </c>
      <c r="AF1337" s="90">
        <v>320</v>
      </c>
    </row>
    <row r="1338" spans="1:32">
      <c r="I1338" s="90" t="str">
        <f>IF(H1338="",I1337,VLOOKUP(H1338,装备类型!A:B,2,FALSE))</f>
        <v>项链</v>
      </c>
      <c r="L1338" s="90" t="s">
        <v>225</v>
      </c>
      <c r="Q1338" s="55" t="str">
        <f t="shared" si="44"/>
        <v/>
      </c>
      <c r="Y1338" s="90" t="str">
        <f>IF(VLOOKUP(I1338,属性值!A:F,2,FALSE)&lt;17,"",IF(P1338="","",INT(VLOOKUP(P1338,属性值!A:G,R1338+1,FALSE)*VLOOKUP(I1338,属性值!A:F,5,FALSE))))</f>
        <v/>
      </c>
      <c r="Z1338" s="90" t="str">
        <f t="shared" si="45"/>
        <v/>
      </c>
      <c r="AA1338" s="90" t="str">
        <f>IF(VLOOKUP(I1338,属性值!A:B,2,FALSE)&gt;16,"",IF(P1338="","",INT(VLOOKUP(P1338,属性值!I:O,R1338+1,FALSE)*VLOOKUP(I1338,属性值!A:D,3,FALSE))))</f>
        <v/>
      </c>
      <c r="AB1338" s="90" t="str">
        <f>IF(VLOOKUP(I1338,属性值!A:B,2,FALSE)&gt;16,"",IF(P1338="","",INT(VLOOKUP(P1338,属性值!I:O,R1338+1,FALSE)*VLOOKUP(I1338,属性值!A:D,4,FALSE))))</f>
        <v/>
      </c>
      <c r="AC1338" s="90">
        <v>21</v>
      </c>
      <c r="AD1338" s="90" t="str">
        <f>IF(AC1338="","",VLOOKUP(AC1338,状态名词!A:C,2,FALSE))</f>
        <v>speed</v>
      </c>
      <c r="AE1338" s="90" t="str">
        <f>IF(AC1338="","",VLOOKUP(AC1338,状态名词!A:C,3,FALSE))</f>
        <v>速度+</v>
      </c>
      <c r="AF1338" s="90">
        <v>320</v>
      </c>
    </row>
    <row r="1339" spans="1:32">
      <c r="A1339" s="90">
        <v>16042</v>
      </c>
      <c r="B1339" s="90">
        <v>20</v>
      </c>
      <c r="C1339" s="90">
        <v>4</v>
      </c>
      <c r="D1339" s="90">
        <v>20</v>
      </c>
      <c r="E1339" s="90">
        <v>5</v>
      </c>
      <c r="F1339" s="90">
        <v>-2</v>
      </c>
      <c r="H1339" s="90">
        <v>16</v>
      </c>
      <c r="I1339" s="90" t="str">
        <f>IF(H1339="",I1338,VLOOKUP(H1339,装备类型!A:B,2,FALSE))</f>
        <v>手镯</v>
      </c>
      <c r="J1339" s="90">
        <v>1</v>
      </c>
      <c r="K1339" s="90" t="s">
        <v>2159</v>
      </c>
      <c r="L1339" s="90" t="s">
        <v>5453</v>
      </c>
      <c r="O1339" s="90">
        <v>1</v>
      </c>
      <c r="P1339" s="90">
        <v>20</v>
      </c>
      <c r="Q1339" s="55">
        <f t="shared" si="44"/>
        <v>25</v>
      </c>
      <c r="R1339" s="90">
        <v>4</v>
      </c>
      <c r="T1339" s="90" t="s">
        <v>3273</v>
      </c>
      <c r="Y1339" s="90" t="str">
        <f>IF(VLOOKUP(I1339,属性值!A:F,2,FALSE)&lt;17,"",IF(P1339="","",INT(VLOOKUP(P1339,属性值!A:G,R1339+1,FALSE)*VLOOKUP(I1339,属性值!A:F,5,FALSE))))</f>
        <v/>
      </c>
      <c r="Z1339" s="90" t="str">
        <f t="shared" si="45"/>
        <v/>
      </c>
      <c r="AA1339" s="90">
        <f>IF(VLOOKUP(I1339,属性值!A:B,2,FALSE)&gt;16,"",IF(P1339="","",INT(VLOOKUP(P1339,属性值!I:O,R1339+1,FALSE)*VLOOKUP(I1339,属性值!A:D,3,FALSE))))</f>
        <v>130</v>
      </c>
      <c r="AB1339" s="90">
        <f>IF(VLOOKUP(I1339,属性值!A:B,2,FALSE)&gt;16,"",IF(P1339="","",INT(VLOOKUP(P1339,属性值!I:O,R1339+1,FALSE)*VLOOKUP(I1339,属性值!A:D,4,FALSE))))</f>
        <v>260</v>
      </c>
      <c r="AC1339" s="90">
        <v>54</v>
      </c>
      <c r="AD1339" s="90" t="str">
        <f>IF(AC1339="","",VLOOKUP(AC1339,状态名词!A:C,2,FALSE))</f>
        <v>spi</v>
      </c>
      <c r="AE1339" s="90" t="str">
        <f>IF(AC1339="","",VLOOKUP(AC1339,状态名词!A:C,3,FALSE))</f>
        <v>精神</v>
      </c>
      <c r="AF1339" s="90">
        <v>60</v>
      </c>
    </row>
    <row r="1340" spans="1:32">
      <c r="I1340" s="90" t="str">
        <f>IF(H1340="",I1339,VLOOKUP(H1340,装备类型!A:B,2,FALSE))</f>
        <v>手镯</v>
      </c>
      <c r="L1340" s="90" t="s">
        <v>225</v>
      </c>
      <c r="Q1340" s="55" t="str">
        <f t="shared" si="44"/>
        <v/>
      </c>
      <c r="Y1340" s="90" t="str">
        <f>IF(VLOOKUP(I1340,属性值!A:F,2,FALSE)&lt;17,"",IF(P1340="","",INT(VLOOKUP(P1340,属性值!A:G,R1340+1,FALSE)*VLOOKUP(I1340,属性值!A:F,5,FALSE))))</f>
        <v/>
      </c>
      <c r="Z1340" s="90" t="str">
        <f t="shared" si="45"/>
        <v/>
      </c>
      <c r="AA1340" s="90" t="str">
        <f>IF(VLOOKUP(I1340,属性值!A:B,2,FALSE)&gt;16,"",IF(P1340="","",INT(VLOOKUP(P1340,属性值!I:O,R1340+1,FALSE)*VLOOKUP(I1340,属性值!A:D,3,FALSE))))</f>
        <v/>
      </c>
      <c r="AB1340" s="90" t="str">
        <f>IF(VLOOKUP(I1340,属性值!A:B,2,FALSE)&gt;16,"",IF(P1340="","",INT(VLOOKUP(P1340,属性值!I:O,R1340+1,FALSE)*VLOOKUP(I1340,属性值!A:D,4,FALSE))))</f>
        <v/>
      </c>
      <c r="AC1340" s="90">
        <v>19</v>
      </c>
      <c r="AD1340" s="90" t="str">
        <f>IF(AC1340="","",VLOOKUP(AC1340,状态名词!A:C,2,FALSE))</f>
        <v>rating</v>
      </c>
      <c r="AE1340" s="90" t="str">
        <f>IF(AC1340="","",VLOOKUP(AC1340,状态名词!A:C,3,FALSE))</f>
        <v>暴击+</v>
      </c>
      <c r="AF1340" s="90">
        <v>140</v>
      </c>
    </row>
    <row r="1341" spans="1:32">
      <c r="I1341" s="90" t="str">
        <f>IF(H1341="",I1340,VLOOKUP(H1341,装备类型!A:B,2,FALSE))</f>
        <v>手镯</v>
      </c>
      <c r="L1341" s="90" t="s">
        <v>225</v>
      </c>
      <c r="Q1341" s="55" t="str">
        <f t="shared" si="44"/>
        <v/>
      </c>
      <c r="Y1341" s="90" t="str">
        <f>IF(VLOOKUP(I1341,属性值!A:F,2,FALSE)&lt;17,"",IF(P1341="","",INT(VLOOKUP(P1341,属性值!A:G,R1341+1,FALSE)*VLOOKUP(I1341,属性值!A:F,5,FALSE))))</f>
        <v/>
      </c>
      <c r="Z1341" s="90" t="str">
        <f t="shared" si="45"/>
        <v/>
      </c>
      <c r="AA1341" s="90" t="str">
        <f>IF(VLOOKUP(I1341,属性值!A:B,2,FALSE)&gt;16,"",IF(P1341="","",INT(VLOOKUP(P1341,属性值!I:O,R1341+1,FALSE)*VLOOKUP(I1341,属性值!A:D,3,FALSE))))</f>
        <v/>
      </c>
      <c r="AB1341" s="90" t="str">
        <f>IF(VLOOKUP(I1341,属性值!A:B,2,FALSE)&gt;16,"",IF(P1341="","",INT(VLOOKUP(P1341,属性值!I:O,R1341+1,FALSE)*VLOOKUP(I1341,属性值!A:D,4,FALSE))))</f>
        <v/>
      </c>
      <c r="AC1341" s="90">
        <v>21</v>
      </c>
      <c r="AD1341" s="90" t="str">
        <f>IF(AC1341="","",VLOOKUP(AC1341,状态名词!A:C,2,FALSE))</f>
        <v>speed</v>
      </c>
      <c r="AE1341" s="90" t="str">
        <f>IF(AC1341="","",VLOOKUP(AC1341,状态名词!A:C,3,FALSE))</f>
        <v>速度+</v>
      </c>
      <c r="AF1341" s="90">
        <v>140</v>
      </c>
    </row>
    <row r="1342" spans="1:32">
      <c r="I1342" s="90" t="str">
        <f>IF(H1342="",I1341,VLOOKUP(H1342,装备类型!A:B,2,FALSE))</f>
        <v>手镯</v>
      </c>
      <c r="J1342" s="90">
        <v>2</v>
      </c>
      <c r="K1342" s="90" t="s">
        <v>2161</v>
      </c>
      <c r="L1342" s="90" t="s">
        <v>2160</v>
      </c>
      <c r="O1342" s="90">
        <v>1</v>
      </c>
      <c r="P1342" s="90">
        <v>40</v>
      </c>
      <c r="Q1342" s="55">
        <f t="shared" si="44"/>
        <v>45</v>
      </c>
      <c r="R1342" s="90">
        <v>4</v>
      </c>
      <c r="T1342" s="90" t="s">
        <v>3273</v>
      </c>
      <c r="Y1342" s="90" t="str">
        <f>IF(VLOOKUP(I1342,属性值!A:F,2,FALSE)&lt;17,"",IF(P1342="","",INT(VLOOKUP(P1342,属性值!A:G,R1342+1,FALSE)*VLOOKUP(I1342,属性值!A:F,5,FALSE))))</f>
        <v/>
      </c>
      <c r="Z1342" s="90" t="str">
        <f t="shared" si="45"/>
        <v/>
      </c>
      <c r="AA1342" s="90">
        <f>IF(VLOOKUP(I1342,属性值!A:B,2,FALSE)&gt;16,"",IF(P1342="","",INT(VLOOKUP(P1342,属性值!I:O,R1342+1,FALSE)*VLOOKUP(I1342,属性值!A:D,3,FALSE))))</f>
        <v>286</v>
      </c>
      <c r="AB1342" s="90">
        <f>IF(VLOOKUP(I1342,属性值!A:B,2,FALSE)&gt;16,"",IF(P1342="","",INT(VLOOKUP(P1342,属性值!I:O,R1342+1,FALSE)*VLOOKUP(I1342,属性值!A:D,4,FALSE))))</f>
        <v>572</v>
      </c>
      <c r="AC1342" s="90">
        <v>54</v>
      </c>
      <c r="AD1342" s="90" t="str">
        <f>IF(AC1342="","",VLOOKUP(AC1342,状态名词!A:C,2,FALSE))</f>
        <v>spi</v>
      </c>
      <c r="AE1342" s="90" t="str">
        <f>IF(AC1342="","",VLOOKUP(AC1342,状态名词!A:C,3,FALSE))</f>
        <v>精神</v>
      </c>
      <c r="AF1342" s="90">
        <v>80</v>
      </c>
    </row>
    <row r="1343" spans="1:32">
      <c r="I1343" s="90" t="str">
        <f>IF(H1343="",I1342,VLOOKUP(H1343,装备类型!A:B,2,FALSE))</f>
        <v>手镯</v>
      </c>
      <c r="L1343" s="90" t="s">
        <v>225</v>
      </c>
      <c r="Q1343" s="55" t="str">
        <f t="shared" si="44"/>
        <v/>
      </c>
      <c r="Y1343" s="90" t="str">
        <f>IF(VLOOKUP(I1343,属性值!A:F,2,FALSE)&lt;17,"",IF(P1343="","",INT(VLOOKUP(P1343,属性值!A:G,R1343+1,FALSE)*VLOOKUP(I1343,属性值!A:F,5,FALSE))))</f>
        <v/>
      </c>
      <c r="Z1343" s="90" t="str">
        <f t="shared" si="45"/>
        <v/>
      </c>
      <c r="AA1343" s="90" t="str">
        <f>IF(VLOOKUP(I1343,属性值!A:B,2,FALSE)&gt;16,"",IF(P1343="","",INT(VLOOKUP(P1343,属性值!I:O,R1343+1,FALSE)*VLOOKUP(I1343,属性值!A:D,3,FALSE))))</f>
        <v/>
      </c>
      <c r="AB1343" s="90" t="str">
        <f>IF(VLOOKUP(I1343,属性值!A:B,2,FALSE)&gt;16,"",IF(P1343="","",INT(VLOOKUP(P1343,属性值!I:O,R1343+1,FALSE)*VLOOKUP(I1343,属性值!A:D,4,FALSE))))</f>
        <v/>
      </c>
      <c r="AC1343" s="90">
        <v>19</v>
      </c>
      <c r="AD1343" s="90" t="str">
        <f>IF(AC1343="","",VLOOKUP(AC1343,状态名词!A:C,2,FALSE))</f>
        <v>rating</v>
      </c>
      <c r="AE1343" s="90" t="str">
        <f>IF(AC1343="","",VLOOKUP(AC1343,状态名词!A:C,3,FALSE))</f>
        <v>暴击+</v>
      </c>
      <c r="AF1343" s="90">
        <v>190</v>
      </c>
    </row>
    <row r="1344" spans="1:32">
      <c r="I1344" s="90" t="str">
        <f>IF(H1344="",I1343,VLOOKUP(H1344,装备类型!A:B,2,FALSE))</f>
        <v>手镯</v>
      </c>
      <c r="L1344" s="90" t="s">
        <v>225</v>
      </c>
      <c r="Q1344" s="55" t="str">
        <f t="shared" si="44"/>
        <v/>
      </c>
      <c r="Y1344" s="90" t="str">
        <f>IF(VLOOKUP(I1344,属性值!A:F,2,FALSE)&lt;17,"",IF(P1344="","",INT(VLOOKUP(P1344,属性值!A:G,R1344+1,FALSE)*VLOOKUP(I1344,属性值!A:F,5,FALSE))))</f>
        <v/>
      </c>
      <c r="Z1344" s="90" t="str">
        <f t="shared" si="45"/>
        <v/>
      </c>
      <c r="AA1344" s="90" t="str">
        <f>IF(VLOOKUP(I1344,属性值!A:B,2,FALSE)&gt;16,"",IF(P1344="","",INT(VLOOKUP(P1344,属性值!I:O,R1344+1,FALSE)*VLOOKUP(I1344,属性值!A:D,3,FALSE))))</f>
        <v/>
      </c>
      <c r="AB1344" s="90" t="str">
        <f>IF(VLOOKUP(I1344,属性值!A:B,2,FALSE)&gt;16,"",IF(P1344="","",INT(VLOOKUP(P1344,属性值!I:O,R1344+1,FALSE)*VLOOKUP(I1344,属性值!A:D,4,FALSE))))</f>
        <v/>
      </c>
      <c r="AC1344" s="90">
        <v>21</v>
      </c>
      <c r="AD1344" s="90" t="str">
        <f>IF(AC1344="","",VLOOKUP(AC1344,状态名词!A:C,2,FALSE))</f>
        <v>speed</v>
      </c>
      <c r="AE1344" s="90" t="str">
        <f>IF(AC1344="","",VLOOKUP(AC1344,状态名词!A:C,3,FALSE))</f>
        <v>速度+</v>
      </c>
      <c r="AF1344" s="90">
        <v>190</v>
      </c>
    </row>
    <row r="1345" spans="1:32">
      <c r="I1345" s="90" t="str">
        <f>IF(H1345="",I1344,VLOOKUP(H1345,装备类型!A:B,2,FALSE))</f>
        <v>手镯</v>
      </c>
      <c r="J1345" s="90">
        <v>3</v>
      </c>
      <c r="K1345" s="90" t="s">
        <v>2162</v>
      </c>
      <c r="L1345" s="90" t="s">
        <v>2160</v>
      </c>
      <c r="O1345" s="90">
        <v>1</v>
      </c>
      <c r="P1345" s="90">
        <v>60</v>
      </c>
      <c r="Q1345" s="55">
        <f t="shared" si="44"/>
        <v>67</v>
      </c>
      <c r="R1345" s="90">
        <v>5</v>
      </c>
      <c r="T1345" s="90" t="s">
        <v>3273</v>
      </c>
      <c r="U1345" s="90">
        <v>33730</v>
      </c>
      <c r="Y1345" s="90" t="str">
        <f>IF(VLOOKUP(I1345,属性值!A:F,2,FALSE)&lt;17,"",IF(P1345="","",INT(VLOOKUP(P1345,属性值!A:G,R1345+1,FALSE)*VLOOKUP(I1345,属性值!A:F,5,FALSE))))</f>
        <v/>
      </c>
      <c r="Z1345" s="90" t="str">
        <f t="shared" si="45"/>
        <v/>
      </c>
      <c r="AA1345" s="90">
        <f>IF(VLOOKUP(I1345,属性值!A:B,2,FALSE)&gt;16,"",IF(P1345="","",INT(VLOOKUP(P1345,属性值!I:O,R1345+1,FALSE)*VLOOKUP(I1345,属性值!A:D,3,FALSE))))</f>
        <v>642</v>
      </c>
      <c r="AB1345" s="90">
        <f>IF(VLOOKUP(I1345,属性值!A:B,2,FALSE)&gt;16,"",IF(P1345="","",INT(VLOOKUP(P1345,属性值!I:O,R1345+1,FALSE)*VLOOKUP(I1345,属性值!A:D,4,FALSE))))</f>
        <v>1285</v>
      </c>
      <c r="AC1345" s="90">
        <v>54</v>
      </c>
      <c r="AD1345" s="90" t="str">
        <f>IF(AC1345="","",VLOOKUP(AC1345,状态名词!A:C,2,FALSE))</f>
        <v>spi</v>
      </c>
      <c r="AE1345" s="90" t="str">
        <f>IF(AC1345="","",VLOOKUP(AC1345,状态名词!A:C,3,FALSE))</f>
        <v>精神</v>
      </c>
      <c r="AF1345" s="90">
        <v>140</v>
      </c>
    </row>
    <row r="1346" spans="1:32">
      <c r="I1346" s="90" t="str">
        <f>IF(H1346="",I1345,VLOOKUP(H1346,装备类型!A:B,2,FALSE))</f>
        <v>手镯</v>
      </c>
      <c r="L1346" s="90" t="s">
        <v>225</v>
      </c>
      <c r="Q1346" s="55" t="str">
        <f t="shared" si="44"/>
        <v/>
      </c>
      <c r="Y1346" s="90" t="str">
        <f>IF(VLOOKUP(I1346,属性值!A:F,2,FALSE)&lt;17,"",IF(P1346="","",INT(VLOOKUP(P1346,属性值!A:G,R1346+1,FALSE)*VLOOKUP(I1346,属性值!A:F,5,FALSE))))</f>
        <v/>
      </c>
      <c r="Z1346" s="90" t="str">
        <f t="shared" si="45"/>
        <v/>
      </c>
      <c r="AA1346" s="90" t="str">
        <f>IF(VLOOKUP(I1346,属性值!A:B,2,FALSE)&gt;16,"",IF(P1346="","",INT(VLOOKUP(P1346,属性值!I:O,R1346+1,FALSE)*VLOOKUP(I1346,属性值!A:D,3,FALSE))))</f>
        <v/>
      </c>
      <c r="AB1346" s="90" t="str">
        <f>IF(VLOOKUP(I1346,属性值!A:B,2,FALSE)&gt;16,"",IF(P1346="","",INT(VLOOKUP(P1346,属性值!I:O,R1346+1,FALSE)*VLOOKUP(I1346,属性值!A:D,4,FALSE))))</f>
        <v/>
      </c>
      <c r="AC1346" s="90">
        <v>19</v>
      </c>
      <c r="AD1346" s="90" t="str">
        <f>IF(AC1346="","",VLOOKUP(AC1346,状态名词!A:C,2,FALSE))</f>
        <v>rating</v>
      </c>
      <c r="AE1346" s="90" t="str">
        <f>IF(AC1346="","",VLOOKUP(AC1346,状态名词!A:C,3,FALSE))</f>
        <v>暴击+</v>
      </c>
      <c r="AF1346" s="90">
        <v>320</v>
      </c>
    </row>
    <row r="1347" spans="1:32">
      <c r="I1347" s="90" t="str">
        <f>IF(H1347="",I1346,VLOOKUP(H1347,装备类型!A:B,2,FALSE))</f>
        <v>手镯</v>
      </c>
      <c r="L1347" s="90" t="s">
        <v>225</v>
      </c>
      <c r="Q1347" s="55" t="str">
        <f t="shared" si="44"/>
        <v/>
      </c>
      <c r="Y1347" s="90" t="str">
        <f>IF(VLOOKUP(I1347,属性值!A:F,2,FALSE)&lt;17,"",IF(P1347="","",INT(VLOOKUP(P1347,属性值!A:G,R1347+1,FALSE)*VLOOKUP(I1347,属性值!A:F,5,FALSE))))</f>
        <v/>
      </c>
      <c r="Z1347" s="90" t="str">
        <f t="shared" si="45"/>
        <v/>
      </c>
      <c r="AA1347" s="90" t="str">
        <f>IF(VLOOKUP(I1347,属性值!A:B,2,FALSE)&gt;16,"",IF(P1347="","",INT(VLOOKUP(P1347,属性值!I:O,R1347+1,FALSE)*VLOOKUP(I1347,属性值!A:D,3,FALSE))))</f>
        <v/>
      </c>
      <c r="AB1347" s="90" t="str">
        <f>IF(VLOOKUP(I1347,属性值!A:B,2,FALSE)&gt;16,"",IF(P1347="","",INT(VLOOKUP(P1347,属性值!I:O,R1347+1,FALSE)*VLOOKUP(I1347,属性值!A:D,4,FALSE))))</f>
        <v/>
      </c>
      <c r="AC1347" s="90">
        <v>21</v>
      </c>
      <c r="AD1347" s="90" t="str">
        <f>IF(AC1347="","",VLOOKUP(AC1347,状态名词!A:C,2,FALSE))</f>
        <v>speed</v>
      </c>
      <c r="AE1347" s="90" t="str">
        <f>IF(AC1347="","",VLOOKUP(AC1347,状态名词!A:C,3,FALSE))</f>
        <v>速度+</v>
      </c>
      <c r="AF1347" s="90">
        <v>320</v>
      </c>
    </row>
    <row r="1348" spans="1:32">
      <c r="A1348" s="90">
        <v>16043</v>
      </c>
      <c r="B1348" s="90">
        <v>20</v>
      </c>
      <c r="C1348" s="90">
        <v>4</v>
      </c>
      <c r="D1348" s="90">
        <v>20</v>
      </c>
      <c r="E1348" s="90">
        <v>5</v>
      </c>
      <c r="F1348" s="90">
        <v>-2</v>
      </c>
      <c r="H1348" s="90">
        <v>11</v>
      </c>
      <c r="I1348" s="90" t="str">
        <f>IF(H1348="",I1347,VLOOKUP(H1348,装备类型!A:B,2,FALSE))</f>
        <v>头部</v>
      </c>
      <c r="J1348" s="90">
        <v>1</v>
      </c>
      <c r="K1348" s="90" t="s">
        <v>2163</v>
      </c>
      <c r="L1348" s="90" t="s">
        <v>5454</v>
      </c>
      <c r="O1348" s="90">
        <v>1</v>
      </c>
      <c r="P1348" s="90">
        <v>20</v>
      </c>
      <c r="Q1348" s="55">
        <f t="shared" si="44"/>
        <v>25</v>
      </c>
      <c r="R1348" s="90">
        <v>4</v>
      </c>
      <c r="T1348" s="90" t="s">
        <v>4427</v>
      </c>
      <c r="Y1348" s="90" t="str">
        <f>IF(VLOOKUP(I1348,属性值!A:F,2,FALSE)&lt;17,"",IF(P1348="","",INT(VLOOKUP(P1348,属性值!A:G,R1348+1,FALSE)*VLOOKUP(I1348,属性值!A:F,5,FALSE))))</f>
        <v/>
      </c>
      <c r="Z1348" s="90" t="str">
        <f t="shared" si="45"/>
        <v/>
      </c>
      <c r="AA1348" s="90">
        <f>IF(VLOOKUP(I1348,属性值!A:B,2,FALSE)&gt;16,"",IF(P1348="","",INT(VLOOKUP(P1348,属性值!I:O,R1348+1,FALSE)*VLOOKUP(I1348,属性值!A:D,3,FALSE))))</f>
        <v>260</v>
      </c>
      <c r="AB1348" s="90">
        <f>IF(VLOOKUP(I1348,属性值!A:B,2,FALSE)&gt;16,"",IF(P1348="","",INT(VLOOKUP(P1348,属性值!I:O,R1348+1,FALSE)*VLOOKUP(I1348,属性值!A:D,4,FALSE))))</f>
        <v>130</v>
      </c>
      <c r="AC1348" s="90">
        <v>58</v>
      </c>
      <c r="AD1348" s="90" t="str">
        <f>IF(AC1348="","",VLOOKUP(AC1348,状态名词!A:C,2,FALSE))</f>
        <v>vit</v>
      </c>
      <c r="AE1348" s="90" t="str">
        <f>IF(AC1348="","",VLOOKUP(AC1348,状态名词!A:C,3,FALSE))</f>
        <v>体力</v>
      </c>
      <c r="AF1348" s="90">
        <v>20</v>
      </c>
    </row>
    <row r="1349" spans="1:32">
      <c r="I1349" s="90" t="str">
        <f>IF(H1349="",I1348,VLOOKUP(H1349,装备类型!A:B,2,FALSE))</f>
        <v>头部</v>
      </c>
      <c r="L1349" s="90" t="s">
        <v>225</v>
      </c>
      <c r="Q1349" s="55" t="str">
        <f t="shared" si="44"/>
        <v/>
      </c>
      <c r="Y1349" s="90" t="str">
        <f>IF(VLOOKUP(I1349,属性值!A:F,2,FALSE)&lt;17,"",IF(P1349="","",INT(VLOOKUP(P1349,属性值!A:G,R1349+1,FALSE)*VLOOKUP(I1349,属性值!A:F,5,FALSE))))</f>
        <v/>
      </c>
      <c r="Z1349" s="90" t="str">
        <f t="shared" si="45"/>
        <v/>
      </c>
      <c r="AA1349" s="90" t="str">
        <f>IF(VLOOKUP(I1349,属性值!A:B,2,FALSE)&gt;16,"",IF(P1349="","",INT(VLOOKUP(P1349,属性值!I:O,R1349+1,FALSE)*VLOOKUP(I1349,属性值!A:D,3,FALSE))))</f>
        <v/>
      </c>
      <c r="AB1349" s="90" t="str">
        <f>IF(VLOOKUP(I1349,属性值!A:B,2,FALSE)&gt;16,"",IF(P1349="","",INT(VLOOKUP(P1349,属性值!I:O,R1349+1,FALSE)*VLOOKUP(I1349,属性值!A:D,4,FALSE))))</f>
        <v/>
      </c>
      <c r="AC1349" s="90">
        <v>61</v>
      </c>
      <c r="AD1349" s="90" t="str">
        <f>IF(AC1349="","",VLOOKUP(AC1349,状态名词!A:C,2,FALSE))</f>
        <v>team_ad</v>
      </c>
      <c r="AE1349" s="90" t="str">
        <f>IF(AC1349="","",VLOOKUP(AC1349,状态名词!A:C,3,FALSE))</f>
        <v>队伍AD</v>
      </c>
      <c r="AF1349" s="90">
        <v>20</v>
      </c>
    </row>
    <row r="1350" spans="1:32">
      <c r="I1350" s="90" t="str">
        <f>IF(H1350="",I1349,VLOOKUP(H1350,装备类型!A:B,2,FALSE))</f>
        <v>头部</v>
      </c>
      <c r="L1350" s="90" t="s">
        <v>225</v>
      </c>
      <c r="Q1350" s="55" t="str">
        <f t="shared" si="44"/>
        <v/>
      </c>
      <c r="Y1350" s="90" t="str">
        <f>IF(VLOOKUP(I1350,属性值!A:F,2,FALSE)&lt;17,"",IF(P1350="","",INT(VLOOKUP(P1350,属性值!A:G,R1350+1,FALSE)*VLOOKUP(I1350,属性值!A:F,5,FALSE))))</f>
        <v/>
      </c>
      <c r="Z1350" s="90" t="str">
        <f t="shared" si="45"/>
        <v/>
      </c>
      <c r="AA1350" s="90" t="str">
        <f>IF(VLOOKUP(I1350,属性值!A:B,2,FALSE)&gt;16,"",IF(P1350="","",INT(VLOOKUP(P1350,属性值!I:O,R1350+1,FALSE)*VLOOKUP(I1350,属性值!A:D,3,FALSE))))</f>
        <v/>
      </c>
      <c r="AB1350" s="90" t="str">
        <f>IF(VLOOKUP(I1350,属性值!A:B,2,FALSE)&gt;16,"",IF(P1350="","",INT(VLOOKUP(P1350,属性值!I:O,R1350+1,FALSE)*VLOOKUP(I1350,属性值!A:D,4,FALSE))))</f>
        <v/>
      </c>
      <c r="AC1350" s="90">
        <v>25</v>
      </c>
      <c r="AD1350" s="90" t="str">
        <f>IF(AC1350="","",VLOOKUP(AC1350,状态名词!A:C,2,FALSE))</f>
        <v>duochong</v>
      </c>
      <c r="AE1350" s="90" t="str">
        <f>IF(AC1350="","",VLOOKUP(AC1350,状态名词!A:C,3,FALSE))</f>
        <v>多重施法</v>
      </c>
      <c r="AF1350" s="90">
        <v>20</v>
      </c>
    </row>
    <row r="1351" spans="1:32">
      <c r="I1351" s="90" t="str">
        <f>IF(H1351="",I1350,VLOOKUP(H1351,装备类型!A:B,2,FALSE))</f>
        <v>头部</v>
      </c>
      <c r="J1351" s="90">
        <v>2</v>
      </c>
      <c r="K1351" s="90" t="s">
        <v>2164</v>
      </c>
      <c r="L1351" s="90" t="s">
        <v>1988</v>
      </c>
      <c r="O1351" s="90">
        <v>1</v>
      </c>
      <c r="P1351" s="90">
        <v>40</v>
      </c>
      <c r="Q1351" s="55">
        <f t="shared" si="44"/>
        <v>45</v>
      </c>
      <c r="R1351" s="90">
        <v>4</v>
      </c>
      <c r="T1351" s="90" t="s">
        <v>4427</v>
      </c>
      <c r="Y1351" s="90" t="str">
        <f>IF(VLOOKUP(I1351,属性值!A:F,2,FALSE)&lt;17,"",IF(P1351="","",INT(VLOOKUP(P1351,属性值!A:G,R1351+1,FALSE)*VLOOKUP(I1351,属性值!A:F,5,FALSE))))</f>
        <v/>
      </c>
      <c r="Z1351" s="90" t="str">
        <f t="shared" si="45"/>
        <v/>
      </c>
      <c r="AA1351" s="90">
        <f>IF(VLOOKUP(I1351,属性值!A:B,2,FALSE)&gt;16,"",IF(P1351="","",INT(VLOOKUP(P1351,属性值!I:O,R1351+1,FALSE)*VLOOKUP(I1351,属性值!A:D,3,FALSE))))</f>
        <v>572</v>
      </c>
      <c r="AB1351" s="90">
        <f>IF(VLOOKUP(I1351,属性值!A:B,2,FALSE)&gt;16,"",IF(P1351="","",INT(VLOOKUP(P1351,属性值!I:O,R1351+1,FALSE)*VLOOKUP(I1351,属性值!A:D,4,FALSE))))</f>
        <v>286</v>
      </c>
      <c r="AC1351" s="90">
        <v>58</v>
      </c>
      <c r="AD1351" s="90" t="str">
        <f>IF(AC1351="","",VLOOKUP(AC1351,状态名词!A:C,2,FALSE))</f>
        <v>vit</v>
      </c>
      <c r="AE1351" s="90" t="str">
        <f>IF(AC1351="","",VLOOKUP(AC1351,状态名词!A:C,3,FALSE))</f>
        <v>体力</v>
      </c>
      <c r="AF1351" s="90">
        <v>20</v>
      </c>
    </row>
    <row r="1352" spans="1:32">
      <c r="I1352" s="90" t="str">
        <f>IF(H1352="",I1351,VLOOKUP(H1352,装备类型!A:B,2,FALSE))</f>
        <v>头部</v>
      </c>
      <c r="L1352" s="90" t="s">
        <v>225</v>
      </c>
      <c r="Q1352" s="55" t="str">
        <f t="shared" si="44"/>
        <v/>
      </c>
      <c r="Y1352" s="90" t="str">
        <f>IF(VLOOKUP(I1352,属性值!A:F,2,FALSE)&lt;17,"",IF(P1352="","",INT(VLOOKUP(P1352,属性值!A:G,R1352+1,FALSE)*VLOOKUP(I1352,属性值!A:F,5,FALSE))))</f>
        <v/>
      </c>
      <c r="Z1352" s="90" t="str">
        <f t="shared" si="45"/>
        <v/>
      </c>
      <c r="AA1352" s="90" t="str">
        <f>IF(VLOOKUP(I1352,属性值!A:B,2,FALSE)&gt;16,"",IF(P1352="","",INT(VLOOKUP(P1352,属性值!I:O,R1352+1,FALSE)*VLOOKUP(I1352,属性值!A:D,3,FALSE))))</f>
        <v/>
      </c>
      <c r="AB1352" s="90" t="str">
        <f>IF(VLOOKUP(I1352,属性值!A:B,2,FALSE)&gt;16,"",IF(P1352="","",INT(VLOOKUP(P1352,属性值!I:O,R1352+1,FALSE)*VLOOKUP(I1352,属性值!A:D,4,FALSE))))</f>
        <v/>
      </c>
      <c r="AC1352" s="90">
        <v>61</v>
      </c>
      <c r="AD1352" s="90" t="str">
        <f>IF(AC1352="","",VLOOKUP(AC1352,状态名词!A:C,2,FALSE))</f>
        <v>team_ad</v>
      </c>
      <c r="AE1352" s="90" t="str">
        <f>IF(AC1352="","",VLOOKUP(AC1352,状态名词!A:C,3,FALSE))</f>
        <v>队伍AD</v>
      </c>
      <c r="AF1352" s="90">
        <v>20</v>
      </c>
    </row>
    <row r="1353" spans="1:32">
      <c r="I1353" s="90" t="str">
        <f>IF(H1353="",I1352,VLOOKUP(H1353,装备类型!A:B,2,FALSE))</f>
        <v>头部</v>
      </c>
      <c r="L1353" s="90" t="s">
        <v>225</v>
      </c>
      <c r="Q1353" s="55" t="str">
        <f t="shared" si="44"/>
        <v/>
      </c>
      <c r="Y1353" s="90" t="str">
        <f>IF(VLOOKUP(I1353,属性值!A:F,2,FALSE)&lt;17,"",IF(P1353="","",INT(VLOOKUP(P1353,属性值!A:G,R1353+1,FALSE)*VLOOKUP(I1353,属性值!A:F,5,FALSE))))</f>
        <v/>
      </c>
      <c r="Z1353" s="90" t="str">
        <f t="shared" si="45"/>
        <v/>
      </c>
      <c r="AA1353" s="90" t="str">
        <f>IF(VLOOKUP(I1353,属性值!A:B,2,FALSE)&gt;16,"",IF(P1353="","",INT(VLOOKUP(P1353,属性值!I:O,R1353+1,FALSE)*VLOOKUP(I1353,属性值!A:D,3,FALSE))))</f>
        <v/>
      </c>
      <c r="AB1353" s="90" t="str">
        <f>IF(VLOOKUP(I1353,属性值!A:B,2,FALSE)&gt;16,"",IF(P1353="","",INT(VLOOKUP(P1353,属性值!I:O,R1353+1,FALSE)*VLOOKUP(I1353,属性值!A:D,4,FALSE))))</f>
        <v/>
      </c>
      <c r="AC1353" s="90">
        <v>25</v>
      </c>
      <c r="AD1353" s="90" t="str">
        <f>IF(AC1353="","",VLOOKUP(AC1353,状态名词!A:C,2,FALSE))</f>
        <v>duochong</v>
      </c>
      <c r="AE1353" s="90" t="str">
        <f>IF(AC1353="","",VLOOKUP(AC1353,状态名词!A:C,3,FALSE))</f>
        <v>多重施法</v>
      </c>
      <c r="AF1353" s="90">
        <v>50</v>
      </c>
    </row>
    <row r="1354" spans="1:32">
      <c r="I1354" s="90" t="str">
        <f>IF(H1354="",I1353,VLOOKUP(H1354,装备类型!A:B,2,FALSE))</f>
        <v>头部</v>
      </c>
      <c r="J1354" s="90">
        <v>3</v>
      </c>
      <c r="K1354" s="90" t="s">
        <v>2165</v>
      </c>
      <c r="L1354" s="90" t="s">
        <v>1988</v>
      </c>
      <c r="O1354" s="90">
        <v>1</v>
      </c>
      <c r="P1354" s="90">
        <v>60</v>
      </c>
      <c r="Q1354" s="55">
        <f t="shared" si="44"/>
        <v>67</v>
      </c>
      <c r="R1354" s="90">
        <v>5</v>
      </c>
      <c r="T1354" s="90" t="s">
        <v>4427</v>
      </c>
      <c r="U1354" s="90">
        <v>33731</v>
      </c>
      <c r="Y1354" s="90" t="str">
        <f>IF(VLOOKUP(I1354,属性值!A:F,2,FALSE)&lt;17,"",IF(P1354="","",INT(VLOOKUP(P1354,属性值!A:G,R1354+1,FALSE)*VLOOKUP(I1354,属性值!A:F,5,FALSE))))</f>
        <v/>
      </c>
      <c r="Z1354" s="90" t="str">
        <f t="shared" si="45"/>
        <v/>
      </c>
      <c r="AA1354" s="90">
        <f>IF(VLOOKUP(I1354,属性值!A:B,2,FALSE)&gt;16,"",IF(P1354="","",INT(VLOOKUP(P1354,属性值!I:O,R1354+1,FALSE)*VLOOKUP(I1354,属性值!A:D,3,FALSE))))</f>
        <v>1285</v>
      </c>
      <c r="AB1354" s="90">
        <f>IF(VLOOKUP(I1354,属性值!A:B,2,FALSE)&gt;16,"",IF(P1354="","",INT(VLOOKUP(P1354,属性值!I:O,R1354+1,FALSE)*VLOOKUP(I1354,属性值!A:D,4,FALSE))))</f>
        <v>642</v>
      </c>
      <c r="AC1354" s="90">
        <v>58</v>
      </c>
      <c r="AD1354" s="90" t="str">
        <f>IF(AC1354="","",VLOOKUP(AC1354,状态名词!A:C,2,FALSE))</f>
        <v>vit</v>
      </c>
      <c r="AE1354" s="90" t="str">
        <f>IF(AC1354="","",VLOOKUP(AC1354,状态名词!A:C,3,FALSE))</f>
        <v>体力</v>
      </c>
      <c r="AF1354" s="90">
        <v>40</v>
      </c>
    </row>
    <row r="1355" spans="1:32">
      <c r="I1355" s="90" t="str">
        <f>IF(H1355="",I1354,VLOOKUP(H1355,装备类型!A:B,2,FALSE))</f>
        <v>头部</v>
      </c>
      <c r="L1355" s="90" t="s">
        <v>225</v>
      </c>
      <c r="Q1355" s="55" t="str">
        <f t="shared" si="44"/>
        <v/>
      </c>
      <c r="Y1355" s="90" t="str">
        <f>IF(VLOOKUP(I1355,属性值!A:F,2,FALSE)&lt;17,"",IF(P1355="","",INT(VLOOKUP(P1355,属性值!A:G,R1355+1,FALSE)*VLOOKUP(I1355,属性值!A:F,5,FALSE))))</f>
        <v/>
      </c>
      <c r="Z1355" s="90" t="str">
        <f t="shared" si="45"/>
        <v/>
      </c>
      <c r="AA1355" s="90" t="str">
        <f>IF(VLOOKUP(I1355,属性值!A:B,2,FALSE)&gt;16,"",IF(P1355="","",INT(VLOOKUP(P1355,属性值!I:O,R1355+1,FALSE)*VLOOKUP(I1355,属性值!A:D,3,FALSE))))</f>
        <v/>
      </c>
      <c r="AB1355" s="90" t="str">
        <f>IF(VLOOKUP(I1355,属性值!A:B,2,FALSE)&gt;16,"",IF(P1355="","",INT(VLOOKUP(P1355,属性值!I:O,R1355+1,FALSE)*VLOOKUP(I1355,属性值!A:D,4,FALSE))))</f>
        <v/>
      </c>
      <c r="AC1355" s="90">
        <v>61</v>
      </c>
      <c r="AD1355" s="90" t="str">
        <f>IF(AC1355="","",VLOOKUP(AC1355,状态名词!A:C,2,FALSE))</f>
        <v>team_ad</v>
      </c>
      <c r="AE1355" s="90" t="str">
        <f>IF(AC1355="","",VLOOKUP(AC1355,状态名词!A:C,3,FALSE))</f>
        <v>队伍AD</v>
      </c>
      <c r="AF1355" s="90">
        <v>30</v>
      </c>
    </row>
    <row r="1356" spans="1:32">
      <c r="I1356" s="90" t="str">
        <f>IF(H1356="",I1355,VLOOKUP(H1356,装备类型!A:B,2,FALSE))</f>
        <v>头部</v>
      </c>
      <c r="L1356" s="90" t="s">
        <v>225</v>
      </c>
      <c r="Q1356" s="55" t="str">
        <f t="shared" si="44"/>
        <v/>
      </c>
      <c r="Y1356" s="90" t="str">
        <f>IF(VLOOKUP(I1356,属性值!A:F,2,FALSE)&lt;17,"",IF(P1356="","",INT(VLOOKUP(P1356,属性值!A:G,R1356+1,FALSE)*VLOOKUP(I1356,属性值!A:F,5,FALSE))))</f>
        <v/>
      </c>
      <c r="Z1356" s="90" t="str">
        <f t="shared" si="45"/>
        <v/>
      </c>
      <c r="AA1356" s="90" t="str">
        <f>IF(VLOOKUP(I1356,属性值!A:B,2,FALSE)&gt;16,"",IF(P1356="","",INT(VLOOKUP(P1356,属性值!I:O,R1356+1,FALSE)*VLOOKUP(I1356,属性值!A:D,3,FALSE))))</f>
        <v/>
      </c>
      <c r="AB1356" s="90" t="str">
        <f>IF(VLOOKUP(I1356,属性值!A:B,2,FALSE)&gt;16,"",IF(P1356="","",INT(VLOOKUP(P1356,属性值!I:O,R1356+1,FALSE)*VLOOKUP(I1356,属性值!A:D,4,FALSE))))</f>
        <v/>
      </c>
      <c r="AC1356" s="90">
        <v>25</v>
      </c>
      <c r="AD1356" s="90" t="str">
        <f>IF(AC1356="","",VLOOKUP(AC1356,状态名词!A:C,2,FALSE))</f>
        <v>duochong</v>
      </c>
      <c r="AE1356" s="90" t="str">
        <f>IF(AC1356="","",VLOOKUP(AC1356,状态名词!A:C,3,FALSE))</f>
        <v>多重施法</v>
      </c>
      <c r="AF1356" s="90">
        <v>80</v>
      </c>
    </row>
    <row r="1357" spans="1:32">
      <c r="A1357" s="90">
        <v>16044</v>
      </c>
      <c r="B1357" s="90">
        <v>20</v>
      </c>
      <c r="C1357" s="90">
        <v>4</v>
      </c>
      <c r="D1357" s="90">
        <v>20</v>
      </c>
      <c r="E1357" s="90">
        <v>5</v>
      </c>
      <c r="F1357" s="90">
        <v>-2</v>
      </c>
      <c r="H1357" s="90">
        <v>12</v>
      </c>
      <c r="I1357" s="90" t="str">
        <f>IF(H1357="",I1356,VLOOKUP(H1357,装备类型!A:B,2,FALSE))</f>
        <v>胸部</v>
      </c>
      <c r="J1357" s="90">
        <v>1</v>
      </c>
      <c r="K1357" s="90" t="s">
        <v>2166</v>
      </c>
      <c r="L1357" s="90" t="s">
        <v>5454</v>
      </c>
      <c r="O1357" s="90">
        <v>1</v>
      </c>
      <c r="P1357" s="90">
        <v>20</v>
      </c>
      <c r="Q1357" s="55">
        <f t="shared" si="44"/>
        <v>25</v>
      </c>
      <c r="R1357" s="90">
        <v>4</v>
      </c>
      <c r="T1357" s="90" t="s">
        <v>3275</v>
      </c>
      <c r="Y1357" s="90" t="str">
        <f>IF(VLOOKUP(I1357,属性值!A:F,2,FALSE)&lt;17,"",IF(P1357="","",INT(VLOOKUP(P1357,属性值!A:G,R1357+1,FALSE)*VLOOKUP(I1357,属性值!A:F,5,FALSE))))</f>
        <v/>
      </c>
      <c r="Z1357" s="90" t="str">
        <f t="shared" si="45"/>
        <v/>
      </c>
      <c r="AA1357" s="90">
        <f>IF(VLOOKUP(I1357,属性值!A:B,2,FALSE)&gt;16,"",IF(P1357="","",INT(VLOOKUP(P1357,属性值!I:O,R1357+1,FALSE)*VLOOKUP(I1357,属性值!A:D,3,FALSE))))</f>
        <v>260</v>
      </c>
      <c r="AB1357" s="90">
        <f>IF(VLOOKUP(I1357,属性值!A:B,2,FALSE)&gt;16,"",IF(P1357="","",INT(VLOOKUP(P1357,属性值!I:O,R1357+1,FALSE)*VLOOKUP(I1357,属性值!A:D,4,FALSE))))</f>
        <v>130</v>
      </c>
      <c r="AC1357" s="90">
        <v>58</v>
      </c>
      <c r="AD1357" s="90" t="str">
        <f>IF(AC1357="","",VLOOKUP(AC1357,状态名词!A:C,2,FALSE))</f>
        <v>vit</v>
      </c>
      <c r="AE1357" s="90" t="str">
        <f>IF(AC1357="","",VLOOKUP(AC1357,状态名词!A:C,3,FALSE))</f>
        <v>体力</v>
      </c>
      <c r="AF1357" s="90">
        <v>20</v>
      </c>
    </row>
    <row r="1358" spans="1:32">
      <c r="I1358" s="90" t="str">
        <f>IF(H1358="",I1357,VLOOKUP(H1358,装备类型!A:B,2,FALSE))</f>
        <v>胸部</v>
      </c>
      <c r="L1358" s="90" t="s">
        <v>225</v>
      </c>
      <c r="Q1358" s="55" t="str">
        <f t="shared" si="44"/>
        <v/>
      </c>
      <c r="Y1358" s="90" t="str">
        <f>IF(VLOOKUP(I1358,属性值!A:F,2,FALSE)&lt;17,"",IF(P1358="","",INT(VLOOKUP(P1358,属性值!A:G,R1358+1,FALSE)*VLOOKUP(I1358,属性值!A:F,5,FALSE))))</f>
        <v/>
      </c>
      <c r="Z1358" s="90" t="str">
        <f t="shared" si="45"/>
        <v/>
      </c>
      <c r="AA1358" s="90" t="str">
        <f>IF(VLOOKUP(I1358,属性值!A:B,2,FALSE)&gt;16,"",IF(P1358="","",INT(VLOOKUP(P1358,属性值!I:O,R1358+1,FALSE)*VLOOKUP(I1358,属性值!A:D,3,FALSE))))</f>
        <v/>
      </c>
      <c r="AB1358" s="90" t="str">
        <f>IF(VLOOKUP(I1358,属性值!A:B,2,FALSE)&gt;16,"",IF(P1358="","",INT(VLOOKUP(P1358,属性值!I:O,R1358+1,FALSE)*VLOOKUP(I1358,属性值!A:D,4,FALSE))))</f>
        <v/>
      </c>
      <c r="AC1358" s="90">
        <v>61</v>
      </c>
      <c r="AD1358" s="90" t="str">
        <f>IF(AC1358="","",VLOOKUP(AC1358,状态名词!A:C,2,FALSE))</f>
        <v>team_ad</v>
      </c>
      <c r="AE1358" s="90" t="str">
        <f>IF(AC1358="","",VLOOKUP(AC1358,状态名词!A:C,3,FALSE))</f>
        <v>队伍AD</v>
      </c>
      <c r="AF1358" s="90">
        <v>20</v>
      </c>
    </row>
    <row r="1359" spans="1:32">
      <c r="I1359" s="90" t="str">
        <f>IF(H1359="",I1358,VLOOKUP(H1359,装备类型!A:B,2,FALSE))</f>
        <v>胸部</v>
      </c>
      <c r="L1359" s="90" t="s">
        <v>225</v>
      </c>
      <c r="Q1359" s="55" t="str">
        <f t="shared" si="44"/>
        <v/>
      </c>
      <c r="Y1359" s="90" t="str">
        <f>IF(VLOOKUP(I1359,属性值!A:F,2,FALSE)&lt;17,"",IF(P1359="","",INT(VLOOKUP(P1359,属性值!A:G,R1359+1,FALSE)*VLOOKUP(I1359,属性值!A:F,5,FALSE))))</f>
        <v/>
      </c>
      <c r="Z1359" s="90" t="str">
        <f t="shared" si="45"/>
        <v/>
      </c>
      <c r="AA1359" s="90" t="str">
        <f>IF(VLOOKUP(I1359,属性值!A:B,2,FALSE)&gt;16,"",IF(P1359="","",INT(VLOOKUP(P1359,属性值!I:O,R1359+1,FALSE)*VLOOKUP(I1359,属性值!A:D,3,FALSE))))</f>
        <v/>
      </c>
      <c r="AB1359" s="90" t="str">
        <f>IF(VLOOKUP(I1359,属性值!A:B,2,FALSE)&gt;16,"",IF(P1359="","",INT(VLOOKUP(P1359,属性值!I:O,R1359+1,FALSE)*VLOOKUP(I1359,属性值!A:D,4,FALSE))))</f>
        <v/>
      </c>
      <c r="AC1359" s="90">
        <v>25</v>
      </c>
      <c r="AD1359" s="90" t="str">
        <f>IF(AC1359="","",VLOOKUP(AC1359,状态名词!A:C,2,FALSE))</f>
        <v>duochong</v>
      </c>
      <c r="AE1359" s="90" t="str">
        <f>IF(AC1359="","",VLOOKUP(AC1359,状态名词!A:C,3,FALSE))</f>
        <v>多重施法</v>
      </c>
      <c r="AF1359" s="90">
        <v>20</v>
      </c>
    </row>
    <row r="1360" spans="1:32">
      <c r="I1360" s="90" t="str">
        <f>IF(H1360="",I1359,VLOOKUP(H1360,装备类型!A:B,2,FALSE))</f>
        <v>胸部</v>
      </c>
      <c r="J1360" s="90">
        <v>2</v>
      </c>
      <c r="K1360" s="90" t="s">
        <v>2167</v>
      </c>
      <c r="L1360" s="90" t="s">
        <v>1988</v>
      </c>
      <c r="O1360" s="90">
        <v>1</v>
      </c>
      <c r="P1360" s="90">
        <v>40</v>
      </c>
      <c r="Q1360" s="55">
        <f t="shared" si="44"/>
        <v>45</v>
      </c>
      <c r="R1360" s="90">
        <v>4</v>
      </c>
      <c r="T1360" s="90" t="s">
        <v>3275</v>
      </c>
      <c r="Y1360" s="90" t="str">
        <f>IF(VLOOKUP(I1360,属性值!A:F,2,FALSE)&lt;17,"",IF(P1360="","",INT(VLOOKUP(P1360,属性值!A:G,R1360+1,FALSE)*VLOOKUP(I1360,属性值!A:F,5,FALSE))))</f>
        <v/>
      </c>
      <c r="Z1360" s="90" t="str">
        <f t="shared" si="45"/>
        <v/>
      </c>
      <c r="AA1360" s="90">
        <f>IF(VLOOKUP(I1360,属性值!A:B,2,FALSE)&gt;16,"",IF(P1360="","",INT(VLOOKUP(P1360,属性值!I:O,R1360+1,FALSE)*VLOOKUP(I1360,属性值!A:D,3,FALSE))))</f>
        <v>572</v>
      </c>
      <c r="AB1360" s="90">
        <f>IF(VLOOKUP(I1360,属性值!A:B,2,FALSE)&gt;16,"",IF(P1360="","",INT(VLOOKUP(P1360,属性值!I:O,R1360+1,FALSE)*VLOOKUP(I1360,属性值!A:D,4,FALSE))))</f>
        <v>286</v>
      </c>
      <c r="AC1360" s="90">
        <v>58</v>
      </c>
      <c r="AD1360" s="90" t="str">
        <f>IF(AC1360="","",VLOOKUP(AC1360,状态名词!A:C,2,FALSE))</f>
        <v>vit</v>
      </c>
      <c r="AE1360" s="90" t="str">
        <f>IF(AC1360="","",VLOOKUP(AC1360,状态名词!A:C,3,FALSE))</f>
        <v>体力</v>
      </c>
      <c r="AF1360" s="90">
        <v>20</v>
      </c>
    </row>
    <row r="1361" spans="1:32">
      <c r="I1361" s="90" t="str">
        <f>IF(H1361="",I1360,VLOOKUP(H1361,装备类型!A:B,2,FALSE))</f>
        <v>胸部</v>
      </c>
      <c r="L1361" s="90" t="s">
        <v>225</v>
      </c>
      <c r="Q1361" s="55" t="str">
        <f t="shared" si="44"/>
        <v/>
      </c>
      <c r="Y1361" s="90" t="str">
        <f>IF(VLOOKUP(I1361,属性值!A:F,2,FALSE)&lt;17,"",IF(P1361="","",INT(VLOOKUP(P1361,属性值!A:G,R1361+1,FALSE)*VLOOKUP(I1361,属性值!A:F,5,FALSE))))</f>
        <v/>
      </c>
      <c r="Z1361" s="90" t="str">
        <f t="shared" si="45"/>
        <v/>
      </c>
      <c r="AA1361" s="90" t="str">
        <f>IF(VLOOKUP(I1361,属性值!A:B,2,FALSE)&gt;16,"",IF(P1361="","",INT(VLOOKUP(P1361,属性值!I:O,R1361+1,FALSE)*VLOOKUP(I1361,属性值!A:D,3,FALSE))))</f>
        <v/>
      </c>
      <c r="AB1361" s="90" t="str">
        <f>IF(VLOOKUP(I1361,属性值!A:B,2,FALSE)&gt;16,"",IF(P1361="","",INT(VLOOKUP(P1361,属性值!I:O,R1361+1,FALSE)*VLOOKUP(I1361,属性值!A:D,4,FALSE))))</f>
        <v/>
      </c>
      <c r="AC1361" s="90">
        <v>61</v>
      </c>
      <c r="AD1361" s="90" t="str">
        <f>IF(AC1361="","",VLOOKUP(AC1361,状态名词!A:C,2,FALSE))</f>
        <v>team_ad</v>
      </c>
      <c r="AE1361" s="90" t="str">
        <f>IF(AC1361="","",VLOOKUP(AC1361,状态名词!A:C,3,FALSE))</f>
        <v>队伍AD</v>
      </c>
      <c r="AF1361" s="90">
        <v>20</v>
      </c>
    </row>
    <row r="1362" spans="1:32">
      <c r="I1362" s="90" t="str">
        <f>IF(H1362="",I1361,VLOOKUP(H1362,装备类型!A:B,2,FALSE))</f>
        <v>胸部</v>
      </c>
      <c r="L1362" s="90" t="s">
        <v>225</v>
      </c>
      <c r="Q1362" s="55" t="str">
        <f t="shared" si="44"/>
        <v/>
      </c>
      <c r="Y1362" s="90" t="str">
        <f>IF(VLOOKUP(I1362,属性值!A:F,2,FALSE)&lt;17,"",IF(P1362="","",INT(VLOOKUP(P1362,属性值!A:G,R1362+1,FALSE)*VLOOKUP(I1362,属性值!A:F,5,FALSE))))</f>
        <v/>
      </c>
      <c r="Z1362" s="90" t="str">
        <f t="shared" si="45"/>
        <v/>
      </c>
      <c r="AA1362" s="90" t="str">
        <f>IF(VLOOKUP(I1362,属性值!A:B,2,FALSE)&gt;16,"",IF(P1362="","",INT(VLOOKUP(P1362,属性值!I:O,R1362+1,FALSE)*VLOOKUP(I1362,属性值!A:D,3,FALSE))))</f>
        <v/>
      </c>
      <c r="AB1362" s="90" t="str">
        <f>IF(VLOOKUP(I1362,属性值!A:B,2,FALSE)&gt;16,"",IF(P1362="","",INT(VLOOKUP(P1362,属性值!I:O,R1362+1,FALSE)*VLOOKUP(I1362,属性值!A:D,4,FALSE))))</f>
        <v/>
      </c>
      <c r="AC1362" s="90">
        <v>25</v>
      </c>
      <c r="AD1362" s="90" t="str">
        <f>IF(AC1362="","",VLOOKUP(AC1362,状态名词!A:C,2,FALSE))</f>
        <v>duochong</v>
      </c>
      <c r="AE1362" s="90" t="str">
        <f>IF(AC1362="","",VLOOKUP(AC1362,状态名词!A:C,3,FALSE))</f>
        <v>多重施法</v>
      </c>
      <c r="AF1362" s="90">
        <v>50</v>
      </c>
    </row>
    <row r="1363" spans="1:32">
      <c r="I1363" s="90" t="str">
        <f>IF(H1363="",I1362,VLOOKUP(H1363,装备类型!A:B,2,FALSE))</f>
        <v>胸部</v>
      </c>
      <c r="J1363" s="90">
        <v>3</v>
      </c>
      <c r="K1363" s="90" t="s">
        <v>2168</v>
      </c>
      <c r="L1363" s="90" t="s">
        <v>1988</v>
      </c>
      <c r="O1363" s="90">
        <v>1</v>
      </c>
      <c r="P1363" s="90">
        <v>60</v>
      </c>
      <c r="Q1363" s="55">
        <f t="shared" si="44"/>
        <v>67</v>
      </c>
      <c r="R1363" s="90">
        <v>5</v>
      </c>
      <c r="T1363" s="90" t="s">
        <v>3275</v>
      </c>
      <c r="U1363" s="90">
        <v>33732</v>
      </c>
      <c r="Y1363" s="90" t="str">
        <f>IF(VLOOKUP(I1363,属性值!A:F,2,FALSE)&lt;17,"",IF(P1363="","",INT(VLOOKUP(P1363,属性值!A:G,R1363+1,FALSE)*VLOOKUP(I1363,属性值!A:F,5,FALSE))))</f>
        <v/>
      </c>
      <c r="Z1363" s="90" t="str">
        <f t="shared" si="45"/>
        <v/>
      </c>
      <c r="AA1363" s="90">
        <f>IF(VLOOKUP(I1363,属性值!A:B,2,FALSE)&gt;16,"",IF(P1363="","",INT(VLOOKUP(P1363,属性值!I:O,R1363+1,FALSE)*VLOOKUP(I1363,属性值!A:D,3,FALSE))))</f>
        <v>1285</v>
      </c>
      <c r="AB1363" s="90">
        <f>IF(VLOOKUP(I1363,属性值!A:B,2,FALSE)&gt;16,"",IF(P1363="","",INT(VLOOKUP(P1363,属性值!I:O,R1363+1,FALSE)*VLOOKUP(I1363,属性值!A:D,4,FALSE))))</f>
        <v>642</v>
      </c>
      <c r="AC1363" s="90">
        <v>58</v>
      </c>
      <c r="AD1363" s="90" t="str">
        <f>IF(AC1363="","",VLOOKUP(AC1363,状态名词!A:C,2,FALSE))</f>
        <v>vit</v>
      </c>
      <c r="AE1363" s="90" t="str">
        <f>IF(AC1363="","",VLOOKUP(AC1363,状态名词!A:C,3,FALSE))</f>
        <v>体力</v>
      </c>
      <c r="AF1363" s="90">
        <v>40</v>
      </c>
    </row>
    <row r="1364" spans="1:32">
      <c r="I1364" s="90" t="str">
        <f>IF(H1364="",I1363,VLOOKUP(H1364,装备类型!A:B,2,FALSE))</f>
        <v>胸部</v>
      </c>
      <c r="L1364" s="90" t="s">
        <v>225</v>
      </c>
      <c r="Q1364" s="55" t="str">
        <f t="shared" si="44"/>
        <v/>
      </c>
      <c r="Y1364" s="90" t="str">
        <f>IF(VLOOKUP(I1364,属性值!A:F,2,FALSE)&lt;17,"",IF(P1364="","",INT(VLOOKUP(P1364,属性值!A:G,R1364+1,FALSE)*VLOOKUP(I1364,属性值!A:F,5,FALSE))))</f>
        <v/>
      </c>
      <c r="Z1364" s="90" t="str">
        <f t="shared" si="45"/>
        <v/>
      </c>
      <c r="AA1364" s="90" t="str">
        <f>IF(VLOOKUP(I1364,属性值!A:B,2,FALSE)&gt;16,"",IF(P1364="","",INT(VLOOKUP(P1364,属性值!I:O,R1364+1,FALSE)*VLOOKUP(I1364,属性值!A:D,3,FALSE))))</f>
        <v/>
      </c>
      <c r="AB1364" s="90" t="str">
        <f>IF(VLOOKUP(I1364,属性值!A:B,2,FALSE)&gt;16,"",IF(P1364="","",INT(VLOOKUP(P1364,属性值!I:O,R1364+1,FALSE)*VLOOKUP(I1364,属性值!A:D,4,FALSE))))</f>
        <v/>
      </c>
      <c r="AC1364" s="90">
        <v>61</v>
      </c>
      <c r="AD1364" s="90" t="str">
        <f>IF(AC1364="","",VLOOKUP(AC1364,状态名词!A:C,2,FALSE))</f>
        <v>team_ad</v>
      </c>
      <c r="AE1364" s="90" t="str">
        <f>IF(AC1364="","",VLOOKUP(AC1364,状态名词!A:C,3,FALSE))</f>
        <v>队伍AD</v>
      </c>
      <c r="AF1364" s="90">
        <v>30</v>
      </c>
    </row>
    <row r="1365" spans="1:32">
      <c r="I1365" s="90" t="str">
        <f>IF(H1365="",I1364,VLOOKUP(H1365,装备类型!A:B,2,FALSE))</f>
        <v>胸部</v>
      </c>
      <c r="L1365" s="90" t="s">
        <v>225</v>
      </c>
      <c r="Q1365" s="55" t="str">
        <f t="shared" si="44"/>
        <v/>
      </c>
      <c r="Y1365" s="90" t="str">
        <f>IF(VLOOKUP(I1365,属性值!A:F,2,FALSE)&lt;17,"",IF(P1365="","",INT(VLOOKUP(P1365,属性值!A:G,R1365+1,FALSE)*VLOOKUP(I1365,属性值!A:F,5,FALSE))))</f>
        <v/>
      </c>
      <c r="Z1365" s="90" t="str">
        <f t="shared" si="45"/>
        <v/>
      </c>
      <c r="AA1365" s="90" t="str">
        <f>IF(VLOOKUP(I1365,属性值!A:B,2,FALSE)&gt;16,"",IF(P1365="","",INT(VLOOKUP(P1365,属性值!I:O,R1365+1,FALSE)*VLOOKUP(I1365,属性值!A:D,3,FALSE))))</f>
        <v/>
      </c>
      <c r="AB1365" s="90" t="str">
        <f>IF(VLOOKUP(I1365,属性值!A:B,2,FALSE)&gt;16,"",IF(P1365="","",INT(VLOOKUP(P1365,属性值!I:O,R1365+1,FALSE)*VLOOKUP(I1365,属性值!A:D,4,FALSE))))</f>
        <v/>
      </c>
      <c r="AC1365" s="90">
        <v>25</v>
      </c>
      <c r="AD1365" s="90" t="str">
        <f>IF(AC1365="","",VLOOKUP(AC1365,状态名词!A:C,2,FALSE))</f>
        <v>duochong</v>
      </c>
      <c r="AE1365" s="90" t="str">
        <f>IF(AC1365="","",VLOOKUP(AC1365,状态名词!A:C,3,FALSE))</f>
        <v>多重施法</v>
      </c>
      <c r="AF1365" s="90">
        <v>80</v>
      </c>
    </row>
    <row r="1366" spans="1:32">
      <c r="A1366" s="90">
        <v>16045</v>
      </c>
      <c r="B1366" s="90">
        <v>20</v>
      </c>
      <c r="C1366" s="90">
        <v>4</v>
      </c>
      <c r="D1366" s="90">
        <v>20</v>
      </c>
      <c r="E1366" s="90">
        <v>5</v>
      </c>
      <c r="F1366" s="90">
        <v>-2</v>
      </c>
      <c r="H1366" s="90">
        <v>13</v>
      </c>
      <c r="I1366" s="90" t="str">
        <f>IF(H1366="",I1365,VLOOKUP(H1366,装备类型!A:B,2,FALSE))</f>
        <v>腿部</v>
      </c>
      <c r="J1366" s="90">
        <v>1</v>
      </c>
      <c r="K1366" s="90" t="s">
        <v>2169</v>
      </c>
      <c r="L1366" s="90" t="s">
        <v>5454</v>
      </c>
      <c r="O1366" s="90">
        <v>1</v>
      </c>
      <c r="P1366" s="90">
        <v>20</v>
      </c>
      <c r="Q1366" s="55">
        <f t="shared" si="44"/>
        <v>25</v>
      </c>
      <c r="R1366" s="90">
        <v>4</v>
      </c>
      <c r="T1366" s="90" t="s">
        <v>1714</v>
      </c>
      <c r="Y1366" s="90" t="str">
        <f>IF(VLOOKUP(I1366,属性值!A:F,2,FALSE)&lt;17,"",IF(P1366="","",INT(VLOOKUP(P1366,属性值!A:G,R1366+1,FALSE)*VLOOKUP(I1366,属性值!A:F,5,FALSE))))</f>
        <v/>
      </c>
      <c r="Z1366" s="90" t="str">
        <f t="shared" si="45"/>
        <v/>
      </c>
      <c r="AA1366" s="90">
        <f>IF(VLOOKUP(I1366,属性值!A:B,2,FALSE)&gt;16,"",IF(P1366="","",INT(VLOOKUP(P1366,属性值!I:O,R1366+1,FALSE)*VLOOKUP(I1366,属性值!A:D,3,FALSE))))</f>
        <v>260</v>
      </c>
      <c r="AB1366" s="90">
        <f>IF(VLOOKUP(I1366,属性值!A:B,2,FALSE)&gt;16,"",IF(P1366="","",INT(VLOOKUP(P1366,属性值!I:O,R1366+1,FALSE)*VLOOKUP(I1366,属性值!A:D,4,FALSE))))</f>
        <v>130</v>
      </c>
      <c r="AC1366" s="90">
        <v>58</v>
      </c>
      <c r="AD1366" s="90" t="str">
        <f>IF(AC1366="","",VLOOKUP(AC1366,状态名词!A:C,2,FALSE))</f>
        <v>vit</v>
      </c>
      <c r="AE1366" s="90" t="str">
        <f>IF(AC1366="","",VLOOKUP(AC1366,状态名词!A:C,3,FALSE))</f>
        <v>体力</v>
      </c>
      <c r="AF1366" s="90">
        <v>20</v>
      </c>
    </row>
    <row r="1367" spans="1:32">
      <c r="I1367" s="90" t="str">
        <f>IF(H1367="",I1366,VLOOKUP(H1367,装备类型!A:B,2,FALSE))</f>
        <v>腿部</v>
      </c>
      <c r="L1367" s="90" t="s">
        <v>225</v>
      </c>
      <c r="Q1367" s="55" t="str">
        <f t="shared" ref="Q1367:Q1430" si="46">IF(R1367="","",IF(R1367=1,P1367,R1367*2-3+P1367))</f>
        <v/>
      </c>
      <c r="Y1367" s="90" t="str">
        <f>IF(VLOOKUP(I1367,属性值!A:F,2,FALSE)&lt;17,"",IF(P1367="","",INT(VLOOKUP(P1367,属性值!A:G,R1367+1,FALSE)*VLOOKUP(I1367,属性值!A:F,5,FALSE))))</f>
        <v/>
      </c>
      <c r="Z1367" s="90" t="str">
        <f t="shared" si="45"/>
        <v/>
      </c>
      <c r="AA1367" s="90" t="str">
        <f>IF(VLOOKUP(I1367,属性值!A:B,2,FALSE)&gt;16,"",IF(P1367="","",INT(VLOOKUP(P1367,属性值!I:O,R1367+1,FALSE)*VLOOKUP(I1367,属性值!A:D,3,FALSE))))</f>
        <v/>
      </c>
      <c r="AB1367" s="90" t="str">
        <f>IF(VLOOKUP(I1367,属性值!A:B,2,FALSE)&gt;16,"",IF(P1367="","",INT(VLOOKUP(P1367,属性值!I:O,R1367+1,FALSE)*VLOOKUP(I1367,属性值!A:D,4,FALSE))))</f>
        <v/>
      </c>
      <c r="AC1367" s="90">
        <v>61</v>
      </c>
      <c r="AD1367" s="90" t="str">
        <f>IF(AC1367="","",VLOOKUP(AC1367,状态名词!A:C,2,FALSE))</f>
        <v>team_ad</v>
      </c>
      <c r="AE1367" s="90" t="str">
        <f>IF(AC1367="","",VLOOKUP(AC1367,状态名词!A:C,3,FALSE))</f>
        <v>队伍AD</v>
      </c>
      <c r="AF1367" s="90">
        <v>20</v>
      </c>
    </row>
    <row r="1368" spans="1:32">
      <c r="I1368" s="90" t="str">
        <f>IF(H1368="",I1367,VLOOKUP(H1368,装备类型!A:B,2,FALSE))</f>
        <v>腿部</v>
      </c>
      <c r="L1368" s="90" t="s">
        <v>225</v>
      </c>
      <c r="Q1368" s="55" t="str">
        <f t="shared" si="46"/>
        <v/>
      </c>
      <c r="Y1368" s="90" t="str">
        <f>IF(VLOOKUP(I1368,属性值!A:F,2,FALSE)&lt;17,"",IF(P1368="","",INT(VLOOKUP(P1368,属性值!A:G,R1368+1,FALSE)*VLOOKUP(I1368,属性值!A:F,5,FALSE))))</f>
        <v/>
      </c>
      <c r="Z1368" s="90" t="str">
        <f t="shared" si="45"/>
        <v/>
      </c>
      <c r="AA1368" s="90" t="str">
        <f>IF(VLOOKUP(I1368,属性值!A:B,2,FALSE)&gt;16,"",IF(P1368="","",INT(VLOOKUP(P1368,属性值!I:O,R1368+1,FALSE)*VLOOKUP(I1368,属性值!A:D,3,FALSE))))</f>
        <v/>
      </c>
      <c r="AB1368" s="90" t="str">
        <f>IF(VLOOKUP(I1368,属性值!A:B,2,FALSE)&gt;16,"",IF(P1368="","",INT(VLOOKUP(P1368,属性值!I:O,R1368+1,FALSE)*VLOOKUP(I1368,属性值!A:D,4,FALSE))))</f>
        <v/>
      </c>
      <c r="AC1368" s="90">
        <v>25</v>
      </c>
      <c r="AD1368" s="90" t="str">
        <f>IF(AC1368="","",VLOOKUP(AC1368,状态名词!A:C,2,FALSE))</f>
        <v>duochong</v>
      </c>
      <c r="AE1368" s="90" t="str">
        <f>IF(AC1368="","",VLOOKUP(AC1368,状态名词!A:C,3,FALSE))</f>
        <v>多重施法</v>
      </c>
      <c r="AF1368" s="90">
        <v>20</v>
      </c>
    </row>
    <row r="1369" spans="1:32">
      <c r="I1369" s="90" t="str">
        <f>IF(H1369="",I1368,VLOOKUP(H1369,装备类型!A:B,2,FALSE))</f>
        <v>腿部</v>
      </c>
      <c r="J1369" s="90">
        <v>2</v>
      </c>
      <c r="K1369" s="90" t="s">
        <v>2170</v>
      </c>
      <c r="L1369" s="90" t="s">
        <v>1988</v>
      </c>
      <c r="O1369" s="90">
        <v>1</v>
      </c>
      <c r="P1369" s="90">
        <v>40</v>
      </c>
      <c r="Q1369" s="55">
        <f t="shared" si="46"/>
        <v>45</v>
      </c>
      <c r="R1369" s="90">
        <v>4</v>
      </c>
      <c r="T1369" s="90" t="s">
        <v>1714</v>
      </c>
      <c r="Y1369" s="90" t="str">
        <f>IF(VLOOKUP(I1369,属性值!A:F,2,FALSE)&lt;17,"",IF(P1369="","",INT(VLOOKUP(P1369,属性值!A:G,R1369+1,FALSE)*VLOOKUP(I1369,属性值!A:F,5,FALSE))))</f>
        <v/>
      </c>
      <c r="Z1369" s="90" t="str">
        <f t="shared" si="45"/>
        <v/>
      </c>
      <c r="AA1369" s="90">
        <f>IF(VLOOKUP(I1369,属性值!A:B,2,FALSE)&gt;16,"",IF(P1369="","",INT(VLOOKUP(P1369,属性值!I:O,R1369+1,FALSE)*VLOOKUP(I1369,属性值!A:D,3,FALSE))))</f>
        <v>572</v>
      </c>
      <c r="AB1369" s="90">
        <f>IF(VLOOKUP(I1369,属性值!A:B,2,FALSE)&gt;16,"",IF(P1369="","",INT(VLOOKUP(P1369,属性值!I:O,R1369+1,FALSE)*VLOOKUP(I1369,属性值!A:D,4,FALSE))))</f>
        <v>286</v>
      </c>
      <c r="AC1369" s="90">
        <v>58</v>
      </c>
      <c r="AD1369" s="90" t="str">
        <f>IF(AC1369="","",VLOOKUP(AC1369,状态名词!A:C,2,FALSE))</f>
        <v>vit</v>
      </c>
      <c r="AE1369" s="90" t="str">
        <f>IF(AC1369="","",VLOOKUP(AC1369,状态名词!A:C,3,FALSE))</f>
        <v>体力</v>
      </c>
      <c r="AF1369" s="90">
        <v>20</v>
      </c>
    </row>
    <row r="1370" spans="1:32">
      <c r="I1370" s="90" t="str">
        <f>IF(H1370="",I1369,VLOOKUP(H1370,装备类型!A:B,2,FALSE))</f>
        <v>腿部</v>
      </c>
      <c r="L1370" s="90" t="s">
        <v>225</v>
      </c>
      <c r="Q1370" s="55" t="str">
        <f t="shared" si="46"/>
        <v/>
      </c>
      <c r="Y1370" s="90" t="str">
        <f>IF(VLOOKUP(I1370,属性值!A:F,2,FALSE)&lt;17,"",IF(P1370="","",INT(VLOOKUP(P1370,属性值!A:G,R1370+1,FALSE)*VLOOKUP(I1370,属性值!A:F,5,FALSE))))</f>
        <v/>
      </c>
      <c r="Z1370" s="90" t="str">
        <f t="shared" si="45"/>
        <v/>
      </c>
      <c r="AA1370" s="90" t="str">
        <f>IF(VLOOKUP(I1370,属性值!A:B,2,FALSE)&gt;16,"",IF(P1370="","",INT(VLOOKUP(P1370,属性值!I:O,R1370+1,FALSE)*VLOOKUP(I1370,属性值!A:D,3,FALSE))))</f>
        <v/>
      </c>
      <c r="AB1370" s="90" t="str">
        <f>IF(VLOOKUP(I1370,属性值!A:B,2,FALSE)&gt;16,"",IF(P1370="","",INT(VLOOKUP(P1370,属性值!I:O,R1370+1,FALSE)*VLOOKUP(I1370,属性值!A:D,4,FALSE))))</f>
        <v/>
      </c>
      <c r="AC1370" s="90">
        <v>61</v>
      </c>
      <c r="AD1370" s="90" t="str">
        <f>IF(AC1370="","",VLOOKUP(AC1370,状态名词!A:C,2,FALSE))</f>
        <v>team_ad</v>
      </c>
      <c r="AE1370" s="90" t="str">
        <f>IF(AC1370="","",VLOOKUP(AC1370,状态名词!A:C,3,FALSE))</f>
        <v>队伍AD</v>
      </c>
      <c r="AF1370" s="90">
        <v>20</v>
      </c>
    </row>
    <row r="1371" spans="1:32">
      <c r="I1371" s="90" t="str">
        <f>IF(H1371="",I1370,VLOOKUP(H1371,装备类型!A:B,2,FALSE))</f>
        <v>腿部</v>
      </c>
      <c r="L1371" s="90" t="s">
        <v>225</v>
      </c>
      <c r="Q1371" s="55" t="str">
        <f t="shared" si="46"/>
        <v/>
      </c>
      <c r="Y1371" s="90" t="str">
        <f>IF(VLOOKUP(I1371,属性值!A:F,2,FALSE)&lt;17,"",IF(P1371="","",INT(VLOOKUP(P1371,属性值!A:G,R1371+1,FALSE)*VLOOKUP(I1371,属性值!A:F,5,FALSE))))</f>
        <v/>
      </c>
      <c r="Z1371" s="90" t="str">
        <f t="shared" si="45"/>
        <v/>
      </c>
      <c r="AA1371" s="90" t="str">
        <f>IF(VLOOKUP(I1371,属性值!A:B,2,FALSE)&gt;16,"",IF(P1371="","",INT(VLOOKUP(P1371,属性值!I:O,R1371+1,FALSE)*VLOOKUP(I1371,属性值!A:D,3,FALSE))))</f>
        <v/>
      </c>
      <c r="AB1371" s="90" t="str">
        <f>IF(VLOOKUP(I1371,属性值!A:B,2,FALSE)&gt;16,"",IF(P1371="","",INT(VLOOKUP(P1371,属性值!I:O,R1371+1,FALSE)*VLOOKUP(I1371,属性值!A:D,4,FALSE))))</f>
        <v/>
      </c>
      <c r="AC1371" s="90">
        <v>25</v>
      </c>
      <c r="AD1371" s="90" t="str">
        <f>IF(AC1371="","",VLOOKUP(AC1371,状态名词!A:C,2,FALSE))</f>
        <v>duochong</v>
      </c>
      <c r="AE1371" s="90" t="str">
        <f>IF(AC1371="","",VLOOKUP(AC1371,状态名词!A:C,3,FALSE))</f>
        <v>多重施法</v>
      </c>
      <c r="AF1371" s="90">
        <v>50</v>
      </c>
    </row>
    <row r="1372" spans="1:32">
      <c r="I1372" s="90" t="str">
        <f>IF(H1372="",I1371,VLOOKUP(H1372,装备类型!A:B,2,FALSE))</f>
        <v>腿部</v>
      </c>
      <c r="J1372" s="90">
        <v>3</v>
      </c>
      <c r="K1372" s="90" t="s">
        <v>2171</v>
      </c>
      <c r="L1372" s="90" t="s">
        <v>1988</v>
      </c>
      <c r="O1372" s="90">
        <v>1</v>
      </c>
      <c r="P1372" s="90">
        <v>60</v>
      </c>
      <c r="Q1372" s="55">
        <f t="shared" si="46"/>
        <v>67</v>
      </c>
      <c r="R1372" s="90">
        <v>5</v>
      </c>
      <c r="T1372" s="90" t="s">
        <v>1714</v>
      </c>
      <c r="U1372" s="90">
        <v>33733</v>
      </c>
      <c r="Y1372" s="90" t="str">
        <f>IF(VLOOKUP(I1372,属性值!A:F,2,FALSE)&lt;17,"",IF(P1372="","",INT(VLOOKUP(P1372,属性值!A:G,R1372+1,FALSE)*VLOOKUP(I1372,属性值!A:F,5,FALSE))))</f>
        <v/>
      </c>
      <c r="Z1372" s="90" t="str">
        <f t="shared" si="45"/>
        <v/>
      </c>
      <c r="AA1372" s="90">
        <f>IF(VLOOKUP(I1372,属性值!A:B,2,FALSE)&gt;16,"",IF(P1372="","",INT(VLOOKUP(P1372,属性值!I:O,R1372+1,FALSE)*VLOOKUP(I1372,属性值!A:D,3,FALSE))))</f>
        <v>1285</v>
      </c>
      <c r="AB1372" s="90">
        <f>IF(VLOOKUP(I1372,属性值!A:B,2,FALSE)&gt;16,"",IF(P1372="","",INT(VLOOKUP(P1372,属性值!I:O,R1372+1,FALSE)*VLOOKUP(I1372,属性值!A:D,4,FALSE))))</f>
        <v>642</v>
      </c>
      <c r="AC1372" s="90">
        <v>58</v>
      </c>
      <c r="AD1372" s="90" t="str">
        <f>IF(AC1372="","",VLOOKUP(AC1372,状态名词!A:C,2,FALSE))</f>
        <v>vit</v>
      </c>
      <c r="AE1372" s="90" t="str">
        <f>IF(AC1372="","",VLOOKUP(AC1372,状态名词!A:C,3,FALSE))</f>
        <v>体力</v>
      </c>
      <c r="AF1372" s="90">
        <v>40</v>
      </c>
    </row>
    <row r="1373" spans="1:32">
      <c r="I1373" s="90" t="str">
        <f>IF(H1373="",I1372,VLOOKUP(H1373,装备类型!A:B,2,FALSE))</f>
        <v>腿部</v>
      </c>
      <c r="L1373" s="90" t="s">
        <v>225</v>
      </c>
      <c r="Q1373" s="55" t="str">
        <f t="shared" si="46"/>
        <v/>
      </c>
      <c r="Y1373" s="90" t="str">
        <f>IF(VLOOKUP(I1373,属性值!A:F,2,FALSE)&lt;17,"",IF(P1373="","",INT(VLOOKUP(P1373,属性值!A:G,R1373+1,FALSE)*VLOOKUP(I1373,属性值!A:F,5,FALSE))))</f>
        <v/>
      </c>
      <c r="Z1373" s="90" t="str">
        <f t="shared" si="45"/>
        <v/>
      </c>
      <c r="AA1373" s="90" t="str">
        <f>IF(VLOOKUP(I1373,属性值!A:B,2,FALSE)&gt;16,"",IF(P1373="","",INT(VLOOKUP(P1373,属性值!I:O,R1373+1,FALSE)*VLOOKUP(I1373,属性值!A:D,3,FALSE))))</f>
        <v/>
      </c>
      <c r="AB1373" s="90" t="str">
        <f>IF(VLOOKUP(I1373,属性值!A:B,2,FALSE)&gt;16,"",IF(P1373="","",INT(VLOOKUP(P1373,属性值!I:O,R1373+1,FALSE)*VLOOKUP(I1373,属性值!A:D,4,FALSE))))</f>
        <v/>
      </c>
      <c r="AC1373" s="90">
        <v>61</v>
      </c>
      <c r="AD1373" s="90" t="str">
        <f>IF(AC1373="","",VLOOKUP(AC1373,状态名词!A:C,2,FALSE))</f>
        <v>team_ad</v>
      </c>
      <c r="AE1373" s="90" t="str">
        <f>IF(AC1373="","",VLOOKUP(AC1373,状态名词!A:C,3,FALSE))</f>
        <v>队伍AD</v>
      </c>
      <c r="AF1373" s="90">
        <v>30</v>
      </c>
    </row>
    <row r="1374" spans="1:32">
      <c r="I1374" s="90" t="str">
        <f>IF(H1374="",I1373,VLOOKUP(H1374,装备类型!A:B,2,FALSE))</f>
        <v>腿部</v>
      </c>
      <c r="L1374" s="90" t="s">
        <v>225</v>
      </c>
      <c r="Q1374" s="55" t="str">
        <f t="shared" si="46"/>
        <v/>
      </c>
      <c r="Y1374" s="90" t="str">
        <f>IF(VLOOKUP(I1374,属性值!A:F,2,FALSE)&lt;17,"",IF(P1374="","",INT(VLOOKUP(P1374,属性值!A:G,R1374+1,FALSE)*VLOOKUP(I1374,属性值!A:F,5,FALSE))))</f>
        <v/>
      </c>
      <c r="Z1374" s="90" t="str">
        <f t="shared" si="45"/>
        <v/>
      </c>
      <c r="AA1374" s="90" t="str">
        <f>IF(VLOOKUP(I1374,属性值!A:B,2,FALSE)&gt;16,"",IF(P1374="","",INT(VLOOKUP(P1374,属性值!I:O,R1374+1,FALSE)*VLOOKUP(I1374,属性值!A:D,3,FALSE))))</f>
        <v/>
      </c>
      <c r="AB1374" s="90" t="str">
        <f>IF(VLOOKUP(I1374,属性值!A:B,2,FALSE)&gt;16,"",IF(P1374="","",INT(VLOOKUP(P1374,属性值!I:O,R1374+1,FALSE)*VLOOKUP(I1374,属性值!A:D,4,FALSE))))</f>
        <v/>
      </c>
      <c r="AC1374" s="90">
        <v>25</v>
      </c>
      <c r="AD1374" s="90" t="str">
        <f>IF(AC1374="","",VLOOKUP(AC1374,状态名词!A:C,2,FALSE))</f>
        <v>duochong</v>
      </c>
      <c r="AE1374" s="90" t="str">
        <f>IF(AC1374="","",VLOOKUP(AC1374,状态名词!A:C,3,FALSE))</f>
        <v>多重施法</v>
      </c>
      <c r="AF1374" s="90">
        <v>80</v>
      </c>
    </row>
    <row r="1375" spans="1:32">
      <c r="A1375" s="90">
        <v>16046</v>
      </c>
      <c r="B1375" s="90">
        <v>20</v>
      </c>
      <c r="C1375" s="90">
        <v>4</v>
      </c>
      <c r="D1375" s="90">
        <v>20</v>
      </c>
      <c r="E1375" s="90">
        <v>5</v>
      </c>
      <c r="F1375" s="90">
        <v>-2</v>
      </c>
      <c r="H1375" s="90">
        <v>14</v>
      </c>
      <c r="I1375" s="90" t="str">
        <f>IF(H1375="",I1374,VLOOKUP(H1375,装备类型!A:B,2,FALSE))</f>
        <v>戒指</v>
      </c>
      <c r="J1375" s="90">
        <v>1</v>
      </c>
      <c r="K1375" s="90" t="s">
        <v>2172</v>
      </c>
      <c r="L1375" s="90" t="s">
        <v>5454</v>
      </c>
      <c r="O1375" s="90">
        <v>1</v>
      </c>
      <c r="P1375" s="90">
        <v>20</v>
      </c>
      <c r="Q1375" s="55">
        <f t="shared" si="46"/>
        <v>25</v>
      </c>
      <c r="R1375" s="90">
        <v>4</v>
      </c>
      <c r="T1375" s="90" t="s">
        <v>3276</v>
      </c>
      <c r="Y1375" s="90" t="str">
        <f>IF(VLOOKUP(I1375,属性值!A:F,2,FALSE)&lt;17,"",IF(P1375="","",INT(VLOOKUP(P1375,属性值!A:G,R1375+1,FALSE)*VLOOKUP(I1375,属性值!A:F,5,FALSE))))</f>
        <v/>
      </c>
      <c r="Z1375" s="90" t="str">
        <f t="shared" si="45"/>
        <v/>
      </c>
      <c r="AA1375" s="90">
        <f>IF(VLOOKUP(I1375,属性值!A:B,2,FALSE)&gt;16,"",IF(P1375="","",INT(VLOOKUP(P1375,属性值!I:O,R1375+1,FALSE)*VLOOKUP(I1375,属性值!A:D,3,FALSE))))</f>
        <v>130</v>
      </c>
      <c r="AB1375" s="90">
        <f>IF(VLOOKUP(I1375,属性值!A:B,2,FALSE)&gt;16,"",IF(P1375="","",INT(VLOOKUP(P1375,属性值!I:O,R1375+1,FALSE)*VLOOKUP(I1375,属性值!A:D,4,FALSE))))</f>
        <v>260</v>
      </c>
      <c r="AC1375" s="90">
        <v>54</v>
      </c>
      <c r="AD1375" s="90" t="str">
        <f>IF(AC1375="","",VLOOKUP(AC1375,状态名词!A:C,2,FALSE))</f>
        <v>spi</v>
      </c>
      <c r="AE1375" s="90" t="str">
        <f>IF(AC1375="","",VLOOKUP(AC1375,状态名词!A:C,3,FALSE))</f>
        <v>精神</v>
      </c>
      <c r="AF1375" s="90">
        <v>20</v>
      </c>
    </row>
    <row r="1376" spans="1:32">
      <c r="I1376" s="90" t="str">
        <f>IF(H1376="",I1375,VLOOKUP(H1376,装备类型!A:B,2,FALSE))</f>
        <v>戒指</v>
      </c>
      <c r="L1376" s="90" t="s">
        <v>225</v>
      </c>
      <c r="Q1376" s="55" t="str">
        <f t="shared" si="46"/>
        <v/>
      </c>
      <c r="Y1376" s="90" t="str">
        <f>IF(VLOOKUP(I1376,属性值!A:F,2,FALSE)&lt;17,"",IF(P1376="","",INT(VLOOKUP(P1376,属性值!A:G,R1376+1,FALSE)*VLOOKUP(I1376,属性值!A:F,5,FALSE))))</f>
        <v/>
      </c>
      <c r="Z1376" s="90" t="str">
        <f t="shared" si="45"/>
        <v/>
      </c>
      <c r="AA1376" s="90" t="str">
        <f>IF(VLOOKUP(I1376,属性值!A:B,2,FALSE)&gt;16,"",IF(P1376="","",INT(VLOOKUP(P1376,属性值!I:O,R1376+1,FALSE)*VLOOKUP(I1376,属性值!A:D,3,FALSE))))</f>
        <v/>
      </c>
      <c r="AB1376" s="90" t="str">
        <f>IF(VLOOKUP(I1376,属性值!A:B,2,FALSE)&gt;16,"",IF(P1376="","",INT(VLOOKUP(P1376,属性值!I:O,R1376+1,FALSE)*VLOOKUP(I1376,属性值!A:D,4,FALSE))))</f>
        <v/>
      </c>
      <c r="AC1376" s="90">
        <v>20</v>
      </c>
      <c r="AD1376" s="90" t="str">
        <f>IF(AC1376="","",VLOOKUP(AC1376,状态名词!A:C,2,FALSE))</f>
        <v>ratingdamage</v>
      </c>
      <c r="AE1376" s="90" t="str">
        <f>IF(AC1376="","",VLOOKUP(AC1376,状态名词!A:C,3,FALSE))</f>
        <v>暴伤+</v>
      </c>
      <c r="AF1376" s="90">
        <v>100</v>
      </c>
    </row>
    <row r="1377" spans="1:32">
      <c r="I1377" s="90" t="str">
        <f>IF(H1377="",I1376,VLOOKUP(H1377,装备类型!A:B,2,FALSE))</f>
        <v>戒指</v>
      </c>
      <c r="L1377" s="90" t="s">
        <v>225</v>
      </c>
      <c r="Q1377" s="55" t="str">
        <f t="shared" si="46"/>
        <v/>
      </c>
      <c r="Y1377" s="90" t="str">
        <f>IF(VLOOKUP(I1377,属性值!A:F,2,FALSE)&lt;17,"",IF(P1377="","",INT(VLOOKUP(P1377,属性值!A:G,R1377+1,FALSE)*VLOOKUP(I1377,属性值!A:F,5,FALSE))))</f>
        <v/>
      </c>
      <c r="Z1377" s="90" t="str">
        <f t="shared" si="45"/>
        <v/>
      </c>
      <c r="AA1377" s="90" t="str">
        <f>IF(VLOOKUP(I1377,属性值!A:B,2,FALSE)&gt;16,"",IF(P1377="","",INT(VLOOKUP(P1377,属性值!I:O,R1377+1,FALSE)*VLOOKUP(I1377,属性值!A:D,3,FALSE))))</f>
        <v/>
      </c>
      <c r="AB1377" s="90" t="str">
        <f>IF(VLOOKUP(I1377,属性值!A:B,2,FALSE)&gt;16,"",IF(P1377="","",INT(VLOOKUP(P1377,属性值!I:O,R1377+1,FALSE)*VLOOKUP(I1377,属性值!A:D,4,FALSE))))</f>
        <v/>
      </c>
      <c r="AC1377" s="90">
        <v>25</v>
      </c>
      <c r="AD1377" s="90" t="str">
        <f>IF(AC1377="","",VLOOKUP(AC1377,状态名词!A:C,2,FALSE))</f>
        <v>duochong</v>
      </c>
      <c r="AE1377" s="90" t="str">
        <f>IF(AC1377="","",VLOOKUP(AC1377,状态名词!A:C,3,FALSE))</f>
        <v>多重施法</v>
      </c>
      <c r="AF1377" s="90">
        <v>20</v>
      </c>
    </row>
    <row r="1378" spans="1:32">
      <c r="I1378" s="90" t="str">
        <f>IF(H1378="",I1377,VLOOKUP(H1378,装备类型!A:B,2,FALSE))</f>
        <v>戒指</v>
      </c>
      <c r="J1378" s="90">
        <v>2</v>
      </c>
      <c r="K1378" s="90" t="s">
        <v>2173</v>
      </c>
      <c r="L1378" s="90" t="s">
        <v>1988</v>
      </c>
      <c r="O1378" s="90">
        <v>1</v>
      </c>
      <c r="P1378" s="90">
        <v>40</v>
      </c>
      <c r="Q1378" s="55">
        <f t="shared" si="46"/>
        <v>45</v>
      </c>
      <c r="R1378" s="90">
        <v>4</v>
      </c>
      <c r="T1378" s="90" t="s">
        <v>3276</v>
      </c>
      <c r="Y1378" s="90" t="str">
        <f>IF(VLOOKUP(I1378,属性值!A:F,2,FALSE)&lt;17,"",IF(P1378="","",INT(VLOOKUP(P1378,属性值!A:G,R1378+1,FALSE)*VLOOKUP(I1378,属性值!A:F,5,FALSE))))</f>
        <v/>
      </c>
      <c r="Z1378" s="90" t="str">
        <f t="shared" ref="Z1378:Z1441" si="47">Y1378</f>
        <v/>
      </c>
      <c r="AA1378" s="90">
        <f>IF(VLOOKUP(I1378,属性值!A:B,2,FALSE)&gt;16,"",IF(P1378="","",INT(VLOOKUP(P1378,属性值!I:O,R1378+1,FALSE)*VLOOKUP(I1378,属性值!A:D,3,FALSE))))</f>
        <v>286</v>
      </c>
      <c r="AB1378" s="90">
        <f>IF(VLOOKUP(I1378,属性值!A:B,2,FALSE)&gt;16,"",IF(P1378="","",INT(VLOOKUP(P1378,属性值!I:O,R1378+1,FALSE)*VLOOKUP(I1378,属性值!A:D,4,FALSE))))</f>
        <v>572</v>
      </c>
      <c r="AC1378" s="90">
        <v>54</v>
      </c>
      <c r="AD1378" s="90" t="str">
        <f>IF(AC1378="","",VLOOKUP(AC1378,状态名词!A:C,2,FALSE))</f>
        <v>spi</v>
      </c>
      <c r="AE1378" s="90" t="str">
        <f>IF(AC1378="","",VLOOKUP(AC1378,状态名词!A:C,3,FALSE))</f>
        <v>精神</v>
      </c>
      <c r="AF1378" s="90">
        <v>40</v>
      </c>
    </row>
    <row r="1379" spans="1:32">
      <c r="I1379" s="90" t="str">
        <f>IF(H1379="",I1378,VLOOKUP(H1379,装备类型!A:B,2,FALSE))</f>
        <v>戒指</v>
      </c>
      <c r="L1379" s="90" t="s">
        <v>225</v>
      </c>
      <c r="Q1379" s="55" t="str">
        <f t="shared" si="46"/>
        <v/>
      </c>
      <c r="Y1379" s="90" t="str">
        <f>IF(VLOOKUP(I1379,属性值!A:F,2,FALSE)&lt;17,"",IF(P1379="","",INT(VLOOKUP(P1379,属性值!A:G,R1379+1,FALSE)*VLOOKUP(I1379,属性值!A:F,5,FALSE))))</f>
        <v/>
      </c>
      <c r="Z1379" s="90" t="str">
        <f t="shared" si="47"/>
        <v/>
      </c>
      <c r="AA1379" s="90" t="str">
        <f>IF(VLOOKUP(I1379,属性值!A:B,2,FALSE)&gt;16,"",IF(P1379="","",INT(VLOOKUP(P1379,属性值!I:O,R1379+1,FALSE)*VLOOKUP(I1379,属性值!A:D,3,FALSE))))</f>
        <v/>
      </c>
      <c r="AB1379" s="90" t="str">
        <f>IF(VLOOKUP(I1379,属性值!A:B,2,FALSE)&gt;16,"",IF(P1379="","",INT(VLOOKUP(P1379,属性值!I:O,R1379+1,FALSE)*VLOOKUP(I1379,属性值!A:D,4,FALSE))))</f>
        <v/>
      </c>
      <c r="AC1379" s="90">
        <v>20</v>
      </c>
      <c r="AD1379" s="90" t="str">
        <f>IF(AC1379="","",VLOOKUP(AC1379,状态名词!A:C,2,FALSE))</f>
        <v>ratingdamage</v>
      </c>
      <c r="AE1379" s="90" t="str">
        <f>IF(AC1379="","",VLOOKUP(AC1379,状态名词!A:C,3,FALSE))</f>
        <v>暴伤+</v>
      </c>
      <c r="AF1379" s="90">
        <v>150</v>
      </c>
    </row>
    <row r="1380" spans="1:32">
      <c r="I1380" s="90" t="str">
        <f>IF(H1380="",I1379,VLOOKUP(H1380,装备类型!A:B,2,FALSE))</f>
        <v>戒指</v>
      </c>
      <c r="L1380" s="90" t="s">
        <v>225</v>
      </c>
      <c r="Q1380" s="55" t="str">
        <f t="shared" si="46"/>
        <v/>
      </c>
      <c r="Y1380" s="90" t="str">
        <f>IF(VLOOKUP(I1380,属性值!A:F,2,FALSE)&lt;17,"",IF(P1380="","",INT(VLOOKUP(P1380,属性值!A:G,R1380+1,FALSE)*VLOOKUP(I1380,属性值!A:F,5,FALSE))))</f>
        <v/>
      </c>
      <c r="Z1380" s="90" t="str">
        <f t="shared" si="47"/>
        <v/>
      </c>
      <c r="AA1380" s="90" t="str">
        <f>IF(VLOOKUP(I1380,属性值!A:B,2,FALSE)&gt;16,"",IF(P1380="","",INT(VLOOKUP(P1380,属性值!I:O,R1380+1,FALSE)*VLOOKUP(I1380,属性值!A:D,3,FALSE))))</f>
        <v/>
      </c>
      <c r="AB1380" s="90" t="str">
        <f>IF(VLOOKUP(I1380,属性值!A:B,2,FALSE)&gt;16,"",IF(P1380="","",INT(VLOOKUP(P1380,属性值!I:O,R1380+1,FALSE)*VLOOKUP(I1380,属性值!A:D,4,FALSE))))</f>
        <v/>
      </c>
      <c r="AC1380" s="90">
        <v>25</v>
      </c>
      <c r="AD1380" s="90" t="str">
        <f>IF(AC1380="","",VLOOKUP(AC1380,状态名词!A:C,2,FALSE))</f>
        <v>duochong</v>
      </c>
      <c r="AE1380" s="90" t="str">
        <f>IF(AC1380="","",VLOOKUP(AC1380,状态名词!A:C,3,FALSE))</f>
        <v>多重施法</v>
      </c>
      <c r="AF1380" s="90">
        <v>50</v>
      </c>
    </row>
    <row r="1381" spans="1:32">
      <c r="I1381" s="90" t="str">
        <f>IF(H1381="",I1380,VLOOKUP(H1381,装备类型!A:B,2,FALSE))</f>
        <v>戒指</v>
      </c>
      <c r="J1381" s="90">
        <v>3</v>
      </c>
      <c r="K1381" s="90" t="s">
        <v>2174</v>
      </c>
      <c r="L1381" s="90" t="s">
        <v>1988</v>
      </c>
      <c r="O1381" s="90">
        <v>1</v>
      </c>
      <c r="P1381" s="90">
        <v>60</v>
      </c>
      <c r="Q1381" s="55">
        <f t="shared" si="46"/>
        <v>67</v>
      </c>
      <c r="R1381" s="90">
        <v>5</v>
      </c>
      <c r="T1381" s="90" t="s">
        <v>3276</v>
      </c>
      <c r="U1381" s="90">
        <v>33734</v>
      </c>
      <c r="Y1381" s="90" t="str">
        <f>IF(VLOOKUP(I1381,属性值!A:F,2,FALSE)&lt;17,"",IF(P1381="","",INT(VLOOKUP(P1381,属性值!A:G,R1381+1,FALSE)*VLOOKUP(I1381,属性值!A:F,5,FALSE))))</f>
        <v/>
      </c>
      <c r="Z1381" s="90" t="str">
        <f t="shared" si="47"/>
        <v/>
      </c>
      <c r="AA1381" s="90">
        <f>IF(VLOOKUP(I1381,属性值!A:B,2,FALSE)&gt;16,"",IF(P1381="","",INT(VLOOKUP(P1381,属性值!I:O,R1381+1,FALSE)*VLOOKUP(I1381,属性值!A:D,3,FALSE))))</f>
        <v>642</v>
      </c>
      <c r="AB1381" s="90">
        <f>IF(VLOOKUP(I1381,属性值!A:B,2,FALSE)&gt;16,"",IF(P1381="","",INT(VLOOKUP(P1381,属性值!I:O,R1381+1,FALSE)*VLOOKUP(I1381,属性值!A:D,4,FALSE))))</f>
        <v>1285</v>
      </c>
      <c r="AC1381" s="90">
        <v>54</v>
      </c>
      <c r="AD1381" s="90" t="str">
        <f>IF(AC1381="","",VLOOKUP(AC1381,状态名词!A:C,2,FALSE))</f>
        <v>spi</v>
      </c>
      <c r="AE1381" s="90" t="str">
        <f>IF(AC1381="","",VLOOKUP(AC1381,状态名词!A:C,3,FALSE))</f>
        <v>精神</v>
      </c>
      <c r="AF1381" s="90">
        <v>70</v>
      </c>
    </row>
    <row r="1382" spans="1:32">
      <c r="I1382" s="90" t="str">
        <f>IF(H1382="",I1381,VLOOKUP(H1382,装备类型!A:B,2,FALSE))</f>
        <v>戒指</v>
      </c>
      <c r="L1382" s="90" t="s">
        <v>225</v>
      </c>
      <c r="Q1382" s="55" t="str">
        <f t="shared" si="46"/>
        <v/>
      </c>
      <c r="Y1382" s="90" t="str">
        <f>IF(VLOOKUP(I1382,属性值!A:F,2,FALSE)&lt;17,"",IF(P1382="","",INT(VLOOKUP(P1382,属性值!A:G,R1382+1,FALSE)*VLOOKUP(I1382,属性值!A:F,5,FALSE))))</f>
        <v/>
      </c>
      <c r="Z1382" s="90" t="str">
        <f t="shared" si="47"/>
        <v/>
      </c>
      <c r="AA1382" s="90" t="str">
        <f>IF(VLOOKUP(I1382,属性值!A:B,2,FALSE)&gt;16,"",IF(P1382="","",INT(VLOOKUP(P1382,属性值!I:O,R1382+1,FALSE)*VLOOKUP(I1382,属性值!A:D,3,FALSE))))</f>
        <v/>
      </c>
      <c r="AB1382" s="90" t="str">
        <f>IF(VLOOKUP(I1382,属性值!A:B,2,FALSE)&gt;16,"",IF(P1382="","",INT(VLOOKUP(P1382,属性值!I:O,R1382+1,FALSE)*VLOOKUP(I1382,属性值!A:D,4,FALSE))))</f>
        <v/>
      </c>
      <c r="AC1382" s="90">
        <v>20</v>
      </c>
      <c r="AD1382" s="90" t="str">
        <f>IF(AC1382="","",VLOOKUP(AC1382,状态名词!A:C,2,FALSE))</f>
        <v>ratingdamage</v>
      </c>
      <c r="AE1382" s="90" t="str">
        <f>IF(AC1382="","",VLOOKUP(AC1382,状态名词!A:C,3,FALSE))</f>
        <v>暴伤+</v>
      </c>
      <c r="AF1382" s="90">
        <v>250</v>
      </c>
    </row>
    <row r="1383" spans="1:32">
      <c r="I1383" s="90" t="str">
        <f>IF(H1383="",I1382,VLOOKUP(H1383,装备类型!A:B,2,FALSE))</f>
        <v>戒指</v>
      </c>
      <c r="L1383" s="90" t="s">
        <v>225</v>
      </c>
      <c r="Q1383" s="55" t="str">
        <f t="shared" si="46"/>
        <v/>
      </c>
      <c r="Y1383" s="90" t="str">
        <f>IF(VLOOKUP(I1383,属性值!A:F,2,FALSE)&lt;17,"",IF(P1383="","",INT(VLOOKUP(P1383,属性值!A:G,R1383+1,FALSE)*VLOOKUP(I1383,属性值!A:F,5,FALSE))))</f>
        <v/>
      </c>
      <c r="Z1383" s="90" t="str">
        <f t="shared" si="47"/>
        <v/>
      </c>
      <c r="AA1383" s="90" t="str">
        <f>IF(VLOOKUP(I1383,属性值!A:B,2,FALSE)&gt;16,"",IF(P1383="","",INT(VLOOKUP(P1383,属性值!I:O,R1383+1,FALSE)*VLOOKUP(I1383,属性值!A:D,3,FALSE))))</f>
        <v/>
      </c>
      <c r="AB1383" s="90" t="str">
        <f>IF(VLOOKUP(I1383,属性值!A:B,2,FALSE)&gt;16,"",IF(P1383="","",INT(VLOOKUP(P1383,属性值!I:O,R1383+1,FALSE)*VLOOKUP(I1383,属性值!A:D,4,FALSE))))</f>
        <v/>
      </c>
      <c r="AC1383" s="90">
        <v>25</v>
      </c>
      <c r="AD1383" s="90" t="str">
        <f>IF(AC1383="","",VLOOKUP(AC1383,状态名词!A:C,2,FALSE))</f>
        <v>duochong</v>
      </c>
      <c r="AE1383" s="90" t="str">
        <f>IF(AC1383="","",VLOOKUP(AC1383,状态名词!A:C,3,FALSE))</f>
        <v>多重施法</v>
      </c>
      <c r="AF1383" s="90">
        <v>80</v>
      </c>
    </row>
    <row r="1384" spans="1:32">
      <c r="A1384" s="90">
        <v>16047</v>
      </c>
      <c r="B1384" s="90">
        <v>20</v>
      </c>
      <c r="C1384" s="90">
        <v>4</v>
      </c>
      <c r="D1384" s="90">
        <v>20</v>
      </c>
      <c r="E1384" s="90">
        <v>5</v>
      </c>
      <c r="F1384" s="90">
        <v>-2</v>
      </c>
      <c r="H1384" s="90">
        <v>15</v>
      </c>
      <c r="I1384" s="90" t="str">
        <f>IF(H1384="",I1383,VLOOKUP(H1384,装备类型!A:B,2,FALSE))</f>
        <v>项链</v>
      </c>
      <c r="J1384" s="90">
        <v>1</v>
      </c>
      <c r="K1384" s="90" t="s">
        <v>2175</v>
      </c>
      <c r="L1384" s="90" t="s">
        <v>5454</v>
      </c>
      <c r="O1384" s="90">
        <v>1</v>
      </c>
      <c r="P1384" s="90">
        <v>20</v>
      </c>
      <c r="Q1384" s="55">
        <f t="shared" si="46"/>
        <v>25</v>
      </c>
      <c r="R1384" s="90">
        <v>4</v>
      </c>
      <c r="T1384" s="90" t="s">
        <v>3277</v>
      </c>
      <c r="Y1384" s="90" t="str">
        <f>IF(VLOOKUP(I1384,属性值!A:F,2,FALSE)&lt;17,"",IF(P1384="","",INT(VLOOKUP(P1384,属性值!A:G,R1384+1,FALSE)*VLOOKUP(I1384,属性值!A:F,5,FALSE))))</f>
        <v/>
      </c>
      <c r="Z1384" s="90" t="str">
        <f t="shared" si="47"/>
        <v/>
      </c>
      <c r="AA1384" s="90">
        <f>IF(VLOOKUP(I1384,属性值!A:B,2,FALSE)&gt;16,"",IF(P1384="","",INT(VLOOKUP(P1384,属性值!I:O,R1384+1,FALSE)*VLOOKUP(I1384,属性值!A:D,3,FALSE))))</f>
        <v>130</v>
      </c>
      <c r="AB1384" s="90">
        <f>IF(VLOOKUP(I1384,属性值!A:B,2,FALSE)&gt;16,"",IF(P1384="","",INT(VLOOKUP(P1384,属性值!I:O,R1384+1,FALSE)*VLOOKUP(I1384,属性值!A:D,4,FALSE))))</f>
        <v>260</v>
      </c>
      <c r="AC1384" s="90">
        <v>54</v>
      </c>
      <c r="AD1384" s="90" t="str">
        <f>IF(AC1384="","",VLOOKUP(AC1384,状态名词!A:C,2,FALSE))</f>
        <v>spi</v>
      </c>
      <c r="AE1384" s="90" t="str">
        <f>IF(AC1384="","",VLOOKUP(AC1384,状态名词!A:C,3,FALSE))</f>
        <v>精神</v>
      </c>
      <c r="AF1384" s="90">
        <v>20</v>
      </c>
    </row>
    <row r="1385" spans="1:32">
      <c r="I1385" s="90" t="str">
        <f>IF(H1385="",I1384,VLOOKUP(H1385,装备类型!A:B,2,FALSE))</f>
        <v>项链</v>
      </c>
      <c r="L1385" s="90" t="s">
        <v>225</v>
      </c>
      <c r="Q1385" s="55" t="str">
        <f t="shared" si="46"/>
        <v/>
      </c>
      <c r="Y1385" s="90" t="str">
        <f>IF(VLOOKUP(I1385,属性值!A:F,2,FALSE)&lt;17,"",IF(P1385="","",INT(VLOOKUP(P1385,属性值!A:G,R1385+1,FALSE)*VLOOKUP(I1385,属性值!A:F,5,FALSE))))</f>
        <v/>
      </c>
      <c r="Z1385" s="90" t="str">
        <f t="shared" si="47"/>
        <v/>
      </c>
      <c r="AA1385" s="90" t="str">
        <f>IF(VLOOKUP(I1385,属性值!A:B,2,FALSE)&gt;16,"",IF(P1385="","",INT(VLOOKUP(P1385,属性值!I:O,R1385+1,FALSE)*VLOOKUP(I1385,属性值!A:D,3,FALSE))))</f>
        <v/>
      </c>
      <c r="AB1385" s="90" t="str">
        <f>IF(VLOOKUP(I1385,属性值!A:B,2,FALSE)&gt;16,"",IF(P1385="","",INT(VLOOKUP(P1385,属性值!I:O,R1385+1,FALSE)*VLOOKUP(I1385,属性值!A:D,4,FALSE))))</f>
        <v/>
      </c>
      <c r="AC1385" s="90">
        <v>20</v>
      </c>
      <c r="AD1385" s="90" t="str">
        <f>IF(AC1385="","",VLOOKUP(AC1385,状态名词!A:C,2,FALSE))</f>
        <v>ratingdamage</v>
      </c>
      <c r="AE1385" s="90" t="str">
        <f>IF(AC1385="","",VLOOKUP(AC1385,状态名词!A:C,3,FALSE))</f>
        <v>暴伤+</v>
      </c>
      <c r="AF1385" s="90">
        <v>100</v>
      </c>
    </row>
    <row r="1386" spans="1:32">
      <c r="I1386" s="90" t="str">
        <f>IF(H1386="",I1385,VLOOKUP(H1386,装备类型!A:B,2,FALSE))</f>
        <v>项链</v>
      </c>
      <c r="L1386" s="90" t="s">
        <v>225</v>
      </c>
      <c r="Q1386" s="55" t="str">
        <f t="shared" si="46"/>
        <v/>
      </c>
      <c r="Y1386" s="90" t="str">
        <f>IF(VLOOKUP(I1386,属性值!A:F,2,FALSE)&lt;17,"",IF(P1386="","",INT(VLOOKUP(P1386,属性值!A:G,R1386+1,FALSE)*VLOOKUP(I1386,属性值!A:F,5,FALSE))))</f>
        <v/>
      </c>
      <c r="Z1386" s="90" t="str">
        <f t="shared" si="47"/>
        <v/>
      </c>
      <c r="AA1386" s="90" t="str">
        <f>IF(VLOOKUP(I1386,属性值!A:B,2,FALSE)&gt;16,"",IF(P1386="","",INT(VLOOKUP(P1386,属性值!I:O,R1386+1,FALSE)*VLOOKUP(I1386,属性值!A:D,3,FALSE))))</f>
        <v/>
      </c>
      <c r="AB1386" s="90" t="str">
        <f>IF(VLOOKUP(I1386,属性值!A:B,2,FALSE)&gt;16,"",IF(P1386="","",INT(VLOOKUP(P1386,属性值!I:O,R1386+1,FALSE)*VLOOKUP(I1386,属性值!A:D,4,FALSE))))</f>
        <v/>
      </c>
      <c r="AC1386" s="90">
        <v>25</v>
      </c>
      <c r="AD1386" s="90" t="str">
        <f>IF(AC1386="","",VLOOKUP(AC1386,状态名词!A:C,2,FALSE))</f>
        <v>duochong</v>
      </c>
      <c r="AE1386" s="90" t="str">
        <f>IF(AC1386="","",VLOOKUP(AC1386,状态名词!A:C,3,FALSE))</f>
        <v>多重施法</v>
      </c>
      <c r="AF1386" s="90">
        <v>20</v>
      </c>
    </row>
    <row r="1387" spans="1:32">
      <c r="I1387" s="90" t="str">
        <f>IF(H1387="",I1386,VLOOKUP(H1387,装备类型!A:B,2,FALSE))</f>
        <v>项链</v>
      </c>
      <c r="J1387" s="90">
        <v>2</v>
      </c>
      <c r="K1387" s="90" t="s">
        <v>2176</v>
      </c>
      <c r="L1387" s="90" t="s">
        <v>1988</v>
      </c>
      <c r="O1387" s="90">
        <v>1</v>
      </c>
      <c r="P1387" s="90">
        <v>40</v>
      </c>
      <c r="Q1387" s="55">
        <f t="shared" si="46"/>
        <v>45</v>
      </c>
      <c r="R1387" s="90">
        <v>4</v>
      </c>
      <c r="T1387" s="90" t="s">
        <v>3277</v>
      </c>
      <c r="Y1387" s="90" t="str">
        <f>IF(VLOOKUP(I1387,属性值!A:F,2,FALSE)&lt;17,"",IF(P1387="","",INT(VLOOKUP(P1387,属性值!A:G,R1387+1,FALSE)*VLOOKUP(I1387,属性值!A:F,5,FALSE))))</f>
        <v/>
      </c>
      <c r="Z1387" s="90" t="str">
        <f t="shared" si="47"/>
        <v/>
      </c>
      <c r="AA1387" s="90">
        <f>IF(VLOOKUP(I1387,属性值!A:B,2,FALSE)&gt;16,"",IF(P1387="","",INT(VLOOKUP(P1387,属性值!I:O,R1387+1,FALSE)*VLOOKUP(I1387,属性值!A:D,3,FALSE))))</f>
        <v>286</v>
      </c>
      <c r="AB1387" s="90">
        <f>IF(VLOOKUP(I1387,属性值!A:B,2,FALSE)&gt;16,"",IF(P1387="","",INT(VLOOKUP(P1387,属性值!I:O,R1387+1,FALSE)*VLOOKUP(I1387,属性值!A:D,4,FALSE))))</f>
        <v>572</v>
      </c>
      <c r="AC1387" s="90">
        <v>54</v>
      </c>
      <c r="AD1387" s="90" t="str">
        <f>IF(AC1387="","",VLOOKUP(AC1387,状态名词!A:C,2,FALSE))</f>
        <v>spi</v>
      </c>
      <c r="AE1387" s="90" t="str">
        <f>IF(AC1387="","",VLOOKUP(AC1387,状态名词!A:C,3,FALSE))</f>
        <v>精神</v>
      </c>
      <c r="AF1387" s="90">
        <v>40</v>
      </c>
    </row>
    <row r="1388" spans="1:32">
      <c r="I1388" s="90" t="str">
        <f>IF(H1388="",I1387,VLOOKUP(H1388,装备类型!A:B,2,FALSE))</f>
        <v>项链</v>
      </c>
      <c r="L1388" s="90" t="s">
        <v>225</v>
      </c>
      <c r="Q1388" s="55" t="str">
        <f t="shared" si="46"/>
        <v/>
      </c>
      <c r="Y1388" s="90" t="str">
        <f>IF(VLOOKUP(I1388,属性值!A:F,2,FALSE)&lt;17,"",IF(P1388="","",INT(VLOOKUP(P1388,属性值!A:G,R1388+1,FALSE)*VLOOKUP(I1388,属性值!A:F,5,FALSE))))</f>
        <v/>
      </c>
      <c r="Z1388" s="90" t="str">
        <f t="shared" si="47"/>
        <v/>
      </c>
      <c r="AA1388" s="90" t="str">
        <f>IF(VLOOKUP(I1388,属性值!A:B,2,FALSE)&gt;16,"",IF(P1388="","",INT(VLOOKUP(P1388,属性值!I:O,R1388+1,FALSE)*VLOOKUP(I1388,属性值!A:D,3,FALSE))))</f>
        <v/>
      </c>
      <c r="AB1388" s="90" t="str">
        <f>IF(VLOOKUP(I1388,属性值!A:B,2,FALSE)&gt;16,"",IF(P1388="","",INT(VLOOKUP(P1388,属性值!I:O,R1388+1,FALSE)*VLOOKUP(I1388,属性值!A:D,4,FALSE))))</f>
        <v/>
      </c>
      <c r="AC1388" s="90">
        <v>20</v>
      </c>
      <c r="AD1388" s="90" t="str">
        <f>IF(AC1388="","",VLOOKUP(AC1388,状态名词!A:C,2,FALSE))</f>
        <v>ratingdamage</v>
      </c>
      <c r="AE1388" s="90" t="str">
        <f>IF(AC1388="","",VLOOKUP(AC1388,状态名词!A:C,3,FALSE))</f>
        <v>暴伤+</v>
      </c>
      <c r="AF1388" s="90">
        <v>150</v>
      </c>
    </row>
    <row r="1389" spans="1:32">
      <c r="I1389" s="90" t="str">
        <f>IF(H1389="",I1388,VLOOKUP(H1389,装备类型!A:B,2,FALSE))</f>
        <v>项链</v>
      </c>
      <c r="L1389" s="90" t="s">
        <v>225</v>
      </c>
      <c r="Q1389" s="55" t="str">
        <f t="shared" si="46"/>
        <v/>
      </c>
      <c r="Y1389" s="90" t="str">
        <f>IF(VLOOKUP(I1389,属性值!A:F,2,FALSE)&lt;17,"",IF(P1389="","",INT(VLOOKUP(P1389,属性值!A:G,R1389+1,FALSE)*VLOOKUP(I1389,属性值!A:F,5,FALSE))))</f>
        <v/>
      </c>
      <c r="Z1389" s="90" t="str">
        <f t="shared" si="47"/>
        <v/>
      </c>
      <c r="AA1389" s="90" t="str">
        <f>IF(VLOOKUP(I1389,属性值!A:B,2,FALSE)&gt;16,"",IF(P1389="","",INT(VLOOKUP(P1389,属性值!I:O,R1389+1,FALSE)*VLOOKUP(I1389,属性值!A:D,3,FALSE))))</f>
        <v/>
      </c>
      <c r="AB1389" s="90" t="str">
        <f>IF(VLOOKUP(I1389,属性值!A:B,2,FALSE)&gt;16,"",IF(P1389="","",INT(VLOOKUP(P1389,属性值!I:O,R1389+1,FALSE)*VLOOKUP(I1389,属性值!A:D,4,FALSE))))</f>
        <v/>
      </c>
      <c r="AC1389" s="90">
        <v>25</v>
      </c>
      <c r="AD1389" s="90" t="str">
        <f>IF(AC1389="","",VLOOKUP(AC1389,状态名词!A:C,2,FALSE))</f>
        <v>duochong</v>
      </c>
      <c r="AE1389" s="90" t="str">
        <f>IF(AC1389="","",VLOOKUP(AC1389,状态名词!A:C,3,FALSE))</f>
        <v>多重施法</v>
      </c>
      <c r="AF1389" s="90">
        <v>50</v>
      </c>
    </row>
    <row r="1390" spans="1:32">
      <c r="I1390" s="90" t="str">
        <f>IF(H1390="",I1389,VLOOKUP(H1390,装备类型!A:B,2,FALSE))</f>
        <v>项链</v>
      </c>
      <c r="J1390" s="90">
        <v>3</v>
      </c>
      <c r="K1390" s="90" t="s">
        <v>2177</v>
      </c>
      <c r="L1390" s="90" t="s">
        <v>1988</v>
      </c>
      <c r="O1390" s="90">
        <v>1</v>
      </c>
      <c r="P1390" s="90">
        <v>60</v>
      </c>
      <c r="Q1390" s="55">
        <f t="shared" si="46"/>
        <v>67</v>
      </c>
      <c r="R1390" s="90">
        <v>5</v>
      </c>
      <c r="T1390" s="90" t="s">
        <v>3277</v>
      </c>
      <c r="U1390" s="90">
        <v>33735</v>
      </c>
      <c r="Y1390" s="90" t="str">
        <f>IF(VLOOKUP(I1390,属性值!A:F,2,FALSE)&lt;17,"",IF(P1390="","",INT(VLOOKUP(P1390,属性值!A:G,R1390+1,FALSE)*VLOOKUP(I1390,属性值!A:F,5,FALSE))))</f>
        <v/>
      </c>
      <c r="Z1390" s="90" t="str">
        <f t="shared" si="47"/>
        <v/>
      </c>
      <c r="AA1390" s="90">
        <f>IF(VLOOKUP(I1390,属性值!A:B,2,FALSE)&gt;16,"",IF(P1390="","",INT(VLOOKUP(P1390,属性值!I:O,R1390+1,FALSE)*VLOOKUP(I1390,属性值!A:D,3,FALSE))))</f>
        <v>642</v>
      </c>
      <c r="AB1390" s="90">
        <f>IF(VLOOKUP(I1390,属性值!A:B,2,FALSE)&gt;16,"",IF(P1390="","",INT(VLOOKUP(P1390,属性值!I:O,R1390+1,FALSE)*VLOOKUP(I1390,属性值!A:D,4,FALSE))))</f>
        <v>1285</v>
      </c>
      <c r="AC1390" s="90">
        <v>54</v>
      </c>
      <c r="AD1390" s="90" t="str">
        <f>IF(AC1390="","",VLOOKUP(AC1390,状态名词!A:C,2,FALSE))</f>
        <v>spi</v>
      </c>
      <c r="AE1390" s="90" t="str">
        <f>IF(AC1390="","",VLOOKUP(AC1390,状态名词!A:C,3,FALSE))</f>
        <v>精神</v>
      </c>
      <c r="AF1390" s="90">
        <v>70</v>
      </c>
    </row>
    <row r="1391" spans="1:32">
      <c r="I1391" s="90" t="str">
        <f>IF(H1391="",I1390,VLOOKUP(H1391,装备类型!A:B,2,FALSE))</f>
        <v>项链</v>
      </c>
      <c r="L1391" s="90" t="s">
        <v>225</v>
      </c>
      <c r="Q1391" s="55" t="str">
        <f t="shared" si="46"/>
        <v/>
      </c>
      <c r="Y1391" s="90" t="str">
        <f>IF(VLOOKUP(I1391,属性值!A:F,2,FALSE)&lt;17,"",IF(P1391="","",INT(VLOOKUP(P1391,属性值!A:G,R1391+1,FALSE)*VLOOKUP(I1391,属性值!A:F,5,FALSE))))</f>
        <v/>
      </c>
      <c r="Z1391" s="90" t="str">
        <f t="shared" si="47"/>
        <v/>
      </c>
      <c r="AA1391" s="90" t="str">
        <f>IF(VLOOKUP(I1391,属性值!A:B,2,FALSE)&gt;16,"",IF(P1391="","",INT(VLOOKUP(P1391,属性值!I:O,R1391+1,FALSE)*VLOOKUP(I1391,属性值!A:D,3,FALSE))))</f>
        <v/>
      </c>
      <c r="AB1391" s="90" t="str">
        <f>IF(VLOOKUP(I1391,属性值!A:B,2,FALSE)&gt;16,"",IF(P1391="","",INT(VLOOKUP(P1391,属性值!I:O,R1391+1,FALSE)*VLOOKUP(I1391,属性值!A:D,4,FALSE))))</f>
        <v/>
      </c>
      <c r="AC1391" s="90">
        <v>20</v>
      </c>
      <c r="AD1391" s="90" t="str">
        <f>IF(AC1391="","",VLOOKUP(AC1391,状态名词!A:C,2,FALSE))</f>
        <v>ratingdamage</v>
      </c>
      <c r="AE1391" s="90" t="str">
        <f>IF(AC1391="","",VLOOKUP(AC1391,状态名词!A:C,3,FALSE))</f>
        <v>暴伤+</v>
      </c>
      <c r="AF1391" s="90">
        <v>250</v>
      </c>
    </row>
    <row r="1392" spans="1:32">
      <c r="I1392" s="90" t="str">
        <f>IF(H1392="",I1391,VLOOKUP(H1392,装备类型!A:B,2,FALSE))</f>
        <v>项链</v>
      </c>
      <c r="L1392" s="90" t="s">
        <v>225</v>
      </c>
      <c r="Q1392" s="55" t="str">
        <f t="shared" si="46"/>
        <v/>
      </c>
      <c r="Y1392" s="90" t="str">
        <f>IF(VLOOKUP(I1392,属性值!A:F,2,FALSE)&lt;17,"",IF(P1392="","",INT(VLOOKUP(P1392,属性值!A:G,R1392+1,FALSE)*VLOOKUP(I1392,属性值!A:F,5,FALSE))))</f>
        <v/>
      </c>
      <c r="Z1392" s="90" t="str">
        <f t="shared" si="47"/>
        <v/>
      </c>
      <c r="AA1392" s="90" t="str">
        <f>IF(VLOOKUP(I1392,属性值!A:B,2,FALSE)&gt;16,"",IF(P1392="","",INT(VLOOKUP(P1392,属性值!I:O,R1392+1,FALSE)*VLOOKUP(I1392,属性值!A:D,3,FALSE))))</f>
        <v/>
      </c>
      <c r="AB1392" s="90" t="str">
        <f>IF(VLOOKUP(I1392,属性值!A:B,2,FALSE)&gt;16,"",IF(P1392="","",INT(VLOOKUP(P1392,属性值!I:O,R1392+1,FALSE)*VLOOKUP(I1392,属性值!A:D,4,FALSE))))</f>
        <v/>
      </c>
      <c r="AC1392" s="90">
        <v>25</v>
      </c>
      <c r="AD1392" s="90" t="str">
        <f>IF(AC1392="","",VLOOKUP(AC1392,状态名词!A:C,2,FALSE))</f>
        <v>duochong</v>
      </c>
      <c r="AE1392" s="90" t="str">
        <f>IF(AC1392="","",VLOOKUP(AC1392,状态名词!A:C,3,FALSE))</f>
        <v>多重施法</v>
      </c>
      <c r="AF1392" s="90">
        <v>80</v>
      </c>
    </row>
    <row r="1393" spans="1:32">
      <c r="A1393" s="90">
        <v>16048</v>
      </c>
      <c r="B1393" s="90">
        <v>20</v>
      </c>
      <c r="C1393" s="90">
        <v>4</v>
      </c>
      <c r="D1393" s="90">
        <v>20</v>
      </c>
      <c r="E1393" s="90">
        <v>5</v>
      </c>
      <c r="F1393" s="90">
        <v>-2</v>
      </c>
      <c r="H1393" s="90">
        <v>16</v>
      </c>
      <c r="I1393" s="90" t="str">
        <f>IF(H1393="",I1392,VLOOKUP(H1393,装备类型!A:B,2,FALSE))</f>
        <v>手镯</v>
      </c>
      <c r="J1393" s="90">
        <v>1</v>
      </c>
      <c r="K1393" s="90" t="s">
        <v>2178</v>
      </c>
      <c r="L1393" s="90" t="s">
        <v>5454</v>
      </c>
      <c r="O1393" s="90">
        <v>1</v>
      </c>
      <c r="P1393" s="90">
        <v>20</v>
      </c>
      <c r="Q1393" s="55">
        <f t="shared" si="46"/>
        <v>25</v>
      </c>
      <c r="R1393" s="90">
        <v>4</v>
      </c>
      <c r="T1393" s="90" t="s">
        <v>3245</v>
      </c>
      <c r="Y1393" s="90" t="str">
        <f>IF(VLOOKUP(I1393,属性值!A:F,2,FALSE)&lt;17,"",IF(P1393="","",INT(VLOOKUP(P1393,属性值!A:G,R1393+1,FALSE)*VLOOKUP(I1393,属性值!A:F,5,FALSE))))</f>
        <v/>
      </c>
      <c r="Z1393" s="90" t="str">
        <f t="shared" si="47"/>
        <v/>
      </c>
      <c r="AA1393" s="90">
        <f>IF(VLOOKUP(I1393,属性值!A:B,2,FALSE)&gt;16,"",IF(P1393="","",INT(VLOOKUP(P1393,属性值!I:O,R1393+1,FALSE)*VLOOKUP(I1393,属性值!A:D,3,FALSE))))</f>
        <v>130</v>
      </c>
      <c r="AB1393" s="90">
        <f>IF(VLOOKUP(I1393,属性值!A:B,2,FALSE)&gt;16,"",IF(P1393="","",INT(VLOOKUP(P1393,属性值!I:O,R1393+1,FALSE)*VLOOKUP(I1393,属性值!A:D,4,FALSE))))</f>
        <v>260</v>
      </c>
      <c r="AC1393" s="90">
        <v>54</v>
      </c>
      <c r="AD1393" s="90" t="str">
        <f>IF(AC1393="","",VLOOKUP(AC1393,状态名词!A:C,2,FALSE))</f>
        <v>spi</v>
      </c>
      <c r="AE1393" s="90" t="str">
        <f>IF(AC1393="","",VLOOKUP(AC1393,状态名词!A:C,3,FALSE))</f>
        <v>精神</v>
      </c>
      <c r="AF1393" s="90">
        <v>20</v>
      </c>
    </row>
    <row r="1394" spans="1:32">
      <c r="I1394" s="90" t="str">
        <f>IF(H1394="",I1393,VLOOKUP(H1394,装备类型!A:B,2,FALSE))</f>
        <v>手镯</v>
      </c>
      <c r="L1394" s="90" t="s">
        <v>225</v>
      </c>
      <c r="Q1394" s="55" t="str">
        <f t="shared" si="46"/>
        <v/>
      </c>
      <c r="Y1394" s="90" t="str">
        <f>IF(VLOOKUP(I1394,属性值!A:F,2,FALSE)&lt;17,"",IF(P1394="","",INT(VLOOKUP(P1394,属性值!A:G,R1394+1,FALSE)*VLOOKUP(I1394,属性值!A:F,5,FALSE))))</f>
        <v/>
      </c>
      <c r="Z1394" s="90" t="str">
        <f t="shared" si="47"/>
        <v/>
      </c>
      <c r="AA1394" s="90" t="str">
        <f>IF(VLOOKUP(I1394,属性值!A:B,2,FALSE)&gt;16,"",IF(P1394="","",INT(VLOOKUP(P1394,属性值!I:O,R1394+1,FALSE)*VLOOKUP(I1394,属性值!A:D,3,FALSE))))</f>
        <v/>
      </c>
      <c r="AB1394" s="90" t="str">
        <f>IF(VLOOKUP(I1394,属性值!A:B,2,FALSE)&gt;16,"",IF(P1394="","",INT(VLOOKUP(P1394,属性值!I:O,R1394+1,FALSE)*VLOOKUP(I1394,属性值!A:D,4,FALSE))))</f>
        <v/>
      </c>
      <c r="AC1394" s="90">
        <v>20</v>
      </c>
      <c r="AD1394" s="90" t="str">
        <f>IF(AC1394="","",VLOOKUP(AC1394,状态名词!A:C,2,FALSE))</f>
        <v>ratingdamage</v>
      </c>
      <c r="AE1394" s="90" t="str">
        <f>IF(AC1394="","",VLOOKUP(AC1394,状态名词!A:C,3,FALSE))</f>
        <v>暴伤+</v>
      </c>
      <c r="AF1394" s="90">
        <v>100</v>
      </c>
    </row>
    <row r="1395" spans="1:32">
      <c r="I1395" s="90" t="str">
        <f>IF(H1395="",I1394,VLOOKUP(H1395,装备类型!A:B,2,FALSE))</f>
        <v>手镯</v>
      </c>
      <c r="L1395" s="90" t="s">
        <v>225</v>
      </c>
      <c r="Q1395" s="55" t="str">
        <f t="shared" si="46"/>
        <v/>
      </c>
      <c r="Y1395" s="90" t="str">
        <f>IF(VLOOKUP(I1395,属性值!A:F,2,FALSE)&lt;17,"",IF(P1395="","",INT(VLOOKUP(P1395,属性值!A:G,R1395+1,FALSE)*VLOOKUP(I1395,属性值!A:F,5,FALSE))))</f>
        <v/>
      </c>
      <c r="Z1395" s="90" t="str">
        <f t="shared" si="47"/>
        <v/>
      </c>
      <c r="AA1395" s="90" t="str">
        <f>IF(VLOOKUP(I1395,属性值!A:B,2,FALSE)&gt;16,"",IF(P1395="","",INT(VLOOKUP(P1395,属性值!I:O,R1395+1,FALSE)*VLOOKUP(I1395,属性值!A:D,3,FALSE))))</f>
        <v/>
      </c>
      <c r="AB1395" s="90" t="str">
        <f>IF(VLOOKUP(I1395,属性值!A:B,2,FALSE)&gt;16,"",IF(P1395="","",INT(VLOOKUP(P1395,属性值!I:O,R1395+1,FALSE)*VLOOKUP(I1395,属性值!A:D,4,FALSE))))</f>
        <v/>
      </c>
      <c r="AC1395" s="90">
        <v>25</v>
      </c>
      <c r="AD1395" s="90" t="str">
        <f>IF(AC1395="","",VLOOKUP(AC1395,状态名词!A:C,2,FALSE))</f>
        <v>duochong</v>
      </c>
      <c r="AE1395" s="90" t="str">
        <f>IF(AC1395="","",VLOOKUP(AC1395,状态名词!A:C,3,FALSE))</f>
        <v>多重施法</v>
      </c>
      <c r="AF1395" s="90">
        <v>20</v>
      </c>
    </row>
    <row r="1396" spans="1:32">
      <c r="I1396" s="90" t="str">
        <f>IF(H1396="",I1395,VLOOKUP(H1396,装备类型!A:B,2,FALSE))</f>
        <v>手镯</v>
      </c>
      <c r="J1396" s="90">
        <v>2</v>
      </c>
      <c r="K1396" s="90" t="s">
        <v>2179</v>
      </c>
      <c r="L1396" s="90" t="s">
        <v>1988</v>
      </c>
      <c r="O1396" s="90">
        <v>1</v>
      </c>
      <c r="P1396" s="90">
        <v>40</v>
      </c>
      <c r="Q1396" s="55">
        <f t="shared" si="46"/>
        <v>45</v>
      </c>
      <c r="R1396" s="90">
        <v>4</v>
      </c>
      <c r="T1396" s="90" t="s">
        <v>3245</v>
      </c>
      <c r="Y1396" s="90" t="str">
        <f>IF(VLOOKUP(I1396,属性值!A:F,2,FALSE)&lt;17,"",IF(P1396="","",INT(VLOOKUP(P1396,属性值!A:G,R1396+1,FALSE)*VLOOKUP(I1396,属性值!A:F,5,FALSE))))</f>
        <v/>
      </c>
      <c r="Z1396" s="90" t="str">
        <f t="shared" si="47"/>
        <v/>
      </c>
      <c r="AA1396" s="90">
        <f>IF(VLOOKUP(I1396,属性值!A:B,2,FALSE)&gt;16,"",IF(P1396="","",INT(VLOOKUP(P1396,属性值!I:O,R1396+1,FALSE)*VLOOKUP(I1396,属性值!A:D,3,FALSE))))</f>
        <v>286</v>
      </c>
      <c r="AB1396" s="90">
        <f>IF(VLOOKUP(I1396,属性值!A:B,2,FALSE)&gt;16,"",IF(P1396="","",INT(VLOOKUP(P1396,属性值!I:O,R1396+1,FALSE)*VLOOKUP(I1396,属性值!A:D,4,FALSE))))</f>
        <v>572</v>
      </c>
      <c r="AC1396" s="90">
        <v>54</v>
      </c>
      <c r="AD1396" s="90" t="str">
        <f>IF(AC1396="","",VLOOKUP(AC1396,状态名词!A:C,2,FALSE))</f>
        <v>spi</v>
      </c>
      <c r="AE1396" s="90" t="str">
        <f>IF(AC1396="","",VLOOKUP(AC1396,状态名词!A:C,3,FALSE))</f>
        <v>精神</v>
      </c>
      <c r="AF1396" s="90">
        <v>40</v>
      </c>
    </row>
    <row r="1397" spans="1:32">
      <c r="I1397" s="90" t="str">
        <f>IF(H1397="",I1396,VLOOKUP(H1397,装备类型!A:B,2,FALSE))</f>
        <v>手镯</v>
      </c>
      <c r="L1397" s="90" t="s">
        <v>225</v>
      </c>
      <c r="Q1397" s="55" t="str">
        <f t="shared" si="46"/>
        <v/>
      </c>
      <c r="Y1397" s="90" t="str">
        <f>IF(VLOOKUP(I1397,属性值!A:F,2,FALSE)&lt;17,"",IF(P1397="","",INT(VLOOKUP(P1397,属性值!A:G,R1397+1,FALSE)*VLOOKUP(I1397,属性值!A:F,5,FALSE))))</f>
        <v/>
      </c>
      <c r="Z1397" s="90" t="str">
        <f t="shared" si="47"/>
        <v/>
      </c>
      <c r="AA1397" s="90" t="str">
        <f>IF(VLOOKUP(I1397,属性值!A:B,2,FALSE)&gt;16,"",IF(P1397="","",INT(VLOOKUP(P1397,属性值!I:O,R1397+1,FALSE)*VLOOKUP(I1397,属性值!A:D,3,FALSE))))</f>
        <v/>
      </c>
      <c r="AB1397" s="90" t="str">
        <f>IF(VLOOKUP(I1397,属性值!A:B,2,FALSE)&gt;16,"",IF(P1397="","",INT(VLOOKUP(P1397,属性值!I:O,R1397+1,FALSE)*VLOOKUP(I1397,属性值!A:D,4,FALSE))))</f>
        <v/>
      </c>
      <c r="AC1397" s="90">
        <v>20</v>
      </c>
      <c r="AD1397" s="90" t="str">
        <f>IF(AC1397="","",VLOOKUP(AC1397,状态名词!A:C,2,FALSE))</f>
        <v>ratingdamage</v>
      </c>
      <c r="AE1397" s="90" t="str">
        <f>IF(AC1397="","",VLOOKUP(AC1397,状态名词!A:C,3,FALSE))</f>
        <v>暴伤+</v>
      </c>
      <c r="AF1397" s="90">
        <v>150</v>
      </c>
    </row>
    <row r="1398" spans="1:32">
      <c r="I1398" s="90" t="str">
        <f>IF(H1398="",I1397,VLOOKUP(H1398,装备类型!A:B,2,FALSE))</f>
        <v>手镯</v>
      </c>
      <c r="L1398" s="90" t="s">
        <v>225</v>
      </c>
      <c r="Q1398" s="55" t="str">
        <f t="shared" si="46"/>
        <v/>
      </c>
      <c r="Y1398" s="90" t="str">
        <f>IF(VLOOKUP(I1398,属性值!A:F,2,FALSE)&lt;17,"",IF(P1398="","",INT(VLOOKUP(P1398,属性值!A:G,R1398+1,FALSE)*VLOOKUP(I1398,属性值!A:F,5,FALSE))))</f>
        <v/>
      </c>
      <c r="Z1398" s="90" t="str">
        <f t="shared" si="47"/>
        <v/>
      </c>
      <c r="AA1398" s="90" t="str">
        <f>IF(VLOOKUP(I1398,属性值!A:B,2,FALSE)&gt;16,"",IF(P1398="","",INT(VLOOKUP(P1398,属性值!I:O,R1398+1,FALSE)*VLOOKUP(I1398,属性值!A:D,3,FALSE))))</f>
        <v/>
      </c>
      <c r="AB1398" s="90" t="str">
        <f>IF(VLOOKUP(I1398,属性值!A:B,2,FALSE)&gt;16,"",IF(P1398="","",INT(VLOOKUP(P1398,属性值!I:O,R1398+1,FALSE)*VLOOKUP(I1398,属性值!A:D,4,FALSE))))</f>
        <v/>
      </c>
      <c r="AC1398" s="90">
        <v>25</v>
      </c>
      <c r="AD1398" s="90" t="str">
        <f>IF(AC1398="","",VLOOKUP(AC1398,状态名词!A:C,2,FALSE))</f>
        <v>duochong</v>
      </c>
      <c r="AE1398" s="90" t="str">
        <f>IF(AC1398="","",VLOOKUP(AC1398,状态名词!A:C,3,FALSE))</f>
        <v>多重施法</v>
      </c>
      <c r="AF1398" s="90">
        <v>50</v>
      </c>
    </row>
    <row r="1399" spans="1:32">
      <c r="I1399" s="90" t="str">
        <f>IF(H1399="",I1398,VLOOKUP(H1399,装备类型!A:B,2,FALSE))</f>
        <v>手镯</v>
      </c>
      <c r="J1399" s="90">
        <v>3</v>
      </c>
      <c r="K1399" s="90" t="s">
        <v>2180</v>
      </c>
      <c r="L1399" s="90" t="s">
        <v>1988</v>
      </c>
      <c r="O1399" s="90">
        <v>1</v>
      </c>
      <c r="P1399" s="90">
        <v>60</v>
      </c>
      <c r="Q1399" s="55">
        <f t="shared" si="46"/>
        <v>67</v>
      </c>
      <c r="R1399" s="90">
        <v>5</v>
      </c>
      <c r="T1399" s="90" t="s">
        <v>3245</v>
      </c>
      <c r="U1399" s="90">
        <v>33736</v>
      </c>
      <c r="Y1399" s="90" t="str">
        <f>IF(VLOOKUP(I1399,属性值!A:F,2,FALSE)&lt;17,"",IF(P1399="","",INT(VLOOKUP(P1399,属性值!A:G,R1399+1,FALSE)*VLOOKUP(I1399,属性值!A:F,5,FALSE))))</f>
        <v/>
      </c>
      <c r="Z1399" s="90" t="str">
        <f t="shared" si="47"/>
        <v/>
      </c>
      <c r="AA1399" s="90">
        <f>IF(VLOOKUP(I1399,属性值!A:B,2,FALSE)&gt;16,"",IF(P1399="","",INT(VLOOKUP(P1399,属性值!I:O,R1399+1,FALSE)*VLOOKUP(I1399,属性值!A:D,3,FALSE))))</f>
        <v>642</v>
      </c>
      <c r="AB1399" s="90">
        <f>IF(VLOOKUP(I1399,属性值!A:B,2,FALSE)&gt;16,"",IF(P1399="","",INT(VLOOKUP(P1399,属性值!I:O,R1399+1,FALSE)*VLOOKUP(I1399,属性值!A:D,4,FALSE))))</f>
        <v>1285</v>
      </c>
      <c r="AC1399" s="90">
        <v>54</v>
      </c>
      <c r="AD1399" s="90" t="str">
        <f>IF(AC1399="","",VLOOKUP(AC1399,状态名词!A:C,2,FALSE))</f>
        <v>spi</v>
      </c>
      <c r="AE1399" s="90" t="str">
        <f>IF(AC1399="","",VLOOKUP(AC1399,状态名词!A:C,3,FALSE))</f>
        <v>精神</v>
      </c>
      <c r="AF1399" s="90">
        <v>70</v>
      </c>
    </row>
    <row r="1400" spans="1:32">
      <c r="I1400" s="90" t="str">
        <f>IF(H1400="",I1399,VLOOKUP(H1400,装备类型!A:B,2,FALSE))</f>
        <v>手镯</v>
      </c>
      <c r="L1400" s="90" t="s">
        <v>225</v>
      </c>
      <c r="Q1400" s="55" t="str">
        <f t="shared" si="46"/>
        <v/>
      </c>
      <c r="Y1400" s="90" t="str">
        <f>IF(VLOOKUP(I1400,属性值!A:F,2,FALSE)&lt;17,"",IF(P1400="","",INT(VLOOKUP(P1400,属性值!A:G,R1400+1,FALSE)*VLOOKUP(I1400,属性值!A:F,5,FALSE))))</f>
        <v/>
      </c>
      <c r="Z1400" s="90" t="str">
        <f t="shared" si="47"/>
        <v/>
      </c>
      <c r="AA1400" s="90" t="str">
        <f>IF(VLOOKUP(I1400,属性值!A:B,2,FALSE)&gt;16,"",IF(P1400="","",INT(VLOOKUP(P1400,属性值!I:O,R1400+1,FALSE)*VLOOKUP(I1400,属性值!A:D,3,FALSE))))</f>
        <v/>
      </c>
      <c r="AB1400" s="90" t="str">
        <f>IF(VLOOKUP(I1400,属性值!A:B,2,FALSE)&gt;16,"",IF(P1400="","",INT(VLOOKUP(P1400,属性值!I:O,R1400+1,FALSE)*VLOOKUP(I1400,属性值!A:D,4,FALSE))))</f>
        <v/>
      </c>
      <c r="AC1400" s="90">
        <v>20</v>
      </c>
      <c r="AD1400" s="90" t="str">
        <f>IF(AC1400="","",VLOOKUP(AC1400,状态名词!A:C,2,FALSE))</f>
        <v>ratingdamage</v>
      </c>
      <c r="AE1400" s="90" t="str">
        <f>IF(AC1400="","",VLOOKUP(AC1400,状态名词!A:C,3,FALSE))</f>
        <v>暴伤+</v>
      </c>
      <c r="AF1400" s="90">
        <v>250</v>
      </c>
    </row>
    <row r="1401" spans="1:32">
      <c r="I1401" s="90" t="str">
        <f>IF(H1401="",I1400,VLOOKUP(H1401,装备类型!A:B,2,FALSE))</f>
        <v>手镯</v>
      </c>
      <c r="L1401" s="90" t="s">
        <v>225</v>
      </c>
      <c r="Q1401" s="55" t="str">
        <f t="shared" si="46"/>
        <v/>
      </c>
      <c r="Y1401" s="90" t="str">
        <f>IF(VLOOKUP(I1401,属性值!A:F,2,FALSE)&lt;17,"",IF(P1401="","",INT(VLOOKUP(P1401,属性值!A:G,R1401+1,FALSE)*VLOOKUP(I1401,属性值!A:F,5,FALSE))))</f>
        <v/>
      </c>
      <c r="Z1401" s="90" t="str">
        <f t="shared" si="47"/>
        <v/>
      </c>
      <c r="AA1401" s="90" t="str">
        <f>IF(VLOOKUP(I1401,属性值!A:B,2,FALSE)&gt;16,"",IF(P1401="","",INT(VLOOKUP(P1401,属性值!I:O,R1401+1,FALSE)*VLOOKUP(I1401,属性值!A:D,3,FALSE))))</f>
        <v/>
      </c>
      <c r="AB1401" s="90" t="str">
        <f>IF(VLOOKUP(I1401,属性值!A:B,2,FALSE)&gt;16,"",IF(P1401="","",INT(VLOOKUP(P1401,属性值!I:O,R1401+1,FALSE)*VLOOKUP(I1401,属性值!A:D,4,FALSE))))</f>
        <v/>
      </c>
      <c r="AC1401" s="90">
        <v>25</v>
      </c>
      <c r="AD1401" s="90" t="str">
        <f>IF(AC1401="","",VLOOKUP(AC1401,状态名词!A:C,2,FALSE))</f>
        <v>duochong</v>
      </c>
      <c r="AE1401" s="90" t="str">
        <f>IF(AC1401="","",VLOOKUP(AC1401,状态名词!A:C,3,FALSE))</f>
        <v>多重施法</v>
      </c>
      <c r="AF1401" s="90">
        <v>80</v>
      </c>
    </row>
    <row r="1402" spans="1:32">
      <c r="A1402" s="90">
        <v>16049</v>
      </c>
      <c r="B1402" s="90">
        <v>20</v>
      </c>
      <c r="C1402" s="90">
        <v>4</v>
      </c>
      <c r="D1402" s="90">
        <v>20</v>
      </c>
      <c r="E1402" s="90">
        <v>5</v>
      </c>
      <c r="F1402" s="90">
        <v>-2</v>
      </c>
      <c r="H1402" s="90">
        <v>11</v>
      </c>
      <c r="I1402" s="90" t="str">
        <f>IF(H1402="",I1401,VLOOKUP(H1402,装备类型!A:B,2,FALSE))</f>
        <v>头部</v>
      </c>
      <c r="J1402" s="90">
        <v>1</v>
      </c>
      <c r="K1402" s="90" t="s">
        <v>2181</v>
      </c>
      <c r="L1402" s="90" t="s">
        <v>5455</v>
      </c>
      <c r="O1402" s="90">
        <v>1</v>
      </c>
      <c r="P1402" s="90">
        <v>20</v>
      </c>
      <c r="Q1402" s="55">
        <f t="shared" si="46"/>
        <v>25</v>
      </c>
      <c r="R1402" s="90">
        <v>4</v>
      </c>
      <c r="T1402" s="90" t="s">
        <v>3278</v>
      </c>
      <c r="Y1402" s="90" t="str">
        <f>IF(VLOOKUP(I1402,属性值!A:F,2,FALSE)&lt;17,"",IF(P1402="","",INT(VLOOKUP(P1402,属性值!A:G,R1402+1,FALSE)*VLOOKUP(I1402,属性值!A:F,5,FALSE))))</f>
        <v/>
      </c>
      <c r="Z1402" s="90" t="str">
        <f t="shared" si="47"/>
        <v/>
      </c>
      <c r="AA1402" s="90">
        <f>IF(VLOOKUP(I1402,属性值!A:B,2,FALSE)&gt;16,"",IF(P1402="","",INT(VLOOKUP(P1402,属性值!I:O,R1402+1,FALSE)*VLOOKUP(I1402,属性值!A:D,3,FALSE))))</f>
        <v>260</v>
      </c>
      <c r="AB1402" s="90">
        <f>IF(VLOOKUP(I1402,属性值!A:B,2,FALSE)&gt;16,"",IF(P1402="","",INT(VLOOKUP(P1402,属性值!I:O,R1402+1,FALSE)*VLOOKUP(I1402,属性值!A:D,4,FALSE))))</f>
        <v>130</v>
      </c>
      <c r="AC1402" s="90">
        <v>65</v>
      </c>
      <c r="AD1402" s="90" t="str">
        <f>IF(AC1402="","",VLOOKUP(AC1402,状态名词!A:C,2,FALSE))</f>
        <v>str</v>
      </c>
      <c r="AE1402" s="90" t="str">
        <f>IF(AC1402="","",VLOOKUP(AC1402,状态名词!A:C,3,FALSE))</f>
        <v>力量</v>
      </c>
      <c r="AF1402" s="90">
        <v>80</v>
      </c>
    </row>
    <row r="1403" spans="1:32">
      <c r="I1403" s="90" t="str">
        <f>IF(H1403="",I1402,VLOOKUP(H1403,装备类型!A:B,2,FALSE))</f>
        <v>头部</v>
      </c>
      <c r="L1403" s="90" t="s">
        <v>225</v>
      </c>
      <c r="Q1403" s="55" t="str">
        <f t="shared" si="46"/>
        <v/>
      </c>
      <c r="Y1403" s="90" t="str">
        <f>IF(VLOOKUP(I1403,属性值!A:F,2,FALSE)&lt;17,"",IF(P1403="","",INT(VLOOKUP(P1403,属性值!A:G,R1403+1,FALSE)*VLOOKUP(I1403,属性值!A:F,5,FALSE))))</f>
        <v/>
      </c>
      <c r="Z1403" s="90" t="str">
        <f t="shared" si="47"/>
        <v/>
      </c>
      <c r="AA1403" s="90" t="str">
        <f>IF(VLOOKUP(I1403,属性值!A:B,2,FALSE)&gt;16,"",IF(P1403="","",INT(VLOOKUP(P1403,属性值!I:O,R1403+1,FALSE)*VLOOKUP(I1403,属性值!A:D,3,FALSE))))</f>
        <v/>
      </c>
      <c r="AB1403" s="90" t="str">
        <f>IF(VLOOKUP(I1403,属性值!A:B,2,FALSE)&gt;16,"",IF(P1403="","",INT(VLOOKUP(P1403,属性值!I:O,R1403+1,FALSE)*VLOOKUP(I1403,属性值!A:D,4,FALSE))))</f>
        <v/>
      </c>
      <c r="AC1403" s="90">
        <v>58</v>
      </c>
      <c r="AD1403" s="90" t="str">
        <f>IF(AC1403="","",VLOOKUP(AC1403,状态名词!A:C,2,FALSE))</f>
        <v>vit</v>
      </c>
      <c r="AE1403" s="90" t="str">
        <f>IF(AC1403="","",VLOOKUP(AC1403,状态名词!A:C,3,FALSE))</f>
        <v>体力</v>
      </c>
      <c r="AF1403" s="90">
        <v>40</v>
      </c>
    </row>
    <row r="1404" spans="1:32">
      <c r="I1404" s="90" t="str">
        <f>IF(H1404="",I1403,VLOOKUP(H1404,装备类型!A:B,2,FALSE))</f>
        <v>头部</v>
      </c>
      <c r="L1404" s="90" t="s">
        <v>225</v>
      </c>
      <c r="Q1404" s="55" t="str">
        <f t="shared" si="46"/>
        <v/>
      </c>
      <c r="Y1404" s="90" t="str">
        <f>IF(VLOOKUP(I1404,属性值!A:F,2,FALSE)&lt;17,"",IF(P1404="","",INT(VLOOKUP(P1404,属性值!A:G,R1404+1,FALSE)*VLOOKUP(I1404,属性值!A:F,5,FALSE))))</f>
        <v/>
      </c>
      <c r="Z1404" s="90" t="str">
        <f t="shared" si="47"/>
        <v/>
      </c>
      <c r="AA1404" s="90" t="str">
        <f>IF(VLOOKUP(I1404,属性值!A:B,2,FALSE)&gt;16,"",IF(P1404="","",INT(VLOOKUP(P1404,属性值!I:O,R1404+1,FALSE)*VLOOKUP(I1404,属性值!A:D,3,FALSE))))</f>
        <v/>
      </c>
      <c r="AB1404" s="90" t="str">
        <f>IF(VLOOKUP(I1404,属性值!A:B,2,FALSE)&gt;16,"",IF(P1404="","",INT(VLOOKUP(P1404,属性值!I:O,R1404+1,FALSE)*VLOOKUP(I1404,属性值!A:D,4,FALSE))))</f>
        <v/>
      </c>
      <c r="AC1404" s="90">
        <v>54</v>
      </c>
      <c r="AD1404" s="90" t="str">
        <f>IF(AC1404="","",VLOOKUP(AC1404,状态名词!A:C,2,FALSE))</f>
        <v>spi</v>
      </c>
      <c r="AE1404" s="90" t="str">
        <f>IF(AC1404="","",VLOOKUP(AC1404,状态名词!A:C,3,FALSE))</f>
        <v>精神</v>
      </c>
      <c r="AF1404" s="90">
        <v>80</v>
      </c>
    </row>
    <row r="1405" spans="1:32">
      <c r="I1405" s="90" t="str">
        <f>IF(H1405="",I1404,VLOOKUP(H1405,装备类型!A:B,2,FALSE))</f>
        <v>头部</v>
      </c>
      <c r="J1405" s="90">
        <v>2</v>
      </c>
      <c r="K1405" s="90" t="s">
        <v>2183</v>
      </c>
      <c r="L1405" s="90" t="s">
        <v>2182</v>
      </c>
      <c r="O1405" s="90">
        <v>1</v>
      </c>
      <c r="P1405" s="90">
        <v>40</v>
      </c>
      <c r="Q1405" s="55">
        <f t="shared" si="46"/>
        <v>45</v>
      </c>
      <c r="R1405" s="90">
        <v>4</v>
      </c>
      <c r="T1405" s="90" t="s">
        <v>3278</v>
      </c>
      <c r="Y1405" s="90" t="str">
        <f>IF(VLOOKUP(I1405,属性值!A:F,2,FALSE)&lt;17,"",IF(P1405="","",INT(VLOOKUP(P1405,属性值!A:G,R1405+1,FALSE)*VLOOKUP(I1405,属性值!A:F,5,FALSE))))</f>
        <v/>
      </c>
      <c r="Z1405" s="90" t="str">
        <f t="shared" si="47"/>
        <v/>
      </c>
      <c r="AA1405" s="90">
        <f>IF(VLOOKUP(I1405,属性值!A:B,2,FALSE)&gt;16,"",IF(P1405="","",INT(VLOOKUP(P1405,属性值!I:O,R1405+1,FALSE)*VLOOKUP(I1405,属性值!A:D,3,FALSE))))</f>
        <v>572</v>
      </c>
      <c r="AB1405" s="90">
        <f>IF(VLOOKUP(I1405,属性值!A:B,2,FALSE)&gt;16,"",IF(P1405="","",INT(VLOOKUP(P1405,属性值!I:O,R1405+1,FALSE)*VLOOKUP(I1405,属性值!A:D,4,FALSE))))</f>
        <v>286</v>
      </c>
      <c r="AC1405" s="90">
        <v>65</v>
      </c>
      <c r="AD1405" s="90" t="str">
        <f>IF(AC1405="","",VLOOKUP(AC1405,状态名词!A:C,2,FALSE))</f>
        <v>str</v>
      </c>
      <c r="AE1405" s="90" t="str">
        <f>IF(AC1405="","",VLOOKUP(AC1405,状态名词!A:C,3,FALSE))</f>
        <v>力量</v>
      </c>
      <c r="AF1405" s="90">
        <v>120</v>
      </c>
    </row>
    <row r="1406" spans="1:32">
      <c r="I1406" s="90" t="str">
        <f>IF(H1406="",I1405,VLOOKUP(H1406,装备类型!A:B,2,FALSE))</f>
        <v>头部</v>
      </c>
      <c r="L1406" s="90" t="s">
        <v>225</v>
      </c>
      <c r="Q1406" s="55" t="str">
        <f t="shared" si="46"/>
        <v/>
      </c>
      <c r="Y1406" s="90" t="str">
        <f>IF(VLOOKUP(I1406,属性值!A:F,2,FALSE)&lt;17,"",IF(P1406="","",INT(VLOOKUP(P1406,属性值!A:G,R1406+1,FALSE)*VLOOKUP(I1406,属性值!A:F,5,FALSE))))</f>
        <v/>
      </c>
      <c r="Z1406" s="90" t="str">
        <f t="shared" si="47"/>
        <v/>
      </c>
      <c r="AA1406" s="90" t="str">
        <f>IF(VLOOKUP(I1406,属性值!A:B,2,FALSE)&gt;16,"",IF(P1406="","",INT(VLOOKUP(P1406,属性值!I:O,R1406+1,FALSE)*VLOOKUP(I1406,属性值!A:D,3,FALSE))))</f>
        <v/>
      </c>
      <c r="AB1406" s="90" t="str">
        <f>IF(VLOOKUP(I1406,属性值!A:B,2,FALSE)&gt;16,"",IF(P1406="","",INT(VLOOKUP(P1406,属性值!I:O,R1406+1,FALSE)*VLOOKUP(I1406,属性值!A:D,4,FALSE))))</f>
        <v/>
      </c>
      <c r="AC1406" s="90">
        <v>58</v>
      </c>
      <c r="AD1406" s="90" t="str">
        <f>IF(AC1406="","",VLOOKUP(AC1406,状态名词!A:C,2,FALSE))</f>
        <v>vit</v>
      </c>
      <c r="AE1406" s="90" t="str">
        <f>IF(AC1406="","",VLOOKUP(AC1406,状态名词!A:C,3,FALSE))</f>
        <v>体力</v>
      </c>
      <c r="AF1406" s="90">
        <v>70</v>
      </c>
    </row>
    <row r="1407" spans="1:32">
      <c r="I1407" s="90" t="str">
        <f>IF(H1407="",I1406,VLOOKUP(H1407,装备类型!A:B,2,FALSE))</f>
        <v>头部</v>
      </c>
      <c r="L1407" s="90" t="s">
        <v>225</v>
      </c>
      <c r="Q1407" s="55" t="str">
        <f t="shared" si="46"/>
        <v/>
      </c>
      <c r="Y1407" s="90" t="str">
        <f>IF(VLOOKUP(I1407,属性值!A:F,2,FALSE)&lt;17,"",IF(P1407="","",INT(VLOOKUP(P1407,属性值!A:G,R1407+1,FALSE)*VLOOKUP(I1407,属性值!A:F,5,FALSE))))</f>
        <v/>
      </c>
      <c r="Z1407" s="90" t="str">
        <f t="shared" si="47"/>
        <v/>
      </c>
      <c r="AA1407" s="90" t="str">
        <f>IF(VLOOKUP(I1407,属性值!A:B,2,FALSE)&gt;16,"",IF(P1407="","",INT(VLOOKUP(P1407,属性值!I:O,R1407+1,FALSE)*VLOOKUP(I1407,属性值!A:D,3,FALSE))))</f>
        <v/>
      </c>
      <c r="AB1407" s="90" t="str">
        <f>IF(VLOOKUP(I1407,属性值!A:B,2,FALSE)&gt;16,"",IF(P1407="","",INT(VLOOKUP(P1407,属性值!I:O,R1407+1,FALSE)*VLOOKUP(I1407,属性值!A:D,4,FALSE))))</f>
        <v/>
      </c>
      <c r="AC1407" s="90">
        <v>54</v>
      </c>
      <c r="AD1407" s="90" t="str">
        <f>IF(AC1407="","",VLOOKUP(AC1407,状态名词!A:C,2,FALSE))</f>
        <v>spi</v>
      </c>
      <c r="AE1407" s="90" t="str">
        <f>IF(AC1407="","",VLOOKUP(AC1407,状态名词!A:C,3,FALSE))</f>
        <v>精神</v>
      </c>
      <c r="AF1407" s="90">
        <v>120</v>
      </c>
    </row>
    <row r="1408" spans="1:32">
      <c r="I1408" s="90" t="str">
        <f>IF(H1408="",I1407,VLOOKUP(H1408,装备类型!A:B,2,FALSE))</f>
        <v>头部</v>
      </c>
      <c r="J1408" s="90">
        <v>3</v>
      </c>
      <c r="K1408" s="90" t="s">
        <v>2184</v>
      </c>
      <c r="L1408" s="90" t="s">
        <v>2182</v>
      </c>
      <c r="O1408" s="90">
        <v>1</v>
      </c>
      <c r="P1408" s="90">
        <v>60</v>
      </c>
      <c r="Q1408" s="55">
        <f t="shared" si="46"/>
        <v>67</v>
      </c>
      <c r="R1408" s="90">
        <v>5</v>
      </c>
      <c r="T1408" s="90" t="s">
        <v>3278</v>
      </c>
      <c r="U1408" s="90">
        <v>33513</v>
      </c>
      <c r="Y1408" s="90" t="str">
        <f>IF(VLOOKUP(I1408,属性值!A:F,2,FALSE)&lt;17,"",IF(P1408="","",INT(VLOOKUP(P1408,属性值!A:G,R1408+1,FALSE)*VLOOKUP(I1408,属性值!A:F,5,FALSE))))</f>
        <v/>
      </c>
      <c r="Z1408" s="90" t="str">
        <f t="shared" si="47"/>
        <v/>
      </c>
      <c r="AA1408" s="90">
        <f>IF(VLOOKUP(I1408,属性值!A:B,2,FALSE)&gt;16,"",IF(P1408="","",INT(VLOOKUP(P1408,属性值!I:O,R1408+1,FALSE)*VLOOKUP(I1408,属性值!A:D,3,FALSE))))</f>
        <v>1285</v>
      </c>
      <c r="AB1408" s="90">
        <f>IF(VLOOKUP(I1408,属性值!A:B,2,FALSE)&gt;16,"",IF(P1408="","",INT(VLOOKUP(P1408,属性值!I:O,R1408+1,FALSE)*VLOOKUP(I1408,属性值!A:D,4,FALSE))))</f>
        <v>642</v>
      </c>
      <c r="AC1408" s="90">
        <v>65</v>
      </c>
      <c r="AD1408" s="90" t="str">
        <f>IF(AC1408="","",VLOOKUP(AC1408,状态名词!A:C,2,FALSE))</f>
        <v>str</v>
      </c>
      <c r="AE1408" s="90" t="str">
        <f>IF(AC1408="","",VLOOKUP(AC1408,状态名词!A:C,3,FALSE))</f>
        <v>力量</v>
      </c>
      <c r="AF1408" s="90">
        <v>190</v>
      </c>
    </row>
    <row r="1409" spans="1:32">
      <c r="I1409" s="90" t="str">
        <f>IF(H1409="",I1408,VLOOKUP(H1409,装备类型!A:B,2,FALSE))</f>
        <v>头部</v>
      </c>
      <c r="L1409" s="90" t="s">
        <v>225</v>
      </c>
      <c r="Q1409" s="55" t="str">
        <f t="shared" si="46"/>
        <v/>
      </c>
      <c r="Y1409" s="90" t="str">
        <f>IF(VLOOKUP(I1409,属性值!A:F,2,FALSE)&lt;17,"",IF(P1409="","",INT(VLOOKUP(P1409,属性值!A:G,R1409+1,FALSE)*VLOOKUP(I1409,属性值!A:F,5,FALSE))))</f>
        <v/>
      </c>
      <c r="Z1409" s="90" t="str">
        <f t="shared" si="47"/>
        <v/>
      </c>
      <c r="AA1409" s="90" t="str">
        <f>IF(VLOOKUP(I1409,属性值!A:B,2,FALSE)&gt;16,"",IF(P1409="","",INT(VLOOKUP(P1409,属性值!I:O,R1409+1,FALSE)*VLOOKUP(I1409,属性值!A:D,3,FALSE))))</f>
        <v/>
      </c>
      <c r="AB1409" s="90" t="str">
        <f>IF(VLOOKUP(I1409,属性值!A:B,2,FALSE)&gt;16,"",IF(P1409="","",INT(VLOOKUP(P1409,属性值!I:O,R1409+1,FALSE)*VLOOKUP(I1409,属性值!A:D,4,FALSE))))</f>
        <v/>
      </c>
      <c r="AC1409" s="90">
        <v>58</v>
      </c>
      <c r="AD1409" s="90" t="str">
        <f>IF(AC1409="","",VLOOKUP(AC1409,状态名词!A:C,2,FALSE))</f>
        <v>vit</v>
      </c>
      <c r="AE1409" s="90" t="str">
        <f>IF(AC1409="","",VLOOKUP(AC1409,状态名词!A:C,3,FALSE))</f>
        <v>体力</v>
      </c>
      <c r="AF1409" s="90">
        <v>110</v>
      </c>
    </row>
    <row r="1410" spans="1:32">
      <c r="I1410" s="90" t="str">
        <f>IF(H1410="",I1409,VLOOKUP(H1410,装备类型!A:B,2,FALSE))</f>
        <v>头部</v>
      </c>
      <c r="L1410" s="90" t="s">
        <v>225</v>
      </c>
      <c r="Q1410" s="55" t="str">
        <f t="shared" si="46"/>
        <v/>
      </c>
      <c r="Y1410" s="90" t="str">
        <f>IF(VLOOKUP(I1410,属性值!A:F,2,FALSE)&lt;17,"",IF(P1410="","",INT(VLOOKUP(P1410,属性值!A:G,R1410+1,FALSE)*VLOOKUP(I1410,属性值!A:F,5,FALSE))))</f>
        <v/>
      </c>
      <c r="Z1410" s="90" t="str">
        <f t="shared" si="47"/>
        <v/>
      </c>
      <c r="AA1410" s="90" t="str">
        <f>IF(VLOOKUP(I1410,属性值!A:B,2,FALSE)&gt;16,"",IF(P1410="","",INT(VLOOKUP(P1410,属性值!I:O,R1410+1,FALSE)*VLOOKUP(I1410,属性值!A:D,3,FALSE))))</f>
        <v/>
      </c>
      <c r="AB1410" s="90" t="str">
        <f>IF(VLOOKUP(I1410,属性值!A:B,2,FALSE)&gt;16,"",IF(P1410="","",INT(VLOOKUP(P1410,属性值!I:O,R1410+1,FALSE)*VLOOKUP(I1410,属性值!A:D,4,FALSE))))</f>
        <v/>
      </c>
      <c r="AC1410" s="90">
        <v>54</v>
      </c>
      <c r="AD1410" s="90" t="str">
        <f>IF(AC1410="","",VLOOKUP(AC1410,状态名词!A:C,2,FALSE))</f>
        <v>spi</v>
      </c>
      <c r="AE1410" s="90" t="str">
        <f>IF(AC1410="","",VLOOKUP(AC1410,状态名词!A:C,3,FALSE))</f>
        <v>精神</v>
      </c>
      <c r="AF1410" s="90">
        <v>190</v>
      </c>
    </row>
    <row r="1411" spans="1:32">
      <c r="A1411" s="90">
        <v>16050</v>
      </c>
      <c r="B1411" s="90">
        <v>20</v>
      </c>
      <c r="C1411" s="90">
        <v>4</v>
      </c>
      <c r="D1411" s="90">
        <v>20</v>
      </c>
      <c r="E1411" s="90">
        <v>5</v>
      </c>
      <c r="F1411" s="90">
        <v>-2</v>
      </c>
      <c r="H1411" s="90">
        <v>12</v>
      </c>
      <c r="I1411" s="90" t="str">
        <f>IF(H1411="",I1410,VLOOKUP(H1411,装备类型!A:B,2,FALSE))</f>
        <v>胸部</v>
      </c>
      <c r="J1411" s="90">
        <v>1</v>
      </c>
      <c r="K1411" s="90" t="s">
        <v>2185</v>
      </c>
      <c r="L1411" s="90" t="s">
        <v>5456</v>
      </c>
      <c r="O1411" s="90">
        <v>1</v>
      </c>
      <c r="P1411" s="90">
        <v>20</v>
      </c>
      <c r="Q1411" s="55">
        <f t="shared" si="46"/>
        <v>25</v>
      </c>
      <c r="R1411" s="90">
        <v>4</v>
      </c>
      <c r="T1411" s="90" t="s">
        <v>3279</v>
      </c>
      <c r="Y1411" s="90" t="str">
        <f>IF(VLOOKUP(I1411,属性值!A:F,2,FALSE)&lt;17,"",IF(P1411="","",INT(VLOOKUP(P1411,属性值!A:G,R1411+1,FALSE)*VLOOKUP(I1411,属性值!A:F,5,FALSE))))</f>
        <v/>
      </c>
      <c r="Z1411" s="90" t="str">
        <f t="shared" si="47"/>
        <v/>
      </c>
      <c r="AA1411" s="90">
        <f>IF(VLOOKUP(I1411,属性值!A:B,2,FALSE)&gt;16,"",IF(P1411="","",INT(VLOOKUP(P1411,属性值!I:O,R1411+1,FALSE)*VLOOKUP(I1411,属性值!A:D,3,FALSE))))</f>
        <v>260</v>
      </c>
      <c r="AB1411" s="90">
        <f>IF(VLOOKUP(I1411,属性值!A:B,2,FALSE)&gt;16,"",IF(P1411="","",INT(VLOOKUP(P1411,属性值!I:O,R1411+1,FALSE)*VLOOKUP(I1411,属性值!A:D,4,FALSE))))</f>
        <v>130</v>
      </c>
      <c r="AC1411" s="90">
        <v>65</v>
      </c>
      <c r="AD1411" s="90" t="str">
        <f>IF(AC1411="","",VLOOKUP(AC1411,状态名词!A:C,2,FALSE))</f>
        <v>str</v>
      </c>
      <c r="AE1411" s="90" t="str">
        <f>IF(AC1411="","",VLOOKUP(AC1411,状态名词!A:C,3,FALSE))</f>
        <v>力量</v>
      </c>
      <c r="AF1411" s="90">
        <v>80</v>
      </c>
    </row>
    <row r="1412" spans="1:32">
      <c r="I1412" s="90" t="str">
        <f>IF(H1412="",I1411,VLOOKUP(H1412,装备类型!A:B,2,FALSE))</f>
        <v>胸部</v>
      </c>
      <c r="L1412" s="90" t="s">
        <v>225</v>
      </c>
      <c r="Q1412" s="55" t="str">
        <f t="shared" si="46"/>
        <v/>
      </c>
      <c r="Y1412" s="90" t="str">
        <f>IF(VLOOKUP(I1412,属性值!A:F,2,FALSE)&lt;17,"",IF(P1412="","",INT(VLOOKUP(P1412,属性值!A:G,R1412+1,FALSE)*VLOOKUP(I1412,属性值!A:F,5,FALSE))))</f>
        <v/>
      </c>
      <c r="Z1412" s="90" t="str">
        <f t="shared" si="47"/>
        <v/>
      </c>
      <c r="AA1412" s="90" t="str">
        <f>IF(VLOOKUP(I1412,属性值!A:B,2,FALSE)&gt;16,"",IF(P1412="","",INT(VLOOKUP(P1412,属性值!I:O,R1412+1,FALSE)*VLOOKUP(I1412,属性值!A:D,3,FALSE))))</f>
        <v/>
      </c>
      <c r="AB1412" s="90" t="str">
        <f>IF(VLOOKUP(I1412,属性值!A:B,2,FALSE)&gt;16,"",IF(P1412="","",INT(VLOOKUP(P1412,属性值!I:O,R1412+1,FALSE)*VLOOKUP(I1412,属性值!A:D,4,FALSE))))</f>
        <v/>
      </c>
      <c r="AC1412" s="90">
        <v>58</v>
      </c>
      <c r="AD1412" s="90" t="str">
        <f>IF(AC1412="","",VLOOKUP(AC1412,状态名词!A:C,2,FALSE))</f>
        <v>vit</v>
      </c>
      <c r="AE1412" s="90" t="str">
        <f>IF(AC1412="","",VLOOKUP(AC1412,状态名词!A:C,3,FALSE))</f>
        <v>体力</v>
      </c>
      <c r="AF1412" s="90">
        <v>40</v>
      </c>
    </row>
    <row r="1413" spans="1:32">
      <c r="I1413" s="90" t="str">
        <f>IF(H1413="",I1412,VLOOKUP(H1413,装备类型!A:B,2,FALSE))</f>
        <v>胸部</v>
      </c>
      <c r="L1413" s="90" t="s">
        <v>225</v>
      </c>
      <c r="Q1413" s="55" t="str">
        <f t="shared" si="46"/>
        <v/>
      </c>
      <c r="Y1413" s="90" t="str">
        <f>IF(VLOOKUP(I1413,属性值!A:F,2,FALSE)&lt;17,"",IF(P1413="","",INT(VLOOKUP(P1413,属性值!A:G,R1413+1,FALSE)*VLOOKUP(I1413,属性值!A:F,5,FALSE))))</f>
        <v/>
      </c>
      <c r="Z1413" s="90" t="str">
        <f t="shared" si="47"/>
        <v/>
      </c>
      <c r="AA1413" s="90" t="str">
        <f>IF(VLOOKUP(I1413,属性值!A:B,2,FALSE)&gt;16,"",IF(P1413="","",INT(VLOOKUP(P1413,属性值!I:O,R1413+1,FALSE)*VLOOKUP(I1413,属性值!A:D,3,FALSE))))</f>
        <v/>
      </c>
      <c r="AB1413" s="90" t="str">
        <f>IF(VLOOKUP(I1413,属性值!A:B,2,FALSE)&gt;16,"",IF(P1413="","",INT(VLOOKUP(P1413,属性值!I:O,R1413+1,FALSE)*VLOOKUP(I1413,属性值!A:D,4,FALSE))))</f>
        <v/>
      </c>
      <c r="AC1413" s="90">
        <v>60</v>
      </c>
      <c r="AD1413" s="90" t="str">
        <f>IF(AC1413="","",VLOOKUP(AC1413,状态名词!A:C,2,FALSE))</f>
        <v>health</v>
      </c>
      <c r="AE1413" s="90" t="str">
        <f>IF(AC1413="","",VLOOKUP(AC1413,状态名词!A:C,3,FALSE))</f>
        <v>固定血量</v>
      </c>
      <c r="AF1413" s="90">
        <v>480</v>
      </c>
    </row>
    <row r="1414" spans="1:32">
      <c r="I1414" s="90" t="str">
        <f>IF(H1414="",I1413,VLOOKUP(H1414,装备类型!A:B,2,FALSE))</f>
        <v>胸部</v>
      </c>
      <c r="J1414" s="90">
        <v>2</v>
      </c>
      <c r="K1414" s="90" t="s">
        <v>2187</v>
      </c>
      <c r="L1414" s="90" t="s">
        <v>2186</v>
      </c>
      <c r="O1414" s="90">
        <v>1</v>
      </c>
      <c r="P1414" s="90">
        <v>40</v>
      </c>
      <c r="Q1414" s="55">
        <f t="shared" si="46"/>
        <v>45</v>
      </c>
      <c r="R1414" s="90">
        <v>4</v>
      </c>
      <c r="T1414" s="90" t="s">
        <v>3279</v>
      </c>
      <c r="Y1414" s="90" t="str">
        <f>IF(VLOOKUP(I1414,属性值!A:F,2,FALSE)&lt;17,"",IF(P1414="","",INT(VLOOKUP(P1414,属性值!A:G,R1414+1,FALSE)*VLOOKUP(I1414,属性值!A:F,5,FALSE))))</f>
        <v/>
      </c>
      <c r="Z1414" s="90" t="str">
        <f t="shared" si="47"/>
        <v/>
      </c>
      <c r="AA1414" s="90">
        <f>IF(VLOOKUP(I1414,属性值!A:B,2,FALSE)&gt;16,"",IF(P1414="","",INT(VLOOKUP(P1414,属性值!I:O,R1414+1,FALSE)*VLOOKUP(I1414,属性值!A:D,3,FALSE))))</f>
        <v>572</v>
      </c>
      <c r="AB1414" s="90">
        <f>IF(VLOOKUP(I1414,属性值!A:B,2,FALSE)&gt;16,"",IF(P1414="","",INT(VLOOKUP(P1414,属性值!I:O,R1414+1,FALSE)*VLOOKUP(I1414,属性值!A:D,4,FALSE))))</f>
        <v>286</v>
      </c>
      <c r="AC1414" s="90">
        <v>65</v>
      </c>
      <c r="AD1414" s="90" t="str">
        <f>IF(AC1414="","",VLOOKUP(AC1414,状态名词!A:C,2,FALSE))</f>
        <v>str</v>
      </c>
      <c r="AE1414" s="90" t="str">
        <f>IF(AC1414="","",VLOOKUP(AC1414,状态名词!A:C,3,FALSE))</f>
        <v>力量</v>
      </c>
      <c r="AF1414" s="90">
        <v>120</v>
      </c>
    </row>
    <row r="1415" spans="1:32">
      <c r="I1415" s="90" t="str">
        <f>IF(H1415="",I1414,VLOOKUP(H1415,装备类型!A:B,2,FALSE))</f>
        <v>胸部</v>
      </c>
      <c r="L1415" s="90" t="s">
        <v>225</v>
      </c>
      <c r="Q1415" s="55" t="str">
        <f t="shared" si="46"/>
        <v/>
      </c>
      <c r="Y1415" s="90" t="str">
        <f>IF(VLOOKUP(I1415,属性值!A:F,2,FALSE)&lt;17,"",IF(P1415="","",INT(VLOOKUP(P1415,属性值!A:G,R1415+1,FALSE)*VLOOKUP(I1415,属性值!A:F,5,FALSE))))</f>
        <v/>
      </c>
      <c r="Z1415" s="90" t="str">
        <f t="shared" si="47"/>
        <v/>
      </c>
      <c r="AA1415" s="90" t="str">
        <f>IF(VLOOKUP(I1415,属性值!A:B,2,FALSE)&gt;16,"",IF(P1415="","",INT(VLOOKUP(P1415,属性值!I:O,R1415+1,FALSE)*VLOOKUP(I1415,属性值!A:D,3,FALSE))))</f>
        <v/>
      </c>
      <c r="AB1415" s="90" t="str">
        <f>IF(VLOOKUP(I1415,属性值!A:B,2,FALSE)&gt;16,"",IF(P1415="","",INT(VLOOKUP(P1415,属性值!I:O,R1415+1,FALSE)*VLOOKUP(I1415,属性值!A:D,4,FALSE))))</f>
        <v/>
      </c>
      <c r="AC1415" s="90">
        <v>58</v>
      </c>
      <c r="AD1415" s="90" t="str">
        <f>IF(AC1415="","",VLOOKUP(AC1415,状态名词!A:C,2,FALSE))</f>
        <v>vit</v>
      </c>
      <c r="AE1415" s="90" t="str">
        <f>IF(AC1415="","",VLOOKUP(AC1415,状态名词!A:C,3,FALSE))</f>
        <v>体力</v>
      </c>
      <c r="AF1415" s="90">
        <v>70</v>
      </c>
    </row>
    <row r="1416" spans="1:32">
      <c r="I1416" s="90" t="str">
        <f>IF(H1416="",I1415,VLOOKUP(H1416,装备类型!A:B,2,FALSE))</f>
        <v>胸部</v>
      </c>
      <c r="L1416" s="90" t="s">
        <v>225</v>
      </c>
      <c r="Q1416" s="55" t="str">
        <f t="shared" si="46"/>
        <v/>
      </c>
      <c r="Y1416" s="90" t="str">
        <f>IF(VLOOKUP(I1416,属性值!A:F,2,FALSE)&lt;17,"",IF(P1416="","",INT(VLOOKUP(P1416,属性值!A:G,R1416+1,FALSE)*VLOOKUP(I1416,属性值!A:F,5,FALSE))))</f>
        <v/>
      </c>
      <c r="Z1416" s="90" t="str">
        <f t="shared" si="47"/>
        <v/>
      </c>
      <c r="AA1416" s="90" t="str">
        <f>IF(VLOOKUP(I1416,属性值!A:B,2,FALSE)&gt;16,"",IF(P1416="","",INT(VLOOKUP(P1416,属性值!I:O,R1416+1,FALSE)*VLOOKUP(I1416,属性值!A:D,3,FALSE))))</f>
        <v/>
      </c>
      <c r="AB1416" s="90" t="str">
        <f>IF(VLOOKUP(I1416,属性值!A:B,2,FALSE)&gt;16,"",IF(P1416="","",INT(VLOOKUP(P1416,属性值!I:O,R1416+1,FALSE)*VLOOKUP(I1416,属性值!A:D,4,FALSE))))</f>
        <v/>
      </c>
      <c r="AC1416" s="90">
        <v>60</v>
      </c>
      <c r="AD1416" s="90" t="str">
        <f>IF(AC1416="","",VLOOKUP(AC1416,状态名词!A:C,2,FALSE))</f>
        <v>health</v>
      </c>
      <c r="AE1416" s="90" t="str">
        <f>IF(AC1416="","",VLOOKUP(AC1416,状态名词!A:C,3,FALSE))</f>
        <v>固定血量</v>
      </c>
      <c r="AF1416" s="90">
        <v>720</v>
      </c>
    </row>
    <row r="1417" spans="1:32">
      <c r="I1417" s="90" t="str">
        <f>IF(H1417="",I1416,VLOOKUP(H1417,装备类型!A:B,2,FALSE))</f>
        <v>胸部</v>
      </c>
      <c r="J1417" s="90">
        <v>3</v>
      </c>
      <c r="K1417" s="90" t="s">
        <v>2188</v>
      </c>
      <c r="L1417" s="90" t="s">
        <v>2186</v>
      </c>
      <c r="O1417" s="90">
        <v>1</v>
      </c>
      <c r="P1417" s="90">
        <v>60</v>
      </c>
      <c r="Q1417" s="55">
        <f t="shared" si="46"/>
        <v>67</v>
      </c>
      <c r="R1417" s="90">
        <v>5</v>
      </c>
      <c r="T1417" s="90" t="s">
        <v>3279</v>
      </c>
      <c r="U1417" s="90">
        <v>33514</v>
      </c>
      <c r="Y1417" s="90" t="str">
        <f>IF(VLOOKUP(I1417,属性值!A:F,2,FALSE)&lt;17,"",IF(P1417="","",INT(VLOOKUP(P1417,属性值!A:G,R1417+1,FALSE)*VLOOKUP(I1417,属性值!A:F,5,FALSE))))</f>
        <v/>
      </c>
      <c r="Z1417" s="90" t="str">
        <f t="shared" si="47"/>
        <v/>
      </c>
      <c r="AA1417" s="90">
        <f>IF(VLOOKUP(I1417,属性值!A:B,2,FALSE)&gt;16,"",IF(P1417="","",INT(VLOOKUP(P1417,属性值!I:O,R1417+1,FALSE)*VLOOKUP(I1417,属性值!A:D,3,FALSE))))</f>
        <v>1285</v>
      </c>
      <c r="AB1417" s="90">
        <f>IF(VLOOKUP(I1417,属性值!A:B,2,FALSE)&gt;16,"",IF(P1417="","",INT(VLOOKUP(P1417,属性值!I:O,R1417+1,FALSE)*VLOOKUP(I1417,属性值!A:D,4,FALSE))))</f>
        <v>642</v>
      </c>
      <c r="AC1417" s="90">
        <v>65</v>
      </c>
      <c r="AD1417" s="90" t="str">
        <f>IF(AC1417="","",VLOOKUP(AC1417,状态名词!A:C,2,FALSE))</f>
        <v>str</v>
      </c>
      <c r="AE1417" s="90" t="str">
        <f>IF(AC1417="","",VLOOKUP(AC1417,状态名词!A:C,3,FALSE))</f>
        <v>力量</v>
      </c>
      <c r="AF1417" s="90">
        <v>190</v>
      </c>
    </row>
    <row r="1418" spans="1:32">
      <c r="I1418" s="90" t="str">
        <f>IF(H1418="",I1417,VLOOKUP(H1418,装备类型!A:B,2,FALSE))</f>
        <v>胸部</v>
      </c>
      <c r="L1418" s="90" t="s">
        <v>225</v>
      </c>
      <c r="Q1418" s="55" t="str">
        <f t="shared" si="46"/>
        <v/>
      </c>
      <c r="Y1418" s="90" t="str">
        <f>IF(VLOOKUP(I1418,属性值!A:F,2,FALSE)&lt;17,"",IF(P1418="","",INT(VLOOKUP(P1418,属性值!A:G,R1418+1,FALSE)*VLOOKUP(I1418,属性值!A:F,5,FALSE))))</f>
        <v/>
      </c>
      <c r="Z1418" s="90" t="str">
        <f t="shared" si="47"/>
        <v/>
      </c>
      <c r="AA1418" s="90" t="str">
        <f>IF(VLOOKUP(I1418,属性值!A:B,2,FALSE)&gt;16,"",IF(P1418="","",INT(VLOOKUP(P1418,属性值!I:O,R1418+1,FALSE)*VLOOKUP(I1418,属性值!A:D,3,FALSE))))</f>
        <v/>
      </c>
      <c r="AB1418" s="90" t="str">
        <f>IF(VLOOKUP(I1418,属性值!A:B,2,FALSE)&gt;16,"",IF(P1418="","",INT(VLOOKUP(P1418,属性值!I:O,R1418+1,FALSE)*VLOOKUP(I1418,属性值!A:D,4,FALSE))))</f>
        <v/>
      </c>
      <c r="AC1418" s="90">
        <v>58</v>
      </c>
      <c r="AD1418" s="90" t="str">
        <f>IF(AC1418="","",VLOOKUP(AC1418,状态名词!A:C,2,FALSE))</f>
        <v>vit</v>
      </c>
      <c r="AE1418" s="90" t="str">
        <f>IF(AC1418="","",VLOOKUP(AC1418,状态名词!A:C,3,FALSE))</f>
        <v>体力</v>
      </c>
      <c r="AF1418" s="90">
        <v>110</v>
      </c>
    </row>
    <row r="1419" spans="1:32">
      <c r="I1419" s="90" t="str">
        <f>IF(H1419="",I1418,VLOOKUP(H1419,装备类型!A:B,2,FALSE))</f>
        <v>胸部</v>
      </c>
      <c r="L1419" s="90" t="s">
        <v>225</v>
      </c>
      <c r="Q1419" s="55" t="str">
        <f t="shared" si="46"/>
        <v/>
      </c>
      <c r="Y1419" s="90" t="str">
        <f>IF(VLOOKUP(I1419,属性值!A:F,2,FALSE)&lt;17,"",IF(P1419="","",INT(VLOOKUP(P1419,属性值!A:G,R1419+1,FALSE)*VLOOKUP(I1419,属性值!A:F,5,FALSE))))</f>
        <v/>
      </c>
      <c r="Z1419" s="90" t="str">
        <f t="shared" si="47"/>
        <v/>
      </c>
      <c r="AA1419" s="90" t="str">
        <f>IF(VLOOKUP(I1419,属性值!A:B,2,FALSE)&gt;16,"",IF(P1419="","",INT(VLOOKUP(P1419,属性值!I:O,R1419+1,FALSE)*VLOOKUP(I1419,属性值!A:D,3,FALSE))))</f>
        <v/>
      </c>
      <c r="AB1419" s="90" t="str">
        <f>IF(VLOOKUP(I1419,属性值!A:B,2,FALSE)&gt;16,"",IF(P1419="","",INT(VLOOKUP(P1419,属性值!I:O,R1419+1,FALSE)*VLOOKUP(I1419,属性值!A:D,4,FALSE))))</f>
        <v/>
      </c>
      <c r="AC1419" s="90">
        <v>60</v>
      </c>
      <c r="AD1419" s="90" t="str">
        <f>IF(AC1419="","",VLOOKUP(AC1419,状态名词!A:C,2,FALSE))</f>
        <v>health</v>
      </c>
      <c r="AE1419" s="90" t="str">
        <f>IF(AC1419="","",VLOOKUP(AC1419,状态名词!A:C,3,FALSE))</f>
        <v>固定血量</v>
      </c>
      <c r="AF1419" s="90">
        <v>1180</v>
      </c>
    </row>
    <row r="1420" spans="1:32">
      <c r="A1420" s="90">
        <v>16051</v>
      </c>
      <c r="B1420" s="90">
        <v>20</v>
      </c>
      <c r="C1420" s="90">
        <v>4</v>
      </c>
      <c r="D1420" s="90">
        <v>20</v>
      </c>
      <c r="E1420" s="90">
        <v>5</v>
      </c>
      <c r="F1420" s="90">
        <v>-2</v>
      </c>
      <c r="H1420" s="90">
        <v>13</v>
      </c>
      <c r="I1420" s="90" t="str">
        <f>IF(H1420="",I1419,VLOOKUP(H1420,装备类型!A:B,2,FALSE))</f>
        <v>腿部</v>
      </c>
      <c r="J1420" s="90">
        <v>1</v>
      </c>
      <c r="K1420" s="90" t="s">
        <v>2189</v>
      </c>
      <c r="L1420" s="90" t="s">
        <v>5457</v>
      </c>
      <c r="O1420" s="90">
        <v>1</v>
      </c>
      <c r="P1420" s="90">
        <v>20</v>
      </c>
      <c r="Q1420" s="55">
        <f t="shared" si="46"/>
        <v>25</v>
      </c>
      <c r="R1420" s="90">
        <v>4</v>
      </c>
      <c r="T1420" s="90" t="s">
        <v>3280</v>
      </c>
      <c r="Y1420" s="90" t="str">
        <f>IF(VLOOKUP(I1420,属性值!A:F,2,FALSE)&lt;17,"",IF(P1420="","",INT(VLOOKUP(P1420,属性值!A:G,R1420+1,FALSE)*VLOOKUP(I1420,属性值!A:F,5,FALSE))))</f>
        <v/>
      </c>
      <c r="Z1420" s="90" t="str">
        <f t="shared" si="47"/>
        <v/>
      </c>
      <c r="AA1420" s="90">
        <f>IF(VLOOKUP(I1420,属性值!A:B,2,FALSE)&gt;16,"",IF(P1420="","",INT(VLOOKUP(P1420,属性值!I:O,R1420+1,FALSE)*VLOOKUP(I1420,属性值!A:D,3,FALSE))))</f>
        <v>260</v>
      </c>
      <c r="AB1420" s="90">
        <f>IF(VLOOKUP(I1420,属性值!A:B,2,FALSE)&gt;16,"",IF(P1420="","",INT(VLOOKUP(P1420,属性值!I:O,R1420+1,FALSE)*VLOOKUP(I1420,属性值!A:D,4,FALSE))))</f>
        <v>130</v>
      </c>
      <c r="AC1420" s="90">
        <v>65</v>
      </c>
      <c r="AD1420" s="90" t="str">
        <f>IF(AC1420="","",VLOOKUP(AC1420,状态名词!A:C,2,FALSE))</f>
        <v>str</v>
      </c>
      <c r="AE1420" s="90" t="str">
        <f>IF(AC1420="","",VLOOKUP(AC1420,状态名词!A:C,3,FALSE))</f>
        <v>力量</v>
      </c>
      <c r="AF1420" s="90">
        <v>80</v>
      </c>
    </row>
    <row r="1421" spans="1:32">
      <c r="I1421" s="90" t="str">
        <f>IF(H1421="",I1420,VLOOKUP(H1421,装备类型!A:B,2,FALSE))</f>
        <v>腿部</v>
      </c>
      <c r="L1421" s="90" t="s">
        <v>225</v>
      </c>
      <c r="Q1421" s="55" t="str">
        <f t="shared" si="46"/>
        <v/>
      </c>
      <c r="Y1421" s="90" t="str">
        <f>IF(VLOOKUP(I1421,属性值!A:F,2,FALSE)&lt;17,"",IF(P1421="","",INT(VLOOKUP(P1421,属性值!A:G,R1421+1,FALSE)*VLOOKUP(I1421,属性值!A:F,5,FALSE))))</f>
        <v/>
      </c>
      <c r="Z1421" s="90" t="str">
        <f t="shared" si="47"/>
        <v/>
      </c>
      <c r="AA1421" s="90" t="str">
        <f>IF(VLOOKUP(I1421,属性值!A:B,2,FALSE)&gt;16,"",IF(P1421="","",INT(VLOOKUP(P1421,属性值!I:O,R1421+1,FALSE)*VLOOKUP(I1421,属性值!A:D,3,FALSE))))</f>
        <v/>
      </c>
      <c r="AB1421" s="90" t="str">
        <f>IF(VLOOKUP(I1421,属性值!A:B,2,FALSE)&gt;16,"",IF(P1421="","",INT(VLOOKUP(P1421,属性值!I:O,R1421+1,FALSE)*VLOOKUP(I1421,属性值!A:D,4,FALSE))))</f>
        <v/>
      </c>
      <c r="AC1421" s="90">
        <v>58</v>
      </c>
      <c r="AD1421" s="90" t="str">
        <f>IF(AC1421="","",VLOOKUP(AC1421,状态名词!A:C,2,FALSE))</f>
        <v>vit</v>
      </c>
      <c r="AE1421" s="90" t="str">
        <f>IF(AC1421="","",VLOOKUP(AC1421,状态名词!A:C,3,FALSE))</f>
        <v>体力</v>
      </c>
      <c r="AF1421" s="90">
        <v>40</v>
      </c>
    </row>
    <row r="1422" spans="1:32">
      <c r="I1422" s="90" t="str">
        <f>IF(H1422="",I1421,VLOOKUP(H1422,装备类型!A:B,2,FALSE))</f>
        <v>腿部</v>
      </c>
      <c r="L1422" s="90" t="s">
        <v>225</v>
      </c>
      <c r="Q1422" s="55" t="str">
        <f t="shared" si="46"/>
        <v/>
      </c>
      <c r="Y1422" s="90" t="str">
        <f>IF(VLOOKUP(I1422,属性值!A:F,2,FALSE)&lt;17,"",IF(P1422="","",INT(VLOOKUP(P1422,属性值!A:G,R1422+1,FALSE)*VLOOKUP(I1422,属性值!A:F,5,FALSE))))</f>
        <v/>
      </c>
      <c r="Z1422" s="90" t="str">
        <f t="shared" si="47"/>
        <v/>
      </c>
      <c r="AA1422" s="90" t="str">
        <f>IF(VLOOKUP(I1422,属性值!A:B,2,FALSE)&gt;16,"",IF(P1422="","",INT(VLOOKUP(P1422,属性值!I:O,R1422+1,FALSE)*VLOOKUP(I1422,属性值!A:D,3,FALSE))))</f>
        <v/>
      </c>
      <c r="AB1422" s="90" t="str">
        <f>IF(VLOOKUP(I1422,属性值!A:B,2,FALSE)&gt;16,"",IF(P1422="","",INT(VLOOKUP(P1422,属性值!I:O,R1422+1,FALSE)*VLOOKUP(I1422,属性值!A:D,4,FALSE))))</f>
        <v/>
      </c>
      <c r="AC1422" s="90">
        <v>25</v>
      </c>
      <c r="AD1422" s="90" t="str">
        <f>IF(AC1422="","",VLOOKUP(AC1422,状态名词!A:C,2,FALSE))</f>
        <v>duochong</v>
      </c>
      <c r="AE1422" s="90" t="str">
        <f>IF(AC1422="","",VLOOKUP(AC1422,状态名词!A:C,3,FALSE))</f>
        <v>多重施法</v>
      </c>
      <c r="AF1422" s="90">
        <v>120</v>
      </c>
    </row>
    <row r="1423" spans="1:32">
      <c r="I1423" s="90" t="str">
        <f>IF(H1423="",I1422,VLOOKUP(H1423,装备类型!A:B,2,FALSE))</f>
        <v>腿部</v>
      </c>
      <c r="J1423" s="90">
        <v>2</v>
      </c>
      <c r="K1423" s="90" t="s">
        <v>2191</v>
      </c>
      <c r="L1423" s="90" t="s">
        <v>2190</v>
      </c>
      <c r="O1423" s="90">
        <v>1</v>
      </c>
      <c r="P1423" s="90">
        <v>40</v>
      </c>
      <c r="Q1423" s="55">
        <f t="shared" si="46"/>
        <v>45</v>
      </c>
      <c r="R1423" s="90">
        <v>4</v>
      </c>
      <c r="T1423" s="90" t="s">
        <v>3280</v>
      </c>
      <c r="Y1423" s="90" t="str">
        <f>IF(VLOOKUP(I1423,属性值!A:F,2,FALSE)&lt;17,"",IF(P1423="","",INT(VLOOKUP(P1423,属性值!A:G,R1423+1,FALSE)*VLOOKUP(I1423,属性值!A:F,5,FALSE))))</f>
        <v/>
      </c>
      <c r="Z1423" s="90" t="str">
        <f t="shared" si="47"/>
        <v/>
      </c>
      <c r="AA1423" s="90">
        <f>IF(VLOOKUP(I1423,属性值!A:B,2,FALSE)&gt;16,"",IF(P1423="","",INT(VLOOKUP(P1423,属性值!I:O,R1423+1,FALSE)*VLOOKUP(I1423,属性值!A:D,3,FALSE))))</f>
        <v>572</v>
      </c>
      <c r="AB1423" s="90">
        <f>IF(VLOOKUP(I1423,属性值!A:B,2,FALSE)&gt;16,"",IF(P1423="","",INT(VLOOKUP(P1423,属性值!I:O,R1423+1,FALSE)*VLOOKUP(I1423,属性值!A:D,4,FALSE))))</f>
        <v>286</v>
      </c>
      <c r="AC1423" s="90">
        <v>65</v>
      </c>
      <c r="AD1423" s="90" t="str">
        <f>IF(AC1423="","",VLOOKUP(AC1423,状态名词!A:C,2,FALSE))</f>
        <v>str</v>
      </c>
      <c r="AE1423" s="90" t="str">
        <f>IF(AC1423="","",VLOOKUP(AC1423,状态名词!A:C,3,FALSE))</f>
        <v>力量</v>
      </c>
      <c r="AF1423" s="90">
        <v>120</v>
      </c>
    </row>
    <row r="1424" spans="1:32">
      <c r="I1424" s="90" t="str">
        <f>IF(H1424="",I1423,VLOOKUP(H1424,装备类型!A:B,2,FALSE))</f>
        <v>腿部</v>
      </c>
      <c r="L1424" s="90" t="s">
        <v>225</v>
      </c>
      <c r="Q1424" s="55" t="str">
        <f t="shared" si="46"/>
        <v/>
      </c>
      <c r="Y1424" s="90" t="str">
        <f>IF(VLOOKUP(I1424,属性值!A:F,2,FALSE)&lt;17,"",IF(P1424="","",INT(VLOOKUP(P1424,属性值!A:G,R1424+1,FALSE)*VLOOKUP(I1424,属性值!A:F,5,FALSE))))</f>
        <v/>
      </c>
      <c r="Z1424" s="90" t="str">
        <f t="shared" si="47"/>
        <v/>
      </c>
      <c r="AA1424" s="90" t="str">
        <f>IF(VLOOKUP(I1424,属性值!A:B,2,FALSE)&gt;16,"",IF(P1424="","",INT(VLOOKUP(P1424,属性值!I:O,R1424+1,FALSE)*VLOOKUP(I1424,属性值!A:D,3,FALSE))))</f>
        <v/>
      </c>
      <c r="AB1424" s="90" t="str">
        <f>IF(VLOOKUP(I1424,属性值!A:B,2,FALSE)&gt;16,"",IF(P1424="","",INT(VLOOKUP(P1424,属性值!I:O,R1424+1,FALSE)*VLOOKUP(I1424,属性值!A:D,4,FALSE))))</f>
        <v/>
      </c>
      <c r="AC1424" s="90">
        <v>58</v>
      </c>
      <c r="AD1424" s="90" t="str">
        <f>IF(AC1424="","",VLOOKUP(AC1424,状态名词!A:C,2,FALSE))</f>
        <v>vit</v>
      </c>
      <c r="AE1424" s="90" t="str">
        <f>IF(AC1424="","",VLOOKUP(AC1424,状态名词!A:C,3,FALSE))</f>
        <v>体力</v>
      </c>
      <c r="AF1424" s="90">
        <v>70</v>
      </c>
    </row>
    <row r="1425" spans="1:32">
      <c r="I1425" s="90" t="str">
        <f>IF(H1425="",I1424,VLOOKUP(H1425,装备类型!A:B,2,FALSE))</f>
        <v>腿部</v>
      </c>
      <c r="L1425" s="90" t="s">
        <v>225</v>
      </c>
      <c r="Q1425" s="55" t="str">
        <f t="shared" si="46"/>
        <v/>
      </c>
      <c r="Y1425" s="90" t="str">
        <f>IF(VLOOKUP(I1425,属性值!A:F,2,FALSE)&lt;17,"",IF(P1425="","",INT(VLOOKUP(P1425,属性值!A:G,R1425+1,FALSE)*VLOOKUP(I1425,属性值!A:F,5,FALSE))))</f>
        <v/>
      </c>
      <c r="Z1425" s="90" t="str">
        <f t="shared" si="47"/>
        <v/>
      </c>
      <c r="AA1425" s="90" t="str">
        <f>IF(VLOOKUP(I1425,属性值!A:B,2,FALSE)&gt;16,"",IF(P1425="","",INT(VLOOKUP(P1425,属性值!I:O,R1425+1,FALSE)*VLOOKUP(I1425,属性值!A:D,3,FALSE))))</f>
        <v/>
      </c>
      <c r="AB1425" s="90" t="str">
        <f>IF(VLOOKUP(I1425,属性值!A:B,2,FALSE)&gt;16,"",IF(P1425="","",INT(VLOOKUP(P1425,属性值!I:O,R1425+1,FALSE)*VLOOKUP(I1425,属性值!A:D,4,FALSE))))</f>
        <v/>
      </c>
      <c r="AC1425" s="90">
        <v>25</v>
      </c>
      <c r="AD1425" s="90" t="str">
        <f>IF(AC1425="","",VLOOKUP(AC1425,状态名词!A:C,2,FALSE))</f>
        <v>duochong</v>
      </c>
      <c r="AE1425" s="90" t="str">
        <f>IF(AC1425="","",VLOOKUP(AC1425,状态名词!A:C,3,FALSE))</f>
        <v>多重施法</v>
      </c>
      <c r="AF1425" s="90">
        <v>180</v>
      </c>
    </row>
    <row r="1426" spans="1:32">
      <c r="I1426" s="90" t="str">
        <f>IF(H1426="",I1425,VLOOKUP(H1426,装备类型!A:B,2,FALSE))</f>
        <v>腿部</v>
      </c>
      <c r="J1426" s="90">
        <v>3</v>
      </c>
      <c r="K1426" s="90" t="s">
        <v>2192</v>
      </c>
      <c r="L1426" s="90" t="s">
        <v>2190</v>
      </c>
      <c r="O1426" s="90">
        <v>1</v>
      </c>
      <c r="P1426" s="90">
        <v>60</v>
      </c>
      <c r="Q1426" s="55">
        <f t="shared" si="46"/>
        <v>67</v>
      </c>
      <c r="R1426" s="90">
        <v>5</v>
      </c>
      <c r="T1426" s="90" t="s">
        <v>3280</v>
      </c>
      <c r="U1426" s="90">
        <v>33515</v>
      </c>
      <c r="Y1426" s="90" t="str">
        <f>IF(VLOOKUP(I1426,属性值!A:F,2,FALSE)&lt;17,"",IF(P1426="","",INT(VLOOKUP(P1426,属性值!A:G,R1426+1,FALSE)*VLOOKUP(I1426,属性值!A:F,5,FALSE))))</f>
        <v/>
      </c>
      <c r="Z1426" s="90" t="str">
        <f t="shared" si="47"/>
        <v/>
      </c>
      <c r="AA1426" s="90">
        <f>IF(VLOOKUP(I1426,属性值!A:B,2,FALSE)&gt;16,"",IF(P1426="","",INT(VLOOKUP(P1426,属性值!I:O,R1426+1,FALSE)*VLOOKUP(I1426,属性值!A:D,3,FALSE))))</f>
        <v>1285</v>
      </c>
      <c r="AB1426" s="90">
        <f>IF(VLOOKUP(I1426,属性值!A:B,2,FALSE)&gt;16,"",IF(P1426="","",INT(VLOOKUP(P1426,属性值!I:O,R1426+1,FALSE)*VLOOKUP(I1426,属性值!A:D,4,FALSE))))</f>
        <v>642</v>
      </c>
      <c r="AC1426" s="90">
        <v>65</v>
      </c>
      <c r="AD1426" s="90" t="str">
        <f>IF(AC1426="","",VLOOKUP(AC1426,状态名词!A:C,2,FALSE))</f>
        <v>str</v>
      </c>
      <c r="AE1426" s="90" t="str">
        <f>IF(AC1426="","",VLOOKUP(AC1426,状态名词!A:C,3,FALSE))</f>
        <v>力量</v>
      </c>
      <c r="AF1426" s="90">
        <v>190</v>
      </c>
    </row>
    <row r="1427" spans="1:32">
      <c r="I1427" s="90" t="str">
        <f>IF(H1427="",I1426,VLOOKUP(H1427,装备类型!A:B,2,FALSE))</f>
        <v>腿部</v>
      </c>
      <c r="L1427" s="90" t="s">
        <v>225</v>
      </c>
      <c r="Q1427" s="55" t="str">
        <f t="shared" si="46"/>
        <v/>
      </c>
      <c r="Y1427" s="90" t="str">
        <f>IF(VLOOKUP(I1427,属性值!A:F,2,FALSE)&lt;17,"",IF(P1427="","",INT(VLOOKUP(P1427,属性值!A:G,R1427+1,FALSE)*VLOOKUP(I1427,属性值!A:F,5,FALSE))))</f>
        <v/>
      </c>
      <c r="Z1427" s="90" t="str">
        <f t="shared" si="47"/>
        <v/>
      </c>
      <c r="AA1427" s="90" t="str">
        <f>IF(VLOOKUP(I1427,属性值!A:B,2,FALSE)&gt;16,"",IF(P1427="","",INT(VLOOKUP(P1427,属性值!I:O,R1427+1,FALSE)*VLOOKUP(I1427,属性值!A:D,3,FALSE))))</f>
        <v/>
      </c>
      <c r="AB1427" s="90" t="str">
        <f>IF(VLOOKUP(I1427,属性值!A:B,2,FALSE)&gt;16,"",IF(P1427="","",INT(VLOOKUP(P1427,属性值!I:O,R1427+1,FALSE)*VLOOKUP(I1427,属性值!A:D,4,FALSE))))</f>
        <v/>
      </c>
      <c r="AC1427" s="90">
        <v>58</v>
      </c>
      <c r="AD1427" s="90" t="str">
        <f>IF(AC1427="","",VLOOKUP(AC1427,状态名词!A:C,2,FALSE))</f>
        <v>vit</v>
      </c>
      <c r="AE1427" s="90" t="str">
        <f>IF(AC1427="","",VLOOKUP(AC1427,状态名词!A:C,3,FALSE))</f>
        <v>体力</v>
      </c>
      <c r="AF1427" s="90">
        <v>110</v>
      </c>
    </row>
    <row r="1428" spans="1:32">
      <c r="I1428" s="90" t="str">
        <f>IF(H1428="",I1427,VLOOKUP(H1428,装备类型!A:B,2,FALSE))</f>
        <v>腿部</v>
      </c>
      <c r="L1428" s="90" t="s">
        <v>225</v>
      </c>
      <c r="Q1428" s="55" t="str">
        <f t="shared" si="46"/>
        <v/>
      </c>
      <c r="Y1428" s="90" t="str">
        <f>IF(VLOOKUP(I1428,属性值!A:F,2,FALSE)&lt;17,"",IF(P1428="","",INT(VLOOKUP(P1428,属性值!A:G,R1428+1,FALSE)*VLOOKUP(I1428,属性值!A:F,5,FALSE))))</f>
        <v/>
      </c>
      <c r="Z1428" s="90" t="str">
        <f t="shared" si="47"/>
        <v/>
      </c>
      <c r="AA1428" s="90" t="str">
        <f>IF(VLOOKUP(I1428,属性值!A:B,2,FALSE)&gt;16,"",IF(P1428="","",INT(VLOOKUP(P1428,属性值!I:O,R1428+1,FALSE)*VLOOKUP(I1428,属性值!A:D,3,FALSE))))</f>
        <v/>
      </c>
      <c r="AB1428" s="90" t="str">
        <f>IF(VLOOKUP(I1428,属性值!A:B,2,FALSE)&gt;16,"",IF(P1428="","",INT(VLOOKUP(P1428,属性值!I:O,R1428+1,FALSE)*VLOOKUP(I1428,属性值!A:D,4,FALSE))))</f>
        <v/>
      </c>
      <c r="AC1428" s="90">
        <v>25</v>
      </c>
      <c r="AD1428" s="90" t="str">
        <f>IF(AC1428="","",VLOOKUP(AC1428,状态名词!A:C,2,FALSE))</f>
        <v>duochong</v>
      </c>
      <c r="AE1428" s="90" t="str">
        <f>IF(AC1428="","",VLOOKUP(AC1428,状态名词!A:C,3,FALSE))</f>
        <v>多重施法</v>
      </c>
      <c r="AF1428" s="90">
        <v>290</v>
      </c>
    </row>
    <row r="1429" spans="1:32">
      <c r="A1429" s="90">
        <v>16052</v>
      </c>
      <c r="B1429" s="90">
        <v>20</v>
      </c>
      <c r="C1429" s="90">
        <v>4</v>
      </c>
      <c r="D1429" s="90">
        <v>20</v>
      </c>
      <c r="E1429" s="90">
        <v>5</v>
      </c>
      <c r="F1429" s="90">
        <v>-2</v>
      </c>
      <c r="H1429" s="90">
        <v>14</v>
      </c>
      <c r="I1429" s="90" t="str">
        <f>IF(H1429="",I1428,VLOOKUP(H1429,装备类型!A:B,2,FALSE))</f>
        <v>戒指</v>
      </c>
      <c r="J1429" s="90">
        <v>1</v>
      </c>
      <c r="K1429" s="90" t="s">
        <v>2193</v>
      </c>
      <c r="L1429" s="90" t="s">
        <v>5458</v>
      </c>
      <c r="O1429" s="90">
        <v>1</v>
      </c>
      <c r="P1429" s="90">
        <v>20</v>
      </c>
      <c r="Q1429" s="55">
        <f t="shared" si="46"/>
        <v>25</v>
      </c>
      <c r="R1429" s="90">
        <v>4</v>
      </c>
      <c r="T1429" s="90" t="s">
        <v>3281</v>
      </c>
      <c r="Y1429" s="90" t="str">
        <f>IF(VLOOKUP(I1429,属性值!A:F,2,FALSE)&lt;17,"",IF(P1429="","",INT(VLOOKUP(P1429,属性值!A:G,R1429+1,FALSE)*VLOOKUP(I1429,属性值!A:F,5,FALSE))))</f>
        <v/>
      </c>
      <c r="Z1429" s="90" t="str">
        <f t="shared" si="47"/>
        <v/>
      </c>
      <c r="AA1429" s="90">
        <f>IF(VLOOKUP(I1429,属性值!A:B,2,FALSE)&gt;16,"",IF(P1429="","",INT(VLOOKUP(P1429,属性值!I:O,R1429+1,FALSE)*VLOOKUP(I1429,属性值!A:D,3,FALSE))))</f>
        <v>130</v>
      </c>
      <c r="AB1429" s="90">
        <f>IF(VLOOKUP(I1429,属性值!A:B,2,FALSE)&gt;16,"",IF(P1429="","",INT(VLOOKUP(P1429,属性值!I:O,R1429+1,FALSE)*VLOOKUP(I1429,属性值!A:D,4,FALSE))))</f>
        <v>260</v>
      </c>
      <c r="AC1429" s="90">
        <v>65</v>
      </c>
      <c r="AD1429" s="90" t="str">
        <f>IF(AC1429="","",VLOOKUP(AC1429,状态名词!A:C,2,FALSE))</f>
        <v>str</v>
      </c>
      <c r="AE1429" s="90" t="str">
        <f>IF(AC1429="","",VLOOKUP(AC1429,状态名词!A:C,3,FALSE))</f>
        <v>力量</v>
      </c>
      <c r="AF1429" s="90">
        <v>80</v>
      </c>
    </row>
    <row r="1430" spans="1:32">
      <c r="I1430" s="90" t="str">
        <f>IF(H1430="",I1429,VLOOKUP(H1430,装备类型!A:B,2,FALSE))</f>
        <v>戒指</v>
      </c>
      <c r="L1430" s="90" t="s">
        <v>225</v>
      </c>
      <c r="Q1430" s="55" t="str">
        <f t="shared" si="46"/>
        <v/>
      </c>
      <c r="Y1430" s="90" t="str">
        <f>IF(VLOOKUP(I1430,属性值!A:F,2,FALSE)&lt;17,"",IF(P1430="","",INT(VLOOKUP(P1430,属性值!A:G,R1430+1,FALSE)*VLOOKUP(I1430,属性值!A:F,5,FALSE))))</f>
        <v/>
      </c>
      <c r="Z1430" s="90" t="str">
        <f t="shared" si="47"/>
        <v/>
      </c>
      <c r="AA1430" s="90" t="str">
        <f>IF(VLOOKUP(I1430,属性值!A:B,2,FALSE)&gt;16,"",IF(P1430="","",INT(VLOOKUP(P1430,属性值!I:O,R1430+1,FALSE)*VLOOKUP(I1430,属性值!A:D,3,FALSE))))</f>
        <v/>
      </c>
      <c r="AB1430" s="90" t="str">
        <f>IF(VLOOKUP(I1430,属性值!A:B,2,FALSE)&gt;16,"",IF(P1430="","",INT(VLOOKUP(P1430,属性值!I:O,R1430+1,FALSE)*VLOOKUP(I1430,属性值!A:D,4,FALSE))))</f>
        <v/>
      </c>
      <c r="AC1430" s="90">
        <v>54</v>
      </c>
      <c r="AD1430" s="90" t="str">
        <f>IF(AC1430="","",VLOOKUP(AC1430,状态名词!A:C,2,FALSE))</f>
        <v>spi</v>
      </c>
      <c r="AE1430" s="90" t="str">
        <f>IF(AC1430="","",VLOOKUP(AC1430,状态名词!A:C,3,FALSE))</f>
        <v>精神</v>
      </c>
      <c r="AF1430" s="90">
        <v>80</v>
      </c>
    </row>
    <row r="1431" spans="1:32">
      <c r="I1431" s="90" t="str">
        <f>IF(H1431="",I1430,VLOOKUP(H1431,装备类型!A:B,2,FALSE))</f>
        <v>戒指</v>
      </c>
      <c r="L1431" s="90" t="s">
        <v>225</v>
      </c>
      <c r="Q1431" s="55" t="str">
        <f t="shared" ref="Q1431:Q1494" si="48">IF(R1431="","",IF(R1431=1,P1431,R1431*2-3+P1431))</f>
        <v/>
      </c>
      <c r="Y1431" s="90" t="str">
        <f>IF(VLOOKUP(I1431,属性值!A:F,2,FALSE)&lt;17,"",IF(P1431="","",INT(VLOOKUP(P1431,属性值!A:G,R1431+1,FALSE)*VLOOKUP(I1431,属性值!A:F,5,FALSE))))</f>
        <v/>
      </c>
      <c r="Z1431" s="90" t="str">
        <f t="shared" si="47"/>
        <v/>
      </c>
      <c r="AA1431" s="90" t="str">
        <f>IF(VLOOKUP(I1431,属性值!A:B,2,FALSE)&gt;16,"",IF(P1431="","",INT(VLOOKUP(P1431,属性值!I:O,R1431+1,FALSE)*VLOOKUP(I1431,属性值!A:D,3,FALSE))))</f>
        <v/>
      </c>
      <c r="AB1431" s="90" t="str">
        <f>IF(VLOOKUP(I1431,属性值!A:B,2,FALSE)&gt;16,"",IF(P1431="","",INT(VLOOKUP(P1431,属性值!I:O,R1431+1,FALSE)*VLOOKUP(I1431,属性值!A:D,4,FALSE))))</f>
        <v/>
      </c>
      <c r="AC1431" s="90">
        <v>19</v>
      </c>
      <c r="AD1431" s="90" t="str">
        <f>IF(AC1431="","",VLOOKUP(AC1431,状态名词!A:C,2,FALSE))</f>
        <v>rating</v>
      </c>
      <c r="AE1431" s="90" t="str">
        <f>IF(AC1431="","",VLOOKUP(AC1431,状态名词!A:C,3,FALSE))</f>
        <v>暴击+</v>
      </c>
      <c r="AF1431" s="90">
        <v>240</v>
      </c>
    </row>
    <row r="1432" spans="1:32">
      <c r="I1432" s="90" t="str">
        <f>IF(H1432="",I1431,VLOOKUP(H1432,装备类型!A:B,2,FALSE))</f>
        <v>戒指</v>
      </c>
      <c r="J1432" s="90">
        <v>2</v>
      </c>
      <c r="K1432" s="90" t="s">
        <v>2195</v>
      </c>
      <c r="L1432" s="90" t="s">
        <v>2194</v>
      </c>
      <c r="O1432" s="90">
        <v>1</v>
      </c>
      <c r="P1432" s="90">
        <v>40</v>
      </c>
      <c r="Q1432" s="55">
        <f t="shared" si="48"/>
        <v>45</v>
      </c>
      <c r="R1432" s="90">
        <v>4</v>
      </c>
      <c r="T1432" s="90" t="s">
        <v>3281</v>
      </c>
      <c r="Y1432" s="90" t="str">
        <f>IF(VLOOKUP(I1432,属性值!A:F,2,FALSE)&lt;17,"",IF(P1432="","",INT(VLOOKUP(P1432,属性值!A:G,R1432+1,FALSE)*VLOOKUP(I1432,属性值!A:F,5,FALSE))))</f>
        <v/>
      </c>
      <c r="Z1432" s="90" t="str">
        <f t="shared" si="47"/>
        <v/>
      </c>
      <c r="AA1432" s="90">
        <f>IF(VLOOKUP(I1432,属性值!A:B,2,FALSE)&gt;16,"",IF(P1432="","",INT(VLOOKUP(P1432,属性值!I:O,R1432+1,FALSE)*VLOOKUP(I1432,属性值!A:D,3,FALSE))))</f>
        <v>286</v>
      </c>
      <c r="AB1432" s="90">
        <f>IF(VLOOKUP(I1432,属性值!A:B,2,FALSE)&gt;16,"",IF(P1432="","",INT(VLOOKUP(P1432,属性值!I:O,R1432+1,FALSE)*VLOOKUP(I1432,属性值!A:D,4,FALSE))))</f>
        <v>572</v>
      </c>
      <c r="AC1432" s="90">
        <v>65</v>
      </c>
      <c r="AD1432" s="90" t="str">
        <f>IF(AC1432="","",VLOOKUP(AC1432,状态名词!A:C,2,FALSE))</f>
        <v>str</v>
      </c>
      <c r="AE1432" s="90" t="str">
        <f>IF(AC1432="","",VLOOKUP(AC1432,状态名词!A:C,3,FALSE))</f>
        <v>力量</v>
      </c>
      <c r="AF1432" s="90">
        <v>120</v>
      </c>
    </row>
    <row r="1433" spans="1:32">
      <c r="I1433" s="90" t="str">
        <f>IF(H1433="",I1432,VLOOKUP(H1433,装备类型!A:B,2,FALSE))</f>
        <v>戒指</v>
      </c>
      <c r="L1433" s="90" t="s">
        <v>225</v>
      </c>
      <c r="Q1433" s="55" t="str">
        <f t="shared" si="48"/>
        <v/>
      </c>
      <c r="Y1433" s="90" t="str">
        <f>IF(VLOOKUP(I1433,属性值!A:F,2,FALSE)&lt;17,"",IF(P1433="","",INT(VLOOKUP(P1433,属性值!A:G,R1433+1,FALSE)*VLOOKUP(I1433,属性值!A:F,5,FALSE))))</f>
        <v/>
      </c>
      <c r="Z1433" s="90" t="str">
        <f t="shared" si="47"/>
        <v/>
      </c>
      <c r="AA1433" s="90" t="str">
        <f>IF(VLOOKUP(I1433,属性值!A:B,2,FALSE)&gt;16,"",IF(P1433="","",INT(VLOOKUP(P1433,属性值!I:O,R1433+1,FALSE)*VLOOKUP(I1433,属性值!A:D,3,FALSE))))</f>
        <v/>
      </c>
      <c r="AB1433" s="90" t="str">
        <f>IF(VLOOKUP(I1433,属性值!A:B,2,FALSE)&gt;16,"",IF(P1433="","",INT(VLOOKUP(P1433,属性值!I:O,R1433+1,FALSE)*VLOOKUP(I1433,属性值!A:D,4,FALSE))))</f>
        <v/>
      </c>
      <c r="AC1433" s="90">
        <v>54</v>
      </c>
      <c r="AD1433" s="90" t="str">
        <f>IF(AC1433="","",VLOOKUP(AC1433,状态名词!A:C,2,FALSE))</f>
        <v>spi</v>
      </c>
      <c r="AE1433" s="90" t="str">
        <f>IF(AC1433="","",VLOOKUP(AC1433,状态名词!A:C,3,FALSE))</f>
        <v>精神</v>
      </c>
      <c r="AF1433" s="90">
        <v>120</v>
      </c>
    </row>
    <row r="1434" spans="1:32">
      <c r="I1434" s="90" t="str">
        <f>IF(H1434="",I1433,VLOOKUP(H1434,装备类型!A:B,2,FALSE))</f>
        <v>戒指</v>
      </c>
      <c r="L1434" s="90" t="s">
        <v>225</v>
      </c>
      <c r="Q1434" s="55" t="str">
        <f t="shared" si="48"/>
        <v/>
      </c>
      <c r="Y1434" s="90" t="str">
        <f>IF(VLOOKUP(I1434,属性值!A:F,2,FALSE)&lt;17,"",IF(P1434="","",INT(VLOOKUP(P1434,属性值!A:G,R1434+1,FALSE)*VLOOKUP(I1434,属性值!A:F,5,FALSE))))</f>
        <v/>
      </c>
      <c r="Z1434" s="90" t="str">
        <f t="shared" si="47"/>
        <v/>
      </c>
      <c r="AA1434" s="90" t="str">
        <f>IF(VLOOKUP(I1434,属性值!A:B,2,FALSE)&gt;16,"",IF(P1434="","",INT(VLOOKUP(P1434,属性值!I:O,R1434+1,FALSE)*VLOOKUP(I1434,属性值!A:D,3,FALSE))))</f>
        <v/>
      </c>
      <c r="AB1434" s="90" t="str">
        <f>IF(VLOOKUP(I1434,属性值!A:B,2,FALSE)&gt;16,"",IF(P1434="","",INT(VLOOKUP(P1434,属性值!I:O,R1434+1,FALSE)*VLOOKUP(I1434,属性值!A:D,4,FALSE))))</f>
        <v/>
      </c>
      <c r="AC1434" s="90">
        <v>19</v>
      </c>
      <c r="AD1434" s="90" t="str">
        <f>IF(AC1434="","",VLOOKUP(AC1434,状态名词!A:C,2,FALSE))</f>
        <v>rating</v>
      </c>
      <c r="AE1434" s="90" t="str">
        <f>IF(AC1434="","",VLOOKUP(AC1434,状态名词!A:C,3,FALSE))</f>
        <v>暴击+</v>
      </c>
      <c r="AF1434" s="90">
        <v>360</v>
      </c>
    </row>
    <row r="1435" spans="1:32">
      <c r="I1435" s="90" t="str">
        <f>IF(H1435="",I1434,VLOOKUP(H1435,装备类型!A:B,2,FALSE))</f>
        <v>戒指</v>
      </c>
      <c r="J1435" s="90">
        <v>3</v>
      </c>
      <c r="K1435" s="90" t="s">
        <v>2196</v>
      </c>
      <c r="L1435" s="90" t="s">
        <v>2194</v>
      </c>
      <c r="O1435" s="90">
        <v>1</v>
      </c>
      <c r="P1435" s="90">
        <v>60</v>
      </c>
      <c r="Q1435" s="55">
        <f t="shared" si="48"/>
        <v>67</v>
      </c>
      <c r="R1435" s="90">
        <v>5</v>
      </c>
      <c r="T1435" s="90" t="s">
        <v>3281</v>
      </c>
      <c r="U1435" s="90">
        <v>33516</v>
      </c>
      <c r="Y1435" s="90" t="str">
        <f>IF(VLOOKUP(I1435,属性值!A:F,2,FALSE)&lt;17,"",IF(P1435="","",INT(VLOOKUP(P1435,属性值!A:G,R1435+1,FALSE)*VLOOKUP(I1435,属性值!A:F,5,FALSE))))</f>
        <v/>
      </c>
      <c r="Z1435" s="90" t="str">
        <f t="shared" si="47"/>
        <v/>
      </c>
      <c r="AA1435" s="90">
        <f>IF(VLOOKUP(I1435,属性值!A:B,2,FALSE)&gt;16,"",IF(P1435="","",INT(VLOOKUP(P1435,属性值!I:O,R1435+1,FALSE)*VLOOKUP(I1435,属性值!A:D,3,FALSE))))</f>
        <v>642</v>
      </c>
      <c r="AB1435" s="90">
        <f>IF(VLOOKUP(I1435,属性值!A:B,2,FALSE)&gt;16,"",IF(P1435="","",INT(VLOOKUP(P1435,属性值!I:O,R1435+1,FALSE)*VLOOKUP(I1435,属性值!A:D,4,FALSE))))</f>
        <v>1285</v>
      </c>
      <c r="AC1435" s="90">
        <v>65</v>
      </c>
      <c r="AD1435" s="90" t="str">
        <f>IF(AC1435="","",VLOOKUP(AC1435,状态名词!A:C,2,FALSE))</f>
        <v>str</v>
      </c>
      <c r="AE1435" s="90" t="str">
        <f>IF(AC1435="","",VLOOKUP(AC1435,状态名词!A:C,3,FALSE))</f>
        <v>力量</v>
      </c>
      <c r="AF1435" s="90">
        <v>190</v>
      </c>
    </row>
    <row r="1436" spans="1:32">
      <c r="I1436" s="90" t="str">
        <f>IF(H1436="",I1435,VLOOKUP(H1436,装备类型!A:B,2,FALSE))</f>
        <v>戒指</v>
      </c>
      <c r="L1436" s="90" t="s">
        <v>225</v>
      </c>
      <c r="Q1436" s="55" t="str">
        <f t="shared" si="48"/>
        <v/>
      </c>
      <c r="Y1436" s="90" t="str">
        <f>IF(VLOOKUP(I1436,属性值!A:F,2,FALSE)&lt;17,"",IF(P1436="","",INT(VLOOKUP(P1436,属性值!A:G,R1436+1,FALSE)*VLOOKUP(I1436,属性值!A:F,5,FALSE))))</f>
        <v/>
      </c>
      <c r="Z1436" s="90" t="str">
        <f t="shared" si="47"/>
        <v/>
      </c>
      <c r="AA1436" s="90" t="str">
        <f>IF(VLOOKUP(I1436,属性值!A:B,2,FALSE)&gt;16,"",IF(P1436="","",INT(VLOOKUP(P1436,属性值!I:O,R1436+1,FALSE)*VLOOKUP(I1436,属性值!A:D,3,FALSE))))</f>
        <v/>
      </c>
      <c r="AB1436" s="90" t="str">
        <f>IF(VLOOKUP(I1436,属性值!A:B,2,FALSE)&gt;16,"",IF(P1436="","",INT(VLOOKUP(P1436,属性值!I:O,R1436+1,FALSE)*VLOOKUP(I1436,属性值!A:D,4,FALSE))))</f>
        <v/>
      </c>
      <c r="AC1436" s="90">
        <v>54</v>
      </c>
      <c r="AD1436" s="90" t="str">
        <f>IF(AC1436="","",VLOOKUP(AC1436,状态名词!A:C,2,FALSE))</f>
        <v>spi</v>
      </c>
      <c r="AE1436" s="90" t="str">
        <f>IF(AC1436="","",VLOOKUP(AC1436,状态名词!A:C,3,FALSE))</f>
        <v>精神</v>
      </c>
      <c r="AF1436" s="90">
        <v>190</v>
      </c>
    </row>
    <row r="1437" spans="1:32">
      <c r="I1437" s="90" t="str">
        <f>IF(H1437="",I1436,VLOOKUP(H1437,装备类型!A:B,2,FALSE))</f>
        <v>戒指</v>
      </c>
      <c r="L1437" s="90" t="s">
        <v>225</v>
      </c>
      <c r="Q1437" s="55" t="str">
        <f t="shared" si="48"/>
        <v/>
      </c>
      <c r="Y1437" s="90" t="str">
        <f>IF(VLOOKUP(I1437,属性值!A:F,2,FALSE)&lt;17,"",IF(P1437="","",INT(VLOOKUP(P1437,属性值!A:G,R1437+1,FALSE)*VLOOKUP(I1437,属性值!A:F,5,FALSE))))</f>
        <v/>
      </c>
      <c r="Z1437" s="90" t="str">
        <f t="shared" si="47"/>
        <v/>
      </c>
      <c r="AA1437" s="90" t="str">
        <f>IF(VLOOKUP(I1437,属性值!A:B,2,FALSE)&gt;16,"",IF(P1437="","",INT(VLOOKUP(P1437,属性值!I:O,R1437+1,FALSE)*VLOOKUP(I1437,属性值!A:D,3,FALSE))))</f>
        <v/>
      </c>
      <c r="AB1437" s="90" t="str">
        <f>IF(VLOOKUP(I1437,属性值!A:B,2,FALSE)&gt;16,"",IF(P1437="","",INT(VLOOKUP(P1437,属性值!I:O,R1437+1,FALSE)*VLOOKUP(I1437,属性值!A:D,4,FALSE))))</f>
        <v/>
      </c>
      <c r="AC1437" s="90">
        <v>19</v>
      </c>
      <c r="AD1437" s="90" t="str">
        <f>IF(AC1437="","",VLOOKUP(AC1437,状态名词!A:C,2,FALSE))</f>
        <v>rating</v>
      </c>
      <c r="AE1437" s="90" t="str">
        <f>IF(AC1437="","",VLOOKUP(AC1437,状态名词!A:C,3,FALSE))</f>
        <v>暴击+</v>
      </c>
      <c r="AF1437" s="90">
        <v>590</v>
      </c>
    </row>
    <row r="1438" spans="1:32">
      <c r="A1438" s="90">
        <v>16053</v>
      </c>
      <c r="B1438" s="90">
        <v>20</v>
      </c>
      <c r="C1438" s="90">
        <v>4</v>
      </c>
      <c r="D1438" s="90">
        <v>20</v>
      </c>
      <c r="E1438" s="90">
        <v>5</v>
      </c>
      <c r="F1438" s="90">
        <v>-2</v>
      </c>
      <c r="H1438" s="90">
        <v>15</v>
      </c>
      <c r="I1438" s="90" t="str">
        <f>IF(H1438="",I1437,VLOOKUP(H1438,装备类型!A:B,2,FALSE))</f>
        <v>项链</v>
      </c>
      <c r="J1438" s="90">
        <v>1</v>
      </c>
      <c r="K1438" s="90" t="s">
        <v>2197</v>
      </c>
      <c r="L1438" s="90" t="s">
        <v>5459</v>
      </c>
      <c r="O1438" s="90">
        <v>1</v>
      </c>
      <c r="P1438" s="90">
        <v>20</v>
      </c>
      <c r="Q1438" s="55">
        <f t="shared" si="48"/>
        <v>25</v>
      </c>
      <c r="R1438" s="90">
        <v>4</v>
      </c>
      <c r="T1438" s="90" t="s">
        <v>3282</v>
      </c>
      <c r="Y1438" s="90" t="str">
        <f>IF(VLOOKUP(I1438,属性值!A:F,2,FALSE)&lt;17,"",IF(P1438="","",INT(VLOOKUP(P1438,属性值!A:G,R1438+1,FALSE)*VLOOKUP(I1438,属性值!A:F,5,FALSE))))</f>
        <v/>
      </c>
      <c r="Z1438" s="90" t="str">
        <f t="shared" si="47"/>
        <v/>
      </c>
      <c r="AA1438" s="90">
        <f>IF(VLOOKUP(I1438,属性值!A:B,2,FALSE)&gt;16,"",IF(P1438="","",INT(VLOOKUP(P1438,属性值!I:O,R1438+1,FALSE)*VLOOKUP(I1438,属性值!A:D,3,FALSE))))</f>
        <v>130</v>
      </c>
      <c r="AB1438" s="90">
        <f>IF(VLOOKUP(I1438,属性值!A:B,2,FALSE)&gt;16,"",IF(P1438="","",INT(VLOOKUP(P1438,属性值!I:O,R1438+1,FALSE)*VLOOKUP(I1438,属性值!A:D,4,FALSE))))</f>
        <v>260</v>
      </c>
      <c r="AC1438" s="90">
        <v>65</v>
      </c>
      <c r="AD1438" s="90" t="str">
        <f>IF(AC1438="","",VLOOKUP(AC1438,状态名词!A:C,2,FALSE))</f>
        <v>str</v>
      </c>
      <c r="AE1438" s="90" t="str">
        <f>IF(AC1438="","",VLOOKUP(AC1438,状态名词!A:C,3,FALSE))</f>
        <v>力量</v>
      </c>
      <c r="AF1438" s="90">
        <v>80</v>
      </c>
    </row>
    <row r="1439" spans="1:32">
      <c r="I1439" s="90" t="str">
        <f>IF(H1439="",I1438,VLOOKUP(H1439,装备类型!A:B,2,FALSE))</f>
        <v>项链</v>
      </c>
      <c r="L1439" s="90" t="s">
        <v>225</v>
      </c>
      <c r="Q1439" s="55" t="str">
        <f t="shared" si="48"/>
        <v/>
      </c>
      <c r="Y1439" s="90" t="str">
        <f>IF(VLOOKUP(I1439,属性值!A:F,2,FALSE)&lt;17,"",IF(P1439="","",INT(VLOOKUP(P1439,属性值!A:G,R1439+1,FALSE)*VLOOKUP(I1439,属性值!A:F,5,FALSE))))</f>
        <v/>
      </c>
      <c r="Z1439" s="90" t="str">
        <f t="shared" si="47"/>
        <v/>
      </c>
      <c r="AA1439" s="90" t="str">
        <f>IF(VLOOKUP(I1439,属性值!A:B,2,FALSE)&gt;16,"",IF(P1439="","",INT(VLOOKUP(P1439,属性值!I:O,R1439+1,FALSE)*VLOOKUP(I1439,属性值!A:D,3,FALSE))))</f>
        <v/>
      </c>
      <c r="AB1439" s="90" t="str">
        <f>IF(VLOOKUP(I1439,属性值!A:B,2,FALSE)&gt;16,"",IF(P1439="","",INT(VLOOKUP(P1439,属性值!I:O,R1439+1,FALSE)*VLOOKUP(I1439,属性值!A:D,4,FALSE))))</f>
        <v/>
      </c>
      <c r="AC1439" s="90">
        <v>54</v>
      </c>
      <c r="AD1439" s="90" t="str">
        <f>IF(AC1439="","",VLOOKUP(AC1439,状态名词!A:C,2,FALSE))</f>
        <v>spi</v>
      </c>
      <c r="AE1439" s="90" t="str">
        <f>IF(AC1439="","",VLOOKUP(AC1439,状态名词!A:C,3,FALSE))</f>
        <v>精神</v>
      </c>
      <c r="AF1439" s="90">
        <v>80</v>
      </c>
    </row>
    <row r="1440" spans="1:32">
      <c r="I1440" s="90" t="str">
        <f>IF(H1440="",I1439,VLOOKUP(H1440,装备类型!A:B,2,FALSE))</f>
        <v>项链</v>
      </c>
      <c r="L1440" s="90" t="s">
        <v>225</v>
      </c>
      <c r="Q1440" s="55" t="str">
        <f t="shared" si="48"/>
        <v/>
      </c>
      <c r="Y1440" s="90" t="str">
        <f>IF(VLOOKUP(I1440,属性值!A:F,2,FALSE)&lt;17,"",IF(P1440="","",INT(VLOOKUP(P1440,属性值!A:G,R1440+1,FALSE)*VLOOKUP(I1440,属性值!A:F,5,FALSE))))</f>
        <v/>
      </c>
      <c r="Z1440" s="90" t="str">
        <f t="shared" si="47"/>
        <v/>
      </c>
      <c r="AA1440" s="90" t="str">
        <f>IF(VLOOKUP(I1440,属性值!A:B,2,FALSE)&gt;16,"",IF(P1440="","",INT(VLOOKUP(P1440,属性值!I:O,R1440+1,FALSE)*VLOOKUP(I1440,属性值!A:D,3,FALSE))))</f>
        <v/>
      </c>
      <c r="AB1440" s="90" t="str">
        <f>IF(VLOOKUP(I1440,属性值!A:B,2,FALSE)&gt;16,"",IF(P1440="","",INT(VLOOKUP(P1440,属性值!I:O,R1440+1,FALSE)*VLOOKUP(I1440,属性值!A:D,4,FALSE))))</f>
        <v/>
      </c>
      <c r="AC1440" s="90">
        <v>23</v>
      </c>
      <c r="AD1440" s="90" t="str">
        <f>IF(AC1440="","",VLOOKUP(AC1440,状态名词!A:C,2,FALSE))</f>
        <v>steal</v>
      </c>
      <c r="AE1440" s="90" t="str">
        <f>IF(AC1440="","",VLOOKUP(AC1440,状态名词!A:C,3,FALSE))</f>
        <v>生命偷取</v>
      </c>
      <c r="AF1440" s="90">
        <v>240</v>
      </c>
    </row>
    <row r="1441" spans="1:32">
      <c r="I1441" s="90" t="str">
        <f>IF(H1441="",I1440,VLOOKUP(H1441,装备类型!A:B,2,FALSE))</f>
        <v>项链</v>
      </c>
      <c r="J1441" s="90">
        <v>2</v>
      </c>
      <c r="K1441" s="90" t="s">
        <v>2199</v>
      </c>
      <c r="L1441" s="90" t="s">
        <v>2198</v>
      </c>
      <c r="O1441" s="90">
        <v>1</v>
      </c>
      <c r="P1441" s="90">
        <v>40</v>
      </c>
      <c r="Q1441" s="55">
        <f t="shared" si="48"/>
        <v>45</v>
      </c>
      <c r="R1441" s="90">
        <v>4</v>
      </c>
      <c r="T1441" s="90" t="s">
        <v>3282</v>
      </c>
      <c r="Y1441" s="90" t="str">
        <f>IF(VLOOKUP(I1441,属性值!A:F,2,FALSE)&lt;17,"",IF(P1441="","",INT(VLOOKUP(P1441,属性值!A:G,R1441+1,FALSE)*VLOOKUP(I1441,属性值!A:F,5,FALSE))))</f>
        <v/>
      </c>
      <c r="Z1441" s="90" t="str">
        <f t="shared" si="47"/>
        <v/>
      </c>
      <c r="AA1441" s="90">
        <f>IF(VLOOKUP(I1441,属性值!A:B,2,FALSE)&gt;16,"",IF(P1441="","",INT(VLOOKUP(P1441,属性值!I:O,R1441+1,FALSE)*VLOOKUP(I1441,属性值!A:D,3,FALSE))))</f>
        <v>286</v>
      </c>
      <c r="AB1441" s="90">
        <f>IF(VLOOKUP(I1441,属性值!A:B,2,FALSE)&gt;16,"",IF(P1441="","",INT(VLOOKUP(P1441,属性值!I:O,R1441+1,FALSE)*VLOOKUP(I1441,属性值!A:D,4,FALSE))))</f>
        <v>572</v>
      </c>
      <c r="AC1441" s="90">
        <v>65</v>
      </c>
      <c r="AD1441" s="90" t="str">
        <f>IF(AC1441="","",VLOOKUP(AC1441,状态名词!A:C,2,FALSE))</f>
        <v>str</v>
      </c>
      <c r="AE1441" s="90" t="str">
        <f>IF(AC1441="","",VLOOKUP(AC1441,状态名词!A:C,3,FALSE))</f>
        <v>力量</v>
      </c>
      <c r="AF1441" s="90">
        <v>120</v>
      </c>
    </row>
    <row r="1442" spans="1:32">
      <c r="I1442" s="90" t="str">
        <f>IF(H1442="",I1441,VLOOKUP(H1442,装备类型!A:B,2,FALSE))</f>
        <v>项链</v>
      </c>
      <c r="L1442" s="90" t="s">
        <v>225</v>
      </c>
      <c r="Q1442" s="55" t="str">
        <f t="shared" si="48"/>
        <v/>
      </c>
      <c r="Y1442" s="90" t="str">
        <f>IF(VLOOKUP(I1442,属性值!A:F,2,FALSE)&lt;17,"",IF(P1442="","",INT(VLOOKUP(P1442,属性值!A:G,R1442+1,FALSE)*VLOOKUP(I1442,属性值!A:F,5,FALSE))))</f>
        <v/>
      </c>
      <c r="Z1442" s="90" t="str">
        <f t="shared" ref="Z1442:Z1505" si="49">Y1442</f>
        <v/>
      </c>
      <c r="AA1442" s="90" t="str">
        <f>IF(VLOOKUP(I1442,属性值!A:B,2,FALSE)&gt;16,"",IF(P1442="","",INT(VLOOKUP(P1442,属性值!I:O,R1442+1,FALSE)*VLOOKUP(I1442,属性值!A:D,3,FALSE))))</f>
        <v/>
      </c>
      <c r="AB1442" s="90" t="str">
        <f>IF(VLOOKUP(I1442,属性值!A:B,2,FALSE)&gt;16,"",IF(P1442="","",INT(VLOOKUP(P1442,属性值!I:O,R1442+1,FALSE)*VLOOKUP(I1442,属性值!A:D,4,FALSE))))</f>
        <v/>
      </c>
      <c r="AC1442" s="90">
        <v>54</v>
      </c>
      <c r="AD1442" s="90" t="str">
        <f>IF(AC1442="","",VLOOKUP(AC1442,状态名词!A:C,2,FALSE))</f>
        <v>spi</v>
      </c>
      <c r="AE1442" s="90" t="str">
        <f>IF(AC1442="","",VLOOKUP(AC1442,状态名词!A:C,3,FALSE))</f>
        <v>精神</v>
      </c>
      <c r="AF1442" s="90">
        <v>120</v>
      </c>
    </row>
    <row r="1443" spans="1:32">
      <c r="I1443" s="90" t="str">
        <f>IF(H1443="",I1442,VLOOKUP(H1443,装备类型!A:B,2,FALSE))</f>
        <v>项链</v>
      </c>
      <c r="L1443" s="90" t="s">
        <v>225</v>
      </c>
      <c r="Q1443" s="55" t="str">
        <f t="shared" si="48"/>
        <v/>
      </c>
      <c r="Y1443" s="90" t="str">
        <f>IF(VLOOKUP(I1443,属性值!A:F,2,FALSE)&lt;17,"",IF(P1443="","",INT(VLOOKUP(P1443,属性值!A:G,R1443+1,FALSE)*VLOOKUP(I1443,属性值!A:F,5,FALSE))))</f>
        <v/>
      </c>
      <c r="Z1443" s="90" t="str">
        <f t="shared" si="49"/>
        <v/>
      </c>
      <c r="AA1443" s="90" t="str">
        <f>IF(VLOOKUP(I1443,属性值!A:B,2,FALSE)&gt;16,"",IF(P1443="","",INT(VLOOKUP(P1443,属性值!I:O,R1443+1,FALSE)*VLOOKUP(I1443,属性值!A:D,3,FALSE))))</f>
        <v/>
      </c>
      <c r="AB1443" s="90" t="str">
        <f>IF(VLOOKUP(I1443,属性值!A:B,2,FALSE)&gt;16,"",IF(P1443="","",INT(VLOOKUP(P1443,属性值!I:O,R1443+1,FALSE)*VLOOKUP(I1443,属性值!A:D,4,FALSE))))</f>
        <v/>
      </c>
      <c r="AC1443" s="90">
        <v>23</v>
      </c>
      <c r="AD1443" s="90" t="str">
        <f>IF(AC1443="","",VLOOKUP(AC1443,状态名词!A:C,2,FALSE))</f>
        <v>steal</v>
      </c>
      <c r="AE1443" s="90" t="str">
        <f>IF(AC1443="","",VLOOKUP(AC1443,状态名词!A:C,3,FALSE))</f>
        <v>生命偷取</v>
      </c>
      <c r="AF1443" s="90">
        <v>360</v>
      </c>
    </row>
    <row r="1444" spans="1:32">
      <c r="I1444" s="90" t="str">
        <f>IF(H1444="",I1443,VLOOKUP(H1444,装备类型!A:B,2,FALSE))</f>
        <v>项链</v>
      </c>
      <c r="J1444" s="90">
        <v>3</v>
      </c>
      <c r="K1444" s="90" t="s">
        <v>2200</v>
      </c>
      <c r="L1444" s="90" t="s">
        <v>2198</v>
      </c>
      <c r="O1444" s="90">
        <v>1</v>
      </c>
      <c r="P1444" s="90">
        <v>60</v>
      </c>
      <c r="Q1444" s="55">
        <f t="shared" si="48"/>
        <v>67</v>
      </c>
      <c r="R1444" s="90">
        <v>5</v>
      </c>
      <c r="T1444" s="90" t="s">
        <v>3282</v>
      </c>
      <c r="U1444" s="90">
        <v>33517</v>
      </c>
      <c r="Y1444" s="90" t="str">
        <f>IF(VLOOKUP(I1444,属性值!A:F,2,FALSE)&lt;17,"",IF(P1444="","",INT(VLOOKUP(P1444,属性值!A:G,R1444+1,FALSE)*VLOOKUP(I1444,属性值!A:F,5,FALSE))))</f>
        <v/>
      </c>
      <c r="Z1444" s="90" t="str">
        <f t="shared" si="49"/>
        <v/>
      </c>
      <c r="AA1444" s="90">
        <f>IF(VLOOKUP(I1444,属性值!A:B,2,FALSE)&gt;16,"",IF(P1444="","",INT(VLOOKUP(P1444,属性值!I:O,R1444+1,FALSE)*VLOOKUP(I1444,属性值!A:D,3,FALSE))))</f>
        <v>642</v>
      </c>
      <c r="AB1444" s="90">
        <f>IF(VLOOKUP(I1444,属性值!A:B,2,FALSE)&gt;16,"",IF(P1444="","",INT(VLOOKUP(P1444,属性值!I:O,R1444+1,FALSE)*VLOOKUP(I1444,属性值!A:D,4,FALSE))))</f>
        <v>1285</v>
      </c>
      <c r="AC1444" s="90">
        <v>65</v>
      </c>
      <c r="AD1444" s="90" t="str">
        <f>IF(AC1444="","",VLOOKUP(AC1444,状态名词!A:C,2,FALSE))</f>
        <v>str</v>
      </c>
      <c r="AE1444" s="90" t="str">
        <f>IF(AC1444="","",VLOOKUP(AC1444,状态名词!A:C,3,FALSE))</f>
        <v>力量</v>
      </c>
      <c r="AF1444" s="90">
        <v>190</v>
      </c>
    </row>
    <row r="1445" spans="1:32">
      <c r="I1445" s="90" t="str">
        <f>IF(H1445="",I1444,VLOOKUP(H1445,装备类型!A:B,2,FALSE))</f>
        <v>项链</v>
      </c>
      <c r="L1445" s="90" t="s">
        <v>225</v>
      </c>
      <c r="Q1445" s="55" t="str">
        <f t="shared" si="48"/>
        <v/>
      </c>
      <c r="Y1445" s="90" t="str">
        <f>IF(VLOOKUP(I1445,属性值!A:F,2,FALSE)&lt;17,"",IF(P1445="","",INT(VLOOKUP(P1445,属性值!A:G,R1445+1,FALSE)*VLOOKUP(I1445,属性值!A:F,5,FALSE))))</f>
        <v/>
      </c>
      <c r="Z1445" s="90" t="str">
        <f t="shared" si="49"/>
        <v/>
      </c>
      <c r="AA1445" s="90" t="str">
        <f>IF(VLOOKUP(I1445,属性值!A:B,2,FALSE)&gt;16,"",IF(P1445="","",INT(VLOOKUP(P1445,属性值!I:O,R1445+1,FALSE)*VLOOKUP(I1445,属性值!A:D,3,FALSE))))</f>
        <v/>
      </c>
      <c r="AB1445" s="90" t="str">
        <f>IF(VLOOKUP(I1445,属性值!A:B,2,FALSE)&gt;16,"",IF(P1445="","",INT(VLOOKUP(P1445,属性值!I:O,R1445+1,FALSE)*VLOOKUP(I1445,属性值!A:D,4,FALSE))))</f>
        <v/>
      </c>
      <c r="AC1445" s="90">
        <v>54</v>
      </c>
      <c r="AD1445" s="90" t="str">
        <f>IF(AC1445="","",VLOOKUP(AC1445,状态名词!A:C,2,FALSE))</f>
        <v>spi</v>
      </c>
      <c r="AE1445" s="90" t="str">
        <f>IF(AC1445="","",VLOOKUP(AC1445,状态名词!A:C,3,FALSE))</f>
        <v>精神</v>
      </c>
      <c r="AF1445" s="90">
        <v>190</v>
      </c>
    </row>
    <row r="1446" spans="1:32">
      <c r="I1446" s="90" t="str">
        <f>IF(H1446="",I1445,VLOOKUP(H1446,装备类型!A:B,2,FALSE))</f>
        <v>项链</v>
      </c>
      <c r="L1446" s="90" t="s">
        <v>225</v>
      </c>
      <c r="Q1446" s="55" t="str">
        <f t="shared" si="48"/>
        <v/>
      </c>
      <c r="Y1446" s="90" t="str">
        <f>IF(VLOOKUP(I1446,属性值!A:F,2,FALSE)&lt;17,"",IF(P1446="","",INT(VLOOKUP(P1446,属性值!A:G,R1446+1,FALSE)*VLOOKUP(I1446,属性值!A:F,5,FALSE))))</f>
        <v/>
      </c>
      <c r="Z1446" s="90" t="str">
        <f t="shared" si="49"/>
        <v/>
      </c>
      <c r="AA1446" s="90" t="str">
        <f>IF(VLOOKUP(I1446,属性值!A:B,2,FALSE)&gt;16,"",IF(P1446="","",INT(VLOOKUP(P1446,属性值!I:O,R1446+1,FALSE)*VLOOKUP(I1446,属性值!A:D,3,FALSE))))</f>
        <v/>
      </c>
      <c r="AB1446" s="90" t="str">
        <f>IF(VLOOKUP(I1446,属性值!A:B,2,FALSE)&gt;16,"",IF(P1446="","",INT(VLOOKUP(P1446,属性值!I:O,R1446+1,FALSE)*VLOOKUP(I1446,属性值!A:D,4,FALSE))))</f>
        <v/>
      </c>
      <c r="AC1446" s="90">
        <v>23</v>
      </c>
      <c r="AD1446" s="90" t="str">
        <f>IF(AC1446="","",VLOOKUP(AC1446,状态名词!A:C,2,FALSE))</f>
        <v>steal</v>
      </c>
      <c r="AE1446" s="90" t="str">
        <f>IF(AC1446="","",VLOOKUP(AC1446,状态名词!A:C,3,FALSE))</f>
        <v>生命偷取</v>
      </c>
      <c r="AF1446" s="90">
        <v>590</v>
      </c>
    </row>
    <row r="1447" spans="1:32">
      <c r="A1447" s="90">
        <v>16054</v>
      </c>
      <c r="B1447" s="90">
        <v>20</v>
      </c>
      <c r="C1447" s="90">
        <v>4</v>
      </c>
      <c r="D1447" s="90">
        <v>20</v>
      </c>
      <c r="E1447" s="90">
        <v>5</v>
      </c>
      <c r="F1447" s="90">
        <v>-2</v>
      </c>
      <c r="H1447" s="90">
        <v>16</v>
      </c>
      <c r="I1447" s="90" t="str">
        <f>IF(H1447="",I1446,VLOOKUP(H1447,装备类型!A:B,2,FALSE))</f>
        <v>手镯</v>
      </c>
      <c r="J1447" s="90">
        <v>1</v>
      </c>
      <c r="K1447" s="90" t="s">
        <v>2201</v>
      </c>
      <c r="L1447" s="90" t="s">
        <v>5460</v>
      </c>
      <c r="O1447" s="90">
        <v>1</v>
      </c>
      <c r="P1447" s="90">
        <v>20</v>
      </c>
      <c r="Q1447" s="55">
        <f t="shared" si="48"/>
        <v>25</v>
      </c>
      <c r="R1447" s="90">
        <v>4</v>
      </c>
      <c r="T1447" s="90" t="s">
        <v>3239</v>
      </c>
      <c r="Y1447" s="90" t="str">
        <f>IF(VLOOKUP(I1447,属性值!A:F,2,FALSE)&lt;17,"",IF(P1447="","",INT(VLOOKUP(P1447,属性值!A:G,R1447+1,FALSE)*VLOOKUP(I1447,属性值!A:F,5,FALSE))))</f>
        <v/>
      </c>
      <c r="Z1447" s="90" t="str">
        <f t="shared" si="49"/>
        <v/>
      </c>
      <c r="AA1447" s="90">
        <f>IF(VLOOKUP(I1447,属性值!A:B,2,FALSE)&gt;16,"",IF(P1447="","",INT(VLOOKUP(P1447,属性值!I:O,R1447+1,FALSE)*VLOOKUP(I1447,属性值!A:D,3,FALSE))))</f>
        <v>130</v>
      </c>
      <c r="AB1447" s="90">
        <f>IF(VLOOKUP(I1447,属性值!A:B,2,FALSE)&gt;16,"",IF(P1447="","",INT(VLOOKUP(P1447,属性值!I:O,R1447+1,FALSE)*VLOOKUP(I1447,属性值!A:D,4,FALSE))))</f>
        <v>260</v>
      </c>
      <c r="AC1447" s="90">
        <v>65</v>
      </c>
      <c r="AD1447" s="90" t="str">
        <f>IF(AC1447="","",VLOOKUP(AC1447,状态名词!A:C,2,FALSE))</f>
        <v>str</v>
      </c>
      <c r="AE1447" s="90" t="str">
        <f>IF(AC1447="","",VLOOKUP(AC1447,状态名词!A:C,3,FALSE))</f>
        <v>力量</v>
      </c>
      <c r="AF1447" s="90">
        <v>80</v>
      </c>
    </row>
    <row r="1448" spans="1:32">
      <c r="I1448" s="90" t="str">
        <f>IF(H1448="",I1447,VLOOKUP(H1448,装备类型!A:B,2,FALSE))</f>
        <v>手镯</v>
      </c>
      <c r="L1448" s="90" t="s">
        <v>225</v>
      </c>
      <c r="Q1448" s="55" t="str">
        <f t="shared" si="48"/>
        <v/>
      </c>
      <c r="Y1448" s="90" t="str">
        <f>IF(VLOOKUP(I1448,属性值!A:F,2,FALSE)&lt;17,"",IF(P1448="","",INT(VLOOKUP(P1448,属性值!A:G,R1448+1,FALSE)*VLOOKUP(I1448,属性值!A:F,5,FALSE))))</f>
        <v/>
      </c>
      <c r="Z1448" s="90" t="str">
        <f t="shared" si="49"/>
        <v/>
      </c>
      <c r="AA1448" s="90" t="str">
        <f>IF(VLOOKUP(I1448,属性值!A:B,2,FALSE)&gt;16,"",IF(P1448="","",INT(VLOOKUP(P1448,属性值!I:O,R1448+1,FALSE)*VLOOKUP(I1448,属性值!A:D,3,FALSE))))</f>
        <v/>
      </c>
      <c r="AB1448" s="90" t="str">
        <f>IF(VLOOKUP(I1448,属性值!A:B,2,FALSE)&gt;16,"",IF(P1448="","",INT(VLOOKUP(P1448,属性值!I:O,R1448+1,FALSE)*VLOOKUP(I1448,属性值!A:D,4,FALSE))))</f>
        <v/>
      </c>
      <c r="AC1448" s="90">
        <v>54</v>
      </c>
      <c r="AD1448" s="90" t="str">
        <f>IF(AC1448="","",VLOOKUP(AC1448,状态名词!A:C,2,FALSE))</f>
        <v>spi</v>
      </c>
      <c r="AE1448" s="90" t="str">
        <f>IF(AC1448="","",VLOOKUP(AC1448,状态名词!A:C,3,FALSE))</f>
        <v>精神</v>
      </c>
      <c r="AF1448" s="90">
        <v>80</v>
      </c>
    </row>
    <row r="1449" spans="1:32">
      <c r="I1449" s="90" t="str">
        <f>IF(H1449="",I1448,VLOOKUP(H1449,装备类型!A:B,2,FALSE))</f>
        <v>手镯</v>
      </c>
      <c r="L1449" s="90" t="s">
        <v>225</v>
      </c>
      <c r="Q1449" s="55" t="str">
        <f t="shared" si="48"/>
        <v/>
      </c>
      <c r="Y1449" s="90" t="str">
        <f>IF(VLOOKUP(I1449,属性值!A:F,2,FALSE)&lt;17,"",IF(P1449="","",INT(VLOOKUP(P1449,属性值!A:G,R1449+1,FALSE)*VLOOKUP(I1449,属性值!A:F,5,FALSE))))</f>
        <v/>
      </c>
      <c r="Z1449" s="90" t="str">
        <f t="shared" si="49"/>
        <v/>
      </c>
      <c r="AA1449" s="90" t="str">
        <f>IF(VLOOKUP(I1449,属性值!A:B,2,FALSE)&gt;16,"",IF(P1449="","",INT(VLOOKUP(P1449,属性值!I:O,R1449+1,FALSE)*VLOOKUP(I1449,属性值!A:D,3,FALSE))))</f>
        <v/>
      </c>
      <c r="AB1449" s="90" t="str">
        <f>IF(VLOOKUP(I1449,属性值!A:B,2,FALSE)&gt;16,"",IF(P1449="","",INT(VLOOKUP(P1449,属性值!I:O,R1449+1,FALSE)*VLOOKUP(I1449,属性值!A:D,4,FALSE))))</f>
        <v/>
      </c>
      <c r="AC1449" s="90">
        <v>21</v>
      </c>
      <c r="AD1449" s="90" t="str">
        <f>IF(AC1449="","",VLOOKUP(AC1449,状态名词!A:C,2,FALSE))</f>
        <v>speed</v>
      </c>
      <c r="AE1449" s="90" t="str">
        <f>IF(AC1449="","",VLOOKUP(AC1449,状态名词!A:C,3,FALSE))</f>
        <v>速度+</v>
      </c>
      <c r="AF1449" s="90">
        <v>240</v>
      </c>
    </row>
    <row r="1450" spans="1:32">
      <c r="I1450" s="90" t="str">
        <f>IF(H1450="",I1449,VLOOKUP(H1450,装备类型!A:B,2,FALSE))</f>
        <v>手镯</v>
      </c>
      <c r="J1450" s="90">
        <v>2</v>
      </c>
      <c r="K1450" s="90" t="s">
        <v>2203</v>
      </c>
      <c r="L1450" s="90" t="s">
        <v>2202</v>
      </c>
      <c r="O1450" s="90">
        <v>1</v>
      </c>
      <c r="P1450" s="90">
        <v>40</v>
      </c>
      <c r="Q1450" s="55">
        <f t="shared" si="48"/>
        <v>45</v>
      </c>
      <c r="R1450" s="90">
        <v>4</v>
      </c>
      <c r="T1450" s="90" t="s">
        <v>3239</v>
      </c>
      <c r="Y1450" s="90" t="str">
        <f>IF(VLOOKUP(I1450,属性值!A:F,2,FALSE)&lt;17,"",IF(P1450="","",INT(VLOOKUP(P1450,属性值!A:G,R1450+1,FALSE)*VLOOKUP(I1450,属性值!A:F,5,FALSE))))</f>
        <v/>
      </c>
      <c r="Z1450" s="90" t="str">
        <f t="shared" si="49"/>
        <v/>
      </c>
      <c r="AA1450" s="90">
        <f>IF(VLOOKUP(I1450,属性值!A:B,2,FALSE)&gt;16,"",IF(P1450="","",INT(VLOOKUP(P1450,属性值!I:O,R1450+1,FALSE)*VLOOKUP(I1450,属性值!A:D,3,FALSE))))</f>
        <v>286</v>
      </c>
      <c r="AB1450" s="90">
        <f>IF(VLOOKUP(I1450,属性值!A:B,2,FALSE)&gt;16,"",IF(P1450="","",INT(VLOOKUP(P1450,属性值!I:O,R1450+1,FALSE)*VLOOKUP(I1450,属性值!A:D,4,FALSE))))</f>
        <v>572</v>
      </c>
      <c r="AC1450" s="90">
        <v>65</v>
      </c>
      <c r="AD1450" s="90" t="str">
        <f>IF(AC1450="","",VLOOKUP(AC1450,状态名词!A:C,2,FALSE))</f>
        <v>str</v>
      </c>
      <c r="AE1450" s="90" t="str">
        <f>IF(AC1450="","",VLOOKUP(AC1450,状态名词!A:C,3,FALSE))</f>
        <v>力量</v>
      </c>
      <c r="AF1450" s="90">
        <v>120</v>
      </c>
    </row>
    <row r="1451" spans="1:32">
      <c r="I1451" s="90" t="str">
        <f>IF(H1451="",I1450,VLOOKUP(H1451,装备类型!A:B,2,FALSE))</f>
        <v>手镯</v>
      </c>
      <c r="L1451" s="90" t="s">
        <v>225</v>
      </c>
      <c r="Q1451" s="55" t="str">
        <f t="shared" si="48"/>
        <v/>
      </c>
      <c r="Y1451" s="90" t="str">
        <f>IF(VLOOKUP(I1451,属性值!A:F,2,FALSE)&lt;17,"",IF(P1451="","",INT(VLOOKUP(P1451,属性值!A:G,R1451+1,FALSE)*VLOOKUP(I1451,属性值!A:F,5,FALSE))))</f>
        <v/>
      </c>
      <c r="Z1451" s="90" t="str">
        <f t="shared" si="49"/>
        <v/>
      </c>
      <c r="AA1451" s="90" t="str">
        <f>IF(VLOOKUP(I1451,属性值!A:B,2,FALSE)&gt;16,"",IF(P1451="","",INT(VLOOKUP(P1451,属性值!I:O,R1451+1,FALSE)*VLOOKUP(I1451,属性值!A:D,3,FALSE))))</f>
        <v/>
      </c>
      <c r="AB1451" s="90" t="str">
        <f>IF(VLOOKUP(I1451,属性值!A:B,2,FALSE)&gt;16,"",IF(P1451="","",INT(VLOOKUP(P1451,属性值!I:O,R1451+1,FALSE)*VLOOKUP(I1451,属性值!A:D,4,FALSE))))</f>
        <v/>
      </c>
      <c r="AC1451" s="90">
        <v>54</v>
      </c>
      <c r="AD1451" s="90" t="str">
        <f>IF(AC1451="","",VLOOKUP(AC1451,状态名词!A:C,2,FALSE))</f>
        <v>spi</v>
      </c>
      <c r="AE1451" s="90" t="str">
        <f>IF(AC1451="","",VLOOKUP(AC1451,状态名词!A:C,3,FALSE))</f>
        <v>精神</v>
      </c>
      <c r="AF1451" s="90">
        <v>120</v>
      </c>
    </row>
    <row r="1452" spans="1:32">
      <c r="I1452" s="90" t="str">
        <f>IF(H1452="",I1451,VLOOKUP(H1452,装备类型!A:B,2,FALSE))</f>
        <v>手镯</v>
      </c>
      <c r="L1452" s="90" t="s">
        <v>225</v>
      </c>
      <c r="Q1452" s="55" t="str">
        <f t="shared" si="48"/>
        <v/>
      </c>
      <c r="Y1452" s="90" t="str">
        <f>IF(VLOOKUP(I1452,属性值!A:F,2,FALSE)&lt;17,"",IF(P1452="","",INT(VLOOKUP(P1452,属性值!A:G,R1452+1,FALSE)*VLOOKUP(I1452,属性值!A:F,5,FALSE))))</f>
        <v/>
      </c>
      <c r="Z1452" s="90" t="str">
        <f t="shared" si="49"/>
        <v/>
      </c>
      <c r="AA1452" s="90" t="str">
        <f>IF(VLOOKUP(I1452,属性值!A:B,2,FALSE)&gt;16,"",IF(P1452="","",INT(VLOOKUP(P1452,属性值!I:O,R1452+1,FALSE)*VLOOKUP(I1452,属性值!A:D,3,FALSE))))</f>
        <v/>
      </c>
      <c r="AB1452" s="90" t="str">
        <f>IF(VLOOKUP(I1452,属性值!A:B,2,FALSE)&gt;16,"",IF(P1452="","",INT(VLOOKUP(P1452,属性值!I:O,R1452+1,FALSE)*VLOOKUP(I1452,属性值!A:D,4,FALSE))))</f>
        <v/>
      </c>
      <c r="AC1452" s="90">
        <v>21</v>
      </c>
      <c r="AD1452" s="90" t="str">
        <f>IF(AC1452="","",VLOOKUP(AC1452,状态名词!A:C,2,FALSE))</f>
        <v>speed</v>
      </c>
      <c r="AE1452" s="90" t="str">
        <f>IF(AC1452="","",VLOOKUP(AC1452,状态名词!A:C,3,FALSE))</f>
        <v>速度+</v>
      </c>
      <c r="AF1452" s="90">
        <v>360</v>
      </c>
    </row>
    <row r="1453" spans="1:32">
      <c r="I1453" s="90" t="str">
        <f>IF(H1453="",I1452,VLOOKUP(H1453,装备类型!A:B,2,FALSE))</f>
        <v>手镯</v>
      </c>
      <c r="J1453" s="90">
        <v>3</v>
      </c>
      <c r="K1453" s="90" t="s">
        <v>2204</v>
      </c>
      <c r="L1453" s="90" t="s">
        <v>2202</v>
      </c>
      <c r="O1453" s="90">
        <v>1</v>
      </c>
      <c r="P1453" s="90">
        <v>60</v>
      </c>
      <c r="Q1453" s="55">
        <f t="shared" si="48"/>
        <v>67</v>
      </c>
      <c r="R1453" s="90">
        <v>5</v>
      </c>
      <c r="T1453" s="90" t="s">
        <v>3239</v>
      </c>
      <c r="U1453" s="90">
        <v>33518</v>
      </c>
      <c r="Y1453" s="90" t="str">
        <f>IF(VLOOKUP(I1453,属性值!A:F,2,FALSE)&lt;17,"",IF(P1453="","",INT(VLOOKUP(P1453,属性值!A:G,R1453+1,FALSE)*VLOOKUP(I1453,属性值!A:F,5,FALSE))))</f>
        <v/>
      </c>
      <c r="Z1453" s="90" t="str">
        <f t="shared" si="49"/>
        <v/>
      </c>
      <c r="AA1453" s="90">
        <f>IF(VLOOKUP(I1453,属性值!A:B,2,FALSE)&gt;16,"",IF(P1453="","",INT(VLOOKUP(P1453,属性值!I:O,R1453+1,FALSE)*VLOOKUP(I1453,属性值!A:D,3,FALSE))))</f>
        <v>642</v>
      </c>
      <c r="AB1453" s="90">
        <f>IF(VLOOKUP(I1453,属性值!A:B,2,FALSE)&gt;16,"",IF(P1453="","",INT(VLOOKUP(P1453,属性值!I:O,R1453+1,FALSE)*VLOOKUP(I1453,属性值!A:D,4,FALSE))))</f>
        <v>1285</v>
      </c>
      <c r="AC1453" s="90">
        <v>65</v>
      </c>
      <c r="AD1453" s="90" t="str">
        <f>IF(AC1453="","",VLOOKUP(AC1453,状态名词!A:C,2,FALSE))</f>
        <v>str</v>
      </c>
      <c r="AE1453" s="90" t="str">
        <f>IF(AC1453="","",VLOOKUP(AC1453,状态名词!A:C,3,FALSE))</f>
        <v>力量</v>
      </c>
      <c r="AF1453" s="90">
        <v>190</v>
      </c>
    </row>
    <row r="1454" spans="1:32">
      <c r="I1454" s="90" t="str">
        <f>IF(H1454="",I1453,VLOOKUP(H1454,装备类型!A:B,2,FALSE))</f>
        <v>手镯</v>
      </c>
      <c r="L1454" s="90" t="s">
        <v>225</v>
      </c>
      <c r="Q1454" s="55" t="str">
        <f t="shared" si="48"/>
        <v/>
      </c>
      <c r="Y1454" s="90" t="str">
        <f>IF(VLOOKUP(I1454,属性值!A:F,2,FALSE)&lt;17,"",IF(P1454="","",INT(VLOOKUP(P1454,属性值!A:G,R1454+1,FALSE)*VLOOKUP(I1454,属性值!A:F,5,FALSE))))</f>
        <v/>
      </c>
      <c r="Z1454" s="90" t="str">
        <f t="shared" si="49"/>
        <v/>
      </c>
      <c r="AA1454" s="90" t="str">
        <f>IF(VLOOKUP(I1454,属性值!A:B,2,FALSE)&gt;16,"",IF(P1454="","",INT(VLOOKUP(P1454,属性值!I:O,R1454+1,FALSE)*VLOOKUP(I1454,属性值!A:D,3,FALSE))))</f>
        <v/>
      </c>
      <c r="AB1454" s="90" t="str">
        <f>IF(VLOOKUP(I1454,属性值!A:B,2,FALSE)&gt;16,"",IF(P1454="","",INT(VLOOKUP(P1454,属性值!I:O,R1454+1,FALSE)*VLOOKUP(I1454,属性值!A:D,4,FALSE))))</f>
        <v/>
      </c>
      <c r="AC1454" s="90">
        <v>54</v>
      </c>
      <c r="AD1454" s="90" t="str">
        <f>IF(AC1454="","",VLOOKUP(AC1454,状态名词!A:C,2,FALSE))</f>
        <v>spi</v>
      </c>
      <c r="AE1454" s="90" t="str">
        <f>IF(AC1454="","",VLOOKUP(AC1454,状态名词!A:C,3,FALSE))</f>
        <v>精神</v>
      </c>
      <c r="AF1454" s="90">
        <v>190</v>
      </c>
    </row>
    <row r="1455" spans="1:32">
      <c r="I1455" s="90" t="str">
        <f>IF(H1455="",I1454,VLOOKUP(H1455,装备类型!A:B,2,FALSE))</f>
        <v>手镯</v>
      </c>
      <c r="L1455" s="90" t="s">
        <v>225</v>
      </c>
      <c r="Q1455" s="55" t="str">
        <f t="shared" si="48"/>
        <v/>
      </c>
      <c r="Y1455" s="90" t="str">
        <f>IF(VLOOKUP(I1455,属性值!A:F,2,FALSE)&lt;17,"",IF(P1455="","",INT(VLOOKUP(P1455,属性值!A:G,R1455+1,FALSE)*VLOOKUP(I1455,属性值!A:F,5,FALSE))))</f>
        <v/>
      </c>
      <c r="Z1455" s="90" t="str">
        <f t="shared" si="49"/>
        <v/>
      </c>
      <c r="AA1455" s="90" t="str">
        <f>IF(VLOOKUP(I1455,属性值!A:B,2,FALSE)&gt;16,"",IF(P1455="","",INT(VLOOKUP(P1455,属性值!I:O,R1455+1,FALSE)*VLOOKUP(I1455,属性值!A:D,3,FALSE))))</f>
        <v/>
      </c>
      <c r="AB1455" s="90" t="str">
        <f>IF(VLOOKUP(I1455,属性值!A:B,2,FALSE)&gt;16,"",IF(P1455="","",INT(VLOOKUP(P1455,属性值!I:O,R1455+1,FALSE)*VLOOKUP(I1455,属性值!A:D,4,FALSE))))</f>
        <v/>
      </c>
      <c r="AC1455" s="90">
        <v>21</v>
      </c>
      <c r="AD1455" s="90" t="str">
        <f>IF(AC1455="","",VLOOKUP(AC1455,状态名词!A:C,2,FALSE))</f>
        <v>speed</v>
      </c>
      <c r="AE1455" s="90" t="str">
        <f>IF(AC1455="","",VLOOKUP(AC1455,状态名词!A:C,3,FALSE))</f>
        <v>速度+</v>
      </c>
      <c r="AF1455" s="90">
        <v>590</v>
      </c>
    </row>
    <row r="1456" spans="1:32">
      <c r="A1456" s="90">
        <v>16055</v>
      </c>
      <c r="B1456" s="90">
        <v>20</v>
      </c>
      <c r="C1456" s="90">
        <v>4</v>
      </c>
      <c r="D1456" s="90">
        <v>20</v>
      </c>
      <c r="E1456" s="90">
        <v>5</v>
      </c>
      <c r="F1456" s="90">
        <v>-3</v>
      </c>
      <c r="H1456" s="90">
        <v>11</v>
      </c>
      <c r="I1456" s="90" t="str">
        <f>IF(H1456="",I1455,VLOOKUP(H1456,装备类型!A:B,2,FALSE))</f>
        <v>头部</v>
      </c>
      <c r="J1456" s="90">
        <v>1</v>
      </c>
      <c r="K1456" s="90" t="s">
        <v>2205</v>
      </c>
      <c r="L1456" s="90" t="s">
        <v>5461</v>
      </c>
      <c r="O1456" s="90">
        <v>1</v>
      </c>
      <c r="P1456" s="90">
        <v>20</v>
      </c>
      <c r="Q1456" s="55">
        <f t="shared" si="48"/>
        <v>25</v>
      </c>
      <c r="R1456" s="90">
        <v>4</v>
      </c>
      <c r="T1456" s="90" t="s">
        <v>3283</v>
      </c>
      <c r="Y1456" s="90" t="str">
        <f>IF(VLOOKUP(I1456,属性值!A:F,2,FALSE)&lt;17,"",IF(P1456="","",INT(VLOOKUP(P1456,属性值!A:G,R1456+1,FALSE)*VLOOKUP(I1456,属性值!A:F,5,FALSE))))</f>
        <v/>
      </c>
      <c r="Z1456" s="90" t="str">
        <f t="shared" si="49"/>
        <v/>
      </c>
      <c r="AA1456" s="90">
        <f>IF(VLOOKUP(I1456,属性值!A:B,2,FALSE)&gt;16,"",IF(P1456="","",INT(VLOOKUP(P1456,属性值!I:O,R1456+1,FALSE)*VLOOKUP(I1456,属性值!A:D,3,FALSE))))</f>
        <v>260</v>
      </c>
      <c r="AB1456" s="90">
        <f>IF(VLOOKUP(I1456,属性值!A:B,2,FALSE)&gt;16,"",IF(P1456="","",INT(VLOOKUP(P1456,属性值!I:O,R1456+1,FALSE)*VLOOKUP(I1456,属性值!A:D,4,FALSE))))</f>
        <v>130</v>
      </c>
      <c r="AC1456" s="90">
        <v>58</v>
      </c>
      <c r="AD1456" s="90" t="str">
        <f>IF(AC1456="","",VLOOKUP(AC1456,状态名词!A:C,2,FALSE))</f>
        <v>vit</v>
      </c>
      <c r="AE1456" s="90" t="str">
        <f>IF(AC1456="","",VLOOKUP(AC1456,状态名词!A:C,3,FALSE))</f>
        <v>体力</v>
      </c>
      <c r="AF1456" s="90">
        <v>40</v>
      </c>
    </row>
    <row r="1457" spans="1:32">
      <c r="I1457" s="90" t="str">
        <f>IF(H1457="",I1456,VLOOKUP(H1457,装备类型!A:B,2,FALSE))</f>
        <v>头部</v>
      </c>
      <c r="L1457" s="90" t="s">
        <v>225</v>
      </c>
      <c r="Q1457" s="55" t="str">
        <f t="shared" si="48"/>
        <v/>
      </c>
      <c r="Y1457" s="90" t="str">
        <f>IF(VLOOKUP(I1457,属性值!A:F,2,FALSE)&lt;17,"",IF(P1457="","",INT(VLOOKUP(P1457,属性值!A:G,R1457+1,FALSE)*VLOOKUP(I1457,属性值!A:F,5,FALSE))))</f>
        <v/>
      </c>
      <c r="Z1457" s="90" t="str">
        <f t="shared" si="49"/>
        <v/>
      </c>
      <c r="AA1457" s="90" t="str">
        <f>IF(VLOOKUP(I1457,属性值!A:B,2,FALSE)&gt;16,"",IF(P1457="","",INT(VLOOKUP(P1457,属性值!I:O,R1457+1,FALSE)*VLOOKUP(I1457,属性值!A:D,3,FALSE))))</f>
        <v/>
      </c>
      <c r="AB1457" s="90" t="str">
        <f>IF(VLOOKUP(I1457,属性值!A:B,2,FALSE)&gt;16,"",IF(P1457="","",INT(VLOOKUP(P1457,属性值!I:O,R1457+1,FALSE)*VLOOKUP(I1457,属性值!A:D,4,FALSE))))</f>
        <v/>
      </c>
      <c r="AC1457" s="90">
        <v>30</v>
      </c>
      <c r="AD1457" s="90" t="str">
        <f>IF(AC1457="","",VLOOKUP(AC1457,状态名词!A:C,2,FALSE))</f>
        <v>elementup</v>
      </c>
      <c r="AE1457" s="90" t="str">
        <f>IF(AC1457="","",VLOOKUP(AC1457,状态名词!A:C,3,FALSE))</f>
        <v>全属性强化</v>
      </c>
      <c r="AF1457" s="90">
        <v>5</v>
      </c>
    </row>
    <row r="1458" spans="1:32">
      <c r="I1458" s="90" t="str">
        <f>IF(H1458="",I1457,VLOOKUP(H1458,装备类型!A:B,2,FALSE))</f>
        <v>头部</v>
      </c>
      <c r="L1458" s="90" t="s">
        <v>225</v>
      </c>
      <c r="Q1458" s="55" t="str">
        <f t="shared" si="48"/>
        <v/>
      </c>
      <c r="Y1458" s="90" t="str">
        <f>IF(VLOOKUP(I1458,属性值!A:F,2,FALSE)&lt;17,"",IF(P1458="","",INT(VLOOKUP(P1458,属性值!A:G,R1458+1,FALSE)*VLOOKUP(I1458,属性值!A:F,5,FALSE))))</f>
        <v/>
      </c>
      <c r="Z1458" s="90" t="str">
        <f t="shared" si="49"/>
        <v/>
      </c>
      <c r="AA1458" s="90" t="str">
        <f>IF(VLOOKUP(I1458,属性值!A:B,2,FALSE)&gt;16,"",IF(P1458="","",INT(VLOOKUP(P1458,属性值!I:O,R1458+1,FALSE)*VLOOKUP(I1458,属性值!A:D,3,FALSE))))</f>
        <v/>
      </c>
      <c r="AB1458" s="90" t="str">
        <f>IF(VLOOKUP(I1458,属性值!A:B,2,FALSE)&gt;16,"",IF(P1458="","",INT(VLOOKUP(P1458,属性值!I:O,R1458+1,FALSE)*VLOOKUP(I1458,属性值!A:D,4,FALSE))))</f>
        <v/>
      </c>
      <c r="AC1458" s="90">
        <v>35</v>
      </c>
      <c r="AD1458" s="90" t="str">
        <f>IF(AC1458="","",VLOOKUP(AC1458,状态名词!A:C,2,FALSE))</f>
        <v>reelement</v>
      </c>
      <c r="AE1458" s="90" t="str">
        <f>IF(AC1458="","",VLOOKUP(AC1458,状态名词!A:C,3,FALSE))</f>
        <v>全抗性强化</v>
      </c>
      <c r="AF1458" s="90">
        <v>5</v>
      </c>
    </row>
    <row r="1459" spans="1:32">
      <c r="I1459" s="90" t="str">
        <f>IF(H1459="",I1458,VLOOKUP(H1459,装备类型!A:B,2,FALSE))</f>
        <v>头部</v>
      </c>
      <c r="J1459" s="90">
        <v>2</v>
      </c>
      <c r="K1459" s="90" t="s">
        <v>2207</v>
      </c>
      <c r="L1459" s="90" t="s">
        <v>2206</v>
      </c>
      <c r="O1459" s="90">
        <v>1</v>
      </c>
      <c r="P1459" s="90">
        <v>40</v>
      </c>
      <c r="Q1459" s="55">
        <f t="shared" si="48"/>
        <v>45</v>
      </c>
      <c r="R1459" s="90">
        <v>4</v>
      </c>
      <c r="T1459" s="90" t="s">
        <v>3283</v>
      </c>
      <c r="Y1459" s="90" t="str">
        <f>IF(VLOOKUP(I1459,属性值!A:F,2,FALSE)&lt;17,"",IF(P1459="","",INT(VLOOKUP(P1459,属性值!A:G,R1459+1,FALSE)*VLOOKUP(I1459,属性值!A:F,5,FALSE))))</f>
        <v/>
      </c>
      <c r="Z1459" s="90" t="str">
        <f t="shared" si="49"/>
        <v/>
      </c>
      <c r="AA1459" s="90">
        <f>IF(VLOOKUP(I1459,属性值!A:B,2,FALSE)&gt;16,"",IF(P1459="","",INT(VLOOKUP(P1459,属性值!I:O,R1459+1,FALSE)*VLOOKUP(I1459,属性值!A:D,3,FALSE))))</f>
        <v>572</v>
      </c>
      <c r="AB1459" s="90">
        <f>IF(VLOOKUP(I1459,属性值!A:B,2,FALSE)&gt;16,"",IF(P1459="","",INT(VLOOKUP(P1459,属性值!I:O,R1459+1,FALSE)*VLOOKUP(I1459,属性值!A:D,4,FALSE))))</f>
        <v>286</v>
      </c>
      <c r="AC1459" s="90">
        <v>58</v>
      </c>
      <c r="AD1459" s="90" t="str">
        <f>IF(AC1459="","",VLOOKUP(AC1459,状态名词!A:C,2,FALSE))</f>
        <v>vit</v>
      </c>
      <c r="AE1459" s="90" t="str">
        <f>IF(AC1459="","",VLOOKUP(AC1459,状态名词!A:C,3,FALSE))</f>
        <v>体力</v>
      </c>
      <c r="AF1459" s="90">
        <v>50</v>
      </c>
    </row>
    <row r="1460" spans="1:32">
      <c r="I1460" s="90" t="str">
        <f>IF(H1460="",I1459,VLOOKUP(H1460,装备类型!A:B,2,FALSE))</f>
        <v>头部</v>
      </c>
      <c r="L1460" s="90" t="s">
        <v>225</v>
      </c>
      <c r="Q1460" s="55" t="str">
        <f t="shared" si="48"/>
        <v/>
      </c>
      <c r="Y1460" s="90" t="str">
        <f>IF(VLOOKUP(I1460,属性值!A:F,2,FALSE)&lt;17,"",IF(P1460="","",INT(VLOOKUP(P1460,属性值!A:G,R1460+1,FALSE)*VLOOKUP(I1460,属性值!A:F,5,FALSE))))</f>
        <v/>
      </c>
      <c r="Z1460" s="90" t="str">
        <f t="shared" si="49"/>
        <v/>
      </c>
      <c r="AA1460" s="90" t="str">
        <f>IF(VLOOKUP(I1460,属性值!A:B,2,FALSE)&gt;16,"",IF(P1460="","",INT(VLOOKUP(P1460,属性值!I:O,R1460+1,FALSE)*VLOOKUP(I1460,属性值!A:D,3,FALSE))))</f>
        <v/>
      </c>
      <c r="AB1460" s="90" t="str">
        <f>IF(VLOOKUP(I1460,属性值!A:B,2,FALSE)&gt;16,"",IF(P1460="","",INT(VLOOKUP(P1460,属性值!I:O,R1460+1,FALSE)*VLOOKUP(I1460,属性值!A:D,4,FALSE))))</f>
        <v/>
      </c>
      <c r="AC1460" s="90">
        <v>30</v>
      </c>
      <c r="AD1460" s="90" t="str">
        <f>IF(AC1460="","",VLOOKUP(AC1460,状态名词!A:C,2,FALSE))</f>
        <v>elementup</v>
      </c>
      <c r="AE1460" s="90" t="str">
        <f>IF(AC1460="","",VLOOKUP(AC1460,状态名词!A:C,3,FALSE))</f>
        <v>全属性强化</v>
      </c>
      <c r="AF1460" s="90">
        <v>10</v>
      </c>
    </row>
    <row r="1461" spans="1:32">
      <c r="I1461" s="90" t="str">
        <f>IF(H1461="",I1460,VLOOKUP(H1461,装备类型!A:B,2,FALSE))</f>
        <v>头部</v>
      </c>
      <c r="L1461" s="90" t="s">
        <v>225</v>
      </c>
      <c r="Q1461" s="55" t="str">
        <f t="shared" si="48"/>
        <v/>
      </c>
      <c r="Y1461" s="90" t="str">
        <f>IF(VLOOKUP(I1461,属性值!A:F,2,FALSE)&lt;17,"",IF(P1461="","",INT(VLOOKUP(P1461,属性值!A:G,R1461+1,FALSE)*VLOOKUP(I1461,属性值!A:F,5,FALSE))))</f>
        <v/>
      </c>
      <c r="Z1461" s="90" t="str">
        <f t="shared" si="49"/>
        <v/>
      </c>
      <c r="AA1461" s="90" t="str">
        <f>IF(VLOOKUP(I1461,属性值!A:B,2,FALSE)&gt;16,"",IF(P1461="","",INT(VLOOKUP(P1461,属性值!I:O,R1461+1,FALSE)*VLOOKUP(I1461,属性值!A:D,3,FALSE))))</f>
        <v/>
      </c>
      <c r="AB1461" s="90" t="str">
        <f>IF(VLOOKUP(I1461,属性值!A:B,2,FALSE)&gt;16,"",IF(P1461="","",INT(VLOOKUP(P1461,属性值!I:O,R1461+1,FALSE)*VLOOKUP(I1461,属性值!A:D,4,FALSE))))</f>
        <v/>
      </c>
      <c r="AC1461" s="90">
        <v>35</v>
      </c>
      <c r="AD1461" s="90" t="str">
        <f>IF(AC1461="","",VLOOKUP(AC1461,状态名词!A:C,2,FALSE))</f>
        <v>reelement</v>
      </c>
      <c r="AE1461" s="90" t="str">
        <f>IF(AC1461="","",VLOOKUP(AC1461,状态名词!A:C,3,FALSE))</f>
        <v>全抗性强化</v>
      </c>
      <c r="AF1461" s="90">
        <v>10</v>
      </c>
    </row>
    <row r="1462" spans="1:32">
      <c r="I1462" s="90" t="str">
        <f>IF(H1462="",I1461,VLOOKUP(H1462,装备类型!A:B,2,FALSE))</f>
        <v>头部</v>
      </c>
      <c r="J1462" s="90">
        <v>3</v>
      </c>
      <c r="K1462" s="90" t="s">
        <v>2208</v>
      </c>
      <c r="L1462" s="90" t="s">
        <v>2206</v>
      </c>
      <c r="O1462" s="90">
        <v>1</v>
      </c>
      <c r="P1462" s="90">
        <v>60</v>
      </c>
      <c r="Q1462" s="55">
        <f t="shared" si="48"/>
        <v>67</v>
      </c>
      <c r="R1462" s="90">
        <v>5</v>
      </c>
      <c r="T1462" s="90" t="s">
        <v>3283</v>
      </c>
      <c r="U1462" s="90">
        <v>33737</v>
      </c>
      <c r="Y1462" s="90" t="str">
        <f>IF(VLOOKUP(I1462,属性值!A:F,2,FALSE)&lt;17,"",IF(P1462="","",INT(VLOOKUP(P1462,属性值!A:G,R1462+1,FALSE)*VLOOKUP(I1462,属性值!A:F,5,FALSE))))</f>
        <v/>
      </c>
      <c r="Z1462" s="90" t="str">
        <f t="shared" si="49"/>
        <v/>
      </c>
      <c r="AA1462" s="90">
        <f>IF(VLOOKUP(I1462,属性值!A:B,2,FALSE)&gt;16,"",IF(P1462="","",INT(VLOOKUP(P1462,属性值!I:O,R1462+1,FALSE)*VLOOKUP(I1462,属性值!A:D,3,FALSE))))</f>
        <v>1285</v>
      </c>
      <c r="AB1462" s="90">
        <f>IF(VLOOKUP(I1462,属性值!A:B,2,FALSE)&gt;16,"",IF(P1462="","",INT(VLOOKUP(P1462,属性值!I:O,R1462+1,FALSE)*VLOOKUP(I1462,属性值!A:D,4,FALSE))))</f>
        <v>642</v>
      </c>
      <c r="AC1462" s="90">
        <v>58</v>
      </c>
      <c r="AD1462" s="90" t="str">
        <f>IF(AC1462="","",VLOOKUP(AC1462,状态名词!A:C,2,FALSE))</f>
        <v>vit</v>
      </c>
      <c r="AE1462" s="90" t="str">
        <f>IF(AC1462="","",VLOOKUP(AC1462,状态名词!A:C,3,FALSE))</f>
        <v>体力</v>
      </c>
      <c r="AF1462" s="90">
        <v>80</v>
      </c>
    </row>
    <row r="1463" spans="1:32">
      <c r="I1463" s="90" t="str">
        <f>IF(H1463="",I1462,VLOOKUP(H1463,装备类型!A:B,2,FALSE))</f>
        <v>头部</v>
      </c>
      <c r="L1463" s="90" t="s">
        <v>225</v>
      </c>
      <c r="Q1463" s="55" t="str">
        <f t="shared" si="48"/>
        <v/>
      </c>
      <c r="Y1463" s="90" t="str">
        <f>IF(VLOOKUP(I1463,属性值!A:F,2,FALSE)&lt;17,"",IF(P1463="","",INT(VLOOKUP(P1463,属性值!A:G,R1463+1,FALSE)*VLOOKUP(I1463,属性值!A:F,5,FALSE))))</f>
        <v/>
      </c>
      <c r="Z1463" s="90" t="str">
        <f t="shared" si="49"/>
        <v/>
      </c>
      <c r="AA1463" s="90" t="str">
        <f>IF(VLOOKUP(I1463,属性值!A:B,2,FALSE)&gt;16,"",IF(P1463="","",INT(VLOOKUP(P1463,属性值!I:O,R1463+1,FALSE)*VLOOKUP(I1463,属性值!A:D,3,FALSE))))</f>
        <v/>
      </c>
      <c r="AB1463" s="90" t="str">
        <f>IF(VLOOKUP(I1463,属性值!A:B,2,FALSE)&gt;16,"",IF(P1463="","",INT(VLOOKUP(P1463,属性值!I:O,R1463+1,FALSE)*VLOOKUP(I1463,属性值!A:D,4,FALSE))))</f>
        <v/>
      </c>
      <c r="AC1463" s="90">
        <v>30</v>
      </c>
      <c r="AD1463" s="90" t="str">
        <f>IF(AC1463="","",VLOOKUP(AC1463,状态名词!A:C,2,FALSE))</f>
        <v>elementup</v>
      </c>
      <c r="AE1463" s="90" t="str">
        <f>IF(AC1463="","",VLOOKUP(AC1463,状态名词!A:C,3,FALSE))</f>
        <v>全属性强化</v>
      </c>
      <c r="AF1463" s="90">
        <v>15</v>
      </c>
    </row>
    <row r="1464" spans="1:32">
      <c r="I1464" s="90" t="str">
        <f>IF(H1464="",I1463,VLOOKUP(H1464,装备类型!A:B,2,FALSE))</f>
        <v>头部</v>
      </c>
      <c r="L1464" s="90" t="s">
        <v>225</v>
      </c>
      <c r="Q1464" s="55" t="str">
        <f t="shared" si="48"/>
        <v/>
      </c>
      <c r="Y1464" s="90" t="str">
        <f>IF(VLOOKUP(I1464,属性值!A:F,2,FALSE)&lt;17,"",IF(P1464="","",INT(VLOOKUP(P1464,属性值!A:G,R1464+1,FALSE)*VLOOKUP(I1464,属性值!A:F,5,FALSE))))</f>
        <v/>
      </c>
      <c r="Z1464" s="90" t="str">
        <f t="shared" si="49"/>
        <v/>
      </c>
      <c r="AA1464" s="90" t="str">
        <f>IF(VLOOKUP(I1464,属性值!A:B,2,FALSE)&gt;16,"",IF(P1464="","",INT(VLOOKUP(P1464,属性值!I:O,R1464+1,FALSE)*VLOOKUP(I1464,属性值!A:D,3,FALSE))))</f>
        <v/>
      </c>
      <c r="AB1464" s="90" t="str">
        <f>IF(VLOOKUP(I1464,属性值!A:B,2,FALSE)&gt;16,"",IF(P1464="","",INT(VLOOKUP(P1464,属性值!I:O,R1464+1,FALSE)*VLOOKUP(I1464,属性值!A:D,4,FALSE))))</f>
        <v/>
      </c>
      <c r="AC1464" s="90">
        <v>35</v>
      </c>
      <c r="AD1464" s="90" t="str">
        <f>IF(AC1464="","",VLOOKUP(AC1464,状态名词!A:C,2,FALSE))</f>
        <v>reelement</v>
      </c>
      <c r="AE1464" s="90" t="str">
        <f>IF(AC1464="","",VLOOKUP(AC1464,状态名词!A:C,3,FALSE))</f>
        <v>全抗性强化</v>
      </c>
      <c r="AF1464" s="90">
        <v>15</v>
      </c>
    </row>
    <row r="1465" spans="1:32">
      <c r="A1465" s="90">
        <v>16056</v>
      </c>
      <c r="B1465" s="90">
        <v>20</v>
      </c>
      <c r="C1465" s="90">
        <v>4</v>
      </c>
      <c r="D1465" s="90">
        <v>20</v>
      </c>
      <c r="E1465" s="90">
        <v>5</v>
      </c>
      <c r="F1465" s="90">
        <v>-3</v>
      </c>
      <c r="H1465" s="90">
        <v>12</v>
      </c>
      <c r="I1465" s="90" t="str">
        <f>IF(H1465="",I1464,VLOOKUP(H1465,装备类型!A:B,2,FALSE))</f>
        <v>胸部</v>
      </c>
      <c r="J1465" s="90">
        <v>1</v>
      </c>
      <c r="K1465" s="90" t="s">
        <v>2209</v>
      </c>
      <c r="L1465" s="90" t="s">
        <v>5462</v>
      </c>
      <c r="O1465" s="90">
        <v>1</v>
      </c>
      <c r="P1465" s="90">
        <v>20</v>
      </c>
      <c r="Q1465" s="55">
        <f t="shared" si="48"/>
        <v>25</v>
      </c>
      <c r="R1465" s="90">
        <v>4</v>
      </c>
      <c r="T1465" s="90" t="s">
        <v>3284</v>
      </c>
      <c r="Y1465" s="90" t="str">
        <f>IF(VLOOKUP(I1465,属性值!A:F,2,FALSE)&lt;17,"",IF(P1465="","",INT(VLOOKUP(P1465,属性值!A:G,R1465+1,FALSE)*VLOOKUP(I1465,属性值!A:F,5,FALSE))))</f>
        <v/>
      </c>
      <c r="Z1465" s="90" t="str">
        <f t="shared" si="49"/>
        <v/>
      </c>
      <c r="AA1465" s="90">
        <f>IF(VLOOKUP(I1465,属性值!A:B,2,FALSE)&gt;16,"",IF(P1465="","",INT(VLOOKUP(P1465,属性值!I:O,R1465+1,FALSE)*VLOOKUP(I1465,属性值!A:D,3,FALSE))))</f>
        <v>260</v>
      </c>
      <c r="AB1465" s="90">
        <f>IF(VLOOKUP(I1465,属性值!A:B,2,FALSE)&gt;16,"",IF(P1465="","",INT(VLOOKUP(P1465,属性值!I:O,R1465+1,FALSE)*VLOOKUP(I1465,属性值!A:D,4,FALSE))))</f>
        <v>130</v>
      </c>
      <c r="AC1465" s="90">
        <v>58</v>
      </c>
      <c r="AD1465" s="90" t="str">
        <f>IF(AC1465="","",VLOOKUP(AC1465,状态名词!A:C,2,FALSE))</f>
        <v>vit</v>
      </c>
      <c r="AE1465" s="90" t="str">
        <f>IF(AC1465="","",VLOOKUP(AC1465,状态名词!A:C,3,FALSE))</f>
        <v>体力</v>
      </c>
      <c r="AF1465" s="90">
        <v>40</v>
      </c>
    </row>
    <row r="1466" spans="1:32">
      <c r="I1466" s="90" t="str">
        <f>IF(H1466="",I1465,VLOOKUP(H1466,装备类型!A:B,2,FALSE))</f>
        <v>胸部</v>
      </c>
      <c r="L1466" s="90" t="s">
        <v>225</v>
      </c>
      <c r="Q1466" s="55" t="str">
        <f t="shared" si="48"/>
        <v/>
      </c>
      <c r="Y1466" s="90" t="str">
        <f>IF(VLOOKUP(I1466,属性值!A:F,2,FALSE)&lt;17,"",IF(P1466="","",INT(VLOOKUP(P1466,属性值!A:G,R1466+1,FALSE)*VLOOKUP(I1466,属性值!A:F,5,FALSE))))</f>
        <v/>
      </c>
      <c r="Z1466" s="90" t="str">
        <f t="shared" si="49"/>
        <v/>
      </c>
      <c r="AA1466" s="90" t="str">
        <f>IF(VLOOKUP(I1466,属性值!A:B,2,FALSE)&gt;16,"",IF(P1466="","",INT(VLOOKUP(P1466,属性值!I:O,R1466+1,FALSE)*VLOOKUP(I1466,属性值!A:D,3,FALSE))))</f>
        <v/>
      </c>
      <c r="AB1466" s="90" t="str">
        <f>IF(VLOOKUP(I1466,属性值!A:B,2,FALSE)&gt;16,"",IF(P1466="","",INT(VLOOKUP(P1466,属性值!I:O,R1466+1,FALSE)*VLOOKUP(I1466,属性值!A:D,4,FALSE))))</f>
        <v/>
      </c>
      <c r="AC1466" s="90">
        <v>30</v>
      </c>
      <c r="AD1466" s="90" t="str">
        <f>IF(AC1466="","",VLOOKUP(AC1466,状态名词!A:C,2,FALSE))</f>
        <v>elementup</v>
      </c>
      <c r="AE1466" s="90" t="str">
        <f>IF(AC1466="","",VLOOKUP(AC1466,状态名词!A:C,3,FALSE))</f>
        <v>全属性强化</v>
      </c>
      <c r="AF1466" s="90">
        <v>5</v>
      </c>
    </row>
    <row r="1467" spans="1:32">
      <c r="I1467" s="90" t="str">
        <f>IF(H1467="",I1466,VLOOKUP(H1467,装备类型!A:B,2,FALSE))</f>
        <v>胸部</v>
      </c>
      <c r="L1467" s="90" t="s">
        <v>225</v>
      </c>
      <c r="Q1467" s="55" t="str">
        <f t="shared" si="48"/>
        <v/>
      </c>
      <c r="Y1467" s="90" t="str">
        <f>IF(VLOOKUP(I1467,属性值!A:F,2,FALSE)&lt;17,"",IF(P1467="","",INT(VLOOKUP(P1467,属性值!A:G,R1467+1,FALSE)*VLOOKUP(I1467,属性值!A:F,5,FALSE))))</f>
        <v/>
      </c>
      <c r="Z1467" s="90" t="str">
        <f t="shared" si="49"/>
        <v/>
      </c>
      <c r="AA1467" s="90" t="str">
        <f>IF(VLOOKUP(I1467,属性值!A:B,2,FALSE)&gt;16,"",IF(P1467="","",INT(VLOOKUP(P1467,属性值!I:O,R1467+1,FALSE)*VLOOKUP(I1467,属性值!A:D,3,FALSE))))</f>
        <v/>
      </c>
      <c r="AB1467" s="90" t="str">
        <f>IF(VLOOKUP(I1467,属性值!A:B,2,FALSE)&gt;16,"",IF(P1467="","",INT(VLOOKUP(P1467,属性值!I:O,R1467+1,FALSE)*VLOOKUP(I1467,属性值!A:D,4,FALSE))))</f>
        <v/>
      </c>
      <c r="AC1467" s="90">
        <v>35</v>
      </c>
      <c r="AD1467" s="90" t="str">
        <f>IF(AC1467="","",VLOOKUP(AC1467,状态名词!A:C,2,FALSE))</f>
        <v>reelement</v>
      </c>
      <c r="AE1467" s="90" t="str">
        <f>IF(AC1467="","",VLOOKUP(AC1467,状态名词!A:C,3,FALSE))</f>
        <v>全抗性强化</v>
      </c>
      <c r="AF1467" s="90">
        <v>5</v>
      </c>
    </row>
    <row r="1468" spans="1:32">
      <c r="I1468" s="90" t="str">
        <f>IF(H1468="",I1467,VLOOKUP(H1468,装备类型!A:B,2,FALSE))</f>
        <v>胸部</v>
      </c>
      <c r="J1468" s="90">
        <v>2</v>
      </c>
      <c r="K1468" s="90" t="s">
        <v>2211</v>
      </c>
      <c r="L1468" s="90" t="s">
        <v>2210</v>
      </c>
      <c r="O1468" s="90">
        <v>1</v>
      </c>
      <c r="P1468" s="90">
        <v>40</v>
      </c>
      <c r="Q1468" s="55">
        <f t="shared" si="48"/>
        <v>45</v>
      </c>
      <c r="R1468" s="90">
        <v>4</v>
      </c>
      <c r="T1468" s="90" t="s">
        <v>3284</v>
      </c>
      <c r="Y1468" s="90" t="str">
        <f>IF(VLOOKUP(I1468,属性值!A:F,2,FALSE)&lt;17,"",IF(P1468="","",INT(VLOOKUP(P1468,属性值!A:G,R1468+1,FALSE)*VLOOKUP(I1468,属性值!A:F,5,FALSE))))</f>
        <v/>
      </c>
      <c r="Z1468" s="90" t="str">
        <f t="shared" si="49"/>
        <v/>
      </c>
      <c r="AA1468" s="90">
        <f>IF(VLOOKUP(I1468,属性值!A:B,2,FALSE)&gt;16,"",IF(P1468="","",INT(VLOOKUP(P1468,属性值!I:O,R1468+1,FALSE)*VLOOKUP(I1468,属性值!A:D,3,FALSE))))</f>
        <v>572</v>
      </c>
      <c r="AB1468" s="90">
        <f>IF(VLOOKUP(I1468,属性值!A:B,2,FALSE)&gt;16,"",IF(P1468="","",INT(VLOOKUP(P1468,属性值!I:O,R1468+1,FALSE)*VLOOKUP(I1468,属性值!A:D,4,FALSE))))</f>
        <v>286</v>
      </c>
      <c r="AC1468" s="90">
        <v>58</v>
      </c>
      <c r="AD1468" s="90" t="str">
        <f>IF(AC1468="","",VLOOKUP(AC1468,状态名词!A:C,2,FALSE))</f>
        <v>vit</v>
      </c>
      <c r="AE1468" s="90" t="str">
        <f>IF(AC1468="","",VLOOKUP(AC1468,状态名词!A:C,3,FALSE))</f>
        <v>体力</v>
      </c>
      <c r="AF1468" s="90">
        <v>50</v>
      </c>
    </row>
    <row r="1469" spans="1:32">
      <c r="I1469" s="90" t="str">
        <f>IF(H1469="",I1468,VLOOKUP(H1469,装备类型!A:B,2,FALSE))</f>
        <v>胸部</v>
      </c>
      <c r="L1469" s="90" t="s">
        <v>225</v>
      </c>
      <c r="Q1469" s="55" t="str">
        <f t="shared" si="48"/>
        <v/>
      </c>
      <c r="Y1469" s="90" t="str">
        <f>IF(VLOOKUP(I1469,属性值!A:F,2,FALSE)&lt;17,"",IF(P1469="","",INT(VLOOKUP(P1469,属性值!A:G,R1469+1,FALSE)*VLOOKUP(I1469,属性值!A:F,5,FALSE))))</f>
        <v/>
      </c>
      <c r="Z1469" s="90" t="str">
        <f t="shared" si="49"/>
        <v/>
      </c>
      <c r="AA1469" s="90" t="str">
        <f>IF(VLOOKUP(I1469,属性值!A:B,2,FALSE)&gt;16,"",IF(P1469="","",INT(VLOOKUP(P1469,属性值!I:O,R1469+1,FALSE)*VLOOKUP(I1469,属性值!A:D,3,FALSE))))</f>
        <v/>
      </c>
      <c r="AB1469" s="90" t="str">
        <f>IF(VLOOKUP(I1469,属性值!A:B,2,FALSE)&gt;16,"",IF(P1469="","",INT(VLOOKUP(P1469,属性值!I:O,R1469+1,FALSE)*VLOOKUP(I1469,属性值!A:D,4,FALSE))))</f>
        <v/>
      </c>
      <c r="AC1469" s="90">
        <v>30</v>
      </c>
      <c r="AD1469" s="90" t="str">
        <f>IF(AC1469="","",VLOOKUP(AC1469,状态名词!A:C,2,FALSE))</f>
        <v>elementup</v>
      </c>
      <c r="AE1469" s="90" t="str">
        <f>IF(AC1469="","",VLOOKUP(AC1469,状态名词!A:C,3,FALSE))</f>
        <v>全属性强化</v>
      </c>
      <c r="AF1469" s="90">
        <v>10</v>
      </c>
    </row>
    <row r="1470" spans="1:32">
      <c r="I1470" s="90" t="str">
        <f>IF(H1470="",I1469,VLOOKUP(H1470,装备类型!A:B,2,FALSE))</f>
        <v>胸部</v>
      </c>
      <c r="L1470" s="90" t="s">
        <v>225</v>
      </c>
      <c r="Q1470" s="55" t="str">
        <f t="shared" si="48"/>
        <v/>
      </c>
      <c r="Y1470" s="90" t="str">
        <f>IF(VLOOKUP(I1470,属性值!A:F,2,FALSE)&lt;17,"",IF(P1470="","",INT(VLOOKUP(P1470,属性值!A:G,R1470+1,FALSE)*VLOOKUP(I1470,属性值!A:F,5,FALSE))))</f>
        <v/>
      </c>
      <c r="Z1470" s="90" t="str">
        <f t="shared" si="49"/>
        <v/>
      </c>
      <c r="AA1470" s="90" t="str">
        <f>IF(VLOOKUP(I1470,属性值!A:B,2,FALSE)&gt;16,"",IF(P1470="","",INT(VLOOKUP(P1470,属性值!I:O,R1470+1,FALSE)*VLOOKUP(I1470,属性值!A:D,3,FALSE))))</f>
        <v/>
      </c>
      <c r="AB1470" s="90" t="str">
        <f>IF(VLOOKUP(I1470,属性值!A:B,2,FALSE)&gt;16,"",IF(P1470="","",INT(VLOOKUP(P1470,属性值!I:O,R1470+1,FALSE)*VLOOKUP(I1470,属性值!A:D,4,FALSE))))</f>
        <v/>
      </c>
      <c r="AC1470" s="90">
        <v>35</v>
      </c>
      <c r="AD1470" s="90" t="str">
        <f>IF(AC1470="","",VLOOKUP(AC1470,状态名词!A:C,2,FALSE))</f>
        <v>reelement</v>
      </c>
      <c r="AE1470" s="90" t="str">
        <f>IF(AC1470="","",VLOOKUP(AC1470,状态名词!A:C,3,FALSE))</f>
        <v>全抗性强化</v>
      </c>
      <c r="AF1470" s="90">
        <v>10</v>
      </c>
    </row>
    <row r="1471" spans="1:32">
      <c r="I1471" s="90" t="str">
        <f>IF(H1471="",I1470,VLOOKUP(H1471,装备类型!A:B,2,FALSE))</f>
        <v>胸部</v>
      </c>
      <c r="J1471" s="90">
        <v>3</v>
      </c>
      <c r="K1471" s="90" t="s">
        <v>2212</v>
      </c>
      <c r="L1471" s="90" t="s">
        <v>2210</v>
      </c>
      <c r="O1471" s="90">
        <v>1</v>
      </c>
      <c r="P1471" s="90">
        <v>60</v>
      </c>
      <c r="Q1471" s="55">
        <f t="shared" si="48"/>
        <v>67</v>
      </c>
      <c r="R1471" s="90">
        <v>5</v>
      </c>
      <c r="T1471" s="90" t="s">
        <v>3284</v>
      </c>
      <c r="U1471" s="90">
        <v>33738</v>
      </c>
      <c r="Y1471" s="90" t="str">
        <f>IF(VLOOKUP(I1471,属性值!A:F,2,FALSE)&lt;17,"",IF(P1471="","",INT(VLOOKUP(P1471,属性值!A:G,R1471+1,FALSE)*VLOOKUP(I1471,属性值!A:F,5,FALSE))))</f>
        <v/>
      </c>
      <c r="Z1471" s="90" t="str">
        <f t="shared" si="49"/>
        <v/>
      </c>
      <c r="AA1471" s="90">
        <f>IF(VLOOKUP(I1471,属性值!A:B,2,FALSE)&gt;16,"",IF(P1471="","",INT(VLOOKUP(P1471,属性值!I:O,R1471+1,FALSE)*VLOOKUP(I1471,属性值!A:D,3,FALSE))))</f>
        <v>1285</v>
      </c>
      <c r="AB1471" s="90">
        <f>IF(VLOOKUP(I1471,属性值!A:B,2,FALSE)&gt;16,"",IF(P1471="","",INT(VLOOKUP(P1471,属性值!I:O,R1471+1,FALSE)*VLOOKUP(I1471,属性值!A:D,4,FALSE))))</f>
        <v>642</v>
      </c>
      <c r="AC1471" s="90">
        <v>58</v>
      </c>
      <c r="AD1471" s="90" t="str">
        <f>IF(AC1471="","",VLOOKUP(AC1471,状态名词!A:C,2,FALSE))</f>
        <v>vit</v>
      </c>
      <c r="AE1471" s="90" t="str">
        <f>IF(AC1471="","",VLOOKUP(AC1471,状态名词!A:C,3,FALSE))</f>
        <v>体力</v>
      </c>
      <c r="AF1471" s="90">
        <v>80</v>
      </c>
    </row>
    <row r="1472" spans="1:32">
      <c r="I1472" s="90" t="str">
        <f>IF(H1472="",I1471,VLOOKUP(H1472,装备类型!A:B,2,FALSE))</f>
        <v>胸部</v>
      </c>
      <c r="L1472" s="90" t="s">
        <v>225</v>
      </c>
      <c r="Q1472" s="55" t="str">
        <f t="shared" si="48"/>
        <v/>
      </c>
      <c r="Y1472" s="90" t="str">
        <f>IF(VLOOKUP(I1472,属性值!A:F,2,FALSE)&lt;17,"",IF(P1472="","",INT(VLOOKUP(P1472,属性值!A:G,R1472+1,FALSE)*VLOOKUP(I1472,属性值!A:F,5,FALSE))))</f>
        <v/>
      </c>
      <c r="Z1472" s="90" t="str">
        <f t="shared" si="49"/>
        <v/>
      </c>
      <c r="AA1472" s="90" t="str">
        <f>IF(VLOOKUP(I1472,属性值!A:B,2,FALSE)&gt;16,"",IF(P1472="","",INT(VLOOKUP(P1472,属性值!I:O,R1472+1,FALSE)*VLOOKUP(I1472,属性值!A:D,3,FALSE))))</f>
        <v/>
      </c>
      <c r="AB1472" s="90" t="str">
        <f>IF(VLOOKUP(I1472,属性值!A:B,2,FALSE)&gt;16,"",IF(P1472="","",INT(VLOOKUP(P1472,属性值!I:O,R1472+1,FALSE)*VLOOKUP(I1472,属性值!A:D,4,FALSE))))</f>
        <v/>
      </c>
      <c r="AC1472" s="90">
        <v>30</v>
      </c>
      <c r="AD1472" s="90" t="str">
        <f>IF(AC1472="","",VLOOKUP(AC1472,状态名词!A:C,2,FALSE))</f>
        <v>elementup</v>
      </c>
      <c r="AE1472" s="90" t="str">
        <f>IF(AC1472="","",VLOOKUP(AC1472,状态名词!A:C,3,FALSE))</f>
        <v>全属性强化</v>
      </c>
      <c r="AF1472" s="90">
        <v>15</v>
      </c>
    </row>
    <row r="1473" spans="1:32">
      <c r="I1473" s="90" t="str">
        <f>IF(H1473="",I1472,VLOOKUP(H1473,装备类型!A:B,2,FALSE))</f>
        <v>胸部</v>
      </c>
      <c r="L1473" s="90" t="s">
        <v>225</v>
      </c>
      <c r="Q1473" s="55" t="str">
        <f t="shared" si="48"/>
        <v/>
      </c>
      <c r="Y1473" s="90" t="str">
        <f>IF(VLOOKUP(I1473,属性值!A:F,2,FALSE)&lt;17,"",IF(P1473="","",INT(VLOOKUP(P1473,属性值!A:G,R1473+1,FALSE)*VLOOKUP(I1473,属性值!A:F,5,FALSE))))</f>
        <v/>
      </c>
      <c r="Z1473" s="90" t="str">
        <f t="shared" si="49"/>
        <v/>
      </c>
      <c r="AA1473" s="90" t="str">
        <f>IF(VLOOKUP(I1473,属性值!A:B,2,FALSE)&gt;16,"",IF(P1473="","",INT(VLOOKUP(P1473,属性值!I:O,R1473+1,FALSE)*VLOOKUP(I1473,属性值!A:D,3,FALSE))))</f>
        <v/>
      </c>
      <c r="AB1473" s="90" t="str">
        <f>IF(VLOOKUP(I1473,属性值!A:B,2,FALSE)&gt;16,"",IF(P1473="","",INT(VLOOKUP(P1473,属性值!I:O,R1473+1,FALSE)*VLOOKUP(I1473,属性值!A:D,4,FALSE))))</f>
        <v/>
      </c>
      <c r="AC1473" s="90">
        <v>35</v>
      </c>
      <c r="AD1473" s="90" t="str">
        <f>IF(AC1473="","",VLOOKUP(AC1473,状态名词!A:C,2,FALSE))</f>
        <v>reelement</v>
      </c>
      <c r="AE1473" s="90" t="str">
        <f>IF(AC1473="","",VLOOKUP(AC1473,状态名词!A:C,3,FALSE))</f>
        <v>全抗性强化</v>
      </c>
      <c r="AF1473" s="90">
        <v>15</v>
      </c>
    </row>
    <row r="1474" spans="1:32">
      <c r="A1474" s="90">
        <v>16057</v>
      </c>
      <c r="B1474" s="90">
        <v>20</v>
      </c>
      <c r="C1474" s="90">
        <v>4</v>
      </c>
      <c r="D1474" s="90">
        <v>20</v>
      </c>
      <c r="E1474" s="90">
        <v>5</v>
      </c>
      <c r="F1474" s="90">
        <v>-3</v>
      </c>
      <c r="H1474" s="90">
        <v>13</v>
      </c>
      <c r="I1474" s="90" t="str">
        <f>IF(H1474="",I1473,VLOOKUP(H1474,装备类型!A:B,2,FALSE))</f>
        <v>腿部</v>
      </c>
      <c r="J1474" s="90">
        <v>1</v>
      </c>
      <c r="K1474" s="90" t="s">
        <v>2213</v>
      </c>
      <c r="L1474" s="90" t="s">
        <v>5463</v>
      </c>
      <c r="O1474" s="90">
        <v>1</v>
      </c>
      <c r="P1474" s="90">
        <v>20</v>
      </c>
      <c r="Q1474" s="55">
        <f t="shared" si="48"/>
        <v>25</v>
      </c>
      <c r="R1474" s="90">
        <v>4</v>
      </c>
      <c r="T1474" s="90" t="s">
        <v>3285</v>
      </c>
      <c r="Y1474" s="90" t="str">
        <f>IF(VLOOKUP(I1474,属性值!A:F,2,FALSE)&lt;17,"",IF(P1474="","",INT(VLOOKUP(P1474,属性值!A:G,R1474+1,FALSE)*VLOOKUP(I1474,属性值!A:F,5,FALSE))))</f>
        <v/>
      </c>
      <c r="Z1474" s="90" t="str">
        <f t="shared" si="49"/>
        <v/>
      </c>
      <c r="AA1474" s="90">
        <f>IF(VLOOKUP(I1474,属性值!A:B,2,FALSE)&gt;16,"",IF(P1474="","",INT(VLOOKUP(P1474,属性值!I:O,R1474+1,FALSE)*VLOOKUP(I1474,属性值!A:D,3,FALSE))))</f>
        <v>260</v>
      </c>
      <c r="AB1474" s="90">
        <f>IF(VLOOKUP(I1474,属性值!A:B,2,FALSE)&gt;16,"",IF(P1474="","",INT(VLOOKUP(P1474,属性值!I:O,R1474+1,FALSE)*VLOOKUP(I1474,属性值!A:D,4,FALSE))))</f>
        <v>130</v>
      </c>
      <c r="AC1474" s="90">
        <v>58</v>
      </c>
      <c r="AD1474" s="90" t="str">
        <f>IF(AC1474="","",VLOOKUP(AC1474,状态名词!A:C,2,FALSE))</f>
        <v>vit</v>
      </c>
      <c r="AE1474" s="90" t="str">
        <f>IF(AC1474="","",VLOOKUP(AC1474,状态名词!A:C,3,FALSE))</f>
        <v>体力</v>
      </c>
      <c r="AF1474" s="90">
        <v>40</v>
      </c>
    </row>
    <row r="1475" spans="1:32">
      <c r="I1475" s="90" t="str">
        <f>IF(H1475="",I1474,VLOOKUP(H1475,装备类型!A:B,2,FALSE))</f>
        <v>腿部</v>
      </c>
      <c r="L1475" s="90" t="s">
        <v>225</v>
      </c>
      <c r="Q1475" s="55" t="str">
        <f t="shared" si="48"/>
        <v/>
      </c>
      <c r="Y1475" s="90" t="str">
        <f>IF(VLOOKUP(I1475,属性值!A:F,2,FALSE)&lt;17,"",IF(P1475="","",INT(VLOOKUP(P1475,属性值!A:G,R1475+1,FALSE)*VLOOKUP(I1475,属性值!A:F,5,FALSE))))</f>
        <v/>
      </c>
      <c r="Z1475" s="90" t="str">
        <f t="shared" si="49"/>
        <v/>
      </c>
      <c r="AA1475" s="90" t="str">
        <f>IF(VLOOKUP(I1475,属性值!A:B,2,FALSE)&gt;16,"",IF(P1475="","",INT(VLOOKUP(P1475,属性值!I:O,R1475+1,FALSE)*VLOOKUP(I1475,属性值!A:D,3,FALSE))))</f>
        <v/>
      </c>
      <c r="AB1475" s="90" t="str">
        <f>IF(VLOOKUP(I1475,属性值!A:B,2,FALSE)&gt;16,"",IF(P1475="","",INT(VLOOKUP(P1475,属性值!I:O,R1475+1,FALSE)*VLOOKUP(I1475,属性值!A:D,4,FALSE))))</f>
        <v/>
      </c>
      <c r="AC1475" s="90">
        <v>30</v>
      </c>
      <c r="AD1475" s="90" t="str">
        <f>IF(AC1475="","",VLOOKUP(AC1475,状态名词!A:C,2,FALSE))</f>
        <v>elementup</v>
      </c>
      <c r="AE1475" s="90" t="str">
        <f>IF(AC1475="","",VLOOKUP(AC1475,状态名词!A:C,3,FALSE))</f>
        <v>全属性强化</v>
      </c>
      <c r="AF1475" s="90">
        <v>5</v>
      </c>
    </row>
    <row r="1476" spans="1:32">
      <c r="I1476" s="90" t="str">
        <f>IF(H1476="",I1475,VLOOKUP(H1476,装备类型!A:B,2,FALSE))</f>
        <v>腿部</v>
      </c>
      <c r="L1476" s="90" t="s">
        <v>225</v>
      </c>
      <c r="Q1476" s="55" t="str">
        <f t="shared" si="48"/>
        <v/>
      </c>
      <c r="Y1476" s="90" t="str">
        <f>IF(VLOOKUP(I1476,属性值!A:F,2,FALSE)&lt;17,"",IF(P1476="","",INT(VLOOKUP(P1476,属性值!A:G,R1476+1,FALSE)*VLOOKUP(I1476,属性值!A:F,5,FALSE))))</f>
        <v/>
      </c>
      <c r="Z1476" s="90" t="str">
        <f t="shared" si="49"/>
        <v/>
      </c>
      <c r="AA1476" s="90" t="str">
        <f>IF(VLOOKUP(I1476,属性值!A:B,2,FALSE)&gt;16,"",IF(P1476="","",INT(VLOOKUP(P1476,属性值!I:O,R1476+1,FALSE)*VLOOKUP(I1476,属性值!A:D,3,FALSE))))</f>
        <v/>
      </c>
      <c r="AB1476" s="90" t="str">
        <f>IF(VLOOKUP(I1476,属性值!A:B,2,FALSE)&gt;16,"",IF(P1476="","",INT(VLOOKUP(P1476,属性值!I:O,R1476+1,FALSE)*VLOOKUP(I1476,属性值!A:D,4,FALSE))))</f>
        <v/>
      </c>
      <c r="AC1476" s="90">
        <v>35</v>
      </c>
      <c r="AD1476" s="90" t="str">
        <f>IF(AC1476="","",VLOOKUP(AC1476,状态名词!A:C,2,FALSE))</f>
        <v>reelement</v>
      </c>
      <c r="AE1476" s="90" t="str">
        <f>IF(AC1476="","",VLOOKUP(AC1476,状态名词!A:C,3,FALSE))</f>
        <v>全抗性强化</v>
      </c>
      <c r="AF1476" s="90">
        <v>5</v>
      </c>
    </row>
    <row r="1477" spans="1:32">
      <c r="I1477" s="90" t="str">
        <f>IF(H1477="",I1476,VLOOKUP(H1477,装备类型!A:B,2,FALSE))</f>
        <v>腿部</v>
      </c>
      <c r="J1477" s="90">
        <v>2</v>
      </c>
      <c r="K1477" s="90" t="s">
        <v>2215</v>
      </c>
      <c r="L1477" s="90" t="s">
        <v>2214</v>
      </c>
      <c r="O1477" s="90">
        <v>1</v>
      </c>
      <c r="P1477" s="90">
        <v>40</v>
      </c>
      <c r="Q1477" s="55">
        <f t="shared" si="48"/>
        <v>45</v>
      </c>
      <c r="R1477" s="90">
        <v>4</v>
      </c>
      <c r="T1477" s="90" t="s">
        <v>3285</v>
      </c>
      <c r="Y1477" s="90" t="str">
        <f>IF(VLOOKUP(I1477,属性值!A:F,2,FALSE)&lt;17,"",IF(P1477="","",INT(VLOOKUP(P1477,属性值!A:G,R1477+1,FALSE)*VLOOKUP(I1477,属性值!A:F,5,FALSE))))</f>
        <v/>
      </c>
      <c r="Z1477" s="90" t="str">
        <f t="shared" si="49"/>
        <v/>
      </c>
      <c r="AA1477" s="90">
        <f>IF(VLOOKUP(I1477,属性值!A:B,2,FALSE)&gt;16,"",IF(P1477="","",INT(VLOOKUP(P1477,属性值!I:O,R1477+1,FALSE)*VLOOKUP(I1477,属性值!A:D,3,FALSE))))</f>
        <v>572</v>
      </c>
      <c r="AB1477" s="90">
        <f>IF(VLOOKUP(I1477,属性值!A:B,2,FALSE)&gt;16,"",IF(P1477="","",INT(VLOOKUP(P1477,属性值!I:O,R1477+1,FALSE)*VLOOKUP(I1477,属性值!A:D,4,FALSE))))</f>
        <v>286</v>
      </c>
      <c r="AC1477" s="90">
        <v>58</v>
      </c>
      <c r="AD1477" s="90" t="str">
        <f>IF(AC1477="","",VLOOKUP(AC1477,状态名词!A:C,2,FALSE))</f>
        <v>vit</v>
      </c>
      <c r="AE1477" s="90" t="str">
        <f>IF(AC1477="","",VLOOKUP(AC1477,状态名词!A:C,3,FALSE))</f>
        <v>体力</v>
      </c>
      <c r="AF1477" s="90">
        <v>50</v>
      </c>
    </row>
    <row r="1478" spans="1:32">
      <c r="I1478" s="90" t="str">
        <f>IF(H1478="",I1477,VLOOKUP(H1478,装备类型!A:B,2,FALSE))</f>
        <v>腿部</v>
      </c>
      <c r="L1478" s="90" t="s">
        <v>225</v>
      </c>
      <c r="Q1478" s="55" t="str">
        <f t="shared" si="48"/>
        <v/>
      </c>
      <c r="Y1478" s="90" t="str">
        <f>IF(VLOOKUP(I1478,属性值!A:F,2,FALSE)&lt;17,"",IF(P1478="","",INT(VLOOKUP(P1478,属性值!A:G,R1478+1,FALSE)*VLOOKUP(I1478,属性值!A:F,5,FALSE))))</f>
        <v/>
      </c>
      <c r="Z1478" s="90" t="str">
        <f t="shared" si="49"/>
        <v/>
      </c>
      <c r="AA1478" s="90" t="str">
        <f>IF(VLOOKUP(I1478,属性值!A:B,2,FALSE)&gt;16,"",IF(P1478="","",INT(VLOOKUP(P1478,属性值!I:O,R1478+1,FALSE)*VLOOKUP(I1478,属性值!A:D,3,FALSE))))</f>
        <v/>
      </c>
      <c r="AB1478" s="90" t="str">
        <f>IF(VLOOKUP(I1478,属性值!A:B,2,FALSE)&gt;16,"",IF(P1478="","",INT(VLOOKUP(P1478,属性值!I:O,R1478+1,FALSE)*VLOOKUP(I1478,属性值!A:D,4,FALSE))))</f>
        <v/>
      </c>
      <c r="AC1478" s="90">
        <v>30</v>
      </c>
      <c r="AD1478" s="90" t="str">
        <f>IF(AC1478="","",VLOOKUP(AC1478,状态名词!A:C,2,FALSE))</f>
        <v>elementup</v>
      </c>
      <c r="AE1478" s="90" t="str">
        <f>IF(AC1478="","",VLOOKUP(AC1478,状态名词!A:C,3,FALSE))</f>
        <v>全属性强化</v>
      </c>
      <c r="AF1478" s="90">
        <v>10</v>
      </c>
    </row>
    <row r="1479" spans="1:32">
      <c r="I1479" s="90" t="str">
        <f>IF(H1479="",I1478,VLOOKUP(H1479,装备类型!A:B,2,FALSE))</f>
        <v>腿部</v>
      </c>
      <c r="L1479" s="90" t="s">
        <v>225</v>
      </c>
      <c r="Q1479" s="55" t="str">
        <f t="shared" si="48"/>
        <v/>
      </c>
      <c r="Y1479" s="90" t="str">
        <f>IF(VLOOKUP(I1479,属性值!A:F,2,FALSE)&lt;17,"",IF(P1479="","",INT(VLOOKUP(P1479,属性值!A:G,R1479+1,FALSE)*VLOOKUP(I1479,属性值!A:F,5,FALSE))))</f>
        <v/>
      </c>
      <c r="Z1479" s="90" t="str">
        <f t="shared" si="49"/>
        <v/>
      </c>
      <c r="AA1479" s="90" t="str">
        <f>IF(VLOOKUP(I1479,属性值!A:B,2,FALSE)&gt;16,"",IF(P1479="","",INT(VLOOKUP(P1479,属性值!I:O,R1479+1,FALSE)*VLOOKUP(I1479,属性值!A:D,3,FALSE))))</f>
        <v/>
      </c>
      <c r="AB1479" s="90" t="str">
        <f>IF(VLOOKUP(I1479,属性值!A:B,2,FALSE)&gt;16,"",IF(P1479="","",INT(VLOOKUP(P1479,属性值!I:O,R1479+1,FALSE)*VLOOKUP(I1479,属性值!A:D,4,FALSE))))</f>
        <v/>
      </c>
      <c r="AC1479" s="90">
        <v>35</v>
      </c>
      <c r="AD1479" s="90" t="str">
        <f>IF(AC1479="","",VLOOKUP(AC1479,状态名词!A:C,2,FALSE))</f>
        <v>reelement</v>
      </c>
      <c r="AE1479" s="90" t="str">
        <f>IF(AC1479="","",VLOOKUP(AC1479,状态名词!A:C,3,FALSE))</f>
        <v>全抗性强化</v>
      </c>
      <c r="AF1479" s="90">
        <v>10</v>
      </c>
    </row>
    <row r="1480" spans="1:32">
      <c r="I1480" s="90" t="str">
        <f>IF(H1480="",I1479,VLOOKUP(H1480,装备类型!A:B,2,FALSE))</f>
        <v>腿部</v>
      </c>
      <c r="J1480" s="90">
        <v>3</v>
      </c>
      <c r="K1480" s="90" t="s">
        <v>2216</v>
      </c>
      <c r="L1480" s="90" t="s">
        <v>2214</v>
      </c>
      <c r="O1480" s="90">
        <v>1</v>
      </c>
      <c r="P1480" s="90">
        <v>60</v>
      </c>
      <c r="Q1480" s="55">
        <f t="shared" si="48"/>
        <v>67</v>
      </c>
      <c r="R1480" s="90">
        <v>5</v>
      </c>
      <c r="T1480" s="90" t="s">
        <v>3285</v>
      </c>
      <c r="U1480" s="90">
        <v>33739</v>
      </c>
      <c r="Y1480" s="90" t="str">
        <f>IF(VLOOKUP(I1480,属性值!A:F,2,FALSE)&lt;17,"",IF(P1480="","",INT(VLOOKUP(P1480,属性值!A:G,R1480+1,FALSE)*VLOOKUP(I1480,属性值!A:F,5,FALSE))))</f>
        <v/>
      </c>
      <c r="Z1480" s="90" t="str">
        <f t="shared" si="49"/>
        <v/>
      </c>
      <c r="AA1480" s="90">
        <f>IF(VLOOKUP(I1480,属性值!A:B,2,FALSE)&gt;16,"",IF(P1480="","",INT(VLOOKUP(P1480,属性值!I:O,R1480+1,FALSE)*VLOOKUP(I1480,属性值!A:D,3,FALSE))))</f>
        <v>1285</v>
      </c>
      <c r="AB1480" s="90">
        <f>IF(VLOOKUP(I1480,属性值!A:B,2,FALSE)&gt;16,"",IF(P1480="","",INT(VLOOKUP(P1480,属性值!I:O,R1480+1,FALSE)*VLOOKUP(I1480,属性值!A:D,4,FALSE))))</f>
        <v>642</v>
      </c>
      <c r="AC1480" s="90">
        <v>58</v>
      </c>
      <c r="AD1480" s="90" t="str">
        <f>IF(AC1480="","",VLOOKUP(AC1480,状态名词!A:C,2,FALSE))</f>
        <v>vit</v>
      </c>
      <c r="AE1480" s="90" t="str">
        <f>IF(AC1480="","",VLOOKUP(AC1480,状态名词!A:C,3,FALSE))</f>
        <v>体力</v>
      </c>
      <c r="AF1480" s="90">
        <v>80</v>
      </c>
    </row>
    <row r="1481" spans="1:32">
      <c r="I1481" s="90" t="str">
        <f>IF(H1481="",I1480,VLOOKUP(H1481,装备类型!A:B,2,FALSE))</f>
        <v>腿部</v>
      </c>
      <c r="L1481" s="90" t="s">
        <v>225</v>
      </c>
      <c r="Q1481" s="55" t="str">
        <f t="shared" si="48"/>
        <v/>
      </c>
      <c r="Y1481" s="90" t="str">
        <f>IF(VLOOKUP(I1481,属性值!A:F,2,FALSE)&lt;17,"",IF(P1481="","",INT(VLOOKUP(P1481,属性值!A:G,R1481+1,FALSE)*VLOOKUP(I1481,属性值!A:F,5,FALSE))))</f>
        <v/>
      </c>
      <c r="Z1481" s="90" t="str">
        <f t="shared" si="49"/>
        <v/>
      </c>
      <c r="AA1481" s="90" t="str">
        <f>IF(VLOOKUP(I1481,属性值!A:B,2,FALSE)&gt;16,"",IF(P1481="","",INT(VLOOKUP(P1481,属性值!I:O,R1481+1,FALSE)*VLOOKUP(I1481,属性值!A:D,3,FALSE))))</f>
        <v/>
      </c>
      <c r="AB1481" s="90" t="str">
        <f>IF(VLOOKUP(I1481,属性值!A:B,2,FALSE)&gt;16,"",IF(P1481="","",INT(VLOOKUP(P1481,属性值!I:O,R1481+1,FALSE)*VLOOKUP(I1481,属性值!A:D,4,FALSE))))</f>
        <v/>
      </c>
      <c r="AC1481" s="90">
        <v>30</v>
      </c>
      <c r="AD1481" s="90" t="str">
        <f>IF(AC1481="","",VLOOKUP(AC1481,状态名词!A:C,2,FALSE))</f>
        <v>elementup</v>
      </c>
      <c r="AE1481" s="90" t="str">
        <f>IF(AC1481="","",VLOOKUP(AC1481,状态名词!A:C,3,FALSE))</f>
        <v>全属性强化</v>
      </c>
      <c r="AF1481" s="90">
        <v>15</v>
      </c>
    </row>
    <row r="1482" spans="1:32">
      <c r="I1482" s="90" t="str">
        <f>IF(H1482="",I1481,VLOOKUP(H1482,装备类型!A:B,2,FALSE))</f>
        <v>腿部</v>
      </c>
      <c r="L1482" s="90" t="s">
        <v>225</v>
      </c>
      <c r="Q1482" s="55" t="str">
        <f t="shared" si="48"/>
        <v/>
      </c>
      <c r="Y1482" s="90" t="str">
        <f>IF(VLOOKUP(I1482,属性值!A:F,2,FALSE)&lt;17,"",IF(P1482="","",INT(VLOOKUP(P1482,属性值!A:G,R1482+1,FALSE)*VLOOKUP(I1482,属性值!A:F,5,FALSE))))</f>
        <v/>
      </c>
      <c r="Z1482" s="90" t="str">
        <f t="shared" si="49"/>
        <v/>
      </c>
      <c r="AA1482" s="90" t="str">
        <f>IF(VLOOKUP(I1482,属性值!A:B,2,FALSE)&gt;16,"",IF(P1482="","",INT(VLOOKUP(P1482,属性值!I:O,R1482+1,FALSE)*VLOOKUP(I1482,属性值!A:D,3,FALSE))))</f>
        <v/>
      </c>
      <c r="AB1482" s="90" t="str">
        <f>IF(VLOOKUP(I1482,属性值!A:B,2,FALSE)&gt;16,"",IF(P1482="","",INT(VLOOKUP(P1482,属性值!I:O,R1482+1,FALSE)*VLOOKUP(I1482,属性值!A:D,4,FALSE))))</f>
        <v/>
      </c>
      <c r="AC1482" s="90">
        <v>35</v>
      </c>
      <c r="AD1482" s="90" t="str">
        <f>IF(AC1482="","",VLOOKUP(AC1482,状态名词!A:C,2,FALSE))</f>
        <v>reelement</v>
      </c>
      <c r="AE1482" s="90" t="str">
        <f>IF(AC1482="","",VLOOKUP(AC1482,状态名词!A:C,3,FALSE))</f>
        <v>全抗性强化</v>
      </c>
      <c r="AF1482" s="90">
        <v>15</v>
      </c>
    </row>
    <row r="1483" spans="1:32">
      <c r="A1483" s="90">
        <v>16058</v>
      </c>
      <c r="B1483" s="90">
        <v>20</v>
      </c>
      <c r="C1483" s="90">
        <v>4</v>
      </c>
      <c r="D1483" s="90">
        <v>20</v>
      </c>
      <c r="E1483" s="90">
        <v>5</v>
      </c>
      <c r="F1483" s="90">
        <v>-3</v>
      </c>
      <c r="H1483" s="90">
        <v>14</v>
      </c>
      <c r="I1483" s="90" t="str">
        <f>IF(H1483="",I1482,VLOOKUP(H1483,装备类型!A:B,2,FALSE))</f>
        <v>戒指</v>
      </c>
      <c r="J1483" s="90">
        <v>1</v>
      </c>
      <c r="K1483" s="90" t="s">
        <v>2217</v>
      </c>
      <c r="L1483" s="90" t="s">
        <v>5464</v>
      </c>
      <c r="O1483" s="90">
        <v>1</v>
      </c>
      <c r="P1483" s="90">
        <v>20</v>
      </c>
      <c r="Q1483" s="55">
        <f t="shared" si="48"/>
        <v>25</v>
      </c>
      <c r="R1483" s="90">
        <v>4</v>
      </c>
      <c r="T1483" s="90" t="s">
        <v>3286</v>
      </c>
      <c r="Y1483" s="90" t="str">
        <f>IF(VLOOKUP(I1483,属性值!A:F,2,FALSE)&lt;17,"",IF(P1483="","",INT(VLOOKUP(P1483,属性值!A:G,R1483+1,FALSE)*VLOOKUP(I1483,属性值!A:F,5,FALSE))))</f>
        <v/>
      </c>
      <c r="Z1483" s="90" t="str">
        <f t="shared" si="49"/>
        <v/>
      </c>
      <c r="AA1483" s="90">
        <f>IF(VLOOKUP(I1483,属性值!A:B,2,FALSE)&gt;16,"",IF(P1483="","",INT(VLOOKUP(P1483,属性值!I:O,R1483+1,FALSE)*VLOOKUP(I1483,属性值!A:D,3,FALSE))))</f>
        <v>130</v>
      </c>
      <c r="AB1483" s="90">
        <f>IF(VLOOKUP(I1483,属性值!A:B,2,FALSE)&gt;16,"",IF(P1483="","",INT(VLOOKUP(P1483,属性值!I:O,R1483+1,FALSE)*VLOOKUP(I1483,属性值!A:D,4,FALSE))))</f>
        <v>260</v>
      </c>
      <c r="AC1483" s="90">
        <v>54</v>
      </c>
      <c r="AD1483" s="90" t="str">
        <f>IF(AC1483="","",VLOOKUP(AC1483,状态名词!A:C,2,FALSE))</f>
        <v>spi</v>
      </c>
      <c r="AE1483" s="90" t="str">
        <f>IF(AC1483="","",VLOOKUP(AC1483,状态名词!A:C,3,FALSE))</f>
        <v>精神</v>
      </c>
      <c r="AF1483" s="90">
        <v>60</v>
      </c>
    </row>
    <row r="1484" spans="1:32">
      <c r="I1484" s="90" t="str">
        <f>IF(H1484="",I1483,VLOOKUP(H1484,装备类型!A:B,2,FALSE))</f>
        <v>戒指</v>
      </c>
      <c r="L1484" s="90" t="s">
        <v>225</v>
      </c>
      <c r="Q1484" s="55" t="str">
        <f t="shared" si="48"/>
        <v/>
      </c>
      <c r="Y1484" s="90" t="str">
        <f>IF(VLOOKUP(I1484,属性值!A:F,2,FALSE)&lt;17,"",IF(P1484="","",INT(VLOOKUP(P1484,属性值!A:G,R1484+1,FALSE)*VLOOKUP(I1484,属性值!A:F,5,FALSE))))</f>
        <v/>
      </c>
      <c r="Z1484" s="90" t="str">
        <f t="shared" si="49"/>
        <v/>
      </c>
      <c r="AA1484" s="90" t="str">
        <f>IF(VLOOKUP(I1484,属性值!A:B,2,FALSE)&gt;16,"",IF(P1484="","",INT(VLOOKUP(P1484,属性值!I:O,R1484+1,FALSE)*VLOOKUP(I1484,属性值!A:D,3,FALSE))))</f>
        <v/>
      </c>
      <c r="AB1484" s="90" t="str">
        <f>IF(VLOOKUP(I1484,属性值!A:B,2,FALSE)&gt;16,"",IF(P1484="","",INT(VLOOKUP(P1484,属性值!I:O,R1484+1,FALSE)*VLOOKUP(I1484,属性值!A:D,4,FALSE))))</f>
        <v/>
      </c>
      <c r="AC1484" s="90">
        <v>30</v>
      </c>
      <c r="AD1484" s="90" t="str">
        <f>IF(AC1484="","",VLOOKUP(AC1484,状态名词!A:C,2,FALSE))</f>
        <v>elementup</v>
      </c>
      <c r="AE1484" s="90" t="str">
        <f>IF(AC1484="","",VLOOKUP(AC1484,状态名词!A:C,3,FALSE))</f>
        <v>全属性强化</v>
      </c>
      <c r="AF1484" s="90">
        <v>5</v>
      </c>
    </row>
    <row r="1485" spans="1:32">
      <c r="I1485" s="90" t="str">
        <f>IF(H1485="",I1484,VLOOKUP(H1485,装备类型!A:B,2,FALSE))</f>
        <v>戒指</v>
      </c>
      <c r="L1485" s="90" t="s">
        <v>225</v>
      </c>
      <c r="Q1485" s="55" t="str">
        <f t="shared" si="48"/>
        <v/>
      </c>
      <c r="Y1485" s="90" t="str">
        <f>IF(VLOOKUP(I1485,属性值!A:F,2,FALSE)&lt;17,"",IF(P1485="","",INT(VLOOKUP(P1485,属性值!A:G,R1485+1,FALSE)*VLOOKUP(I1485,属性值!A:F,5,FALSE))))</f>
        <v/>
      </c>
      <c r="Z1485" s="90" t="str">
        <f t="shared" si="49"/>
        <v/>
      </c>
      <c r="AA1485" s="90" t="str">
        <f>IF(VLOOKUP(I1485,属性值!A:B,2,FALSE)&gt;16,"",IF(P1485="","",INT(VLOOKUP(P1485,属性值!I:O,R1485+1,FALSE)*VLOOKUP(I1485,属性值!A:D,3,FALSE))))</f>
        <v/>
      </c>
      <c r="AB1485" s="90" t="str">
        <f>IF(VLOOKUP(I1485,属性值!A:B,2,FALSE)&gt;16,"",IF(P1485="","",INT(VLOOKUP(P1485,属性值!I:O,R1485+1,FALSE)*VLOOKUP(I1485,属性值!A:D,4,FALSE))))</f>
        <v/>
      </c>
      <c r="AC1485" s="90">
        <v>35</v>
      </c>
      <c r="AD1485" s="90" t="str">
        <f>IF(AC1485="","",VLOOKUP(AC1485,状态名词!A:C,2,FALSE))</f>
        <v>reelement</v>
      </c>
      <c r="AE1485" s="90" t="str">
        <f>IF(AC1485="","",VLOOKUP(AC1485,状态名词!A:C,3,FALSE))</f>
        <v>全抗性强化</v>
      </c>
      <c r="AF1485" s="90">
        <v>5</v>
      </c>
    </row>
    <row r="1486" spans="1:32">
      <c r="I1486" s="90" t="str">
        <f>IF(H1486="",I1485,VLOOKUP(H1486,装备类型!A:B,2,FALSE))</f>
        <v>戒指</v>
      </c>
      <c r="J1486" s="90">
        <v>2</v>
      </c>
      <c r="K1486" s="90" t="s">
        <v>2219</v>
      </c>
      <c r="L1486" s="90" t="s">
        <v>2218</v>
      </c>
      <c r="O1486" s="90">
        <v>1</v>
      </c>
      <c r="P1486" s="90">
        <v>40</v>
      </c>
      <c r="Q1486" s="55">
        <f t="shared" si="48"/>
        <v>45</v>
      </c>
      <c r="R1486" s="90">
        <v>4</v>
      </c>
      <c r="T1486" s="90" t="s">
        <v>3286</v>
      </c>
      <c r="Y1486" s="90" t="str">
        <f>IF(VLOOKUP(I1486,属性值!A:F,2,FALSE)&lt;17,"",IF(P1486="","",INT(VLOOKUP(P1486,属性值!A:G,R1486+1,FALSE)*VLOOKUP(I1486,属性值!A:F,5,FALSE))))</f>
        <v/>
      </c>
      <c r="Z1486" s="90" t="str">
        <f t="shared" si="49"/>
        <v/>
      </c>
      <c r="AA1486" s="90">
        <f>IF(VLOOKUP(I1486,属性值!A:B,2,FALSE)&gt;16,"",IF(P1486="","",INT(VLOOKUP(P1486,属性值!I:O,R1486+1,FALSE)*VLOOKUP(I1486,属性值!A:D,3,FALSE))))</f>
        <v>286</v>
      </c>
      <c r="AB1486" s="90">
        <f>IF(VLOOKUP(I1486,属性值!A:B,2,FALSE)&gt;16,"",IF(P1486="","",INT(VLOOKUP(P1486,属性值!I:O,R1486+1,FALSE)*VLOOKUP(I1486,属性值!A:D,4,FALSE))))</f>
        <v>572</v>
      </c>
      <c r="AC1486" s="90">
        <v>54</v>
      </c>
      <c r="AD1486" s="90" t="str">
        <f>IF(AC1486="","",VLOOKUP(AC1486,状态名词!A:C,2,FALSE))</f>
        <v>spi</v>
      </c>
      <c r="AE1486" s="90" t="str">
        <f>IF(AC1486="","",VLOOKUP(AC1486,状态名词!A:C,3,FALSE))</f>
        <v>精神</v>
      </c>
      <c r="AF1486" s="90">
        <v>80</v>
      </c>
    </row>
    <row r="1487" spans="1:32">
      <c r="I1487" s="90" t="str">
        <f>IF(H1487="",I1486,VLOOKUP(H1487,装备类型!A:B,2,FALSE))</f>
        <v>戒指</v>
      </c>
      <c r="L1487" s="90" t="s">
        <v>225</v>
      </c>
      <c r="Q1487" s="55" t="str">
        <f t="shared" si="48"/>
        <v/>
      </c>
      <c r="Y1487" s="90" t="str">
        <f>IF(VLOOKUP(I1487,属性值!A:F,2,FALSE)&lt;17,"",IF(P1487="","",INT(VLOOKUP(P1487,属性值!A:G,R1487+1,FALSE)*VLOOKUP(I1487,属性值!A:F,5,FALSE))))</f>
        <v/>
      </c>
      <c r="Z1487" s="90" t="str">
        <f t="shared" si="49"/>
        <v/>
      </c>
      <c r="AA1487" s="90" t="str">
        <f>IF(VLOOKUP(I1487,属性值!A:B,2,FALSE)&gt;16,"",IF(P1487="","",INT(VLOOKUP(P1487,属性值!I:O,R1487+1,FALSE)*VLOOKUP(I1487,属性值!A:D,3,FALSE))))</f>
        <v/>
      </c>
      <c r="AB1487" s="90" t="str">
        <f>IF(VLOOKUP(I1487,属性值!A:B,2,FALSE)&gt;16,"",IF(P1487="","",INT(VLOOKUP(P1487,属性值!I:O,R1487+1,FALSE)*VLOOKUP(I1487,属性值!A:D,4,FALSE))))</f>
        <v/>
      </c>
      <c r="AC1487" s="90">
        <v>30</v>
      </c>
      <c r="AD1487" s="90" t="str">
        <f>IF(AC1487="","",VLOOKUP(AC1487,状态名词!A:C,2,FALSE))</f>
        <v>elementup</v>
      </c>
      <c r="AE1487" s="90" t="str">
        <f>IF(AC1487="","",VLOOKUP(AC1487,状态名词!A:C,3,FALSE))</f>
        <v>全属性强化</v>
      </c>
      <c r="AF1487" s="90">
        <v>10</v>
      </c>
    </row>
    <row r="1488" spans="1:32">
      <c r="I1488" s="90" t="str">
        <f>IF(H1488="",I1487,VLOOKUP(H1488,装备类型!A:B,2,FALSE))</f>
        <v>戒指</v>
      </c>
      <c r="L1488" s="90" t="s">
        <v>225</v>
      </c>
      <c r="Q1488" s="55" t="str">
        <f t="shared" si="48"/>
        <v/>
      </c>
      <c r="Y1488" s="90" t="str">
        <f>IF(VLOOKUP(I1488,属性值!A:F,2,FALSE)&lt;17,"",IF(P1488="","",INT(VLOOKUP(P1488,属性值!A:G,R1488+1,FALSE)*VLOOKUP(I1488,属性值!A:F,5,FALSE))))</f>
        <v/>
      </c>
      <c r="Z1488" s="90" t="str">
        <f t="shared" si="49"/>
        <v/>
      </c>
      <c r="AA1488" s="90" t="str">
        <f>IF(VLOOKUP(I1488,属性值!A:B,2,FALSE)&gt;16,"",IF(P1488="","",INT(VLOOKUP(P1488,属性值!I:O,R1488+1,FALSE)*VLOOKUP(I1488,属性值!A:D,3,FALSE))))</f>
        <v/>
      </c>
      <c r="AB1488" s="90" t="str">
        <f>IF(VLOOKUP(I1488,属性值!A:B,2,FALSE)&gt;16,"",IF(P1488="","",INT(VLOOKUP(P1488,属性值!I:O,R1488+1,FALSE)*VLOOKUP(I1488,属性值!A:D,4,FALSE))))</f>
        <v/>
      </c>
      <c r="AC1488" s="90">
        <v>35</v>
      </c>
      <c r="AD1488" s="90" t="str">
        <f>IF(AC1488="","",VLOOKUP(AC1488,状态名词!A:C,2,FALSE))</f>
        <v>reelement</v>
      </c>
      <c r="AE1488" s="90" t="str">
        <f>IF(AC1488="","",VLOOKUP(AC1488,状态名词!A:C,3,FALSE))</f>
        <v>全抗性强化</v>
      </c>
      <c r="AF1488" s="90">
        <v>10</v>
      </c>
    </row>
    <row r="1489" spans="1:32">
      <c r="I1489" s="90" t="str">
        <f>IF(H1489="",I1488,VLOOKUP(H1489,装备类型!A:B,2,FALSE))</f>
        <v>戒指</v>
      </c>
      <c r="J1489" s="90">
        <v>3</v>
      </c>
      <c r="K1489" s="90" t="s">
        <v>2220</v>
      </c>
      <c r="L1489" s="90" t="s">
        <v>2218</v>
      </c>
      <c r="O1489" s="90">
        <v>1</v>
      </c>
      <c r="P1489" s="90">
        <v>60</v>
      </c>
      <c r="Q1489" s="55">
        <f t="shared" si="48"/>
        <v>67</v>
      </c>
      <c r="R1489" s="90">
        <v>5</v>
      </c>
      <c r="T1489" s="90" t="s">
        <v>3286</v>
      </c>
      <c r="U1489" s="90">
        <v>33740</v>
      </c>
      <c r="Y1489" s="90" t="str">
        <f>IF(VLOOKUP(I1489,属性值!A:F,2,FALSE)&lt;17,"",IF(P1489="","",INT(VLOOKUP(P1489,属性值!A:G,R1489+1,FALSE)*VLOOKUP(I1489,属性值!A:F,5,FALSE))))</f>
        <v/>
      </c>
      <c r="Z1489" s="90" t="str">
        <f t="shared" si="49"/>
        <v/>
      </c>
      <c r="AA1489" s="90">
        <f>IF(VLOOKUP(I1489,属性值!A:B,2,FALSE)&gt;16,"",IF(P1489="","",INT(VLOOKUP(P1489,属性值!I:O,R1489+1,FALSE)*VLOOKUP(I1489,属性值!A:D,3,FALSE))))</f>
        <v>642</v>
      </c>
      <c r="AB1489" s="90">
        <f>IF(VLOOKUP(I1489,属性值!A:B,2,FALSE)&gt;16,"",IF(P1489="","",INT(VLOOKUP(P1489,属性值!I:O,R1489+1,FALSE)*VLOOKUP(I1489,属性值!A:D,4,FALSE))))</f>
        <v>1285</v>
      </c>
      <c r="AC1489" s="90">
        <v>54</v>
      </c>
      <c r="AD1489" s="90" t="str">
        <f>IF(AC1489="","",VLOOKUP(AC1489,状态名词!A:C,2,FALSE))</f>
        <v>spi</v>
      </c>
      <c r="AE1489" s="90" t="str">
        <f>IF(AC1489="","",VLOOKUP(AC1489,状态名词!A:C,3,FALSE))</f>
        <v>精神</v>
      </c>
      <c r="AF1489" s="90">
        <v>140</v>
      </c>
    </row>
    <row r="1490" spans="1:32">
      <c r="I1490" s="90" t="str">
        <f>IF(H1490="",I1489,VLOOKUP(H1490,装备类型!A:B,2,FALSE))</f>
        <v>戒指</v>
      </c>
      <c r="L1490" s="90" t="s">
        <v>225</v>
      </c>
      <c r="Q1490" s="55" t="str">
        <f t="shared" si="48"/>
        <v/>
      </c>
      <c r="Y1490" s="90" t="str">
        <f>IF(VLOOKUP(I1490,属性值!A:F,2,FALSE)&lt;17,"",IF(P1490="","",INT(VLOOKUP(P1490,属性值!A:G,R1490+1,FALSE)*VLOOKUP(I1490,属性值!A:F,5,FALSE))))</f>
        <v/>
      </c>
      <c r="Z1490" s="90" t="str">
        <f t="shared" si="49"/>
        <v/>
      </c>
      <c r="AA1490" s="90" t="str">
        <f>IF(VLOOKUP(I1490,属性值!A:B,2,FALSE)&gt;16,"",IF(P1490="","",INT(VLOOKUP(P1490,属性值!I:O,R1490+1,FALSE)*VLOOKUP(I1490,属性值!A:D,3,FALSE))))</f>
        <v/>
      </c>
      <c r="AB1490" s="90" t="str">
        <f>IF(VLOOKUP(I1490,属性值!A:B,2,FALSE)&gt;16,"",IF(P1490="","",INT(VLOOKUP(P1490,属性值!I:O,R1490+1,FALSE)*VLOOKUP(I1490,属性值!A:D,4,FALSE))))</f>
        <v/>
      </c>
      <c r="AC1490" s="90">
        <v>30</v>
      </c>
      <c r="AD1490" s="90" t="str">
        <f>IF(AC1490="","",VLOOKUP(AC1490,状态名词!A:C,2,FALSE))</f>
        <v>elementup</v>
      </c>
      <c r="AE1490" s="90" t="str">
        <f>IF(AC1490="","",VLOOKUP(AC1490,状态名词!A:C,3,FALSE))</f>
        <v>全属性强化</v>
      </c>
      <c r="AF1490" s="90">
        <v>15</v>
      </c>
    </row>
    <row r="1491" spans="1:32">
      <c r="I1491" s="90" t="str">
        <f>IF(H1491="",I1490,VLOOKUP(H1491,装备类型!A:B,2,FALSE))</f>
        <v>戒指</v>
      </c>
      <c r="L1491" s="90" t="s">
        <v>225</v>
      </c>
      <c r="Q1491" s="55" t="str">
        <f t="shared" si="48"/>
        <v/>
      </c>
      <c r="Y1491" s="90" t="str">
        <f>IF(VLOOKUP(I1491,属性值!A:F,2,FALSE)&lt;17,"",IF(P1491="","",INT(VLOOKUP(P1491,属性值!A:G,R1491+1,FALSE)*VLOOKUP(I1491,属性值!A:F,5,FALSE))))</f>
        <v/>
      </c>
      <c r="Z1491" s="90" t="str">
        <f t="shared" si="49"/>
        <v/>
      </c>
      <c r="AA1491" s="90" t="str">
        <f>IF(VLOOKUP(I1491,属性值!A:B,2,FALSE)&gt;16,"",IF(P1491="","",INT(VLOOKUP(P1491,属性值!I:O,R1491+1,FALSE)*VLOOKUP(I1491,属性值!A:D,3,FALSE))))</f>
        <v/>
      </c>
      <c r="AB1491" s="90" t="str">
        <f>IF(VLOOKUP(I1491,属性值!A:B,2,FALSE)&gt;16,"",IF(P1491="","",INT(VLOOKUP(P1491,属性值!I:O,R1491+1,FALSE)*VLOOKUP(I1491,属性值!A:D,4,FALSE))))</f>
        <v/>
      </c>
      <c r="AC1491" s="90">
        <v>35</v>
      </c>
      <c r="AD1491" s="90" t="str">
        <f>IF(AC1491="","",VLOOKUP(AC1491,状态名词!A:C,2,FALSE))</f>
        <v>reelement</v>
      </c>
      <c r="AE1491" s="90" t="str">
        <f>IF(AC1491="","",VLOOKUP(AC1491,状态名词!A:C,3,FALSE))</f>
        <v>全抗性强化</v>
      </c>
      <c r="AF1491" s="90">
        <v>15</v>
      </c>
    </row>
    <row r="1492" spans="1:32">
      <c r="A1492" s="90">
        <v>16059</v>
      </c>
      <c r="B1492" s="90">
        <v>20</v>
      </c>
      <c r="C1492" s="90">
        <v>4</v>
      </c>
      <c r="D1492" s="90">
        <v>20</v>
      </c>
      <c r="E1492" s="90">
        <v>5</v>
      </c>
      <c r="F1492" s="90">
        <v>-3</v>
      </c>
      <c r="H1492" s="90">
        <v>15</v>
      </c>
      <c r="I1492" s="90" t="str">
        <f>IF(H1492="",I1491,VLOOKUP(H1492,装备类型!A:B,2,FALSE))</f>
        <v>项链</v>
      </c>
      <c r="J1492" s="90">
        <v>1</v>
      </c>
      <c r="K1492" s="90" t="s">
        <v>2221</v>
      </c>
      <c r="L1492" s="90" t="s">
        <v>5465</v>
      </c>
      <c r="O1492" s="90">
        <v>1</v>
      </c>
      <c r="P1492" s="90">
        <v>20</v>
      </c>
      <c r="Q1492" s="55">
        <f t="shared" si="48"/>
        <v>25</v>
      </c>
      <c r="R1492" s="90">
        <v>4</v>
      </c>
      <c r="T1492" s="90" t="s">
        <v>3287</v>
      </c>
      <c r="Y1492" s="90" t="str">
        <f>IF(VLOOKUP(I1492,属性值!A:F,2,FALSE)&lt;17,"",IF(P1492="","",INT(VLOOKUP(P1492,属性值!A:G,R1492+1,FALSE)*VLOOKUP(I1492,属性值!A:F,5,FALSE))))</f>
        <v/>
      </c>
      <c r="Z1492" s="90" t="str">
        <f t="shared" si="49"/>
        <v/>
      </c>
      <c r="AA1492" s="90">
        <f>IF(VLOOKUP(I1492,属性值!A:B,2,FALSE)&gt;16,"",IF(P1492="","",INT(VLOOKUP(P1492,属性值!I:O,R1492+1,FALSE)*VLOOKUP(I1492,属性值!A:D,3,FALSE))))</f>
        <v>130</v>
      </c>
      <c r="AB1492" s="90">
        <f>IF(VLOOKUP(I1492,属性值!A:B,2,FALSE)&gt;16,"",IF(P1492="","",INT(VLOOKUP(P1492,属性值!I:O,R1492+1,FALSE)*VLOOKUP(I1492,属性值!A:D,4,FALSE))))</f>
        <v>260</v>
      </c>
      <c r="AC1492" s="90">
        <v>54</v>
      </c>
      <c r="AD1492" s="90" t="str">
        <f>IF(AC1492="","",VLOOKUP(AC1492,状态名词!A:C,2,FALSE))</f>
        <v>spi</v>
      </c>
      <c r="AE1492" s="90" t="str">
        <f>IF(AC1492="","",VLOOKUP(AC1492,状态名词!A:C,3,FALSE))</f>
        <v>精神</v>
      </c>
      <c r="AF1492" s="90">
        <v>60</v>
      </c>
    </row>
    <row r="1493" spans="1:32">
      <c r="I1493" s="90" t="str">
        <f>IF(H1493="",I1492,VLOOKUP(H1493,装备类型!A:B,2,FALSE))</f>
        <v>项链</v>
      </c>
      <c r="L1493" s="90" t="s">
        <v>225</v>
      </c>
      <c r="Q1493" s="55" t="str">
        <f t="shared" si="48"/>
        <v/>
      </c>
      <c r="Y1493" s="90" t="str">
        <f>IF(VLOOKUP(I1493,属性值!A:F,2,FALSE)&lt;17,"",IF(P1493="","",INT(VLOOKUP(P1493,属性值!A:G,R1493+1,FALSE)*VLOOKUP(I1493,属性值!A:F,5,FALSE))))</f>
        <v/>
      </c>
      <c r="Z1493" s="90" t="str">
        <f t="shared" si="49"/>
        <v/>
      </c>
      <c r="AA1493" s="90" t="str">
        <f>IF(VLOOKUP(I1493,属性值!A:B,2,FALSE)&gt;16,"",IF(P1493="","",INT(VLOOKUP(P1493,属性值!I:O,R1493+1,FALSE)*VLOOKUP(I1493,属性值!A:D,3,FALSE))))</f>
        <v/>
      </c>
      <c r="AB1493" s="90" t="str">
        <f>IF(VLOOKUP(I1493,属性值!A:B,2,FALSE)&gt;16,"",IF(P1493="","",INT(VLOOKUP(P1493,属性值!I:O,R1493+1,FALSE)*VLOOKUP(I1493,属性值!A:D,4,FALSE))))</f>
        <v/>
      </c>
      <c r="AC1493" s="90">
        <v>30</v>
      </c>
      <c r="AD1493" s="90" t="str">
        <f>IF(AC1493="","",VLOOKUP(AC1493,状态名词!A:C,2,FALSE))</f>
        <v>elementup</v>
      </c>
      <c r="AE1493" s="90" t="str">
        <f>IF(AC1493="","",VLOOKUP(AC1493,状态名词!A:C,3,FALSE))</f>
        <v>全属性强化</v>
      </c>
      <c r="AF1493" s="90">
        <v>5</v>
      </c>
    </row>
    <row r="1494" spans="1:32">
      <c r="I1494" s="90" t="str">
        <f>IF(H1494="",I1493,VLOOKUP(H1494,装备类型!A:B,2,FALSE))</f>
        <v>项链</v>
      </c>
      <c r="L1494" s="90" t="s">
        <v>225</v>
      </c>
      <c r="Q1494" s="55" t="str">
        <f t="shared" si="48"/>
        <v/>
      </c>
      <c r="Y1494" s="90" t="str">
        <f>IF(VLOOKUP(I1494,属性值!A:F,2,FALSE)&lt;17,"",IF(P1494="","",INT(VLOOKUP(P1494,属性值!A:G,R1494+1,FALSE)*VLOOKUP(I1494,属性值!A:F,5,FALSE))))</f>
        <v/>
      </c>
      <c r="Z1494" s="90" t="str">
        <f t="shared" si="49"/>
        <v/>
      </c>
      <c r="AA1494" s="90" t="str">
        <f>IF(VLOOKUP(I1494,属性值!A:B,2,FALSE)&gt;16,"",IF(P1494="","",INT(VLOOKUP(P1494,属性值!I:O,R1494+1,FALSE)*VLOOKUP(I1494,属性值!A:D,3,FALSE))))</f>
        <v/>
      </c>
      <c r="AB1494" s="90" t="str">
        <f>IF(VLOOKUP(I1494,属性值!A:B,2,FALSE)&gt;16,"",IF(P1494="","",INT(VLOOKUP(P1494,属性值!I:O,R1494+1,FALSE)*VLOOKUP(I1494,属性值!A:D,4,FALSE))))</f>
        <v/>
      </c>
      <c r="AC1494" s="90">
        <v>35</v>
      </c>
      <c r="AD1494" s="90" t="str">
        <f>IF(AC1494="","",VLOOKUP(AC1494,状态名词!A:C,2,FALSE))</f>
        <v>reelement</v>
      </c>
      <c r="AE1494" s="90" t="str">
        <f>IF(AC1494="","",VLOOKUP(AC1494,状态名词!A:C,3,FALSE))</f>
        <v>全抗性强化</v>
      </c>
      <c r="AF1494" s="90">
        <v>5</v>
      </c>
    </row>
    <row r="1495" spans="1:32">
      <c r="I1495" s="90" t="str">
        <f>IF(H1495="",I1494,VLOOKUP(H1495,装备类型!A:B,2,FALSE))</f>
        <v>项链</v>
      </c>
      <c r="J1495" s="90">
        <v>2</v>
      </c>
      <c r="K1495" s="90" t="s">
        <v>2223</v>
      </c>
      <c r="L1495" s="90" t="s">
        <v>2222</v>
      </c>
      <c r="O1495" s="90">
        <v>1</v>
      </c>
      <c r="P1495" s="90">
        <v>40</v>
      </c>
      <c r="Q1495" s="55">
        <f t="shared" ref="Q1495:Q1558" si="50">IF(R1495="","",IF(R1495=1,P1495,R1495*2-3+P1495))</f>
        <v>45</v>
      </c>
      <c r="R1495" s="90">
        <v>4</v>
      </c>
      <c r="T1495" s="90" t="s">
        <v>3287</v>
      </c>
      <c r="Y1495" s="90" t="str">
        <f>IF(VLOOKUP(I1495,属性值!A:F,2,FALSE)&lt;17,"",IF(P1495="","",INT(VLOOKUP(P1495,属性值!A:G,R1495+1,FALSE)*VLOOKUP(I1495,属性值!A:F,5,FALSE))))</f>
        <v/>
      </c>
      <c r="Z1495" s="90" t="str">
        <f t="shared" si="49"/>
        <v/>
      </c>
      <c r="AA1495" s="90">
        <f>IF(VLOOKUP(I1495,属性值!A:B,2,FALSE)&gt;16,"",IF(P1495="","",INT(VLOOKUP(P1495,属性值!I:O,R1495+1,FALSE)*VLOOKUP(I1495,属性值!A:D,3,FALSE))))</f>
        <v>286</v>
      </c>
      <c r="AB1495" s="90">
        <f>IF(VLOOKUP(I1495,属性值!A:B,2,FALSE)&gt;16,"",IF(P1495="","",INT(VLOOKUP(P1495,属性值!I:O,R1495+1,FALSE)*VLOOKUP(I1495,属性值!A:D,4,FALSE))))</f>
        <v>572</v>
      </c>
      <c r="AC1495" s="90">
        <v>54</v>
      </c>
      <c r="AD1495" s="90" t="str">
        <f>IF(AC1495="","",VLOOKUP(AC1495,状态名词!A:C,2,FALSE))</f>
        <v>spi</v>
      </c>
      <c r="AE1495" s="90" t="str">
        <f>IF(AC1495="","",VLOOKUP(AC1495,状态名词!A:C,3,FALSE))</f>
        <v>精神</v>
      </c>
      <c r="AF1495" s="90">
        <v>80</v>
      </c>
    </row>
    <row r="1496" spans="1:32">
      <c r="I1496" s="90" t="str">
        <f>IF(H1496="",I1495,VLOOKUP(H1496,装备类型!A:B,2,FALSE))</f>
        <v>项链</v>
      </c>
      <c r="L1496" s="90" t="s">
        <v>225</v>
      </c>
      <c r="Q1496" s="55" t="str">
        <f t="shared" si="50"/>
        <v/>
      </c>
      <c r="Y1496" s="90" t="str">
        <f>IF(VLOOKUP(I1496,属性值!A:F,2,FALSE)&lt;17,"",IF(P1496="","",INT(VLOOKUP(P1496,属性值!A:G,R1496+1,FALSE)*VLOOKUP(I1496,属性值!A:F,5,FALSE))))</f>
        <v/>
      </c>
      <c r="Z1496" s="90" t="str">
        <f t="shared" si="49"/>
        <v/>
      </c>
      <c r="AA1496" s="90" t="str">
        <f>IF(VLOOKUP(I1496,属性值!A:B,2,FALSE)&gt;16,"",IF(P1496="","",INT(VLOOKUP(P1496,属性值!I:O,R1496+1,FALSE)*VLOOKUP(I1496,属性值!A:D,3,FALSE))))</f>
        <v/>
      </c>
      <c r="AB1496" s="90" t="str">
        <f>IF(VLOOKUP(I1496,属性值!A:B,2,FALSE)&gt;16,"",IF(P1496="","",INT(VLOOKUP(P1496,属性值!I:O,R1496+1,FALSE)*VLOOKUP(I1496,属性值!A:D,4,FALSE))))</f>
        <v/>
      </c>
      <c r="AC1496" s="90">
        <v>30</v>
      </c>
      <c r="AD1496" s="90" t="str">
        <f>IF(AC1496="","",VLOOKUP(AC1496,状态名词!A:C,2,FALSE))</f>
        <v>elementup</v>
      </c>
      <c r="AE1496" s="90" t="str">
        <f>IF(AC1496="","",VLOOKUP(AC1496,状态名词!A:C,3,FALSE))</f>
        <v>全属性强化</v>
      </c>
      <c r="AF1496" s="90">
        <v>10</v>
      </c>
    </row>
    <row r="1497" spans="1:32">
      <c r="I1497" s="90" t="str">
        <f>IF(H1497="",I1496,VLOOKUP(H1497,装备类型!A:B,2,FALSE))</f>
        <v>项链</v>
      </c>
      <c r="L1497" s="90" t="s">
        <v>225</v>
      </c>
      <c r="Q1497" s="55" t="str">
        <f t="shared" si="50"/>
        <v/>
      </c>
      <c r="Y1497" s="90" t="str">
        <f>IF(VLOOKUP(I1497,属性值!A:F,2,FALSE)&lt;17,"",IF(P1497="","",INT(VLOOKUP(P1497,属性值!A:G,R1497+1,FALSE)*VLOOKUP(I1497,属性值!A:F,5,FALSE))))</f>
        <v/>
      </c>
      <c r="Z1497" s="90" t="str">
        <f t="shared" si="49"/>
        <v/>
      </c>
      <c r="AA1497" s="90" t="str">
        <f>IF(VLOOKUP(I1497,属性值!A:B,2,FALSE)&gt;16,"",IF(P1497="","",INT(VLOOKUP(P1497,属性值!I:O,R1497+1,FALSE)*VLOOKUP(I1497,属性值!A:D,3,FALSE))))</f>
        <v/>
      </c>
      <c r="AB1497" s="90" t="str">
        <f>IF(VLOOKUP(I1497,属性值!A:B,2,FALSE)&gt;16,"",IF(P1497="","",INT(VLOOKUP(P1497,属性值!I:O,R1497+1,FALSE)*VLOOKUP(I1497,属性值!A:D,4,FALSE))))</f>
        <v/>
      </c>
      <c r="AC1497" s="90">
        <v>35</v>
      </c>
      <c r="AD1497" s="90" t="str">
        <f>IF(AC1497="","",VLOOKUP(AC1497,状态名词!A:C,2,FALSE))</f>
        <v>reelement</v>
      </c>
      <c r="AE1497" s="90" t="str">
        <f>IF(AC1497="","",VLOOKUP(AC1497,状态名词!A:C,3,FALSE))</f>
        <v>全抗性强化</v>
      </c>
      <c r="AF1497" s="90">
        <v>10</v>
      </c>
    </row>
    <row r="1498" spans="1:32">
      <c r="I1498" s="90" t="str">
        <f>IF(H1498="",I1497,VLOOKUP(H1498,装备类型!A:B,2,FALSE))</f>
        <v>项链</v>
      </c>
      <c r="J1498" s="90">
        <v>3</v>
      </c>
      <c r="K1498" s="90" t="s">
        <v>2224</v>
      </c>
      <c r="L1498" s="90" t="s">
        <v>2222</v>
      </c>
      <c r="O1498" s="90">
        <v>1</v>
      </c>
      <c r="P1498" s="90">
        <v>60</v>
      </c>
      <c r="Q1498" s="55">
        <f t="shared" si="50"/>
        <v>67</v>
      </c>
      <c r="R1498" s="90">
        <v>5</v>
      </c>
      <c r="T1498" s="90" t="s">
        <v>3287</v>
      </c>
      <c r="U1498" s="90">
        <v>33741</v>
      </c>
      <c r="Y1498" s="90" t="str">
        <f>IF(VLOOKUP(I1498,属性值!A:F,2,FALSE)&lt;17,"",IF(P1498="","",INT(VLOOKUP(P1498,属性值!A:G,R1498+1,FALSE)*VLOOKUP(I1498,属性值!A:F,5,FALSE))))</f>
        <v/>
      </c>
      <c r="Z1498" s="90" t="str">
        <f t="shared" si="49"/>
        <v/>
      </c>
      <c r="AA1498" s="90">
        <f>IF(VLOOKUP(I1498,属性值!A:B,2,FALSE)&gt;16,"",IF(P1498="","",INT(VLOOKUP(P1498,属性值!I:O,R1498+1,FALSE)*VLOOKUP(I1498,属性值!A:D,3,FALSE))))</f>
        <v>642</v>
      </c>
      <c r="AB1498" s="90">
        <f>IF(VLOOKUP(I1498,属性值!A:B,2,FALSE)&gt;16,"",IF(P1498="","",INT(VLOOKUP(P1498,属性值!I:O,R1498+1,FALSE)*VLOOKUP(I1498,属性值!A:D,4,FALSE))))</f>
        <v>1285</v>
      </c>
      <c r="AC1498" s="90">
        <v>54</v>
      </c>
      <c r="AD1498" s="90" t="str">
        <f>IF(AC1498="","",VLOOKUP(AC1498,状态名词!A:C,2,FALSE))</f>
        <v>spi</v>
      </c>
      <c r="AE1498" s="90" t="str">
        <f>IF(AC1498="","",VLOOKUP(AC1498,状态名词!A:C,3,FALSE))</f>
        <v>精神</v>
      </c>
      <c r="AF1498" s="90">
        <v>140</v>
      </c>
    </row>
    <row r="1499" spans="1:32">
      <c r="I1499" s="90" t="str">
        <f>IF(H1499="",I1498,VLOOKUP(H1499,装备类型!A:B,2,FALSE))</f>
        <v>项链</v>
      </c>
      <c r="L1499" s="90" t="s">
        <v>225</v>
      </c>
      <c r="Q1499" s="55" t="str">
        <f t="shared" si="50"/>
        <v/>
      </c>
      <c r="Y1499" s="90" t="str">
        <f>IF(VLOOKUP(I1499,属性值!A:F,2,FALSE)&lt;17,"",IF(P1499="","",INT(VLOOKUP(P1499,属性值!A:G,R1499+1,FALSE)*VLOOKUP(I1499,属性值!A:F,5,FALSE))))</f>
        <v/>
      </c>
      <c r="Z1499" s="90" t="str">
        <f t="shared" si="49"/>
        <v/>
      </c>
      <c r="AA1499" s="90" t="str">
        <f>IF(VLOOKUP(I1499,属性值!A:B,2,FALSE)&gt;16,"",IF(P1499="","",INT(VLOOKUP(P1499,属性值!I:O,R1499+1,FALSE)*VLOOKUP(I1499,属性值!A:D,3,FALSE))))</f>
        <v/>
      </c>
      <c r="AB1499" s="90" t="str">
        <f>IF(VLOOKUP(I1499,属性值!A:B,2,FALSE)&gt;16,"",IF(P1499="","",INT(VLOOKUP(P1499,属性值!I:O,R1499+1,FALSE)*VLOOKUP(I1499,属性值!A:D,4,FALSE))))</f>
        <v/>
      </c>
      <c r="AC1499" s="90">
        <v>30</v>
      </c>
      <c r="AD1499" s="90" t="str">
        <f>IF(AC1499="","",VLOOKUP(AC1499,状态名词!A:C,2,FALSE))</f>
        <v>elementup</v>
      </c>
      <c r="AE1499" s="90" t="str">
        <f>IF(AC1499="","",VLOOKUP(AC1499,状态名词!A:C,3,FALSE))</f>
        <v>全属性强化</v>
      </c>
      <c r="AF1499" s="90">
        <v>15</v>
      </c>
    </row>
    <row r="1500" spans="1:32">
      <c r="I1500" s="90" t="str">
        <f>IF(H1500="",I1499,VLOOKUP(H1500,装备类型!A:B,2,FALSE))</f>
        <v>项链</v>
      </c>
      <c r="L1500" s="90" t="s">
        <v>225</v>
      </c>
      <c r="Q1500" s="55" t="str">
        <f t="shared" si="50"/>
        <v/>
      </c>
      <c r="Y1500" s="90" t="str">
        <f>IF(VLOOKUP(I1500,属性值!A:F,2,FALSE)&lt;17,"",IF(P1500="","",INT(VLOOKUP(P1500,属性值!A:G,R1500+1,FALSE)*VLOOKUP(I1500,属性值!A:F,5,FALSE))))</f>
        <v/>
      </c>
      <c r="Z1500" s="90" t="str">
        <f t="shared" si="49"/>
        <v/>
      </c>
      <c r="AA1500" s="90" t="str">
        <f>IF(VLOOKUP(I1500,属性值!A:B,2,FALSE)&gt;16,"",IF(P1500="","",INT(VLOOKUP(P1500,属性值!I:O,R1500+1,FALSE)*VLOOKUP(I1500,属性值!A:D,3,FALSE))))</f>
        <v/>
      </c>
      <c r="AB1500" s="90" t="str">
        <f>IF(VLOOKUP(I1500,属性值!A:B,2,FALSE)&gt;16,"",IF(P1500="","",INT(VLOOKUP(P1500,属性值!I:O,R1500+1,FALSE)*VLOOKUP(I1500,属性值!A:D,4,FALSE))))</f>
        <v/>
      </c>
      <c r="AC1500" s="90">
        <v>35</v>
      </c>
      <c r="AD1500" s="90" t="str">
        <f>IF(AC1500="","",VLOOKUP(AC1500,状态名词!A:C,2,FALSE))</f>
        <v>reelement</v>
      </c>
      <c r="AE1500" s="90" t="str">
        <f>IF(AC1500="","",VLOOKUP(AC1500,状态名词!A:C,3,FALSE))</f>
        <v>全抗性强化</v>
      </c>
      <c r="AF1500" s="90">
        <v>15</v>
      </c>
    </row>
    <row r="1501" spans="1:32">
      <c r="A1501" s="90">
        <v>16060</v>
      </c>
      <c r="B1501" s="90">
        <v>20</v>
      </c>
      <c r="C1501" s="90">
        <v>4</v>
      </c>
      <c r="D1501" s="90">
        <v>20</v>
      </c>
      <c r="E1501" s="90">
        <v>5</v>
      </c>
      <c r="F1501" s="90">
        <v>-3</v>
      </c>
      <c r="H1501" s="90">
        <v>16</v>
      </c>
      <c r="I1501" s="90" t="str">
        <f>IF(H1501="",I1500,VLOOKUP(H1501,装备类型!A:B,2,FALSE))</f>
        <v>手镯</v>
      </c>
      <c r="J1501" s="90">
        <v>1</v>
      </c>
      <c r="K1501" s="90" t="s">
        <v>2225</v>
      </c>
      <c r="L1501" s="90" t="s">
        <v>5466</v>
      </c>
      <c r="O1501" s="90">
        <v>1</v>
      </c>
      <c r="P1501" s="90">
        <v>20</v>
      </c>
      <c r="Q1501" s="55">
        <f t="shared" si="50"/>
        <v>25</v>
      </c>
      <c r="R1501" s="90">
        <v>4</v>
      </c>
      <c r="T1501" s="90" t="s">
        <v>3288</v>
      </c>
      <c r="Y1501" s="90" t="str">
        <f>IF(VLOOKUP(I1501,属性值!A:F,2,FALSE)&lt;17,"",IF(P1501="","",INT(VLOOKUP(P1501,属性值!A:G,R1501+1,FALSE)*VLOOKUP(I1501,属性值!A:F,5,FALSE))))</f>
        <v/>
      </c>
      <c r="Z1501" s="90" t="str">
        <f t="shared" si="49"/>
        <v/>
      </c>
      <c r="AA1501" s="90">
        <f>IF(VLOOKUP(I1501,属性值!A:B,2,FALSE)&gt;16,"",IF(P1501="","",INT(VLOOKUP(P1501,属性值!I:O,R1501+1,FALSE)*VLOOKUP(I1501,属性值!A:D,3,FALSE))))</f>
        <v>130</v>
      </c>
      <c r="AB1501" s="90">
        <f>IF(VLOOKUP(I1501,属性值!A:B,2,FALSE)&gt;16,"",IF(P1501="","",INT(VLOOKUP(P1501,属性值!I:O,R1501+1,FALSE)*VLOOKUP(I1501,属性值!A:D,4,FALSE))))</f>
        <v>260</v>
      </c>
      <c r="AC1501" s="90">
        <v>54</v>
      </c>
      <c r="AD1501" s="90" t="str">
        <f>IF(AC1501="","",VLOOKUP(AC1501,状态名词!A:C,2,FALSE))</f>
        <v>spi</v>
      </c>
      <c r="AE1501" s="90" t="str">
        <f>IF(AC1501="","",VLOOKUP(AC1501,状态名词!A:C,3,FALSE))</f>
        <v>精神</v>
      </c>
      <c r="AF1501" s="90">
        <v>60</v>
      </c>
    </row>
    <row r="1502" spans="1:32">
      <c r="I1502" s="90" t="str">
        <f>IF(H1502="",I1501,VLOOKUP(H1502,装备类型!A:B,2,FALSE))</f>
        <v>手镯</v>
      </c>
      <c r="L1502" s="90" t="s">
        <v>225</v>
      </c>
      <c r="Q1502" s="55" t="str">
        <f t="shared" si="50"/>
        <v/>
      </c>
      <c r="Y1502" s="90" t="str">
        <f>IF(VLOOKUP(I1502,属性值!A:F,2,FALSE)&lt;17,"",IF(P1502="","",INT(VLOOKUP(P1502,属性值!A:G,R1502+1,FALSE)*VLOOKUP(I1502,属性值!A:F,5,FALSE))))</f>
        <v/>
      </c>
      <c r="Z1502" s="90" t="str">
        <f t="shared" si="49"/>
        <v/>
      </c>
      <c r="AA1502" s="90" t="str">
        <f>IF(VLOOKUP(I1502,属性值!A:B,2,FALSE)&gt;16,"",IF(P1502="","",INT(VLOOKUP(P1502,属性值!I:O,R1502+1,FALSE)*VLOOKUP(I1502,属性值!A:D,3,FALSE))))</f>
        <v/>
      </c>
      <c r="AB1502" s="90" t="str">
        <f>IF(VLOOKUP(I1502,属性值!A:B,2,FALSE)&gt;16,"",IF(P1502="","",INT(VLOOKUP(P1502,属性值!I:O,R1502+1,FALSE)*VLOOKUP(I1502,属性值!A:D,4,FALSE))))</f>
        <v/>
      </c>
      <c r="AC1502" s="90">
        <v>30</v>
      </c>
      <c r="AD1502" s="90" t="str">
        <f>IF(AC1502="","",VLOOKUP(AC1502,状态名词!A:C,2,FALSE))</f>
        <v>elementup</v>
      </c>
      <c r="AE1502" s="90" t="str">
        <f>IF(AC1502="","",VLOOKUP(AC1502,状态名词!A:C,3,FALSE))</f>
        <v>全属性强化</v>
      </c>
      <c r="AF1502" s="90">
        <v>5</v>
      </c>
    </row>
    <row r="1503" spans="1:32">
      <c r="I1503" s="90" t="str">
        <f>IF(H1503="",I1502,VLOOKUP(H1503,装备类型!A:B,2,FALSE))</f>
        <v>手镯</v>
      </c>
      <c r="L1503" s="90" t="s">
        <v>225</v>
      </c>
      <c r="Q1503" s="55" t="str">
        <f t="shared" si="50"/>
        <v/>
      </c>
      <c r="Y1503" s="90" t="str">
        <f>IF(VLOOKUP(I1503,属性值!A:F,2,FALSE)&lt;17,"",IF(P1503="","",INT(VLOOKUP(P1503,属性值!A:G,R1503+1,FALSE)*VLOOKUP(I1503,属性值!A:F,5,FALSE))))</f>
        <v/>
      </c>
      <c r="Z1503" s="90" t="str">
        <f t="shared" si="49"/>
        <v/>
      </c>
      <c r="AA1503" s="90" t="str">
        <f>IF(VLOOKUP(I1503,属性值!A:B,2,FALSE)&gt;16,"",IF(P1503="","",INT(VLOOKUP(P1503,属性值!I:O,R1503+1,FALSE)*VLOOKUP(I1503,属性值!A:D,3,FALSE))))</f>
        <v/>
      </c>
      <c r="AB1503" s="90" t="str">
        <f>IF(VLOOKUP(I1503,属性值!A:B,2,FALSE)&gt;16,"",IF(P1503="","",INT(VLOOKUP(P1503,属性值!I:O,R1503+1,FALSE)*VLOOKUP(I1503,属性值!A:D,4,FALSE))))</f>
        <v/>
      </c>
      <c r="AC1503" s="90">
        <v>35</v>
      </c>
      <c r="AD1503" s="90" t="str">
        <f>IF(AC1503="","",VLOOKUP(AC1503,状态名词!A:C,2,FALSE))</f>
        <v>reelement</v>
      </c>
      <c r="AE1503" s="90" t="str">
        <f>IF(AC1503="","",VLOOKUP(AC1503,状态名词!A:C,3,FALSE))</f>
        <v>全抗性强化</v>
      </c>
      <c r="AF1503" s="90">
        <v>5</v>
      </c>
    </row>
    <row r="1504" spans="1:32">
      <c r="I1504" s="90" t="str">
        <f>IF(H1504="",I1503,VLOOKUP(H1504,装备类型!A:B,2,FALSE))</f>
        <v>手镯</v>
      </c>
      <c r="J1504" s="90">
        <v>2</v>
      </c>
      <c r="K1504" s="90" t="s">
        <v>2227</v>
      </c>
      <c r="L1504" s="90" t="s">
        <v>2226</v>
      </c>
      <c r="O1504" s="90">
        <v>1</v>
      </c>
      <c r="P1504" s="90">
        <v>40</v>
      </c>
      <c r="Q1504" s="55">
        <f t="shared" si="50"/>
        <v>45</v>
      </c>
      <c r="R1504" s="90">
        <v>4</v>
      </c>
      <c r="T1504" s="90" t="s">
        <v>3288</v>
      </c>
      <c r="Y1504" s="90" t="str">
        <f>IF(VLOOKUP(I1504,属性值!A:F,2,FALSE)&lt;17,"",IF(P1504="","",INT(VLOOKUP(P1504,属性值!A:G,R1504+1,FALSE)*VLOOKUP(I1504,属性值!A:F,5,FALSE))))</f>
        <v/>
      </c>
      <c r="Z1504" s="90" t="str">
        <f t="shared" si="49"/>
        <v/>
      </c>
      <c r="AA1504" s="90">
        <f>IF(VLOOKUP(I1504,属性值!A:B,2,FALSE)&gt;16,"",IF(P1504="","",INT(VLOOKUP(P1504,属性值!I:O,R1504+1,FALSE)*VLOOKUP(I1504,属性值!A:D,3,FALSE))))</f>
        <v>286</v>
      </c>
      <c r="AB1504" s="90">
        <f>IF(VLOOKUP(I1504,属性值!A:B,2,FALSE)&gt;16,"",IF(P1504="","",INT(VLOOKUP(P1504,属性值!I:O,R1504+1,FALSE)*VLOOKUP(I1504,属性值!A:D,4,FALSE))))</f>
        <v>572</v>
      </c>
      <c r="AC1504" s="90">
        <v>54</v>
      </c>
      <c r="AD1504" s="90" t="str">
        <f>IF(AC1504="","",VLOOKUP(AC1504,状态名词!A:C,2,FALSE))</f>
        <v>spi</v>
      </c>
      <c r="AE1504" s="90" t="str">
        <f>IF(AC1504="","",VLOOKUP(AC1504,状态名词!A:C,3,FALSE))</f>
        <v>精神</v>
      </c>
      <c r="AF1504" s="90">
        <v>80</v>
      </c>
    </row>
    <row r="1505" spans="1:32">
      <c r="I1505" s="90" t="str">
        <f>IF(H1505="",I1504,VLOOKUP(H1505,装备类型!A:B,2,FALSE))</f>
        <v>手镯</v>
      </c>
      <c r="L1505" s="90" t="s">
        <v>225</v>
      </c>
      <c r="Q1505" s="55" t="str">
        <f t="shared" si="50"/>
        <v/>
      </c>
      <c r="Y1505" s="90" t="str">
        <f>IF(VLOOKUP(I1505,属性值!A:F,2,FALSE)&lt;17,"",IF(P1505="","",INT(VLOOKUP(P1505,属性值!A:G,R1505+1,FALSE)*VLOOKUP(I1505,属性值!A:F,5,FALSE))))</f>
        <v/>
      </c>
      <c r="Z1505" s="90" t="str">
        <f t="shared" si="49"/>
        <v/>
      </c>
      <c r="AA1505" s="90" t="str">
        <f>IF(VLOOKUP(I1505,属性值!A:B,2,FALSE)&gt;16,"",IF(P1505="","",INT(VLOOKUP(P1505,属性值!I:O,R1505+1,FALSE)*VLOOKUP(I1505,属性值!A:D,3,FALSE))))</f>
        <v/>
      </c>
      <c r="AB1505" s="90" t="str">
        <f>IF(VLOOKUP(I1505,属性值!A:B,2,FALSE)&gt;16,"",IF(P1505="","",INT(VLOOKUP(P1505,属性值!I:O,R1505+1,FALSE)*VLOOKUP(I1505,属性值!A:D,4,FALSE))))</f>
        <v/>
      </c>
      <c r="AC1505" s="90">
        <v>30</v>
      </c>
      <c r="AD1505" s="90" t="str">
        <f>IF(AC1505="","",VLOOKUP(AC1505,状态名词!A:C,2,FALSE))</f>
        <v>elementup</v>
      </c>
      <c r="AE1505" s="90" t="str">
        <f>IF(AC1505="","",VLOOKUP(AC1505,状态名词!A:C,3,FALSE))</f>
        <v>全属性强化</v>
      </c>
      <c r="AF1505" s="90">
        <v>10</v>
      </c>
    </row>
    <row r="1506" spans="1:32">
      <c r="I1506" s="90" t="str">
        <f>IF(H1506="",I1505,VLOOKUP(H1506,装备类型!A:B,2,FALSE))</f>
        <v>手镯</v>
      </c>
      <c r="L1506" s="90" t="s">
        <v>225</v>
      </c>
      <c r="Q1506" s="55" t="str">
        <f t="shared" si="50"/>
        <v/>
      </c>
      <c r="Y1506" s="90" t="str">
        <f>IF(VLOOKUP(I1506,属性值!A:F,2,FALSE)&lt;17,"",IF(P1506="","",INT(VLOOKUP(P1506,属性值!A:G,R1506+1,FALSE)*VLOOKUP(I1506,属性值!A:F,5,FALSE))))</f>
        <v/>
      </c>
      <c r="Z1506" s="90" t="str">
        <f t="shared" ref="Z1506:Z1569" si="51">Y1506</f>
        <v/>
      </c>
      <c r="AA1506" s="90" t="str">
        <f>IF(VLOOKUP(I1506,属性值!A:B,2,FALSE)&gt;16,"",IF(P1506="","",INT(VLOOKUP(P1506,属性值!I:O,R1506+1,FALSE)*VLOOKUP(I1506,属性值!A:D,3,FALSE))))</f>
        <v/>
      </c>
      <c r="AB1506" s="90" t="str">
        <f>IF(VLOOKUP(I1506,属性值!A:B,2,FALSE)&gt;16,"",IF(P1506="","",INT(VLOOKUP(P1506,属性值!I:O,R1506+1,FALSE)*VLOOKUP(I1506,属性值!A:D,4,FALSE))))</f>
        <v/>
      </c>
      <c r="AC1506" s="90">
        <v>35</v>
      </c>
      <c r="AD1506" s="90" t="str">
        <f>IF(AC1506="","",VLOOKUP(AC1506,状态名词!A:C,2,FALSE))</f>
        <v>reelement</v>
      </c>
      <c r="AE1506" s="90" t="str">
        <f>IF(AC1506="","",VLOOKUP(AC1506,状态名词!A:C,3,FALSE))</f>
        <v>全抗性强化</v>
      </c>
      <c r="AF1506" s="90">
        <v>10</v>
      </c>
    </row>
    <row r="1507" spans="1:32">
      <c r="I1507" s="90" t="str">
        <f>IF(H1507="",I1506,VLOOKUP(H1507,装备类型!A:B,2,FALSE))</f>
        <v>手镯</v>
      </c>
      <c r="J1507" s="90">
        <v>3</v>
      </c>
      <c r="K1507" s="90" t="s">
        <v>2228</v>
      </c>
      <c r="L1507" s="90" t="s">
        <v>2226</v>
      </c>
      <c r="O1507" s="90">
        <v>1</v>
      </c>
      <c r="P1507" s="90">
        <v>60</v>
      </c>
      <c r="Q1507" s="55">
        <f t="shared" si="50"/>
        <v>67</v>
      </c>
      <c r="R1507" s="90">
        <v>5</v>
      </c>
      <c r="T1507" s="90" t="s">
        <v>3288</v>
      </c>
      <c r="U1507" s="90">
        <v>33742</v>
      </c>
      <c r="Y1507" s="90" t="str">
        <f>IF(VLOOKUP(I1507,属性值!A:F,2,FALSE)&lt;17,"",IF(P1507="","",INT(VLOOKUP(P1507,属性值!A:G,R1507+1,FALSE)*VLOOKUP(I1507,属性值!A:F,5,FALSE))))</f>
        <v/>
      </c>
      <c r="Z1507" s="90" t="str">
        <f t="shared" si="51"/>
        <v/>
      </c>
      <c r="AA1507" s="90">
        <f>IF(VLOOKUP(I1507,属性值!A:B,2,FALSE)&gt;16,"",IF(P1507="","",INT(VLOOKUP(P1507,属性值!I:O,R1507+1,FALSE)*VLOOKUP(I1507,属性值!A:D,3,FALSE))))</f>
        <v>642</v>
      </c>
      <c r="AB1507" s="90">
        <f>IF(VLOOKUP(I1507,属性值!A:B,2,FALSE)&gt;16,"",IF(P1507="","",INT(VLOOKUP(P1507,属性值!I:O,R1507+1,FALSE)*VLOOKUP(I1507,属性值!A:D,4,FALSE))))</f>
        <v>1285</v>
      </c>
      <c r="AC1507" s="90">
        <v>54</v>
      </c>
      <c r="AD1507" s="90" t="str">
        <f>IF(AC1507="","",VLOOKUP(AC1507,状态名词!A:C,2,FALSE))</f>
        <v>spi</v>
      </c>
      <c r="AE1507" s="90" t="str">
        <f>IF(AC1507="","",VLOOKUP(AC1507,状态名词!A:C,3,FALSE))</f>
        <v>精神</v>
      </c>
      <c r="AF1507" s="90">
        <v>140</v>
      </c>
    </row>
    <row r="1508" spans="1:32">
      <c r="I1508" s="90" t="str">
        <f>IF(H1508="",I1507,VLOOKUP(H1508,装备类型!A:B,2,FALSE))</f>
        <v>手镯</v>
      </c>
      <c r="L1508" s="90" t="s">
        <v>225</v>
      </c>
      <c r="Q1508" s="55" t="str">
        <f t="shared" si="50"/>
        <v/>
      </c>
      <c r="Y1508" s="90" t="str">
        <f>IF(VLOOKUP(I1508,属性值!A:F,2,FALSE)&lt;17,"",IF(P1508="","",INT(VLOOKUP(P1508,属性值!A:G,R1508+1,FALSE)*VLOOKUP(I1508,属性值!A:F,5,FALSE))))</f>
        <v/>
      </c>
      <c r="Z1508" s="90" t="str">
        <f t="shared" si="51"/>
        <v/>
      </c>
      <c r="AA1508" s="90" t="str">
        <f>IF(VLOOKUP(I1508,属性值!A:B,2,FALSE)&gt;16,"",IF(P1508="","",INT(VLOOKUP(P1508,属性值!I:O,R1508+1,FALSE)*VLOOKUP(I1508,属性值!A:D,3,FALSE))))</f>
        <v/>
      </c>
      <c r="AB1508" s="90" t="str">
        <f>IF(VLOOKUP(I1508,属性值!A:B,2,FALSE)&gt;16,"",IF(P1508="","",INT(VLOOKUP(P1508,属性值!I:O,R1508+1,FALSE)*VLOOKUP(I1508,属性值!A:D,4,FALSE))))</f>
        <v/>
      </c>
      <c r="AC1508" s="90">
        <v>30</v>
      </c>
      <c r="AD1508" s="90" t="str">
        <f>IF(AC1508="","",VLOOKUP(AC1508,状态名词!A:C,2,FALSE))</f>
        <v>elementup</v>
      </c>
      <c r="AE1508" s="90" t="str">
        <f>IF(AC1508="","",VLOOKUP(AC1508,状态名词!A:C,3,FALSE))</f>
        <v>全属性强化</v>
      </c>
      <c r="AF1508" s="90">
        <v>15</v>
      </c>
    </row>
    <row r="1509" spans="1:32">
      <c r="I1509" s="90" t="str">
        <f>IF(H1509="",I1508,VLOOKUP(H1509,装备类型!A:B,2,FALSE))</f>
        <v>手镯</v>
      </c>
      <c r="L1509" s="90" t="s">
        <v>225</v>
      </c>
      <c r="Q1509" s="55" t="str">
        <f t="shared" si="50"/>
        <v/>
      </c>
      <c r="Y1509" s="90" t="str">
        <f>IF(VLOOKUP(I1509,属性值!A:F,2,FALSE)&lt;17,"",IF(P1509="","",INT(VLOOKUP(P1509,属性值!A:G,R1509+1,FALSE)*VLOOKUP(I1509,属性值!A:F,5,FALSE))))</f>
        <v/>
      </c>
      <c r="Z1509" s="90" t="str">
        <f t="shared" si="51"/>
        <v/>
      </c>
      <c r="AA1509" s="90" t="str">
        <f>IF(VLOOKUP(I1509,属性值!A:B,2,FALSE)&gt;16,"",IF(P1509="","",INT(VLOOKUP(P1509,属性值!I:O,R1509+1,FALSE)*VLOOKUP(I1509,属性值!A:D,3,FALSE))))</f>
        <v/>
      </c>
      <c r="AB1509" s="90" t="str">
        <f>IF(VLOOKUP(I1509,属性值!A:B,2,FALSE)&gt;16,"",IF(P1509="","",INT(VLOOKUP(P1509,属性值!I:O,R1509+1,FALSE)*VLOOKUP(I1509,属性值!A:D,4,FALSE))))</f>
        <v/>
      </c>
      <c r="AC1509" s="90">
        <v>35</v>
      </c>
      <c r="AD1509" s="90" t="str">
        <f>IF(AC1509="","",VLOOKUP(AC1509,状态名词!A:C,2,FALSE))</f>
        <v>reelement</v>
      </c>
      <c r="AE1509" s="90" t="str">
        <f>IF(AC1509="","",VLOOKUP(AC1509,状态名词!A:C,3,FALSE))</f>
        <v>全抗性强化</v>
      </c>
      <c r="AF1509" s="90">
        <v>15</v>
      </c>
    </row>
    <row r="1510" spans="1:32">
      <c r="A1510" s="90">
        <v>16061</v>
      </c>
      <c r="B1510" s="90">
        <v>20</v>
      </c>
      <c r="C1510" s="90">
        <v>4</v>
      </c>
      <c r="D1510" s="90">
        <v>20</v>
      </c>
      <c r="E1510" s="90">
        <v>5</v>
      </c>
      <c r="F1510" s="90">
        <v>-3</v>
      </c>
      <c r="H1510" s="90">
        <v>11</v>
      </c>
      <c r="I1510" s="90" t="str">
        <f>IF(H1510="",I1509,VLOOKUP(H1510,装备类型!A:B,2,FALSE))</f>
        <v>头部</v>
      </c>
      <c r="J1510" s="90">
        <v>1</v>
      </c>
      <c r="K1510" s="90" t="s">
        <v>2229</v>
      </c>
      <c r="L1510" s="90" t="s">
        <v>5467</v>
      </c>
      <c r="O1510" s="90">
        <v>1</v>
      </c>
      <c r="P1510" s="90">
        <v>20</v>
      </c>
      <c r="Q1510" s="55">
        <f t="shared" si="50"/>
        <v>25</v>
      </c>
      <c r="R1510" s="90">
        <v>4</v>
      </c>
      <c r="T1510" s="90" t="s">
        <v>3289</v>
      </c>
      <c r="Y1510" s="90" t="str">
        <f>IF(VLOOKUP(I1510,属性值!A:F,2,FALSE)&lt;17,"",IF(P1510="","",INT(VLOOKUP(P1510,属性值!A:G,R1510+1,FALSE)*VLOOKUP(I1510,属性值!A:F,5,FALSE))))</f>
        <v/>
      </c>
      <c r="Z1510" s="90" t="str">
        <f t="shared" si="51"/>
        <v/>
      </c>
      <c r="AA1510" s="90">
        <f>IF(VLOOKUP(I1510,属性值!A:B,2,FALSE)&gt;16,"",IF(P1510="","",INT(VLOOKUP(P1510,属性值!I:O,R1510+1,FALSE)*VLOOKUP(I1510,属性值!A:D,3,FALSE))))</f>
        <v>260</v>
      </c>
      <c r="AB1510" s="90">
        <f>IF(VLOOKUP(I1510,属性值!A:B,2,FALSE)&gt;16,"",IF(P1510="","",INT(VLOOKUP(P1510,属性值!I:O,R1510+1,FALSE)*VLOOKUP(I1510,属性值!A:D,4,FALSE))))</f>
        <v>130</v>
      </c>
      <c r="AC1510" s="90">
        <v>58</v>
      </c>
      <c r="AD1510" s="90" t="str">
        <f>IF(AC1510="","",VLOOKUP(AC1510,状态名词!A:C,2,FALSE))</f>
        <v>vit</v>
      </c>
      <c r="AE1510" s="90" t="str">
        <f>IF(AC1510="","",VLOOKUP(AC1510,状态名词!A:C,3,FALSE))</f>
        <v>体力</v>
      </c>
      <c r="AF1510" s="90">
        <v>20</v>
      </c>
    </row>
    <row r="1511" spans="1:32">
      <c r="I1511" s="90" t="str">
        <f>IF(H1511="",I1510,VLOOKUP(H1511,装备类型!A:B,2,FALSE))</f>
        <v>头部</v>
      </c>
      <c r="L1511" s="90" t="s">
        <v>225</v>
      </c>
      <c r="Q1511" s="55" t="str">
        <f t="shared" si="50"/>
        <v/>
      </c>
      <c r="Y1511" s="90" t="str">
        <f>IF(VLOOKUP(I1511,属性值!A:F,2,FALSE)&lt;17,"",IF(P1511="","",INT(VLOOKUP(P1511,属性值!A:G,R1511+1,FALSE)*VLOOKUP(I1511,属性值!A:F,5,FALSE))))</f>
        <v/>
      </c>
      <c r="Z1511" s="90" t="str">
        <f t="shared" si="51"/>
        <v/>
      </c>
      <c r="AA1511" s="90" t="str">
        <f>IF(VLOOKUP(I1511,属性值!A:B,2,FALSE)&gt;16,"",IF(P1511="","",INT(VLOOKUP(P1511,属性值!I:O,R1511+1,FALSE)*VLOOKUP(I1511,属性值!A:D,3,FALSE))))</f>
        <v/>
      </c>
      <c r="AB1511" s="90" t="str">
        <f>IF(VLOOKUP(I1511,属性值!A:B,2,FALSE)&gt;16,"",IF(P1511="","",INT(VLOOKUP(P1511,属性值!I:O,R1511+1,FALSE)*VLOOKUP(I1511,属性值!A:D,4,FALSE))))</f>
        <v/>
      </c>
      <c r="AC1511" s="90">
        <v>62</v>
      </c>
      <c r="AD1511" s="90" t="str">
        <f>IF(AC1511="","",VLOOKUP(AC1511,状态名词!A:C,2,FALSE))</f>
        <v>team_ap</v>
      </c>
      <c r="AE1511" s="90" t="str">
        <f>IF(AC1511="","",VLOOKUP(AC1511,状态名词!A:C,3,FALSE))</f>
        <v>队伍AP</v>
      </c>
      <c r="AF1511" s="90">
        <v>20</v>
      </c>
    </row>
    <row r="1512" spans="1:32">
      <c r="I1512" s="90" t="str">
        <f>IF(H1512="",I1511,VLOOKUP(H1512,装备类型!A:B,2,FALSE))</f>
        <v>头部</v>
      </c>
      <c r="L1512" s="90" t="s">
        <v>225</v>
      </c>
      <c r="Q1512" s="55" t="str">
        <f t="shared" si="50"/>
        <v/>
      </c>
      <c r="Y1512" s="90" t="str">
        <f>IF(VLOOKUP(I1512,属性值!A:F,2,FALSE)&lt;17,"",IF(P1512="","",INT(VLOOKUP(P1512,属性值!A:G,R1512+1,FALSE)*VLOOKUP(I1512,属性值!A:F,5,FALSE))))</f>
        <v/>
      </c>
      <c r="Z1512" s="90" t="str">
        <f t="shared" si="51"/>
        <v/>
      </c>
      <c r="AA1512" s="90" t="str">
        <f>IF(VLOOKUP(I1512,属性值!A:B,2,FALSE)&gt;16,"",IF(P1512="","",INT(VLOOKUP(P1512,属性值!I:O,R1512+1,FALSE)*VLOOKUP(I1512,属性值!A:D,3,FALSE))))</f>
        <v/>
      </c>
      <c r="AB1512" s="90" t="str">
        <f>IF(VLOOKUP(I1512,属性值!A:B,2,FALSE)&gt;16,"",IF(P1512="","",INT(VLOOKUP(P1512,属性值!I:O,R1512+1,FALSE)*VLOOKUP(I1512,属性值!A:D,4,FALSE))))</f>
        <v/>
      </c>
      <c r="AC1512" s="90">
        <v>60</v>
      </c>
      <c r="AD1512" s="90" t="str">
        <f>IF(AC1512="","",VLOOKUP(AC1512,状态名词!A:C,2,FALSE))</f>
        <v>health</v>
      </c>
      <c r="AE1512" s="90" t="str">
        <f>IF(AC1512="","",VLOOKUP(AC1512,状态名词!A:C,3,FALSE))</f>
        <v>固定血量</v>
      </c>
      <c r="AF1512" s="90">
        <v>140</v>
      </c>
    </row>
    <row r="1513" spans="1:32">
      <c r="I1513" s="90" t="str">
        <f>IF(H1513="",I1512,VLOOKUP(H1513,装备类型!A:B,2,FALSE))</f>
        <v>头部</v>
      </c>
      <c r="J1513" s="90">
        <v>2</v>
      </c>
      <c r="K1513" s="90" t="s">
        <v>2230</v>
      </c>
      <c r="L1513" s="90" t="s">
        <v>2000</v>
      </c>
      <c r="O1513" s="90">
        <v>1</v>
      </c>
      <c r="P1513" s="90">
        <v>40</v>
      </c>
      <c r="Q1513" s="55">
        <f t="shared" si="50"/>
        <v>45</v>
      </c>
      <c r="R1513" s="90">
        <v>4</v>
      </c>
      <c r="T1513" s="90" t="s">
        <v>3289</v>
      </c>
      <c r="Y1513" s="90" t="str">
        <f>IF(VLOOKUP(I1513,属性值!A:F,2,FALSE)&lt;17,"",IF(P1513="","",INT(VLOOKUP(P1513,属性值!A:G,R1513+1,FALSE)*VLOOKUP(I1513,属性值!A:F,5,FALSE))))</f>
        <v/>
      </c>
      <c r="Z1513" s="90" t="str">
        <f t="shared" si="51"/>
        <v/>
      </c>
      <c r="AA1513" s="90">
        <f>IF(VLOOKUP(I1513,属性值!A:B,2,FALSE)&gt;16,"",IF(P1513="","",INT(VLOOKUP(P1513,属性值!I:O,R1513+1,FALSE)*VLOOKUP(I1513,属性值!A:D,3,FALSE))))</f>
        <v>572</v>
      </c>
      <c r="AB1513" s="90">
        <f>IF(VLOOKUP(I1513,属性值!A:B,2,FALSE)&gt;16,"",IF(P1513="","",INT(VLOOKUP(P1513,属性值!I:O,R1513+1,FALSE)*VLOOKUP(I1513,属性值!A:D,4,FALSE))))</f>
        <v>286</v>
      </c>
      <c r="AC1513" s="90">
        <v>58</v>
      </c>
      <c r="AD1513" s="90" t="str">
        <f>IF(AC1513="","",VLOOKUP(AC1513,状态名词!A:C,2,FALSE))</f>
        <v>vit</v>
      </c>
      <c r="AE1513" s="90" t="str">
        <f>IF(AC1513="","",VLOOKUP(AC1513,状态名词!A:C,3,FALSE))</f>
        <v>体力</v>
      </c>
      <c r="AF1513" s="90">
        <v>20</v>
      </c>
    </row>
    <row r="1514" spans="1:32">
      <c r="I1514" s="90" t="str">
        <f>IF(H1514="",I1513,VLOOKUP(H1514,装备类型!A:B,2,FALSE))</f>
        <v>头部</v>
      </c>
      <c r="L1514" s="90" t="s">
        <v>225</v>
      </c>
      <c r="Q1514" s="55" t="str">
        <f t="shared" si="50"/>
        <v/>
      </c>
      <c r="Y1514" s="90" t="str">
        <f>IF(VLOOKUP(I1514,属性值!A:F,2,FALSE)&lt;17,"",IF(P1514="","",INT(VLOOKUP(P1514,属性值!A:G,R1514+1,FALSE)*VLOOKUP(I1514,属性值!A:F,5,FALSE))))</f>
        <v/>
      </c>
      <c r="Z1514" s="90" t="str">
        <f t="shared" si="51"/>
        <v/>
      </c>
      <c r="AA1514" s="90" t="str">
        <f>IF(VLOOKUP(I1514,属性值!A:B,2,FALSE)&gt;16,"",IF(P1514="","",INT(VLOOKUP(P1514,属性值!I:O,R1514+1,FALSE)*VLOOKUP(I1514,属性值!A:D,3,FALSE))))</f>
        <v/>
      </c>
      <c r="AB1514" s="90" t="str">
        <f>IF(VLOOKUP(I1514,属性值!A:B,2,FALSE)&gt;16,"",IF(P1514="","",INT(VLOOKUP(P1514,属性值!I:O,R1514+1,FALSE)*VLOOKUP(I1514,属性值!A:D,4,FALSE))))</f>
        <v/>
      </c>
      <c r="AC1514" s="90">
        <v>62</v>
      </c>
      <c r="AD1514" s="90" t="str">
        <f>IF(AC1514="","",VLOOKUP(AC1514,状态名词!A:C,2,FALSE))</f>
        <v>team_ap</v>
      </c>
      <c r="AE1514" s="90" t="str">
        <f>IF(AC1514="","",VLOOKUP(AC1514,状态名词!A:C,3,FALSE))</f>
        <v>队伍AP</v>
      </c>
      <c r="AF1514" s="90">
        <v>20</v>
      </c>
    </row>
    <row r="1515" spans="1:32">
      <c r="I1515" s="90" t="str">
        <f>IF(H1515="",I1514,VLOOKUP(H1515,装备类型!A:B,2,FALSE))</f>
        <v>头部</v>
      </c>
      <c r="L1515" s="90" t="s">
        <v>225</v>
      </c>
      <c r="Q1515" s="55" t="str">
        <f t="shared" si="50"/>
        <v/>
      </c>
      <c r="Y1515" s="90" t="str">
        <f>IF(VLOOKUP(I1515,属性值!A:F,2,FALSE)&lt;17,"",IF(P1515="","",INT(VLOOKUP(P1515,属性值!A:G,R1515+1,FALSE)*VLOOKUP(I1515,属性值!A:F,5,FALSE))))</f>
        <v/>
      </c>
      <c r="Z1515" s="90" t="str">
        <f t="shared" si="51"/>
        <v/>
      </c>
      <c r="AA1515" s="90" t="str">
        <f>IF(VLOOKUP(I1515,属性值!A:B,2,FALSE)&gt;16,"",IF(P1515="","",INT(VLOOKUP(P1515,属性值!I:O,R1515+1,FALSE)*VLOOKUP(I1515,属性值!A:D,3,FALSE))))</f>
        <v/>
      </c>
      <c r="AB1515" s="90" t="str">
        <f>IF(VLOOKUP(I1515,属性值!A:B,2,FALSE)&gt;16,"",IF(P1515="","",INT(VLOOKUP(P1515,属性值!I:O,R1515+1,FALSE)*VLOOKUP(I1515,属性值!A:D,4,FALSE))))</f>
        <v/>
      </c>
      <c r="AC1515" s="90">
        <v>60</v>
      </c>
      <c r="AD1515" s="90" t="str">
        <f>IF(AC1515="","",VLOOKUP(AC1515,状态名词!A:C,2,FALSE))</f>
        <v>health</v>
      </c>
      <c r="AE1515" s="90" t="str">
        <f>IF(AC1515="","",VLOOKUP(AC1515,状态名词!A:C,3,FALSE))</f>
        <v>固定血量</v>
      </c>
      <c r="AF1515" s="90">
        <v>200</v>
      </c>
    </row>
    <row r="1516" spans="1:32">
      <c r="I1516" s="90" t="str">
        <f>IF(H1516="",I1515,VLOOKUP(H1516,装备类型!A:B,2,FALSE))</f>
        <v>头部</v>
      </c>
      <c r="J1516" s="90">
        <v>3</v>
      </c>
      <c r="K1516" s="90" t="s">
        <v>2231</v>
      </c>
      <c r="L1516" s="90" t="s">
        <v>2000</v>
      </c>
      <c r="O1516" s="90">
        <v>1</v>
      </c>
      <c r="P1516" s="90">
        <v>60</v>
      </c>
      <c r="Q1516" s="55">
        <f t="shared" si="50"/>
        <v>67</v>
      </c>
      <c r="R1516" s="90">
        <v>5</v>
      </c>
      <c r="T1516" s="90" t="s">
        <v>3289</v>
      </c>
      <c r="U1516" s="90">
        <v>33743</v>
      </c>
      <c r="Y1516" s="90" t="str">
        <f>IF(VLOOKUP(I1516,属性值!A:F,2,FALSE)&lt;17,"",IF(P1516="","",INT(VLOOKUP(P1516,属性值!A:G,R1516+1,FALSE)*VLOOKUP(I1516,属性值!A:F,5,FALSE))))</f>
        <v/>
      </c>
      <c r="Z1516" s="90" t="str">
        <f t="shared" si="51"/>
        <v/>
      </c>
      <c r="AA1516" s="90">
        <f>IF(VLOOKUP(I1516,属性值!A:B,2,FALSE)&gt;16,"",IF(P1516="","",INT(VLOOKUP(P1516,属性值!I:O,R1516+1,FALSE)*VLOOKUP(I1516,属性值!A:D,3,FALSE))))</f>
        <v>1285</v>
      </c>
      <c r="AB1516" s="90">
        <f>IF(VLOOKUP(I1516,属性值!A:B,2,FALSE)&gt;16,"",IF(P1516="","",INT(VLOOKUP(P1516,属性值!I:O,R1516+1,FALSE)*VLOOKUP(I1516,属性值!A:D,4,FALSE))))</f>
        <v>642</v>
      </c>
      <c r="AC1516" s="90">
        <v>58</v>
      </c>
      <c r="AD1516" s="90" t="str">
        <f>IF(AC1516="","",VLOOKUP(AC1516,状态名词!A:C,2,FALSE))</f>
        <v>vit</v>
      </c>
      <c r="AE1516" s="90" t="str">
        <f>IF(AC1516="","",VLOOKUP(AC1516,状态名词!A:C,3,FALSE))</f>
        <v>体力</v>
      </c>
      <c r="AF1516" s="90">
        <v>40</v>
      </c>
    </row>
    <row r="1517" spans="1:32">
      <c r="I1517" s="90" t="str">
        <f>IF(H1517="",I1516,VLOOKUP(H1517,装备类型!A:B,2,FALSE))</f>
        <v>头部</v>
      </c>
      <c r="L1517" s="90" t="s">
        <v>225</v>
      </c>
      <c r="Q1517" s="55" t="str">
        <f t="shared" si="50"/>
        <v/>
      </c>
      <c r="Y1517" s="90" t="str">
        <f>IF(VLOOKUP(I1517,属性值!A:F,2,FALSE)&lt;17,"",IF(P1517="","",INT(VLOOKUP(P1517,属性值!A:G,R1517+1,FALSE)*VLOOKUP(I1517,属性值!A:F,5,FALSE))))</f>
        <v/>
      </c>
      <c r="Z1517" s="90" t="str">
        <f t="shared" si="51"/>
        <v/>
      </c>
      <c r="AA1517" s="90" t="str">
        <f>IF(VLOOKUP(I1517,属性值!A:B,2,FALSE)&gt;16,"",IF(P1517="","",INT(VLOOKUP(P1517,属性值!I:O,R1517+1,FALSE)*VLOOKUP(I1517,属性值!A:D,3,FALSE))))</f>
        <v/>
      </c>
      <c r="AB1517" s="90" t="str">
        <f>IF(VLOOKUP(I1517,属性值!A:B,2,FALSE)&gt;16,"",IF(P1517="","",INT(VLOOKUP(P1517,属性值!I:O,R1517+1,FALSE)*VLOOKUP(I1517,属性值!A:D,4,FALSE))))</f>
        <v/>
      </c>
      <c r="AC1517" s="90">
        <v>62</v>
      </c>
      <c r="AD1517" s="90" t="str">
        <f>IF(AC1517="","",VLOOKUP(AC1517,状态名词!A:C,2,FALSE))</f>
        <v>team_ap</v>
      </c>
      <c r="AE1517" s="90" t="str">
        <f>IF(AC1517="","",VLOOKUP(AC1517,状态名词!A:C,3,FALSE))</f>
        <v>队伍AP</v>
      </c>
      <c r="AF1517" s="90">
        <v>30</v>
      </c>
    </row>
    <row r="1518" spans="1:32">
      <c r="I1518" s="90" t="str">
        <f>IF(H1518="",I1517,VLOOKUP(H1518,装备类型!A:B,2,FALSE))</f>
        <v>头部</v>
      </c>
      <c r="L1518" s="90" t="s">
        <v>225</v>
      </c>
      <c r="Q1518" s="55" t="str">
        <f t="shared" si="50"/>
        <v/>
      </c>
      <c r="Y1518" s="90" t="str">
        <f>IF(VLOOKUP(I1518,属性值!A:F,2,FALSE)&lt;17,"",IF(P1518="","",INT(VLOOKUP(P1518,属性值!A:G,R1518+1,FALSE)*VLOOKUP(I1518,属性值!A:F,5,FALSE))))</f>
        <v/>
      </c>
      <c r="Z1518" s="90" t="str">
        <f t="shared" si="51"/>
        <v/>
      </c>
      <c r="AA1518" s="90" t="str">
        <f>IF(VLOOKUP(I1518,属性值!A:B,2,FALSE)&gt;16,"",IF(P1518="","",INT(VLOOKUP(P1518,属性值!I:O,R1518+1,FALSE)*VLOOKUP(I1518,属性值!A:D,3,FALSE))))</f>
        <v/>
      </c>
      <c r="AB1518" s="90" t="str">
        <f>IF(VLOOKUP(I1518,属性值!A:B,2,FALSE)&gt;16,"",IF(P1518="","",INT(VLOOKUP(P1518,属性值!I:O,R1518+1,FALSE)*VLOOKUP(I1518,属性值!A:D,4,FALSE))))</f>
        <v/>
      </c>
      <c r="AC1518" s="90">
        <v>60</v>
      </c>
      <c r="AD1518" s="90" t="str">
        <f>IF(AC1518="","",VLOOKUP(AC1518,状态名词!A:C,2,FALSE))</f>
        <v>health</v>
      </c>
      <c r="AE1518" s="90" t="str">
        <f>IF(AC1518="","",VLOOKUP(AC1518,状态名词!A:C,3,FALSE))</f>
        <v>固定血量</v>
      </c>
      <c r="AF1518" s="90">
        <v>330</v>
      </c>
    </row>
    <row r="1519" spans="1:32">
      <c r="A1519" s="90">
        <v>16062</v>
      </c>
      <c r="B1519" s="90">
        <v>20</v>
      </c>
      <c r="C1519" s="90">
        <v>4</v>
      </c>
      <c r="D1519" s="90">
        <v>20</v>
      </c>
      <c r="E1519" s="90">
        <v>5</v>
      </c>
      <c r="F1519" s="90">
        <v>-3</v>
      </c>
      <c r="H1519" s="90">
        <v>12</v>
      </c>
      <c r="I1519" s="90" t="str">
        <f>IF(H1519="",I1518,VLOOKUP(H1519,装备类型!A:B,2,FALSE))</f>
        <v>胸部</v>
      </c>
      <c r="J1519" s="90">
        <v>1</v>
      </c>
      <c r="K1519" s="90" t="s">
        <v>2232</v>
      </c>
      <c r="L1519" s="90" t="s">
        <v>5467</v>
      </c>
      <c r="O1519" s="90">
        <v>1</v>
      </c>
      <c r="P1519" s="90">
        <v>20</v>
      </c>
      <c r="Q1519" s="55">
        <f t="shared" si="50"/>
        <v>25</v>
      </c>
      <c r="R1519" s="90">
        <v>4</v>
      </c>
      <c r="T1519" s="90" t="s">
        <v>3290</v>
      </c>
      <c r="Y1519" s="90" t="str">
        <f>IF(VLOOKUP(I1519,属性值!A:F,2,FALSE)&lt;17,"",IF(P1519="","",INT(VLOOKUP(P1519,属性值!A:G,R1519+1,FALSE)*VLOOKUP(I1519,属性值!A:F,5,FALSE))))</f>
        <v/>
      </c>
      <c r="Z1519" s="90" t="str">
        <f t="shared" si="51"/>
        <v/>
      </c>
      <c r="AA1519" s="90">
        <f>IF(VLOOKUP(I1519,属性值!A:B,2,FALSE)&gt;16,"",IF(P1519="","",INT(VLOOKUP(P1519,属性值!I:O,R1519+1,FALSE)*VLOOKUP(I1519,属性值!A:D,3,FALSE))))</f>
        <v>260</v>
      </c>
      <c r="AB1519" s="90">
        <f>IF(VLOOKUP(I1519,属性值!A:B,2,FALSE)&gt;16,"",IF(P1519="","",INT(VLOOKUP(P1519,属性值!I:O,R1519+1,FALSE)*VLOOKUP(I1519,属性值!A:D,4,FALSE))))</f>
        <v>130</v>
      </c>
      <c r="AC1519" s="90">
        <v>58</v>
      </c>
      <c r="AD1519" s="90" t="str">
        <f>IF(AC1519="","",VLOOKUP(AC1519,状态名词!A:C,2,FALSE))</f>
        <v>vit</v>
      </c>
      <c r="AE1519" s="90" t="str">
        <f>IF(AC1519="","",VLOOKUP(AC1519,状态名词!A:C,3,FALSE))</f>
        <v>体力</v>
      </c>
      <c r="AF1519" s="90">
        <v>20</v>
      </c>
    </row>
    <row r="1520" spans="1:32">
      <c r="I1520" s="90" t="str">
        <f>IF(H1520="",I1519,VLOOKUP(H1520,装备类型!A:B,2,FALSE))</f>
        <v>胸部</v>
      </c>
      <c r="L1520" s="90" t="s">
        <v>225</v>
      </c>
      <c r="Q1520" s="55" t="str">
        <f t="shared" si="50"/>
        <v/>
      </c>
      <c r="Y1520" s="90" t="str">
        <f>IF(VLOOKUP(I1520,属性值!A:F,2,FALSE)&lt;17,"",IF(P1520="","",INT(VLOOKUP(P1520,属性值!A:G,R1520+1,FALSE)*VLOOKUP(I1520,属性值!A:F,5,FALSE))))</f>
        <v/>
      </c>
      <c r="Z1520" s="90" t="str">
        <f t="shared" si="51"/>
        <v/>
      </c>
      <c r="AA1520" s="90" t="str">
        <f>IF(VLOOKUP(I1520,属性值!A:B,2,FALSE)&gt;16,"",IF(P1520="","",INT(VLOOKUP(P1520,属性值!I:O,R1520+1,FALSE)*VLOOKUP(I1520,属性值!A:D,3,FALSE))))</f>
        <v/>
      </c>
      <c r="AB1520" s="90" t="str">
        <f>IF(VLOOKUP(I1520,属性值!A:B,2,FALSE)&gt;16,"",IF(P1520="","",INT(VLOOKUP(P1520,属性值!I:O,R1520+1,FALSE)*VLOOKUP(I1520,属性值!A:D,4,FALSE))))</f>
        <v/>
      </c>
      <c r="AC1520" s="90">
        <v>62</v>
      </c>
      <c r="AD1520" s="90" t="str">
        <f>IF(AC1520="","",VLOOKUP(AC1520,状态名词!A:C,2,FALSE))</f>
        <v>team_ap</v>
      </c>
      <c r="AE1520" s="90" t="str">
        <f>IF(AC1520="","",VLOOKUP(AC1520,状态名词!A:C,3,FALSE))</f>
        <v>队伍AP</v>
      </c>
      <c r="AF1520" s="90">
        <v>20</v>
      </c>
    </row>
    <row r="1521" spans="1:32">
      <c r="I1521" s="90" t="str">
        <f>IF(H1521="",I1520,VLOOKUP(H1521,装备类型!A:B,2,FALSE))</f>
        <v>胸部</v>
      </c>
      <c r="L1521" s="90" t="s">
        <v>225</v>
      </c>
      <c r="Q1521" s="55" t="str">
        <f t="shared" si="50"/>
        <v/>
      </c>
      <c r="Y1521" s="90" t="str">
        <f>IF(VLOOKUP(I1521,属性值!A:F,2,FALSE)&lt;17,"",IF(P1521="","",INT(VLOOKUP(P1521,属性值!A:G,R1521+1,FALSE)*VLOOKUP(I1521,属性值!A:F,5,FALSE))))</f>
        <v/>
      </c>
      <c r="Z1521" s="90" t="str">
        <f t="shared" si="51"/>
        <v/>
      </c>
      <c r="AA1521" s="90" t="str">
        <f>IF(VLOOKUP(I1521,属性值!A:B,2,FALSE)&gt;16,"",IF(P1521="","",INT(VLOOKUP(P1521,属性值!I:O,R1521+1,FALSE)*VLOOKUP(I1521,属性值!A:D,3,FALSE))))</f>
        <v/>
      </c>
      <c r="AB1521" s="90" t="str">
        <f>IF(VLOOKUP(I1521,属性值!A:B,2,FALSE)&gt;16,"",IF(P1521="","",INT(VLOOKUP(P1521,属性值!I:O,R1521+1,FALSE)*VLOOKUP(I1521,属性值!A:D,4,FALSE))))</f>
        <v/>
      </c>
      <c r="AC1521" s="90">
        <v>60</v>
      </c>
      <c r="AD1521" s="90" t="str">
        <f>IF(AC1521="","",VLOOKUP(AC1521,状态名词!A:C,2,FALSE))</f>
        <v>health</v>
      </c>
      <c r="AE1521" s="90" t="str">
        <f>IF(AC1521="","",VLOOKUP(AC1521,状态名词!A:C,3,FALSE))</f>
        <v>固定血量</v>
      </c>
      <c r="AF1521" s="90">
        <v>140</v>
      </c>
    </row>
    <row r="1522" spans="1:32">
      <c r="I1522" s="90" t="str">
        <f>IF(H1522="",I1521,VLOOKUP(H1522,装备类型!A:B,2,FALSE))</f>
        <v>胸部</v>
      </c>
      <c r="J1522" s="90">
        <v>2</v>
      </c>
      <c r="K1522" s="90" t="s">
        <v>2233</v>
      </c>
      <c r="L1522" s="90" t="s">
        <v>2000</v>
      </c>
      <c r="O1522" s="90">
        <v>1</v>
      </c>
      <c r="P1522" s="90">
        <v>40</v>
      </c>
      <c r="Q1522" s="55">
        <f t="shared" si="50"/>
        <v>45</v>
      </c>
      <c r="R1522" s="90">
        <v>4</v>
      </c>
      <c r="T1522" s="90" t="s">
        <v>3290</v>
      </c>
      <c r="Y1522" s="90" t="str">
        <f>IF(VLOOKUP(I1522,属性值!A:F,2,FALSE)&lt;17,"",IF(P1522="","",INT(VLOOKUP(P1522,属性值!A:G,R1522+1,FALSE)*VLOOKUP(I1522,属性值!A:F,5,FALSE))))</f>
        <v/>
      </c>
      <c r="Z1522" s="90" t="str">
        <f t="shared" si="51"/>
        <v/>
      </c>
      <c r="AA1522" s="90">
        <f>IF(VLOOKUP(I1522,属性值!A:B,2,FALSE)&gt;16,"",IF(P1522="","",INT(VLOOKUP(P1522,属性值!I:O,R1522+1,FALSE)*VLOOKUP(I1522,属性值!A:D,3,FALSE))))</f>
        <v>572</v>
      </c>
      <c r="AB1522" s="90">
        <f>IF(VLOOKUP(I1522,属性值!A:B,2,FALSE)&gt;16,"",IF(P1522="","",INT(VLOOKUP(P1522,属性值!I:O,R1522+1,FALSE)*VLOOKUP(I1522,属性值!A:D,4,FALSE))))</f>
        <v>286</v>
      </c>
      <c r="AC1522" s="90">
        <v>58</v>
      </c>
      <c r="AD1522" s="90" t="str">
        <f>IF(AC1522="","",VLOOKUP(AC1522,状态名词!A:C,2,FALSE))</f>
        <v>vit</v>
      </c>
      <c r="AE1522" s="90" t="str">
        <f>IF(AC1522="","",VLOOKUP(AC1522,状态名词!A:C,3,FALSE))</f>
        <v>体力</v>
      </c>
      <c r="AF1522" s="90">
        <v>20</v>
      </c>
    </row>
    <row r="1523" spans="1:32">
      <c r="I1523" s="90" t="str">
        <f>IF(H1523="",I1522,VLOOKUP(H1523,装备类型!A:B,2,FALSE))</f>
        <v>胸部</v>
      </c>
      <c r="L1523" s="90" t="s">
        <v>225</v>
      </c>
      <c r="Q1523" s="55" t="str">
        <f t="shared" si="50"/>
        <v/>
      </c>
      <c r="Y1523" s="90" t="str">
        <f>IF(VLOOKUP(I1523,属性值!A:F,2,FALSE)&lt;17,"",IF(P1523="","",INT(VLOOKUP(P1523,属性值!A:G,R1523+1,FALSE)*VLOOKUP(I1523,属性值!A:F,5,FALSE))))</f>
        <v/>
      </c>
      <c r="Z1523" s="90" t="str">
        <f t="shared" si="51"/>
        <v/>
      </c>
      <c r="AA1523" s="90" t="str">
        <f>IF(VLOOKUP(I1523,属性值!A:B,2,FALSE)&gt;16,"",IF(P1523="","",INT(VLOOKUP(P1523,属性值!I:O,R1523+1,FALSE)*VLOOKUP(I1523,属性值!A:D,3,FALSE))))</f>
        <v/>
      </c>
      <c r="AB1523" s="90" t="str">
        <f>IF(VLOOKUP(I1523,属性值!A:B,2,FALSE)&gt;16,"",IF(P1523="","",INT(VLOOKUP(P1523,属性值!I:O,R1523+1,FALSE)*VLOOKUP(I1523,属性值!A:D,4,FALSE))))</f>
        <v/>
      </c>
      <c r="AC1523" s="90">
        <v>62</v>
      </c>
      <c r="AD1523" s="90" t="str">
        <f>IF(AC1523="","",VLOOKUP(AC1523,状态名词!A:C,2,FALSE))</f>
        <v>team_ap</v>
      </c>
      <c r="AE1523" s="90" t="str">
        <f>IF(AC1523="","",VLOOKUP(AC1523,状态名词!A:C,3,FALSE))</f>
        <v>队伍AP</v>
      </c>
      <c r="AF1523" s="90">
        <v>20</v>
      </c>
    </row>
    <row r="1524" spans="1:32">
      <c r="I1524" s="90" t="str">
        <f>IF(H1524="",I1523,VLOOKUP(H1524,装备类型!A:B,2,FALSE))</f>
        <v>胸部</v>
      </c>
      <c r="L1524" s="90" t="s">
        <v>225</v>
      </c>
      <c r="Q1524" s="55" t="str">
        <f t="shared" si="50"/>
        <v/>
      </c>
      <c r="Y1524" s="90" t="str">
        <f>IF(VLOOKUP(I1524,属性值!A:F,2,FALSE)&lt;17,"",IF(P1524="","",INT(VLOOKUP(P1524,属性值!A:G,R1524+1,FALSE)*VLOOKUP(I1524,属性值!A:F,5,FALSE))))</f>
        <v/>
      </c>
      <c r="Z1524" s="90" t="str">
        <f t="shared" si="51"/>
        <v/>
      </c>
      <c r="AA1524" s="90" t="str">
        <f>IF(VLOOKUP(I1524,属性值!A:B,2,FALSE)&gt;16,"",IF(P1524="","",INT(VLOOKUP(P1524,属性值!I:O,R1524+1,FALSE)*VLOOKUP(I1524,属性值!A:D,3,FALSE))))</f>
        <v/>
      </c>
      <c r="AB1524" s="90" t="str">
        <f>IF(VLOOKUP(I1524,属性值!A:B,2,FALSE)&gt;16,"",IF(P1524="","",INT(VLOOKUP(P1524,属性值!I:O,R1524+1,FALSE)*VLOOKUP(I1524,属性值!A:D,4,FALSE))))</f>
        <v/>
      </c>
      <c r="AC1524" s="90">
        <v>60</v>
      </c>
      <c r="AD1524" s="90" t="str">
        <f>IF(AC1524="","",VLOOKUP(AC1524,状态名词!A:C,2,FALSE))</f>
        <v>health</v>
      </c>
      <c r="AE1524" s="90" t="str">
        <f>IF(AC1524="","",VLOOKUP(AC1524,状态名词!A:C,3,FALSE))</f>
        <v>固定血量</v>
      </c>
      <c r="AF1524" s="90">
        <v>200</v>
      </c>
    </row>
    <row r="1525" spans="1:32">
      <c r="I1525" s="90" t="str">
        <f>IF(H1525="",I1524,VLOOKUP(H1525,装备类型!A:B,2,FALSE))</f>
        <v>胸部</v>
      </c>
      <c r="J1525" s="90">
        <v>3</v>
      </c>
      <c r="K1525" s="90" t="s">
        <v>2234</v>
      </c>
      <c r="L1525" s="90" t="s">
        <v>2000</v>
      </c>
      <c r="O1525" s="90">
        <v>1</v>
      </c>
      <c r="P1525" s="90">
        <v>60</v>
      </c>
      <c r="Q1525" s="55">
        <f t="shared" si="50"/>
        <v>67</v>
      </c>
      <c r="R1525" s="90">
        <v>5</v>
      </c>
      <c r="T1525" s="90" t="s">
        <v>3290</v>
      </c>
      <c r="U1525" s="90">
        <v>33744</v>
      </c>
      <c r="Y1525" s="90" t="str">
        <f>IF(VLOOKUP(I1525,属性值!A:F,2,FALSE)&lt;17,"",IF(P1525="","",INT(VLOOKUP(P1525,属性值!A:G,R1525+1,FALSE)*VLOOKUP(I1525,属性值!A:F,5,FALSE))))</f>
        <v/>
      </c>
      <c r="Z1525" s="90" t="str">
        <f t="shared" si="51"/>
        <v/>
      </c>
      <c r="AA1525" s="90">
        <f>IF(VLOOKUP(I1525,属性值!A:B,2,FALSE)&gt;16,"",IF(P1525="","",INT(VLOOKUP(P1525,属性值!I:O,R1525+1,FALSE)*VLOOKUP(I1525,属性值!A:D,3,FALSE))))</f>
        <v>1285</v>
      </c>
      <c r="AB1525" s="90">
        <f>IF(VLOOKUP(I1525,属性值!A:B,2,FALSE)&gt;16,"",IF(P1525="","",INT(VLOOKUP(P1525,属性值!I:O,R1525+1,FALSE)*VLOOKUP(I1525,属性值!A:D,4,FALSE))))</f>
        <v>642</v>
      </c>
      <c r="AC1525" s="90">
        <v>58</v>
      </c>
      <c r="AD1525" s="90" t="str">
        <f>IF(AC1525="","",VLOOKUP(AC1525,状态名词!A:C,2,FALSE))</f>
        <v>vit</v>
      </c>
      <c r="AE1525" s="90" t="str">
        <f>IF(AC1525="","",VLOOKUP(AC1525,状态名词!A:C,3,FALSE))</f>
        <v>体力</v>
      </c>
      <c r="AF1525" s="90">
        <v>40</v>
      </c>
    </row>
    <row r="1526" spans="1:32">
      <c r="I1526" s="90" t="str">
        <f>IF(H1526="",I1525,VLOOKUP(H1526,装备类型!A:B,2,FALSE))</f>
        <v>胸部</v>
      </c>
      <c r="L1526" s="90" t="s">
        <v>225</v>
      </c>
      <c r="Q1526" s="55" t="str">
        <f t="shared" si="50"/>
        <v/>
      </c>
      <c r="Y1526" s="90" t="str">
        <f>IF(VLOOKUP(I1526,属性值!A:F,2,FALSE)&lt;17,"",IF(P1526="","",INT(VLOOKUP(P1526,属性值!A:G,R1526+1,FALSE)*VLOOKUP(I1526,属性值!A:F,5,FALSE))))</f>
        <v/>
      </c>
      <c r="Z1526" s="90" t="str">
        <f t="shared" si="51"/>
        <v/>
      </c>
      <c r="AA1526" s="90" t="str">
        <f>IF(VLOOKUP(I1526,属性值!A:B,2,FALSE)&gt;16,"",IF(P1526="","",INT(VLOOKUP(P1526,属性值!I:O,R1526+1,FALSE)*VLOOKUP(I1526,属性值!A:D,3,FALSE))))</f>
        <v/>
      </c>
      <c r="AB1526" s="90" t="str">
        <f>IF(VLOOKUP(I1526,属性值!A:B,2,FALSE)&gt;16,"",IF(P1526="","",INT(VLOOKUP(P1526,属性值!I:O,R1526+1,FALSE)*VLOOKUP(I1526,属性值!A:D,4,FALSE))))</f>
        <v/>
      </c>
      <c r="AC1526" s="90">
        <v>62</v>
      </c>
      <c r="AD1526" s="90" t="str">
        <f>IF(AC1526="","",VLOOKUP(AC1526,状态名词!A:C,2,FALSE))</f>
        <v>team_ap</v>
      </c>
      <c r="AE1526" s="90" t="str">
        <f>IF(AC1526="","",VLOOKUP(AC1526,状态名词!A:C,3,FALSE))</f>
        <v>队伍AP</v>
      </c>
      <c r="AF1526" s="90">
        <v>30</v>
      </c>
    </row>
    <row r="1527" spans="1:32">
      <c r="I1527" s="90" t="str">
        <f>IF(H1527="",I1526,VLOOKUP(H1527,装备类型!A:B,2,FALSE))</f>
        <v>胸部</v>
      </c>
      <c r="L1527" s="90" t="s">
        <v>225</v>
      </c>
      <c r="Q1527" s="55" t="str">
        <f t="shared" si="50"/>
        <v/>
      </c>
      <c r="Y1527" s="90" t="str">
        <f>IF(VLOOKUP(I1527,属性值!A:F,2,FALSE)&lt;17,"",IF(P1527="","",INT(VLOOKUP(P1527,属性值!A:G,R1527+1,FALSE)*VLOOKUP(I1527,属性值!A:F,5,FALSE))))</f>
        <v/>
      </c>
      <c r="Z1527" s="90" t="str">
        <f t="shared" si="51"/>
        <v/>
      </c>
      <c r="AA1527" s="90" t="str">
        <f>IF(VLOOKUP(I1527,属性值!A:B,2,FALSE)&gt;16,"",IF(P1527="","",INT(VLOOKUP(P1527,属性值!I:O,R1527+1,FALSE)*VLOOKUP(I1527,属性值!A:D,3,FALSE))))</f>
        <v/>
      </c>
      <c r="AB1527" s="90" t="str">
        <f>IF(VLOOKUP(I1527,属性值!A:B,2,FALSE)&gt;16,"",IF(P1527="","",INT(VLOOKUP(P1527,属性值!I:O,R1527+1,FALSE)*VLOOKUP(I1527,属性值!A:D,4,FALSE))))</f>
        <v/>
      </c>
      <c r="AC1527" s="90">
        <v>60</v>
      </c>
      <c r="AD1527" s="90" t="str">
        <f>IF(AC1527="","",VLOOKUP(AC1527,状态名词!A:C,2,FALSE))</f>
        <v>health</v>
      </c>
      <c r="AE1527" s="90" t="str">
        <f>IF(AC1527="","",VLOOKUP(AC1527,状态名词!A:C,3,FALSE))</f>
        <v>固定血量</v>
      </c>
      <c r="AF1527" s="90">
        <v>330</v>
      </c>
    </row>
    <row r="1528" spans="1:32">
      <c r="A1528" s="90">
        <v>16063</v>
      </c>
      <c r="B1528" s="90">
        <v>20</v>
      </c>
      <c r="C1528" s="90">
        <v>4</v>
      </c>
      <c r="D1528" s="90">
        <v>20</v>
      </c>
      <c r="E1528" s="90">
        <v>5</v>
      </c>
      <c r="F1528" s="90">
        <v>-3</v>
      </c>
      <c r="H1528" s="90">
        <v>13</v>
      </c>
      <c r="I1528" s="90" t="str">
        <f>IF(H1528="",I1527,VLOOKUP(H1528,装备类型!A:B,2,FALSE))</f>
        <v>腿部</v>
      </c>
      <c r="J1528" s="90">
        <v>1</v>
      </c>
      <c r="K1528" s="90" t="s">
        <v>2235</v>
      </c>
      <c r="L1528" s="90" t="s">
        <v>5467</v>
      </c>
      <c r="O1528" s="90">
        <v>1</v>
      </c>
      <c r="P1528" s="90">
        <v>20</v>
      </c>
      <c r="Q1528" s="55">
        <f t="shared" si="50"/>
        <v>25</v>
      </c>
      <c r="R1528" s="90">
        <v>4</v>
      </c>
      <c r="T1528" s="90" t="s">
        <v>3291</v>
      </c>
      <c r="Y1528" s="90" t="str">
        <f>IF(VLOOKUP(I1528,属性值!A:F,2,FALSE)&lt;17,"",IF(P1528="","",INT(VLOOKUP(P1528,属性值!A:G,R1528+1,FALSE)*VLOOKUP(I1528,属性值!A:F,5,FALSE))))</f>
        <v/>
      </c>
      <c r="Z1528" s="90" t="str">
        <f t="shared" si="51"/>
        <v/>
      </c>
      <c r="AA1528" s="90">
        <f>IF(VLOOKUP(I1528,属性值!A:B,2,FALSE)&gt;16,"",IF(P1528="","",INT(VLOOKUP(P1528,属性值!I:O,R1528+1,FALSE)*VLOOKUP(I1528,属性值!A:D,3,FALSE))))</f>
        <v>260</v>
      </c>
      <c r="AB1528" s="90">
        <f>IF(VLOOKUP(I1528,属性值!A:B,2,FALSE)&gt;16,"",IF(P1528="","",INT(VLOOKUP(P1528,属性值!I:O,R1528+1,FALSE)*VLOOKUP(I1528,属性值!A:D,4,FALSE))))</f>
        <v>130</v>
      </c>
      <c r="AC1528" s="90">
        <v>58</v>
      </c>
      <c r="AD1528" s="90" t="str">
        <f>IF(AC1528="","",VLOOKUP(AC1528,状态名词!A:C,2,FALSE))</f>
        <v>vit</v>
      </c>
      <c r="AE1528" s="90" t="str">
        <f>IF(AC1528="","",VLOOKUP(AC1528,状态名词!A:C,3,FALSE))</f>
        <v>体力</v>
      </c>
      <c r="AF1528" s="90">
        <v>20</v>
      </c>
    </row>
    <row r="1529" spans="1:32">
      <c r="I1529" s="90" t="str">
        <f>IF(H1529="",I1528,VLOOKUP(H1529,装备类型!A:B,2,FALSE))</f>
        <v>腿部</v>
      </c>
      <c r="L1529" s="90" t="s">
        <v>225</v>
      </c>
      <c r="Q1529" s="55" t="str">
        <f t="shared" si="50"/>
        <v/>
      </c>
      <c r="Y1529" s="90" t="str">
        <f>IF(VLOOKUP(I1529,属性值!A:F,2,FALSE)&lt;17,"",IF(P1529="","",INT(VLOOKUP(P1529,属性值!A:G,R1529+1,FALSE)*VLOOKUP(I1529,属性值!A:F,5,FALSE))))</f>
        <v/>
      </c>
      <c r="Z1529" s="90" t="str">
        <f t="shared" si="51"/>
        <v/>
      </c>
      <c r="AA1529" s="90" t="str">
        <f>IF(VLOOKUP(I1529,属性值!A:B,2,FALSE)&gt;16,"",IF(P1529="","",INT(VLOOKUP(P1529,属性值!I:O,R1529+1,FALSE)*VLOOKUP(I1529,属性值!A:D,3,FALSE))))</f>
        <v/>
      </c>
      <c r="AB1529" s="90" t="str">
        <f>IF(VLOOKUP(I1529,属性值!A:B,2,FALSE)&gt;16,"",IF(P1529="","",INT(VLOOKUP(P1529,属性值!I:O,R1529+1,FALSE)*VLOOKUP(I1529,属性值!A:D,4,FALSE))))</f>
        <v/>
      </c>
      <c r="AC1529" s="90">
        <v>62</v>
      </c>
      <c r="AD1529" s="90" t="str">
        <f>IF(AC1529="","",VLOOKUP(AC1529,状态名词!A:C,2,FALSE))</f>
        <v>team_ap</v>
      </c>
      <c r="AE1529" s="90" t="str">
        <f>IF(AC1529="","",VLOOKUP(AC1529,状态名词!A:C,3,FALSE))</f>
        <v>队伍AP</v>
      </c>
      <c r="AF1529" s="90">
        <v>20</v>
      </c>
    </row>
    <row r="1530" spans="1:32">
      <c r="I1530" s="90" t="str">
        <f>IF(H1530="",I1529,VLOOKUP(H1530,装备类型!A:B,2,FALSE))</f>
        <v>腿部</v>
      </c>
      <c r="L1530" s="90" t="s">
        <v>225</v>
      </c>
      <c r="Q1530" s="55" t="str">
        <f t="shared" si="50"/>
        <v/>
      </c>
      <c r="Y1530" s="90" t="str">
        <f>IF(VLOOKUP(I1530,属性值!A:F,2,FALSE)&lt;17,"",IF(P1530="","",INT(VLOOKUP(P1530,属性值!A:G,R1530+1,FALSE)*VLOOKUP(I1530,属性值!A:F,5,FALSE))))</f>
        <v/>
      </c>
      <c r="Z1530" s="90" t="str">
        <f t="shared" si="51"/>
        <v/>
      </c>
      <c r="AA1530" s="90" t="str">
        <f>IF(VLOOKUP(I1530,属性值!A:B,2,FALSE)&gt;16,"",IF(P1530="","",INT(VLOOKUP(P1530,属性值!I:O,R1530+1,FALSE)*VLOOKUP(I1530,属性值!A:D,3,FALSE))))</f>
        <v/>
      </c>
      <c r="AB1530" s="90" t="str">
        <f>IF(VLOOKUP(I1530,属性值!A:B,2,FALSE)&gt;16,"",IF(P1530="","",INT(VLOOKUP(P1530,属性值!I:O,R1530+1,FALSE)*VLOOKUP(I1530,属性值!A:D,4,FALSE))))</f>
        <v/>
      </c>
      <c r="AC1530" s="90">
        <v>60</v>
      </c>
      <c r="AD1530" s="90" t="str">
        <f>IF(AC1530="","",VLOOKUP(AC1530,状态名词!A:C,2,FALSE))</f>
        <v>health</v>
      </c>
      <c r="AE1530" s="90" t="str">
        <f>IF(AC1530="","",VLOOKUP(AC1530,状态名词!A:C,3,FALSE))</f>
        <v>固定血量</v>
      </c>
      <c r="AF1530" s="90">
        <v>140</v>
      </c>
    </row>
    <row r="1531" spans="1:32">
      <c r="I1531" s="90" t="str">
        <f>IF(H1531="",I1530,VLOOKUP(H1531,装备类型!A:B,2,FALSE))</f>
        <v>腿部</v>
      </c>
      <c r="J1531" s="90">
        <v>2</v>
      </c>
      <c r="K1531" s="90" t="s">
        <v>2236</v>
      </c>
      <c r="L1531" s="90" t="s">
        <v>2000</v>
      </c>
      <c r="O1531" s="90">
        <v>1</v>
      </c>
      <c r="P1531" s="90">
        <v>40</v>
      </c>
      <c r="Q1531" s="55">
        <f t="shared" si="50"/>
        <v>45</v>
      </c>
      <c r="R1531" s="90">
        <v>4</v>
      </c>
      <c r="T1531" s="90" t="s">
        <v>3291</v>
      </c>
      <c r="Y1531" s="90" t="str">
        <f>IF(VLOOKUP(I1531,属性值!A:F,2,FALSE)&lt;17,"",IF(P1531="","",INT(VLOOKUP(P1531,属性值!A:G,R1531+1,FALSE)*VLOOKUP(I1531,属性值!A:F,5,FALSE))))</f>
        <v/>
      </c>
      <c r="Z1531" s="90" t="str">
        <f t="shared" si="51"/>
        <v/>
      </c>
      <c r="AA1531" s="90">
        <f>IF(VLOOKUP(I1531,属性值!A:B,2,FALSE)&gt;16,"",IF(P1531="","",INT(VLOOKUP(P1531,属性值!I:O,R1531+1,FALSE)*VLOOKUP(I1531,属性值!A:D,3,FALSE))))</f>
        <v>572</v>
      </c>
      <c r="AB1531" s="90">
        <f>IF(VLOOKUP(I1531,属性值!A:B,2,FALSE)&gt;16,"",IF(P1531="","",INT(VLOOKUP(P1531,属性值!I:O,R1531+1,FALSE)*VLOOKUP(I1531,属性值!A:D,4,FALSE))))</f>
        <v>286</v>
      </c>
      <c r="AC1531" s="90">
        <v>58</v>
      </c>
      <c r="AD1531" s="90" t="str">
        <f>IF(AC1531="","",VLOOKUP(AC1531,状态名词!A:C,2,FALSE))</f>
        <v>vit</v>
      </c>
      <c r="AE1531" s="90" t="str">
        <f>IF(AC1531="","",VLOOKUP(AC1531,状态名词!A:C,3,FALSE))</f>
        <v>体力</v>
      </c>
      <c r="AF1531" s="90">
        <v>20</v>
      </c>
    </row>
    <row r="1532" spans="1:32">
      <c r="I1532" s="90" t="str">
        <f>IF(H1532="",I1531,VLOOKUP(H1532,装备类型!A:B,2,FALSE))</f>
        <v>腿部</v>
      </c>
      <c r="L1532" s="90" t="s">
        <v>225</v>
      </c>
      <c r="Q1532" s="55" t="str">
        <f t="shared" si="50"/>
        <v/>
      </c>
      <c r="Y1532" s="90" t="str">
        <f>IF(VLOOKUP(I1532,属性值!A:F,2,FALSE)&lt;17,"",IF(P1532="","",INT(VLOOKUP(P1532,属性值!A:G,R1532+1,FALSE)*VLOOKUP(I1532,属性值!A:F,5,FALSE))))</f>
        <v/>
      </c>
      <c r="Z1532" s="90" t="str">
        <f t="shared" si="51"/>
        <v/>
      </c>
      <c r="AA1532" s="90" t="str">
        <f>IF(VLOOKUP(I1532,属性值!A:B,2,FALSE)&gt;16,"",IF(P1532="","",INT(VLOOKUP(P1532,属性值!I:O,R1532+1,FALSE)*VLOOKUP(I1532,属性值!A:D,3,FALSE))))</f>
        <v/>
      </c>
      <c r="AB1532" s="90" t="str">
        <f>IF(VLOOKUP(I1532,属性值!A:B,2,FALSE)&gt;16,"",IF(P1532="","",INT(VLOOKUP(P1532,属性值!I:O,R1532+1,FALSE)*VLOOKUP(I1532,属性值!A:D,4,FALSE))))</f>
        <v/>
      </c>
      <c r="AC1532" s="90">
        <v>62</v>
      </c>
      <c r="AD1532" s="90" t="str">
        <f>IF(AC1532="","",VLOOKUP(AC1532,状态名词!A:C,2,FALSE))</f>
        <v>team_ap</v>
      </c>
      <c r="AE1532" s="90" t="str">
        <f>IF(AC1532="","",VLOOKUP(AC1532,状态名词!A:C,3,FALSE))</f>
        <v>队伍AP</v>
      </c>
      <c r="AF1532" s="90">
        <v>20</v>
      </c>
    </row>
    <row r="1533" spans="1:32">
      <c r="I1533" s="90" t="str">
        <f>IF(H1533="",I1532,VLOOKUP(H1533,装备类型!A:B,2,FALSE))</f>
        <v>腿部</v>
      </c>
      <c r="L1533" s="90" t="s">
        <v>225</v>
      </c>
      <c r="Q1533" s="55" t="str">
        <f t="shared" si="50"/>
        <v/>
      </c>
      <c r="Y1533" s="90" t="str">
        <f>IF(VLOOKUP(I1533,属性值!A:F,2,FALSE)&lt;17,"",IF(P1533="","",INT(VLOOKUP(P1533,属性值!A:G,R1533+1,FALSE)*VLOOKUP(I1533,属性值!A:F,5,FALSE))))</f>
        <v/>
      </c>
      <c r="Z1533" s="90" t="str">
        <f t="shared" si="51"/>
        <v/>
      </c>
      <c r="AA1533" s="90" t="str">
        <f>IF(VLOOKUP(I1533,属性值!A:B,2,FALSE)&gt;16,"",IF(P1533="","",INT(VLOOKUP(P1533,属性值!I:O,R1533+1,FALSE)*VLOOKUP(I1533,属性值!A:D,3,FALSE))))</f>
        <v/>
      </c>
      <c r="AB1533" s="90" t="str">
        <f>IF(VLOOKUP(I1533,属性值!A:B,2,FALSE)&gt;16,"",IF(P1533="","",INT(VLOOKUP(P1533,属性值!I:O,R1533+1,FALSE)*VLOOKUP(I1533,属性值!A:D,4,FALSE))))</f>
        <v/>
      </c>
      <c r="AC1533" s="90">
        <v>60</v>
      </c>
      <c r="AD1533" s="90" t="str">
        <f>IF(AC1533="","",VLOOKUP(AC1533,状态名词!A:C,2,FALSE))</f>
        <v>health</v>
      </c>
      <c r="AE1533" s="90" t="str">
        <f>IF(AC1533="","",VLOOKUP(AC1533,状态名词!A:C,3,FALSE))</f>
        <v>固定血量</v>
      </c>
      <c r="AF1533" s="90">
        <v>200</v>
      </c>
    </row>
    <row r="1534" spans="1:32">
      <c r="I1534" s="90" t="str">
        <f>IF(H1534="",I1533,VLOOKUP(H1534,装备类型!A:B,2,FALSE))</f>
        <v>腿部</v>
      </c>
      <c r="J1534" s="90">
        <v>3</v>
      </c>
      <c r="K1534" s="90" t="s">
        <v>2237</v>
      </c>
      <c r="L1534" s="90" t="s">
        <v>2000</v>
      </c>
      <c r="O1534" s="90">
        <v>1</v>
      </c>
      <c r="P1534" s="90">
        <v>60</v>
      </c>
      <c r="Q1534" s="55">
        <f t="shared" si="50"/>
        <v>67</v>
      </c>
      <c r="R1534" s="90">
        <v>5</v>
      </c>
      <c r="T1534" s="90" t="s">
        <v>3291</v>
      </c>
      <c r="U1534" s="90">
        <v>33745</v>
      </c>
      <c r="Y1534" s="90" t="str">
        <f>IF(VLOOKUP(I1534,属性值!A:F,2,FALSE)&lt;17,"",IF(P1534="","",INT(VLOOKUP(P1534,属性值!A:G,R1534+1,FALSE)*VLOOKUP(I1534,属性值!A:F,5,FALSE))))</f>
        <v/>
      </c>
      <c r="Z1534" s="90" t="str">
        <f t="shared" si="51"/>
        <v/>
      </c>
      <c r="AA1534" s="90">
        <f>IF(VLOOKUP(I1534,属性值!A:B,2,FALSE)&gt;16,"",IF(P1534="","",INT(VLOOKUP(P1534,属性值!I:O,R1534+1,FALSE)*VLOOKUP(I1534,属性值!A:D,3,FALSE))))</f>
        <v>1285</v>
      </c>
      <c r="AB1534" s="90">
        <f>IF(VLOOKUP(I1534,属性值!A:B,2,FALSE)&gt;16,"",IF(P1534="","",INT(VLOOKUP(P1534,属性值!I:O,R1534+1,FALSE)*VLOOKUP(I1534,属性值!A:D,4,FALSE))))</f>
        <v>642</v>
      </c>
      <c r="AC1534" s="90">
        <v>58</v>
      </c>
      <c r="AD1534" s="90" t="str">
        <f>IF(AC1534="","",VLOOKUP(AC1534,状态名词!A:C,2,FALSE))</f>
        <v>vit</v>
      </c>
      <c r="AE1534" s="90" t="str">
        <f>IF(AC1534="","",VLOOKUP(AC1534,状态名词!A:C,3,FALSE))</f>
        <v>体力</v>
      </c>
      <c r="AF1534" s="90">
        <v>40</v>
      </c>
    </row>
    <row r="1535" spans="1:32">
      <c r="I1535" s="90" t="str">
        <f>IF(H1535="",I1534,VLOOKUP(H1535,装备类型!A:B,2,FALSE))</f>
        <v>腿部</v>
      </c>
      <c r="L1535" s="90" t="s">
        <v>225</v>
      </c>
      <c r="Q1535" s="55" t="str">
        <f t="shared" si="50"/>
        <v/>
      </c>
      <c r="Y1535" s="90" t="str">
        <f>IF(VLOOKUP(I1535,属性值!A:F,2,FALSE)&lt;17,"",IF(P1535="","",INT(VLOOKUP(P1535,属性值!A:G,R1535+1,FALSE)*VLOOKUP(I1535,属性值!A:F,5,FALSE))))</f>
        <v/>
      </c>
      <c r="Z1535" s="90" t="str">
        <f t="shared" si="51"/>
        <v/>
      </c>
      <c r="AA1535" s="90" t="str">
        <f>IF(VLOOKUP(I1535,属性值!A:B,2,FALSE)&gt;16,"",IF(P1535="","",INT(VLOOKUP(P1535,属性值!I:O,R1535+1,FALSE)*VLOOKUP(I1535,属性值!A:D,3,FALSE))))</f>
        <v/>
      </c>
      <c r="AB1535" s="90" t="str">
        <f>IF(VLOOKUP(I1535,属性值!A:B,2,FALSE)&gt;16,"",IF(P1535="","",INT(VLOOKUP(P1535,属性值!I:O,R1535+1,FALSE)*VLOOKUP(I1535,属性值!A:D,4,FALSE))))</f>
        <v/>
      </c>
      <c r="AC1535" s="90">
        <v>62</v>
      </c>
      <c r="AD1535" s="90" t="str">
        <f>IF(AC1535="","",VLOOKUP(AC1535,状态名词!A:C,2,FALSE))</f>
        <v>team_ap</v>
      </c>
      <c r="AE1535" s="90" t="str">
        <f>IF(AC1535="","",VLOOKUP(AC1535,状态名词!A:C,3,FALSE))</f>
        <v>队伍AP</v>
      </c>
      <c r="AF1535" s="90">
        <v>30</v>
      </c>
    </row>
    <row r="1536" spans="1:32">
      <c r="I1536" s="90" t="str">
        <f>IF(H1536="",I1535,VLOOKUP(H1536,装备类型!A:B,2,FALSE))</f>
        <v>腿部</v>
      </c>
      <c r="L1536" s="90" t="s">
        <v>225</v>
      </c>
      <c r="Q1536" s="55" t="str">
        <f t="shared" si="50"/>
        <v/>
      </c>
      <c r="Y1536" s="90" t="str">
        <f>IF(VLOOKUP(I1536,属性值!A:F,2,FALSE)&lt;17,"",IF(P1536="","",INT(VLOOKUP(P1536,属性值!A:G,R1536+1,FALSE)*VLOOKUP(I1536,属性值!A:F,5,FALSE))))</f>
        <v/>
      </c>
      <c r="Z1536" s="90" t="str">
        <f t="shared" si="51"/>
        <v/>
      </c>
      <c r="AA1536" s="90" t="str">
        <f>IF(VLOOKUP(I1536,属性值!A:B,2,FALSE)&gt;16,"",IF(P1536="","",INT(VLOOKUP(P1536,属性值!I:O,R1536+1,FALSE)*VLOOKUP(I1536,属性值!A:D,3,FALSE))))</f>
        <v/>
      </c>
      <c r="AB1536" s="90" t="str">
        <f>IF(VLOOKUP(I1536,属性值!A:B,2,FALSE)&gt;16,"",IF(P1536="","",INT(VLOOKUP(P1536,属性值!I:O,R1536+1,FALSE)*VLOOKUP(I1536,属性值!A:D,4,FALSE))))</f>
        <v/>
      </c>
      <c r="AC1536" s="90">
        <v>60</v>
      </c>
      <c r="AD1536" s="90" t="str">
        <f>IF(AC1536="","",VLOOKUP(AC1536,状态名词!A:C,2,FALSE))</f>
        <v>health</v>
      </c>
      <c r="AE1536" s="90" t="str">
        <f>IF(AC1536="","",VLOOKUP(AC1536,状态名词!A:C,3,FALSE))</f>
        <v>固定血量</v>
      </c>
      <c r="AF1536" s="90">
        <v>330</v>
      </c>
    </row>
    <row r="1537" spans="1:32">
      <c r="A1537" s="90">
        <v>16064</v>
      </c>
      <c r="B1537" s="90">
        <v>20</v>
      </c>
      <c r="C1537" s="90">
        <v>4</v>
      </c>
      <c r="D1537" s="90">
        <v>20</v>
      </c>
      <c r="E1537" s="90">
        <v>5</v>
      </c>
      <c r="F1537" s="90">
        <v>-3</v>
      </c>
      <c r="H1537" s="90">
        <v>14</v>
      </c>
      <c r="I1537" s="90" t="str">
        <f>IF(H1537="",I1536,VLOOKUP(H1537,装备类型!A:B,2,FALSE))</f>
        <v>戒指</v>
      </c>
      <c r="J1537" s="90">
        <v>1</v>
      </c>
      <c r="K1537" s="90" t="s">
        <v>2238</v>
      </c>
      <c r="L1537" s="90" t="s">
        <v>5467</v>
      </c>
      <c r="O1537" s="90">
        <v>1</v>
      </c>
      <c r="P1537" s="90">
        <v>20</v>
      </c>
      <c r="Q1537" s="55">
        <f t="shared" si="50"/>
        <v>25</v>
      </c>
      <c r="R1537" s="90">
        <v>4</v>
      </c>
      <c r="T1537" s="90" t="s">
        <v>3292</v>
      </c>
      <c r="Y1537" s="90" t="str">
        <f>IF(VLOOKUP(I1537,属性值!A:F,2,FALSE)&lt;17,"",IF(P1537="","",INT(VLOOKUP(P1537,属性值!A:G,R1537+1,FALSE)*VLOOKUP(I1537,属性值!A:F,5,FALSE))))</f>
        <v/>
      </c>
      <c r="Z1537" s="90" t="str">
        <f t="shared" si="51"/>
        <v/>
      </c>
      <c r="AA1537" s="90">
        <f>IF(VLOOKUP(I1537,属性值!A:B,2,FALSE)&gt;16,"",IF(P1537="","",INT(VLOOKUP(P1537,属性值!I:O,R1537+1,FALSE)*VLOOKUP(I1537,属性值!A:D,3,FALSE))))</f>
        <v>130</v>
      </c>
      <c r="AB1537" s="90">
        <f>IF(VLOOKUP(I1537,属性值!A:B,2,FALSE)&gt;16,"",IF(P1537="","",INT(VLOOKUP(P1537,属性值!I:O,R1537+1,FALSE)*VLOOKUP(I1537,属性值!A:D,4,FALSE))))</f>
        <v>260</v>
      </c>
      <c r="AC1537" s="90">
        <v>54</v>
      </c>
      <c r="AD1537" s="90" t="str">
        <f>IF(AC1537="","",VLOOKUP(AC1537,状态名词!A:C,2,FALSE))</f>
        <v>spi</v>
      </c>
      <c r="AE1537" s="90" t="str">
        <f>IF(AC1537="","",VLOOKUP(AC1537,状态名词!A:C,3,FALSE))</f>
        <v>精神</v>
      </c>
      <c r="AF1537" s="90">
        <v>20</v>
      </c>
    </row>
    <row r="1538" spans="1:32">
      <c r="I1538" s="90" t="str">
        <f>IF(H1538="",I1537,VLOOKUP(H1538,装备类型!A:B,2,FALSE))</f>
        <v>戒指</v>
      </c>
      <c r="L1538" s="90" t="s">
        <v>225</v>
      </c>
      <c r="Q1538" s="55" t="str">
        <f t="shared" si="50"/>
        <v/>
      </c>
      <c r="Y1538" s="90" t="str">
        <f>IF(VLOOKUP(I1538,属性值!A:F,2,FALSE)&lt;17,"",IF(P1538="","",INT(VLOOKUP(P1538,属性值!A:G,R1538+1,FALSE)*VLOOKUP(I1538,属性值!A:F,5,FALSE))))</f>
        <v/>
      </c>
      <c r="Z1538" s="90" t="str">
        <f t="shared" si="51"/>
        <v/>
      </c>
      <c r="AA1538" s="90" t="str">
        <f>IF(VLOOKUP(I1538,属性值!A:B,2,FALSE)&gt;16,"",IF(P1538="","",INT(VLOOKUP(P1538,属性值!I:O,R1538+1,FALSE)*VLOOKUP(I1538,属性值!A:D,3,FALSE))))</f>
        <v/>
      </c>
      <c r="AB1538" s="90" t="str">
        <f>IF(VLOOKUP(I1538,属性值!A:B,2,FALSE)&gt;16,"",IF(P1538="","",INT(VLOOKUP(P1538,属性值!I:O,R1538+1,FALSE)*VLOOKUP(I1538,属性值!A:D,4,FALSE))))</f>
        <v/>
      </c>
      <c r="AC1538" s="90">
        <v>18</v>
      </c>
      <c r="AD1538" s="90" t="str">
        <f>IF(AC1538="","",VLOOKUP(AC1538,状态名词!A:C,2,FALSE))</f>
        <v>api</v>
      </c>
      <c r="AE1538" s="90" t="str">
        <f>IF(AC1538="","",VLOOKUP(AC1538,状态名词!A:C,3,FALSE))</f>
        <v>法穿</v>
      </c>
      <c r="AF1538" s="90">
        <v>60</v>
      </c>
    </row>
    <row r="1539" spans="1:32">
      <c r="I1539" s="90" t="str">
        <f>IF(H1539="",I1538,VLOOKUP(H1539,装备类型!A:B,2,FALSE))</f>
        <v>戒指</v>
      </c>
      <c r="L1539" s="90" t="s">
        <v>225</v>
      </c>
      <c r="Q1539" s="55" t="str">
        <f t="shared" si="50"/>
        <v/>
      </c>
      <c r="Y1539" s="90" t="str">
        <f>IF(VLOOKUP(I1539,属性值!A:F,2,FALSE)&lt;17,"",IF(P1539="","",INT(VLOOKUP(P1539,属性值!A:G,R1539+1,FALSE)*VLOOKUP(I1539,属性值!A:F,5,FALSE))))</f>
        <v/>
      </c>
      <c r="Z1539" s="90" t="str">
        <f t="shared" si="51"/>
        <v/>
      </c>
      <c r="AA1539" s="90" t="str">
        <f>IF(VLOOKUP(I1539,属性值!A:B,2,FALSE)&gt;16,"",IF(P1539="","",INT(VLOOKUP(P1539,属性值!I:O,R1539+1,FALSE)*VLOOKUP(I1539,属性值!A:D,3,FALSE))))</f>
        <v/>
      </c>
      <c r="AB1539" s="90" t="str">
        <f>IF(VLOOKUP(I1539,属性值!A:B,2,FALSE)&gt;16,"",IF(P1539="","",INT(VLOOKUP(P1539,属性值!I:O,R1539+1,FALSE)*VLOOKUP(I1539,属性值!A:D,4,FALSE))))</f>
        <v/>
      </c>
      <c r="AC1539" s="90">
        <v>25</v>
      </c>
      <c r="AD1539" s="90" t="str">
        <f>IF(AC1539="","",VLOOKUP(AC1539,状态名词!A:C,2,FALSE))</f>
        <v>duochong</v>
      </c>
      <c r="AE1539" s="90" t="str">
        <f>IF(AC1539="","",VLOOKUP(AC1539,状态名词!A:C,3,FALSE))</f>
        <v>多重施法</v>
      </c>
      <c r="AF1539" s="90">
        <v>20</v>
      </c>
    </row>
    <row r="1540" spans="1:32">
      <c r="I1540" s="90" t="str">
        <f>IF(H1540="",I1539,VLOOKUP(H1540,装备类型!A:B,2,FALSE))</f>
        <v>戒指</v>
      </c>
      <c r="J1540" s="90">
        <v>2</v>
      </c>
      <c r="K1540" s="90" t="s">
        <v>2239</v>
      </c>
      <c r="L1540" s="90" t="s">
        <v>2000</v>
      </c>
      <c r="O1540" s="90">
        <v>1</v>
      </c>
      <c r="P1540" s="90">
        <v>40</v>
      </c>
      <c r="Q1540" s="55">
        <f t="shared" si="50"/>
        <v>45</v>
      </c>
      <c r="R1540" s="90">
        <v>4</v>
      </c>
      <c r="T1540" s="90" t="s">
        <v>3292</v>
      </c>
      <c r="Y1540" s="90" t="str">
        <f>IF(VLOOKUP(I1540,属性值!A:F,2,FALSE)&lt;17,"",IF(P1540="","",INT(VLOOKUP(P1540,属性值!A:G,R1540+1,FALSE)*VLOOKUP(I1540,属性值!A:F,5,FALSE))))</f>
        <v/>
      </c>
      <c r="Z1540" s="90" t="str">
        <f t="shared" si="51"/>
        <v/>
      </c>
      <c r="AA1540" s="90">
        <f>IF(VLOOKUP(I1540,属性值!A:B,2,FALSE)&gt;16,"",IF(P1540="","",INT(VLOOKUP(P1540,属性值!I:O,R1540+1,FALSE)*VLOOKUP(I1540,属性值!A:D,3,FALSE))))</f>
        <v>286</v>
      </c>
      <c r="AB1540" s="90">
        <f>IF(VLOOKUP(I1540,属性值!A:B,2,FALSE)&gt;16,"",IF(P1540="","",INT(VLOOKUP(P1540,属性值!I:O,R1540+1,FALSE)*VLOOKUP(I1540,属性值!A:D,4,FALSE))))</f>
        <v>572</v>
      </c>
      <c r="AC1540" s="90">
        <v>54</v>
      </c>
      <c r="AD1540" s="90" t="str">
        <f>IF(AC1540="","",VLOOKUP(AC1540,状态名词!A:C,2,FALSE))</f>
        <v>spi</v>
      </c>
      <c r="AE1540" s="90" t="str">
        <f>IF(AC1540="","",VLOOKUP(AC1540,状态名词!A:C,3,FALSE))</f>
        <v>精神</v>
      </c>
      <c r="AF1540" s="90">
        <v>40</v>
      </c>
    </row>
    <row r="1541" spans="1:32">
      <c r="I1541" s="90" t="str">
        <f>IF(H1541="",I1540,VLOOKUP(H1541,装备类型!A:B,2,FALSE))</f>
        <v>戒指</v>
      </c>
      <c r="L1541" s="90" t="s">
        <v>225</v>
      </c>
      <c r="Q1541" s="55" t="str">
        <f t="shared" si="50"/>
        <v/>
      </c>
      <c r="Y1541" s="90" t="str">
        <f>IF(VLOOKUP(I1541,属性值!A:F,2,FALSE)&lt;17,"",IF(P1541="","",INT(VLOOKUP(P1541,属性值!A:G,R1541+1,FALSE)*VLOOKUP(I1541,属性值!A:F,5,FALSE))))</f>
        <v/>
      </c>
      <c r="Z1541" s="90" t="str">
        <f t="shared" si="51"/>
        <v/>
      </c>
      <c r="AA1541" s="90" t="str">
        <f>IF(VLOOKUP(I1541,属性值!A:B,2,FALSE)&gt;16,"",IF(P1541="","",INT(VLOOKUP(P1541,属性值!I:O,R1541+1,FALSE)*VLOOKUP(I1541,属性值!A:D,3,FALSE))))</f>
        <v/>
      </c>
      <c r="AB1541" s="90" t="str">
        <f>IF(VLOOKUP(I1541,属性值!A:B,2,FALSE)&gt;16,"",IF(P1541="","",INT(VLOOKUP(P1541,属性值!I:O,R1541+1,FALSE)*VLOOKUP(I1541,属性值!A:D,4,FALSE))))</f>
        <v/>
      </c>
      <c r="AC1541" s="90">
        <v>18</v>
      </c>
      <c r="AD1541" s="90" t="str">
        <f>IF(AC1541="","",VLOOKUP(AC1541,状态名词!A:C,2,FALSE))</f>
        <v>api</v>
      </c>
      <c r="AE1541" s="90" t="str">
        <f>IF(AC1541="","",VLOOKUP(AC1541,状态名词!A:C,3,FALSE))</f>
        <v>法穿</v>
      </c>
      <c r="AF1541" s="90">
        <v>100</v>
      </c>
    </row>
    <row r="1542" spans="1:32">
      <c r="I1542" s="90" t="str">
        <f>IF(H1542="",I1541,VLOOKUP(H1542,装备类型!A:B,2,FALSE))</f>
        <v>戒指</v>
      </c>
      <c r="L1542" s="90" t="s">
        <v>225</v>
      </c>
      <c r="Q1542" s="55" t="str">
        <f t="shared" si="50"/>
        <v/>
      </c>
      <c r="Y1542" s="90" t="str">
        <f>IF(VLOOKUP(I1542,属性值!A:F,2,FALSE)&lt;17,"",IF(P1542="","",INT(VLOOKUP(P1542,属性值!A:G,R1542+1,FALSE)*VLOOKUP(I1542,属性值!A:F,5,FALSE))))</f>
        <v/>
      </c>
      <c r="Z1542" s="90" t="str">
        <f t="shared" si="51"/>
        <v/>
      </c>
      <c r="AA1542" s="90" t="str">
        <f>IF(VLOOKUP(I1542,属性值!A:B,2,FALSE)&gt;16,"",IF(P1542="","",INT(VLOOKUP(P1542,属性值!I:O,R1542+1,FALSE)*VLOOKUP(I1542,属性值!A:D,3,FALSE))))</f>
        <v/>
      </c>
      <c r="AB1542" s="90" t="str">
        <f>IF(VLOOKUP(I1542,属性值!A:B,2,FALSE)&gt;16,"",IF(P1542="","",INT(VLOOKUP(P1542,属性值!I:O,R1542+1,FALSE)*VLOOKUP(I1542,属性值!A:D,4,FALSE))))</f>
        <v/>
      </c>
      <c r="AC1542" s="90">
        <v>25</v>
      </c>
      <c r="AD1542" s="90" t="str">
        <f>IF(AC1542="","",VLOOKUP(AC1542,状态名词!A:C,2,FALSE))</f>
        <v>duochong</v>
      </c>
      <c r="AE1542" s="90" t="str">
        <f>IF(AC1542="","",VLOOKUP(AC1542,状态名词!A:C,3,FALSE))</f>
        <v>多重施法</v>
      </c>
      <c r="AF1542" s="90">
        <v>50</v>
      </c>
    </row>
    <row r="1543" spans="1:32">
      <c r="I1543" s="90" t="str">
        <f>IF(H1543="",I1542,VLOOKUP(H1543,装备类型!A:B,2,FALSE))</f>
        <v>戒指</v>
      </c>
      <c r="J1543" s="90">
        <v>3</v>
      </c>
      <c r="K1543" s="90" t="s">
        <v>2240</v>
      </c>
      <c r="L1543" s="90" t="s">
        <v>2000</v>
      </c>
      <c r="O1543" s="90">
        <v>1</v>
      </c>
      <c r="P1543" s="90">
        <v>60</v>
      </c>
      <c r="Q1543" s="55">
        <f t="shared" si="50"/>
        <v>67</v>
      </c>
      <c r="R1543" s="90">
        <v>5</v>
      </c>
      <c r="T1543" s="90" t="s">
        <v>3292</v>
      </c>
      <c r="U1543" s="90">
        <v>33746</v>
      </c>
      <c r="Y1543" s="90" t="str">
        <f>IF(VLOOKUP(I1543,属性值!A:F,2,FALSE)&lt;17,"",IF(P1543="","",INT(VLOOKUP(P1543,属性值!A:G,R1543+1,FALSE)*VLOOKUP(I1543,属性值!A:F,5,FALSE))))</f>
        <v/>
      </c>
      <c r="Z1543" s="90" t="str">
        <f t="shared" si="51"/>
        <v/>
      </c>
      <c r="AA1543" s="90">
        <f>IF(VLOOKUP(I1543,属性值!A:B,2,FALSE)&gt;16,"",IF(P1543="","",INT(VLOOKUP(P1543,属性值!I:O,R1543+1,FALSE)*VLOOKUP(I1543,属性值!A:D,3,FALSE))))</f>
        <v>642</v>
      </c>
      <c r="AB1543" s="90">
        <f>IF(VLOOKUP(I1543,属性值!A:B,2,FALSE)&gt;16,"",IF(P1543="","",INT(VLOOKUP(P1543,属性值!I:O,R1543+1,FALSE)*VLOOKUP(I1543,属性值!A:D,4,FALSE))))</f>
        <v>1285</v>
      </c>
      <c r="AC1543" s="90">
        <v>54</v>
      </c>
      <c r="AD1543" s="90" t="str">
        <f>IF(AC1543="","",VLOOKUP(AC1543,状态名词!A:C,2,FALSE))</f>
        <v>spi</v>
      </c>
      <c r="AE1543" s="90" t="str">
        <f>IF(AC1543="","",VLOOKUP(AC1543,状态名词!A:C,3,FALSE))</f>
        <v>精神</v>
      </c>
      <c r="AF1543" s="90">
        <v>70</v>
      </c>
    </row>
    <row r="1544" spans="1:32">
      <c r="I1544" s="90" t="str">
        <f>IF(H1544="",I1543,VLOOKUP(H1544,装备类型!A:B,2,FALSE))</f>
        <v>戒指</v>
      </c>
      <c r="L1544" s="90" t="s">
        <v>225</v>
      </c>
      <c r="Q1544" s="55" t="str">
        <f t="shared" si="50"/>
        <v/>
      </c>
      <c r="Y1544" s="90" t="str">
        <f>IF(VLOOKUP(I1544,属性值!A:F,2,FALSE)&lt;17,"",IF(P1544="","",INT(VLOOKUP(P1544,属性值!A:G,R1544+1,FALSE)*VLOOKUP(I1544,属性值!A:F,5,FALSE))))</f>
        <v/>
      </c>
      <c r="Z1544" s="90" t="str">
        <f t="shared" si="51"/>
        <v/>
      </c>
      <c r="AA1544" s="90" t="str">
        <f>IF(VLOOKUP(I1544,属性值!A:B,2,FALSE)&gt;16,"",IF(P1544="","",INT(VLOOKUP(P1544,属性值!I:O,R1544+1,FALSE)*VLOOKUP(I1544,属性值!A:D,3,FALSE))))</f>
        <v/>
      </c>
      <c r="AB1544" s="90" t="str">
        <f>IF(VLOOKUP(I1544,属性值!A:B,2,FALSE)&gt;16,"",IF(P1544="","",INT(VLOOKUP(P1544,属性值!I:O,R1544+1,FALSE)*VLOOKUP(I1544,属性值!A:D,4,FALSE))))</f>
        <v/>
      </c>
      <c r="AC1544" s="90">
        <v>18</v>
      </c>
      <c r="AD1544" s="90" t="str">
        <f>IF(AC1544="","",VLOOKUP(AC1544,状态名词!A:C,2,FALSE))</f>
        <v>api</v>
      </c>
      <c r="AE1544" s="90" t="str">
        <f>IF(AC1544="","",VLOOKUP(AC1544,状态名词!A:C,3,FALSE))</f>
        <v>法穿</v>
      </c>
      <c r="AF1544" s="90">
        <v>160</v>
      </c>
    </row>
    <row r="1545" spans="1:32">
      <c r="I1545" s="90" t="str">
        <f>IF(H1545="",I1544,VLOOKUP(H1545,装备类型!A:B,2,FALSE))</f>
        <v>戒指</v>
      </c>
      <c r="L1545" s="90" t="s">
        <v>225</v>
      </c>
      <c r="Q1545" s="55" t="str">
        <f t="shared" si="50"/>
        <v/>
      </c>
      <c r="Y1545" s="90" t="str">
        <f>IF(VLOOKUP(I1545,属性值!A:F,2,FALSE)&lt;17,"",IF(P1545="","",INT(VLOOKUP(P1545,属性值!A:G,R1545+1,FALSE)*VLOOKUP(I1545,属性值!A:F,5,FALSE))))</f>
        <v/>
      </c>
      <c r="Z1545" s="90" t="str">
        <f t="shared" si="51"/>
        <v/>
      </c>
      <c r="AA1545" s="90" t="str">
        <f>IF(VLOOKUP(I1545,属性值!A:B,2,FALSE)&gt;16,"",IF(P1545="","",INT(VLOOKUP(P1545,属性值!I:O,R1545+1,FALSE)*VLOOKUP(I1545,属性值!A:D,3,FALSE))))</f>
        <v/>
      </c>
      <c r="AB1545" s="90" t="str">
        <f>IF(VLOOKUP(I1545,属性值!A:B,2,FALSE)&gt;16,"",IF(P1545="","",INT(VLOOKUP(P1545,属性值!I:O,R1545+1,FALSE)*VLOOKUP(I1545,属性值!A:D,4,FALSE))))</f>
        <v/>
      </c>
      <c r="AC1545" s="90">
        <v>25</v>
      </c>
      <c r="AD1545" s="90" t="str">
        <f>IF(AC1545="","",VLOOKUP(AC1545,状态名词!A:C,2,FALSE))</f>
        <v>duochong</v>
      </c>
      <c r="AE1545" s="90" t="str">
        <f>IF(AC1545="","",VLOOKUP(AC1545,状态名词!A:C,3,FALSE))</f>
        <v>多重施法</v>
      </c>
      <c r="AF1545" s="90">
        <v>80</v>
      </c>
    </row>
    <row r="1546" spans="1:32">
      <c r="A1546" s="90">
        <v>16065</v>
      </c>
      <c r="B1546" s="90">
        <v>20</v>
      </c>
      <c r="C1546" s="90">
        <v>4</v>
      </c>
      <c r="D1546" s="90">
        <v>20</v>
      </c>
      <c r="E1546" s="90">
        <v>5</v>
      </c>
      <c r="F1546" s="90">
        <v>-3</v>
      </c>
      <c r="H1546" s="90">
        <v>15</v>
      </c>
      <c r="I1546" s="90" t="str">
        <f>IF(H1546="",I1545,VLOOKUP(H1546,装备类型!A:B,2,FALSE))</f>
        <v>项链</v>
      </c>
      <c r="J1546" s="90">
        <v>1</v>
      </c>
      <c r="K1546" s="90" t="s">
        <v>2241</v>
      </c>
      <c r="L1546" s="90" t="s">
        <v>5467</v>
      </c>
      <c r="O1546" s="90">
        <v>1</v>
      </c>
      <c r="P1546" s="90">
        <v>20</v>
      </c>
      <c r="Q1546" s="55">
        <f t="shared" si="50"/>
        <v>25</v>
      </c>
      <c r="R1546" s="90">
        <v>4</v>
      </c>
      <c r="T1546" s="90" t="s">
        <v>1729</v>
      </c>
      <c r="Y1546" s="90" t="str">
        <f>IF(VLOOKUP(I1546,属性值!A:F,2,FALSE)&lt;17,"",IF(P1546="","",INT(VLOOKUP(P1546,属性值!A:G,R1546+1,FALSE)*VLOOKUP(I1546,属性值!A:F,5,FALSE))))</f>
        <v/>
      </c>
      <c r="Z1546" s="90" t="str">
        <f t="shared" si="51"/>
        <v/>
      </c>
      <c r="AA1546" s="90">
        <f>IF(VLOOKUP(I1546,属性值!A:B,2,FALSE)&gt;16,"",IF(P1546="","",INT(VLOOKUP(P1546,属性值!I:O,R1546+1,FALSE)*VLOOKUP(I1546,属性值!A:D,3,FALSE))))</f>
        <v>130</v>
      </c>
      <c r="AB1546" s="90">
        <f>IF(VLOOKUP(I1546,属性值!A:B,2,FALSE)&gt;16,"",IF(P1546="","",INT(VLOOKUP(P1546,属性值!I:O,R1546+1,FALSE)*VLOOKUP(I1546,属性值!A:D,4,FALSE))))</f>
        <v>260</v>
      </c>
      <c r="AC1546" s="90">
        <v>54</v>
      </c>
      <c r="AD1546" s="90" t="str">
        <f>IF(AC1546="","",VLOOKUP(AC1546,状态名词!A:C,2,FALSE))</f>
        <v>spi</v>
      </c>
      <c r="AE1546" s="90" t="str">
        <f>IF(AC1546="","",VLOOKUP(AC1546,状态名词!A:C,3,FALSE))</f>
        <v>精神</v>
      </c>
      <c r="AF1546" s="90">
        <v>20</v>
      </c>
    </row>
    <row r="1547" spans="1:32">
      <c r="I1547" s="90" t="str">
        <f>IF(H1547="",I1546,VLOOKUP(H1547,装备类型!A:B,2,FALSE))</f>
        <v>项链</v>
      </c>
      <c r="L1547" s="90" t="s">
        <v>225</v>
      </c>
      <c r="Q1547" s="55" t="str">
        <f t="shared" si="50"/>
        <v/>
      </c>
      <c r="Y1547" s="90" t="str">
        <f>IF(VLOOKUP(I1547,属性值!A:F,2,FALSE)&lt;17,"",IF(P1547="","",INT(VLOOKUP(P1547,属性值!A:G,R1547+1,FALSE)*VLOOKUP(I1547,属性值!A:F,5,FALSE))))</f>
        <v/>
      </c>
      <c r="Z1547" s="90" t="str">
        <f t="shared" si="51"/>
        <v/>
      </c>
      <c r="AA1547" s="90" t="str">
        <f>IF(VLOOKUP(I1547,属性值!A:B,2,FALSE)&gt;16,"",IF(P1547="","",INT(VLOOKUP(P1547,属性值!I:O,R1547+1,FALSE)*VLOOKUP(I1547,属性值!A:D,3,FALSE))))</f>
        <v/>
      </c>
      <c r="AB1547" s="90" t="str">
        <f>IF(VLOOKUP(I1547,属性值!A:B,2,FALSE)&gt;16,"",IF(P1547="","",INT(VLOOKUP(P1547,属性值!I:O,R1547+1,FALSE)*VLOOKUP(I1547,属性值!A:D,4,FALSE))))</f>
        <v/>
      </c>
      <c r="AC1547" s="90">
        <v>18</v>
      </c>
      <c r="AD1547" s="90" t="str">
        <f>IF(AC1547="","",VLOOKUP(AC1547,状态名词!A:C,2,FALSE))</f>
        <v>api</v>
      </c>
      <c r="AE1547" s="90" t="str">
        <f>IF(AC1547="","",VLOOKUP(AC1547,状态名词!A:C,3,FALSE))</f>
        <v>法穿</v>
      </c>
      <c r="AF1547" s="90">
        <v>60</v>
      </c>
    </row>
    <row r="1548" spans="1:32">
      <c r="I1548" s="90" t="str">
        <f>IF(H1548="",I1547,VLOOKUP(H1548,装备类型!A:B,2,FALSE))</f>
        <v>项链</v>
      </c>
      <c r="L1548" s="90" t="s">
        <v>225</v>
      </c>
      <c r="Q1548" s="55" t="str">
        <f t="shared" si="50"/>
        <v/>
      </c>
      <c r="Y1548" s="90" t="str">
        <f>IF(VLOOKUP(I1548,属性值!A:F,2,FALSE)&lt;17,"",IF(P1548="","",INT(VLOOKUP(P1548,属性值!A:G,R1548+1,FALSE)*VLOOKUP(I1548,属性值!A:F,5,FALSE))))</f>
        <v/>
      </c>
      <c r="Z1548" s="90" t="str">
        <f t="shared" si="51"/>
        <v/>
      </c>
      <c r="AA1548" s="90" t="str">
        <f>IF(VLOOKUP(I1548,属性值!A:B,2,FALSE)&gt;16,"",IF(P1548="","",INT(VLOOKUP(P1548,属性值!I:O,R1548+1,FALSE)*VLOOKUP(I1548,属性值!A:D,3,FALSE))))</f>
        <v/>
      </c>
      <c r="AB1548" s="90" t="str">
        <f>IF(VLOOKUP(I1548,属性值!A:B,2,FALSE)&gt;16,"",IF(P1548="","",INT(VLOOKUP(P1548,属性值!I:O,R1548+1,FALSE)*VLOOKUP(I1548,属性值!A:D,4,FALSE))))</f>
        <v/>
      </c>
      <c r="AC1548" s="90">
        <v>25</v>
      </c>
      <c r="AD1548" s="90" t="str">
        <f>IF(AC1548="","",VLOOKUP(AC1548,状态名词!A:C,2,FALSE))</f>
        <v>duochong</v>
      </c>
      <c r="AE1548" s="90" t="str">
        <f>IF(AC1548="","",VLOOKUP(AC1548,状态名词!A:C,3,FALSE))</f>
        <v>多重施法</v>
      </c>
      <c r="AF1548" s="90">
        <v>20</v>
      </c>
    </row>
    <row r="1549" spans="1:32">
      <c r="I1549" s="90" t="str">
        <f>IF(H1549="",I1548,VLOOKUP(H1549,装备类型!A:B,2,FALSE))</f>
        <v>项链</v>
      </c>
      <c r="J1549" s="90">
        <v>2</v>
      </c>
      <c r="K1549" s="90" t="s">
        <v>2242</v>
      </c>
      <c r="L1549" s="90" t="s">
        <v>2000</v>
      </c>
      <c r="O1549" s="90">
        <v>1</v>
      </c>
      <c r="P1549" s="90">
        <v>40</v>
      </c>
      <c r="Q1549" s="55">
        <f t="shared" si="50"/>
        <v>45</v>
      </c>
      <c r="R1549" s="90">
        <v>4</v>
      </c>
      <c r="T1549" s="90" t="s">
        <v>1729</v>
      </c>
      <c r="Y1549" s="90" t="str">
        <f>IF(VLOOKUP(I1549,属性值!A:F,2,FALSE)&lt;17,"",IF(P1549="","",INT(VLOOKUP(P1549,属性值!A:G,R1549+1,FALSE)*VLOOKUP(I1549,属性值!A:F,5,FALSE))))</f>
        <v/>
      </c>
      <c r="Z1549" s="90" t="str">
        <f t="shared" si="51"/>
        <v/>
      </c>
      <c r="AA1549" s="90">
        <f>IF(VLOOKUP(I1549,属性值!A:B,2,FALSE)&gt;16,"",IF(P1549="","",INT(VLOOKUP(P1549,属性值!I:O,R1549+1,FALSE)*VLOOKUP(I1549,属性值!A:D,3,FALSE))))</f>
        <v>286</v>
      </c>
      <c r="AB1549" s="90">
        <f>IF(VLOOKUP(I1549,属性值!A:B,2,FALSE)&gt;16,"",IF(P1549="","",INT(VLOOKUP(P1549,属性值!I:O,R1549+1,FALSE)*VLOOKUP(I1549,属性值!A:D,4,FALSE))))</f>
        <v>572</v>
      </c>
      <c r="AC1549" s="90">
        <v>54</v>
      </c>
      <c r="AD1549" s="90" t="str">
        <f>IF(AC1549="","",VLOOKUP(AC1549,状态名词!A:C,2,FALSE))</f>
        <v>spi</v>
      </c>
      <c r="AE1549" s="90" t="str">
        <f>IF(AC1549="","",VLOOKUP(AC1549,状态名词!A:C,3,FALSE))</f>
        <v>精神</v>
      </c>
      <c r="AF1549" s="90">
        <v>40</v>
      </c>
    </row>
    <row r="1550" spans="1:32">
      <c r="I1550" s="90" t="str">
        <f>IF(H1550="",I1549,VLOOKUP(H1550,装备类型!A:B,2,FALSE))</f>
        <v>项链</v>
      </c>
      <c r="L1550" s="90" t="s">
        <v>225</v>
      </c>
      <c r="Q1550" s="55" t="str">
        <f t="shared" si="50"/>
        <v/>
      </c>
      <c r="Y1550" s="90" t="str">
        <f>IF(VLOOKUP(I1550,属性值!A:F,2,FALSE)&lt;17,"",IF(P1550="","",INT(VLOOKUP(P1550,属性值!A:G,R1550+1,FALSE)*VLOOKUP(I1550,属性值!A:F,5,FALSE))))</f>
        <v/>
      </c>
      <c r="Z1550" s="90" t="str">
        <f t="shared" si="51"/>
        <v/>
      </c>
      <c r="AA1550" s="90" t="str">
        <f>IF(VLOOKUP(I1550,属性值!A:B,2,FALSE)&gt;16,"",IF(P1550="","",INT(VLOOKUP(P1550,属性值!I:O,R1550+1,FALSE)*VLOOKUP(I1550,属性值!A:D,3,FALSE))))</f>
        <v/>
      </c>
      <c r="AB1550" s="90" t="str">
        <f>IF(VLOOKUP(I1550,属性值!A:B,2,FALSE)&gt;16,"",IF(P1550="","",INT(VLOOKUP(P1550,属性值!I:O,R1550+1,FALSE)*VLOOKUP(I1550,属性值!A:D,4,FALSE))))</f>
        <v/>
      </c>
      <c r="AC1550" s="90">
        <v>18</v>
      </c>
      <c r="AD1550" s="90" t="str">
        <f>IF(AC1550="","",VLOOKUP(AC1550,状态名词!A:C,2,FALSE))</f>
        <v>api</v>
      </c>
      <c r="AE1550" s="90" t="str">
        <f>IF(AC1550="","",VLOOKUP(AC1550,状态名词!A:C,3,FALSE))</f>
        <v>法穿</v>
      </c>
      <c r="AF1550" s="90">
        <v>100</v>
      </c>
    </row>
    <row r="1551" spans="1:32">
      <c r="I1551" s="90" t="str">
        <f>IF(H1551="",I1550,VLOOKUP(H1551,装备类型!A:B,2,FALSE))</f>
        <v>项链</v>
      </c>
      <c r="L1551" s="90" t="s">
        <v>225</v>
      </c>
      <c r="Q1551" s="55" t="str">
        <f t="shared" si="50"/>
        <v/>
      </c>
      <c r="Y1551" s="90" t="str">
        <f>IF(VLOOKUP(I1551,属性值!A:F,2,FALSE)&lt;17,"",IF(P1551="","",INT(VLOOKUP(P1551,属性值!A:G,R1551+1,FALSE)*VLOOKUP(I1551,属性值!A:F,5,FALSE))))</f>
        <v/>
      </c>
      <c r="Z1551" s="90" t="str">
        <f t="shared" si="51"/>
        <v/>
      </c>
      <c r="AA1551" s="90" t="str">
        <f>IF(VLOOKUP(I1551,属性值!A:B,2,FALSE)&gt;16,"",IF(P1551="","",INT(VLOOKUP(P1551,属性值!I:O,R1551+1,FALSE)*VLOOKUP(I1551,属性值!A:D,3,FALSE))))</f>
        <v/>
      </c>
      <c r="AB1551" s="90" t="str">
        <f>IF(VLOOKUP(I1551,属性值!A:B,2,FALSE)&gt;16,"",IF(P1551="","",INT(VLOOKUP(P1551,属性值!I:O,R1551+1,FALSE)*VLOOKUP(I1551,属性值!A:D,4,FALSE))))</f>
        <v/>
      </c>
      <c r="AC1551" s="90">
        <v>25</v>
      </c>
      <c r="AD1551" s="90" t="str">
        <f>IF(AC1551="","",VLOOKUP(AC1551,状态名词!A:C,2,FALSE))</f>
        <v>duochong</v>
      </c>
      <c r="AE1551" s="90" t="str">
        <f>IF(AC1551="","",VLOOKUP(AC1551,状态名词!A:C,3,FALSE))</f>
        <v>多重施法</v>
      </c>
      <c r="AF1551" s="90">
        <v>50</v>
      </c>
    </row>
    <row r="1552" spans="1:32">
      <c r="I1552" s="90" t="str">
        <f>IF(H1552="",I1551,VLOOKUP(H1552,装备类型!A:B,2,FALSE))</f>
        <v>项链</v>
      </c>
      <c r="J1552" s="90">
        <v>3</v>
      </c>
      <c r="K1552" s="90" t="s">
        <v>2243</v>
      </c>
      <c r="L1552" s="90" t="s">
        <v>2000</v>
      </c>
      <c r="O1552" s="90">
        <v>1</v>
      </c>
      <c r="P1552" s="90">
        <v>60</v>
      </c>
      <c r="Q1552" s="55">
        <f t="shared" si="50"/>
        <v>67</v>
      </c>
      <c r="R1552" s="90">
        <v>5</v>
      </c>
      <c r="T1552" s="90" t="s">
        <v>1729</v>
      </c>
      <c r="U1552" s="90">
        <v>33747</v>
      </c>
      <c r="Y1552" s="90" t="str">
        <f>IF(VLOOKUP(I1552,属性值!A:F,2,FALSE)&lt;17,"",IF(P1552="","",INT(VLOOKUP(P1552,属性值!A:G,R1552+1,FALSE)*VLOOKUP(I1552,属性值!A:F,5,FALSE))))</f>
        <v/>
      </c>
      <c r="Z1552" s="90" t="str">
        <f t="shared" si="51"/>
        <v/>
      </c>
      <c r="AA1552" s="90">
        <f>IF(VLOOKUP(I1552,属性值!A:B,2,FALSE)&gt;16,"",IF(P1552="","",INT(VLOOKUP(P1552,属性值!I:O,R1552+1,FALSE)*VLOOKUP(I1552,属性值!A:D,3,FALSE))))</f>
        <v>642</v>
      </c>
      <c r="AB1552" s="90">
        <f>IF(VLOOKUP(I1552,属性值!A:B,2,FALSE)&gt;16,"",IF(P1552="","",INT(VLOOKUP(P1552,属性值!I:O,R1552+1,FALSE)*VLOOKUP(I1552,属性值!A:D,4,FALSE))))</f>
        <v>1285</v>
      </c>
      <c r="AC1552" s="90">
        <v>54</v>
      </c>
      <c r="AD1552" s="90" t="str">
        <f>IF(AC1552="","",VLOOKUP(AC1552,状态名词!A:C,2,FALSE))</f>
        <v>spi</v>
      </c>
      <c r="AE1552" s="90" t="str">
        <f>IF(AC1552="","",VLOOKUP(AC1552,状态名词!A:C,3,FALSE))</f>
        <v>精神</v>
      </c>
      <c r="AF1552" s="90">
        <v>70</v>
      </c>
    </row>
    <row r="1553" spans="1:32">
      <c r="I1553" s="90" t="str">
        <f>IF(H1553="",I1552,VLOOKUP(H1553,装备类型!A:B,2,FALSE))</f>
        <v>项链</v>
      </c>
      <c r="L1553" s="90" t="s">
        <v>225</v>
      </c>
      <c r="Q1553" s="55" t="str">
        <f t="shared" si="50"/>
        <v/>
      </c>
      <c r="Y1553" s="90" t="str">
        <f>IF(VLOOKUP(I1553,属性值!A:F,2,FALSE)&lt;17,"",IF(P1553="","",INT(VLOOKUP(P1553,属性值!A:G,R1553+1,FALSE)*VLOOKUP(I1553,属性值!A:F,5,FALSE))))</f>
        <v/>
      </c>
      <c r="Z1553" s="90" t="str">
        <f t="shared" si="51"/>
        <v/>
      </c>
      <c r="AA1553" s="90" t="str">
        <f>IF(VLOOKUP(I1553,属性值!A:B,2,FALSE)&gt;16,"",IF(P1553="","",INT(VLOOKUP(P1553,属性值!I:O,R1553+1,FALSE)*VLOOKUP(I1553,属性值!A:D,3,FALSE))))</f>
        <v/>
      </c>
      <c r="AB1553" s="90" t="str">
        <f>IF(VLOOKUP(I1553,属性值!A:B,2,FALSE)&gt;16,"",IF(P1553="","",INT(VLOOKUP(P1553,属性值!I:O,R1553+1,FALSE)*VLOOKUP(I1553,属性值!A:D,4,FALSE))))</f>
        <v/>
      </c>
      <c r="AC1553" s="90">
        <v>18</v>
      </c>
      <c r="AD1553" s="90" t="str">
        <f>IF(AC1553="","",VLOOKUP(AC1553,状态名词!A:C,2,FALSE))</f>
        <v>api</v>
      </c>
      <c r="AE1553" s="90" t="str">
        <f>IF(AC1553="","",VLOOKUP(AC1553,状态名词!A:C,3,FALSE))</f>
        <v>法穿</v>
      </c>
      <c r="AF1553" s="90">
        <v>160</v>
      </c>
    </row>
    <row r="1554" spans="1:32">
      <c r="I1554" s="90" t="str">
        <f>IF(H1554="",I1553,VLOOKUP(H1554,装备类型!A:B,2,FALSE))</f>
        <v>项链</v>
      </c>
      <c r="L1554" s="90" t="s">
        <v>225</v>
      </c>
      <c r="Q1554" s="55" t="str">
        <f t="shared" si="50"/>
        <v/>
      </c>
      <c r="Y1554" s="90" t="str">
        <f>IF(VLOOKUP(I1554,属性值!A:F,2,FALSE)&lt;17,"",IF(P1554="","",INT(VLOOKUP(P1554,属性值!A:G,R1554+1,FALSE)*VLOOKUP(I1554,属性值!A:F,5,FALSE))))</f>
        <v/>
      </c>
      <c r="Z1554" s="90" t="str">
        <f t="shared" si="51"/>
        <v/>
      </c>
      <c r="AA1554" s="90" t="str">
        <f>IF(VLOOKUP(I1554,属性值!A:B,2,FALSE)&gt;16,"",IF(P1554="","",INT(VLOOKUP(P1554,属性值!I:O,R1554+1,FALSE)*VLOOKUP(I1554,属性值!A:D,3,FALSE))))</f>
        <v/>
      </c>
      <c r="AB1554" s="90" t="str">
        <f>IF(VLOOKUP(I1554,属性值!A:B,2,FALSE)&gt;16,"",IF(P1554="","",INT(VLOOKUP(P1554,属性值!I:O,R1554+1,FALSE)*VLOOKUP(I1554,属性值!A:D,4,FALSE))))</f>
        <v/>
      </c>
      <c r="AC1554" s="90">
        <v>25</v>
      </c>
      <c r="AD1554" s="90" t="str">
        <f>IF(AC1554="","",VLOOKUP(AC1554,状态名词!A:C,2,FALSE))</f>
        <v>duochong</v>
      </c>
      <c r="AE1554" s="90" t="str">
        <f>IF(AC1554="","",VLOOKUP(AC1554,状态名词!A:C,3,FALSE))</f>
        <v>多重施法</v>
      </c>
      <c r="AF1554" s="90">
        <v>80</v>
      </c>
    </row>
    <row r="1555" spans="1:32">
      <c r="A1555" s="90">
        <v>16066</v>
      </c>
      <c r="B1555" s="90">
        <v>20</v>
      </c>
      <c r="C1555" s="90">
        <v>4</v>
      </c>
      <c r="D1555" s="90">
        <v>20</v>
      </c>
      <c r="E1555" s="90">
        <v>5</v>
      </c>
      <c r="F1555" s="90">
        <v>-3</v>
      </c>
      <c r="H1555" s="90">
        <v>16</v>
      </c>
      <c r="I1555" s="90" t="str">
        <f>IF(H1555="",I1554,VLOOKUP(H1555,装备类型!A:B,2,FALSE))</f>
        <v>手镯</v>
      </c>
      <c r="J1555" s="90">
        <v>1</v>
      </c>
      <c r="K1555" s="90" t="s">
        <v>2244</v>
      </c>
      <c r="L1555" s="90" t="s">
        <v>5467</v>
      </c>
      <c r="O1555" s="90">
        <v>1</v>
      </c>
      <c r="P1555" s="90">
        <v>20</v>
      </c>
      <c r="Q1555" s="55">
        <f t="shared" si="50"/>
        <v>25</v>
      </c>
      <c r="R1555" s="90">
        <v>4</v>
      </c>
      <c r="T1555" s="90" t="s">
        <v>3293</v>
      </c>
      <c r="Y1555" s="90" t="str">
        <f>IF(VLOOKUP(I1555,属性值!A:F,2,FALSE)&lt;17,"",IF(P1555="","",INT(VLOOKUP(P1555,属性值!A:G,R1555+1,FALSE)*VLOOKUP(I1555,属性值!A:F,5,FALSE))))</f>
        <v/>
      </c>
      <c r="Z1555" s="90" t="str">
        <f t="shared" si="51"/>
        <v/>
      </c>
      <c r="AA1555" s="90">
        <f>IF(VLOOKUP(I1555,属性值!A:B,2,FALSE)&gt;16,"",IF(P1555="","",INT(VLOOKUP(P1555,属性值!I:O,R1555+1,FALSE)*VLOOKUP(I1555,属性值!A:D,3,FALSE))))</f>
        <v>130</v>
      </c>
      <c r="AB1555" s="90">
        <f>IF(VLOOKUP(I1555,属性值!A:B,2,FALSE)&gt;16,"",IF(P1555="","",INT(VLOOKUP(P1555,属性值!I:O,R1555+1,FALSE)*VLOOKUP(I1555,属性值!A:D,4,FALSE))))</f>
        <v>260</v>
      </c>
      <c r="AC1555" s="90">
        <v>54</v>
      </c>
      <c r="AD1555" s="90" t="str">
        <f>IF(AC1555="","",VLOOKUP(AC1555,状态名词!A:C,2,FALSE))</f>
        <v>spi</v>
      </c>
      <c r="AE1555" s="90" t="str">
        <f>IF(AC1555="","",VLOOKUP(AC1555,状态名词!A:C,3,FALSE))</f>
        <v>精神</v>
      </c>
      <c r="AF1555" s="90">
        <v>20</v>
      </c>
    </row>
    <row r="1556" spans="1:32">
      <c r="I1556" s="90" t="str">
        <f>IF(H1556="",I1555,VLOOKUP(H1556,装备类型!A:B,2,FALSE))</f>
        <v>手镯</v>
      </c>
      <c r="L1556" s="90" t="s">
        <v>225</v>
      </c>
      <c r="Q1556" s="55" t="str">
        <f t="shared" si="50"/>
        <v/>
      </c>
      <c r="Y1556" s="90" t="str">
        <f>IF(VLOOKUP(I1556,属性值!A:F,2,FALSE)&lt;17,"",IF(P1556="","",INT(VLOOKUP(P1556,属性值!A:G,R1556+1,FALSE)*VLOOKUP(I1556,属性值!A:F,5,FALSE))))</f>
        <v/>
      </c>
      <c r="Z1556" s="90" t="str">
        <f t="shared" si="51"/>
        <v/>
      </c>
      <c r="AA1556" s="90" t="str">
        <f>IF(VLOOKUP(I1556,属性值!A:B,2,FALSE)&gt;16,"",IF(P1556="","",INT(VLOOKUP(P1556,属性值!I:O,R1556+1,FALSE)*VLOOKUP(I1556,属性值!A:D,3,FALSE))))</f>
        <v/>
      </c>
      <c r="AB1556" s="90" t="str">
        <f>IF(VLOOKUP(I1556,属性值!A:B,2,FALSE)&gt;16,"",IF(P1556="","",INT(VLOOKUP(P1556,属性值!I:O,R1556+1,FALSE)*VLOOKUP(I1556,属性值!A:D,4,FALSE))))</f>
        <v/>
      </c>
      <c r="AC1556" s="90">
        <v>18</v>
      </c>
      <c r="AD1556" s="90" t="str">
        <f>IF(AC1556="","",VLOOKUP(AC1556,状态名词!A:C,2,FALSE))</f>
        <v>api</v>
      </c>
      <c r="AE1556" s="90" t="str">
        <f>IF(AC1556="","",VLOOKUP(AC1556,状态名词!A:C,3,FALSE))</f>
        <v>法穿</v>
      </c>
      <c r="AF1556" s="90">
        <v>60</v>
      </c>
    </row>
    <row r="1557" spans="1:32">
      <c r="I1557" s="90" t="str">
        <f>IF(H1557="",I1556,VLOOKUP(H1557,装备类型!A:B,2,FALSE))</f>
        <v>手镯</v>
      </c>
      <c r="L1557" s="90" t="s">
        <v>225</v>
      </c>
      <c r="Q1557" s="55" t="str">
        <f t="shared" si="50"/>
        <v/>
      </c>
      <c r="Y1557" s="90" t="str">
        <f>IF(VLOOKUP(I1557,属性值!A:F,2,FALSE)&lt;17,"",IF(P1557="","",INT(VLOOKUP(P1557,属性值!A:G,R1557+1,FALSE)*VLOOKUP(I1557,属性值!A:F,5,FALSE))))</f>
        <v/>
      </c>
      <c r="Z1557" s="90" t="str">
        <f t="shared" si="51"/>
        <v/>
      </c>
      <c r="AA1557" s="90" t="str">
        <f>IF(VLOOKUP(I1557,属性值!A:B,2,FALSE)&gt;16,"",IF(P1557="","",INT(VLOOKUP(P1557,属性值!I:O,R1557+1,FALSE)*VLOOKUP(I1557,属性值!A:D,3,FALSE))))</f>
        <v/>
      </c>
      <c r="AB1557" s="90" t="str">
        <f>IF(VLOOKUP(I1557,属性值!A:B,2,FALSE)&gt;16,"",IF(P1557="","",INT(VLOOKUP(P1557,属性值!I:O,R1557+1,FALSE)*VLOOKUP(I1557,属性值!A:D,4,FALSE))))</f>
        <v/>
      </c>
      <c r="AC1557" s="90">
        <v>25</v>
      </c>
      <c r="AD1557" s="90" t="str">
        <f>IF(AC1557="","",VLOOKUP(AC1557,状态名词!A:C,2,FALSE))</f>
        <v>duochong</v>
      </c>
      <c r="AE1557" s="90" t="str">
        <f>IF(AC1557="","",VLOOKUP(AC1557,状态名词!A:C,3,FALSE))</f>
        <v>多重施法</v>
      </c>
      <c r="AF1557" s="90">
        <v>20</v>
      </c>
    </row>
    <row r="1558" spans="1:32">
      <c r="I1558" s="90" t="str">
        <f>IF(H1558="",I1557,VLOOKUP(H1558,装备类型!A:B,2,FALSE))</f>
        <v>手镯</v>
      </c>
      <c r="J1558" s="90">
        <v>2</v>
      </c>
      <c r="K1558" s="90" t="s">
        <v>2245</v>
      </c>
      <c r="L1558" s="90" t="s">
        <v>2000</v>
      </c>
      <c r="O1558" s="90">
        <v>1</v>
      </c>
      <c r="P1558" s="90">
        <v>40</v>
      </c>
      <c r="Q1558" s="55">
        <f t="shared" si="50"/>
        <v>45</v>
      </c>
      <c r="R1558" s="90">
        <v>4</v>
      </c>
      <c r="T1558" s="90" t="s">
        <v>3293</v>
      </c>
      <c r="Y1558" s="90" t="str">
        <f>IF(VLOOKUP(I1558,属性值!A:F,2,FALSE)&lt;17,"",IF(P1558="","",INT(VLOOKUP(P1558,属性值!A:G,R1558+1,FALSE)*VLOOKUP(I1558,属性值!A:F,5,FALSE))))</f>
        <v/>
      </c>
      <c r="Z1558" s="90" t="str">
        <f t="shared" si="51"/>
        <v/>
      </c>
      <c r="AA1558" s="90">
        <f>IF(VLOOKUP(I1558,属性值!A:B,2,FALSE)&gt;16,"",IF(P1558="","",INT(VLOOKUP(P1558,属性值!I:O,R1558+1,FALSE)*VLOOKUP(I1558,属性值!A:D,3,FALSE))))</f>
        <v>286</v>
      </c>
      <c r="AB1558" s="90">
        <f>IF(VLOOKUP(I1558,属性值!A:B,2,FALSE)&gt;16,"",IF(P1558="","",INT(VLOOKUP(P1558,属性值!I:O,R1558+1,FALSE)*VLOOKUP(I1558,属性值!A:D,4,FALSE))))</f>
        <v>572</v>
      </c>
      <c r="AC1558" s="90">
        <v>54</v>
      </c>
      <c r="AD1558" s="90" t="str">
        <f>IF(AC1558="","",VLOOKUP(AC1558,状态名词!A:C,2,FALSE))</f>
        <v>spi</v>
      </c>
      <c r="AE1558" s="90" t="str">
        <f>IF(AC1558="","",VLOOKUP(AC1558,状态名词!A:C,3,FALSE))</f>
        <v>精神</v>
      </c>
      <c r="AF1558" s="90">
        <v>40</v>
      </c>
    </row>
    <row r="1559" spans="1:32">
      <c r="I1559" s="90" t="str">
        <f>IF(H1559="",I1558,VLOOKUP(H1559,装备类型!A:B,2,FALSE))</f>
        <v>手镯</v>
      </c>
      <c r="L1559" s="90" t="s">
        <v>225</v>
      </c>
      <c r="Q1559" s="55" t="str">
        <f t="shared" ref="Q1559:Q1622" si="52">IF(R1559="","",IF(R1559=1,P1559,R1559*2-3+P1559))</f>
        <v/>
      </c>
      <c r="Y1559" s="90" t="str">
        <f>IF(VLOOKUP(I1559,属性值!A:F,2,FALSE)&lt;17,"",IF(P1559="","",INT(VLOOKUP(P1559,属性值!A:G,R1559+1,FALSE)*VLOOKUP(I1559,属性值!A:F,5,FALSE))))</f>
        <v/>
      </c>
      <c r="Z1559" s="90" t="str">
        <f t="shared" si="51"/>
        <v/>
      </c>
      <c r="AA1559" s="90" t="str">
        <f>IF(VLOOKUP(I1559,属性值!A:B,2,FALSE)&gt;16,"",IF(P1559="","",INT(VLOOKUP(P1559,属性值!I:O,R1559+1,FALSE)*VLOOKUP(I1559,属性值!A:D,3,FALSE))))</f>
        <v/>
      </c>
      <c r="AB1559" s="90" t="str">
        <f>IF(VLOOKUP(I1559,属性值!A:B,2,FALSE)&gt;16,"",IF(P1559="","",INT(VLOOKUP(P1559,属性值!I:O,R1559+1,FALSE)*VLOOKUP(I1559,属性值!A:D,4,FALSE))))</f>
        <v/>
      </c>
      <c r="AC1559" s="90">
        <v>18</v>
      </c>
      <c r="AD1559" s="90" t="str">
        <f>IF(AC1559="","",VLOOKUP(AC1559,状态名词!A:C,2,FALSE))</f>
        <v>api</v>
      </c>
      <c r="AE1559" s="90" t="str">
        <f>IF(AC1559="","",VLOOKUP(AC1559,状态名词!A:C,3,FALSE))</f>
        <v>法穿</v>
      </c>
      <c r="AF1559" s="90">
        <v>100</v>
      </c>
    </row>
    <row r="1560" spans="1:32">
      <c r="I1560" s="90" t="str">
        <f>IF(H1560="",I1559,VLOOKUP(H1560,装备类型!A:B,2,FALSE))</f>
        <v>手镯</v>
      </c>
      <c r="L1560" s="90" t="s">
        <v>225</v>
      </c>
      <c r="Q1560" s="55" t="str">
        <f t="shared" si="52"/>
        <v/>
      </c>
      <c r="Y1560" s="90" t="str">
        <f>IF(VLOOKUP(I1560,属性值!A:F,2,FALSE)&lt;17,"",IF(P1560="","",INT(VLOOKUP(P1560,属性值!A:G,R1560+1,FALSE)*VLOOKUP(I1560,属性值!A:F,5,FALSE))))</f>
        <v/>
      </c>
      <c r="Z1560" s="90" t="str">
        <f t="shared" si="51"/>
        <v/>
      </c>
      <c r="AA1560" s="90" t="str">
        <f>IF(VLOOKUP(I1560,属性值!A:B,2,FALSE)&gt;16,"",IF(P1560="","",INT(VLOOKUP(P1560,属性值!I:O,R1560+1,FALSE)*VLOOKUP(I1560,属性值!A:D,3,FALSE))))</f>
        <v/>
      </c>
      <c r="AB1560" s="90" t="str">
        <f>IF(VLOOKUP(I1560,属性值!A:B,2,FALSE)&gt;16,"",IF(P1560="","",INT(VLOOKUP(P1560,属性值!I:O,R1560+1,FALSE)*VLOOKUP(I1560,属性值!A:D,4,FALSE))))</f>
        <v/>
      </c>
      <c r="AC1560" s="90">
        <v>25</v>
      </c>
      <c r="AD1560" s="90" t="str">
        <f>IF(AC1560="","",VLOOKUP(AC1560,状态名词!A:C,2,FALSE))</f>
        <v>duochong</v>
      </c>
      <c r="AE1560" s="90" t="str">
        <f>IF(AC1560="","",VLOOKUP(AC1560,状态名词!A:C,3,FALSE))</f>
        <v>多重施法</v>
      </c>
      <c r="AF1560" s="90">
        <v>50</v>
      </c>
    </row>
    <row r="1561" spans="1:32">
      <c r="I1561" s="90" t="str">
        <f>IF(H1561="",I1560,VLOOKUP(H1561,装备类型!A:B,2,FALSE))</f>
        <v>手镯</v>
      </c>
      <c r="J1561" s="90">
        <v>3</v>
      </c>
      <c r="K1561" s="90" t="s">
        <v>2246</v>
      </c>
      <c r="L1561" s="90" t="s">
        <v>2000</v>
      </c>
      <c r="O1561" s="90">
        <v>1</v>
      </c>
      <c r="P1561" s="90">
        <v>60</v>
      </c>
      <c r="Q1561" s="55">
        <f t="shared" si="52"/>
        <v>67</v>
      </c>
      <c r="R1561" s="90">
        <v>5</v>
      </c>
      <c r="T1561" s="90" t="s">
        <v>3293</v>
      </c>
      <c r="U1561" s="90">
        <v>33748</v>
      </c>
      <c r="Y1561" s="90" t="str">
        <f>IF(VLOOKUP(I1561,属性值!A:F,2,FALSE)&lt;17,"",IF(P1561="","",INT(VLOOKUP(P1561,属性值!A:G,R1561+1,FALSE)*VLOOKUP(I1561,属性值!A:F,5,FALSE))))</f>
        <v/>
      </c>
      <c r="Z1561" s="90" t="str">
        <f t="shared" si="51"/>
        <v/>
      </c>
      <c r="AA1561" s="90">
        <f>IF(VLOOKUP(I1561,属性值!A:B,2,FALSE)&gt;16,"",IF(P1561="","",INT(VLOOKUP(P1561,属性值!I:O,R1561+1,FALSE)*VLOOKUP(I1561,属性值!A:D,3,FALSE))))</f>
        <v>642</v>
      </c>
      <c r="AB1561" s="90">
        <f>IF(VLOOKUP(I1561,属性值!A:B,2,FALSE)&gt;16,"",IF(P1561="","",INT(VLOOKUP(P1561,属性值!I:O,R1561+1,FALSE)*VLOOKUP(I1561,属性值!A:D,4,FALSE))))</f>
        <v>1285</v>
      </c>
      <c r="AC1561" s="90">
        <v>54</v>
      </c>
      <c r="AD1561" s="90" t="str">
        <f>IF(AC1561="","",VLOOKUP(AC1561,状态名词!A:C,2,FALSE))</f>
        <v>spi</v>
      </c>
      <c r="AE1561" s="90" t="str">
        <f>IF(AC1561="","",VLOOKUP(AC1561,状态名词!A:C,3,FALSE))</f>
        <v>精神</v>
      </c>
      <c r="AF1561" s="90">
        <v>70</v>
      </c>
    </row>
    <row r="1562" spans="1:32">
      <c r="I1562" s="90" t="str">
        <f>IF(H1562="",I1561,VLOOKUP(H1562,装备类型!A:B,2,FALSE))</f>
        <v>手镯</v>
      </c>
      <c r="L1562" s="90" t="s">
        <v>225</v>
      </c>
      <c r="Q1562" s="55" t="str">
        <f t="shared" si="52"/>
        <v/>
      </c>
      <c r="Y1562" s="90" t="str">
        <f>IF(VLOOKUP(I1562,属性值!A:F,2,FALSE)&lt;17,"",IF(P1562="","",INT(VLOOKUP(P1562,属性值!A:G,R1562+1,FALSE)*VLOOKUP(I1562,属性值!A:F,5,FALSE))))</f>
        <v/>
      </c>
      <c r="Z1562" s="90" t="str">
        <f t="shared" si="51"/>
        <v/>
      </c>
      <c r="AA1562" s="90" t="str">
        <f>IF(VLOOKUP(I1562,属性值!A:B,2,FALSE)&gt;16,"",IF(P1562="","",INT(VLOOKUP(P1562,属性值!I:O,R1562+1,FALSE)*VLOOKUP(I1562,属性值!A:D,3,FALSE))))</f>
        <v/>
      </c>
      <c r="AB1562" s="90" t="str">
        <f>IF(VLOOKUP(I1562,属性值!A:B,2,FALSE)&gt;16,"",IF(P1562="","",INT(VLOOKUP(P1562,属性值!I:O,R1562+1,FALSE)*VLOOKUP(I1562,属性值!A:D,4,FALSE))))</f>
        <v/>
      </c>
      <c r="AC1562" s="90">
        <v>18</v>
      </c>
      <c r="AD1562" s="90" t="str">
        <f>IF(AC1562="","",VLOOKUP(AC1562,状态名词!A:C,2,FALSE))</f>
        <v>api</v>
      </c>
      <c r="AE1562" s="90" t="str">
        <f>IF(AC1562="","",VLOOKUP(AC1562,状态名词!A:C,3,FALSE))</f>
        <v>法穿</v>
      </c>
      <c r="AF1562" s="90">
        <v>160</v>
      </c>
    </row>
    <row r="1563" spans="1:32">
      <c r="I1563" s="90" t="str">
        <f>IF(H1563="",I1562,VLOOKUP(H1563,装备类型!A:B,2,FALSE))</f>
        <v>手镯</v>
      </c>
      <c r="L1563" s="90" t="s">
        <v>225</v>
      </c>
      <c r="Q1563" s="55" t="str">
        <f t="shared" si="52"/>
        <v/>
      </c>
      <c r="Y1563" s="90" t="str">
        <f>IF(VLOOKUP(I1563,属性值!A:F,2,FALSE)&lt;17,"",IF(P1563="","",INT(VLOOKUP(P1563,属性值!A:G,R1563+1,FALSE)*VLOOKUP(I1563,属性值!A:F,5,FALSE))))</f>
        <v/>
      </c>
      <c r="Z1563" s="90" t="str">
        <f t="shared" si="51"/>
        <v/>
      </c>
      <c r="AA1563" s="90" t="str">
        <f>IF(VLOOKUP(I1563,属性值!A:B,2,FALSE)&gt;16,"",IF(P1563="","",INT(VLOOKUP(P1563,属性值!I:O,R1563+1,FALSE)*VLOOKUP(I1563,属性值!A:D,3,FALSE))))</f>
        <v/>
      </c>
      <c r="AB1563" s="90" t="str">
        <f>IF(VLOOKUP(I1563,属性值!A:B,2,FALSE)&gt;16,"",IF(P1563="","",INT(VLOOKUP(P1563,属性值!I:O,R1563+1,FALSE)*VLOOKUP(I1563,属性值!A:D,4,FALSE))))</f>
        <v/>
      </c>
      <c r="AC1563" s="90">
        <v>25</v>
      </c>
      <c r="AD1563" s="90" t="str">
        <f>IF(AC1563="","",VLOOKUP(AC1563,状态名词!A:C,2,FALSE))</f>
        <v>duochong</v>
      </c>
      <c r="AE1563" s="90" t="str">
        <f>IF(AC1563="","",VLOOKUP(AC1563,状态名词!A:C,3,FALSE))</f>
        <v>多重施法</v>
      </c>
      <c r="AF1563" s="90">
        <v>80</v>
      </c>
    </row>
    <row r="1564" spans="1:32">
      <c r="A1564" s="90">
        <v>16067</v>
      </c>
      <c r="B1564" s="90">
        <v>20</v>
      </c>
      <c r="C1564" s="90">
        <v>4</v>
      </c>
      <c r="D1564" s="90">
        <v>20</v>
      </c>
      <c r="E1564" s="90">
        <v>5</v>
      </c>
      <c r="F1564" s="90">
        <v>-3</v>
      </c>
      <c r="H1564" s="90">
        <v>11</v>
      </c>
      <c r="I1564" s="90" t="str">
        <f>IF(H1564="",I1563,VLOOKUP(H1564,装备类型!A:B,2,FALSE))</f>
        <v>头部</v>
      </c>
      <c r="J1564" s="90">
        <v>1</v>
      </c>
      <c r="K1564" s="90" t="s">
        <v>2247</v>
      </c>
      <c r="L1564" s="90" t="s">
        <v>5468</v>
      </c>
      <c r="O1564" s="90">
        <v>1</v>
      </c>
      <c r="P1564" s="90">
        <v>20</v>
      </c>
      <c r="Q1564" s="55">
        <f t="shared" si="52"/>
        <v>25</v>
      </c>
      <c r="R1564" s="90">
        <v>4</v>
      </c>
      <c r="T1564" s="90" t="s">
        <v>3274</v>
      </c>
      <c r="Y1564" s="90" t="str">
        <f>IF(VLOOKUP(I1564,属性值!A:F,2,FALSE)&lt;17,"",IF(P1564="","",INT(VLOOKUP(P1564,属性值!A:G,R1564+1,FALSE)*VLOOKUP(I1564,属性值!A:F,5,FALSE))))</f>
        <v/>
      </c>
      <c r="Z1564" s="90" t="str">
        <f t="shared" si="51"/>
        <v/>
      </c>
      <c r="AA1564" s="90">
        <f>IF(VLOOKUP(I1564,属性值!A:B,2,FALSE)&gt;16,"",IF(P1564="","",INT(VLOOKUP(P1564,属性值!I:O,R1564+1,FALSE)*VLOOKUP(I1564,属性值!A:D,3,FALSE))))</f>
        <v>260</v>
      </c>
      <c r="AB1564" s="90">
        <f>IF(VLOOKUP(I1564,属性值!A:B,2,FALSE)&gt;16,"",IF(P1564="","",INT(VLOOKUP(P1564,属性值!I:O,R1564+1,FALSE)*VLOOKUP(I1564,属性值!A:D,4,FALSE))))</f>
        <v>130</v>
      </c>
      <c r="AC1564" s="90">
        <v>58</v>
      </c>
      <c r="AD1564" s="90" t="str">
        <f>IF(AC1564="","",VLOOKUP(AC1564,状态名词!A:C,2,FALSE))</f>
        <v>vit</v>
      </c>
      <c r="AE1564" s="90" t="str">
        <f>IF(AC1564="","",VLOOKUP(AC1564,状态名词!A:C,3,FALSE))</f>
        <v>体力</v>
      </c>
      <c r="AF1564" s="90">
        <v>40</v>
      </c>
    </row>
    <row r="1565" spans="1:32">
      <c r="I1565" s="90" t="str">
        <f>IF(H1565="",I1564,VLOOKUP(H1565,装备类型!A:B,2,FALSE))</f>
        <v>头部</v>
      </c>
      <c r="L1565" s="90" t="s">
        <v>225</v>
      </c>
      <c r="Q1565" s="55" t="str">
        <f t="shared" si="52"/>
        <v/>
      </c>
      <c r="Y1565" s="90" t="str">
        <f>IF(VLOOKUP(I1565,属性值!A:F,2,FALSE)&lt;17,"",IF(P1565="","",INT(VLOOKUP(P1565,属性值!A:G,R1565+1,FALSE)*VLOOKUP(I1565,属性值!A:F,5,FALSE))))</f>
        <v/>
      </c>
      <c r="Z1565" s="90" t="str">
        <f t="shared" si="51"/>
        <v/>
      </c>
      <c r="AA1565" s="90" t="str">
        <f>IF(VLOOKUP(I1565,属性值!A:B,2,FALSE)&gt;16,"",IF(P1565="","",INT(VLOOKUP(P1565,属性值!I:O,R1565+1,FALSE)*VLOOKUP(I1565,属性值!A:D,3,FALSE))))</f>
        <v/>
      </c>
      <c r="AB1565" s="90" t="str">
        <f>IF(VLOOKUP(I1565,属性值!A:B,2,FALSE)&gt;16,"",IF(P1565="","",INT(VLOOKUP(P1565,属性值!I:O,R1565+1,FALSE)*VLOOKUP(I1565,属性值!A:D,4,FALSE))))</f>
        <v/>
      </c>
      <c r="AC1565" s="90">
        <v>18</v>
      </c>
      <c r="AD1565" s="90" t="str">
        <f>IF(AC1565="","",VLOOKUP(AC1565,状态名词!A:C,2,FALSE))</f>
        <v>api</v>
      </c>
      <c r="AE1565" s="90" t="str">
        <f>IF(AC1565="","",VLOOKUP(AC1565,状态名词!A:C,3,FALSE))</f>
        <v>法穿</v>
      </c>
      <c r="AF1565" s="90">
        <v>240</v>
      </c>
    </row>
    <row r="1566" spans="1:32">
      <c r="I1566" s="90" t="str">
        <f>IF(H1566="",I1565,VLOOKUP(H1566,装备类型!A:B,2,FALSE))</f>
        <v>头部</v>
      </c>
      <c r="L1566" s="90" t="s">
        <v>225</v>
      </c>
      <c r="Q1566" s="55" t="str">
        <f t="shared" si="52"/>
        <v/>
      </c>
      <c r="Y1566" s="90" t="str">
        <f>IF(VLOOKUP(I1566,属性值!A:F,2,FALSE)&lt;17,"",IF(P1566="","",INT(VLOOKUP(P1566,属性值!A:G,R1566+1,FALSE)*VLOOKUP(I1566,属性值!A:F,5,FALSE))))</f>
        <v/>
      </c>
      <c r="Z1566" s="90" t="str">
        <f t="shared" si="51"/>
        <v/>
      </c>
      <c r="AA1566" s="90" t="str">
        <f>IF(VLOOKUP(I1566,属性值!A:B,2,FALSE)&gt;16,"",IF(P1566="","",INT(VLOOKUP(P1566,属性值!I:O,R1566+1,FALSE)*VLOOKUP(I1566,属性值!A:D,3,FALSE))))</f>
        <v/>
      </c>
      <c r="AB1566" s="90" t="str">
        <f>IF(VLOOKUP(I1566,属性值!A:B,2,FALSE)&gt;16,"",IF(P1566="","",INT(VLOOKUP(P1566,属性值!I:O,R1566+1,FALSE)*VLOOKUP(I1566,属性值!A:D,4,FALSE))))</f>
        <v/>
      </c>
      <c r="AC1566" s="90">
        <v>30</v>
      </c>
      <c r="AD1566" s="90" t="str">
        <f>IF(AC1566="","",VLOOKUP(AC1566,状态名词!A:C,2,FALSE))</f>
        <v>elementup</v>
      </c>
      <c r="AE1566" s="90" t="str">
        <f>IF(AC1566="","",VLOOKUP(AC1566,状态名词!A:C,3,FALSE))</f>
        <v>全属性强化</v>
      </c>
      <c r="AF1566" s="90">
        <v>5</v>
      </c>
    </row>
    <row r="1567" spans="1:32">
      <c r="I1567" s="90" t="str">
        <f>IF(H1567="",I1566,VLOOKUP(H1567,装备类型!A:B,2,FALSE))</f>
        <v>头部</v>
      </c>
      <c r="J1567" s="90">
        <v>2</v>
      </c>
      <c r="K1567" s="90" t="s">
        <v>2249</v>
      </c>
      <c r="L1567" s="90" t="s">
        <v>2248</v>
      </c>
      <c r="O1567" s="90">
        <v>1</v>
      </c>
      <c r="P1567" s="90">
        <v>40</v>
      </c>
      <c r="Q1567" s="55">
        <f t="shared" si="52"/>
        <v>45</v>
      </c>
      <c r="R1567" s="90">
        <v>4</v>
      </c>
      <c r="T1567" s="90" t="s">
        <v>3274</v>
      </c>
      <c r="Y1567" s="90" t="str">
        <f>IF(VLOOKUP(I1567,属性值!A:F,2,FALSE)&lt;17,"",IF(P1567="","",INT(VLOOKUP(P1567,属性值!A:G,R1567+1,FALSE)*VLOOKUP(I1567,属性值!A:F,5,FALSE))))</f>
        <v/>
      </c>
      <c r="Z1567" s="90" t="str">
        <f t="shared" si="51"/>
        <v/>
      </c>
      <c r="AA1567" s="90">
        <f>IF(VLOOKUP(I1567,属性值!A:B,2,FALSE)&gt;16,"",IF(P1567="","",INT(VLOOKUP(P1567,属性值!I:O,R1567+1,FALSE)*VLOOKUP(I1567,属性值!A:D,3,FALSE))))</f>
        <v>572</v>
      </c>
      <c r="AB1567" s="90">
        <f>IF(VLOOKUP(I1567,属性值!A:B,2,FALSE)&gt;16,"",IF(P1567="","",INT(VLOOKUP(P1567,属性值!I:O,R1567+1,FALSE)*VLOOKUP(I1567,属性值!A:D,4,FALSE))))</f>
        <v>286</v>
      </c>
      <c r="AC1567" s="90">
        <v>58</v>
      </c>
      <c r="AD1567" s="90" t="str">
        <f>IF(AC1567="","",VLOOKUP(AC1567,状态名词!A:C,2,FALSE))</f>
        <v>vit</v>
      </c>
      <c r="AE1567" s="90" t="str">
        <f>IF(AC1567="","",VLOOKUP(AC1567,状态名词!A:C,3,FALSE))</f>
        <v>体力</v>
      </c>
      <c r="AF1567" s="90">
        <v>70</v>
      </c>
    </row>
    <row r="1568" spans="1:32">
      <c r="I1568" s="90" t="str">
        <f>IF(H1568="",I1567,VLOOKUP(H1568,装备类型!A:B,2,FALSE))</f>
        <v>头部</v>
      </c>
      <c r="L1568" s="90" t="s">
        <v>225</v>
      </c>
      <c r="Q1568" s="55" t="str">
        <f t="shared" si="52"/>
        <v/>
      </c>
      <c r="Y1568" s="90" t="str">
        <f>IF(VLOOKUP(I1568,属性值!A:F,2,FALSE)&lt;17,"",IF(P1568="","",INT(VLOOKUP(P1568,属性值!A:G,R1568+1,FALSE)*VLOOKUP(I1568,属性值!A:F,5,FALSE))))</f>
        <v/>
      </c>
      <c r="Z1568" s="90" t="str">
        <f t="shared" si="51"/>
        <v/>
      </c>
      <c r="AA1568" s="90" t="str">
        <f>IF(VLOOKUP(I1568,属性值!A:B,2,FALSE)&gt;16,"",IF(P1568="","",INT(VLOOKUP(P1568,属性值!I:O,R1568+1,FALSE)*VLOOKUP(I1568,属性值!A:D,3,FALSE))))</f>
        <v/>
      </c>
      <c r="AB1568" s="90" t="str">
        <f>IF(VLOOKUP(I1568,属性值!A:B,2,FALSE)&gt;16,"",IF(P1568="","",INT(VLOOKUP(P1568,属性值!I:O,R1568+1,FALSE)*VLOOKUP(I1568,属性值!A:D,4,FALSE))))</f>
        <v/>
      </c>
      <c r="AC1568" s="90">
        <v>18</v>
      </c>
      <c r="AD1568" s="90" t="str">
        <f>IF(AC1568="","",VLOOKUP(AC1568,状态名词!A:C,2,FALSE))</f>
        <v>api</v>
      </c>
      <c r="AE1568" s="90" t="str">
        <f>IF(AC1568="","",VLOOKUP(AC1568,状态名词!A:C,3,FALSE))</f>
        <v>法穿</v>
      </c>
      <c r="AF1568" s="90">
        <v>360</v>
      </c>
    </row>
    <row r="1569" spans="1:32">
      <c r="I1569" s="90" t="str">
        <f>IF(H1569="",I1568,VLOOKUP(H1569,装备类型!A:B,2,FALSE))</f>
        <v>头部</v>
      </c>
      <c r="L1569" s="90" t="s">
        <v>225</v>
      </c>
      <c r="Q1569" s="55" t="str">
        <f t="shared" si="52"/>
        <v/>
      </c>
      <c r="Y1569" s="90" t="str">
        <f>IF(VLOOKUP(I1569,属性值!A:F,2,FALSE)&lt;17,"",IF(P1569="","",INT(VLOOKUP(P1569,属性值!A:G,R1569+1,FALSE)*VLOOKUP(I1569,属性值!A:F,5,FALSE))))</f>
        <v/>
      </c>
      <c r="Z1569" s="90" t="str">
        <f t="shared" si="51"/>
        <v/>
      </c>
      <c r="AA1569" s="90" t="str">
        <f>IF(VLOOKUP(I1569,属性值!A:B,2,FALSE)&gt;16,"",IF(P1569="","",INT(VLOOKUP(P1569,属性值!I:O,R1569+1,FALSE)*VLOOKUP(I1569,属性值!A:D,3,FALSE))))</f>
        <v/>
      </c>
      <c r="AB1569" s="90" t="str">
        <f>IF(VLOOKUP(I1569,属性值!A:B,2,FALSE)&gt;16,"",IF(P1569="","",INT(VLOOKUP(P1569,属性值!I:O,R1569+1,FALSE)*VLOOKUP(I1569,属性值!A:D,4,FALSE))))</f>
        <v/>
      </c>
      <c r="AC1569" s="90">
        <v>30</v>
      </c>
      <c r="AD1569" s="90" t="str">
        <f>IF(AC1569="","",VLOOKUP(AC1569,状态名词!A:C,2,FALSE))</f>
        <v>elementup</v>
      </c>
      <c r="AE1569" s="90" t="str">
        <f>IF(AC1569="","",VLOOKUP(AC1569,状态名词!A:C,3,FALSE))</f>
        <v>全属性强化</v>
      </c>
      <c r="AF1569" s="90">
        <v>10</v>
      </c>
    </row>
    <row r="1570" spans="1:32">
      <c r="I1570" s="90" t="str">
        <f>IF(H1570="",I1569,VLOOKUP(H1570,装备类型!A:B,2,FALSE))</f>
        <v>头部</v>
      </c>
      <c r="J1570" s="90">
        <v>3</v>
      </c>
      <c r="K1570" s="90" t="s">
        <v>2250</v>
      </c>
      <c r="L1570" s="90" t="s">
        <v>2248</v>
      </c>
      <c r="O1570" s="90">
        <v>1</v>
      </c>
      <c r="P1570" s="90">
        <v>60</v>
      </c>
      <c r="Q1570" s="55">
        <f t="shared" si="52"/>
        <v>67</v>
      </c>
      <c r="R1570" s="90">
        <v>5</v>
      </c>
      <c r="T1570" s="90" t="s">
        <v>3274</v>
      </c>
      <c r="U1570" s="90">
        <v>33519</v>
      </c>
      <c r="Y1570" s="90" t="str">
        <f>IF(VLOOKUP(I1570,属性值!A:F,2,FALSE)&lt;17,"",IF(P1570="","",INT(VLOOKUP(P1570,属性值!A:G,R1570+1,FALSE)*VLOOKUP(I1570,属性值!A:F,5,FALSE))))</f>
        <v/>
      </c>
      <c r="Z1570" s="90" t="str">
        <f t="shared" ref="Z1570:Z1633" si="53">Y1570</f>
        <v/>
      </c>
      <c r="AA1570" s="90">
        <f>IF(VLOOKUP(I1570,属性值!A:B,2,FALSE)&gt;16,"",IF(P1570="","",INT(VLOOKUP(P1570,属性值!I:O,R1570+1,FALSE)*VLOOKUP(I1570,属性值!A:D,3,FALSE))))</f>
        <v>1285</v>
      </c>
      <c r="AB1570" s="90">
        <f>IF(VLOOKUP(I1570,属性值!A:B,2,FALSE)&gt;16,"",IF(P1570="","",INT(VLOOKUP(P1570,属性值!I:O,R1570+1,FALSE)*VLOOKUP(I1570,属性值!A:D,4,FALSE))))</f>
        <v>642</v>
      </c>
      <c r="AC1570" s="90">
        <v>58</v>
      </c>
      <c r="AD1570" s="90" t="str">
        <f>IF(AC1570="","",VLOOKUP(AC1570,状态名词!A:C,2,FALSE))</f>
        <v>vit</v>
      </c>
      <c r="AE1570" s="90" t="str">
        <f>IF(AC1570="","",VLOOKUP(AC1570,状态名词!A:C,3,FALSE))</f>
        <v>体力</v>
      </c>
      <c r="AF1570" s="90">
        <v>110</v>
      </c>
    </row>
    <row r="1571" spans="1:32">
      <c r="I1571" s="90" t="str">
        <f>IF(H1571="",I1570,VLOOKUP(H1571,装备类型!A:B,2,FALSE))</f>
        <v>头部</v>
      </c>
      <c r="L1571" s="90" t="s">
        <v>225</v>
      </c>
      <c r="Q1571" s="55" t="str">
        <f t="shared" si="52"/>
        <v/>
      </c>
      <c r="Y1571" s="90" t="str">
        <f>IF(VLOOKUP(I1571,属性值!A:F,2,FALSE)&lt;17,"",IF(P1571="","",INT(VLOOKUP(P1571,属性值!A:G,R1571+1,FALSE)*VLOOKUP(I1571,属性值!A:F,5,FALSE))))</f>
        <v/>
      </c>
      <c r="Z1571" s="90" t="str">
        <f t="shared" si="53"/>
        <v/>
      </c>
      <c r="AA1571" s="90" t="str">
        <f>IF(VLOOKUP(I1571,属性值!A:B,2,FALSE)&gt;16,"",IF(P1571="","",INT(VLOOKUP(P1571,属性值!I:O,R1571+1,FALSE)*VLOOKUP(I1571,属性值!A:D,3,FALSE))))</f>
        <v/>
      </c>
      <c r="AB1571" s="90" t="str">
        <f>IF(VLOOKUP(I1571,属性值!A:B,2,FALSE)&gt;16,"",IF(P1571="","",INT(VLOOKUP(P1571,属性值!I:O,R1571+1,FALSE)*VLOOKUP(I1571,属性值!A:D,4,FALSE))))</f>
        <v/>
      </c>
      <c r="AC1571" s="90">
        <v>18</v>
      </c>
      <c r="AD1571" s="90" t="str">
        <f>IF(AC1571="","",VLOOKUP(AC1571,状态名词!A:C,2,FALSE))</f>
        <v>api</v>
      </c>
      <c r="AE1571" s="90" t="str">
        <f>IF(AC1571="","",VLOOKUP(AC1571,状态名词!A:C,3,FALSE))</f>
        <v>法穿</v>
      </c>
      <c r="AF1571" s="90">
        <v>590</v>
      </c>
    </row>
    <row r="1572" spans="1:32">
      <c r="I1572" s="90" t="str">
        <f>IF(H1572="",I1571,VLOOKUP(H1572,装备类型!A:B,2,FALSE))</f>
        <v>头部</v>
      </c>
      <c r="L1572" s="90" t="s">
        <v>225</v>
      </c>
      <c r="Q1572" s="55" t="str">
        <f t="shared" si="52"/>
        <v/>
      </c>
      <c r="Y1572" s="90" t="str">
        <f>IF(VLOOKUP(I1572,属性值!A:F,2,FALSE)&lt;17,"",IF(P1572="","",INT(VLOOKUP(P1572,属性值!A:G,R1572+1,FALSE)*VLOOKUP(I1572,属性值!A:F,5,FALSE))))</f>
        <v/>
      </c>
      <c r="Z1572" s="90" t="str">
        <f t="shared" si="53"/>
        <v/>
      </c>
      <c r="AA1572" s="90" t="str">
        <f>IF(VLOOKUP(I1572,属性值!A:B,2,FALSE)&gt;16,"",IF(P1572="","",INT(VLOOKUP(P1572,属性值!I:O,R1572+1,FALSE)*VLOOKUP(I1572,属性值!A:D,3,FALSE))))</f>
        <v/>
      </c>
      <c r="AB1572" s="90" t="str">
        <f>IF(VLOOKUP(I1572,属性值!A:B,2,FALSE)&gt;16,"",IF(P1572="","",INT(VLOOKUP(P1572,属性值!I:O,R1572+1,FALSE)*VLOOKUP(I1572,属性值!A:D,4,FALSE))))</f>
        <v/>
      </c>
      <c r="AC1572" s="90">
        <v>30</v>
      </c>
      <c r="AD1572" s="90" t="str">
        <f>IF(AC1572="","",VLOOKUP(AC1572,状态名词!A:C,2,FALSE))</f>
        <v>elementup</v>
      </c>
      <c r="AE1572" s="90" t="str">
        <f>IF(AC1572="","",VLOOKUP(AC1572,状态名词!A:C,3,FALSE))</f>
        <v>全属性强化</v>
      </c>
      <c r="AF1572" s="90">
        <v>15</v>
      </c>
    </row>
    <row r="1573" spans="1:32">
      <c r="A1573" s="90">
        <v>16068</v>
      </c>
      <c r="B1573" s="90">
        <v>20</v>
      </c>
      <c r="C1573" s="90">
        <v>4</v>
      </c>
      <c r="D1573" s="90">
        <v>20</v>
      </c>
      <c r="E1573" s="90">
        <v>5</v>
      </c>
      <c r="F1573" s="90">
        <v>-3</v>
      </c>
      <c r="H1573" s="90">
        <v>12</v>
      </c>
      <c r="I1573" s="90" t="str">
        <f>IF(H1573="",I1572,VLOOKUP(H1573,装备类型!A:B,2,FALSE))</f>
        <v>胸部</v>
      </c>
      <c r="J1573" s="90">
        <v>1</v>
      </c>
      <c r="K1573" s="90" t="s">
        <v>2251</v>
      </c>
      <c r="L1573" s="90" t="s">
        <v>5469</v>
      </c>
      <c r="O1573" s="90">
        <v>1</v>
      </c>
      <c r="P1573" s="90">
        <v>20</v>
      </c>
      <c r="Q1573" s="55">
        <f t="shared" si="52"/>
        <v>25</v>
      </c>
      <c r="R1573" s="90">
        <v>4</v>
      </c>
      <c r="T1573" s="90" t="s">
        <v>3294</v>
      </c>
      <c r="Y1573" s="90" t="str">
        <f>IF(VLOOKUP(I1573,属性值!A:F,2,FALSE)&lt;17,"",IF(P1573="","",INT(VLOOKUP(P1573,属性值!A:G,R1573+1,FALSE)*VLOOKUP(I1573,属性值!A:F,5,FALSE))))</f>
        <v/>
      </c>
      <c r="Z1573" s="90" t="str">
        <f t="shared" si="53"/>
        <v/>
      </c>
      <c r="AA1573" s="90">
        <f>IF(VLOOKUP(I1573,属性值!A:B,2,FALSE)&gt;16,"",IF(P1573="","",INT(VLOOKUP(P1573,属性值!I:O,R1573+1,FALSE)*VLOOKUP(I1573,属性值!A:D,3,FALSE))))</f>
        <v>260</v>
      </c>
      <c r="AB1573" s="90">
        <f>IF(VLOOKUP(I1573,属性值!A:B,2,FALSE)&gt;16,"",IF(P1573="","",INT(VLOOKUP(P1573,属性值!I:O,R1573+1,FALSE)*VLOOKUP(I1573,属性值!A:D,4,FALSE))))</f>
        <v>130</v>
      </c>
      <c r="AC1573" s="90">
        <v>58</v>
      </c>
      <c r="AD1573" s="90" t="str">
        <f>IF(AC1573="","",VLOOKUP(AC1573,状态名词!A:C,2,FALSE))</f>
        <v>vit</v>
      </c>
      <c r="AE1573" s="90" t="str">
        <f>IF(AC1573="","",VLOOKUP(AC1573,状态名词!A:C,3,FALSE))</f>
        <v>体力</v>
      </c>
      <c r="AF1573" s="90">
        <v>40</v>
      </c>
    </row>
    <row r="1574" spans="1:32">
      <c r="I1574" s="90" t="str">
        <f>IF(H1574="",I1573,VLOOKUP(H1574,装备类型!A:B,2,FALSE))</f>
        <v>胸部</v>
      </c>
      <c r="L1574" s="90" t="s">
        <v>225</v>
      </c>
      <c r="Q1574" s="55" t="str">
        <f t="shared" si="52"/>
        <v/>
      </c>
      <c r="Y1574" s="90" t="str">
        <f>IF(VLOOKUP(I1574,属性值!A:F,2,FALSE)&lt;17,"",IF(P1574="","",INT(VLOOKUP(P1574,属性值!A:G,R1574+1,FALSE)*VLOOKUP(I1574,属性值!A:F,5,FALSE))))</f>
        <v/>
      </c>
      <c r="Z1574" s="90" t="str">
        <f t="shared" si="53"/>
        <v/>
      </c>
      <c r="AA1574" s="90" t="str">
        <f>IF(VLOOKUP(I1574,属性值!A:B,2,FALSE)&gt;16,"",IF(P1574="","",INT(VLOOKUP(P1574,属性值!I:O,R1574+1,FALSE)*VLOOKUP(I1574,属性值!A:D,3,FALSE))))</f>
        <v/>
      </c>
      <c r="AB1574" s="90" t="str">
        <f>IF(VLOOKUP(I1574,属性值!A:B,2,FALSE)&gt;16,"",IF(P1574="","",INT(VLOOKUP(P1574,属性值!I:O,R1574+1,FALSE)*VLOOKUP(I1574,属性值!A:D,4,FALSE))))</f>
        <v/>
      </c>
      <c r="AC1574" s="90">
        <v>19</v>
      </c>
      <c r="AD1574" s="90" t="str">
        <f>IF(AC1574="","",VLOOKUP(AC1574,状态名词!A:C,2,FALSE))</f>
        <v>rating</v>
      </c>
      <c r="AE1574" s="90" t="str">
        <f>IF(AC1574="","",VLOOKUP(AC1574,状态名词!A:C,3,FALSE))</f>
        <v>暴击+</v>
      </c>
      <c r="AF1574" s="90">
        <v>240</v>
      </c>
    </row>
    <row r="1575" spans="1:32">
      <c r="I1575" s="90" t="str">
        <f>IF(H1575="",I1574,VLOOKUP(H1575,装备类型!A:B,2,FALSE))</f>
        <v>胸部</v>
      </c>
      <c r="L1575" s="90" t="s">
        <v>225</v>
      </c>
      <c r="Q1575" s="55" t="str">
        <f t="shared" si="52"/>
        <v/>
      </c>
      <c r="Y1575" s="90" t="str">
        <f>IF(VLOOKUP(I1575,属性值!A:F,2,FALSE)&lt;17,"",IF(P1575="","",INT(VLOOKUP(P1575,属性值!A:G,R1575+1,FALSE)*VLOOKUP(I1575,属性值!A:F,5,FALSE))))</f>
        <v/>
      </c>
      <c r="Z1575" s="90" t="str">
        <f t="shared" si="53"/>
        <v/>
      </c>
      <c r="AA1575" s="90" t="str">
        <f>IF(VLOOKUP(I1575,属性值!A:B,2,FALSE)&gt;16,"",IF(P1575="","",INT(VLOOKUP(P1575,属性值!I:O,R1575+1,FALSE)*VLOOKUP(I1575,属性值!A:D,3,FALSE))))</f>
        <v/>
      </c>
      <c r="AB1575" s="90" t="str">
        <f>IF(VLOOKUP(I1575,属性值!A:B,2,FALSE)&gt;16,"",IF(P1575="","",INT(VLOOKUP(P1575,属性值!I:O,R1575+1,FALSE)*VLOOKUP(I1575,属性值!A:D,4,FALSE))))</f>
        <v/>
      </c>
      <c r="AC1575" s="90">
        <v>35</v>
      </c>
      <c r="AD1575" s="90" t="str">
        <f>IF(AC1575="","",VLOOKUP(AC1575,状态名词!A:C,2,FALSE))</f>
        <v>reelement</v>
      </c>
      <c r="AE1575" s="90" t="str">
        <f>IF(AC1575="","",VLOOKUP(AC1575,状态名词!A:C,3,FALSE))</f>
        <v>全抗性强化</v>
      </c>
      <c r="AF1575" s="90">
        <v>5</v>
      </c>
    </row>
    <row r="1576" spans="1:32">
      <c r="I1576" s="90" t="str">
        <f>IF(H1576="",I1575,VLOOKUP(H1576,装备类型!A:B,2,FALSE))</f>
        <v>胸部</v>
      </c>
      <c r="J1576" s="90">
        <v>2</v>
      </c>
      <c r="K1576" s="90" t="s">
        <v>2253</v>
      </c>
      <c r="L1576" s="90" t="s">
        <v>2252</v>
      </c>
      <c r="O1576" s="90">
        <v>1</v>
      </c>
      <c r="P1576" s="90">
        <v>40</v>
      </c>
      <c r="Q1576" s="55">
        <f t="shared" si="52"/>
        <v>45</v>
      </c>
      <c r="R1576" s="90">
        <v>4</v>
      </c>
      <c r="T1576" s="90" t="s">
        <v>3294</v>
      </c>
      <c r="Y1576" s="90" t="str">
        <f>IF(VLOOKUP(I1576,属性值!A:F,2,FALSE)&lt;17,"",IF(P1576="","",INT(VLOOKUP(P1576,属性值!A:G,R1576+1,FALSE)*VLOOKUP(I1576,属性值!A:F,5,FALSE))))</f>
        <v/>
      </c>
      <c r="Z1576" s="90" t="str">
        <f t="shared" si="53"/>
        <v/>
      </c>
      <c r="AA1576" s="90">
        <f>IF(VLOOKUP(I1576,属性值!A:B,2,FALSE)&gt;16,"",IF(P1576="","",INT(VLOOKUP(P1576,属性值!I:O,R1576+1,FALSE)*VLOOKUP(I1576,属性值!A:D,3,FALSE))))</f>
        <v>572</v>
      </c>
      <c r="AB1576" s="90">
        <f>IF(VLOOKUP(I1576,属性值!A:B,2,FALSE)&gt;16,"",IF(P1576="","",INT(VLOOKUP(P1576,属性值!I:O,R1576+1,FALSE)*VLOOKUP(I1576,属性值!A:D,4,FALSE))))</f>
        <v>286</v>
      </c>
      <c r="AC1576" s="90">
        <v>58</v>
      </c>
      <c r="AD1576" s="90" t="str">
        <f>IF(AC1576="","",VLOOKUP(AC1576,状态名词!A:C,2,FALSE))</f>
        <v>vit</v>
      </c>
      <c r="AE1576" s="90" t="str">
        <f>IF(AC1576="","",VLOOKUP(AC1576,状态名词!A:C,3,FALSE))</f>
        <v>体力</v>
      </c>
      <c r="AF1576" s="90">
        <v>70</v>
      </c>
    </row>
    <row r="1577" spans="1:32">
      <c r="I1577" s="90" t="str">
        <f>IF(H1577="",I1576,VLOOKUP(H1577,装备类型!A:B,2,FALSE))</f>
        <v>胸部</v>
      </c>
      <c r="L1577" s="90" t="s">
        <v>225</v>
      </c>
      <c r="Q1577" s="55" t="str">
        <f t="shared" si="52"/>
        <v/>
      </c>
      <c r="Y1577" s="90" t="str">
        <f>IF(VLOOKUP(I1577,属性值!A:F,2,FALSE)&lt;17,"",IF(P1577="","",INT(VLOOKUP(P1577,属性值!A:G,R1577+1,FALSE)*VLOOKUP(I1577,属性值!A:F,5,FALSE))))</f>
        <v/>
      </c>
      <c r="Z1577" s="90" t="str">
        <f t="shared" si="53"/>
        <v/>
      </c>
      <c r="AA1577" s="90" t="str">
        <f>IF(VLOOKUP(I1577,属性值!A:B,2,FALSE)&gt;16,"",IF(P1577="","",INT(VLOOKUP(P1577,属性值!I:O,R1577+1,FALSE)*VLOOKUP(I1577,属性值!A:D,3,FALSE))))</f>
        <v/>
      </c>
      <c r="AB1577" s="90" t="str">
        <f>IF(VLOOKUP(I1577,属性值!A:B,2,FALSE)&gt;16,"",IF(P1577="","",INT(VLOOKUP(P1577,属性值!I:O,R1577+1,FALSE)*VLOOKUP(I1577,属性值!A:D,4,FALSE))))</f>
        <v/>
      </c>
      <c r="AC1577" s="90">
        <v>19</v>
      </c>
      <c r="AD1577" s="90" t="str">
        <f>IF(AC1577="","",VLOOKUP(AC1577,状态名词!A:C,2,FALSE))</f>
        <v>rating</v>
      </c>
      <c r="AE1577" s="90" t="str">
        <f>IF(AC1577="","",VLOOKUP(AC1577,状态名词!A:C,3,FALSE))</f>
        <v>暴击+</v>
      </c>
      <c r="AF1577" s="90">
        <v>360</v>
      </c>
    </row>
    <row r="1578" spans="1:32">
      <c r="I1578" s="90" t="str">
        <f>IF(H1578="",I1577,VLOOKUP(H1578,装备类型!A:B,2,FALSE))</f>
        <v>胸部</v>
      </c>
      <c r="L1578" s="90" t="s">
        <v>225</v>
      </c>
      <c r="Q1578" s="55" t="str">
        <f t="shared" si="52"/>
        <v/>
      </c>
      <c r="Y1578" s="90" t="str">
        <f>IF(VLOOKUP(I1578,属性值!A:F,2,FALSE)&lt;17,"",IF(P1578="","",INT(VLOOKUP(P1578,属性值!A:G,R1578+1,FALSE)*VLOOKUP(I1578,属性值!A:F,5,FALSE))))</f>
        <v/>
      </c>
      <c r="Z1578" s="90" t="str">
        <f t="shared" si="53"/>
        <v/>
      </c>
      <c r="AA1578" s="90" t="str">
        <f>IF(VLOOKUP(I1578,属性值!A:B,2,FALSE)&gt;16,"",IF(P1578="","",INT(VLOOKUP(P1578,属性值!I:O,R1578+1,FALSE)*VLOOKUP(I1578,属性值!A:D,3,FALSE))))</f>
        <v/>
      </c>
      <c r="AB1578" s="90" t="str">
        <f>IF(VLOOKUP(I1578,属性值!A:B,2,FALSE)&gt;16,"",IF(P1578="","",INT(VLOOKUP(P1578,属性值!I:O,R1578+1,FALSE)*VLOOKUP(I1578,属性值!A:D,4,FALSE))))</f>
        <v/>
      </c>
      <c r="AC1578" s="90">
        <v>35</v>
      </c>
      <c r="AD1578" s="90" t="str">
        <f>IF(AC1578="","",VLOOKUP(AC1578,状态名词!A:C,2,FALSE))</f>
        <v>reelement</v>
      </c>
      <c r="AE1578" s="90" t="str">
        <f>IF(AC1578="","",VLOOKUP(AC1578,状态名词!A:C,3,FALSE))</f>
        <v>全抗性强化</v>
      </c>
      <c r="AF1578" s="90">
        <v>10</v>
      </c>
    </row>
    <row r="1579" spans="1:32">
      <c r="I1579" s="90" t="str">
        <f>IF(H1579="",I1578,VLOOKUP(H1579,装备类型!A:B,2,FALSE))</f>
        <v>胸部</v>
      </c>
      <c r="J1579" s="90">
        <v>3</v>
      </c>
      <c r="K1579" s="90" t="s">
        <v>2254</v>
      </c>
      <c r="L1579" s="90" t="s">
        <v>2252</v>
      </c>
      <c r="O1579" s="90">
        <v>1</v>
      </c>
      <c r="P1579" s="90">
        <v>60</v>
      </c>
      <c r="Q1579" s="55">
        <f t="shared" si="52"/>
        <v>67</v>
      </c>
      <c r="R1579" s="90">
        <v>5</v>
      </c>
      <c r="T1579" s="90" t="s">
        <v>3294</v>
      </c>
      <c r="U1579" s="90">
        <v>33520</v>
      </c>
      <c r="Y1579" s="90" t="str">
        <f>IF(VLOOKUP(I1579,属性值!A:F,2,FALSE)&lt;17,"",IF(P1579="","",INT(VLOOKUP(P1579,属性值!A:G,R1579+1,FALSE)*VLOOKUP(I1579,属性值!A:F,5,FALSE))))</f>
        <v/>
      </c>
      <c r="Z1579" s="90" t="str">
        <f t="shared" si="53"/>
        <v/>
      </c>
      <c r="AA1579" s="90">
        <f>IF(VLOOKUP(I1579,属性值!A:B,2,FALSE)&gt;16,"",IF(P1579="","",INT(VLOOKUP(P1579,属性值!I:O,R1579+1,FALSE)*VLOOKUP(I1579,属性值!A:D,3,FALSE))))</f>
        <v>1285</v>
      </c>
      <c r="AB1579" s="90">
        <f>IF(VLOOKUP(I1579,属性值!A:B,2,FALSE)&gt;16,"",IF(P1579="","",INT(VLOOKUP(P1579,属性值!I:O,R1579+1,FALSE)*VLOOKUP(I1579,属性值!A:D,4,FALSE))))</f>
        <v>642</v>
      </c>
      <c r="AC1579" s="90">
        <v>58</v>
      </c>
      <c r="AD1579" s="90" t="str">
        <f>IF(AC1579="","",VLOOKUP(AC1579,状态名词!A:C,2,FALSE))</f>
        <v>vit</v>
      </c>
      <c r="AE1579" s="90" t="str">
        <f>IF(AC1579="","",VLOOKUP(AC1579,状态名词!A:C,3,FALSE))</f>
        <v>体力</v>
      </c>
      <c r="AF1579" s="90">
        <v>110</v>
      </c>
    </row>
    <row r="1580" spans="1:32">
      <c r="I1580" s="90" t="str">
        <f>IF(H1580="",I1579,VLOOKUP(H1580,装备类型!A:B,2,FALSE))</f>
        <v>胸部</v>
      </c>
      <c r="L1580" s="90" t="s">
        <v>225</v>
      </c>
      <c r="Q1580" s="55" t="str">
        <f t="shared" si="52"/>
        <v/>
      </c>
      <c r="Y1580" s="90" t="str">
        <f>IF(VLOOKUP(I1580,属性值!A:F,2,FALSE)&lt;17,"",IF(P1580="","",INT(VLOOKUP(P1580,属性值!A:G,R1580+1,FALSE)*VLOOKUP(I1580,属性值!A:F,5,FALSE))))</f>
        <v/>
      </c>
      <c r="Z1580" s="90" t="str">
        <f t="shared" si="53"/>
        <v/>
      </c>
      <c r="AA1580" s="90" t="str">
        <f>IF(VLOOKUP(I1580,属性值!A:B,2,FALSE)&gt;16,"",IF(P1580="","",INT(VLOOKUP(P1580,属性值!I:O,R1580+1,FALSE)*VLOOKUP(I1580,属性值!A:D,3,FALSE))))</f>
        <v/>
      </c>
      <c r="AB1580" s="90" t="str">
        <f>IF(VLOOKUP(I1580,属性值!A:B,2,FALSE)&gt;16,"",IF(P1580="","",INT(VLOOKUP(P1580,属性值!I:O,R1580+1,FALSE)*VLOOKUP(I1580,属性值!A:D,4,FALSE))))</f>
        <v/>
      </c>
      <c r="AC1580" s="90">
        <v>19</v>
      </c>
      <c r="AD1580" s="90" t="str">
        <f>IF(AC1580="","",VLOOKUP(AC1580,状态名词!A:C,2,FALSE))</f>
        <v>rating</v>
      </c>
      <c r="AE1580" s="90" t="str">
        <f>IF(AC1580="","",VLOOKUP(AC1580,状态名词!A:C,3,FALSE))</f>
        <v>暴击+</v>
      </c>
      <c r="AF1580" s="90">
        <v>590</v>
      </c>
    </row>
    <row r="1581" spans="1:32">
      <c r="I1581" s="90" t="str">
        <f>IF(H1581="",I1580,VLOOKUP(H1581,装备类型!A:B,2,FALSE))</f>
        <v>胸部</v>
      </c>
      <c r="L1581" s="90" t="s">
        <v>225</v>
      </c>
      <c r="Q1581" s="55" t="str">
        <f t="shared" si="52"/>
        <v/>
      </c>
      <c r="Y1581" s="90" t="str">
        <f>IF(VLOOKUP(I1581,属性值!A:F,2,FALSE)&lt;17,"",IF(P1581="","",INT(VLOOKUP(P1581,属性值!A:G,R1581+1,FALSE)*VLOOKUP(I1581,属性值!A:F,5,FALSE))))</f>
        <v/>
      </c>
      <c r="Z1581" s="90" t="str">
        <f t="shared" si="53"/>
        <v/>
      </c>
      <c r="AA1581" s="90" t="str">
        <f>IF(VLOOKUP(I1581,属性值!A:B,2,FALSE)&gt;16,"",IF(P1581="","",INT(VLOOKUP(P1581,属性值!I:O,R1581+1,FALSE)*VLOOKUP(I1581,属性值!A:D,3,FALSE))))</f>
        <v/>
      </c>
      <c r="AB1581" s="90" t="str">
        <f>IF(VLOOKUP(I1581,属性值!A:B,2,FALSE)&gt;16,"",IF(P1581="","",INT(VLOOKUP(P1581,属性值!I:O,R1581+1,FALSE)*VLOOKUP(I1581,属性值!A:D,4,FALSE))))</f>
        <v/>
      </c>
      <c r="AC1581" s="90">
        <v>35</v>
      </c>
      <c r="AD1581" s="90" t="str">
        <f>IF(AC1581="","",VLOOKUP(AC1581,状态名词!A:C,2,FALSE))</f>
        <v>reelement</v>
      </c>
      <c r="AE1581" s="90" t="str">
        <f>IF(AC1581="","",VLOOKUP(AC1581,状态名词!A:C,3,FALSE))</f>
        <v>全抗性强化</v>
      </c>
      <c r="AF1581" s="90">
        <v>15</v>
      </c>
    </row>
    <row r="1582" spans="1:32">
      <c r="A1582" s="90">
        <v>16069</v>
      </c>
      <c r="B1582" s="90">
        <v>20</v>
      </c>
      <c r="C1582" s="90">
        <v>4</v>
      </c>
      <c r="D1582" s="90">
        <v>20</v>
      </c>
      <c r="E1582" s="90">
        <v>5</v>
      </c>
      <c r="F1582" s="90">
        <v>-3</v>
      </c>
      <c r="H1582" s="90">
        <v>13</v>
      </c>
      <c r="I1582" s="90" t="str">
        <f>IF(H1582="",I1581,VLOOKUP(H1582,装备类型!A:B,2,FALSE))</f>
        <v>腿部</v>
      </c>
      <c r="J1582" s="90">
        <v>1</v>
      </c>
      <c r="K1582" s="90" t="s">
        <v>2255</v>
      </c>
      <c r="L1582" s="90" t="s">
        <v>5470</v>
      </c>
      <c r="O1582" s="90">
        <v>1</v>
      </c>
      <c r="P1582" s="90">
        <v>20</v>
      </c>
      <c r="Q1582" s="55">
        <f t="shared" si="52"/>
        <v>25</v>
      </c>
      <c r="R1582" s="90">
        <v>4</v>
      </c>
      <c r="T1582" s="90" t="s">
        <v>3295</v>
      </c>
      <c r="Y1582" s="90" t="str">
        <f>IF(VLOOKUP(I1582,属性值!A:F,2,FALSE)&lt;17,"",IF(P1582="","",INT(VLOOKUP(P1582,属性值!A:G,R1582+1,FALSE)*VLOOKUP(I1582,属性值!A:F,5,FALSE))))</f>
        <v/>
      </c>
      <c r="Z1582" s="90" t="str">
        <f t="shared" si="53"/>
        <v/>
      </c>
      <c r="AA1582" s="90">
        <f>IF(VLOOKUP(I1582,属性值!A:B,2,FALSE)&gt;16,"",IF(P1582="","",INT(VLOOKUP(P1582,属性值!I:O,R1582+1,FALSE)*VLOOKUP(I1582,属性值!A:D,3,FALSE))))</f>
        <v>260</v>
      </c>
      <c r="AB1582" s="90">
        <f>IF(VLOOKUP(I1582,属性值!A:B,2,FALSE)&gt;16,"",IF(P1582="","",INT(VLOOKUP(P1582,属性值!I:O,R1582+1,FALSE)*VLOOKUP(I1582,属性值!A:D,4,FALSE))))</f>
        <v>130</v>
      </c>
      <c r="AC1582" s="90">
        <v>58</v>
      </c>
      <c r="AD1582" s="90" t="str">
        <f>IF(AC1582="","",VLOOKUP(AC1582,状态名词!A:C,2,FALSE))</f>
        <v>vit</v>
      </c>
      <c r="AE1582" s="90" t="str">
        <f>IF(AC1582="","",VLOOKUP(AC1582,状态名词!A:C,3,FALSE))</f>
        <v>体力</v>
      </c>
      <c r="AF1582" s="90">
        <v>40</v>
      </c>
    </row>
    <row r="1583" spans="1:32">
      <c r="I1583" s="90" t="str">
        <f>IF(H1583="",I1582,VLOOKUP(H1583,装备类型!A:B,2,FALSE))</f>
        <v>腿部</v>
      </c>
      <c r="L1583" s="90" t="s">
        <v>225</v>
      </c>
      <c r="Q1583" s="55" t="str">
        <f t="shared" si="52"/>
        <v/>
      </c>
      <c r="Y1583" s="90" t="str">
        <f>IF(VLOOKUP(I1583,属性值!A:F,2,FALSE)&lt;17,"",IF(P1583="","",INT(VLOOKUP(P1583,属性值!A:G,R1583+1,FALSE)*VLOOKUP(I1583,属性值!A:F,5,FALSE))))</f>
        <v/>
      </c>
      <c r="Z1583" s="90" t="str">
        <f t="shared" si="53"/>
        <v/>
      </c>
      <c r="AA1583" s="90" t="str">
        <f>IF(VLOOKUP(I1583,属性值!A:B,2,FALSE)&gt;16,"",IF(P1583="","",INT(VLOOKUP(P1583,属性值!I:O,R1583+1,FALSE)*VLOOKUP(I1583,属性值!A:D,3,FALSE))))</f>
        <v/>
      </c>
      <c r="AB1583" s="90" t="str">
        <f>IF(VLOOKUP(I1583,属性值!A:B,2,FALSE)&gt;16,"",IF(P1583="","",INT(VLOOKUP(P1583,属性值!I:O,R1583+1,FALSE)*VLOOKUP(I1583,属性值!A:D,4,FALSE))))</f>
        <v/>
      </c>
      <c r="AC1583" s="90">
        <v>21</v>
      </c>
      <c r="AD1583" s="90" t="str">
        <f>IF(AC1583="","",VLOOKUP(AC1583,状态名词!A:C,2,FALSE))</f>
        <v>speed</v>
      </c>
      <c r="AE1583" s="90" t="str">
        <f>IF(AC1583="","",VLOOKUP(AC1583,状态名词!A:C,3,FALSE))</f>
        <v>速度+</v>
      </c>
      <c r="AF1583" s="90">
        <v>240</v>
      </c>
    </row>
    <row r="1584" spans="1:32">
      <c r="I1584" s="90" t="str">
        <f>IF(H1584="",I1583,VLOOKUP(H1584,装备类型!A:B,2,FALSE))</f>
        <v>腿部</v>
      </c>
      <c r="L1584" s="90" t="s">
        <v>225</v>
      </c>
      <c r="Q1584" s="55" t="str">
        <f t="shared" si="52"/>
        <v/>
      </c>
      <c r="Y1584" s="90" t="str">
        <f>IF(VLOOKUP(I1584,属性值!A:F,2,FALSE)&lt;17,"",IF(P1584="","",INT(VLOOKUP(P1584,属性值!A:G,R1584+1,FALSE)*VLOOKUP(I1584,属性值!A:F,5,FALSE))))</f>
        <v/>
      </c>
      <c r="Z1584" s="90" t="str">
        <f t="shared" si="53"/>
        <v/>
      </c>
      <c r="AA1584" s="90" t="str">
        <f>IF(VLOOKUP(I1584,属性值!A:B,2,FALSE)&gt;16,"",IF(P1584="","",INT(VLOOKUP(P1584,属性值!I:O,R1584+1,FALSE)*VLOOKUP(I1584,属性值!A:D,3,FALSE))))</f>
        <v/>
      </c>
      <c r="AB1584" s="90" t="str">
        <f>IF(VLOOKUP(I1584,属性值!A:B,2,FALSE)&gt;16,"",IF(P1584="","",INT(VLOOKUP(P1584,属性值!I:O,R1584+1,FALSE)*VLOOKUP(I1584,属性值!A:D,4,FALSE))))</f>
        <v/>
      </c>
      <c r="AC1584" s="90">
        <v>25</v>
      </c>
      <c r="AD1584" s="90" t="str">
        <f>IF(AC1584="","",VLOOKUP(AC1584,状态名词!A:C,2,FALSE))</f>
        <v>duochong</v>
      </c>
      <c r="AE1584" s="90" t="str">
        <f>IF(AC1584="","",VLOOKUP(AC1584,状态名词!A:C,3,FALSE))</f>
        <v>多重施法</v>
      </c>
      <c r="AF1584" s="90">
        <v>120</v>
      </c>
    </row>
    <row r="1585" spans="1:32">
      <c r="I1585" s="90" t="str">
        <f>IF(H1585="",I1584,VLOOKUP(H1585,装备类型!A:B,2,FALSE))</f>
        <v>腿部</v>
      </c>
      <c r="J1585" s="90">
        <v>2</v>
      </c>
      <c r="K1585" s="90" t="s">
        <v>2257</v>
      </c>
      <c r="L1585" s="90" t="s">
        <v>2256</v>
      </c>
      <c r="O1585" s="90">
        <v>1</v>
      </c>
      <c r="P1585" s="90">
        <v>40</v>
      </c>
      <c r="Q1585" s="55">
        <f t="shared" si="52"/>
        <v>45</v>
      </c>
      <c r="R1585" s="90">
        <v>4</v>
      </c>
      <c r="T1585" s="90" t="s">
        <v>3295</v>
      </c>
      <c r="Y1585" s="90" t="str">
        <f>IF(VLOOKUP(I1585,属性值!A:F,2,FALSE)&lt;17,"",IF(P1585="","",INT(VLOOKUP(P1585,属性值!A:G,R1585+1,FALSE)*VLOOKUP(I1585,属性值!A:F,5,FALSE))))</f>
        <v/>
      </c>
      <c r="Z1585" s="90" t="str">
        <f t="shared" si="53"/>
        <v/>
      </c>
      <c r="AA1585" s="90">
        <f>IF(VLOOKUP(I1585,属性值!A:B,2,FALSE)&gt;16,"",IF(P1585="","",INT(VLOOKUP(P1585,属性值!I:O,R1585+1,FALSE)*VLOOKUP(I1585,属性值!A:D,3,FALSE))))</f>
        <v>572</v>
      </c>
      <c r="AB1585" s="90">
        <f>IF(VLOOKUP(I1585,属性值!A:B,2,FALSE)&gt;16,"",IF(P1585="","",INT(VLOOKUP(P1585,属性值!I:O,R1585+1,FALSE)*VLOOKUP(I1585,属性值!A:D,4,FALSE))))</f>
        <v>286</v>
      </c>
      <c r="AC1585" s="90">
        <v>58</v>
      </c>
      <c r="AD1585" s="90" t="str">
        <f>IF(AC1585="","",VLOOKUP(AC1585,状态名词!A:C,2,FALSE))</f>
        <v>vit</v>
      </c>
      <c r="AE1585" s="90" t="str">
        <f>IF(AC1585="","",VLOOKUP(AC1585,状态名词!A:C,3,FALSE))</f>
        <v>体力</v>
      </c>
      <c r="AF1585" s="90">
        <v>70</v>
      </c>
    </row>
    <row r="1586" spans="1:32">
      <c r="I1586" s="90" t="str">
        <f>IF(H1586="",I1585,VLOOKUP(H1586,装备类型!A:B,2,FALSE))</f>
        <v>腿部</v>
      </c>
      <c r="L1586" s="90" t="s">
        <v>225</v>
      </c>
      <c r="Q1586" s="55" t="str">
        <f t="shared" si="52"/>
        <v/>
      </c>
      <c r="Y1586" s="90" t="str">
        <f>IF(VLOOKUP(I1586,属性值!A:F,2,FALSE)&lt;17,"",IF(P1586="","",INT(VLOOKUP(P1586,属性值!A:G,R1586+1,FALSE)*VLOOKUP(I1586,属性值!A:F,5,FALSE))))</f>
        <v/>
      </c>
      <c r="Z1586" s="90" t="str">
        <f t="shared" si="53"/>
        <v/>
      </c>
      <c r="AA1586" s="90" t="str">
        <f>IF(VLOOKUP(I1586,属性值!A:B,2,FALSE)&gt;16,"",IF(P1586="","",INT(VLOOKUP(P1586,属性值!I:O,R1586+1,FALSE)*VLOOKUP(I1586,属性值!A:D,3,FALSE))))</f>
        <v/>
      </c>
      <c r="AB1586" s="90" t="str">
        <f>IF(VLOOKUP(I1586,属性值!A:B,2,FALSE)&gt;16,"",IF(P1586="","",INT(VLOOKUP(P1586,属性值!I:O,R1586+1,FALSE)*VLOOKUP(I1586,属性值!A:D,4,FALSE))))</f>
        <v/>
      </c>
      <c r="AC1586" s="90">
        <v>21</v>
      </c>
      <c r="AD1586" s="90" t="str">
        <f>IF(AC1586="","",VLOOKUP(AC1586,状态名词!A:C,2,FALSE))</f>
        <v>speed</v>
      </c>
      <c r="AE1586" s="90" t="str">
        <f>IF(AC1586="","",VLOOKUP(AC1586,状态名词!A:C,3,FALSE))</f>
        <v>速度+</v>
      </c>
      <c r="AF1586" s="90">
        <v>360</v>
      </c>
    </row>
    <row r="1587" spans="1:32">
      <c r="I1587" s="90" t="str">
        <f>IF(H1587="",I1586,VLOOKUP(H1587,装备类型!A:B,2,FALSE))</f>
        <v>腿部</v>
      </c>
      <c r="L1587" s="90" t="s">
        <v>225</v>
      </c>
      <c r="Q1587" s="55" t="str">
        <f t="shared" si="52"/>
        <v/>
      </c>
      <c r="Y1587" s="90" t="str">
        <f>IF(VLOOKUP(I1587,属性值!A:F,2,FALSE)&lt;17,"",IF(P1587="","",INT(VLOOKUP(P1587,属性值!A:G,R1587+1,FALSE)*VLOOKUP(I1587,属性值!A:F,5,FALSE))))</f>
        <v/>
      </c>
      <c r="Z1587" s="90" t="str">
        <f t="shared" si="53"/>
        <v/>
      </c>
      <c r="AA1587" s="90" t="str">
        <f>IF(VLOOKUP(I1587,属性值!A:B,2,FALSE)&gt;16,"",IF(P1587="","",INT(VLOOKUP(P1587,属性值!I:O,R1587+1,FALSE)*VLOOKUP(I1587,属性值!A:D,3,FALSE))))</f>
        <v/>
      </c>
      <c r="AB1587" s="90" t="str">
        <f>IF(VLOOKUP(I1587,属性值!A:B,2,FALSE)&gt;16,"",IF(P1587="","",INT(VLOOKUP(P1587,属性值!I:O,R1587+1,FALSE)*VLOOKUP(I1587,属性值!A:D,4,FALSE))))</f>
        <v/>
      </c>
      <c r="AC1587" s="90">
        <v>25</v>
      </c>
      <c r="AD1587" s="90" t="str">
        <f>IF(AC1587="","",VLOOKUP(AC1587,状态名词!A:C,2,FALSE))</f>
        <v>duochong</v>
      </c>
      <c r="AE1587" s="90" t="str">
        <f>IF(AC1587="","",VLOOKUP(AC1587,状态名词!A:C,3,FALSE))</f>
        <v>多重施法</v>
      </c>
      <c r="AF1587" s="90">
        <v>180</v>
      </c>
    </row>
    <row r="1588" spans="1:32">
      <c r="I1588" s="90" t="str">
        <f>IF(H1588="",I1587,VLOOKUP(H1588,装备类型!A:B,2,FALSE))</f>
        <v>腿部</v>
      </c>
      <c r="J1588" s="90">
        <v>3</v>
      </c>
      <c r="K1588" s="90" t="s">
        <v>2258</v>
      </c>
      <c r="L1588" s="90" t="s">
        <v>2256</v>
      </c>
      <c r="O1588" s="90">
        <v>1</v>
      </c>
      <c r="P1588" s="90">
        <v>60</v>
      </c>
      <c r="Q1588" s="55">
        <f t="shared" si="52"/>
        <v>67</v>
      </c>
      <c r="R1588" s="90">
        <v>5</v>
      </c>
      <c r="T1588" s="90" t="s">
        <v>3295</v>
      </c>
      <c r="U1588" s="90">
        <v>33521</v>
      </c>
      <c r="Y1588" s="90" t="str">
        <f>IF(VLOOKUP(I1588,属性值!A:F,2,FALSE)&lt;17,"",IF(P1588="","",INT(VLOOKUP(P1588,属性值!A:G,R1588+1,FALSE)*VLOOKUP(I1588,属性值!A:F,5,FALSE))))</f>
        <v/>
      </c>
      <c r="Z1588" s="90" t="str">
        <f t="shared" si="53"/>
        <v/>
      </c>
      <c r="AA1588" s="90">
        <f>IF(VLOOKUP(I1588,属性值!A:B,2,FALSE)&gt;16,"",IF(P1588="","",INT(VLOOKUP(P1588,属性值!I:O,R1588+1,FALSE)*VLOOKUP(I1588,属性值!A:D,3,FALSE))))</f>
        <v>1285</v>
      </c>
      <c r="AB1588" s="90">
        <f>IF(VLOOKUP(I1588,属性值!A:B,2,FALSE)&gt;16,"",IF(P1588="","",INT(VLOOKUP(P1588,属性值!I:O,R1588+1,FALSE)*VLOOKUP(I1588,属性值!A:D,4,FALSE))))</f>
        <v>642</v>
      </c>
      <c r="AC1588" s="90">
        <v>58</v>
      </c>
      <c r="AD1588" s="90" t="str">
        <f>IF(AC1588="","",VLOOKUP(AC1588,状态名词!A:C,2,FALSE))</f>
        <v>vit</v>
      </c>
      <c r="AE1588" s="90" t="str">
        <f>IF(AC1588="","",VLOOKUP(AC1588,状态名词!A:C,3,FALSE))</f>
        <v>体力</v>
      </c>
      <c r="AF1588" s="90">
        <v>110</v>
      </c>
    </row>
    <row r="1589" spans="1:32">
      <c r="I1589" s="90" t="str">
        <f>IF(H1589="",I1588,VLOOKUP(H1589,装备类型!A:B,2,FALSE))</f>
        <v>腿部</v>
      </c>
      <c r="L1589" s="90" t="s">
        <v>225</v>
      </c>
      <c r="Q1589" s="55" t="str">
        <f t="shared" si="52"/>
        <v/>
      </c>
      <c r="Y1589" s="90" t="str">
        <f>IF(VLOOKUP(I1589,属性值!A:F,2,FALSE)&lt;17,"",IF(P1589="","",INT(VLOOKUP(P1589,属性值!A:G,R1589+1,FALSE)*VLOOKUP(I1589,属性值!A:F,5,FALSE))))</f>
        <v/>
      </c>
      <c r="Z1589" s="90" t="str">
        <f t="shared" si="53"/>
        <v/>
      </c>
      <c r="AA1589" s="90" t="str">
        <f>IF(VLOOKUP(I1589,属性值!A:B,2,FALSE)&gt;16,"",IF(P1589="","",INT(VLOOKUP(P1589,属性值!I:O,R1589+1,FALSE)*VLOOKUP(I1589,属性值!A:D,3,FALSE))))</f>
        <v/>
      </c>
      <c r="AB1589" s="90" t="str">
        <f>IF(VLOOKUP(I1589,属性值!A:B,2,FALSE)&gt;16,"",IF(P1589="","",INT(VLOOKUP(P1589,属性值!I:O,R1589+1,FALSE)*VLOOKUP(I1589,属性值!A:D,4,FALSE))))</f>
        <v/>
      </c>
      <c r="AC1589" s="90">
        <v>21</v>
      </c>
      <c r="AD1589" s="90" t="str">
        <f>IF(AC1589="","",VLOOKUP(AC1589,状态名词!A:C,2,FALSE))</f>
        <v>speed</v>
      </c>
      <c r="AE1589" s="90" t="str">
        <f>IF(AC1589="","",VLOOKUP(AC1589,状态名词!A:C,3,FALSE))</f>
        <v>速度+</v>
      </c>
      <c r="AF1589" s="90">
        <v>590</v>
      </c>
    </row>
    <row r="1590" spans="1:32">
      <c r="I1590" s="90" t="str">
        <f>IF(H1590="",I1589,VLOOKUP(H1590,装备类型!A:B,2,FALSE))</f>
        <v>腿部</v>
      </c>
      <c r="L1590" s="90" t="s">
        <v>225</v>
      </c>
      <c r="Q1590" s="55" t="str">
        <f t="shared" si="52"/>
        <v/>
      </c>
      <c r="Y1590" s="90" t="str">
        <f>IF(VLOOKUP(I1590,属性值!A:F,2,FALSE)&lt;17,"",IF(P1590="","",INT(VLOOKUP(P1590,属性值!A:G,R1590+1,FALSE)*VLOOKUP(I1590,属性值!A:F,5,FALSE))))</f>
        <v/>
      </c>
      <c r="Z1590" s="90" t="str">
        <f t="shared" si="53"/>
        <v/>
      </c>
      <c r="AA1590" s="90" t="str">
        <f>IF(VLOOKUP(I1590,属性值!A:B,2,FALSE)&gt;16,"",IF(P1590="","",INT(VLOOKUP(P1590,属性值!I:O,R1590+1,FALSE)*VLOOKUP(I1590,属性值!A:D,3,FALSE))))</f>
        <v/>
      </c>
      <c r="AB1590" s="90" t="str">
        <f>IF(VLOOKUP(I1590,属性值!A:B,2,FALSE)&gt;16,"",IF(P1590="","",INT(VLOOKUP(P1590,属性值!I:O,R1590+1,FALSE)*VLOOKUP(I1590,属性值!A:D,4,FALSE))))</f>
        <v/>
      </c>
      <c r="AC1590" s="90">
        <v>25</v>
      </c>
      <c r="AD1590" s="90" t="str">
        <f>IF(AC1590="","",VLOOKUP(AC1590,状态名词!A:C,2,FALSE))</f>
        <v>duochong</v>
      </c>
      <c r="AE1590" s="90" t="str">
        <f>IF(AC1590="","",VLOOKUP(AC1590,状态名词!A:C,3,FALSE))</f>
        <v>多重施法</v>
      </c>
      <c r="AF1590" s="90">
        <v>290</v>
      </c>
    </row>
    <row r="1591" spans="1:32">
      <c r="A1591" s="90">
        <v>16070</v>
      </c>
      <c r="B1591" s="90">
        <v>20</v>
      </c>
      <c r="C1591" s="90">
        <v>4</v>
      </c>
      <c r="D1591" s="90">
        <v>20</v>
      </c>
      <c r="E1591" s="90">
        <v>5</v>
      </c>
      <c r="F1591" s="90">
        <v>-3</v>
      </c>
      <c r="H1591" s="90">
        <v>14</v>
      </c>
      <c r="I1591" s="90" t="str">
        <f>IF(H1591="",I1590,VLOOKUP(H1591,装备类型!A:B,2,FALSE))</f>
        <v>戒指</v>
      </c>
      <c r="J1591" s="90">
        <v>1</v>
      </c>
      <c r="K1591" s="90" t="s">
        <v>2259</v>
      </c>
      <c r="L1591" s="90" t="s">
        <v>5471</v>
      </c>
      <c r="O1591" s="90">
        <v>1</v>
      </c>
      <c r="P1591" s="90">
        <v>20</v>
      </c>
      <c r="Q1591" s="55">
        <f t="shared" si="52"/>
        <v>25</v>
      </c>
      <c r="R1591" s="90">
        <v>4</v>
      </c>
      <c r="T1591" s="90" t="s">
        <v>3296</v>
      </c>
      <c r="Y1591" s="90" t="str">
        <f>IF(VLOOKUP(I1591,属性值!A:F,2,FALSE)&lt;17,"",IF(P1591="","",INT(VLOOKUP(P1591,属性值!A:G,R1591+1,FALSE)*VLOOKUP(I1591,属性值!A:F,5,FALSE))))</f>
        <v/>
      </c>
      <c r="Z1591" s="90" t="str">
        <f t="shared" si="53"/>
        <v/>
      </c>
      <c r="AA1591" s="90">
        <f>IF(VLOOKUP(I1591,属性值!A:B,2,FALSE)&gt;16,"",IF(P1591="","",INT(VLOOKUP(P1591,属性值!I:O,R1591+1,FALSE)*VLOOKUP(I1591,属性值!A:D,3,FALSE))))</f>
        <v>130</v>
      </c>
      <c r="AB1591" s="90">
        <f>IF(VLOOKUP(I1591,属性值!A:B,2,FALSE)&gt;16,"",IF(P1591="","",INT(VLOOKUP(P1591,属性值!I:O,R1591+1,FALSE)*VLOOKUP(I1591,属性值!A:D,4,FALSE))))</f>
        <v>260</v>
      </c>
      <c r="AC1591" s="90">
        <v>54</v>
      </c>
      <c r="AD1591" s="90" t="str">
        <f>IF(AC1591="","",VLOOKUP(AC1591,状态名词!A:C,2,FALSE))</f>
        <v>spi</v>
      </c>
      <c r="AE1591" s="90" t="str">
        <f>IF(AC1591="","",VLOOKUP(AC1591,状态名词!A:C,3,FALSE))</f>
        <v>精神</v>
      </c>
      <c r="AF1591" s="90">
        <v>80</v>
      </c>
    </row>
    <row r="1592" spans="1:32">
      <c r="I1592" s="90" t="str">
        <f>IF(H1592="",I1591,VLOOKUP(H1592,装备类型!A:B,2,FALSE))</f>
        <v>戒指</v>
      </c>
      <c r="L1592" s="90" t="s">
        <v>225</v>
      </c>
      <c r="Q1592" s="55" t="str">
        <f t="shared" si="52"/>
        <v/>
      </c>
      <c r="Y1592" s="90" t="str">
        <f>IF(VLOOKUP(I1592,属性值!A:F,2,FALSE)&lt;17,"",IF(P1592="","",INT(VLOOKUP(P1592,属性值!A:G,R1592+1,FALSE)*VLOOKUP(I1592,属性值!A:F,5,FALSE))))</f>
        <v/>
      </c>
      <c r="Z1592" s="90" t="str">
        <f t="shared" si="53"/>
        <v/>
      </c>
      <c r="AA1592" s="90" t="str">
        <f>IF(VLOOKUP(I1592,属性值!A:B,2,FALSE)&gt;16,"",IF(P1592="","",INT(VLOOKUP(P1592,属性值!I:O,R1592+1,FALSE)*VLOOKUP(I1592,属性值!A:D,3,FALSE))))</f>
        <v/>
      </c>
      <c r="AB1592" s="90" t="str">
        <f>IF(VLOOKUP(I1592,属性值!A:B,2,FALSE)&gt;16,"",IF(P1592="","",INT(VLOOKUP(P1592,属性值!I:O,R1592+1,FALSE)*VLOOKUP(I1592,属性值!A:D,4,FALSE))))</f>
        <v/>
      </c>
      <c r="AC1592" s="90">
        <v>27</v>
      </c>
      <c r="AD1592" s="90" t="str">
        <f>IF(AC1592="","",VLOOKUP(AC1592,状态名词!A:C,2,FALSE))</f>
        <v>iceup</v>
      </c>
      <c r="AE1592" s="90" t="str">
        <f>IF(AC1592="","",VLOOKUP(AC1592,状态名词!A:C,3,FALSE))</f>
        <v>冰属性强化</v>
      </c>
      <c r="AF1592" s="90">
        <v>10</v>
      </c>
    </row>
    <row r="1593" spans="1:32">
      <c r="I1593" s="90" t="str">
        <f>IF(H1593="",I1592,VLOOKUP(H1593,装备类型!A:B,2,FALSE))</f>
        <v>戒指</v>
      </c>
      <c r="L1593" s="90" t="s">
        <v>225</v>
      </c>
      <c r="Q1593" s="55" t="str">
        <f t="shared" si="52"/>
        <v/>
      </c>
      <c r="Y1593" s="90" t="str">
        <f>IF(VLOOKUP(I1593,属性值!A:F,2,FALSE)&lt;17,"",IF(P1593="","",INT(VLOOKUP(P1593,属性值!A:G,R1593+1,FALSE)*VLOOKUP(I1593,属性值!A:F,5,FALSE))))</f>
        <v/>
      </c>
      <c r="Z1593" s="90" t="str">
        <f t="shared" si="53"/>
        <v/>
      </c>
      <c r="AA1593" s="90" t="str">
        <f>IF(VLOOKUP(I1593,属性值!A:B,2,FALSE)&gt;16,"",IF(P1593="","",INT(VLOOKUP(P1593,属性值!I:O,R1593+1,FALSE)*VLOOKUP(I1593,属性值!A:D,3,FALSE))))</f>
        <v/>
      </c>
      <c r="AB1593" s="90" t="str">
        <f>IF(VLOOKUP(I1593,属性值!A:B,2,FALSE)&gt;16,"",IF(P1593="","",INT(VLOOKUP(P1593,属性值!I:O,R1593+1,FALSE)*VLOOKUP(I1593,属性值!A:D,4,FALSE))))</f>
        <v/>
      </c>
      <c r="AC1593" s="90">
        <v>32</v>
      </c>
      <c r="AD1593" s="90" t="str">
        <f>IF(AC1593="","",VLOOKUP(AC1593,状态名词!A:C,2,FALSE))</f>
        <v>reice</v>
      </c>
      <c r="AE1593" s="90" t="str">
        <f>IF(AC1593="","",VLOOKUP(AC1593,状态名词!A:C,3,FALSE))</f>
        <v>冰抗性强化</v>
      </c>
      <c r="AF1593" s="90">
        <v>10</v>
      </c>
    </row>
    <row r="1594" spans="1:32">
      <c r="I1594" s="90" t="str">
        <f>IF(H1594="",I1593,VLOOKUP(H1594,装备类型!A:B,2,FALSE))</f>
        <v>戒指</v>
      </c>
      <c r="J1594" s="90">
        <v>2</v>
      </c>
      <c r="K1594" s="90" t="s">
        <v>2261</v>
      </c>
      <c r="L1594" s="90" t="s">
        <v>2260</v>
      </c>
      <c r="O1594" s="90">
        <v>1</v>
      </c>
      <c r="P1594" s="90">
        <v>40</v>
      </c>
      <c r="Q1594" s="55">
        <f t="shared" si="52"/>
        <v>45</v>
      </c>
      <c r="R1594" s="90">
        <v>4</v>
      </c>
      <c r="T1594" s="90" t="s">
        <v>3296</v>
      </c>
      <c r="Y1594" s="90" t="str">
        <f>IF(VLOOKUP(I1594,属性值!A:F,2,FALSE)&lt;17,"",IF(P1594="","",INT(VLOOKUP(P1594,属性值!A:G,R1594+1,FALSE)*VLOOKUP(I1594,属性值!A:F,5,FALSE))))</f>
        <v/>
      </c>
      <c r="Z1594" s="90" t="str">
        <f t="shared" si="53"/>
        <v/>
      </c>
      <c r="AA1594" s="90">
        <f>IF(VLOOKUP(I1594,属性值!A:B,2,FALSE)&gt;16,"",IF(P1594="","",INT(VLOOKUP(P1594,属性值!I:O,R1594+1,FALSE)*VLOOKUP(I1594,属性值!A:D,3,FALSE))))</f>
        <v>286</v>
      </c>
      <c r="AB1594" s="90">
        <f>IF(VLOOKUP(I1594,属性值!A:B,2,FALSE)&gt;16,"",IF(P1594="","",INT(VLOOKUP(P1594,属性值!I:O,R1594+1,FALSE)*VLOOKUP(I1594,属性值!A:D,4,FALSE))))</f>
        <v>572</v>
      </c>
      <c r="AC1594" s="90">
        <v>54</v>
      </c>
      <c r="AD1594" s="90" t="str">
        <f>IF(AC1594="","",VLOOKUP(AC1594,状态名词!A:C,2,FALSE))</f>
        <v>spi</v>
      </c>
      <c r="AE1594" s="90" t="str">
        <f>IF(AC1594="","",VLOOKUP(AC1594,状态名词!A:C,3,FALSE))</f>
        <v>精神</v>
      </c>
      <c r="AF1594" s="90">
        <v>120</v>
      </c>
    </row>
    <row r="1595" spans="1:32">
      <c r="I1595" s="90" t="str">
        <f>IF(H1595="",I1594,VLOOKUP(H1595,装备类型!A:B,2,FALSE))</f>
        <v>戒指</v>
      </c>
      <c r="L1595" s="90" t="s">
        <v>225</v>
      </c>
      <c r="Q1595" s="55" t="str">
        <f t="shared" si="52"/>
        <v/>
      </c>
      <c r="Y1595" s="90" t="str">
        <f>IF(VLOOKUP(I1595,属性值!A:F,2,FALSE)&lt;17,"",IF(P1595="","",INT(VLOOKUP(P1595,属性值!A:G,R1595+1,FALSE)*VLOOKUP(I1595,属性值!A:F,5,FALSE))))</f>
        <v/>
      </c>
      <c r="Z1595" s="90" t="str">
        <f t="shared" si="53"/>
        <v/>
      </c>
      <c r="AA1595" s="90" t="str">
        <f>IF(VLOOKUP(I1595,属性值!A:B,2,FALSE)&gt;16,"",IF(P1595="","",INT(VLOOKUP(P1595,属性值!I:O,R1595+1,FALSE)*VLOOKUP(I1595,属性值!A:D,3,FALSE))))</f>
        <v/>
      </c>
      <c r="AB1595" s="90" t="str">
        <f>IF(VLOOKUP(I1595,属性值!A:B,2,FALSE)&gt;16,"",IF(P1595="","",INT(VLOOKUP(P1595,属性值!I:O,R1595+1,FALSE)*VLOOKUP(I1595,属性值!A:D,4,FALSE))))</f>
        <v/>
      </c>
      <c r="AC1595" s="90">
        <v>27</v>
      </c>
      <c r="AD1595" s="90" t="str">
        <f>IF(AC1595="","",VLOOKUP(AC1595,状态名词!A:C,2,FALSE))</f>
        <v>iceup</v>
      </c>
      <c r="AE1595" s="90" t="str">
        <f>IF(AC1595="","",VLOOKUP(AC1595,状态名词!A:C,3,FALSE))</f>
        <v>冰属性强化</v>
      </c>
      <c r="AF1595" s="90">
        <v>20</v>
      </c>
    </row>
    <row r="1596" spans="1:32">
      <c r="I1596" s="90" t="str">
        <f>IF(H1596="",I1595,VLOOKUP(H1596,装备类型!A:B,2,FALSE))</f>
        <v>戒指</v>
      </c>
      <c r="L1596" s="90" t="s">
        <v>225</v>
      </c>
      <c r="Q1596" s="55" t="str">
        <f t="shared" si="52"/>
        <v/>
      </c>
      <c r="Y1596" s="90" t="str">
        <f>IF(VLOOKUP(I1596,属性值!A:F,2,FALSE)&lt;17,"",IF(P1596="","",INT(VLOOKUP(P1596,属性值!A:G,R1596+1,FALSE)*VLOOKUP(I1596,属性值!A:F,5,FALSE))))</f>
        <v/>
      </c>
      <c r="Z1596" s="90" t="str">
        <f t="shared" si="53"/>
        <v/>
      </c>
      <c r="AA1596" s="90" t="str">
        <f>IF(VLOOKUP(I1596,属性值!A:B,2,FALSE)&gt;16,"",IF(P1596="","",INT(VLOOKUP(P1596,属性值!I:O,R1596+1,FALSE)*VLOOKUP(I1596,属性值!A:D,3,FALSE))))</f>
        <v/>
      </c>
      <c r="AB1596" s="90" t="str">
        <f>IF(VLOOKUP(I1596,属性值!A:B,2,FALSE)&gt;16,"",IF(P1596="","",INT(VLOOKUP(P1596,属性值!I:O,R1596+1,FALSE)*VLOOKUP(I1596,属性值!A:D,4,FALSE))))</f>
        <v/>
      </c>
      <c r="AC1596" s="90">
        <v>32</v>
      </c>
      <c r="AD1596" s="90" t="str">
        <f>IF(AC1596="","",VLOOKUP(AC1596,状态名词!A:C,2,FALSE))</f>
        <v>reice</v>
      </c>
      <c r="AE1596" s="90" t="str">
        <f>IF(AC1596="","",VLOOKUP(AC1596,状态名词!A:C,3,FALSE))</f>
        <v>冰抗性强化</v>
      </c>
      <c r="AF1596" s="90">
        <v>20</v>
      </c>
    </row>
    <row r="1597" spans="1:32">
      <c r="I1597" s="90" t="str">
        <f>IF(H1597="",I1596,VLOOKUP(H1597,装备类型!A:B,2,FALSE))</f>
        <v>戒指</v>
      </c>
      <c r="J1597" s="90">
        <v>3</v>
      </c>
      <c r="K1597" s="90" t="s">
        <v>2262</v>
      </c>
      <c r="L1597" s="90" t="s">
        <v>2260</v>
      </c>
      <c r="O1597" s="90">
        <v>1</v>
      </c>
      <c r="P1597" s="90">
        <v>60</v>
      </c>
      <c r="Q1597" s="55">
        <f t="shared" si="52"/>
        <v>67</v>
      </c>
      <c r="R1597" s="90">
        <v>5</v>
      </c>
      <c r="T1597" s="90" t="s">
        <v>3296</v>
      </c>
      <c r="U1597" s="90">
        <v>33522</v>
      </c>
      <c r="Y1597" s="90" t="str">
        <f>IF(VLOOKUP(I1597,属性值!A:F,2,FALSE)&lt;17,"",IF(P1597="","",INT(VLOOKUP(P1597,属性值!A:G,R1597+1,FALSE)*VLOOKUP(I1597,属性值!A:F,5,FALSE))))</f>
        <v/>
      </c>
      <c r="Z1597" s="90" t="str">
        <f t="shared" si="53"/>
        <v/>
      </c>
      <c r="AA1597" s="90">
        <f>IF(VLOOKUP(I1597,属性值!A:B,2,FALSE)&gt;16,"",IF(P1597="","",INT(VLOOKUP(P1597,属性值!I:O,R1597+1,FALSE)*VLOOKUP(I1597,属性值!A:D,3,FALSE))))</f>
        <v>642</v>
      </c>
      <c r="AB1597" s="90">
        <f>IF(VLOOKUP(I1597,属性值!A:B,2,FALSE)&gt;16,"",IF(P1597="","",INT(VLOOKUP(P1597,属性值!I:O,R1597+1,FALSE)*VLOOKUP(I1597,属性值!A:D,4,FALSE))))</f>
        <v>1285</v>
      </c>
      <c r="AC1597" s="90">
        <v>54</v>
      </c>
      <c r="AD1597" s="90" t="str">
        <f>IF(AC1597="","",VLOOKUP(AC1597,状态名词!A:C,2,FALSE))</f>
        <v>spi</v>
      </c>
      <c r="AE1597" s="90" t="str">
        <f>IF(AC1597="","",VLOOKUP(AC1597,状态名词!A:C,3,FALSE))</f>
        <v>精神</v>
      </c>
      <c r="AF1597" s="90">
        <v>190</v>
      </c>
    </row>
    <row r="1598" spans="1:32">
      <c r="I1598" s="90" t="str">
        <f>IF(H1598="",I1597,VLOOKUP(H1598,装备类型!A:B,2,FALSE))</f>
        <v>戒指</v>
      </c>
      <c r="L1598" s="90" t="s">
        <v>225</v>
      </c>
      <c r="Q1598" s="55" t="str">
        <f t="shared" si="52"/>
        <v/>
      </c>
      <c r="Y1598" s="90" t="str">
        <f>IF(VLOOKUP(I1598,属性值!A:F,2,FALSE)&lt;17,"",IF(P1598="","",INT(VLOOKUP(P1598,属性值!A:G,R1598+1,FALSE)*VLOOKUP(I1598,属性值!A:F,5,FALSE))))</f>
        <v/>
      </c>
      <c r="Z1598" s="90" t="str">
        <f t="shared" si="53"/>
        <v/>
      </c>
      <c r="AA1598" s="90" t="str">
        <f>IF(VLOOKUP(I1598,属性值!A:B,2,FALSE)&gt;16,"",IF(P1598="","",INT(VLOOKUP(P1598,属性值!I:O,R1598+1,FALSE)*VLOOKUP(I1598,属性值!A:D,3,FALSE))))</f>
        <v/>
      </c>
      <c r="AB1598" s="90" t="str">
        <f>IF(VLOOKUP(I1598,属性值!A:B,2,FALSE)&gt;16,"",IF(P1598="","",INT(VLOOKUP(P1598,属性值!I:O,R1598+1,FALSE)*VLOOKUP(I1598,属性值!A:D,4,FALSE))))</f>
        <v/>
      </c>
      <c r="AC1598" s="90">
        <v>27</v>
      </c>
      <c r="AD1598" s="90" t="str">
        <f>IF(AC1598="","",VLOOKUP(AC1598,状态名词!A:C,2,FALSE))</f>
        <v>iceup</v>
      </c>
      <c r="AE1598" s="90" t="str">
        <f>IF(AC1598="","",VLOOKUP(AC1598,状态名词!A:C,3,FALSE))</f>
        <v>冰属性强化</v>
      </c>
      <c r="AF1598" s="90">
        <v>30</v>
      </c>
    </row>
    <row r="1599" spans="1:32">
      <c r="I1599" s="90" t="str">
        <f>IF(H1599="",I1598,VLOOKUP(H1599,装备类型!A:B,2,FALSE))</f>
        <v>戒指</v>
      </c>
      <c r="L1599" s="90" t="s">
        <v>225</v>
      </c>
      <c r="Q1599" s="55" t="str">
        <f t="shared" si="52"/>
        <v/>
      </c>
      <c r="Y1599" s="90" t="str">
        <f>IF(VLOOKUP(I1599,属性值!A:F,2,FALSE)&lt;17,"",IF(P1599="","",INT(VLOOKUP(P1599,属性值!A:G,R1599+1,FALSE)*VLOOKUP(I1599,属性值!A:F,5,FALSE))))</f>
        <v/>
      </c>
      <c r="Z1599" s="90" t="str">
        <f t="shared" si="53"/>
        <v/>
      </c>
      <c r="AA1599" s="90" t="str">
        <f>IF(VLOOKUP(I1599,属性值!A:B,2,FALSE)&gt;16,"",IF(P1599="","",INT(VLOOKUP(P1599,属性值!I:O,R1599+1,FALSE)*VLOOKUP(I1599,属性值!A:D,3,FALSE))))</f>
        <v/>
      </c>
      <c r="AB1599" s="90" t="str">
        <f>IF(VLOOKUP(I1599,属性值!A:B,2,FALSE)&gt;16,"",IF(P1599="","",INT(VLOOKUP(P1599,属性值!I:O,R1599+1,FALSE)*VLOOKUP(I1599,属性值!A:D,4,FALSE))))</f>
        <v/>
      </c>
      <c r="AC1599" s="90">
        <v>32</v>
      </c>
      <c r="AD1599" s="90" t="str">
        <f>IF(AC1599="","",VLOOKUP(AC1599,状态名词!A:C,2,FALSE))</f>
        <v>reice</v>
      </c>
      <c r="AE1599" s="90" t="str">
        <f>IF(AC1599="","",VLOOKUP(AC1599,状态名词!A:C,3,FALSE))</f>
        <v>冰抗性强化</v>
      </c>
      <c r="AF1599" s="90">
        <v>30</v>
      </c>
    </row>
    <row r="1600" spans="1:32">
      <c r="A1600" s="90">
        <v>16071</v>
      </c>
      <c r="B1600" s="90">
        <v>20</v>
      </c>
      <c r="C1600" s="90">
        <v>4</v>
      </c>
      <c r="D1600" s="90">
        <v>20</v>
      </c>
      <c r="E1600" s="90">
        <v>5</v>
      </c>
      <c r="F1600" s="90">
        <v>-3</v>
      </c>
      <c r="H1600" s="90">
        <v>15</v>
      </c>
      <c r="I1600" s="90" t="str">
        <f>IF(H1600="",I1599,VLOOKUP(H1600,装备类型!A:B,2,FALSE))</f>
        <v>项链</v>
      </c>
      <c r="J1600" s="90">
        <v>1</v>
      </c>
      <c r="K1600" s="90" t="s">
        <v>2263</v>
      </c>
      <c r="L1600" s="90" t="s">
        <v>5472</v>
      </c>
      <c r="O1600" s="90">
        <v>1</v>
      </c>
      <c r="P1600" s="90">
        <v>20</v>
      </c>
      <c r="Q1600" s="55">
        <f t="shared" si="52"/>
        <v>25</v>
      </c>
      <c r="R1600" s="90">
        <v>4</v>
      </c>
      <c r="T1600" s="90" t="s">
        <v>3297</v>
      </c>
      <c r="Y1600" s="90" t="str">
        <f>IF(VLOOKUP(I1600,属性值!A:F,2,FALSE)&lt;17,"",IF(P1600="","",INT(VLOOKUP(P1600,属性值!A:G,R1600+1,FALSE)*VLOOKUP(I1600,属性值!A:F,5,FALSE))))</f>
        <v/>
      </c>
      <c r="Z1600" s="90" t="str">
        <f t="shared" si="53"/>
        <v/>
      </c>
      <c r="AA1600" s="90">
        <f>IF(VLOOKUP(I1600,属性值!A:B,2,FALSE)&gt;16,"",IF(P1600="","",INT(VLOOKUP(P1600,属性值!I:O,R1600+1,FALSE)*VLOOKUP(I1600,属性值!A:D,3,FALSE))))</f>
        <v>130</v>
      </c>
      <c r="AB1600" s="90">
        <f>IF(VLOOKUP(I1600,属性值!A:B,2,FALSE)&gt;16,"",IF(P1600="","",INT(VLOOKUP(P1600,属性值!I:O,R1600+1,FALSE)*VLOOKUP(I1600,属性值!A:D,4,FALSE))))</f>
        <v>260</v>
      </c>
      <c r="AC1600" s="90">
        <v>54</v>
      </c>
      <c r="AD1600" s="90" t="str">
        <f>IF(AC1600="","",VLOOKUP(AC1600,状态名词!A:C,2,FALSE))</f>
        <v>spi</v>
      </c>
      <c r="AE1600" s="90" t="str">
        <f>IF(AC1600="","",VLOOKUP(AC1600,状态名词!A:C,3,FALSE))</f>
        <v>精神</v>
      </c>
      <c r="AF1600" s="90">
        <v>80</v>
      </c>
    </row>
    <row r="1601" spans="1:32">
      <c r="I1601" s="90" t="str">
        <f>IF(H1601="",I1600,VLOOKUP(H1601,装备类型!A:B,2,FALSE))</f>
        <v>项链</v>
      </c>
      <c r="L1601" s="90" t="s">
        <v>225</v>
      </c>
      <c r="Q1601" s="55" t="str">
        <f t="shared" si="52"/>
        <v/>
      </c>
      <c r="Y1601" s="90" t="str">
        <f>IF(VLOOKUP(I1601,属性值!A:F,2,FALSE)&lt;17,"",IF(P1601="","",INT(VLOOKUP(P1601,属性值!A:G,R1601+1,FALSE)*VLOOKUP(I1601,属性值!A:F,5,FALSE))))</f>
        <v/>
      </c>
      <c r="Z1601" s="90" t="str">
        <f t="shared" si="53"/>
        <v/>
      </c>
      <c r="AA1601" s="90" t="str">
        <f>IF(VLOOKUP(I1601,属性值!A:B,2,FALSE)&gt;16,"",IF(P1601="","",INT(VLOOKUP(P1601,属性值!I:O,R1601+1,FALSE)*VLOOKUP(I1601,属性值!A:D,3,FALSE))))</f>
        <v/>
      </c>
      <c r="AB1601" s="90" t="str">
        <f>IF(VLOOKUP(I1601,属性值!A:B,2,FALSE)&gt;16,"",IF(P1601="","",INT(VLOOKUP(P1601,属性值!I:O,R1601+1,FALSE)*VLOOKUP(I1601,属性值!A:D,4,FALSE))))</f>
        <v/>
      </c>
      <c r="AC1601" s="90">
        <v>26</v>
      </c>
      <c r="AD1601" s="90" t="str">
        <f>IF(AC1601="","",VLOOKUP(AC1601,状态名词!A:C,2,FALSE))</f>
        <v>fireup</v>
      </c>
      <c r="AE1601" s="90" t="str">
        <f>IF(AC1601="","",VLOOKUP(AC1601,状态名词!A:C,3,FALSE))</f>
        <v>火属性强化</v>
      </c>
      <c r="AF1601" s="90">
        <v>10</v>
      </c>
    </row>
    <row r="1602" spans="1:32">
      <c r="I1602" s="90" t="str">
        <f>IF(H1602="",I1601,VLOOKUP(H1602,装备类型!A:B,2,FALSE))</f>
        <v>项链</v>
      </c>
      <c r="L1602" s="90" t="s">
        <v>225</v>
      </c>
      <c r="Q1602" s="55" t="str">
        <f t="shared" si="52"/>
        <v/>
      </c>
      <c r="Y1602" s="90" t="str">
        <f>IF(VLOOKUP(I1602,属性值!A:F,2,FALSE)&lt;17,"",IF(P1602="","",INT(VLOOKUP(P1602,属性值!A:G,R1602+1,FALSE)*VLOOKUP(I1602,属性值!A:F,5,FALSE))))</f>
        <v/>
      </c>
      <c r="Z1602" s="90" t="str">
        <f t="shared" si="53"/>
        <v/>
      </c>
      <c r="AA1602" s="90" t="str">
        <f>IF(VLOOKUP(I1602,属性值!A:B,2,FALSE)&gt;16,"",IF(P1602="","",INT(VLOOKUP(P1602,属性值!I:O,R1602+1,FALSE)*VLOOKUP(I1602,属性值!A:D,3,FALSE))))</f>
        <v/>
      </c>
      <c r="AB1602" s="90" t="str">
        <f>IF(VLOOKUP(I1602,属性值!A:B,2,FALSE)&gt;16,"",IF(P1602="","",INT(VLOOKUP(P1602,属性值!I:O,R1602+1,FALSE)*VLOOKUP(I1602,属性值!A:D,4,FALSE))))</f>
        <v/>
      </c>
      <c r="AC1602" s="90">
        <v>31</v>
      </c>
      <c r="AD1602" s="90" t="str">
        <f>IF(AC1602="","",VLOOKUP(AC1602,状态名词!A:C,2,FALSE))</f>
        <v>refire</v>
      </c>
      <c r="AE1602" s="90" t="str">
        <f>IF(AC1602="","",VLOOKUP(AC1602,状态名词!A:C,3,FALSE))</f>
        <v>火抗性强化</v>
      </c>
      <c r="AF1602" s="90">
        <v>10</v>
      </c>
    </row>
    <row r="1603" spans="1:32">
      <c r="I1603" s="90" t="str">
        <f>IF(H1603="",I1602,VLOOKUP(H1603,装备类型!A:B,2,FALSE))</f>
        <v>项链</v>
      </c>
      <c r="J1603" s="90">
        <v>2</v>
      </c>
      <c r="K1603" s="90" t="s">
        <v>2265</v>
      </c>
      <c r="L1603" s="90" t="s">
        <v>2264</v>
      </c>
      <c r="O1603" s="90">
        <v>1</v>
      </c>
      <c r="P1603" s="90">
        <v>40</v>
      </c>
      <c r="Q1603" s="55">
        <f t="shared" si="52"/>
        <v>45</v>
      </c>
      <c r="R1603" s="90">
        <v>4</v>
      </c>
      <c r="T1603" s="90" t="s">
        <v>3297</v>
      </c>
      <c r="Y1603" s="90" t="str">
        <f>IF(VLOOKUP(I1603,属性值!A:F,2,FALSE)&lt;17,"",IF(P1603="","",INT(VLOOKUP(P1603,属性值!A:G,R1603+1,FALSE)*VLOOKUP(I1603,属性值!A:F,5,FALSE))))</f>
        <v/>
      </c>
      <c r="Z1603" s="90" t="str">
        <f t="shared" si="53"/>
        <v/>
      </c>
      <c r="AA1603" s="90">
        <f>IF(VLOOKUP(I1603,属性值!A:B,2,FALSE)&gt;16,"",IF(P1603="","",INT(VLOOKUP(P1603,属性值!I:O,R1603+1,FALSE)*VLOOKUP(I1603,属性值!A:D,3,FALSE))))</f>
        <v>286</v>
      </c>
      <c r="AB1603" s="90">
        <f>IF(VLOOKUP(I1603,属性值!A:B,2,FALSE)&gt;16,"",IF(P1603="","",INT(VLOOKUP(P1603,属性值!I:O,R1603+1,FALSE)*VLOOKUP(I1603,属性值!A:D,4,FALSE))))</f>
        <v>572</v>
      </c>
      <c r="AC1603" s="90">
        <v>54</v>
      </c>
      <c r="AD1603" s="90" t="str">
        <f>IF(AC1603="","",VLOOKUP(AC1603,状态名词!A:C,2,FALSE))</f>
        <v>spi</v>
      </c>
      <c r="AE1603" s="90" t="str">
        <f>IF(AC1603="","",VLOOKUP(AC1603,状态名词!A:C,3,FALSE))</f>
        <v>精神</v>
      </c>
      <c r="AF1603" s="90">
        <v>120</v>
      </c>
    </row>
    <row r="1604" spans="1:32">
      <c r="I1604" s="90" t="str">
        <f>IF(H1604="",I1603,VLOOKUP(H1604,装备类型!A:B,2,FALSE))</f>
        <v>项链</v>
      </c>
      <c r="L1604" s="90" t="s">
        <v>225</v>
      </c>
      <c r="Q1604" s="55" t="str">
        <f t="shared" si="52"/>
        <v/>
      </c>
      <c r="Y1604" s="90" t="str">
        <f>IF(VLOOKUP(I1604,属性值!A:F,2,FALSE)&lt;17,"",IF(P1604="","",INT(VLOOKUP(P1604,属性值!A:G,R1604+1,FALSE)*VLOOKUP(I1604,属性值!A:F,5,FALSE))))</f>
        <v/>
      </c>
      <c r="Z1604" s="90" t="str">
        <f t="shared" si="53"/>
        <v/>
      </c>
      <c r="AA1604" s="90" t="str">
        <f>IF(VLOOKUP(I1604,属性值!A:B,2,FALSE)&gt;16,"",IF(P1604="","",INT(VLOOKUP(P1604,属性值!I:O,R1604+1,FALSE)*VLOOKUP(I1604,属性值!A:D,3,FALSE))))</f>
        <v/>
      </c>
      <c r="AB1604" s="90" t="str">
        <f>IF(VLOOKUP(I1604,属性值!A:B,2,FALSE)&gt;16,"",IF(P1604="","",INT(VLOOKUP(P1604,属性值!I:O,R1604+1,FALSE)*VLOOKUP(I1604,属性值!A:D,4,FALSE))))</f>
        <v/>
      </c>
      <c r="AC1604" s="90">
        <v>26</v>
      </c>
      <c r="AD1604" s="90" t="str">
        <f>IF(AC1604="","",VLOOKUP(AC1604,状态名词!A:C,2,FALSE))</f>
        <v>fireup</v>
      </c>
      <c r="AE1604" s="90" t="str">
        <f>IF(AC1604="","",VLOOKUP(AC1604,状态名词!A:C,3,FALSE))</f>
        <v>火属性强化</v>
      </c>
      <c r="AF1604" s="90">
        <v>20</v>
      </c>
    </row>
    <row r="1605" spans="1:32">
      <c r="I1605" s="90" t="str">
        <f>IF(H1605="",I1604,VLOOKUP(H1605,装备类型!A:B,2,FALSE))</f>
        <v>项链</v>
      </c>
      <c r="L1605" s="90" t="s">
        <v>225</v>
      </c>
      <c r="Q1605" s="55" t="str">
        <f t="shared" si="52"/>
        <v/>
      </c>
      <c r="Y1605" s="90" t="str">
        <f>IF(VLOOKUP(I1605,属性值!A:F,2,FALSE)&lt;17,"",IF(P1605="","",INT(VLOOKUP(P1605,属性值!A:G,R1605+1,FALSE)*VLOOKUP(I1605,属性值!A:F,5,FALSE))))</f>
        <v/>
      </c>
      <c r="Z1605" s="90" t="str">
        <f t="shared" si="53"/>
        <v/>
      </c>
      <c r="AA1605" s="90" t="str">
        <f>IF(VLOOKUP(I1605,属性值!A:B,2,FALSE)&gt;16,"",IF(P1605="","",INT(VLOOKUP(P1605,属性值!I:O,R1605+1,FALSE)*VLOOKUP(I1605,属性值!A:D,3,FALSE))))</f>
        <v/>
      </c>
      <c r="AB1605" s="90" t="str">
        <f>IF(VLOOKUP(I1605,属性值!A:B,2,FALSE)&gt;16,"",IF(P1605="","",INT(VLOOKUP(P1605,属性值!I:O,R1605+1,FALSE)*VLOOKUP(I1605,属性值!A:D,4,FALSE))))</f>
        <v/>
      </c>
      <c r="AC1605" s="90">
        <v>31</v>
      </c>
      <c r="AD1605" s="90" t="str">
        <f>IF(AC1605="","",VLOOKUP(AC1605,状态名词!A:C,2,FALSE))</f>
        <v>refire</v>
      </c>
      <c r="AE1605" s="90" t="str">
        <f>IF(AC1605="","",VLOOKUP(AC1605,状态名词!A:C,3,FALSE))</f>
        <v>火抗性强化</v>
      </c>
      <c r="AF1605" s="90">
        <v>20</v>
      </c>
    </row>
    <row r="1606" spans="1:32">
      <c r="I1606" s="90" t="str">
        <f>IF(H1606="",I1605,VLOOKUP(H1606,装备类型!A:B,2,FALSE))</f>
        <v>项链</v>
      </c>
      <c r="J1606" s="90">
        <v>3</v>
      </c>
      <c r="K1606" s="90" t="s">
        <v>2266</v>
      </c>
      <c r="L1606" s="90" t="s">
        <v>2264</v>
      </c>
      <c r="O1606" s="90">
        <v>1</v>
      </c>
      <c r="P1606" s="90">
        <v>60</v>
      </c>
      <c r="Q1606" s="55">
        <f t="shared" si="52"/>
        <v>67</v>
      </c>
      <c r="R1606" s="90">
        <v>5</v>
      </c>
      <c r="T1606" s="90" t="s">
        <v>3297</v>
      </c>
      <c r="U1606" s="90">
        <v>33523</v>
      </c>
      <c r="Y1606" s="90" t="str">
        <f>IF(VLOOKUP(I1606,属性值!A:F,2,FALSE)&lt;17,"",IF(P1606="","",INT(VLOOKUP(P1606,属性值!A:G,R1606+1,FALSE)*VLOOKUP(I1606,属性值!A:F,5,FALSE))))</f>
        <v/>
      </c>
      <c r="Z1606" s="90" t="str">
        <f t="shared" si="53"/>
        <v/>
      </c>
      <c r="AA1606" s="90">
        <f>IF(VLOOKUP(I1606,属性值!A:B,2,FALSE)&gt;16,"",IF(P1606="","",INT(VLOOKUP(P1606,属性值!I:O,R1606+1,FALSE)*VLOOKUP(I1606,属性值!A:D,3,FALSE))))</f>
        <v>642</v>
      </c>
      <c r="AB1606" s="90">
        <f>IF(VLOOKUP(I1606,属性值!A:B,2,FALSE)&gt;16,"",IF(P1606="","",INT(VLOOKUP(P1606,属性值!I:O,R1606+1,FALSE)*VLOOKUP(I1606,属性值!A:D,4,FALSE))))</f>
        <v>1285</v>
      </c>
      <c r="AC1606" s="90">
        <v>54</v>
      </c>
      <c r="AD1606" s="90" t="str">
        <f>IF(AC1606="","",VLOOKUP(AC1606,状态名词!A:C,2,FALSE))</f>
        <v>spi</v>
      </c>
      <c r="AE1606" s="90" t="str">
        <f>IF(AC1606="","",VLOOKUP(AC1606,状态名词!A:C,3,FALSE))</f>
        <v>精神</v>
      </c>
      <c r="AF1606" s="90">
        <v>190</v>
      </c>
    </row>
    <row r="1607" spans="1:32">
      <c r="I1607" s="90" t="str">
        <f>IF(H1607="",I1606,VLOOKUP(H1607,装备类型!A:B,2,FALSE))</f>
        <v>项链</v>
      </c>
      <c r="L1607" s="90" t="s">
        <v>225</v>
      </c>
      <c r="Q1607" s="55" t="str">
        <f t="shared" si="52"/>
        <v/>
      </c>
      <c r="Y1607" s="90" t="str">
        <f>IF(VLOOKUP(I1607,属性值!A:F,2,FALSE)&lt;17,"",IF(P1607="","",INT(VLOOKUP(P1607,属性值!A:G,R1607+1,FALSE)*VLOOKUP(I1607,属性值!A:F,5,FALSE))))</f>
        <v/>
      </c>
      <c r="Z1607" s="90" t="str">
        <f t="shared" si="53"/>
        <v/>
      </c>
      <c r="AA1607" s="90" t="str">
        <f>IF(VLOOKUP(I1607,属性值!A:B,2,FALSE)&gt;16,"",IF(P1607="","",INT(VLOOKUP(P1607,属性值!I:O,R1607+1,FALSE)*VLOOKUP(I1607,属性值!A:D,3,FALSE))))</f>
        <v/>
      </c>
      <c r="AB1607" s="90" t="str">
        <f>IF(VLOOKUP(I1607,属性值!A:B,2,FALSE)&gt;16,"",IF(P1607="","",INT(VLOOKUP(P1607,属性值!I:O,R1607+1,FALSE)*VLOOKUP(I1607,属性值!A:D,4,FALSE))))</f>
        <v/>
      </c>
      <c r="AC1607" s="90">
        <v>26</v>
      </c>
      <c r="AD1607" s="90" t="str">
        <f>IF(AC1607="","",VLOOKUP(AC1607,状态名词!A:C,2,FALSE))</f>
        <v>fireup</v>
      </c>
      <c r="AE1607" s="90" t="str">
        <f>IF(AC1607="","",VLOOKUP(AC1607,状态名词!A:C,3,FALSE))</f>
        <v>火属性强化</v>
      </c>
      <c r="AF1607" s="90">
        <v>30</v>
      </c>
    </row>
    <row r="1608" spans="1:32">
      <c r="I1608" s="90" t="str">
        <f>IF(H1608="",I1607,VLOOKUP(H1608,装备类型!A:B,2,FALSE))</f>
        <v>项链</v>
      </c>
      <c r="L1608" s="90" t="s">
        <v>225</v>
      </c>
      <c r="Q1608" s="55" t="str">
        <f t="shared" si="52"/>
        <v/>
      </c>
      <c r="Y1608" s="90" t="str">
        <f>IF(VLOOKUP(I1608,属性值!A:F,2,FALSE)&lt;17,"",IF(P1608="","",INT(VLOOKUP(P1608,属性值!A:G,R1608+1,FALSE)*VLOOKUP(I1608,属性值!A:F,5,FALSE))))</f>
        <v/>
      </c>
      <c r="Z1608" s="90" t="str">
        <f t="shared" si="53"/>
        <v/>
      </c>
      <c r="AA1608" s="90" t="str">
        <f>IF(VLOOKUP(I1608,属性值!A:B,2,FALSE)&gt;16,"",IF(P1608="","",INT(VLOOKUP(P1608,属性值!I:O,R1608+1,FALSE)*VLOOKUP(I1608,属性值!A:D,3,FALSE))))</f>
        <v/>
      </c>
      <c r="AB1608" s="90" t="str">
        <f>IF(VLOOKUP(I1608,属性值!A:B,2,FALSE)&gt;16,"",IF(P1608="","",INT(VLOOKUP(P1608,属性值!I:O,R1608+1,FALSE)*VLOOKUP(I1608,属性值!A:D,4,FALSE))))</f>
        <v/>
      </c>
      <c r="AC1608" s="90">
        <v>31</v>
      </c>
      <c r="AD1608" s="90" t="str">
        <f>IF(AC1608="","",VLOOKUP(AC1608,状态名词!A:C,2,FALSE))</f>
        <v>refire</v>
      </c>
      <c r="AE1608" s="90" t="str">
        <f>IF(AC1608="","",VLOOKUP(AC1608,状态名词!A:C,3,FALSE))</f>
        <v>火抗性强化</v>
      </c>
      <c r="AF1608" s="90">
        <v>30</v>
      </c>
    </row>
    <row r="1609" spans="1:32">
      <c r="A1609" s="90">
        <v>16072</v>
      </c>
      <c r="B1609" s="90">
        <v>20</v>
      </c>
      <c r="C1609" s="90">
        <v>4</v>
      </c>
      <c r="D1609" s="90">
        <v>20</v>
      </c>
      <c r="E1609" s="90">
        <v>5</v>
      </c>
      <c r="F1609" s="90">
        <v>-3</v>
      </c>
      <c r="H1609" s="90">
        <v>16</v>
      </c>
      <c r="I1609" s="90" t="str">
        <f>IF(H1609="",I1608,VLOOKUP(H1609,装备类型!A:B,2,FALSE))</f>
        <v>手镯</v>
      </c>
      <c r="J1609" s="90">
        <v>1</v>
      </c>
      <c r="K1609" s="90" t="s">
        <v>2267</v>
      </c>
      <c r="L1609" s="90" t="s">
        <v>5473</v>
      </c>
      <c r="O1609" s="90">
        <v>1</v>
      </c>
      <c r="P1609" s="90">
        <v>20</v>
      </c>
      <c r="Q1609" s="55">
        <f t="shared" si="52"/>
        <v>25</v>
      </c>
      <c r="R1609" s="90">
        <v>4</v>
      </c>
      <c r="T1609" s="90" t="s">
        <v>3298</v>
      </c>
      <c r="Y1609" s="90" t="str">
        <f>IF(VLOOKUP(I1609,属性值!A:F,2,FALSE)&lt;17,"",IF(P1609="","",INT(VLOOKUP(P1609,属性值!A:G,R1609+1,FALSE)*VLOOKUP(I1609,属性值!A:F,5,FALSE))))</f>
        <v/>
      </c>
      <c r="Z1609" s="90" t="str">
        <f t="shared" si="53"/>
        <v/>
      </c>
      <c r="AA1609" s="90">
        <f>IF(VLOOKUP(I1609,属性值!A:B,2,FALSE)&gt;16,"",IF(P1609="","",INT(VLOOKUP(P1609,属性值!I:O,R1609+1,FALSE)*VLOOKUP(I1609,属性值!A:D,3,FALSE))))</f>
        <v>130</v>
      </c>
      <c r="AB1609" s="90">
        <f>IF(VLOOKUP(I1609,属性值!A:B,2,FALSE)&gt;16,"",IF(P1609="","",INT(VLOOKUP(P1609,属性值!I:O,R1609+1,FALSE)*VLOOKUP(I1609,属性值!A:D,4,FALSE))))</f>
        <v>260</v>
      </c>
      <c r="AC1609" s="90">
        <v>54</v>
      </c>
      <c r="AD1609" s="90" t="str">
        <f>IF(AC1609="","",VLOOKUP(AC1609,状态名词!A:C,2,FALSE))</f>
        <v>spi</v>
      </c>
      <c r="AE1609" s="90" t="str">
        <f>IF(AC1609="","",VLOOKUP(AC1609,状态名词!A:C,3,FALSE))</f>
        <v>精神</v>
      </c>
      <c r="AF1609" s="90">
        <v>80</v>
      </c>
    </row>
    <row r="1610" spans="1:32">
      <c r="I1610" s="90" t="str">
        <f>IF(H1610="",I1609,VLOOKUP(H1610,装备类型!A:B,2,FALSE))</f>
        <v>手镯</v>
      </c>
      <c r="L1610" s="90" t="s">
        <v>225</v>
      </c>
      <c r="Q1610" s="55" t="str">
        <f t="shared" si="52"/>
        <v/>
      </c>
      <c r="Y1610" s="90" t="str">
        <f>IF(VLOOKUP(I1610,属性值!A:F,2,FALSE)&lt;17,"",IF(P1610="","",INT(VLOOKUP(P1610,属性值!A:G,R1610+1,FALSE)*VLOOKUP(I1610,属性值!A:F,5,FALSE))))</f>
        <v/>
      </c>
      <c r="Z1610" s="90" t="str">
        <f t="shared" si="53"/>
        <v/>
      </c>
      <c r="AA1610" s="90" t="str">
        <f>IF(VLOOKUP(I1610,属性值!A:B,2,FALSE)&gt;16,"",IF(P1610="","",INT(VLOOKUP(P1610,属性值!I:O,R1610+1,FALSE)*VLOOKUP(I1610,属性值!A:D,3,FALSE))))</f>
        <v/>
      </c>
      <c r="AB1610" s="90" t="str">
        <f>IF(VLOOKUP(I1610,属性值!A:B,2,FALSE)&gt;16,"",IF(P1610="","",INT(VLOOKUP(P1610,属性值!I:O,R1610+1,FALSE)*VLOOKUP(I1610,属性值!A:D,4,FALSE))))</f>
        <v/>
      </c>
      <c r="AC1610" s="90">
        <v>29</v>
      </c>
      <c r="AD1610" s="90" t="str">
        <f>IF(AC1610="","",VLOOKUP(AC1610,状态名词!A:C,2,FALSE))</f>
        <v>darkup</v>
      </c>
      <c r="AE1610" s="90" t="str">
        <f>IF(AC1610="","",VLOOKUP(AC1610,状态名词!A:C,3,FALSE))</f>
        <v>暗属性强化</v>
      </c>
      <c r="AF1610" s="90">
        <v>10</v>
      </c>
    </row>
    <row r="1611" spans="1:32">
      <c r="I1611" s="90" t="str">
        <f>IF(H1611="",I1610,VLOOKUP(H1611,装备类型!A:B,2,FALSE))</f>
        <v>手镯</v>
      </c>
      <c r="L1611" s="90" t="s">
        <v>225</v>
      </c>
      <c r="Q1611" s="55" t="str">
        <f t="shared" si="52"/>
        <v/>
      </c>
      <c r="Y1611" s="90" t="str">
        <f>IF(VLOOKUP(I1611,属性值!A:F,2,FALSE)&lt;17,"",IF(P1611="","",INT(VLOOKUP(P1611,属性值!A:G,R1611+1,FALSE)*VLOOKUP(I1611,属性值!A:F,5,FALSE))))</f>
        <v/>
      </c>
      <c r="Z1611" s="90" t="str">
        <f t="shared" si="53"/>
        <v/>
      </c>
      <c r="AA1611" s="90" t="str">
        <f>IF(VLOOKUP(I1611,属性值!A:B,2,FALSE)&gt;16,"",IF(P1611="","",INT(VLOOKUP(P1611,属性值!I:O,R1611+1,FALSE)*VLOOKUP(I1611,属性值!A:D,3,FALSE))))</f>
        <v/>
      </c>
      <c r="AB1611" s="90" t="str">
        <f>IF(VLOOKUP(I1611,属性值!A:B,2,FALSE)&gt;16,"",IF(P1611="","",INT(VLOOKUP(P1611,属性值!I:O,R1611+1,FALSE)*VLOOKUP(I1611,属性值!A:D,4,FALSE))))</f>
        <v/>
      </c>
      <c r="AC1611" s="90">
        <v>34</v>
      </c>
      <c r="AD1611" s="90" t="str">
        <f>IF(AC1611="","",VLOOKUP(AC1611,状态名词!A:C,2,FALSE))</f>
        <v>redark</v>
      </c>
      <c r="AE1611" s="90" t="str">
        <f>IF(AC1611="","",VLOOKUP(AC1611,状态名词!A:C,3,FALSE))</f>
        <v>暗抗性强化</v>
      </c>
      <c r="AF1611" s="90">
        <v>10</v>
      </c>
    </row>
    <row r="1612" spans="1:32">
      <c r="I1612" s="90" t="str">
        <f>IF(H1612="",I1611,VLOOKUP(H1612,装备类型!A:B,2,FALSE))</f>
        <v>手镯</v>
      </c>
      <c r="J1612" s="90">
        <v>2</v>
      </c>
      <c r="K1612" s="90" t="s">
        <v>2269</v>
      </c>
      <c r="L1612" s="90" t="s">
        <v>2268</v>
      </c>
      <c r="O1612" s="90">
        <v>1</v>
      </c>
      <c r="P1612" s="90">
        <v>40</v>
      </c>
      <c r="Q1612" s="55">
        <f t="shared" si="52"/>
        <v>45</v>
      </c>
      <c r="R1612" s="90">
        <v>4</v>
      </c>
      <c r="T1612" s="90" t="s">
        <v>3298</v>
      </c>
      <c r="Y1612" s="90" t="str">
        <f>IF(VLOOKUP(I1612,属性值!A:F,2,FALSE)&lt;17,"",IF(P1612="","",INT(VLOOKUP(P1612,属性值!A:G,R1612+1,FALSE)*VLOOKUP(I1612,属性值!A:F,5,FALSE))))</f>
        <v/>
      </c>
      <c r="Z1612" s="90" t="str">
        <f t="shared" si="53"/>
        <v/>
      </c>
      <c r="AA1612" s="90">
        <f>IF(VLOOKUP(I1612,属性值!A:B,2,FALSE)&gt;16,"",IF(P1612="","",INT(VLOOKUP(P1612,属性值!I:O,R1612+1,FALSE)*VLOOKUP(I1612,属性值!A:D,3,FALSE))))</f>
        <v>286</v>
      </c>
      <c r="AB1612" s="90">
        <f>IF(VLOOKUP(I1612,属性值!A:B,2,FALSE)&gt;16,"",IF(P1612="","",INT(VLOOKUP(P1612,属性值!I:O,R1612+1,FALSE)*VLOOKUP(I1612,属性值!A:D,4,FALSE))))</f>
        <v>572</v>
      </c>
      <c r="AC1612" s="90">
        <v>54</v>
      </c>
      <c r="AD1612" s="90" t="str">
        <f>IF(AC1612="","",VLOOKUP(AC1612,状态名词!A:C,2,FALSE))</f>
        <v>spi</v>
      </c>
      <c r="AE1612" s="90" t="str">
        <f>IF(AC1612="","",VLOOKUP(AC1612,状态名词!A:C,3,FALSE))</f>
        <v>精神</v>
      </c>
      <c r="AF1612" s="90">
        <v>120</v>
      </c>
    </row>
    <row r="1613" spans="1:32">
      <c r="I1613" s="90" t="str">
        <f>IF(H1613="",I1612,VLOOKUP(H1613,装备类型!A:B,2,FALSE))</f>
        <v>手镯</v>
      </c>
      <c r="L1613" s="90" t="s">
        <v>225</v>
      </c>
      <c r="Q1613" s="55" t="str">
        <f t="shared" si="52"/>
        <v/>
      </c>
      <c r="Y1613" s="90" t="str">
        <f>IF(VLOOKUP(I1613,属性值!A:F,2,FALSE)&lt;17,"",IF(P1613="","",INT(VLOOKUP(P1613,属性值!A:G,R1613+1,FALSE)*VLOOKUP(I1613,属性值!A:F,5,FALSE))))</f>
        <v/>
      </c>
      <c r="Z1613" s="90" t="str">
        <f t="shared" si="53"/>
        <v/>
      </c>
      <c r="AA1613" s="90" t="str">
        <f>IF(VLOOKUP(I1613,属性值!A:B,2,FALSE)&gt;16,"",IF(P1613="","",INT(VLOOKUP(P1613,属性值!I:O,R1613+1,FALSE)*VLOOKUP(I1613,属性值!A:D,3,FALSE))))</f>
        <v/>
      </c>
      <c r="AB1613" s="90" t="str">
        <f>IF(VLOOKUP(I1613,属性值!A:B,2,FALSE)&gt;16,"",IF(P1613="","",INT(VLOOKUP(P1613,属性值!I:O,R1613+1,FALSE)*VLOOKUP(I1613,属性值!A:D,4,FALSE))))</f>
        <v/>
      </c>
      <c r="AC1613" s="90">
        <v>29</v>
      </c>
      <c r="AD1613" s="90" t="str">
        <f>IF(AC1613="","",VLOOKUP(AC1613,状态名词!A:C,2,FALSE))</f>
        <v>darkup</v>
      </c>
      <c r="AE1613" s="90" t="str">
        <f>IF(AC1613="","",VLOOKUP(AC1613,状态名词!A:C,3,FALSE))</f>
        <v>暗属性强化</v>
      </c>
      <c r="AF1613" s="90">
        <v>20</v>
      </c>
    </row>
    <row r="1614" spans="1:32">
      <c r="I1614" s="90" t="str">
        <f>IF(H1614="",I1613,VLOOKUP(H1614,装备类型!A:B,2,FALSE))</f>
        <v>手镯</v>
      </c>
      <c r="L1614" s="90" t="s">
        <v>225</v>
      </c>
      <c r="Q1614" s="55" t="str">
        <f t="shared" si="52"/>
        <v/>
      </c>
      <c r="Y1614" s="90" t="str">
        <f>IF(VLOOKUP(I1614,属性值!A:F,2,FALSE)&lt;17,"",IF(P1614="","",INT(VLOOKUP(P1614,属性值!A:G,R1614+1,FALSE)*VLOOKUP(I1614,属性值!A:F,5,FALSE))))</f>
        <v/>
      </c>
      <c r="Z1614" s="90" t="str">
        <f t="shared" si="53"/>
        <v/>
      </c>
      <c r="AA1614" s="90" t="str">
        <f>IF(VLOOKUP(I1614,属性值!A:B,2,FALSE)&gt;16,"",IF(P1614="","",INT(VLOOKUP(P1614,属性值!I:O,R1614+1,FALSE)*VLOOKUP(I1614,属性值!A:D,3,FALSE))))</f>
        <v/>
      </c>
      <c r="AB1614" s="90" t="str">
        <f>IF(VLOOKUP(I1614,属性值!A:B,2,FALSE)&gt;16,"",IF(P1614="","",INT(VLOOKUP(P1614,属性值!I:O,R1614+1,FALSE)*VLOOKUP(I1614,属性值!A:D,4,FALSE))))</f>
        <v/>
      </c>
      <c r="AC1614" s="90">
        <v>34</v>
      </c>
      <c r="AD1614" s="90" t="str">
        <f>IF(AC1614="","",VLOOKUP(AC1614,状态名词!A:C,2,FALSE))</f>
        <v>redark</v>
      </c>
      <c r="AE1614" s="90" t="str">
        <f>IF(AC1614="","",VLOOKUP(AC1614,状态名词!A:C,3,FALSE))</f>
        <v>暗抗性强化</v>
      </c>
      <c r="AF1614" s="90">
        <v>20</v>
      </c>
    </row>
    <row r="1615" spans="1:32">
      <c r="I1615" s="90" t="str">
        <f>IF(H1615="",I1614,VLOOKUP(H1615,装备类型!A:B,2,FALSE))</f>
        <v>手镯</v>
      </c>
      <c r="J1615" s="90">
        <v>3</v>
      </c>
      <c r="K1615" s="90" t="s">
        <v>2270</v>
      </c>
      <c r="L1615" s="90" t="s">
        <v>2268</v>
      </c>
      <c r="O1615" s="90">
        <v>1</v>
      </c>
      <c r="P1615" s="90">
        <v>60</v>
      </c>
      <c r="Q1615" s="55">
        <f t="shared" si="52"/>
        <v>67</v>
      </c>
      <c r="R1615" s="90">
        <v>5</v>
      </c>
      <c r="T1615" s="90" t="s">
        <v>3298</v>
      </c>
      <c r="U1615" s="90">
        <v>33524</v>
      </c>
      <c r="Y1615" s="90" t="str">
        <f>IF(VLOOKUP(I1615,属性值!A:F,2,FALSE)&lt;17,"",IF(P1615="","",INT(VLOOKUP(P1615,属性值!A:G,R1615+1,FALSE)*VLOOKUP(I1615,属性值!A:F,5,FALSE))))</f>
        <v/>
      </c>
      <c r="Z1615" s="90" t="str">
        <f t="shared" si="53"/>
        <v/>
      </c>
      <c r="AA1615" s="90">
        <f>IF(VLOOKUP(I1615,属性值!A:B,2,FALSE)&gt;16,"",IF(P1615="","",INT(VLOOKUP(P1615,属性值!I:O,R1615+1,FALSE)*VLOOKUP(I1615,属性值!A:D,3,FALSE))))</f>
        <v>642</v>
      </c>
      <c r="AB1615" s="90">
        <f>IF(VLOOKUP(I1615,属性值!A:B,2,FALSE)&gt;16,"",IF(P1615="","",INT(VLOOKUP(P1615,属性值!I:O,R1615+1,FALSE)*VLOOKUP(I1615,属性值!A:D,4,FALSE))))</f>
        <v>1285</v>
      </c>
      <c r="AC1615" s="90">
        <v>54</v>
      </c>
      <c r="AD1615" s="90" t="str">
        <f>IF(AC1615="","",VLOOKUP(AC1615,状态名词!A:C,2,FALSE))</f>
        <v>spi</v>
      </c>
      <c r="AE1615" s="90" t="str">
        <f>IF(AC1615="","",VLOOKUP(AC1615,状态名词!A:C,3,FALSE))</f>
        <v>精神</v>
      </c>
      <c r="AF1615" s="90">
        <v>190</v>
      </c>
    </row>
    <row r="1616" spans="1:32">
      <c r="I1616" s="90" t="str">
        <f>IF(H1616="",I1615,VLOOKUP(H1616,装备类型!A:B,2,FALSE))</f>
        <v>手镯</v>
      </c>
      <c r="L1616" s="90" t="s">
        <v>225</v>
      </c>
      <c r="Q1616" s="55" t="str">
        <f t="shared" si="52"/>
        <v/>
      </c>
      <c r="Y1616" s="90" t="str">
        <f>IF(VLOOKUP(I1616,属性值!A:F,2,FALSE)&lt;17,"",IF(P1616="","",INT(VLOOKUP(P1616,属性值!A:G,R1616+1,FALSE)*VLOOKUP(I1616,属性值!A:F,5,FALSE))))</f>
        <v/>
      </c>
      <c r="Z1616" s="90" t="str">
        <f t="shared" si="53"/>
        <v/>
      </c>
      <c r="AA1616" s="90" t="str">
        <f>IF(VLOOKUP(I1616,属性值!A:B,2,FALSE)&gt;16,"",IF(P1616="","",INT(VLOOKUP(P1616,属性值!I:O,R1616+1,FALSE)*VLOOKUP(I1616,属性值!A:D,3,FALSE))))</f>
        <v/>
      </c>
      <c r="AB1616" s="90" t="str">
        <f>IF(VLOOKUP(I1616,属性值!A:B,2,FALSE)&gt;16,"",IF(P1616="","",INT(VLOOKUP(P1616,属性值!I:O,R1616+1,FALSE)*VLOOKUP(I1616,属性值!A:D,4,FALSE))))</f>
        <v/>
      </c>
      <c r="AC1616" s="90">
        <v>29</v>
      </c>
      <c r="AD1616" s="90" t="str">
        <f>IF(AC1616="","",VLOOKUP(AC1616,状态名词!A:C,2,FALSE))</f>
        <v>darkup</v>
      </c>
      <c r="AE1616" s="90" t="str">
        <f>IF(AC1616="","",VLOOKUP(AC1616,状态名词!A:C,3,FALSE))</f>
        <v>暗属性强化</v>
      </c>
      <c r="AF1616" s="90">
        <v>30</v>
      </c>
    </row>
    <row r="1617" spans="1:32">
      <c r="I1617" s="90" t="str">
        <f>IF(H1617="",I1616,VLOOKUP(H1617,装备类型!A:B,2,FALSE))</f>
        <v>手镯</v>
      </c>
      <c r="L1617" s="90" t="s">
        <v>225</v>
      </c>
      <c r="Q1617" s="55" t="str">
        <f t="shared" si="52"/>
        <v/>
      </c>
      <c r="Y1617" s="90" t="str">
        <f>IF(VLOOKUP(I1617,属性值!A:F,2,FALSE)&lt;17,"",IF(P1617="","",INT(VLOOKUP(P1617,属性值!A:G,R1617+1,FALSE)*VLOOKUP(I1617,属性值!A:F,5,FALSE))))</f>
        <v/>
      </c>
      <c r="Z1617" s="90" t="str">
        <f t="shared" si="53"/>
        <v/>
      </c>
      <c r="AA1617" s="90" t="str">
        <f>IF(VLOOKUP(I1617,属性值!A:B,2,FALSE)&gt;16,"",IF(P1617="","",INT(VLOOKUP(P1617,属性值!I:O,R1617+1,FALSE)*VLOOKUP(I1617,属性值!A:D,3,FALSE))))</f>
        <v/>
      </c>
      <c r="AB1617" s="90" t="str">
        <f>IF(VLOOKUP(I1617,属性值!A:B,2,FALSE)&gt;16,"",IF(P1617="","",INT(VLOOKUP(P1617,属性值!I:O,R1617+1,FALSE)*VLOOKUP(I1617,属性值!A:D,4,FALSE))))</f>
        <v/>
      </c>
      <c r="AC1617" s="90">
        <v>34</v>
      </c>
      <c r="AD1617" s="90" t="str">
        <f>IF(AC1617="","",VLOOKUP(AC1617,状态名词!A:C,2,FALSE))</f>
        <v>redark</v>
      </c>
      <c r="AE1617" s="90" t="str">
        <f>IF(AC1617="","",VLOOKUP(AC1617,状态名词!A:C,3,FALSE))</f>
        <v>暗抗性强化</v>
      </c>
      <c r="AF1617" s="90">
        <v>30</v>
      </c>
    </row>
    <row r="1618" spans="1:32">
      <c r="A1618" s="90">
        <v>16073</v>
      </c>
      <c r="B1618" s="90">
        <v>20</v>
      </c>
      <c r="C1618" s="90">
        <v>4</v>
      </c>
      <c r="D1618" s="90">
        <v>20</v>
      </c>
      <c r="E1618" s="90">
        <v>5</v>
      </c>
      <c r="F1618" s="90">
        <v>-9</v>
      </c>
      <c r="H1618" s="90">
        <v>11</v>
      </c>
      <c r="I1618" s="90" t="str">
        <f>IF(H1618="",I1617,VLOOKUP(H1618,装备类型!A:B,2,FALSE))</f>
        <v>头部</v>
      </c>
      <c r="J1618" s="90">
        <v>1</v>
      </c>
      <c r="K1618" s="90" t="s">
        <v>2271</v>
      </c>
      <c r="L1618" s="90" t="s">
        <v>5474</v>
      </c>
      <c r="O1618" s="90">
        <v>1</v>
      </c>
      <c r="P1618" s="90">
        <v>20</v>
      </c>
      <c r="Q1618" s="55">
        <f t="shared" si="52"/>
        <v>25</v>
      </c>
      <c r="R1618" s="90">
        <v>4</v>
      </c>
      <c r="T1618" s="90" t="s">
        <v>3299</v>
      </c>
      <c r="Y1618" s="90" t="str">
        <f>IF(VLOOKUP(I1618,属性值!A:F,2,FALSE)&lt;17,"",IF(P1618="","",INT(VLOOKUP(P1618,属性值!A:G,R1618+1,FALSE)*VLOOKUP(I1618,属性值!A:F,5,FALSE))))</f>
        <v/>
      </c>
      <c r="Z1618" s="90" t="str">
        <f t="shared" si="53"/>
        <v/>
      </c>
      <c r="AA1618" s="90">
        <f>IF(VLOOKUP(I1618,属性值!A:B,2,FALSE)&gt;16,"",IF(P1618="","",INT(VLOOKUP(P1618,属性值!I:O,R1618+1,FALSE)*VLOOKUP(I1618,属性值!A:D,3,FALSE))))</f>
        <v>260</v>
      </c>
      <c r="AB1618" s="90">
        <f>IF(VLOOKUP(I1618,属性值!A:B,2,FALSE)&gt;16,"",IF(P1618="","",INT(VLOOKUP(P1618,属性值!I:O,R1618+1,FALSE)*VLOOKUP(I1618,属性值!A:D,4,FALSE))))</f>
        <v>130</v>
      </c>
      <c r="AC1618" s="90">
        <v>58</v>
      </c>
      <c r="AD1618" s="90" t="str">
        <f>IF(AC1618="","",VLOOKUP(AC1618,状态名词!A:C,2,FALSE))</f>
        <v>vit</v>
      </c>
      <c r="AE1618" s="90" t="str">
        <f>IF(AC1618="","",VLOOKUP(AC1618,状态名词!A:C,3,FALSE))</f>
        <v>体力</v>
      </c>
      <c r="AF1618" s="90">
        <v>40</v>
      </c>
    </row>
    <row r="1619" spans="1:32">
      <c r="I1619" s="90" t="str">
        <f>IF(H1619="",I1618,VLOOKUP(H1619,装备类型!A:B,2,FALSE))</f>
        <v>头部</v>
      </c>
      <c r="L1619" s="90" t="s">
        <v>225</v>
      </c>
      <c r="Q1619" s="55" t="str">
        <f t="shared" si="52"/>
        <v/>
      </c>
      <c r="Y1619" s="90" t="str">
        <f>IF(VLOOKUP(I1619,属性值!A:F,2,FALSE)&lt;17,"",IF(P1619="","",INT(VLOOKUP(P1619,属性值!A:G,R1619+1,FALSE)*VLOOKUP(I1619,属性值!A:F,5,FALSE))))</f>
        <v/>
      </c>
      <c r="Z1619" s="90" t="str">
        <f t="shared" si="53"/>
        <v/>
      </c>
      <c r="AA1619" s="90" t="str">
        <f>IF(VLOOKUP(I1619,属性值!A:B,2,FALSE)&gt;16,"",IF(P1619="","",INT(VLOOKUP(P1619,属性值!I:O,R1619+1,FALSE)*VLOOKUP(I1619,属性值!A:D,3,FALSE))))</f>
        <v/>
      </c>
      <c r="AB1619" s="90" t="str">
        <f>IF(VLOOKUP(I1619,属性值!A:B,2,FALSE)&gt;16,"",IF(P1619="","",INT(VLOOKUP(P1619,属性值!I:O,R1619+1,FALSE)*VLOOKUP(I1619,属性值!A:D,4,FALSE))))</f>
        <v/>
      </c>
      <c r="AC1619" s="90">
        <v>54</v>
      </c>
      <c r="AD1619" s="90" t="str">
        <f>IF(AC1619="","",VLOOKUP(AC1619,状态名词!A:C,2,FALSE))</f>
        <v>spi</v>
      </c>
      <c r="AE1619" s="90" t="str">
        <f>IF(AC1619="","",VLOOKUP(AC1619,状态名词!A:C,3,FALSE))</f>
        <v>精神</v>
      </c>
      <c r="AF1619" s="90">
        <v>40</v>
      </c>
    </row>
    <row r="1620" spans="1:32">
      <c r="I1620" s="90" t="str">
        <f>IF(H1620="",I1619,VLOOKUP(H1620,装备类型!A:B,2,FALSE))</f>
        <v>头部</v>
      </c>
      <c r="L1620" s="90" t="s">
        <v>225</v>
      </c>
      <c r="Q1620" s="55" t="str">
        <f t="shared" si="52"/>
        <v/>
      </c>
      <c r="Y1620" s="90" t="str">
        <f>IF(VLOOKUP(I1620,属性值!A:F,2,FALSE)&lt;17,"",IF(P1620="","",INT(VLOOKUP(P1620,属性值!A:G,R1620+1,FALSE)*VLOOKUP(I1620,属性值!A:F,5,FALSE))))</f>
        <v/>
      </c>
      <c r="Z1620" s="90" t="str">
        <f t="shared" si="53"/>
        <v/>
      </c>
      <c r="AA1620" s="90" t="str">
        <f>IF(VLOOKUP(I1620,属性值!A:B,2,FALSE)&gt;16,"",IF(P1620="","",INT(VLOOKUP(P1620,属性值!I:O,R1620+1,FALSE)*VLOOKUP(I1620,属性值!A:D,3,FALSE))))</f>
        <v/>
      </c>
      <c r="AB1620" s="90" t="str">
        <f>IF(VLOOKUP(I1620,属性值!A:B,2,FALSE)&gt;16,"",IF(P1620="","",INT(VLOOKUP(P1620,属性值!I:O,R1620+1,FALSE)*VLOOKUP(I1620,属性值!A:D,4,FALSE))))</f>
        <v/>
      </c>
      <c r="AC1620" s="90">
        <v>60</v>
      </c>
      <c r="AD1620" s="90" t="str">
        <f>IF(AC1620="","",VLOOKUP(AC1620,状态名词!A:C,2,FALSE))</f>
        <v>health</v>
      </c>
      <c r="AE1620" s="90" t="str">
        <f>IF(AC1620="","",VLOOKUP(AC1620,状态名词!A:C,3,FALSE))</f>
        <v>固定血量</v>
      </c>
      <c r="AF1620" s="90">
        <v>300</v>
      </c>
    </row>
    <row r="1621" spans="1:32">
      <c r="I1621" s="90" t="str">
        <f>IF(H1621="",I1620,VLOOKUP(H1621,装备类型!A:B,2,FALSE))</f>
        <v>头部</v>
      </c>
      <c r="J1621" s="90">
        <v>2</v>
      </c>
      <c r="K1621" s="90" t="s">
        <v>2272</v>
      </c>
      <c r="L1621" s="90" t="s">
        <v>2008</v>
      </c>
      <c r="O1621" s="90">
        <v>1</v>
      </c>
      <c r="P1621" s="90">
        <v>40</v>
      </c>
      <c r="Q1621" s="55">
        <f t="shared" si="52"/>
        <v>45</v>
      </c>
      <c r="R1621" s="90">
        <v>4</v>
      </c>
      <c r="T1621" s="90" t="s">
        <v>3299</v>
      </c>
      <c r="Y1621" s="90" t="str">
        <f>IF(VLOOKUP(I1621,属性值!A:F,2,FALSE)&lt;17,"",IF(P1621="","",INT(VLOOKUP(P1621,属性值!A:G,R1621+1,FALSE)*VLOOKUP(I1621,属性值!A:F,5,FALSE))))</f>
        <v/>
      </c>
      <c r="Z1621" s="90" t="str">
        <f t="shared" si="53"/>
        <v/>
      </c>
      <c r="AA1621" s="90">
        <f>IF(VLOOKUP(I1621,属性值!A:B,2,FALSE)&gt;16,"",IF(P1621="","",INT(VLOOKUP(P1621,属性值!I:O,R1621+1,FALSE)*VLOOKUP(I1621,属性值!A:D,3,FALSE))))</f>
        <v>572</v>
      </c>
      <c r="AB1621" s="90">
        <f>IF(VLOOKUP(I1621,属性值!A:B,2,FALSE)&gt;16,"",IF(P1621="","",INT(VLOOKUP(P1621,属性值!I:O,R1621+1,FALSE)*VLOOKUP(I1621,属性值!A:D,4,FALSE))))</f>
        <v>286</v>
      </c>
      <c r="AC1621" s="90">
        <v>58</v>
      </c>
      <c r="AD1621" s="90" t="str">
        <f>IF(AC1621="","",VLOOKUP(AC1621,状态名词!A:C,2,FALSE))</f>
        <v>vit</v>
      </c>
      <c r="AE1621" s="90" t="str">
        <f>IF(AC1621="","",VLOOKUP(AC1621,状态名词!A:C,3,FALSE))</f>
        <v>体力</v>
      </c>
      <c r="AF1621" s="90">
        <v>50</v>
      </c>
    </row>
    <row r="1622" spans="1:32">
      <c r="I1622" s="90" t="str">
        <f>IF(H1622="",I1621,VLOOKUP(H1622,装备类型!A:B,2,FALSE))</f>
        <v>头部</v>
      </c>
      <c r="L1622" s="90" t="s">
        <v>225</v>
      </c>
      <c r="Q1622" s="55" t="str">
        <f t="shared" si="52"/>
        <v/>
      </c>
      <c r="Y1622" s="90" t="str">
        <f>IF(VLOOKUP(I1622,属性值!A:F,2,FALSE)&lt;17,"",IF(P1622="","",INT(VLOOKUP(P1622,属性值!A:G,R1622+1,FALSE)*VLOOKUP(I1622,属性值!A:F,5,FALSE))))</f>
        <v/>
      </c>
      <c r="Z1622" s="90" t="str">
        <f t="shared" si="53"/>
        <v/>
      </c>
      <c r="AA1622" s="90" t="str">
        <f>IF(VLOOKUP(I1622,属性值!A:B,2,FALSE)&gt;16,"",IF(P1622="","",INT(VLOOKUP(P1622,属性值!I:O,R1622+1,FALSE)*VLOOKUP(I1622,属性值!A:D,3,FALSE))))</f>
        <v/>
      </c>
      <c r="AB1622" s="90" t="str">
        <f>IF(VLOOKUP(I1622,属性值!A:B,2,FALSE)&gt;16,"",IF(P1622="","",INT(VLOOKUP(P1622,属性值!I:O,R1622+1,FALSE)*VLOOKUP(I1622,属性值!A:D,4,FALSE))))</f>
        <v/>
      </c>
      <c r="AC1622" s="90">
        <v>54</v>
      </c>
      <c r="AD1622" s="90" t="str">
        <f>IF(AC1622="","",VLOOKUP(AC1622,状态名词!A:C,2,FALSE))</f>
        <v>spi</v>
      </c>
      <c r="AE1622" s="90" t="str">
        <f>IF(AC1622="","",VLOOKUP(AC1622,状态名词!A:C,3,FALSE))</f>
        <v>精神</v>
      </c>
      <c r="AF1622" s="90">
        <v>60</v>
      </c>
    </row>
    <row r="1623" spans="1:32">
      <c r="I1623" s="90" t="str">
        <f>IF(H1623="",I1622,VLOOKUP(H1623,装备类型!A:B,2,FALSE))</f>
        <v>头部</v>
      </c>
      <c r="L1623" s="90" t="s">
        <v>225</v>
      </c>
      <c r="Q1623" s="55" t="str">
        <f t="shared" ref="Q1623:Q1686" si="54">IF(R1623="","",IF(R1623=1,P1623,R1623*2-3+P1623))</f>
        <v/>
      </c>
      <c r="Y1623" s="90" t="str">
        <f>IF(VLOOKUP(I1623,属性值!A:F,2,FALSE)&lt;17,"",IF(P1623="","",INT(VLOOKUP(P1623,属性值!A:G,R1623+1,FALSE)*VLOOKUP(I1623,属性值!A:F,5,FALSE))))</f>
        <v/>
      </c>
      <c r="Z1623" s="90" t="str">
        <f t="shared" si="53"/>
        <v/>
      </c>
      <c r="AA1623" s="90" t="str">
        <f>IF(VLOOKUP(I1623,属性值!A:B,2,FALSE)&gt;16,"",IF(P1623="","",INT(VLOOKUP(P1623,属性值!I:O,R1623+1,FALSE)*VLOOKUP(I1623,属性值!A:D,3,FALSE))))</f>
        <v/>
      </c>
      <c r="AB1623" s="90" t="str">
        <f>IF(VLOOKUP(I1623,属性值!A:B,2,FALSE)&gt;16,"",IF(P1623="","",INT(VLOOKUP(P1623,属性值!I:O,R1623+1,FALSE)*VLOOKUP(I1623,属性值!A:D,4,FALSE))))</f>
        <v/>
      </c>
      <c r="AC1623" s="90">
        <v>60</v>
      </c>
      <c r="AD1623" s="90" t="str">
        <f>IF(AC1623="","",VLOOKUP(AC1623,状态名词!A:C,2,FALSE))</f>
        <v>health</v>
      </c>
      <c r="AE1623" s="90" t="str">
        <f>IF(AC1623="","",VLOOKUP(AC1623,状态名词!A:C,3,FALSE))</f>
        <v>固定血量</v>
      </c>
      <c r="AF1623" s="90">
        <v>390</v>
      </c>
    </row>
    <row r="1624" spans="1:32">
      <c r="I1624" s="90" t="str">
        <f>IF(H1624="",I1623,VLOOKUP(H1624,装备类型!A:B,2,FALSE))</f>
        <v>头部</v>
      </c>
      <c r="J1624" s="90">
        <v>3</v>
      </c>
      <c r="K1624" s="90" t="s">
        <v>2273</v>
      </c>
      <c r="L1624" s="90" t="s">
        <v>2008</v>
      </c>
      <c r="O1624" s="90">
        <v>1</v>
      </c>
      <c r="P1624" s="90">
        <v>60</v>
      </c>
      <c r="Q1624" s="55">
        <f t="shared" si="54"/>
        <v>67</v>
      </c>
      <c r="R1624" s="90">
        <v>5</v>
      </c>
      <c r="T1624" s="90" t="s">
        <v>3299</v>
      </c>
      <c r="U1624" s="90">
        <v>33749</v>
      </c>
      <c r="Y1624" s="90" t="str">
        <f>IF(VLOOKUP(I1624,属性值!A:F,2,FALSE)&lt;17,"",IF(P1624="","",INT(VLOOKUP(P1624,属性值!A:G,R1624+1,FALSE)*VLOOKUP(I1624,属性值!A:F,5,FALSE))))</f>
        <v/>
      </c>
      <c r="Z1624" s="90" t="str">
        <f t="shared" si="53"/>
        <v/>
      </c>
      <c r="AA1624" s="90">
        <f>IF(VLOOKUP(I1624,属性值!A:B,2,FALSE)&gt;16,"",IF(P1624="","",INT(VLOOKUP(P1624,属性值!I:O,R1624+1,FALSE)*VLOOKUP(I1624,属性值!A:D,3,FALSE))))</f>
        <v>1285</v>
      </c>
      <c r="AB1624" s="90">
        <f>IF(VLOOKUP(I1624,属性值!A:B,2,FALSE)&gt;16,"",IF(P1624="","",INT(VLOOKUP(P1624,属性值!I:O,R1624+1,FALSE)*VLOOKUP(I1624,属性值!A:D,4,FALSE))))</f>
        <v>642</v>
      </c>
      <c r="AC1624" s="90">
        <v>58</v>
      </c>
      <c r="AD1624" s="90" t="str">
        <f>IF(AC1624="","",VLOOKUP(AC1624,状态名词!A:C,2,FALSE))</f>
        <v>vit</v>
      </c>
      <c r="AE1624" s="90" t="str">
        <f>IF(AC1624="","",VLOOKUP(AC1624,状态名词!A:C,3,FALSE))</f>
        <v>体力</v>
      </c>
      <c r="AF1624" s="90">
        <v>80</v>
      </c>
    </row>
    <row r="1625" spans="1:32">
      <c r="I1625" s="90" t="str">
        <f>IF(H1625="",I1624,VLOOKUP(H1625,装备类型!A:B,2,FALSE))</f>
        <v>头部</v>
      </c>
      <c r="L1625" s="90" t="s">
        <v>225</v>
      </c>
      <c r="Q1625" s="55" t="str">
        <f t="shared" si="54"/>
        <v/>
      </c>
      <c r="Y1625" s="90" t="str">
        <f>IF(VLOOKUP(I1625,属性值!A:F,2,FALSE)&lt;17,"",IF(P1625="","",INT(VLOOKUP(P1625,属性值!A:G,R1625+1,FALSE)*VLOOKUP(I1625,属性值!A:F,5,FALSE))))</f>
        <v/>
      </c>
      <c r="Z1625" s="90" t="str">
        <f t="shared" si="53"/>
        <v/>
      </c>
      <c r="AA1625" s="90" t="str">
        <f>IF(VLOOKUP(I1625,属性值!A:B,2,FALSE)&gt;16,"",IF(P1625="","",INT(VLOOKUP(P1625,属性值!I:O,R1625+1,FALSE)*VLOOKUP(I1625,属性值!A:D,3,FALSE))))</f>
        <v/>
      </c>
      <c r="AB1625" s="90" t="str">
        <f>IF(VLOOKUP(I1625,属性值!A:B,2,FALSE)&gt;16,"",IF(P1625="","",INT(VLOOKUP(P1625,属性值!I:O,R1625+1,FALSE)*VLOOKUP(I1625,属性值!A:D,4,FALSE))))</f>
        <v/>
      </c>
      <c r="AC1625" s="90">
        <v>54</v>
      </c>
      <c r="AD1625" s="90" t="str">
        <f>IF(AC1625="","",VLOOKUP(AC1625,状态名词!A:C,2,FALSE))</f>
        <v>spi</v>
      </c>
      <c r="AE1625" s="90" t="str">
        <f>IF(AC1625="","",VLOOKUP(AC1625,状态名词!A:C,3,FALSE))</f>
        <v>精神</v>
      </c>
      <c r="AF1625" s="90">
        <v>100</v>
      </c>
    </row>
    <row r="1626" spans="1:32">
      <c r="I1626" s="90" t="str">
        <f>IF(H1626="",I1625,VLOOKUP(H1626,装备类型!A:B,2,FALSE))</f>
        <v>头部</v>
      </c>
      <c r="L1626" s="90" t="s">
        <v>225</v>
      </c>
      <c r="Q1626" s="55" t="str">
        <f t="shared" si="54"/>
        <v/>
      </c>
      <c r="Y1626" s="90" t="str">
        <f>IF(VLOOKUP(I1626,属性值!A:F,2,FALSE)&lt;17,"",IF(P1626="","",INT(VLOOKUP(P1626,属性值!A:G,R1626+1,FALSE)*VLOOKUP(I1626,属性值!A:F,5,FALSE))))</f>
        <v/>
      </c>
      <c r="Z1626" s="90" t="str">
        <f t="shared" si="53"/>
        <v/>
      </c>
      <c r="AA1626" s="90" t="str">
        <f>IF(VLOOKUP(I1626,属性值!A:B,2,FALSE)&gt;16,"",IF(P1626="","",INT(VLOOKUP(P1626,属性值!I:O,R1626+1,FALSE)*VLOOKUP(I1626,属性值!A:D,3,FALSE))))</f>
        <v/>
      </c>
      <c r="AB1626" s="90" t="str">
        <f>IF(VLOOKUP(I1626,属性值!A:B,2,FALSE)&gt;16,"",IF(P1626="","",INT(VLOOKUP(P1626,属性值!I:O,R1626+1,FALSE)*VLOOKUP(I1626,属性值!A:D,4,FALSE))))</f>
        <v/>
      </c>
      <c r="AC1626" s="90">
        <v>60</v>
      </c>
      <c r="AD1626" s="90" t="str">
        <f>IF(AC1626="","",VLOOKUP(AC1626,状态名词!A:C,2,FALSE))</f>
        <v>health</v>
      </c>
      <c r="AE1626" s="90" t="str">
        <f>IF(AC1626="","",VLOOKUP(AC1626,状态名词!A:C,3,FALSE))</f>
        <v>固定血量</v>
      </c>
      <c r="AF1626" s="90">
        <v>640</v>
      </c>
    </row>
    <row r="1627" spans="1:32">
      <c r="A1627" s="90">
        <v>16074</v>
      </c>
      <c r="B1627" s="90">
        <v>20</v>
      </c>
      <c r="C1627" s="90">
        <v>4</v>
      </c>
      <c r="D1627" s="90">
        <v>20</v>
      </c>
      <c r="E1627" s="90">
        <v>5</v>
      </c>
      <c r="F1627" s="90">
        <v>-9</v>
      </c>
      <c r="H1627" s="90">
        <v>12</v>
      </c>
      <c r="I1627" s="90" t="str">
        <f>IF(H1627="",I1626,VLOOKUP(H1627,装备类型!A:B,2,FALSE))</f>
        <v>胸部</v>
      </c>
      <c r="J1627" s="90">
        <v>1</v>
      </c>
      <c r="K1627" s="90" t="s">
        <v>2274</v>
      </c>
      <c r="L1627" s="90" t="s">
        <v>5474</v>
      </c>
      <c r="O1627" s="90">
        <v>1</v>
      </c>
      <c r="P1627" s="90">
        <v>20</v>
      </c>
      <c r="Q1627" s="55">
        <f t="shared" si="54"/>
        <v>25</v>
      </c>
      <c r="R1627" s="90">
        <v>4</v>
      </c>
      <c r="T1627" s="90" t="s">
        <v>3300</v>
      </c>
      <c r="Y1627" s="90" t="str">
        <f>IF(VLOOKUP(I1627,属性值!A:F,2,FALSE)&lt;17,"",IF(P1627="","",INT(VLOOKUP(P1627,属性值!A:G,R1627+1,FALSE)*VLOOKUP(I1627,属性值!A:F,5,FALSE))))</f>
        <v/>
      </c>
      <c r="Z1627" s="90" t="str">
        <f t="shared" si="53"/>
        <v/>
      </c>
      <c r="AA1627" s="90">
        <f>IF(VLOOKUP(I1627,属性值!A:B,2,FALSE)&gt;16,"",IF(P1627="","",INT(VLOOKUP(P1627,属性值!I:O,R1627+1,FALSE)*VLOOKUP(I1627,属性值!A:D,3,FALSE))))</f>
        <v>260</v>
      </c>
      <c r="AB1627" s="90">
        <f>IF(VLOOKUP(I1627,属性值!A:B,2,FALSE)&gt;16,"",IF(P1627="","",INT(VLOOKUP(P1627,属性值!I:O,R1627+1,FALSE)*VLOOKUP(I1627,属性值!A:D,4,FALSE))))</f>
        <v>130</v>
      </c>
      <c r="AC1627" s="90">
        <v>58</v>
      </c>
      <c r="AD1627" s="90" t="str">
        <f>IF(AC1627="","",VLOOKUP(AC1627,状态名词!A:C,2,FALSE))</f>
        <v>vit</v>
      </c>
      <c r="AE1627" s="90" t="str">
        <f>IF(AC1627="","",VLOOKUP(AC1627,状态名词!A:C,3,FALSE))</f>
        <v>体力</v>
      </c>
      <c r="AF1627" s="90">
        <v>40</v>
      </c>
    </row>
    <row r="1628" spans="1:32">
      <c r="I1628" s="90" t="str">
        <f>IF(H1628="",I1627,VLOOKUP(H1628,装备类型!A:B,2,FALSE))</f>
        <v>胸部</v>
      </c>
      <c r="L1628" s="90" t="s">
        <v>225</v>
      </c>
      <c r="Q1628" s="55" t="str">
        <f t="shared" si="54"/>
        <v/>
      </c>
      <c r="Y1628" s="90" t="str">
        <f>IF(VLOOKUP(I1628,属性值!A:F,2,FALSE)&lt;17,"",IF(P1628="","",INT(VLOOKUP(P1628,属性值!A:G,R1628+1,FALSE)*VLOOKUP(I1628,属性值!A:F,5,FALSE))))</f>
        <v/>
      </c>
      <c r="Z1628" s="90" t="str">
        <f t="shared" si="53"/>
        <v/>
      </c>
      <c r="AA1628" s="90" t="str">
        <f>IF(VLOOKUP(I1628,属性值!A:B,2,FALSE)&gt;16,"",IF(P1628="","",INT(VLOOKUP(P1628,属性值!I:O,R1628+1,FALSE)*VLOOKUP(I1628,属性值!A:D,3,FALSE))))</f>
        <v/>
      </c>
      <c r="AB1628" s="90" t="str">
        <f>IF(VLOOKUP(I1628,属性值!A:B,2,FALSE)&gt;16,"",IF(P1628="","",INT(VLOOKUP(P1628,属性值!I:O,R1628+1,FALSE)*VLOOKUP(I1628,属性值!A:D,4,FALSE))))</f>
        <v/>
      </c>
      <c r="AC1628" s="90">
        <v>54</v>
      </c>
      <c r="AD1628" s="90" t="str">
        <f>IF(AC1628="","",VLOOKUP(AC1628,状态名词!A:C,2,FALSE))</f>
        <v>spi</v>
      </c>
      <c r="AE1628" s="90" t="str">
        <f>IF(AC1628="","",VLOOKUP(AC1628,状态名词!A:C,3,FALSE))</f>
        <v>精神</v>
      </c>
      <c r="AF1628" s="90">
        <v>40</v>
      </c>
    </row>
    <row r="1629" spans="1:32">
      <c r="I1629" s="90" t="str">
        <f>IF(H1629="",I1628,VLOOKUP(H1629,装备类型!A:B,2,FALSE))</f>
        <v>胸部</v>
      </c>
      <c r="L1629" s="90" t="s">
        <v>225</v>
      </c>
      <c r="Q1629" s="55" t="str">
        <f t="shared" si="54"/>
        <v/>
      </c>
      <c r="Y1629" s="90" t="str">
        <f>IF(VLOOKUP(I1629,属性值!A:F,2,FALSE)&lt;17,"",IF(P1629="","",INT(VLOOKUP(P1629,属性值!A:G,R1629+1,FALSE)*VLOOKUP(I1629,属性值!A:F,5,FALSE))))</f>
        <v/>
      </c>
      <c r="Z1629" s="90" t="str">
        <f t="shared" si="53"/>
        <v/>
      </c>
      <c r="AA1629" s="90" t="str">
        <f>IF(VLOOKUP(I1629,属性值!A:B,2,FALSE)&gt;16,"",IF(P1629="","",INT(VLOOKUP(P1629,属性值!I:O,R1629+1,FALSE)*VLOOKUP(I1629,属性值!A:D,3,FALSE))))</f>
        <v/>
      </c>
      <c r="AB1629" s="90" t="str">
        <f>IF(VLOOKUP(I1629,属性值!A:B,2,FALSE)&gt;16,"",IF(P1629="","",INT(VLOOKUP(P1629,属性值!I:O,R1629+1,FALSE)*VLOOKUP(I1629,属性值!A:D,4,FALSE))))</f>
        <v/>
      </c>
      <c r="AC1629" s="90">
        <v>60</v>
      </c>
      <c r="AD1629" s="90" t="str">
        <f>IF(AC1629="","",VLOOKUP(AC1629,状态名词!A:C,2,FALSE))</f>
        <v>health</v>
      </c>
      <c r="AE1629" s="90" t="str">
        <f>IF(AC1629="","",VLOOKUP(AC1629,状态名词!A:C,3,FALSE))</f>
        <v>固定血量</v>
      </c>
      <c r="AF1629" s="90">
        <v>300</v>
      </c>
    </row>
    <row r="1630" spans="1:32">
      <c r="I1630" s="90" t="str">
        <f>IF(H1630="",I1629,VLOOKUP(H1630,装备类型!A:B,2,FALSE))</f>
        <v>胸部</v>
      </c>
      <c r="J1630" s="90">
        <v>2</v>
      </c>
      <c r="K1630" s="90" t="s">
        <v>2275</v>
      </c>
      <c r="L1630" s="90" t="s">
        <v>2008</v>
      </c>
      <c r="O1630" s="90">
        <v>1</v>
      </c>
      <c r="P1630" s="90">
        <v>40</v>
      </c>
      <c r="Q1630" s="55">
        <f t="shared" si="54"/>
        <v>45</v>
      </c>
      <c r="R1630" s="90">
        <v>4</v>
      </c>
      <c r="T1630" s="90" t="s">
        <v>3300</v>
      </c>
      <c r="Y1630" s="90" t="str">
        <f>IF(VLOOKUP(I1630,属性值!A:F,2,FALSE)&lt;17,"",IF(P1630="","",INT(VLOOKUP(P1630,属性值!A:G,R1630+1,FALSE)*VLOOKUP(I1630,属性值!A:F,5,FALSE))))</f>
        <v/>
      </c>
      <c r="Z1630" s="90" t="str">
        <f t="shared" si="53"/>
        <v/>
      </c>
      <c r="AA1630" s="90">
        <f>IF(VLOOKUP(I1630,属性值!A:B,2,FALSE)&gt;16,"",IF(P1630="","",INT(VLOOKUP(P1630,属性值!I:O,R1630+1,FALSE)*VLOOKUP(I1630,属性值!A:D,3,FALSE))))</f>
        <v>572</v>
      </c>
      <c r="AB1630" s="90">
        <f>IF(VLOOKUP(I1630,属性值!A:B,2,FALSE)&gt;16,"",IF(P1630="","",INT(VLOOKUP(P1630,属性值!I:O,R1630+1,FALSE)*VLOOKUP(I1630,属性值!A:D,4,FALSE))))</f>
        <v>286</v>
      </c>
      <c r="AC1630" s="90">
        <v>58</v>
      </c>
      <c r="AD1630" s="90" t="str">
        <f>IF(AC1630="","",VLOOKUP(AC1630,状态名词!A:C,2,FALSE))</f>
        <v>vit</v>
      </c>
      <c r="AE1630" s="90" t="str">
        <f>IF(AC1630="","",VLOOKUP(AC1630,状态名词!A:C,3,FALSE))</f>
        <v>体力</v>
      </c>
      <c r="AF1630" s="90">
        <v>50</v>
      </c>
    </row>
    <row r="1631" spans="1:32">
      <c r="I1631" s="90" t="str">
        <f>IF(H1631="",I1630,VLOOKUP(H1631,装备类型!A:B,2,FALSE))</f>
        <v>胸部</v>
      </c>
      <c r="L1631" s="90" t="s">
        <v>225</v>
      </c>
      <c r="Q1631" s="55" t="str">
        <f t="shared" si="54"/>
        <v/>
      </c>
      <c r="Y1631" s="90" t="str">
        <f>IF(VLOOKUP(I1631,属性值!A:F,2,FALSE)&lt;17,"",IF(P1631="","",INT(VLOOKUP(P1631,属性值!A:G,R1631+1,FALSE)*VLOOKUP(I1631,属性值!A:F,5,FALSE))))</f>
        <v/>
      </c>
      <c r="Z1631" s="90" t="str">
        <f t="shared" si="53"/>
        <v/>
      </c>
      <c r="AA1631" s="90" t="str">
        <f>IF(VLOOKUP(I1631,属性值!A:B,2,FALSE)&gt;16,"",IF(P1631="","",INT(VLOOKUP(P1631,属性值!I:O,R1631+1,FALSE)*VLOOKUP(I1631,属性值!A:D,3,FALSE))))</f>
        <v/>
      </c>
      <c r="AB1631" s="90" t="str">
        <f>IF(VLOOKUP(I1631,属性值!A:B,2,FALSE)&gt;16,"",IF(P1631="","",INT(VLOOKUP(P1631,属性值!I:O,R1631+1,FALSE)*VLOOKUP(I1631,属性值!A:D,4,FALSE))))</f>
        <v/>
      </c>
      <c r="AC1631" s="90">
        <v>54</v>
      </c>
      <c r="AD1631" s="90" t="str">
        <f>IF(AC1631="","",VLOOKUP(AC1631,状态名词!A:C,2,FALSE))</f>
        <v>spi</v>
      </c>
      <c r="AE1631" s="90" t="str">
        <f>IF(AC1631="","",VLOOKUP(AC1631,状态名词!A:C,3,FALSE))</f>
        <v>精神</v>
      </c>
      <c r="AF1631" s="90">
        <v>60</v>
      </c>
    </row>
    <row r="1632" spans="1:32">
      <c r="I1632" s="90" t="str">
        <f>IF(H1632="",I1631,VLOOKUP(H1632,装备类型!A:B,2,FALSE))</f>
        <v>胸部</v>
      </c>
      <c r="L1632" s="90" t="s">
        <v>225</v>
      </c>
      <c r="Q1632" s="55" t="str">
        <f t="shared" si="54"/>
        <v/>
      </c>
      <c r="Y1632" s="90" t="str">
        <f>IF(VLOOKUP(I1632,属性值!A:F,2,FALSE)&lt;17,"",IF(P1632="","",INT(VLOOKUP(P1632,属性值!A:G,R1632+1,FALSE)*VLOOKUP(I1632,属性值!A:F,5,FALSE))))</f>
        <v/>
      </c>
      <c r="Z1632" s="90" t="str">
        <f t="shared" si="53"/>
        <v/>
      </c>
      <c r="AA1632" s="90" t="str">
        <f>IF(VLOOKUP(I1632,属性值!A:B,2,FALSE)&gt;16,"",IF(P1632="","",INT(VLOOKUP(P1632,属性值!I:O,R1632+1,FALSE)*VLOOKUP(I1632,属性值!A:D,3,FALSE))))</f>
        <v/>
      </c>
      <c r="AB1632" s="90" t="str">
        <f>IF(VLOOKUP(I1632,属性值!A:B,2,FALSE)&gt;16,"",IF(P1632="","",INT(VLOOKUP(P1632,属性值!I:O,R1632+1,FALSE)*VLOOKUP(I1632,属性值!A:D,4,FALSE))))</f>
        <v/>
      </c>
      <c r="AC1632" s="90">
        <v>60</v>
      </c>
      <c r="AD1632" s="90" t="str">
        <f>IF(AC1632="","",VLOOKUP(AC1632,状态名词!A:C,2,FALSE))</f>
        <v>health</v>
      </c>
      <c r="AE1632" s="90" t="str">
        <f>IF(AC1632="","",VLOOKUP(AC1632,状态名词!A:C,3,FALSE))</f>
        <v>固定血量</v>
      </c>
      <c r="AF1632" s="90">
        <v>390</v>
      </c>
    </row>
    <row r="1633" spans="1:32">
      <c r="I1633" s="90" t="str">
        <f>IF(H1633="",I1632,VLOOKUP(H1633,装备类型!A:B,2,FALSE))</f>
        <v>胸部</v>
      </c>
      <c r="J1633" s="90">
        <v>3</v>
      </c>
      <c r="K1633" s="90" t="s">
        <v>2276</v>
      </c>
      <c r="L1633" s="90" t="s">
        <v>2008</v>
      </c>
      <c r="O1633" s="90">
        <v>1</v>
      </c>
      <c r="P1633" s="90">
        <v>60</v>
      </c>
      <c r="Q1633" s="55">
        <f t="shared" si="54"/>
        <v>67</v>
      </c>
      <c r="R1633" s="90">
        <v>5</v>
      </c>
      <c r="T1633" s="90" t="s">
        <v>3300</v>
      </c>
      <c r="U1633" s="90">
        <v>33750</v>
      </c>
      <c r="Y1633" s="90" t="str">
        <f>IF(VLOOKUP(I1633,属性值!A:F,2,FALSE)&lt;17,"",IF(P1633="","",INT(VLOOKUP(P1633,属性值!A:G,R1633+1,FALSE)*VLOOKUP(I1633,属性值!A:F,5,FALSE))))</f>
        <v/>
      </c>
      <c r="Z1633" s="90" t="str">
        <f t="shared" si="53"/>
        <v/>
      </c>
      <c r="AA1633" s="90">
        <f>IF(VLOOKUP(I1633,属性值!A:B,2,FALSE)&gt;16,"",IF(P1633="","",INT(VLOOKUP(P1633,属性值!I:O,R1633+1,FALSE)*VLOOKUP(I1633,属性值!A:D,3,FALSE))))</f>
        <v>1285</v>
      </c>
      <c r="AB1633" s="90">
        <f>IF(VLOOKUP(I1633,属性值!A:B,2,FALSE)&gt;16,"",IF(P1633="","",INT(VLOOKUP(P1633,属性值!I:O,R1633+1,FALSE)*VLOOKUP(I1633,属性值!A:D,4,FALSE))))</f>
        <v>642</v>
      </c>
      <c r="AC1633" s="90">
        <v>58</v>
      </c>
      <c r="AD1633" s="90" t="str">
        <f>IF(AC1633="","",VLOOKUP(AC1633,状态名词!A:C,2,FALSE))</f>
        <v>vit</v>
      </c>
      <c r="AE1633" s="90" t="str">
        <f>IF(AC1633="","",VLOOKUP(AC1633,状态名词!A:C,3,FALSE))</f>
        <v>体力</v>
      </c>
      <c r="AF1633" s="90">
        <v>80</v>
      </c>
    </row>
    <row r="1634" spans="1:32">
      <c r="I1634" s="90" t="str">
        <f>IF(H1634="",I1633,VLOOKUP(H1634,装备类型!A:B,2,FALSE))</f>
        <v>胸部</v>
      </c>
      <c r="L1634" s="90" t="s">
        <v>225</v>
      </c>
      <c r="Q1634" s="55" t="str">
        <f t="shared" si="54"/>
        <v/>
      </c>
      <c r="Y1634" s="90" t="str">
        <f>IF(VLOOKUP(I1634,属性值!A:F,2,FALSE)&lt;17,"",IF(P1634="","",INT(VLOOKUP(P1634,属性值!A:G,R1634+1,FALSE)*VLOOKUP(I1634,属性值!A:F,5,FALSE))))</f>
        <v/>
      </c>
      <c r="Z1634" s="90" t="str">
        <f t="shared" ref="Z1634:Z1697" si="55">Y1634</f>
        <v/>
      </c>
      <c r="AA1634" s="90" t="str">
        <f>IF(VLOOKUP(I1634,属性值!A:B,2,FALSE)&gt;16,"",IF(P1634="","",INT(VLOOKUP(P1634,属性值!I:O,R1634+1,FALSE)*VLOOKUP(I1634,属性值!A:D,3,FALSE))))</f>
        <v/>
      </c>
      <c r="AB1634" s="90" t="str">
        <f>IF(VLOOKUP(I1634,属性值!A:B,2,FALSE)&gt;16,"",IF(P1634="","",INT(VLOOKUP(P1634,属性值!I:O,R1634+1,FALSE)*VLOOKUP(I1634,属性值!A:D,4,FALSE))))</f>
        <v/>
      </c>
      <c r="AC1634" s="90">
        <v>54</v>
      </c>
      <c r="AD1634" s="90" t="str">
        <f>IF(AC1634="","",VLOOKUP(AC1634,状态名词!A:C,2,FALSE))</f>
        <v>spi</v>
      </c>
      <c r="AE1634" s="90" t="str">
        <f>IF(AC1634="","",VLOOKUP(AC1634,状态名词!A:C,3,FALSE))</f>
        <v>精神</v>
      </c>
      <c r="AF1634" s="90">
        <v>100</v>
      </c>
    </row>
    <row r="1635" spans="1:32">
      <c r="I1635" s="90" t="str">
        <f>IF(H1635="",I1634,VLOOKUP(H1635,装备类型!A:B,2,FALSE))</f>
        <v>胸部</v>
      </c>
      <c r="L1635" s="90" t="s">
        <v>225</v>
      </c>
      <c r="Q1635" s="55" t="str">
        <f t="shared" si="54"/>
        <v/>
      </c>
      <c r="Y1635" s="90" t="str">
        <f>IF(VLOOKUP(I1635,属性值!A:F,2,FALSE)&lt;17,"",IF(P1635="","",INT(VLOOKUP(P1635,属性值!A:G,R1635+1,FALSE)*VLOOKUP(I1635,属性值!A:F,5,FALSE))))</f>
        <v/>
      </c>
      <c r="Z1635" s="90" t="str">
        <f t="shared" si="55"/>
        <v/>
      </c>
      <c r="AA1635" s="90" t="str">
        <f>IF(VLOOKUP(I1635,属性值!A:B,2,FALSE)&gt;16,"",IF(P1635="","",INT(VLOOKUP(P1635,属性值!I:O,R1635+1,FALSE)*VLOOKUP(I1635,属性值!A:D,3,FALSE))))</f>
        <v/>
      </c>
      <c r="AB1635" s="90" t="str">
        <f>IF(VLOOKUP(I1635,属性值!A:B,2,FALSE)&gt;16,"",IF(P1635="","",INT(VLOOKUP(P1635,属性值!I:O,R1635+1,FALSE)*VLOOKUP(I1635,属性值!A:D,4,FALSE))))</f>
        <v/>
      </c>
      <c r="AC1635" s="90">
        <v>60</v>
      </c>
      <c r="AD1635" s="90" t="str">
        <f>IF(AC1635="","",VLOOKUP(AC1635,状态名词!A:C,2,FALSE))</f>
        <v>health</v>
      </c>
      <c r="AE1635" s="90" t="str">
        <f>IF(AC1635="","",VLOOKUP(AC1635,状态名词!A:C,3,FALSE))</f>
        <v>固定血量</v>
      </c>
      <c r="AF1635" s="90">
        <v>640</v>
      </c>
    </row>
    <row r="1636" spans="1:32">
      <c r="A1636" s="90">
        <v>16075</v>
      </c>
      <c r="B1636" s="90">
        <v>20</v>
      </c>
      <c r="C1636" s="90">
        <v>4</v>
      </c>
      <c r="D1636" s="90">
        <v>20</v>
      </c>
      <c r="E1636" s="90">
        <v>5</v>
      </c>
      <c r="F1636" s="90">
        <v>-9</v>
      </c>
      <c r="H1636" s="90">
        <v>13</v>
      </c>
      <c r="I1636" s="90" t="str">
        <f>IF(H1636="",I1635,VLOOKUP(H1636,装备类型!A:B,2,FALSE))</f>
        <v>腿部</v>
      </c>
      <c r="J1636" s="90">
        <v>1</v>
      </c>
      <c r="K1636" s="90" t="s">
        <v>2277</v>
      </c>
      <c r="L1636" s="90" t="s">
        <v>5474</v>
      </c>
      <c r="O1636" s="90">
        <v>1</v>
      </c>
      <c r="P1636" s="90">
        <v>20</v>
      </c>
      <c r="Q1636" s="55">
        <f t="shared" si="54"/>
        <v>25</v>
      </c>
      <c r="R1636" s="90">
        <v>4</v>
      </c>
      <c r="T1636" s="90" t="s">
        <v>3301</v>
      </c>
      <c r="Y1636" s="90" t="str">
        <f>IF(VLOOKUP(I1636,属性值!A:F,2,FALSE)&lt;17,"",IF(P1636="","",INT(VLOOKUP(P1636,属性值!A:G,R1636+1,FALSE)*VLOOKUP(I1636,属性值!A:F,5,FALSE))))</f>
        <v/>
      </c>
      <c r="Z1636" s="90" t="str">
        <f t="shared" si="55"/>
        <v/>
      </c>
      <c r="AA1636" s="90">
        <f>IF(VLOOKUP(I1636,属性值!A:B,2,FALSE)&gt;16,"",IF(P1636="","",INT(VLOOKUP(P1636,属性值!I:O,R1636+1,FALSE)*VLOOKUP(I1636,属性值!A:D,3,FALSE))))</f>
        <v>260</v>
      </c>
      <c r="AB1636" s="90">
        <f>IF(VLOOKUP(I1636,属性值!A:B,2,FALSE)&gt;16,"",IF(P1636="","",INT(VLOOKUP(P1636,属性值!I:O,R1636+1,FALSE)*VLOOKUP(I1636,属性值!A:D,4,FALSE))))</f>
        <v>130</v>
      </c>
      <c r="AC1636" s="90">
        <v>58</v>
      </c>
      <c r="AD1636" s="90" t="str">
        <f>IF(AC1636="","",VLOOKUP(AC1636,状态名词!A:C,2,FALSE))</f>
        <v>vit</v>
      </c>
      <c r="AE1636" s="90" t="str">
        <f>IF(AC1636="","",VLOOKUP(AC1636,状态名词!A:C,3,FALSE))</f>
        <v>体力</v>
      </c>
      <c r="AF1636" s="90">
        <v>40</v>
      </c>
    </row>
    <row r="1637" spans="1:32">
      <c r="I1637" s="90" t="str">
        <f>IF(H1637="",I1636,VLOOKUP(H1637,装备类型!A:B,2,FALSE))</f>
        <v>腿部</v>
      </c>
      <c r="L1637" s="90" t="s">
        <v>225</v>
      </c>
      <c r="Q1637" s="55" t="str">
        <f t="shared" si="54"/>
        <v/>
      </c>
      <c r="Y1637" s="90" t="str">
        <f>IF(VLOOKUP(I1637,属性值!A:F,2,FALSE)&lt;17,"",IF(P1637="","",INT(VLOOKUP(P1637,属性值!A:G,R1637+1,FALSE)*VLOOKUP(I1637,属性值!A:F,5,FALSE))))</f>
        <v/>
      </c>
      <c r="Z1637" s="90" t="str">
        <f t="shared" si="55"/>
        <v/>
      </c>
      <c r="AA1637" s="90" t="str">
        <f>IF(VLOOKUP(I1637,属性值!A:B,2,FALSE)&gt;16,"",IF(P1637="","",INT(VLOOKUP(P1637,属性值!I:O,R1637+1,FALSE)*VLOOKUP(I1637,属性值!A:D,3,FALSE))))</f>
        <v/>
      </c>
      <c r="AB1637" s="90" t="str">
        <f>IF(VLOOKUP(I1637,属性值!A:B,2,FALSE)&gt;16,"",IF(P1637="","",INT(VLOOKUP(P1637,属性值!I:O,R1637+1,FALSE)*VLOOKUP(I1637,属性值!A:D,4,FALSE))))</f>
        <v/>
      </c>
      <c r="AC1637" s="90">
        <v>54</v>
      </c>
      <c r="AD1637" s="90" t="str">
        <f>IF(AC1637="","",VLOOKUP(AC1637,状态名词!A:C,2,FALSE))</f>
        <v>spi</v>
      </c>
      <c r="AE1637" s="90" t="str">
        <f>IF(AC1637="","",VLOOKUP(AC1637,状态名词!A:C,3,FALSE))</f>
        <v>精神</v>
      </c>
      <c r="AF1637" s="90">
        <v>40</v>
      </c>
    </row>
    <row r="1638" spans="1:32">
      <c r="I1638" s="90" t="str">
        <f>IF(H1638="",I1637,VLOOKUP(H1638,装备类型!A:B,2,FALSE))</f>
        <v>腿部</v>
      </c>
      <c r="L1638" s="90" t="s">
        <v>225</v>
      </c>
      <c r="Q1638" s="55" t="str">
        <f t="shared" si="54"/>
        <v/>
      </c>
      <c r="Y1638" s="90" t="str">
        <f>IF(VLOOKUP(I1638,属性值!A:F,2,FALSE)&lt;17,"",IF(P1638="","",INT(VLOOKUP(P1638,属性值!A:G,R1638+1,FALSE)*VLOOKUP(I1638,属性值!A:F,5,FALSE))))</f>
        <v/>
      </c>
      <c r="Z1638" s="90" t="str">
        <f t="shared" si="55"/>
        <v/>
      </c>
      <c r="AA1638" s="90" t="str">
        <f>IF(VLOOKUP(I1638,属性值!A:B,2,FALSE)&gt;16,"",IF(P1638="","",INT(VLOOKUP(P1638,属性值!I:O,R1638+1,FALSE)*VLOOKUP(I1638,属性值!A:D,3,FALSE))))</f>
        <v/>
      </c>
      <c r="AB1638" s="90" t="str">
        <f>IF(VLOOKUP(I1638,属性值!A:B,2,FALSE)&gt;16,"",IF(P1638="","",INT(VLOOKUP(P1638,属性值!I:O,R1638+1,FALSE)*VLOOKUP(I1638,属性值!A:D,4,FALSE))))</f>
        <v/>
      </c>
      <c r="AC1638" s="90">
        <v>60</v>
      </c>
      <c r="AD1638" s="90" t="str">
        <f>IF(AC1638="","",VLOOKUP(AC1638,状态名词!A:C,2,FALSE))</f>
        <v>health</v>
      </c>
      <c r="AE1638" s="90" t="str">
        <f>IF(AC1638="","",VLOOKUP(AC1638,状态名词!A:C,3,FALSE))</f>
        <v>固定血量</v>
      </c>
      <c r="AF1638" s="90">
        <v>300</v>
      </c>
    </row>
    <row r="1639" spans="1:32">
      <c r="I1639" s="90" t="str">
        <f>IF(H1639="",I1638,VLOOKUP(H1639,装备类型!A:B,2,FALSE))</f>
        <v>腿部</v>
      </c>
      <c r="J1639" s="90">
        <v>2</v>
      </c>
      <c r="K1639" s="90" t="s">
        <v>2278</v>
      </c>
      <c r="L1639" s="90" t="s">
        <v>2008</v>
      </c>
      <c r="O1639" s="90">
        <v>1</v>
      </c>
      <c r="P1639" s="90">
        <v>40</v>
      </c>
      <c r="Q1639" s="55">
        <f t="shared" si="54"/>
        <v>45</v>
      </c>
      <c r="R1639" s="90">
        <v>4</v>
      </c>
      <c r="T1639" s="90" t="s">
        <v>3301</v>
      </c>
      <c r="Y1639" s="90" t="str">
        <f>IF(VLOOKUP(I1639,属性值!A:F,2,FALSE)&lt;17,"",IF(P1639="","",INT(VLOOKUP(P1639,属性值!A:G,R1639+1,FALSE)*VLOOKUP(I1639,属性值!A:F,5,FALSE))))</f>
        <v/>
      </c>
      <c r="Z1639" s="90" t="str">
        <f t="shared" si="55"/>
        <v/>
      </c>
      <c r="AA1639" s="90">
        <f>IF(VLOOKUP(I1639,属性值!A:B,2,FALSE)&gt;16,"",IF(P1639="","",INT(VLOOKUP(P1639,属性值!I:O,R1639+1,FALSE)*VLOOKUP(I1639,属性值!A:D,3,FALSE))))</f>
        <v>572</v>
      </c>
      <c r="AB1639" s="90">
        <f>IF(VLOOKUP(I1639,属性值!A:B,2,FALSE)&gt;16,"",IF(P1639="","",INT(VLOOKUP(P1639,属性值!I:O,R1639+1,FALSE)*VLOOKUP(I1639,属性值!A:D,4,FALSE))))</f>
        <v>286</v>
      </c>
      <c r="AC1639" s="90">
        <v>58</v>
      </c>
      <c r="AD1639" s="90" t="str">
        <f>IF(AC1639="","",VLOOKUP(AC1639,状态名词!A:C,2,FALSE))</f>
        <v>vit</v>
      </c>
      <c r="AE1639" s="90" t="str">
        <f>IF(AC1639="","",VLOOKUP(AC1639,状态名词!A:C,3,FALSE))</f>
        <v>体力</v>
      </c>
      <c r="AF1639" s="90">
        <v>50</v>
      </c>
    </row>
    <row r="1640" spans="1:32">
      <c r="I1640" s="90" t="str">
        <f>IF(H1640="",I1639,VLOOKUP(H1640,装备类型!A:B,2,FALSE))</f>
        <v>腿部</v>
      </c>
      <c r="L1640" s="90" t="s">
        <v>225</v>
      </c>
      <c r="Q1640" s="55" t="str">
        <f t="shared" si="54"/>
        <v/>
      </c>
      <c r="Y1640" s="90" t="str">
        <f>IF(VLOOKUP(I1640,属性值!A:F,2,FALSE)&lt;17,"",IF(P1640="","",INT(VLOOKUP(P1640,属性值!A:G,R1640+1,FALSE)*VLOOKUP(I1640,属性值!A:F,5,FALSE))))</f>
        <v/>
      </c>
      <c r="Z1640" s="90" t="str">
        <f t="shared" si="55"/>
        <v/>
      </c>
      <c r="AA1640" s="90" t="str">
        <f>IF(VLOOKUP(I1640,属性值!A:B,2,FALSE)&gt;16,"",IF(P1640="","",INT(VLOOKUP(P1640,属性值!I:O,R1640+1,FALSE)*VLOOKUP(I1640,属性值!A:D,3,FALSE))))</f>
        <v/>
      </c>
      <c r="AB1640" s="90" t="str">
        <f>IF(VLOOKUP(I1640,属性值!A:B,2,FALSE)&gt;16,"",IF(P1640="","",INT(VLOOKUP(P1640,属性值!I:O,R1640+1,FALSE)*VLOOKUP(I1640,属性值!A:D,4,FALSE))))</f>
        <v/>
      </c>
      <c r="AC1640" s="90">
        <v>54</v>
      </c>
      <c r="AD1640" s="90" t="str">
        <f>IF(AC1640="","",VLOOKUP(AC1640,状态名词!A:C,2,FALSE))</f>
        <v>spi</v>
      </c>
      <c r="AE1640" s="90" t="str">
        <f>IF(AC1640="","",VLOOKUP(AC1640,状态名词!A:C,3,FALSE))</f>
        <v>精神</v>
      </c>
      <c r="AF1640" s="90">
        <v>60</v>
      </c>
    </row>
    <row r="1641" spans="1:32">
      <c r="I1641" s="90" t="str">
        <f>IF(H1641="",I1640,VLOOKUP(H1641,装备类型!A:B,2,FALSE))</f>
        <v>腿部</v>
      </c>
      <c r="L1641" s="90" t="s">
        <v>225</v>
      </c>
      <c r="Q1641" s="55" t="str">
        <f t="shared" si="54"/>
        <v/>
      </c>
      <c r="Y1641" s="90" t="str">
        <f>IF(VLOOKUP(I1641,属性值!A:F,2,FALSE)&lt;17,"",IF(P1641="","",INT(VLOOKUP(P1641,属性值!A:G,R1641+1,FALSE)*VLOOKUP(I1641,属性值!A:F,5,FALSE))))</f>
        <v/>
      </c>
      <c r="Z1641" s="90" t="str">
        <f t="shared" si="55"/>
        <v/>
      </c>
      <c r="AA1641" s="90" t="str">
        <f>IF(VLOOKUP(I1641,属性值!A:B,2,FALSE)&gt;16,"",IF(P1641="","",INT(VLOOKUP(P1641,属性值!I:O,R1641+1,FALSE)*VLOOKUP(I1641,属性值!A:D,3,FALSE))))</f>
        <v/>
      </c>
      <c r="AB1641" s="90" t="str">
        <f>IF(VLOOKUP(I1641,属性值!A:B,2,FALSE)&gt;16,"",IF(P1641="","",INT(VLOOKUP(P1641,属性值!I:O,R1641+1,FALSE)*VLOOKUP(I1641,属性值!A:D,4,FALSE))))</f>
        <v/>
      </c>
      <c r="AC1641" s="90">
        <v>60</v>
      </c>
      <c r="AD1641" s="90" t="str">
        <f>IF(AC1641="","",VLOOKUP(AC1641,状态名词!A:C,2,FALSE))</f>
        <v>health</v>
      </c>
      <c r="AE1641" s="90" t="str">
        <f>IF(AC1641="","",VLOOKUP(AC1641,状态名词!A:C,3,FALSE))</f>
        <v>固定血量</v>
      </c>
      <c r="AF1641" s="90">
        <v>390</v>
      </c>
    </row>
    <row r="1642" spans="1:32">
      <c r="I1642" s="90" t="str">
        <f>IF(H1642="",I1641,VLOOKUP(H1642,装备类型!A:B,2,FALSE))</f>
        <v>腿部</v>
      </c>
      <c r="J1642" s="90">
        <v>3</v>
      </c>
      <c r="K1642" s="90" t="s">
        <v>2279</v>
      </c>
      <c r="L1642" s="90" t="s">
        <v>2008</v>
      </c>
      <c r="O1642" s="90">
        <v>1</v>
      </c>
      <c r="P1642" s="90">
        <v>60</v>
      </c>
      <c r="Q1642" s="55">
        <f t="shared" si="54"/>
        <v>67</v>
      </c>
      <c r="R1642" s="90">
        <v>5</v>
      </c>
      <c r="T1642" s="90" t="s">
        <v>3301</v>
      </c>
      <c r="U1642" s="90">
        <v>33751</v>
      </c>
      <c r="Y1642" s="90" t="str">
        <f>IF(VLOOKUP(I1642,属性值!A:F,2,FALSE)&lt;17,"",IF(P1642="","",INT(VLOOKUP(P1642,属性值!A:G,R1642+1,FALSE)*VLOOKUP(I1642,属性值!A:F,5,FALSE))))</f>
        <v/>
      </c>
      <c r="Z1642" s="90" t="str">
        <f t="shared" si="55"/>
        <v/>
      </c>
      <c r="AA1642" s="90">
        <f>IF(VLOOKUP(I1642,属性值!A:B,2,FALSE)&gt;16,"",IF(P1642="","",INT(VLOOKUP(P1642,属性值!I:O,R1642+1,FALSE)*VLOOKUP(I1642,属性值!A:D,3,FALSE))))</f>
        <v>1285</v>
      </c>
      <c r="AB1642" s="90">
        <f>IF(VLOOKUP(I1642,属性值!A:B,2,FALSE)&gt;16,"",IF(P1642="","",INT(VLOOKUP(P1642,属性值!I:O,R1642+1,FALSE)*VLOOKUP(I1642,属性值!A:D,4,FALSE))))</f>
        <v>642</v>
      </c>
      <c r="AC1642" s="90">
        <v>58</v>
      </c>
      <c r="AD1642" s="90" t="str">
        <f>IF(AC1642="","",VLOOKUP(AC1642,状态名词!A:C,2,FALSE))</f>
        <v>vit</v>
      </c>
      <c r="AE1642" s="90" t="str">
        <f>IF(AC1642="","",VLOOKUP(AC1642,状态名词!A:C,3,FALSE))</f>
        <v>体力</v>
      </c>
      <c r="AF1642" s="90">
        <v>80</v>
      </c>
    </row>
    <row r="1643" spans="1:32">
      <c r="I1643" s="90" t="str">
        <f>IF(H1643="",I1642,VLOOKUP(H1643,装备类型!A:B,2,FALSE))</f>
        <v>腿部</v>
      </c>
      <c r="L1643" s="90" t="s">
        <v>225</v>
      </c>
      <c r="Q1643" s="55" t="str">
        <f t="shared" si="54"/>
        <v/>
      </c>
      <c r="Y1643" s="90" t="str">
        <f>IF(VLOOKUP(I1643,属性值!A:F,2,FALSE)&lt;17,"",IF(P1643="","",INT(VLOOKUP(P1643,属性值!A:G,R1643+1,FALSE)*VLOOKUP(I1643,属性值!A:F,5,FALSE))))</f>
        <v/>
      </c>
      <c r="Z1643" s="90" t="str">
        <f t="shared" si="55"/>
        <v/>
      </c>
      <c r="AA1643" s="90" t="str">
        <f>IF(VLOOKUP(I1643,属性值!A:B,2,FALSE)&gt;16,"",IF(P1643="","",INT(VLOOKUP(P1643,属性值!I:O,R1643+1,FALSE)*VLOOKUP(I1643,属性值!A:D,3,FALSE))))</f>
        <v/>
      </c>
      <c r="AB1643" s="90" t="str">
        <f>IF(VLOOKUP(I1643,属性值!A:B,2,FALSE)&gt;16,"",IF(P1643="","",INT(VLOOKUP(P1643,属性值!I:O,R1643+1,FALSE)*VLOOKUP(I1643,属性值!A:D,4,FALSE))))</f>
        <v/>
      </c>
      <c r="AC1643" s="90">
        <v>54</v>
      </c>
      <c r="AD1643" s="90" t="str">
        <f>IF(AC1643="","",VLOOKUP(AC1643,状态名词!A:C,2,FALSE))</f>
        <v>spi</v>
      </c>
      <c r="AE1643" s="90" t="str">
        <f>IF(AC1643="","",VLOOKUP(AC1643,状态名词!A:C,3,FALSE))</f>
        <v>精神</v>
      </c>
      <c r="AF1643" s="90">
        <v>100</v>
      </c>
    </row>
    <row r="1644" spans="1:32">
      <c r="I1644" s="90" t="str">
        <f>IF(H1644="",I1643,VLOOKUP(H1644,装备类型!A:B,2,FALSE))</f>
        <v>腿部</v>
      </c>
      <c r="L1644" s="90" t="s">
        <v>225</v>
      </c>
      <c r="Q1644" s="55" t="str">
        <f t="shared" si="54"/>
        <v/>
      </c>
      <c r="Y1644" s="90" t="str">
        <f>IF(VLOOKUP(I1644,属性值!A:F,2,FALSE)&lt;17,"",IF(P1644="","",INT(VLOOKUP(P1644,属性值!A:G,R1644+1,FALSE)*VLOOKUP(I1644,属性值!A:F,5,FALSE))))</f>
        <v/>
      </c>
      <c r="Z1644" s="90" t="str">
        <f t="shared" si="55"/>
        <v/>
      </c>
      <c r="AA1644" s="90" t="str">
        <f>IF(VLOOKUP(I1644,属性值!A:B,2,FALSE)&gt;16,"",IF(P1644="","",INT(VLOOKUP(P1644,属性值!I:O,R1644+1,FALSE)*VLOOKUP(I1644,属性值!A:D,3,FALSE))))</f>
        <v/>
      </c>
      <c r="AB1644" s="90" t="str">
        <f>IF(VLOOKUP(I1644,属性值!A:B,2,FALSE)&gt;16,"",IF(P1644="","",INT(VLOOKUP(P1644,属性值!I:O,R1644+1,FALSE)*VLOOKUP(I1644,属性值!A:D,4,FALSE))))</f>
        <v/>
      </c>
      <c r="AC1644" s="90">
        <v>60</v>
      </c>
      <c r="AD1644" s="90" t="str">
        <f>IF(AC1644="","",VLOOKUP(AC1644,状态名词!A:C,2,FALSE))</f>
        <v>health</v>
      </c>
      <c r="AE1644" s="90" t="str">
        <f>IF(AC1644="","",VLOOKUP(AC1644,状态名词!A:C,3,FALSE))</f>
        <v>固定血量</v>
      </c>
      <c r="AF1644" s="90">
        <v>640</v>
      </c>
    </row>
    <row r="1645" spans="1:32">
      <c r="A1645" s="90">
        <v>16076</v>
      </c>
      <c r="B1645" s="90">
        <v>20</v>
      </c>
      <c r="C1645" s="90">
        <v>4</v>
      </c>
      <c r="D1645" s="90">
        <v>20</v>
      </c>
      <c r="E1645" s="90">
        <v>5</v>
      </c>
      <c r="F1645" s="90">
        <v>-9</v>
      </c>
      <c r="H1645" s="90">
        <v>14</v>
      </c>
      <c r="I1645" s="90" t="str">
        <f>IF(H1645="",I1644,VLOOKUP(H1645,装备类型!A:B,2,FALSE))</f>
        <v>戒指</v>
      </c>
      <c r="J1645" s="90">
        <v>1</v>
      </c>
      <c r="K1645" s="90" t="s">
        <v>2280</v>
      </c>
      <c r="L1645" s="90" t="s">
        <v>5474</v>
      </c>
      <c r="O1645" s="90">
        <v>1</v>
      </c>
      <c r="P1645" s="90">
        <v>20</v>
      </c>
      <c r="Q1645" s="55">
        <f t="shared" si="54"/>
        <v>25</v>
      </c>
      <c r="R1645" s="90">
        <v>4</v>
      </c>
      <c r="T1645" s="90" t="s">
        <v>3260</v>
      </c>
      <c r="Y1645" s="90" t="str">
        <f>IF(VLOOKUP(I1645,属性值!A:F,2,FALSE)&lt;17,"",IF(P1645="","",INT(VLOOKUP(P1645,属性值!A:G,R1645+1,FALSE)*VLOOKUP(I1645,属性值!A:F,5,FALSE))))</f>
        <v/>
      </c>
      <c r="Z1645" s="90" t="str">
        <f t="shared" si="55"/>
        <v/>
      </c>
      <c r="AA1645" s="90">
        <f>IF(VLOOKUP(I1645,属性值!A:B,2,FALSE)&gt;16,"",IF(P1645="","",INT(VLOOKUP(P1645,属性值!I:O,R1645+1,FALSE)*VLOOKUP(I1645,属性值!A:D,3,FALSE))))</f>
        <v>130</v>
      </c>
      <c r="AB1645" s="90">
        <f>IF(VLOOKUP(I1645,属性值!A:B,2,FALSE)&gt;16,"",IF(P1645="","",INT(VLOOKUP(P1645,属性值!I:O,R1645+1,FALSE)*VLOOKUP(I1645,属性值!A:D,4,FALSE))))</f>
        <v>260</v>
      </c>
      <c r="AC1645" s="90">
        <v>58</v>
      </c>
      <c r="AD1645" s="90" t="str">
        <f>IF(AC1645="","",VLOOKUP(AC1645,状态名词!A:C,2,FALSE))</f>
        <v>vit</v>
      </c>
      <c r="AE1645" s="90" t="str">
        <f>IF(AC1645="","",VLOOKUP(AC1645,状态名词!A:C,3,FALSE))</f>
        <v>体力</v>
      </c>
      <c r="AF1645" s="90">
        <v>40</v>
      </c>
    </row>
    <row r="1646" spans="1:32">
      <c r="I1646" s="90" t="str">
        <f>IF(H1646="",I1645,VLOOKUP(H1646,装备类型!A:B,2,FALSE))</f>
        <v>戒指</v>
      </c>
      <c r="L1646" s="90" t="s">
        <v>225</v>
      </c>
      <c r="Q1646" s="55" t="str">
        <f t="shared" si="54"/>
        <v/>
      </c>
      <c r="Y1646" s="90" t="str">
        <f>IF(VLOOKUP(I1646,属性值!A:F,2,FALSE)&lt;17,"",IF(P1646="","",INT(VLOOKUP(P1646,属性值!A:G,R1646+1,FALSE)*VLOOKUP(I1646,属性值!A:F,5,FALSE))))</f>
        <v/>
      </c>
      <c r="Z1646" s="90" t="str">
        <f t="shared" si="55"/>
        <v/>
      </c>
      <c r="AA1646" s="90" t="str">
        <f>IF(VLOOKUP(I1646,属性值!A:B,2,FALSE)&gt;16,"",IF(P1646="","",INT(VLOOKUP(P1646,属性值!I:O,R1646+1,FALSE)*VLOOKUP(I1646,属性值!A:D,3,FALSE))))</f>
        <v/>
      </c>
      <c r="AB1646" s="90" t="str">
        <f>IF(VLOOKUP(I1646,属性值!A:B,2,FALSE)&gt;16,"",IF(P1646="","",INT(VLOOKUP(P1646,属性值!I:O,R1646+1,FALSE)*VLOOKUP(I1646,属性值!A:D,4,FALSE))))</f>
        <v/>
      </c>
      <c r="AC1646" s="90">
        <v>54</v>
      </c>
      <c r="AD1646" s="90" t="str">
        <f>IF(AC1646="","",VLOOKUP(AC1646,状态名词!A:C,2,FALSE))</f>
        <v>spi</v>
      </c>
      <c r="AE1646" s="90" t="str">
        <f>IF(AC1646="","",VLOOKUP(AC1646,状态名词!A:C,3,FALSE))</f>
        <v>精神</v>
      </c>
      <c r="AF1646" s="90">
        <v>40</v>
      </c>
    </row>
    <row r="1647" spans="1:32">
      <c r="I1647" s="90" t="str">
        <f>IF(H1647="",I1646,VLOOKUP(H1647,装备类型!A:B,2,FALSE))</f>
        <v>戒指</v>
      </c>
      <c r="L1647" s="90" t="s">
        <v>225</v>
      </c>
      <c r="Q1647" s="55" t="str">
        <f t="shared" si="54"/>
        <v/>
      </c>
      <c r="Y1647" s="90" t="str">
        <f>IF(VLOOKUP(I1647,属性值!A:F,2,FALSE)&lt;17,"",IF(P1647="","",INT(VLOOKUP(P1647,属性值!A:G,R1647+1,FALSE)*VLOOKUP(I1647,属性值!A:F,5,FALSE))))</f>
        <v/>
      </c>
      <c r="Z1647" s="90" t="str">
        <f t="shared" si="55"/>
        <v/>
      </c>
      <c r="AA1647" s="90" t="str">
        <f>IF(VLOOKUP(I1647,属性值!A:B,2,FALSE)&gt;16,"",IF(P1647="","",INT(VLOOKUP(P1647,属性值!I:O,R1647+1,FALSE)*VLOOKUP(I1647,属性值!A:D,3,FALSE))))</f>
        <v/>
      </c>
      <c r="AB1647" s="90" t="str">
        <f>IF(VLOOKUP(I1647,属性值!A:B,2,FALSE)&gt;16,"",IF(P1647="","",INT(VLOOKUP(P1647,属性值!I:O,R1647+1,FALSE)*VLOOKUP(I1647,属性值!A:D,4,FALSE))))</f>
        <v/>
      </c>
      <c r="AC1647" s="90">
        <v>24</v>
      </c>
      <c r="AD1647" s="90" t="str">
        <f>IF(AC1647="","",VLOOKUP(AC1647,状态名词!A:C,2,FALSE))</f>
        <v>heal</v>
      </c>
      <c r="AE1647" s="90" t="str">
        <f>IF(AC1647="","",VLOOKUP(AC1647,状态名词!A:C,3,FALSE))</f>
        <v>治疗效果+</v>
      </c>
      <c r="AF1647" s="90">
        <v>140</v>
      </c>
    </row>
    <row r="1648" spans="1:32">
      <c r="I1648" s="90" t="str">
        <f>IF(H1648="",I1647,VLOOKUP(H1648,装备类型!A:B,2,FALSE))</f>
        <v>戒指</v>
      </c>
      <c r="J1648" s="90">
        <v>2</v>
      </c>
      <c r="K1648" s="90" t="s">
        <v>2281</v>
      </c>
      <c r="L1648" s="90" t="s">
        <v>2008</v>
      </c>
      <c r="O1648" s="90">
        <v>1</v>
      </c>
      <c r="P1648" s="90">
        <v>40</v>
      </c>
      <c r="Q1648" s="55">
        <f t="shared" si="54"/>
        <v>45</v>
      </c>
      <c r="R1648" s="90">
        <v>4</v>
      </c>
      <c r="T1648" s="90" t="s">
        <v>3260</v>
      </c>
      <c r="Y1648" s="90" t="str">
        <f>IF(VLOOKUP(I1648,属性值!A:F,2,FALSE)&lt;17,"",IF(P1648="","",INT(VLOOKUP(P1648,属性值!A:G,R1648+1,FALSE)*VLOOKUP(I1648,属性值!A:F,5,FALSE))))</f>
        <v/>
      </c>
      <c r="Z1648" s="90" t="str">
        <f t="shared" si="55"/>
        <v/>
      </c>
      <c r="AA1648" s="90">
        <f>IF(VLOOKUP(I1648,属性值!A:B,2,FALSE)&gt;16,"",IF(P1648="","",INT(VLOOKUP(P1648,属性值!I:O,R1648+1,FALSE)*VLOOKUP(I1648,属性值!A:D,3,FALSE))))</f>
        <v>286</v>
      </c>
      <c r="AB1648" s="90">
        <f>IF(VLOOKUP(I1648,属性值!A:B,2,FALSE)&gt;16,"",IF(P1648="","",INT(VLOOKUP(P1648,属性值!I:O,R1648+1,FALSE)*VLOOKUP(I1648,属性值!A:D,4,FALSE))))</f>
        <v>572</v>
      </c>
      <c r="AC1648" s="90">
        <v>58</v>
      </c>
      <c r="AD1648" s="90" t="str">
        <f>IF(AC1648="","",VLOOKUP(AC1648,状态名词!A:C,2,FALSE))</f>
        <v>vit</v>
      </c>
      <c r="AE1648" s="90" t="str">
        <f>IF(AC1648="","",VLOOKUP(AC1648,状态名词!A:C,3,FALSE))</f>
        <v>体力</v>
      </c>
      <c r="AF1648" s="90">
        <v>50</v>
      </c>
    </row>
    <row r="1649" spans="1:32">
      <c r="I1649" s="90" t="str">
        <f>IF(H1649="",I1648,VLOOKUP(H1649,装备类型!A:B,2,FALSE))</f>
        <v>戒指</v>
      </c>
      <c r="L1649" s="90" t="s">
        <v>225</v>
      </c>
      <c r="Q1649" s="55" t="str">
        <f t="shared" si="54"/>
        <v/>
      </c>
      <c r="Y1649" s="90" t="str">
        <f>IF(VLOOKUP(I1649,属性值!A:F,2,FALSE)&lt;17,"",IF(P1649="","",INT(VLOOKUP(P1649,属性值!A:G,R1649+1,FALSE)*VLOOKUP(I1649,属性值!A:F,5,FALSE))))</f>
        <v/>
      </c>
      <c r="Z1649" s="90" t="str">
        <f t="shared" si="55"/>
        <v/>
      </c>
      <c r="AA1649" s="90" t="str">
        <f>IF(VLOOKUP(I1649,属性值!A:B,2,FALSE)&gt;16,"",IF(P1649="","",INT(VLOOKUP(P1649,属性值!I:O,R1649+1,FALSE)*VLOOKUP(I1649,属性值!A:D,3,FALSE))))</f>
        <v/>
      </c>
      <c r="AB1649" s="90" t="str">
        <f>IF(VLOOKUP(I1649,属性值!A:B,2,FALSE)&gt;16,"",IF(P1649="","",INT(VLOOKUP(P1649,属性值!I:O,R1649+1,FALSE)*VLOOKUP(I1649,属性值!A:D,4,FALSE))))</f>
        <v/>
      </c>
      <c r="AC1649" s="90">
        <v>54</v>
      </c>
      <c r="AD1649" s="90" t="str">
        <f>IF(AC1649="","",VLOOKUP(AC1649,状态名词!A:C,2,FALSE))</f>
        <v>spi</v>
      </c>
      <c r="AE1649" s="90" t="str">
        <f>IF(AC1649="","",VLOOKUP(AC1649,状态名词!A:C,3,FALSE))</f>
        <v>精神</v>
      </c>
      <c r="AF1649" s="90">
        <v>60</v>
      </c>
    </row>
    <row r="1650" spans="1:32">
      <c r="I1650" s="90" t="str">
        <f>IF(H1650="",I1649,VLOOKUP(H1650,装备类型!A:B,2,FALSE))</f>
        <v>戒指</v>
      </c>
      <c r="L1650" s="90" t="s">
        <v>225</v>
      </c>
      <c r="Q1650" s="55" t="str">
        <f t="shared" si="54"/>
        <v/>
      </c>
      <c r="Y1650" s="90" t="str">
        <f>IF(VLOOKUP(I1650,属性值!A:F,2,FALSE)&lt;17,"",IF(P1650="","",INT(VLOOKUP(P1650,属性值!A:G,R1650+1,FALSE)*VLOOKUP(I1650,属性值!A:F,5,FALSE))))</f>
        <v/>
      </c>
      <c r="Z1650" s="90" t="str">
        <f t="shared" si="55"/>
        <v/>
      </c>
      <c r="AA1650" s="90" t="str">
        <f>IF(VLOOKUP(I1650,属性值!A:B,2,FALSE)&gt;16,"",IF(P1650="","",INT(VLOOKUP(P1650,属性值!I:O,R1650+1,FALSE)*VLOOKUP(I1650,属性值!A:D,3,FALSE))))</f>
        <v/>
      </c>
      <c r="AB1650" s="90" t="str">
        <f>IF(VLOOKUP(I1650,属性值!A:B,2,FALSE)&gt;16,"",IF(P1650="","",INT(VLOOKUP(P1650,属性值!I:O,R1650+1,FALSE)*VLOOKUP(I1650,属性值!A:D,4,FALSE))))</f>
        <v/>
      </c>
      <c r="AC1650" s="90">
        <v>24</v>
      </c>
      <c r="AD1650" s="90" t="str">
        <f>IF(AC1650="","",VLOOKUP(AC1650,状态名词!A:C,2,FALSE))</f>
        <v>heal</v>
      </c>
      <c r="AE1650" s="90" t="str">
        <f>IF(AC1650="","",VLOOKUP(AC1650,状态名词!A:C,3,FALSE))</f>
        <v>治疗效果+</v>
      </c>
      <c r="AF1650" s="90">
        <v>190</v>
      </c>
    </row>
    <row r="1651" spans="1:32">
      <c r="I1651" s="90" t="str">
        <f>IF(H1651="",I1650,VLOOKUP(H1651,装备类型!A:B,2,FALSE))</f>
        <v>戒指</v>
      </c>
      <c r="J1651" s="90">
        <v>3</v>
      </c>
      <c r="K1651" s="90" t="s">
        <v>2282</v>
      </c>
      <c r="L1651" s="90" t="s">
        <v>2008</v>
      </c>
      <c r="O1651" s="90">
        <v>1</v>
      </c>
      <c r="P1651" s="90">
        <v>60</v>
      </c>
      <c r="Q1651" s="55">
        <f t="shared" si="54"/>
        <v>67</v>
      </c>
      <c r="R1651" s="90">
        <v>5</v>
      </c>
      <c r="T1651" s="90" t="s">
        <v>3260</v>
      </c>
      <c r="U1651" s="90">
        <v>33752</v>
      </c>
      <c r="Y1651" s="90" t="str">
        <f>IF(VLOOKUP(I1651,属性值!A:F,2,FALSE)&lt;17,"",IF(P1651="","",INT(VLOOKUP(P1651,属性值!A:G,R1651+1,FALSE)*VLOOKUP(I1651,属性值!A:F,5,FALSE))))</f>
        <v/>
      </c>
      <c r="Z1651" s="90" t="str">
        <f t="shared" si="55"/>
        <v/>
      </c>
      <c r="AA1651" s="90">
        <f>IF(VLOOKUP(I1651,属性值!A:B,2,FALSE)&gt;16,"",IF(P1651="","",INT(VLOOKUP(P1651,属性值!I:O,R1651+1,FALSE)*VLOOKUP(I1651,属性值!A:D,3,FALSE))))</f>
        <v>642</v>
      </c>
      <c r="AB1651" s="90">
        <f>IF(VLOOKUP(I1651,属性值!A:B,2,FALSE)&gt;16,"",IF(P1651="","",INT(VLOOKUP(P1651,属性值!I:O,R1651+1,FALSE)*VLOOKUP(I1651,属性值!A:D,4,FALSE))))</f>
        <v>1285</v>
      </c>
      <c r="AC1651" s="90">
        <v>58</v>
      </c>
      <c r="AD1651" s="90" t="str">
        <f>IF(AC1651="","",VLOOKUP(AC1651,状态名词!A:C,2,FALSE))</f>
        <v>vit</v>
      </c>
      <c r="AE1651" s="90" t="str">
        <f>IF(AC1651="","",VLOOKUP(AC1651,状态名词!A:C,3,FALSE))</f>
        <v>体力</v>
      </c>
      <c r="AF1651" s="90">
        <v>80</v>
      </c>
    </row>
    <row r="1652" spans="1:32">
      <c r="I1652" s="90" t="str">
        <f>IF(H1652="",I1651,VLOOKUP(H1652,装备类型!A:B,2,FALSE))</f>
        <v>戒指</v>
      </c>
      <c r="L1652" s="90" t="s">
        <v>225</v>
      </c>
      <c r="Q1652" s="55" t="str">
        <f t="shared" si="54"/>
        <v/>
      </c>
      <c r="Y1652" s="90" t="str">
        <f>IF(VLOOKUP(I1652,属性值!A:F,2,FALSE)&lt;17,"",IF(P1652="","",INT(VLOOKUP(P1652,属性值!A:G,R1652+1,FALSE)*VLOOKUP(I1652,属性值!A:F,5,FALSE))))</f>
        <v/>
      </c>
      <c r="Z1652" s="90" t="str">
        <f t="shared" si="55"/>
        <v/>
      </c>
      <c r="AA1652" s="90" t="str">
        <f>IF(VLOOKUP(I1652,属性值!A:B,2,FALSE)&gt;16,"",IF(P1652="","",INT(VLOOKUP(P1652,属性值!I:O,R1652+1,FALSE)*VLOOKUP(I1652,属性值!A:D,3,FALSE))))</f>
        <v/>
      </c>
      <c r="AB1652" s="90" t="str">
        <f>IF(VLOOKUP(I1652,属性值!A:B,2,FALSE)&gt;16,"",IF(P1652="","",INT(VLOOKUP(P1652,属性值!I:O,R1652+1,FALSE)*VLOOKUP(I1652,属性值!A:D,4,FALSE))))</f>
        <v/>
      </c>
      <c r="AC1652" s="90">
        <v>54</v>
      </c>
      <c r="AD1652" s="90" t="str">
        <f>IF(AC1652="","",VLOOKUP(AC1652,状态名词!A:C,2,FALSE))</f>
        <v>spi</v>
      </c>
      <c r="AE1652" s="90" t="str">
        <f>IF(AC1652="","",VLOOKUP(AC1652,状态名词!A:C,3,FALSE))</f>
        <v>精神</v>
      </c>
      <c r="AF1652" s="90">
        <v>100</v>
      </c>
    </row>
    <row r="1653" spans="1:32">
      <c r="I1653" s="90" t="str">
        <f>IF(H1653="",I1652,VLOOKUP(H1653,装备类型!A:B,2,FALSE))</f>
        <v>戒指</v>
      </c>
      <c r="L1653" s="90" t="s">
        <v>225</v>
      </c>
      <c r="Q1653" s="55" t="str">
        <f t="shared" si="54"/>
        <v/>
      </c>
      <c r="Y1653" s="90" t="str">
        <f>IF(VLOOKUP(I1653,属性值!A:F,2,FALSE)&lt;17,"",IF(P1653="","",INT(VLOOKUP(P1653,属性值!A:G,R1653+1,FALSE)*VLOOKUP(I1653,属性值!A:F,5,FALSE))))</f>
        <v/>
      </c>
      <c r="Z1653" s="90" t="str">
        <f t="shared" si="55"/>
        <v/>
      </c>
      <c r="AA1653" s="90" t="str">
        <f>IF(VLOOKUP(I1653,属性值!A:B,2,FALSE)&gt;16,"",IF(P1653="","",INT(VLOOKUP(P1653,属性值!I:O,R1653+1,FALSE)*VLOOKUP(I1653,属性值!A:D,3,FALSE))))</f>
        <v/>
      </c>
      <c r="AB1653" s="90" t="str">
        <f>IF(VLOOKUP(I1653,属性值!A:B,2,FALSE)&gt;16,"",IF(P1653="","",INT(VLOOKUP(P1653,属性值!I:O,R1653+1,FALSE)*VLOOKUP(I1653,属性值!A:D,4,FALSE))))</f>
        <v/>
      </c>
      <c r="AC1653" s="90">
        <v>24</v>
      </c>
      <c r="AD1653" s="90" t="str">
        <f>IF(AC1653="","",VLOOKUP(AC1653,状态名词!A:C,2,FALSE))</f>
        <v>heal</v>
      </c>
      <c r="AE1653" s="90" t="str">
        <f>IF(AC1653="","",VLOOKUP(AC1653,状态名词!A:C,3,FALSE))</f>
        <v>治疗效果+</v>
      </c>
      <c r="AF1653" s="90">
        <v>320</v>
      </c>
    </row>
    <row r="1654" spans="1:32">
      <c r="A1654" s="90">
        <v>16077</v>
      </c>
      <c r="B1654" s="90">
        <v>20</v>
      </c>
      <c r="C1654" s="90">
        <v>4</v>
      </c>
      <c r="D1654" s="90">
        <v>20</v>
      </c>
      <c r="E1654" s="90">
        <v>5</v>
      </c>
      <c r="F1654" s="90">
        <v>-9</v>
      </c>
      <c r="H1654" s="90">
        <v>15</v>
      </c>
      <c r="I1654" s="90" t="str">
        <f>IF(H1654="",I1653,VLOOKUP(H1654,装备类型!A:B,2,FALSE))</f>
        <v>项链</v>
      </c>
      <c r="J1654" s="90">
        <v>1</v>
      </c>
      <c r="K1654" s="90" t="s">
        <v>2283</v>
      </c>
      <c r="L1654" s="90" t="s">
        <v>5474</v>
      </c>
      <c r="O1654" s="90">
        <v>1</v>
      </c>
      <c r="P1654" s="90">
        <v>20</v>
      </c>
      <c r="Q1654" s="55">
        <f t="shared" si="54"/>
        <v>25</v>
      </c>
      <c r="R1654" s="90">
        <v>4</v>
      </c>
      <c r="T1654" s="90" t="s">
        <v>1734</v>
      </c>
      <c r="Y1654" s="90" t="str">
        <f>IF(VLOOKUP(I1654,属性值!A:F,2,FALSE)&lt;17,"",IF(P1654="","",INT(VLOOKUP(P1654,属性值!A:G,R1654+1,FALSE)*VLOOKUP(I1654,属性值!A:F,5,FALSE))))</f>
        <v/>
      </c>
      <c r="Z1654" s="90" t="str">
        <f t="shared" si="55"/>
        <v/>
      </c>
      <c r="AA1654" s="90">
        <f>IF(VLOOKUP(I1654,属性值!A:B,2,FALSE)&gt;16,"",IF(P1654="","",INT(VLOOKUP(P1654,属性值!I:O,R1654+1,FALSE)*VLOOKUP(I1654,属性值!A:D,3,FALSE))))</f>
        <v>130</v>
      </c>
      <c r="AB1654" s="90">
        <f>IF(VLOOKUP(I1654,属性值!A:B,2,FALSE)&gt;16,"",IF(P1654="","",INT(VLOOKUP(P1654,属性值!I:O,R1654+1,FALSE)*VLOOKUP(I1654,属性值!A:D,4,FALSE))))</f>
        <v>260</v>
      </c>
      <c r="AC1654" s="90">
        <v>58</v>
      </c>
      <c r="AD1654" s="90" t="str">
        <f>IF(AC1654="","",VLOOKUP(AC1654,状态名词!A:C,2,FALSE))</f>
        <v>vit</v>
      </c>
      <c r="AE1654" s="90" t="str">
        <f>IF(AC1654="","",VLOOKUP(AC1654,状态名词!A:C,3,FALSE))</f>
        <v>体力</v>
      </c>
      <c r="AF1654" s="90">
        <v>40</v>
      </c>
    </row>
    <row r="1655" spans="1:32">
      <c r="I1655" s="90" t="str">
        <f>IF(H1655="",I1654,VLOOKUP(H1655,装备类型!A:B,2,FALSE))</f>
        <v>项链</v>
      </c>
      <c r="L1655" s="90" t="s">
        <v>225</v>
      </c>
      <c r="Q1655" s="55" t="str">
        <f t="shared" si="54"/>
        <v/>
      </c>
      <c r="Y1655" s="90" t="str">
        <f>IF(VLOOKUP(I1655,属性值!A:F,2,FALSE)&lt;17,"",IF(P1655="","",INT(VLOOKUP(P1655,属性值!A:G,R1655+1,FALSE)*VLOOKUP(I1655,属性值!A:F,5,FALSE))))</f>
        <v/>
      </c>
      <c r="Z1655" s="90" t="str">
        <f t="shared" si="55"/>
        <v/>
      </c>
      <c r="AA1655" s="90" t="str">
        <f>IF(VLOOKUP(I1655,属性值!A:B,2,FALSE)&gt;16,"",IF(P1655="","",INT(VLOOKUP(P1655,属性值!I:O,R1655+1,FALSE)*VLOOKUP(I1655,属性值!A:D,3,FALSE))))</f>
        <v/>
      </c>
      <c r="AB1655" s="90" t="str">
        <f>IF(VLOOKUP(I1655,属性值!A:B,2,FALSE)&gt;16,"",IF(P1655="","",INT(VLOOKUP(P1655,属性值!I:O,R1655+1,FALSE)*VLOOKUP(I1655,属性值!A:D,4,FALSE))))</f>
        <v/>
      </c>
      <c r="AC1655" s="90">
        <v>54</v>
      </c>
      <c r="AD1655" s="90" t="str">
        <f>IF(AC1655="","",VLOOKUP(AC1655,状态名词!A:C,2,FALSE))</f>
        <v>spi</v>
      </c>
      <c r="AE1655" s="90" t="str">
        <f>IF(AC1655="","",VLOOKUP(AC1655,状态名词!A:C,3,FALSE))</f>
        <v>精神</v>
      </c>
      <c r="AF1655" s="90">
        <v>40</v>
      </c>
    </row>
    <row r="1656" spans="1:32">
      <c r="I1656" s="90" t="str">
        <f>IF(H1656="",I1655,VLOOKUP(H1656,装备类型!A:B,2,FALSE))</f>
        <v>项链</v>
      </c>
      <c r="L1656" s="90" t="s">
        <v>225</v>
      </c>
      <c r="Q1656" s="55" t="str">
        <f t="shared" si="54"/>
        <v/>
      </c>
      <c r="Y1656" s="90" t="str">
        <f>IF(VLOOKUP(I1656,属性值!A:F,2,FALSE)&lt;17,"",IF(P1656="","",INT(VLOOKUP(P1656,属性值!A:G,R1656+1,FALSE)*VLOOKUP(I1656,属性值!A:F,5,FALSE))))</f>
        <v/>
      </c>
      <c r="Z1656" s="90" t="str">
        <f t="shared" si="55"/>
        <v/>
      </c>
      <c r="AA1656" s="90" t="str">
        <f>IF(VLOOKUP(I1656,属性值!A:B,2,FALSE)&gt;16,"",IF(P1656="","",INT(VLOOKUP(P1656,属性值!I:O,R1656+1,FALSE)*VLOOKUP(I1656,属性值!A:D,3,FALSE))))</f>
        <v/>
      </c>
      <c r="AB1656" s="90" t="str">
        <f>IF(VLOOKUP(I1656,属性值!A:B,2,FALSE)&gt;16,"",IF(P1656="","",INT(VLOOKUP(P1656,属性值!I:O,R1656+1,FALSE)*VLOOKUP(I1656,属性值!A:D,4,FALSE))))</f>
        <v/>
      </c>
      <c r="AC1656" s="90">
        <v>24</v>
      </c>
      <c r="AD1656" s="90" t="str">
        <f>IF(AC1656="","",VLOOKUP(AC1656,状态名词!A:C,2,FALSE))</f>
        <v>heal</v>
      </c>
      <c r="AE1656" s="90" t="str">
        <f>IF(AC1656="","",VLOOKUP(AC1656,状态名词!A:C,3,FALSE))</f>
        <v>治疗效果+</v>
      </c>
      <c r="AF1656" s="90">
        <v>140</v>
      </c>
    </row>
    <row r="1657" spans="1:32">
      <c r="I1657" s="90" t="str">
        <f>IF(H1657="",I1656,VLOOKUP(H1657,装备类型!A:B,2,FALSE))</f>
        <v>项链</v>
      </c>
      <c r="J1657" s="90">
        <v>2</v>
      </c>
      <c r="K1657" s="90" t="s">
        <v>2284</v>
      </c>
      <c r="L1657" s="90" t="s">
        <v>2008</v>
      </c>
      <c r="O1657" s="90">
        <v>1</v>
      </c>
      <c r="P1657" s="90">
        <v>40</v>
      </c>
      <c r="Q1657" s="55">
        <f t="shared" si="54"/>
        <v>45</v>
      </c>
      <c r="R1657" s="90">
        <v>4</v>
      </c>
      <c r="T1657" s="90" t="s">
        <v>1734</v>
      </c>
      <c r="Y1657" s="90" t="str">
        <f>IF(VLOOKUP(I1657,属性值!A:F,2,FALSE)&lt;17,"",IF(P1657="","",INT(VLOOKUP(P1657,属性值!A:G,R1657+1,FALSE)*VLOOKUP(I1657,属性值!A:F,5,FALSE))))</f>
        <v/>
      </c>
      <c r="Z1657" s="90" t="str">
        <f t="shared" si="55"/>
        <v/>
      </c>
      <c r="AA1657" s="90">
        <f>IF(VLOOKUP(I1657,属性值!A:B,2,FALSE)&gt;16,"",IF(P1657="","",INT(VLOOKUP(P1657,属性值!I:O,R1657+1,FALSE)*VLOOKUP(I1657,属性值!A:D,3,FALSE))))</f>
        <v>286</v>
      </c>
      <c r="AB1657" s="90">
        <f>IF(VLOOKUP(I1657,属性值!A:B,2,FALSE)&gt;16,"",IF(P1657="","",INT(VLOOKUP(P1657,属性值!I:O,R1657+1,FALSE)*VLOOKUP(I1657,属性值!A:D,4,FALSE))))</f>
        <v>572</v>
      </c>
      <c r="AC1657" s="90">
        <v>58</v>
      </c>
      <c r="AD1657" s="90" t="str">
        <f>IF(AC1657="","",VLOOKUP(AC1657,状态名词!A:C,2,FALSE))</f>
        <v>vit</v>
      </c>
      <c r="AE1657" s="90" t="str">
        <f>IF(AC1657="","",VLOOKUP(AC1657,状态名词!A:C,3,FALSE))</f>
        <v>体力</v>
      </c>
      <c r="AF1657" s="90">
        <v>50</v>
      </c>
    </row>
    <row r="1658" spans="1:32">
      <c r="I1658" s="90" t="str">
        <f>IF(H1658="",I1657,VLOOKUP(H1658,装备类型!A:B,2,FALSE))</f>
        <v>项链</v>
      </c>
      <c r="L1658" s="90" t="s">
        <v>225</v>
      </c>
      <c r="Q1658" s="55" t="str">
        <f t="shared" si="54"/>
        <v/>
      </c>
      <c r="Y1658" s="90" t="str">
        <f>IF(VLOOKUP(I1658,属性值!A:F,2,FALSE)&lt;17,"",IF(P1658="","",INT(VLOOKUP(P1658,属性值!A:G,R1658+1,FALSE)*VLOOKUP(I1658,属性值!A:F,5,FALSE))))</f>
        <v/>
      </c>
      <c r="Z1658" s="90" t="str">
        <f t="shared" si="55"/>
        <v/>
      </c>
      <c r="AA1658" s="90" t="str">
        <f>IF(VLOOKUP(I1658,属性值!A:B,2,FALSE)&gt;16,"",IF(P1658="","",INT(VLOOKUP(P1658,属性值!I:O,R1658+1,FALSE)*VLOOKUP(I1658,属性值!A:D,3,FALSE))))</f>
        <v/>
      </c>
      <c r="AB1658" s="90" t="str">
        <f>IF(VLOOKUP(I1658,属性值!A:B,2,FALSE)&gt;16,"",IF(P1658="","",INT(VLOOKUP(P1658,属性值!I:O,R1658+1,FALSE)*VLOOKUP(I1658,属性值!A:D,4,FALSE))))</f>
        <v/>
      </c>
      <c r="AC1658" s="90">
        <v>54</v>
      </c>
      <c r="AD1658" s="90" t="str">
        <f>IF(AC1658="","",VLOOKUP(AC1658,状态名词!A:C,2,FALSE))</f>
        <v>spi</v>
      </c>
      <c r="AE1658" s="90" t="str">
        <f>IF(AC1658="","",VLOOKUP(AC1658,状态名词!A:C,3,FALSE))</f>
        <v>精神</v>
      </c>
      <c r="AF1658" s="90">
        <v>60</v>
      </c>
    </row>
    <row r="1659" spans="1:32">
      <c r="I1659" s="90" t="str">
        <f>IF(H1659="",I1658,VLOOKUP(H1659,装备类型!A:B,2,FALSE))</f>
        <v>项链</v>
      </c>
      <c r="L1659" s="90" t="s">
        <v>225</v>
      </c>
      <c r="Q1659" s="55" t="str">
        <f t="shared" si="54"/>
        <v/>
      </c>
      <c r="Y1659" s="90" t="str">
        <f>IF(VLOOKUP(I1659,属性值!A:F,2,FALSE)&lt;17,"",IF(P1659="","",INT(VLOOKUP(P1659,属性值!A:G,R1659+1,FALSE)*VLOOKUP(I1659,属性值!A:F,5,FALSE))))</f>
        <v/>
      </c>
      <c r="Z1659" s="90" t="str">
        <f t="shared" si="55"/>
        <v/>
      </c>
      <c r="AA1659" s="90" t="str">
        <f>IF(VLOOKUP(I1659,属性值!A:B,2,FALSE)&gt;16,"",IF(P1659="","",INT(VLOOKUP(P1659,属性值!I:O,R1659+1,FALSE)*VLOOKUP(I1659,属性值!A:D,3,FALSE))))</f>
        <v/>
      </c>
      <c r="AB1659" s="90" t="str">
        <f>IF(VLOOKUP(I1659,属性值!A:B,2,FALSE)&gt;16,"",IF(P1659="","",INT(VLOOKUP(P1659,属性值!I:O,R1659+1,FALSE)*VLOOKUP(I1659,属性值!A:D,4,FALSE))))</f>
        <v/>
      </c>
      <c r="AC1659" s="90">
        <v>24</v>
      </c>
      <c r="AD1659" s="90" t="str">
        <f>IF(AC1659="","",VLOOKUP(AC1659,状态名词!A:C,2,FALSE))</f>
        <v>heal</v>
      </c>
      <c r="AE1659" s="90" t="str">
        <f>IF(AC1659="","",VLOOKUP(AC1659,状态名词!A:C,3,FALSE))</f>
        <v>治疗效果+</v>
      </c>
      <c r="AF1659" s="90">
        <v>190</v>
      </c>
    </row>
    <row r="1660" spans="1:32">
      <c r="I1660" s="90" t="str">
        <f>IF(H1660="",I1659,VLOOKUP(H1660,装备类型!A:B,2,FALSE))</f>
        <v>项链</v>
      </c>
      <c r="J1660" s="90">
        <v>3</v>
      </c>
      <c r="K1660" s="90" t="s">
        <v>2285</v>
      </c>
      <c r="L1660" s="90" t="s">
        <v>2008</v>
      </c>
      <c r="O1660" s="90">
        <v>1</v>
      </c>
      <c r="P1660" s="90">
        <v>60</v>
      </c>
      <c r="Q1660" s="55">
        <f t="shared" si="54"/>
        <v>67</v>
      </c>
      <c r="R1660" s="90">
        <v>5</v>
      </c>
      <c r="T1660" s="90" t="s">
        <v>1734</v>
      </c>
      <c r="U1660" s="90">
        <v>33753</v>
      </c>
      <c r="Y1660" s="90" t="str">
        <f>IF(VLOOKUP(I1660,属性值!A:F,2,FALSE)&lt;17,"",IF(P1660="","",INT(VLOOKUP(P1660,属性值!A:G,R1660+1,FALSE)*VLOOKUP(I1660,属性值!A:F,5,FALSE))))</f>
        <v/>
      </c>
      <c r="Z1660" s="90" t="str">
        <f t="shared" si="55"/>
        <v/>
      </c>
      <c r="AA1660" s="90">
        <f>IF(VLOOKUP(I1660,属性值!A:B,2,FALSE)&gt;16,"",IF(P1660="","",INT(VLOOKUP(P1660,属性值!I:O,R1660+1,FALSE)*VLOOKUP(I1660,属性值!A:D,3,FALSE))))</f>
        <v>642</v>
      </c>
      <c r="AB1660" s="90">
        <f>IF(VLOOKUP(I1660,属性值!A:B,2,FALSE)&gt;16,"",IF(P1660="","",INT(VLOOKUP(P1660,属性值!I:O,R1660+1,FALSE)*VLOOKUP(I1660,属性值!A:D,4,FALSE))))</f>
        <v>1285</v>
      </c>
      <c r="AC1660" s="90">
        <v>58</v>
      </c>
      <c r="AD1660" s="90" t="str">
        <f>IF(AC1660="","",VLOOKUP(AC1660,状态名词!A:C,2,FALSE))</f>
        <v>vit</v>
      </c>
      <c r="AE1660" s="90" t="str">
        <f>IF(AC1660="","",VLOOKUP(AC1660,状态名词!A:C,3,FALSE))</f>
        <v>体力</v>
      </c>
      <c r="AF1660" s="90">
        <v>80</v>
      </c>
    </row>
    <row r="1661" spans="1:32">
      <c r="I1661" s="90" t="str">
        <f>IF(H1661="",I1660,VLOOKUP(H1661,装备类型!A:B,2,FALSE))</f>
        <v>项链</v>
      </c>
      <c r="L1661" s="90" t="s">
        <v>225</v>
      </c>
      <c r="Q1661" s="55" t="str">
        <f t="shared" si="54"/>
        <v/>
      </c>
      <c r="Y1661" s="90" t="str">
        <f>IF(VLOOKUP(I1661,属性值!A:F,2,FALSE)&lt;17,"",IF(P1661="","",INT(VLOOKUP(P1661,属性值!A:G,R1661+1,FALSE)*VLOOKUP(I1661,属性值!A:F,5,FALSE))))</f>
        <v/>
      </c>
      <c r="Z1661" s="90" t="str">
        <f t="shared" si="55"/>
        <v/>
      </c>
      <c r="AA1661" s="90" t="str">
        <f>IF(VLOOKUP(I1661,属性值!A:B,2,FALSE)&gt;16,"",IF(P1661="","",INT(VLOOKUP(P1661,属性值!I:O,R1661+1,FALSE)*VLOOKUP(I1661,属性值!A:D,3,FALSE))))</f>
        <v/>
      </c>
      <c r="AB1661" s="90" t="str">
        <f>IF(VLOOKUP(I1661,属性值!A:B,2,FALSE)&gt;16,"",IF(P1661="","",INT(VLOOKUP(P1661,属性值!I:O,R1661+1,FALSE)*VLOOKUP(I1661,属性值!A:D,4,FALSE))))</f>
        <v/>
      </c>
      <c r="AC1661" s="90">
        <v>54</v>
      </c>
      <c r="AD1661" s="90" t="str">
        <f>IF(AC1661="","",VLOOKUP(AC1661,状态名词!A:C,2,FALSE))</f>
        <v>spi</v>
      </c>
      <c r="AE1661" s="90" t="str">
        <f>IF(AC1661="","",VLOOKUP(AC1661,状态名词!A:C,3,FALSE))</f>
        <v>精神</v>
      </c>
      <c r="AF1661" s="90">
        <v>100</v>
      </c>
    </row>
    <row r="1662" spans="1:32">
      <c r="I1662" s="90" t="str">
        <f>IF(H1662="",I1661,VLOOKUP(H1662,装备类型!A:B,2,FALSE))</f>
        <v>项链</v>
      </c>
      <c r="L1662" s="90" t="s">
        <v>225</v>
      </c>
      <c r="Q1662" s="55" t="str">
        <f t="shared" si="54"/>
        <v/>
      </c>
      <c r="Y1662" s="90" t="str">
        <f>IF(VLOOKUP(I1662,属性值!A:F,2,FALSE)&lt;17,"",IF(P1662="","",INT(VLOOKUP(P1662,属性值!A:G,R1662+1,FALSE)*VLOOKUP(I1662,属性值!A:F,5,FALSE))))</f>
        <v/>
      </c>
      <c r="Z1662" s="90" t="str">
        <f t="shared" si="55"/>
        <v/>
      </c>
      <c r="AA1662" s="90" t="str">
        <f>IF(VLOOKUP(I1662,属性值!A:B,2,FALSE)&gt;16,"",IF(P1662="","",INT(VLOOKUP(P1662,属性值!I:O,R1662+1,FALSE)*VLOOKUP(I1662,属性值!A:D,3,FALSE))))</f>
        <v/>
      </c>
      <c r="AB1662" s="90" t="str">
        <f>IF(VLOOKUP(I1662,属性值!A:B,2,FALSE)&gt;16,"",IF(P1662="","",INT(VLOOKUP(P1662,属性值!I:O,R1662+1,FALSE)*VLOOKUP(I1662,属性值!A:D,4,FALSE))))</f>
        <v/>
      </c>
      <c r="AC1662" s="90">
        <v>24</v>
      </c>
      <c r="AD1662" s="90" t="str">
        <f>IF(AC1662="","",VLOOKUP(AC1662,状态名词!A:C,2,FALSE))</f>
        <v>heal</v>
      </c>
      <c r="AE1662" s="90" t="str">
        <f>IF(AC1662="","",VLOOKUP(AC1662,状态名词!A:C,3,FALSE))</f>
        <v>治疗效果+</v>
      </c>
      <c r="AF1662" s="90">
        <v>320</v>
      </c>
    </row>
    <row r="1663" spans="1:32">
      <c r="A1663" s="90">
        <v>16078</v>
      </c>
      <c r="B1663" s="90">
        <v>20</v>
      </c>
      <c r="C1663" s="90">
        <v>4</v>
      </c>
      <c r="D1663" s="90">
        <v>20</v>
      </c>
      <c r="E1663" s="90">
        <v>5</v>
      </c>
      <c r="F1663" s="90">
        <v>-9</v>
      </c>
      <c r="H1663" s="90">
        <v>16</v>
      </c>
      <c r="I1663" s="90" t="str">
        <f>IF(H1663="",I1662,VLOOKUP(H1663,装备类型!A:B,2,FALSE))</f>
        <v>手镯</v>
      </c>
      <c r="J1663" s="90">
        <v>1</v>
      </c>
      <c r="K1663" s="90" t="s">
        <v>2286</v>
      </c>
      <c r="L1663" s="90" t="s">
        <v>5474</v>
      </c>
      <c r="O1663" s="90">
        <v>1</v>
      </c>
      <c r="P1663" s="90">
        <v>20</v>
      </c>
      <c r="Q1663" s="55">
        <f t="shared" si="54"/>
        <v>25</v>
      </c>
      <c r="R1663" s="90">
        <v>4</v>
      </c>
      <c r="T1663" s="90" t="s">
        <v>1730</v>
      </c>
      <c r="Y1663" s="90" t="str">
        <f>IF(VLOOKUP(I1663,属性值!A:F,2,FALSE)&lt;17,"",IF(P1663="","",INT(VLOOKUP(P1663,属性值!A:G,R1663+1,FALSE)*VLOOKUP(I1663,属性值!A:F,5,FALSE))))</f>
        <v/>
      </c>
      <c r="Z1663" s="90" t="str">
        <f t="shared" si="55"/>
        <v/>
      </c>
      <c r="AA1663" s="90">
        <f>IF(VLOOKUP(I1663,属性值!A:B,2,FALSE)&gt;16,"",IF(P1663="","",INT(VLOOKUP(P1663,属性值!I:O,R1663+1,FALSE)*VLOOKUP(I1663,属性值!A:D,3,FALSE))))</f>
        <v>130</v>
      </c>
      <c r="AB1663" s="90">
        <f>IF(VLOOKUP(I1663,属性值!A:B,2,FALSE)&gt;16,"",IF(P1663="","",INT(VLOOKUP(P1663,属性值!I:O,R1663+1,FALSE)*VLOOKUP(I1663,属性值!A:D,4,FALSE))))</f>
        <v>260</v>
      </c>
      <c r="AC1663" s="90">
        <v>58</v>
      </c>
      <c r="AD1663" s="90" t="str">
        <f>IF(AC1663="","",VLOOKUP(AC1663,状态名词!A:C,2,FALSE))</f>
        <v>vit</v>
      </c>
      <c r="AE1663" s="90" t="str">
        <f>IF(AC1663="","",VLOOKUP(AC1663,状态名词!A:C,3,FALSE))</f>
        <v>体力</v>
      </c>
      <c r="AF1663" s="90">
        <v>40</v>
      </c>
    </row>
    <row r="1664" spans="1:32">
      <c r="I1664" s="90" t="str">
        <f>IF(H1664="",I1663,VLOOKUP(H1664,装备类型!A:B,2,FALSE))</f>
        <v>手镯</v>
      </c>
      <c r="L1664" s="90" t="s">
        <v>225</v>
      </c>
      <c r="Q1664" s="55" t="str">
        <f t="shared" si="54"/>
        <v/>
      </c>
      <c r="Y1664" s="90" t="str">
        <f>IF(VLOOKUP(I1664,属性值!A:F,2,FALSE)&lt;17,"",IF(P1664="","",INT(VLOOKUP(P1664,属性值!A:G,R1664+1,FALSE)*VLOOKUP(I1664,属性值!A:F,5,FALSE))))</f>
        <v/>
      </c>
      <c r="Z1664" s="90" t="str">
        <f t="shared" si="55"/>
        <v/>
      </c>
      <c r="AA1664" s="90" t="str">
        <f>IF(VLOOKUP(I1664,属性值!A:B,2,FALSE)&gt;16,"",IF(P1664="","",INT(VLOOKUP(P1664,属性值!I:O,R1664+1,FALSE)*VLOOKUP(I1664,属性值!A:D,3,FALSE))))</f>
        <v/>
      </c>
      <c r="AB1664" s="90" t="str">
        <f>IF(VLOOKUP(I1664,属性值!A:B,2,FALSE)&gt;16,"",IF(P1664="","",INT(VLOOKUP(P1664,属性值!I:O,R1664+1,FALSE)*VLOOKUP(I1664,属性值!A:D,4,FALSE))))</f>
        <v/>
      </c>
      <c r="AC1664" s="90">
        <v>54</v>
      </c>
      <c r="AD1664" s="90" t="str">
        <f>IF(AC1664="","",VLOOKUP(AC1664,状态名词!A:C,2,FALSE))</f>
        <v>spi</v>
      </c>
      <c r="AE1664" s="90" t="str">
        <f>IF(AC1664="","",VLOOKUP(AC1664,状态名词!A:C,3,FALSE))</f>
        <v>精神</v>
      </c>
      <c r="AF1664" s="90">
        <v>40</v>
      </c>
    </row>
    <row r="1665" spans="1:32">
      <c r="I1665" s="90" t="str">
        <f>IF(H1665="",I1664,VLOOKUP(H1665,装备类型!A:B,2,FALSE))</f>
        <v>手镯</v>
      </c>
      <c r="L1665" s="90" t="s">
        <v>225</v>
      </c>
      <c r="Q1665" s="55" t="str">
        <f t="shared" si="54"/>
        <v/>
      </c>
      <c r="Y1665" s="90" t="str">
        <f>IF(VLOOKUP(I1665,属性值!A:F,2,FALSE)&lt;17,"",IF(P1665="","",INT(VLOOKUP(P1665,属性值!A:G,R1665+1,FALSE)*VLOOKUP(I1665,属性值!A:F,5,FALSE))))</f>
        <v/>
      </c>
      <c r="Z1665" s="90" t="str">
        <f t="shared" si="55"/>
        <v/>
      </c>
      <c r="AA1665" s="90" t="str">
        <f>IF(VLOOKUP(I1665,属性值!A:B,2,FALSE)&gt;16,"",IF(P1665="","",INT(VLOOKUP(P1665,属性值!I:O,R1665+1,FALSE)*VLOOKUP(I1665,属性值!A:D,3,FALSE))))</f>
        <v/>
      </c>
      <c r="AB1665" s="90" t="str">
        <f>IF(VLOOKUP(I1665,属性值!A:B,2,FALSE)&gt;16,"",IF(P1665="","",INT(VLOOKUP(P1665,属性值!I:O,R1665+1,FALSE)*VLOOKUP(I1665,属性值!A:D,4,FALSE))))</f>
        <v/>
      </c>
      <c r="AC1665" s="90">
        <v>24</v>
      </c>
      <c r="AD1665" s="90" t="str">
        <f>IF(AC1665="","",VLOOKUP(AC1665,状态名词!A:C,2,FALSE))</f>
        <v>heal</v>
      </c>
      <c r="AE1665" s="90" t="str">
        <f>IF(AC1665="","",VLOOKUP(AC1665,状态名词!A:C,3,FALSE))</f>
        <v>治疗效果+</v>
      </c>
      <c r="AF1665" s="90">
        <v>140</v>
      </c>
    </row>
    <row r="1666" spans="1:32">
      <c r="I1666" s="90" t="str">
        <f>IF(H1666="",I1665,VLOOKUP(H1666,装备类型!A:B,2,FALSE))</f>
        <v>手镯</v>
      </c>
      <c r="J1666" s="90">
        <v>2</v>
      </c>
      <c r="K1666" s="90" t="s">
        <v>2287</v>
      </c>
      <c r="L1666" s="90" t="s">
        <v>2008</v>
      </c>
      <c r="O1666" s="90">
        <v>1</v>
      </c>
      <c r="P1666" s="90">
        <v>40</v>
      </c>
      <c r="Q1666" s="55">
        <f t="shared" si="54"/>
        <v>45</v>
      </c>
      <c r="R1666" s="90">
        <v>4</v>
      </c>
      <c r="T1666" s="90" t="s">
        <v>1730</v>
      </c>
      <c r="Y1666" s="90" t="str">
        <f>IF(VLOOKUP(I1666,属性值!A:F,2,FALSE)&lt;17,"",IF(P1666="","",INT(VLOOKUP(P1666,属性值!A:G,R1666+1,FALSE)*VLOOKUP(I1666,属性值!A:F,5,FALSE))))</f>
        <v/>
      </c>
      <c r="Z1666" s="90" t="str">
        <f t="shared" si="55"/>
        <v/>
      </c>
      <c r="AA1666" s="90">
        <f>IF(VLOOKUP(I1666,属性值!A:B,2,FALSE)&gt;16,"",IF(P1666="","",INT(VLOOKUP(P1666,属性值!I:O,R1666+1,FALSE)*VLOOKUP(I1666,属性值!A:D,3,FALSE))))</f>
        <v>286</v>
      </c>
      <c r="AB1666" s="90">
        <f>IF(VLOOKUP(I1666,属性值!A:B,2,FALSE)&gt;16,"",IF(P1666="","",INT(VLOOKUP(P1666,属性值!I:O,R1666+1,FALSE)*VLOOKUP(I1666,属性值!A:D,4,FALSE))))</f>
        <v>572</v>
      </c>
      <c r="AC1666" s="90">
        <v>58</v>
      </c>
      <c r="AD1666" s="90" t="str">
        <f>IF(AC1666="","",VLOOKUP(AC1666,状态名词!A:C,2,FALSE))</f>
        <v>vit</v>
      </c>
      <c r="AE1666" s="90" t="str">
        <f>IF(AC1666="","",VLOOKUP(AC1666,状态名词!A:C,3,FALSE))</f>
        <v>体力</v>
      </c>
      <c r="AF1666" s="90">
        <v>50</v>
      </c>
    </row>
    <row r="1667" spans="1:32">
      <c r="I1667" s="90" t="str">
        <f>IF(H1667="",I1666,VLOOKUP(H1667,装备类型!A:B,2,FALSE))</f>
        <v>手镯</v>
      </c>
      <c r="L1667" s="90" t="s">
        <v>225</v>
      </c>
      <c r="Q1667" s="55" t="str">
        <f t="shared" si="54"/>
        <v/>
      </c>
      <c r="Y1667" s="90" t="str">
        <f>IF(VLOOKUP(I1667,属性值!A:F,2,FALSE)&lt;17,"",IF(P1667="","",INT(VLOOKUP(P1667,属性值!A:G,R1667+1,FALSE)*VLOOKUP(I1667,属性值!A:F,5,FALSE))))</f>
        <v/>
      </c>
      <c r="Z1667" s="90" t="str">
        <f t="shared" si="55"/>
        <v/>
      </c>
      <c r="AA1667" s="90" t="str">
        <f>IF(VLOOKUP(I1667,属性值!A:B,2,FALSE)&gt;16,"",IF(P1667="","",INT(VLOOKUP(P1667,属性值!I:O,R1667+1,FALSE)*VLOOKUP(I1667,属性值!A:D,3,FALSE))))</f>
        <v/>
      </c>
      <c r="AB1667" s="90" t="str">
        <f>IF(VLOOKUP(I1667,属性值!A:B,2,FALSE)&gt;16,"",IF(P1667="","",INT(VLOOKUP(P1667,属性值!I:O,R1667+1,FALSE)*VLOOKUP(I1667,属性值!A:D,4,FALSE))))</f>
        <v/>
      </c>
      <c r="AC1667" s="90">
        <v>54</v>
      </c>
      <c r="AD1667" s="90" t="str">
        <f>IF(AC1667="","",VLOOKUP(AC1667,状态名词!A:C,2,FALSE))</f>
        <v>spi</v>
      </c>
      <c r="AE1667" s="90" t="str">
        <f>IF(AC1667="","",VLOOKUP(AC1667,状态名词!A:C,3,FALSE))</f>
        <v>精神</v>
      </c>
      <c r="AF1667" s="90">
        <v>60</v>
      </c>
    </row>
    <row r="1668" spans="1:32">
      <c r="I1668" s="90" t="str">
        <f>IF(H1668="",I1667,VLOOKUP(H1668,装备类型!A:B,2,FALSE))</f>
        <v>手镯</v>
      </c>
      <c r="L1668" s="90" t="s">
        <v>225</v>
      </c>
      <c r="Q1668" s="55" t="str">
        <f t="shared" si="54"/>
        <v/>
      </c>
      <c r="Y1668" s="90" t="str">
        <f>IF(VLOOKUP(I1668,属性值!A:F,2,FALSE)&lt;17,"",IF(P1668="","",INT(VLOOKUP(P1668,属性值!A:G,R1668+1,FALSE)*VLOOKUP(I1668,属性值!A:F,5,FALSE))))</f>
        <v/>
      </c>
      <c r="Z1668" s="90" t="str">
        <f t="shared" si="55"/>
        <v/>
      </c>
      <c r="AA1668" s="90" t="str">
        <f>IF(VLOOKUP(I1668,属性值!A:B,2,FALSE)&gt;16,"",IF(P1668="","",INT(VLOOKUP(P1668,属性值!I:O,R1668+1,FALSE)*VLOOKUP(I1668,属性值!A:D,3,FALSE))))</f>
        <v/>
      </c>
      <c r="AB1668" s="90" t="str">
        <f>IF(VLOOKUP(I1668,属性值!A:B,2,FALSE)&gt;16,"",IF(P1668="","",INT(VLOOKUP(P1668,属性值!I:O,R1668+1,FALSE)*VLOOKUP(I1668,属性值!A:D,4,FALSE))))</f>
        <v/>
      </c>
      <c r="AC1668" s="90">
        <v>24</v>
      </c>
      <c r="AD1668" s="90" t="str">
        <f>IF(AC1668="","",VLOOKUP(AC1668,状态名词!A:C,2,FALSE))</f>
        <v>heal</v>
      </c>
      <c r="AE1668" s="90" t="str">
        <f>IF(AC1668="","",VLOOKUP(AC1668,状态名词!A:C,3,FALSE))</f>
        <v>治疗效果+</v>
      </c>
      <c r="AF1668" s="90">
        <v>190</v>
      </c>
    </row>
    <row r="1669" spans="1:32">
      <c r="I1669" s="90" t="str">
        <f>IF(H1669="",I1668,VLOOKUP(H1669,装备类型!A:B,2,FALSE))</f>
        <v>手镯</v>
      </c>
      <c r="J1669" s="90">
        <v>3</v>
      </c>
      <c r="K1669" s="90" t="s">
        <v>2288</v>
      </c>
      <c r="L1669" s="90" t="s">
        <v>2008</v>
      </c>
      <c r="O1669" s="90">
        <v>1</v>
      </c>
      <c r="P1669" s="90">
        <v>60</v>
      </c>
      <c r="Q1669" s="55">
        <f t="shared" si="54"/>
        <v>67</v>
      </c>
      <c r="R1669" s="90">
        <v>5</v>
      </c>
      <c r="T1669" s="90" t="s">
        <v>1730</v>
      </c>
      <c r="U1669" s="90">
        <v>33754</v>
      </c>
      <c r="Y1669" s="90" t="str">
        <f>IF(VLOOKUP(I1669,属性值!A:F,2,FALSE)&lt;17,"",IF(P1669="","",INT(VLOOKUP(P1669,属性值!A:G,R1669+1,FALSE)*VLOOKUP(I1669,属性值!A:F,5,FALSE))))</f>
        <v/>
      </c>
      <c r="Z1669" s="90" t="str">
        <f t="shared" si="55"/>
        <v/>
      </c>
      <c r="AA1669" s="90">
        <f>IF(VLOOKUP(I1669,属性值!A:B,2,FALSE)&gt;16,"",IF(P1669="","",INT(VLOOKUP(P1669,属性值!I:O,R1669+1,FALSE)*VLOOKUP(I1669,属性值!A:D,3,FALSE))))</f>
        <v>642</v>
      </c>
      <c r="AB1669" s="90">
        <f>IF(VLOOKUP(I1669,属性值!A:B,2,FALSE)&gt;16,"",IF(P1669="","",INT(VLOOKUP(P1669,属性值!I:O,R1669+1,FALSE)*VLOOKUP(I1669,属性值!A:D,4,FALSE))))</f>
        <v>1285</v>
      </c>
      <c r="AC1669" s="90">
        <v>58</v>
      </c>
      <c r="AD1669" s="90" t="str">
        <f>IF(AC1669="","",VLOOKUP(AC1669,状态名词!A:C,2,FALSE))</f>
        <v>vit</v>
      </c>
      <c r="AE1669" s="90" t="str">
        <f>IF(AC1669="","",VLOOKUP(AC1669,状态名词!A:C,3,FALSE))</f>
        <v>体力</v>
      </c>
      <c r="AF1669" s="90">
        <v>80</v>
      </c>
    </row>
    <row r="1670" spans="1:32">
      <c r="I1670" s="90" t="str">
        <f>IF(H1670="",I1669,VLOOKUP(H1670,装备类型!A:B,2,FALSE))</f>
        <v>手镯</v>
      </c>
      <c r="L1670" s="90" t="s">
        <v>225</v>
      </c>
      <c r="Q1670" s="55" t="str">
        <f t="shared" si="54"/>
        <v/>
      </c>
      <c r="Y1670" s="90" t="str">
        <f>IF(VLOOKUP(I1670,属性值!A:F,2,FALSE)&lt;17,"",IF(P1670="","",INT(VLOOKUP(P1670,属性值!A:G,R1670+1,FALSE)*VLOOKUP(I1670,属性值!A:F,5,FALSE))))</f>
        <v/>
      </c>
      <c r="Z1670" s="90" t="str">
        <f t="shared" si="55"/>
        <v/>
      </c>
      <c r="AA1670" s="90" t="str">
        <f>IF(VLOOKUP(I1670,属性值!A:B,2,FALSE)&gt;16,"",IF(P1670="","",INT(VLOOKUP(P1670,属性值!I:O,R1670+1,FALSE)*VLOOKUP(I1670,属性值!A:D,3,FALSE))))</f>
        <v/>
      </c>
      <c r="AB1670" s="90" t="str">
        <f>IF(VLOOKUP(I1670,属性值!A:B,2,FALSE)&gt;16,"",IF(P1670="","",INT(VLOOKUP(P1670,属性值!I:O,R1670+1,FALSE)*VLOOKUP(I1670,属性值!A:D,4,FALSE))))</f>
        <v/>
      </c>
      <c r="AC1670" s="90">
        <v>54</v>
      </c>
      <c r="AD1670" s="90" t="str">
        <f>IF(AC1670="","",VLOOKUP(AC1670,状态名词!A:C,2,FALSE))</f>
        <v>spi</v>
      </c>
      <c r="AE1670" s="90" t="str">
        <f>IF(AC1670="","",VLOOKUP(AC1670,状态名词!A:C,3,FALSE))</f>
        <v>精神</v>
      </c>
      <c r="AF1670" s="90">
        <v>100</v>
      </c>
    </row>
    <row r="1671" spans="1:32">
      <c r="I1671" s="90" t="str">
        <f>IF(H1671="",I1670,VLOOKUP(H1671,装备类型!A:B,2,FALSE))</f>
        <v>手镯</v>
      </c>
      <c r="L1671" s="90" t="s">
        <v>225</v>
      </c>
      <c r="Q1671" s="55" t="str">
        <f t="shared" si="54"/>
        <v/>
      </c>
      <c r="Y1671" s="90" t="str">
        <f>IF(VLOOKUP(I1671,属性值!A:F,2,FALSE)&lt;17,"",IF(P1671="","",INT(VLOOKUP(P1671,属性值!A:G,R1671+1,FALSE)*VLOOKUP(I1671,属性值!A:F,5,FALSE))))</f>
        <v/>
      </c>
      <c r="Z1671" s="90" t="str">
        <f t="shared" si="55"/>
        <v/>
      </c>
      <c r="AA1671" s="90" t="str">
        <f>IF(VLOOKUP(I1671,属性值!A:B,2,FALSE)&gt;16,"",IF(P1671="","",INT(VLOOKUP(P1671,属性值!I:O,R1671+1,FALSE)*VLOOKUP(I1671,属性值!A:D,3,FALSE))))</f>
        <v/>
      </c>
      <c r="AB1671" s="90" t="str">
        <f>IF(VLOOKUP(I1671,属性值!A:B,2,FALSE)&gt;16,"",IF(P1671="","",INT(VLOOKUP(P1671,属性值!I:O,R1671+1,FALSE)*VLOOKUP(I1671,属性值!A:D,4,FALSE))))</f>
        <v/>
      </c>
      <c r="AC1671" s="90">
        <v>24</v>
      </c>
      <c r="AD1671" s="90" t="str">
        <f>IF(AC1671="","",VLOOKUP(AC1671,状态名词!A:C,2,FALSE))</f>
        <v>heal</v>
      </c>
      <c r="AE1671" s="90" t="str">
        <f>IF(AC1671="","",VLOOKUP(AC1671,状态名词!A:C,3,FALSE))</f>
        <v>治疗效果+</v>
      </c>
      <c r="AF1671" s="90">
        <v>320</v>
      </c>
    </row>
    <row r="1672" spans="1:32">
      <c r="A1672" s="90">
        <v>16079</v>
      </c>
      <c r="B1672" s="90">
        <v>20</v>
      </c>
      <c r="C1672" s="90">
        <v>4</v>
      </c>
      <c r="D1672" s="90">
        <v>20</v>
      </c>
      <c r="E1672" s="90">
        <v>5</v>
      </c>
      <c r="F1672" s="90">
        <v>-9</v>
      </c>
      <c r="H1672" s="90">
        <v>11</v>
      </c>
      <c r="I1672" s="90" t="str">
        <f>IF(H1672="",I1671,VLOOKUP(H1672,装备类型!A:B,2,FALSE))</f>
        <v>头部</v>
      </c>
      <c r="J1672" s="90">
        <v>1</v>
      </c>
      <c r="K1672" s="90" t="s">
        <v>2289</v>
      </c>
      <c r="L1672" s="90" t="s">
        <v>5475</v>
      </c>
      <c r="O1672" s="90">
        <v>1</v>
      </c>
      <c r="P1672" s="90">
        <v>20</v>
      </c>
      <c r="Q1672" s="55">
        <f t="shared" si="54"/>
        <v>25</v>
      </c>
      <c r="R1672" s="90">
        <v>4</v>
      </c>
      <c r="T1672" s="90" t="s">
        <v>3302</v>
      </c>
      <c r="Y1672" s="90" t="str">
        <f>IF(VLOOKUP(I1672,属性值!A:F,2,FALSE)&lt;17,"",IF(P1672="","",INT(VLOOKUP(P1672,属性值!A:G,R1672+1,FALSE)*VLOOKUP(I1672,属性值!A:F,5,FALSE))))</f>
        <v/>
      </c>
      <c r="Z1672" s="90" t="str">
        <f t="shared" si="55"/>
        <v/>
      </c>
      <c r="AA1672" s="90">
        <f>IF(VLOOKUP(I1672,属性值!A:B,2,FALSE)&gt;16,"",IF(P1672="","",INT(VLOOKUP(P1672,属性值!I:O,R1672+1,FALSE)*VLOOKUP(I1672,属性值!A:D,3,FALSE))))</f>
        <v>260</v>
      </c>
      <c r="AB1672" s="90">
        <f>IF(VLOOKUP(I1672,属性值!A:B,2,FALSE)&gt;16,"",IF(P1672="","",INT(VLOOKUP(P1672,属性值!I:O,R1672+1,FALSE)*VLOOKUP(I1672,属性值!A:D,4,FALSE))))</f>
        <v>130</v>
      </c>
      <c r="AC1672" s="90">
        <v>67</v>
      </c>
      <c r="AD1672" s="90" t="str">
        <f>IF(AC1672="","",VLOOKUP(AC1672,状态名词!A:C,2,FALSE))</f>
        <v>inte</v>
      </c>
      <c r="AE1672" s="90" t="str">
        <f>IF(AC1672="","",VLOOKUP(AC1672,状态名词!A:C,3,FALSE))</f>
        <v>智力</v>
      </c>
      <c r="AF1672" s="90">
        <v>20</v>
      </c>
    </row>
    <row r="1673" spans="1:32">
      <c r="I1673" s="90" t="str">
        <f>IF(H1673="",I1672,VLOOKUP(H1673,装备类型!A:B,2,FALSE))</f>
        <v>头部</v>
      </c>
      <c r="L1673" s="90" t="s">
        <v>225</v>
      </c>
      <c r="Q1673" s="55" t="str">
        <f t="shared" si="54"/>
        <v/>
      </c>
      <c r="Y1673" s="90" t="str">
        <f>IF(VLOOKUP(I1673,属性值!A:F,2,FALSE)&lt;17,"",IF(P1673="","",INT(VLOOKUP(P1673,属性值!A:G,R1673+1,FALSE)*VLOOKUP(I1673,属性值!A:F,5,FALSE))))</f>
        <v/>
      </c>
      <c r="Z1673" s="90" t="str">
        <f t="shared" si="55"/>
        <v/>
      </c>
      <c r="AA1673" s="90" t="str">
        <f>IF(VLOOKUP(I1673,属性值!A:B,2,FALSE)&gt;16,"",IF(P1673="","",INT(VLOOKUP(P1673,属性值!I:O,R1673+1,FALSE)*VLOOKUP(I1673,属性值!A:D,3,FALSE))))</f>
        <v/>
      </c>
      <c r="AB1673" s="90" t="str">
        <f>IF(VLOOKUP(I1673,属性值!A:B,2,FALSE)&gt;16,"",IF(P1673="","",INT(VLOOKUP(P1673,属性值!I:O,R1673+1,FALSE)*VLOOKUP(I1673,属性值!A:D,4,FALSE))))</f>
        <v/>
      </c>
      <c r="AC1673" s="90">
        <v>58</v>
      </c>
      <c r="AD1673" s="90" t="str">
        <f>IF(AC1673="","",VLOOKUP(AC1673,状态名词!A:C,2,FALSE))</f>
        <v>vit</v>
      </c>
      <c r="AE1673" s="90" t="str">
        <f>IF(AC1673="","",VLOOKUP(AC1673,状态名词!A:C,3,FALSE))</f>
        <v>体力</v>
      </c>
      <c r="AF1673" s="90">
        <v>20</v>
      </c>
    </row>
    <row r="1674" spans="1:32">
      <c r="I1674" s="90" t="str">
        <f>IF(H1674="",I1673,VLOOKUP(H1674,装备类型!A:B,2,FALSE))</f>
        <v>头部</v>
      </c>
      <c r="L1674" s="90" t="s">
        <v>225</v>
      </c>
      <c r="Q1674" s="55" t="str">
        <f t="shared" si="54"/>
        <v/>
      </c>
      <c r="Y1674" s="90" t="str">
        <f>IF(VLOOKUP(I1674,属性值!A:F,2,FALSE)&lt;17,"",IF(P1674="","",INT(VLOOKUP(P1674,属性值!A:G,R1674+1,FALSE)*VLOOKUP(I1674,属性值!A:F,5,FALSE))))</f>
        <v/>
      </c>
      <c r="Z1674" s="90" t="str">
        <f t="shared" si="55"/>
        <v/>
      </c>
      <c r="AA1674" s="90" t="str">
        <f>IF(VLOOKUP(I1674,属性值!A:B,2,FALSE)&gt;16,"",IF(P1674="","",INT(VLOOKUP(P1674,属性值!I:O,R1674+1,FALSE)*VLOOKUP(I1674,属性值!A:D,3,FALSE))))</f>
        <v/>
      </c>
      <c r="AB1674" s="90" t="str">
        <f>IF(VLOOKUP(I1674,属性值!A:B,2,FALSE)&gt;16,"",IF(P1674="","",INT(VLOOKUP(P1674,属性值!I:O,R1674+1,FALSE)*VLOOKUP(I1674,属性值!A:D,4,FALSE))))</f>
        <v/>
      </c>
      <c r="AC1674" s="90">
        <v>60</v>
      </c>
      <c r="AD1674" s="90" t="str">
        <f>IF(AC1674="","",VLOOKUP(AC1674,状态名词!A:C,2,FALSE))</f>
        <v>health</v>
      </c>
      <c r="AE1674" s="90" t="str">
        <f>IF(AC1674="","",VLOOKUP(AC1674,状态名词!A:C,3,FALSE))</f>
        <v>固定血量</v>
      </c>
      <c r="AF1674" s="90">
        <v>140</v>
      </c>
    </row>
    <row r="1675" spans="1:32">
      <c r="I1675" s="90" t="str">
        <f>IF(H1675="",I1674,VLOOKUP(H1675,装备类型!A:B,2,FALSE))</f>
        <v>头部</v>
      </c>
      <c r="J1675" s="90">
        <v>2</v>
      </c>
      <c r="K1675" s="90" t="s">
        <v>2290</v>
      </c>
      <c r="L1675" s="90" t="s">
        <v>2012</v>
      </c>
      <c r="O1675" s="90">
        <v>1</v>
      </c>
      <c r="P1675" s="90">
        <v>40</v>
      </c>
      <c r="Q1675" s="55">
        <f t="shared" si="54"/>
        <v>45</v>
      </c>
      <c r="R1675" s="90">
        <v>4</v>
      </c>
      <c r="T1675" s="90" t="s">
        <v>3302</v>
      </c>
      <c r="Y1675" s="90" t="str">
        <f>IF(VLOOKUP(I1675,属性值!A:F,2,FALSE)&lt;17,"",IF(P1675="","",INT(VLOOKUP(P1675,属性值!A:G,R1675+1,FALSE)*VLOOKUP(I1675,属性值!A:F,5,FALSE))))</f>
        <v/>
      </c>
      <c r="Z1675" s="90" t="str">
        <f t="shared" si="55"/>
        <v/>
      </c>
      <c r="AA1675" s="90">
        <f>IF(VLOOKUP(I1675,属性值!A:B,2,FALSE)&gt;16,"",IF(P1675="","",INT(VLOOKUP(P1675,属性值!I:O,R1675+1,FALSE)*VLOOKUP(I1675,属性值!A:D,3,FALSE))))</f>
        <v>572</v>
      </c>
      <c r="AB1675" s="90">
        <f>IF(VLOOKUP(I1675,属性值!A:B,2,FALSE)&gt;16,"",IF(P1675="","",INT(VLOOKUP(P1675,属性值!I:O,R1675+1,FALSE)*VLOOKUP(I1675,属性值!A:D,4,FALSE))))</f>
        <v>286</v>
      </c>
      <c r="AC1675" s="90">
        <v>67</v>
      </c>
      <c r="AD1675" s="90" t="str">
        <f>IF(AC1675="","",VLOOKUP(AC1675,状态名词!A:C,2,FALSE))</f>
        <v>inte</v>
      </c>
      <c r="AE1675" s="90" t="str">
        <f>IF(AC1675="","",VLOOKUP(AC1675,状态名词!A:C,3,FALSE))</f>
        <v>智力</v>
      </c>
      <c r="AF1675" s="90">
        <v>40</v>
      </c>
    </row>
    <row r="1676" spans="1:32">
      <c r="I1676" s="90" t="str">
        <f>IF(H1676="",I1675,VLOOKUP(H1676,装备类型!A:B,2,FALSE))</f>
        <v>头部</v>
      </c>
      <c r="L1676" s="90" t="s">
        <v>225</v>
      </c>
      <c r="Q1676" s="55" t="str">
        <f t="shared" si="54"/>
        <v/>
      </c>
      <c r="Y1676" s="90" t="str">
        <f>IF(VLOOKUP(I1676,属性值!A:F,2,FALSE)&lt;17,"",IF(P1676="","",INT(VLOOKUP(P1676,属性值!A:G,R1676+1,FALSE)*VLOOKUP(I1676,属性值!A:F,5,FALSE))))</f>
        <v/>
      </c>
      <c r="Z1676" s="90" t="str">
        <f t="shared" si="55"/>
        <v/>
      </c>
      <c r="AA1676" s="90" t="str">
        <f>IF(VLOOKUP(I1676,属性值!A:B,2,FALSE)&gt;16,"",IF(P1676="","",INT(VLOOKUP(P1676,属性值!I:O,R1676+1,FALSE)*VLOOKUP(I1676,属性值!A:D,3,FALSE))))</f>
        <v/>
      </c>
      <c r="AB1676" s="90" t="str">
        <f>IF(VLOOKUP(I1676,属性值!A:B,2,FALSE)&gt;16,"",IF(P1676="","",INT(VLOOKUP(P1676,属性值!I:O,R1676+1,FALSE)*VLOOKUP(I1676,属性值!A:D,4,FALSE))))</f>
        <v/>
      </c>
      <c r="AC1676" s="90">
        <v>58</v>
      </c>
      <c r="AD1676" s="90" t="str">
        <f>IF(AC1676="","",VLOOKUP(AC1676,状态名词!A:C,2,FALSE))</f>
        <v>vit</v>
      </c>
      <c r="AE1676" s="90" t="str">
        <f>IF(AC1676="","",VLOOKUP(AC1676,状态名词!A:C,3,FALSE))</f>
        <v>体力</v>
      </c>
      <c r="AF1676" s="90">
        <v>20</v>
      </c>
    </row>
    <row r="1677" spans="1:32">
      <c r="I1677" s="90" t="str">
        <f>IF(H1677="",I1676,VLOOKUP(H1677,装备类型!A:B,2,FALSE))</f>
        <v>头部</v>
      </c>
      <c r="L1677" s="90" t="s">
        <v>225</v>
      </c>
      <c r="Q1677" s="55" t="str">
        <f t="shared" si="54"/>
        <v/>
      </c>
      <c r="Y1677" s="90" t="str">
        <f>IF(VLOOKUP(I1677,属性值!A:F,2,FALSE)&lt;17,"",IF(P1677="","",INT(VLOOKUP(P1677,属性值!A:G,R1677+1,FALSE)*VLOOKUP(I1677,属性值!A:F,5,FALSE))))</f>
        <v/>
      </c>
      <c r="Z1677" s="90" t="str">
        <f t="shared" si="55"/>
        <v/>
      </c>
      <c r="AA1677" s="90" t="str">
        <f>IF(VLOOKUP(I1677,属性值!A:B,2,FALSE)&gt;16,"",IF(P1677="","",INT(VLOOKUP(P1677,属性值!I:O,R1677+1,FALSE)*VLOOKUP(I1677,属性值!A:D,3,FALSE))))</f>
        <v/>
      </c>
      <c r="AB1677" s="90" t="str">
        <f>IF(VLOOKUP(I1677,属性值!A:B,2,FALSE)&gt;16,"",IF(P1677="","",INT(VLOOKUP(P1677,属性值!I:O,R1677+1,FALSE)*VLOOKUP(I1677,属性值!A:D,4,FALSE))))</f>
        <v/>
      </c>
      <c r="AC1677" s="90">
        <v>60</v>
      </c>
      <c r="AD1677" s="90" t="str">
        <f>IF(AC1677="","",VLOOKUP(AC1677,状态名词!A:C,2,FALSE))</f>
        <v>health</v>
      </c>
      <c r="AE1677" s="90" t="str">
        <f>IF(AC1677="","",VLOOKUP(AC1677,状态名词!A:C,3,FALSE))</f>
        <v>固定血量</v>
      </c>
      <c r="AF1677" s="90">
        <v>200</v>
      </c>
    </row>
    <row r="1678" spans="1:32">
      <c r="I1678" s="90" t="str">
        <f>IF(H1678="",I1677,VLOOKUP(H1678,装备类型!A:B,2,FALSE))</f>
        <v>头部</v>
      </c>
      <c r="J1678" s="90">
        <v>3</v>
      </c>
      <c r="K1678" s="90" t="s">
        <v>2291</v>
      </c>
      <c r="L1678" s="90" t="s">
        <v>2012</v>
      </c>
      <c r="O1678" s="90">
        <v>1</v>
      </c>
      <c r="P1678" s="90">
        <v>60</v>
      </c>
      <c r="Q1678" s="55">
        <f t="shared" si="54"/>
        <v>67</v>
      </c>
      <c r="R1678" s="90">
        <v>5</v>
      </c>
      <c r="T1678" s="90" t="s">
        <v>3302</v>
      </c>
      <c r="U1678" s="90">
        <v>33755</v>
      </c>
      <c r="Y1678" s="90" t="str">
        <f>IF(VLOOKUP(I1678,属性值!A:F,2,FALSE)&lt;17,"",IF(P1678="","",INT(VLOOKUP(P1678,属性值!A:G,R1678+1,FALSE)*VLOOKUP(I1678,属性值!A:F,5,FALSE))))</f>
        <v/>
      </c>
      <c r="Z1678" s="90" t="str">
        <f t="shared" si="55"/>
        <v/>
      </c>
      <c r="AA1678" s="90">
        <f>IF(VLOOKUP(I1678,属性值!A:B,2,FALSE)&gt;16,"",IF(P1678="","",INT(VLOOKUP(P1678,属性值!I:O,R1678+1,FALSE)*VLOOKUP(I1678,属性值!A:D,3,FALSE))))</f>
        <v>1285</v>
      </c>
      <c r="AB1678" s="90">
        <f>IF(VLOOKUP(I1678,属性值!A:B,2,FALSE)&gt;16,"",IF(P1678="","",INT(VLOOKUP(P1678,属性值!I:O,R1678+1,FALSE)*VLOOKUP(I1678,属性值!A:D,4,FALSE))))</f>
        <v>642</v>
      </c>
      <c r="AC1678" s="90">
        <v>67</v>
      </c>
      <c r="AD1678" s="90" t="str">
        <f>IF(AC1678="","",VLOOKUP(AC1678,状态名词!A:C,2,FALSE))</f>
        <v>inte</v>
      </c>
      <c r="AE1678" s="90" t="str">
        <f>IF(AC1678="","",VLOOKUP(AC1678,状态名词!A:C,3,FALSE))</f>
        <v>智力</v>
      </c>
      <c r="AF1678" s="90">
        <v>70</v>
      </c>
    </row>
    <row r="1679" spans="1:32">
      <c r="I1679" s="90" t="str">
        <f>IF(H1679="",I1678,VLOOKUP(H1679,装备类型!A:B,2,FALSE))</f>
        <v>头部</v>
      </c>
      <c r="L1679" s="90" t="s">
        <v>225</v>
      </c>
      <c r="Q1679" s="55" t="str">
        <f t="shared" si="54"/>
        <v/>
      </c>
      <c r="Y1679" s="90" t="str">
        <f>IF(VLOOKUP(I1679,属性值!A:F,2,FALSE)&lt;17,"",IF(P1679="","",INT(VLOOKUP(P1679,属性值!A:G,R1679+1,FALSE)*VLOOKUP(I1679,属性值!A:F,5,FALSE))))</f>
        <v/>
      </c>
      <c r="Z1679" s="90" t="str">
        <f t="shared" si="55"/>
        <v/>
      </c>
      <c r="AA1679" s="90" t="str">
        <f>IF(VLOOKUP(I1679,属性值!A:B,2,FALSE)&gt;16,"",IF(P1679="","",INT(VLOOKUP(P1679,属性值!I:O,R1679+1,FALSE)*VLOOKUP(I1679,属性值!A:D,3,FALSE))))</f>
        <v/>
      </c>
      <c r="AB1679" s="90" t="str">
        <f>IF(VLOOKUP(I1679,属性值!A:B,2,FALSE)&gt;16,"",IF(P1679="","",INT(VLOOKUP(P1679,属性值!I:O,R1679+1,FALSE)*VLOOKUP(I1679,属性值!A:D,4,FALSE))))</f>
        <v/>
      </c>
      <c r="AC1679" s="90">
        <v>58</v>
      </c>
      <c r="AD1679" s="90" t="str">
        <f>IF(AC1679="","",VLOOKUP(AC1679,状态名词!A:C,2,FALSE))</f>
        <v>vit</v>
      </c>
      <c r="AE1679" s="90" t="str">
        <f>IF(AC1679="","",VLOOKUP(AC1679,状态名词!A:C,3,FALSE))</f>
        <v>体力</v>
      </c>
      <c r="AF1679" s="90">
        <v>30</v>
      </c>
    </row>
    <row r="1680" spans="1:32">
      <c r="I1680" s="90" t="str">
        <f>IF(H1680="",I1679,VLOOKUP(H1680,装备类型!A:B,2,FALSE))</f>
        <v>头部</v>
      </c>
      <c r="L1680" s="90" t="s">
        <v>225</v>
      </c>
      <c r="Q1680" s="55" t="str">
        <f t="shared" si="54"/>
        <v/>
      </c>
      <c r="Y1680" s="90" t="str">
        <f>IF(VLOOKUP(I1680,属性值!A:F,2,FALSE)&lt;17,"",IF(P1680="","",INT(VLOOKUP(P1680,属性值!A:G,R1680+1,FALSE)*VLOOKUP(I1680,属性值!A:F,5,FALSE))))</f>
        <v/>
      </c>
      <c r="Z1680" s="90" t="str">
        <f t="shared" si="55"/>
        <v/>
      </c>
      <c r="AA1680" s="90" t="str">
        <f>IF(VLOOKUP(I1680,属性值!A:B,2,FALSE)&gt;16,"",IF(P1680="","",INT(VLOOKUP(P1680,属性值!I:O,R1680+1,FALSE)*VLOOKUP(I1680,属性值!A:D,3,FALSE))))</f>
        <v/>
      </c>
      <c r="AB1680" s="90" t="str">
        <f>IF(VLOOKUP(I1680,属性值!A:B,2,FALSE)&gt;16,"",IF(P1680="","",INT(VLOOKUP(P1680,属性值!I:O,R1680+1,FALSE)*VLOOKUP(I1680,属性值!A:D,4,FALSE))))</f>
        <v/>
      </c>
      <c r="AC1680" s="90">
        <v>60</v>
      </c>
      <c r="AD1680" s="90" t="str">
        <f>IF(AC1680="","",VLOOKUP(AC1680,状态名词!A:C,2,FALSE))</f>
        <v>health</v>
      </c>
      <c r="AE1680" s="90" t="str">
        <f>IF(AC1680="","",VLOOKUP(AC1680,状态名词!A:C,3,FALSE))</f>
        <v>固定血量</v>
      </c>
      <c r="AF1680" s="90">
        <v>330</v>
      </c>
    </row>
    <row r="1681" spans="1:32">
      <c r="A1681" s="90">
        <v>16080</v>
      </c>
      <c r="B1681" s="90">
        <v>20</v>
      </c>
      <c r="C1681" s="90">
        <v>4</v>
      </c>
      <c r="D1681" s="90">
        <v>20</v>
      </c>
      <c r="E1681" s="90">
        <v>5</v>
      </c>
      <c r="F1681" s="90">
        <v>-9</v>
      </c>
      <c r="H1681" s="90">
        <v>12</v>
      </c>
      <c r="I1681" s="90" t="str">
        <f>IF(H1681="",I1680,VLOOKUP(H1681,装备类型!A:B,2,FALSE))</f>
        <v>胸部</v>
      </c>
      <c r="J1681" s="90">
        <v>1</v>
      </c>
      <c r="K1681" s="90" t="s">
        <v>2292</v>
      </c>
      <c r="L1681" s="90" t="s">
        <v>5475</v>
      </c>
      <c r="O1681" s="90">
        <v>1</v>
      </c>
      <c r="P1681" s="90">
        <v>20</v>
      </c>
      <c r="Q1681" s="55">
        <f t="shared" si="54"/>
        <v>25</v>
      </c>
      <c r="R1681" s="90">
        <v>4</v>
      </c>
      <c r="T1681" s="90" t="s">
        <v>3303</v>
      </c>
      <c r="Y1681" s="90" t="str">
        <f>IF(VLOOKUP(I1681,属性值!A:F,2,FALSE)&lt;17,"",IF(P1681="","",INT(VLOOKUP(P1681,属性值!A:G,R1681+1,FALSE)*VLOOKUP(I1681,属性值!A:F,5,FALSE))))</f>
        <v/>
      </c>
      <c r="Z1681" s="90" t="str">
        <f t="shared" si="55"/>
        <v/>
      </c>
      <c r="AA1681" s="90">
        <f>IF(VLOOKUP(I1681,属性值!A:B,2,FALSE)&gt;16,"",IF(P1681="","",INT(VLOOKUP(P1681,属性值!I:O,R1681+1,FALSE)*VLOOKUP(I1681,属性值!A:D,3,FALSE))))</f>
        <v>260</v>
      </c>
      <c r="AB1681" s="90">
        <f>IF(VLOOKUP(I1681,属性值!A:B,2,FALSE)&gt;16,"",IF(P1681="","",INT(VLOOKUP(P1681,属性值!I:O,R1681+1,FALSE)*VLOOKUP(I1681,属性值!A:D,4,FALSE))))</f>
        <v>130</v>
      </c>
      <c r="AC1681" s="90">
        <v>67</v>
      </c>
      <c r="AD1681" s="90" t="str">
        <f>IF(AC1681="","",VLOOKUP(AC1681,状态名词!A:C,2,FALSE))</f>
        <v>inte</v>
      </c>
      <c r="AE1681" s="90" t="str">
        <f>IF(AC1681="","",VLOOKUP(AC1681,状态名词!A:C,3,FALSE))</f>
        <v>智力</v>
      </c>
      <c r="AF1681" s="90">
        <v>20</v>
      </c>
    </row>
    <row r="1682" spans="1:32">
      <c r="I1682" s="90" t="str">
        <f>IF(H1682="",I1681,VLOOKUP(H1682,装备类型!A:B,2,FALSE))</f>
        <v>胸部</v>
      </c>
      <c r="L1682" s="90" t="s">
        <v>225</v>
      </c>
      <c r="Q1682" s="55" t="str">
        <f t="shared" si="54"/>
        <v/>
      </c>
      <c r="Y1682" s="90" t="str">
        <f>IF(VLOOKUP(I1682,属性值!A:F,2,FALSE)&lt;17,"",IF(P1682="","",INT(VLOOKUP(P1682,属性值!A:G,R1682+1,FALSE)*VLOOKUP(I1682,属性值!A:F,5,FALSE))))</f>
        <v/>
      </c>
      <c r="Z1682" s="90" t="str">
        <f t="shared" si="55"/>
        <v/>
      </c>
      <c r="AA1682" s="90" t="str">
        <f>IF(VLOOKUP(I1682,属性值!A:B,2,FALSE)&gt;16,"",IF(P1682="","",INT(VLOOKUP(P1682,属性值!I:O,R1682+1,FALSE)*VLOOKUP(I1682,属性值!A:D,3,FALSE))))</f>
        <v/>
      </c>
      <c r="AB1682" s="90" t="str">
        <f>IF(VLOOKUP(I1682,属性值!A:B,2,FALSE)&gt;16,"",IF(P1682="","",INT(VLOOKUP(P1682,属性值!I:O,R1682+1,FALSE)*VLOOKUP(I1682,属性值!A:D,4,FALSE))))</f>
        <v/>
      </c>
      <c r="AC1682" s="90">
        <v>58</v>
      </c>
      <c r="AD1682" s="90" t="str">
        <f>IF(AC1682="","",VLOOKUP(AC1682,状态名词!A:C,2,FALSE))</f>
        <v>vit</v>
      </c>
      <c r="AE1682" s="90" t="str">
        <f>IF(AC1682="","",VLOOKUP(AC1682,状态名词!A:C,3,FALSE))</f>
        <v>体力</v>
      </c>
      <c r="AF1682" s="90">
        <v>20</v>
      </c>
    </row>
    <row r="1683" spans="1:32">
      <c r="I1683" s="90" t="str">
        <f>IF(H1683="",I1682,VLOOKUP(H1683,装备类型!A:B,2,FALSE))</f>
        <v>胸部</v>
      </c>
      <c r="L1683" s="90" t="s">
        <v>225</v>
      </c>
      <c r="Q1683" s="55" t="str">
        <f t="shared" si="54"/>
        <v/>
      </c>
      <c r="Y1683" s="90" t="str">
        <f>IF(VLOOKUP(I1683,属性值!A:F,2,FALSE)&lt;17,"",IF(P1683="","",INT(VLOOKUP(P1683,属性值!A:G,R1683+1,FALSE)*VLOOKUP(I1683,属性值!A:F,5,FALSE))))</f>
        <v/>
      </c>
      <c r="Z1683" s="90" t="str">
        <f t="shared" si="55"/>
        <v/>
      </c>
      <c r="AA1683" s="90" t="str">
        <f>IF(VLOOKUP(I1683,属性值!A:B,2,FALSE)&gt;16,"",IF(P1683="","",INT(VLOOKUP(P1683,属性值!I:O,R1683+1,FALSE)*VLOOKUP(I1683,属性值!A:D,3,FALSE))))</f>
        <v/>
      </c>
      <c r="AB1683" s="90" t="str">
        <f>IF(VLOOKUP(I1683,属性值!A:B,2,FALSE)&gt;16,"",IF(P1683="","",INT(VLOOKUP(P1683,属性值!I:O,R1683+1,FALSE)*VLOOKUP(I1683,属性值!A:D,4,FALSE))))</f>
        <v/>
      </c>
      <c r="AC1683" s="90">
        <v>60</v>
      </c>
      <c r="AD1683" s="90" t="str">
        <f>IF(AC1683="","",VLOOKUP(AC1683,状态名词!A:C,2,FALSE))</f>
        <v>health</v>
      </c>
      <c r="AE1683" s="90" t="str">
        <f>IF(AC1683="","",VLOOKUP(AC1683,状态名词!A:C,3,FALSE))</f>
        <v>固定血量</v>
      </c>
      <c r="AF1683" s="90">
        <v>140</v>
      </c>
    </row>
    <row r="1684" spans="1:32">
      <c r="I1684" s="90" t="str">
        <f>IF(H1684="",I1683,VLOOKUP(H1684,装备类型!A:B,2,FALSE))</f>
        <v>胸部</v>
      </c>
      <c r="J1684" s="90">
        <v>2</v>
      </c>
      <c r="K1684" s="90" t="s">
        <v>2293</v>
      </c>
      <c r="L1684" s="90" t="s">
        <v>2012</v>
      </c>
      <c r="O1684" s="90">
        <v>1</v>
      </c>
      <c r="P1684" s="90">
        <v>40</v>
      </c>
      <c r="Q1684" s="55">
        <f t="shared" si="54"/>
        <v>45</v>
      </c>
      <c r="R1684" s="90">
        <v>4</v>
      </c>
      <c r="T1684" s="90" t="s">
        <v>3303</v>
      </c>
      <c r="Y1684" s="90" t="str">
        <f>IF(VLOOKUP(I1684,属性值!A:F,2,FALSE)&lt;17,"",IF(P1684="","",INT(VLOOKUP(P1684,属性值!A:G,R1684+1,FALSE)*VLOOKUP(I1684,属性值!A:F,5,FALSE))))</f>
        <v/>
      </c>
      <c r="Z1684" s="90" t="str">
        <f t="shared" si="55"/>
        <v/>
      </c>
      <c r="AA1684" s="90">
        <f>IF(VLOOKUP(I1684,属性值!A:B,2,FALSE)&gt;16,"",IF(P1684="","",INT(VLOOKUP(P1684,属性值!I:O,R1684+1,FALSE)*VLOOKUP(I1684,属性值!A:D,3,FALSE))))</f>
        <v>572</v>
      </c>
      <c r="AB1684" s="90">
        <f>IF(VLOOKUP(I1684,属性值!A:B,2,FALSE)&gt;16,"",IF(P1684="","",INT(VLOOKUP(P1684,属性值!I:O,R1684+1,FALSE)*VLOOKUP(I1684,属性值!A:D,4,FALSE))))</f>
        <v>286</v>
      </c>
      <c r="AC1684" s="90">
        <v>67</v>
      </c>
      <c r="AD1684" s="90" t="str">
        <f>IF(AC1684="","",VLOOKUP(AC1684,状态名词!A:C,2,FALSE))</f>
        <v>inte</v>
      </c>
      <c r="AE1684" s="90" t="str">
        <f>IF(AC1684="","",VLOOKUP(AC1684,状态名词!A:C,3,FALSE))</f>
        <v>智力</v>
      </c>
      <c r="AF1684" s="90">
        <v>40</v>
      </c>
    </row>
    <row r="1685" spans="1:32">
      <c r="I1685" s="90" t="str">
        <f>IF(H1685="",I1684,VLOOKUP(H1685,装备类型!A:B,2,FALSE))</f>
        <v>胸部</v>
      </c>
      <c r="L1685" s="90" t="s">
        <v>225</v>
      </c>
      <c r="Q1685" s="55" t="str">
        <f t="shared" si="54"/>
        <v/>
      </c>
      <c r="Y1685" s="90" t="str">
        <f>IF(VLOOKUP(I1685,属性值!A:F,2,FALSE)&lt;17,"",IF(P1685="","",INT(VLOOKUP(P1685,属性值!A:G,R1685+1,FALSE)*VLOOKUP(I1685,属性值!A:F,5,FALSE))))</f>
        <v/>
      </c>
      <c r="Z1685" s="90" t="str">
        <f t="shared" si="55"/>
        <v/>
      </c>
      <c r="AA1685" s="90" t="str">
        <f>IF(VLOOKUP(I1685,属性值!A:B,2,FALSE)&gt;16,"",IF(P1685="","",INT(VLOOKUP(P1685,属性值!I:O,R1685+1,FALSE)*VLOOKUP(I1685,属性值!A:D,3,FALSE))))</f>
        <v/>
      </c>
      <c r="AB1685" s="90" t="str">
        <f>IF(VLOOKUP(I1685,属性值!A:B,2,FALSE)&gt;16,"",IF(P1685="","",INT(VLOOKUP(P1685,属性值!I:O,R1685+1,FALSE)*VLOOKUP(I1685,属性值!A:D,4,FALSE))))</f>
        <v/>
      </c>
      <c r="AC1685" s="90">
        <v>58</v>
      </c>
      <c r="AD1685" s="90" t="str">
        <f>IF(AC1685="","",VLOOKUP(AC1685,状态名词!A:C,2,FALSE))</f>
        <v>vit</v>
      </c>
      <c r="AE1685" s="90" t="str">
        <f>IF(AC1685="","",VLOOKUP(AC1685,状态名词!A:C,3,FALSE))</f>
        <v>体力</v>
      </c>
      <c r="AF1685" s="90">
        <v>20</v>
      </c>
    </row>
    <row r="1686" spans="1:32">
      <c r="I1686" s="90" t="str">
        <f>IF(H1686="",I1685,VLOOKUP(H1686,装备类型!A:B,2,FALSE))</f>
        <v>胸部</v>
      </c>
      <c r="L1686" s="90" t="s">
        <v>225</v>
      </c>
      <c r="Q1686" s="55" t="str">
        <f t="shared" si="54"/>
        <v/>
      </c>
      <c r="Y1686" s="90" t="str">
        <f>IF(VLOOKUP(I1686,属性值!A:F,2,FALSE)&lt;17,"",IF(P1686="","",INT(VLOOKUP(P1686,属性值!A:G,R1686+1,FALSE)*VLOOKUP(I1686,属性值!A:F,5,FALSE))))</f>
        <v/>
      </c>
      <c r="Z1686" s="90" t="str">
        <f t="shared" si="55"/>
        <v/>
      </c>
      <c r="AA1686" s="90" t="str">
        <f>IF(VLOOKUP(I1686,属性值!A:B,2,FALSE)&gt;16,"",IF(P1686="","",INT(VLOOKUP(P1686,属性值!I:O,R1686+1,FALSE)*VLOOKUP(I1686,属性值!A:D,3,FALSE))))</f>
        <v/>
      </c>
      <c r="AB1686" s="90" t="str">
        <f>IF(VLOOKUP(I1686,属性值!A:B,2,FALSE)&gt;16,"",IF(P1686="","",INT(VLOOKUP(P1686,属性值!I:O,R1686+1,FALSE)*VLOOKUP(I1686,属性值!A:D,4,FALSE))))</f>
        <v/>
      </c>
      <c r="AC1686" s="90">
        <v>60</v>
      </c>
      <c r="AD1686" s="90" t="str">
        <f>IF(AC1686="","",VLOOKUP(AC1686,状态名词!A:C,2,FALSE))</f>
        <v>health</v>
      </c>
      <c r="AE1686" s="90" t="str">
        <f>IF(AC1686="","",VLOOKUP(AC1686,状态名词!A:C,3,FALSE))</f>
        <v>固定血量</v>
      </c>
      <c r="AF1686" s="90">
        <v>200</v>
      </c>
    </row>
    <row r="1687" spans="1:32">
      <c r="I1687" s="90" t="str">
        <f>IF(H1687="",I1686,VLOOKUP(H1687,装备类型!A:B,2,FALSE))</f>
        <v>胸部</v>
      </c>
      <c r="J1687" s="90">
        <v>3</v>
      </c>
      <c r="K1687" s="90" t="s">
        <v>2294</v>
      </c>
      <c r="L1687" s="90" t="s">
        <v>2012</v>
      </c>
      <c r="O1687" s="90">
        <v>1</v>
      </c>
      <c r="P1687" s="90">
        <v>60</v>
      </c>
      <c r="Q1687" s="55">
        <f t="shared" ref="Q1687:Q1750" si="56">IF(R1687="","",IF(R1687=1,P1687,R1687*2-3+P1687))</f>
        <v>67</v>
      </c>
      <c r="R1687" s="90">
        <v>5</v>
      </c>
      <c r="T1687" s="90" t="s">
        <v>3303</v>
      </c>
      <c r="U1687" s="90">
        <v>33756</v>
      </c>
      <c r="Y1687" s="90" t="str">
        <f>IF(VLOOKUP(I1687,属性值!A:F,2,FALSE)&lt;17,"",IF(P1687="","",INT(VLOOKUP(P1687,属性值!A:G,R1687+1,FALSE)*VLOOKUP(I1687,属性值!A:F,5,FALSE))))</f>
        <v/>
      </c>
      <c r="Z1687" s="90" t="str">
        <f t="shared" si="55"/>
        <v/>
      </c>
      <c r="AA1687" s="90">
        <f>IF(VLOOKUP(I1687,属性值!A:B,2,FALSE)&gt;16,"",IF(P1687="","",INT(VLOOKUP(P1687,属性值!I:O,R1687+1,FALSE)*VLOOKUP(I1687,属性值!A:D,3,FALSE))))</f>
        <v>1285</v>
      </c>
      <c r="AB1687" s="90">
        <f>IF(VLOOKUP(I1687,属性值!A:B,2,FALSE)&gt;16,"",IF(P1687="","",INT(VLOOKUP(P1687,属性值!I:O,R1687+1,FALSE)*VLOOKUP(I1687,属性值!A:D,4,FALSE))))</f>
        <v>642</v>
      </c>
      <c r="AC1687" s="90">
        <v>67</v>
      </c>
      <c r="AD1687" s="90" t="str">
        <f>IF(AC1687="","",VLOOKUP(AC1687,状态名词!A:C,2,FALSE))</f>
        <v>inte</v>
      </c>
      <c r="AE1687" s="90" t="str">
        <f>IF(AC1687="","",VLOOKUP(AC1687,状态名词!A:C,3,FALSE))</f>
        <v>智力</v>
      </c>
      <c r="AF1687" s="90">
        <v>70</v>
      </c>
    </row>
    <row r="1688" spans="1:32">
      <c r="I1688" s="90" t="str">
        <f>IF(H1688="",I1687,VLOOKUP(H1688,装备类型!A:B,2,FALSE))</f>
        <v>胸部</v>
      </c>
      <c r="L1688" s="90" t="s">
        <v>225</v>
      </c>
      <c r="Q1688" s="55" t="str">
        <f t="shared" si="56"/>
        <v/>
      </c>
      <c r="Y1688" s="90" t="str">
        <f>IF(VLOOKUP(I1688,属性值!A:F,2,FALSE)&lt;17,"",IF(P1688="","",INT(VLOOKUP(P1688,属性值!A:G,R1688+1,FALSE)*VLOOKUP(I1688,属性值!A:F,5,FALSE))))</f>
        <v/>
      </c>
      <c r="Z1688" s="90" t="str">
        <f t="shared" si="55"/>
        <v/>
      </c>
      <c r="AA1688" s="90" t="str">
        <f>IF(VLOOKUP(I1688,属性值!A:B,2,FALSE)&gt;16,"",IF(P1688="","",INT(VLOOKUP(P1688,属性值!I:O,R1688+1,FALSE)*VLOOKUP(I1688,属性值!A:D,3,FALSE))))</f>
        <v/>
      </c>
      <c r="AB1688" s="90" t="str">
        <f>IF(VLOOKUP(I1688,属性值!A:B,2,FALSE)&gt;16,"",IF(P1688="","",INT(VLOOKUP(P1688,属性值!I:O,R1688+1,FALSE)*VLOOKUP(I1688,属性值!A:D,4,FALSE))))</f>
        <v/>
      </c>
      <c r="AC1688" s="90">
        <v>58</v>
      </c>
      <c r="AD1688" s="90" t="str">
        <f>IF(AC1688="","",VLOOKUP(AC1688,状态名词!A:C,2,FALSE))</f>
        <v>vit</v>
      </c>
      <c r="AE1688" s="90" t="str">
        <f>IF(AC1688="","",VLOOKUP(AC1688,状态名词!A:C,3,FALSE))</f>
        <v>体力</v>
      </c>
      <c r="AF1688" s="90">
        <v>30</v>
      </c>
    </row>
    <row r="1689" spans="1:32">
      <c r="I1689" s="90" t="str">
        <f>IF(H1689="",I1688,VLOOKUP(H1689,装备类型!A:B,2,FALSE))</f>
        <v>胸部</v>
      </c>
      <c r="L1689" s="90" t="s">
        <v>225</v>
      </c>
      <c r="Q1689" s="55" t="str">
        <f t="shared" si="56"/>
        <v/>
      </c>
      <c r="Y1689" s="90" t="str">
        <f>IF(VLOOKUP(I1689,属性值!A:F,2,FALSE)&lt;17,"",IF(P1689="","",INT(VLOOKUP(P1689,属性值!A:G,R1689+1,FALSE)*VLOOKUP(I1689,属性值!A:F,5,FALSE))))</f>
        <v/>
      </c>
      <c r="Z1689" s="90" t="str">
        <f t="shared" si="55"/>
        <v/>
      </c>
      <c r="AA1689" s="90" t="str">
        <f>IF(VLOOKUP(I1689,属性值!A:B,2,FALSE)&gt;16,"",IF(P1689="","",INT(VLOOKUP(P1689,属性值!I:O,R1689+1,FALSE)*VLOOKUP(I1689,属性值!A:D,3,FALSE))))</f>
        <v/>
      </c>
      <c r="AB1689" s="90" t="str">
        <f>IF(VLOOKUP(I1689,属性值!A:B,2,FALSE)&gt;16,"",IF(P1689="","",INT(VLOOKUP(P1689,属性值!I:O,R1689+1,FALSE)*VLOOKUP(I1689,属性值!A:D,4,FALSE))))</f>
        <v/>
      </c>
      <c r="AC1689" s="90">
        <v>60</v>
      </c>
      <c r="AD1689" s="90" t="str">
        <f>IF(AC1689="","",VLOOKUP(AC1689,状态名词!A:C,2,FALSE))</f>
        <v>health</v>
      </c>
      <c r="AE1689" s="90" t="str">
        <f>IF(AC1689="","",VLOOKUP(AC1689,状态名词!A:C,3,FALSE))</f>
        <v>固定血量</v>
      </c>
      <c r="AF1689" s="90">
        <v>330</v>
      </c>
    </row>
    <row r="1690" spans="1:32">
      <c r="A1690" s="90">
        <v>16081</v>
      </c>
      <c r="B1690" s="90">
        <v>20</v>
      </c>
      <c r="C1690" s="90">
        <v>4</v>
      </c>
      <c r="D1690" s="90">
        <v>20</v>
      </c>
      <c r="E1690" s="90">
        <v>5</v>
      </c>
      <c r="F1690" s="90">
        <v>-9</v>
      </c>
      <c r="H1690" s="90">
        <v>13</v>
      </c>
      <c r="I1690" s="90" t="str">
        <f>IF(H1690="",I1689,VLOOKUP(H1690,装备类型!A:B,2,FALSE))</f>
        <v>腿部</v>
      </c>
      <c r="J1690" s="90">
        <v>1</v>
      </c>
      <c r="K1690" s="90" t="s">
        <v>2295</v>
      </c>
      <c r="L1690" s="90" t="s">
        <v>5475</v>
      </c>
      <c r="O1690" s="90">
        <v>1</v>
      </c>
      <c r="P1690" s="90">
        <v>20</v>
      </c>
      <c r="Q1690" s="55">
        <f t="shared" si="56"/>
        <v>25</v>
      </c>
      <c r="R1690" s="90">
        <v>4</v>
      </c>
      <c r="T1690" s="90" t="s">
        <v>3304</v>
      </c>
      <c r="Y1690" s="90" t="str">
        <f>IF(VLOOKUP(I1690,属性值!A:F,2,FALSE)&lt;17,"",IF(P1690="","",INT(VLOOKUP(P1690,属性值!A:G,R1690+1,FALSE)*VLOOKUP(I1690,属性值!A:F,5,FALSE))))</f>
        <v/>
      </c>
      <c r="Z1690" s="90" t="str">
        <f t="shared" si="55"/>
        <v/>
      </c>
      <c r="AA1690" s="90">
        <f>IF(VLOOKUP(I1690,属性值!A:B,2,FALSE)&gt;16,"",IF(P1690="","",INT(VLOOKUP(P1690,属性值!I:O,R1690+1,FALSE)*VLOOKUP(I1690,属性值!A:D,3,FALSE))))</f>
        <v>260</v>
      </c>
      <c r="AB1690" s="90">
        <f>IF(VLOOKUP(I1690,属性值!A:B,2,FALSE)&gt;16,"",IF(P1690="","",INT(VLOOKUP(P1690,属性值!I:O,R1690+1,FALSE)*VLOOKUP(I1690,属性值!A:D,4,FALSE))))</f>
        <v>130</v>
      </c>
      <c r="AC1690" s="90">
        <v>67</v>
      </c>
      <c r="AD1690" s="90" t="str">
        <f>IF(AC1690="","",VLOOKUP(AC1690,状态名词!A:C,2,FALSE))</f>
        <v>inte</v>
      </c>
      <c r="AE1690" s="90" t="str">
        <f>IF(AC1690="","",VLOOKUP(AC1690,状态名词!A:C,3,FALSE))</f>
        <v>智力</v>
      </c>
      <c r="AF1690" s="90">
        <v>20</v>
      </c>
    </row>
    <row r="1691" spans="1:32">
      <c r="I1691" s="90" t="str">
        <f>IF(H1691="",I1690,VLOOKUP(H1691,装备类型!A:B,2,FALSE))</f>
        <v>腿部</v>
      </c>
      <c r="L1691" s="90" t="s">
        <v>225</v>
      </c>
      <c r="Q1691" s="55" t="str">
        <f t="shared" si="56"/>
        <v/>
      </c>
      <c r="Y1691" s="90" t="str">
        <f>IF(VLOOKUP(I1691,属性值!A:F,2,FALSE)&lt;17,"",IF(P1691="","",INT(VLOOKUP(P1691,属性值!A:G,R1691+1,FALSE)*VLOOKUP(I1691,属性值!A:F,5,FALSE))))</f>
        <v/>
      </c>
      <c r="Z1691" s="90" t="str">
        <f t="shared" si="55"/>
        <v/>
      </c>
      <c r="AA1691" s="90" t="str">
        <f>IF(VLOOKUP(I1691,属性值!A:B,2,FALSE)&gt;16,"",IF(P1691="","",INT(VLOOKUP(P1691,属性值!I:O,R1691+1,FALSE)*VLOOKUP(I1691,属性值!A:D,3,FALSE))))</f>
        <v/>
      </c>
      <c r="AB1691" s="90" t="str">
        <f>IF(VLOOKUP(I1691,属性值!A:B,2,FALSE)&gt;16,"",IF(P1691="","",INT(VLOOKUP(P1691,属性值!I:O,R1691+1,FALSE)*VLOOKUP(I1691,属性值!A:D,4,FALSE))))</f>
        <v/>
      </c>
      <c r="AC1691" s="90">
        <v>58</v>
      </c>
      <c r="AD1691" s="90" t="str">
        <f>IF(AC1691="","",VLOOKUP(AC1691,状态名词!A:C,2,FALSE))</f>
        <v>vit</v>
      </c>
      <c r="AE1691" s="90" t="str">
        <f>IF(AC1691="","",VLOOKUP(AC1691,状态名词!A:C,3,FALSE))</f>
        <v>体力</v>
      </c>
      <c r="AF1691" s="90">
        <v>20</v>
      </c>
    </row>
    <row r="1692" spans="1:32">
      <c r="I1692" s="90" t="str">
        <f>IF(H1692="",I1691,VLOOKUP(H1692,装备类型!A:B,2,FALSE))</f>
        <v>腿部</v>
      </c>
      <c r="L1692" s="90" t="s">
        <v>225</v>
      </c>
      <c r="Q1692" s="55" t="str">
        <f t="shared" si="56"/>
        <v/>
      </c>
      <c r="Y1692" s="90" t="str">
        <f>IF(VLOOKUP(I1692,属性值!A:F,2,FALSE)&lt;17,"",IF(P1692="","",INT(VLOOKUP(P1692,属性值!A:G,R1692+1,FALSE)*VLOOKUP(I1692,属性值!A:F,5,FALSE))))</f>
        <v/>
      </c>
      <c r="Z1692" s="90" t="str">
        <f t="shared" si="55"/>
        <v/>
      </c>
      <c r="AA1692" s="90" t="str">
        <f>IF(VLOOKUP(I1692,属性值!A:B,2,FALSE)&gt;16,"",IF(P1692="","",INT(VLOOKUP(P1692,属性值!I:O,R1692+1,FALSE)*VLOOKUP(I1692,属性值!A:D,3,FALSE))))</f>
        <v/>
      </c>
      <c r="AB1692" s="90" t="str">
        <f>IF(VLOOKUP(I1692,属性值!A:B,2,FALSE)&gt;16,"",IF(P1692="","",INT(VLOOKUP(P1692,属性值!I:O,R1692+1,FALSE)*VLOOKUP(I1692,属性值!A:D,4,FALSE))))</f>
        <v/>
      </c>
      <c r="AC1692" s="90">
        <v>60</v>
      </c>
      <c r="AD1692" s="90" t="str">
        <f>IF(AC1692="","",VLOOKUP(AC1692,状态名词!A:C,2,FALSE))</f>
        <v>health</v>
      </c>
      <c r="AE1692" s="90" t="str">
        <f>IF(AC1692="","",VLOOKUP(AC1692,状态名词!A:C,3,FALSE))</f>
        <v>固定血量</v>
      </c>
      <c r="AF1692" s="90">
        <v>140</v>
      </c>
    </row>
    <row r="1693" spans="1:32">
      <c r="I1693" s="90" t="str">
        <f>IF(H1693="",I1692,VLOOKUP(H1693,装备类型!A:B,2,FALSE))</f>
        <v>腿部</v>
      </c>
      <c r="J1693" s="90">
        <v>2</v>
      </c>
      <c r="K1693" s="90" t="s">
        <v>2296</v>
      </c>
      <c r="L1693" s="90" t="s">
        <v>2012</v>
      </c>
      <c r="O1693" s="90">
        <v>1</v>
      </c>
      <c r="P1693" s="90">
        <v>40</v>
      </c>
      <c r="Q1693" s="55">
        <f t="shared" si="56"/>
        <v>45</v>
      </c>
      <c r="R1693" s="90">
        <v>4</v>
      </c>
      <c r="T1693" s="90" t="s">
        <v>3304</v>
      </c>
      <c r="Y1693" s="90" t="str">
        <f>IF(VLOOKUP(I1693,属性值!A:F,2,FALSE)&lt;17,"",IF(P1693="","",INT(VLOOKUP(P1693,属性值!A:G,R1693+1,FALSE)*VLOOKUP(I1693,属性值!A:F,5,FALSE))))</f>
        <v/>
      </c>
      <c r="Z1693" s="90" t="str">
        <f t="shared" si="55"/>
        <v/>
      </c>
      <c r="AA1693" s="90">
        <f>IF(VLOOKUP(I1693,属性值!A:B,2,FALSE)&gt;16,"",IF(P1693="","",INT(VLOOKUP(P1693,属性值!I:O,R1693+1,FALSE)*VLOOKUP(I1693,属性值!A:D,3,FALSE))))</f>
        <v>572</v>
      </c>
      <c r="AB1693" s="90">
        <f>IF(VLOOKUP(I1693,属性值!A:B,2,FALSE)&gt;16,"",IF(P1693="","",INT(VLOOKUP(P1693,属性值!I:O,R1693+1,FALSE)*VLOOKUP(I1693,属性值!A:D,4,FALSE))))</f>
        <v>286</v>
      </c>
      <c r="AC1693" s="90">
        <v>67</v>
      </c>
      <c r="AD1693" s="90" t="str">
        <f>IF(AC1693="","",VLOOKUP(AC1693,状态名词!A:C,2,FALSE))</f>
        <v>inte</v>
      </c>
      <c r="AE1693" s="90" t="str">
        <f>IF(AC1693="","",VLOOKUP(AC1693,状态名词!A:C,3,FALSE))</f>
        <v>智力</v>
      </c>
      <c r="AF1693" s="90">
        <v>40</v>
      </c>
    </row>
    <row r="1694" spans="1:32">
      <c r="I1694" s="90" t="str">
        <f>IF(H1694="",I1693,VLOOKUP(H1694,装备类型!A:B,2,FALSE))</f>
        <v>腿部</v>
      </c>
      <c r="L1694" s="90" t="s">
        <v>225</v>
      </c>
      <c r="Q1694" s="55" t="str">
        <f t="shared" si="56"/>
        <v/>
      </c>
      <c r="Y1694" s="90" t="str">
        <f>IF(VLOOKUP(I1694,属性值!A:F,2,FALSE)&lt;17,"",IF(P1694="","",INT(VLOOKUP(P1694,属性值!A:G,R1694+1,FALSE)*VLOOKUP(I1694,属性值!A:F,5,FALSE))))</f>
        <v/>
      </c>
      <c r="Z1694" s="90" t="str">
        <f t="shared" si="55"/>
        <v/>
      </c>
      <c r="AA1694" s="90" t="str">
        <f>IF(VLOOKUP(I1694,属性值!A:B,2,FALSE)&gt;16,"",IF(P1694="","",INT(VLOOKUP(P1694,属性值!I:O,R1694+1,FALSE)*VLOOKUP(I1694,属性值!A:D,3,FALSE))))</f>
        <v/>
      </c>
      <c r="AB1694" s="90" t="str">
        <f>IF(VLOOKUP(I1694,属性值!A:B,2,FALSE)&gt;16,"",IF(P1694="","",INT(VLOOKUP(P1694,属性值!I:O,R1694+1,FALSE)*VLOOKUP(I1694,属性值!A:D,4,FALSE))))</f>
        <v/>
      </c>
      <c r="AC1694" s="90">
        <v>58</v>
      </c>
      <c r="AD1694" s="90" t="str">
        <f>IF(AC1694="","",VLOOKUP(AC1694,状态名词!A:C,2,FALSE))</f>
        <v>vit</v>
      </c>
      <c r="AE1694" s="90" t="str">
        <f>IF(AC1694="","",VLOOKUP(AC1694,状态名词!A:C,3,FALSE))</f>
        <v>体力</v>
      </c>
      <c r="AF1694" s="90">
        <v>20</v>
      </c>
    </row>
    <row r="1695" spans="1:32">
      <c r="I1695" s="90" t="str">
        <f>IF(H1695="",I1694,VLOOKUP(H1695,装备类型!A:B,2,FALSE))</f>
        <v>腿部</v>
      </c>
      <c r="L1695" s="90" t="s">
        <v>225</v>
      </c>
      <c r="Q1695" s="55" t="str">
        <f t="shared" si="56"/>
        <v/>
      </c>
      <c r="Y1695" s="90" t="str">
        <f>IF(VLOOKUP(I1695,属性值!A:F,2,FALSE)&lt;17,"",IF(P1695="","",INT(VLOOKUP(P1695,属性值!A:G,R1695+1,FALSE)*VLOOKUP(I1695,属性值!A:F,5,FALSE))))</f>
        <v/>
      </c>
      <c r="Z1695" s="90" t="str">
        <f t="shared" si="55"/>
        <v/>
      </c>
      <c r="AA1695" s="90" t="str">
        <f>IF(VLOOKUP(I1695,属性值!A:B,2,FALSE)&gt;16,"",IF(P1695="","",INT(VLOOKUP(P1695,属性值!I:O,R1695+1,FALSE)*VLOOKUP(I1695,属性值!A:D,3,FALSE))))</f>
        <v/>
      </c>
      <c r="AB1695" s="90" t="str">
        <f>IF(VLOOKUP(I1695,属性值!A:B,2,FALSE)&gt;16,"",IF(P1695="","",INT(VLOOKUP(P1695,属性值!I:O,R1695+1,FALSE)*VLOOKUP(I1695,属性值!A:D,4,FALSE))))</f>
        <v/>
      </c>
      <c r="AC1695" s="90">
        <v>60</v>
      </c>
      <c r="AD1695" s="90" t="str">
        <f>IF(AC1695="","",VLOOKUP(AC1695,状态名词!A:C,2,FALSE))</f>
        <v>health</v>
      </c>
      <c r="AE1695" s="90" t="str">
        <f>IF(AC1695="","",VLOOKUP(AC1695,状态名词!A:C,3,FALSE))</f>
        <v>固定血量</v>
      </c>
      <c r="AF1695" s="90">
        <v>200</v>
      </c>
    </row>
    <row r="1696" spans="1:32">
      <c r="I1696" s="90" t="str">
        <f>IF(H1696="",I1695,VLOOKUP(H1696,装备类型!A:B,2,FALSE))</f>
        <v>腿部</v>
      </c>
      <c r="J1696" s="90">
        <v>3</v>
      </c>
      <c r="K1696" s="90" t="s">
        <v>2297</v>
      </c>
      <c r="L1696" s="90" t="s">
        <v>2012</v>
      </c>
      <c r="O1696" s="90">
        <v>1</v>
      </c>
      <c r="P1696" s="90">
        <v>60</v>
      </c>
      <c r="Q1696" s="55">
        <f t="shared" si="56"/>
        <v>67</v>
      </c>
      <c r="R1696" s="90">
        <v>5</v>
      </c>
      <c r="T1696" s="90" t="s">
        <v>3304</v>
      </c>
      <c r="U1696" s="90">
        <v>33757</v>
      </c>
      <c r="Y1696" s="90" t="str">
        <f>IF(VLOOKUP(I1696,属性值!A:F,2,FALSE)&lt;17,"",IF(P1696="","",INT(VLOOKUP(P1696,属性值!A:G,R1696+1,FALSE)*VLOOKUP(I1696,属性值!A:F,5,FALSE))))</f>
        <v/>
      </c>
      <c r="Z1696" s="90" t="str">
        <f t="shared" si="55"/>
        <v/>
      </c>
      <c r="AA1696" s="90">
        <f>IF(VLOOKUP(I1696,属性值!A:B,2,FALSE)&gt;16,"",IF(P1696="","",INT(VLOOKUP(P1696,属性值!I:O,R1696+1,FALSE)*VLOOKUP(I1696,属性值!A:D,3,FALSE))))</f>
        <v>1285</v>
      </c>
      <c r="AB1696" s="90">
        <f>IF(VLOOKUP(I1696,属性值!A:B,2,FALSE)&gt;16,"",IF(P1696="","",INT(VLOOKUP(P1696,属性值!I:O,R1696+1,FALSE)*VLOOKUP(I1696,属性值!A:D,4,FALSE))))</f>
        <v>642</v>
      </c>
      <c r="AC1696" s="90">
        <v>67</v>
      </c>
      <c r="AD1696" s="90" t="str">
        <f>IF(AC1696="","",VLOOKUP(AC1696,状态名词!A:C,2,FALSE))</f>
        <v>inte</v>
      </c>
      <c r="AE1696" s="90" t="str">
        <f>IF(AC1696="","",VLOOKUP(AC1696,状态名词!A:C,3,FALSE))</f>
        <v>智力</v>
      </c>
      <c r="AF1696" s="90">
        <v>70</v>
      </c>
    </row>
    <row r="1697" spans="1:32">
      <c r="I1697" s="90" t="str">
        <f>IF(H1697="",I1696,VLOOKUP(H1697,装备类型!A:B,2,FALSE))</f>
        <v>腿部</v>
      </c>
      <c r="L1697" s="90" t="s">
        <v>225</v>
      </c>
      <c r="Q1697" s="55" t="str">
        <f t="shared" si="56"/>
        <v/>
      </c>
      <c r="Y1697" s="90" t="str">
        <f>IF(VLOOKUP(I1697,属性值!A:F,2,FALSE)&lt;17,"",IF(P1697="","",INT(VLOOKUP(P1697,属性值!A:G,R1697+1,FALSE)*VLOOKUP(I1697,属性值!A:F,5,FALSE))))</f>
        <v/>
      </c>
      <c r="Z1697" s="90" t="str">
        <f t="shared" si="55"/>
        <v/>
      </c>
      <c r="AA1697" s="90" t="str">
        <f>IF(VLOOKUP(I1697,属性值!A:B,2,FALSE)&gt;16,"",IF(P1697="","",INT(VLOOKUP(P1697,属性值!I:O,R1697+1,FALSE)*VLOOKUP(I1697,属性值!A:D,3,FALSE))))</f>
        <v/>
      </c>
      <c r="AB1697" s="90" t="str">
        <f>IF(VLOOKUP(I1697,属性值!A:B,2,FALSE)&gt;16,"",IF(P1697="","",INT(VLOOKUP(P1697,属性值!I:O,R1697+1,FALSE)*VLOOKUP(I1697,属性值!A:D,4,FALSE))))</f>
        <v/>
      </c>
      <c r="AC1697" s="90">
        <v>58</v>
      </c>
      <c r="AD1697" s="90" t="str">
        <f>IF(AC1697="","",VLOOKUP(AC1697,状态名词!A:C,2,FALSE))</f>
        <v>vit</v>
      </c>
      <c r="AE1697" s="90" t="str">
        <f>IF(AC1697="","",VLOOKUP(AC1697,状态名词!A:C,3,FALSE))</f>
        <v>体力</v>
      </c>
      <c r="AF1697" s="90">
        <v>30</v>
      </c>
    </row>
    <row r="1698" spans="1:32">
      <c r="I1698" s="90" t="str">
        <f>IF(H1698="",I1697,VLOOKUP(H1698,装备类型!A:B,2,FALSE))</f>
        <v>腿部</v>
      </c>
      <c r="L1698" s="90" t="s">
        <v>225</v>
      </c>
      <c r="Q1698" s="55" t="str">
        <f t="shared" si="56"/>
        <v/>
      </c>
      <c r="Y1698" s="90" t="str">
        <f>IF(VLOOKUP(I1698,属性值!A:F,2,FALSE)&lt;17,"",IF(P1698="","",INT(VLOOKUP(P1698,属性值!A:G,R1698+1,FALSE)*VLOOKUP(I1698,属性值!A:F,5,FALSE))))</f>
        <v/>
      </c>
      <c r="Z1698" s="90" t="str">
        <f t="shared" ref="Z1698:Z1761" si="57">Y1698</f>
        <v/>
      </c>
      <c r="AA1698" s="90" t="str">
        <f>IF(VLOOKUP(I1698,属性值!A:B,2,FALSE)&gt;16,"",IF(P1698="","",INT(VLOOKUP(P1698,属性值!I:O,R1698+1,FALSE)*VLOOKUP(I1698,属性值!A:D,3,FALSE))))</f>
        <v/>
      </c>
      <c r="AB1698" s="90" t="str">
        <f>IF(VLOOKUP(I1698,属性值!A:B,2,FALSE)&gt;16,"",IF(P1698="","",INT(VLOOKUP(P1698,属性值!I:O,R1698+1,FALSE)*VLOOKUP(I1698,属性值!A:D,4,FALSE))))</f>
        <v/>
      </c>
      <c r="AC1698" s="90">
        <v>60</v>
      </c>
      <c r="AD1698" s="90" t="str">
        <f>IF(AC1698="","",VLOOKUP(AC1698,状态名词!A:C,2,FALSE))</f>
        <v>health</v>
      </c>
      <c r="AE1698" s="90" t="str">
        <f>IF(AC1698="","",VLOOKUP(AC1698,状态名词!A:C,3,FALSE))</f>
        <v>固定血量</v>
      </c>
      <c r="AF1698" s="90">
        <v>330</v>
      </c>
    </row>
    <row r="1699" spans="1:32">
      <c r="A1699" s="90">
        <v>16082</v>
      </c>
      <c r="B1699" s="90">
        <v>20</v>
      </c>
      <c r="C1699" s="90">
        <v>4</v>
      </c>
      <c r="D1699" s="90">
        <v>20</v>
      </c>
      <c r="E1699" s="90">
        <v>5</v>
      </c>
      <c r="F1699" s="90">
        <v>-9</v>
      </c>
      <c r="H1699" s="90">
        <v>14</v>
      </c>
      <c r="I1699" s="90" t="str">
        <f>IF(H1699="",I1698,VLOOKUP(H1699,装备类型!A:B,2,FALSE))</f>
        <v>戒指</v>
      </c>
      <c r="J1699" s="90">
        <v>1</v>
      </c>
      <c r="K1699" s="90" t="s">
        <v>2298</v>
      </c>
      <c r="L1699" s="90" t="s">
        <v>5475</v>
      </c>
      <c r="O1699" s="90">
        <v>1</v>
      </c>
      <c r="P1699" s="90">
        <v>20</v>
      </c>
      <c r="Q1699" s="55">
        <f t="shared" si="56"/>
        <v>25</v>
      </c>
      <c r="R1699" s="90">
        <v>4</v>
      </c>
      <c r="T1699" s="90" t="s">
        <v>3305</v>
      </c>
      <c r="Y1699" s="90" t="str">
        <f>IF(VLOOKUP(I1699,属性值!A:F,2,FALSE)&lt;17,"",IF(P1699="","",INT(VLOOKUP(P1699,属性值!A:G,R1699+1,FALSE)*VLOOKUP(I1699,属性值!A:F,5,FALSE))))</f>
        <v/>
      </c>
      <c r="Z1699" s="90" t="str">
        <f t="shared" si="57"/>
        <v/>
      </c>
      <c r="AA1699" s="90">
        <f>IF(VLOOKUP(I1699,属性值!A:B,2,FALSE)&gt;16,"",IF(P1699="","",INT(VLOOKUP(P1699,属性值!I:O,R1699+1,FALSE)*VLOOKUP(I1699,属性值!A:D,3,FALSE))))</f>
        <v>130</v>
      </c>
      <c r="AB1699" s="90">
        <f>IF(VLOOKUP(I1699,属性值!A:B,2,FALSE)&gt;16,"",IF(P1699="","",INT(VLOOKUP(P1699,属性值!I:O,R1699+1,FALSE)*VLOOKUP(I1699,属性值!A:D,4,FALSE))))</f>
        <v>260</v>
      </c>
      <c r="AC1699" s="90">
        <v>67</v>
      </c>
      <c r="AD1699" s="90" t="str">
        <f>IF(AC1699="","",VLOOKUP(AC1699,状态名词!A:C,2,FALSE))</f>
        <v>inte</v>
      </c>
      <c r="AE1699" s="90" t="str">
        <f>IF(AC1699="","",VLOOKUP(AC1699,状态名词!A:C,3,FALSE))</f>
        <v>智力</v>
      </c>
      <c r="AF1699" s="90">
        <v>20</v>
      </c>
    </row>
    <row r="1700" spans="1:32">
      <c r="I1700" s="90" t="str">
        <f>IF(H1700="",I1699,VLOOKUP(H1700,装备类型!A:B,2,FALSE))</f>
        <v>戒指</v>
      </c>
      <c r="L1700" s="90" t="s">
        <v>225</v>
      </c>
      <c r="Q1700" s="55" t="str">
        <f t="shared" si="56"/>
        <v/>
      </c>
      <c r="Y1700" s="90" t="str">
        <f>IF(VLOOKUP(I1700,属性值!A:F,2,FALSE)&lt;17,"",IF(P1700="","",INT(VLOOKUP(P1700,属性值!A:G,R1700+1,FALSE)*VLOOKUP(I1700,属性值!A:F,5,FALSE))))</f>
        <v/>
      </c>
      <c r="Z1700" s="90" t="str">
        <f t="shared" si="57"/>
        <v/>
      </c>
      <c r="AA1700" s="90" t="str">
        <f>IF(VLOOKUP(I1700,属性值!A:B,2,FALSE)&gt;16,"",IF(P1700="","",INT(VLOOKUP(P1700,属性值!I:O,R1700+1,FALSE)*VLOOKUP(I1700,属性值!A:D,3,FALSE))))</f>
        <v/>
      </c>
      <c r="AB1700" s="90" t="str">
        <f>IF(VLOOKUP(I1700,属性值!A:B,2,FALSE)&gt;16,"",IF(P1700="","",INT(VLOOKUP(P1700,属性值!I:O,R1700+1,FALSE)*VLOOKUP(I1700,属性值!A:D,4,FALSE))))</f>
        <v/>
      </c>
      <c r="AC1700" s="90">
        <v>58</v>
      </c>
      <c r="AD1700" s="90" t="str">
        <f>IF(AC1700="","",VLOOKUP(AC1700,状态名词!A:C,2,FALSE))</f>
        <v>vit</v>
      </c>
      <c r="AE1700" s="90" t="str">
        <f>IF(AC1700="","",VLOOKUP(AC1700,状态名词!A:C,3,FALSE))</f>
        <v>体力</v>
      </c>
      <c r="AF1700" s="90">
        <v>20</v>
      </c>
    </row>
    <row r="1701" spans="1:32">
      <c r="I1701" s="90" t="str">
        <f>IF(H1701="",I1700,VLOOKUP(H1701,装备类型!A:B,2,FALSE))</f>
        <v>戒指</v>
      </c>
      <c r="L1701" s="90" t="s">
        <v>225</v>
      </c>
      <c r="Q1701" s="55" t="str">
        <f t="shared" si="56"/>
        <v/>
      </c>
      <c r="Y1701" s="90" t="str">
        <f>IF(VLOOKUP(I1701,属性值!A:F,2,FALSE)&lt;17,"",IF(P1701="","",INT(VLOOKUP(P1701,属性值!A:G,R1701+1,FALSE)*VLOOKUP(I1701,属性值!A:F,5,FALSE))))</f>
        <v/>
      </c>
      <c r="Z1701" s="90" t="str">
        <f t="shared" si="57"/>
        <v/>
      </c>
      <c r="AA1701" s="90" t="str">
        <f>IF(VLOOKUP(I1701,属性值!A:B,2,FALSE)&gt;16,"",IF(P1701="","",INT(VLOOKUP(P1701,属性值!I:O,R1701+1,FALSE)*VLOOKUP(I1701,属性值!A:D,3,FALSE))))</f>
        <v/>
      </c>
      <c r="AB1701" s="90" t="str">
        <f>IF(VLOOKUP(I1701,属性值!A:B,2,FALSE)&gt;16,"",IF(P1701="","",INT(VLOOKUP(P1701,属性值!I:O,R1701+1,FALSE)*VLOOKUP(I1701,属性值!A:D,4,FALSE))))</f>
        <v/>
      </c>
      <c r="AC1701" s="90">
        <v>18</v>
      </c>
      <c r="AD1701" s="90" t="str">
        <f>IF(AC1701="","",VLOOKUP(AC1701,状态名词!A:C,2,FALSE))</f>
        <v>api</v>
      </c>
      <c r="AE1701" s="90" t="str">
        <f>IF(AC1701="","",VLOOKUP(AC1701,状态名词!A:C,3,FALSE))</f>
        <v>法穿</v>
      </c>
      <c r="AF1701" s="90">
        <v>60</v>
      </c>
    </row>
    <row r="1702" spans="1:32">
      <c r="I1702" s="90" t="str">
        <f>IF(H1702="",I1701,VLOOKUP(H1702,装备类型!A:B,2,FALSE))</f>
        <v>戒指</v>
      </c>
      <c r="J1702" s="90">
        <v>2</v>
      </c>
      <c r="K1702" s="90" t="s">
        <v>2299</v>
      </c>
      <c r="L1702" s="90" t="s">
        <v>2012</v>
      </c>
      <c r="O1702" s="90">
        <v>1</v>
      </c>
      <c r="P1702" s="90">
        <v>40</v>
      </c>
      <c r="Q1702" s="55">
        <f t="shared" si="56"/>
        <v>45</v>
      </c>
      <c r="R1702" s="90">
        <v>4</v>
      </c>
      <c r="T1702" s="90" t="s">
        <v>3305</v>
      </c>
      <c r="Y1702" s="90" t="str">
        <f>IF(VLOOKUP(I1702,属性值!A:F,2,FALSE)&lt;17,"",IF(P1702="","",INT(VLOOKUP(P1702,属性值!A:G,R1702+1,FALSE)*VLOOKUP(I1702,属性值!A:F,5,FALSE))))</f>
        <v/>
      </c>
      <c r="Z1702" s="90" t="str">
        <f t="shared" si="57"/>
        <v/>
      </c>
      <c r="AA1702" s="90">
        <f>IF(VLOOKUP(I1702,属性值!A:B,2,FALSE)&gt;16,"",IF(P1702="","",INT(VLOOKUP(P1702,属性值!I:O,R1702+1,FALSE)*VLOOKUP(I1702,属性值!A:D,3,FALSE))))</f>
        <v>286</v>
      </c>
      <c r="AB1702" s="90">
        <f>IF(VLOOKUP(I1702,属性值!A:B,2,FALSE)&gt;16,"",IF(P1702="","",INT(VLOOKUP(P1702,属性值!I:O,R1702+1,FALSE)*VLOOKUP(I1702,属性值!A:D,4,FALSE))))</f>
        <v>572</v>
      </c>
      <c r="AC1702" s="90">
        <v>67</v>
      </c>
      <c r="AD1702" s="90" t="str">
        <f>IF(AC1702="","",VLOOKUP(AC1702,状态名词!A:C,2,FALSE))</f>
        <v>inte</v>
      </c>
      <c r="AE1702" s="90" t="str">
        <f>IF(AC1702="","",VLOOKUP(AC1702,状态名词!A:C,3,FALSE))</f>
        <v>智力</v>
      </c>
      <c r="AF1702" s="90">
        <v>40</v>
      </c>
    </row>
    <row r="1703" spans="1:32">
      <c r="I1703" s="90" t="str">
        <f>IF(H1703="",I1702,VLOOKUP(H1703,装备类型!A:B,2,FALSE))</f>
        <v>戒指</v>
      </c>
      <c r="L1703" s="90" t="s">
        <v>225</v>
      </c>
      <c r="Q1703" s="55" t="str">
        <f t="shared" si="56"/>
        <v/>
      </c>
      <c r="Y1703" s="90" t="str">
        <f>IF(VLOOKUP(I1703,属性值!A:F,2,FALSE)&lt;17,"",IF(P1703="","",INT(VLOOKUP(P1703,属性值!A:G,R1703+1,FALSE)*VLOOKUP(I1703,属性值!A:F,5,FALSE))))</f>
        <v/>
      </c>
      <c r="Z1703" s="90" t="str">
        <f t="shared" si="57"/>
        <v/>
      </c>
      <c r="AA1703" s="90" t="str">
        <f>IF(VLOOKUP(I1703,属性值!A:B,2,FALSE)&gt;16,"",IF(P1703="","",INT(VLOOKUP(P1703,属性值!I:O,R1703+1,FALSE)*VLOOKUP(I1703,属性值!A:D,3,FALSE))))</f>
        <v/>
      </c>
      <c r="AB1703" s="90" t="str">
        <f>IF(VLOOKUP(I1703,属性值!A:B,2,FALSE)&gt;16,"",IF(P1703="","",INT(VLOOKUP(P1703,属性值!I:O,R1703+1,FALSE)*VLOOKUP(I1703,属性值!A:D,4,FALSE))))</f>
        <v/>
      </c>
      <c r="AC1703" s="90">
        <v>58</v>
      </c>
      <c r="AD1703" s="90" t="str">
        <f>IF(AC1703="","",VLOOKUP(AC1703,状态名词!A:C,2,FALSE))</f>
        <v>vit</v>
      </c>
      <c r="AE1703" s="90" t="str">
        <f>IF(AC1703="","",VLOOKUP(AC1703,状态名词!A:C,3,FALSE))</f>
        <v>体力</v>
      </c>
      <c r="AF1703" s="90">
        <v>20</v>
      </c>
    </row>
    <row r="1704" spans="1:32">
      <c r="I1704" s="90" t="str">
        <f>IF(H1704="",I1703,VLOOKUP(H1704,装备类型!A:B,2,FALSE))</f>
        <v>戒指</v>
      </c>
      <c r="L1704" s="90" t="s">
        <v>225</v>
      </c>
      <c r="Q1704" s="55" t="str">
        <f t="shared" si="56"/>
        <v/>
      </c>
      <c r="Y1704" s="90" t="str">
        <f>IF(VLOOKUP(I1704,属性值!A:F,2,FALSE)&lt;17,"",IF(P1704="","",INT(VLOOKUP(P1704,属性值!A:G,R1704+1,FALSE)*VLOOKUP(I1704,属性值!A:F,5,FALSE))))</f>
        <v/>
      </c>
      <c r="Z1704" s="90" t="str">
        <f t="shared" si="57"/>
        <v/>
      </c>
      <c r="AA1704" s="90" t="str">
        <f>IF(VLOOKUP(I1704,属性值!A:B,2,FALSE)&gt;16,"",IF(P1704="","",INT(VLOOKUP(P1704,属性值!I:O,R1704+1,FALSE)*VLOOKUP(I1704,属性值!A:D,3,FALSE))))</f>
        <v/>
      </c>
      <c r="AB1704" s="90" t="str">
        <f>IF(VLOOKUP(I1704,属性值!A:B,2,FALSE)&gt;16,"",IF(P1704="","",INT(VLOOKUP(P1704,属性值!I:O,R1704+1,FALSE)*VLOOKUP(I1704,属性值!A:D,4,FALSE))))</f>
        <v/>
      </c>
      <c r="AC1704" s="90">
        <v>18</v>
      </c>
      <c r="AD1704" s="90" t="str">
        <f>IF(AC1704="","",VLOOKUP(AC1704,状态名词!A:C,2,FALSE))</f>
        <v>api</v>
      </c>
      <c r="AE1704" s="90" t="str">
        <f>IF(AC1704="","",VLOOKUP(AC1704,状态名词!A:C,3,FALSE))</f>
        <v>法穿</v>
      </c>
      <c r="AF1704" s="90">
        <v>100</v>
      </c>
    </row>
    <row r="1705" spans="1:32">
      <c r="I1705" s="90" t="str">
        <f>IF(H1705="",I1704,VLOOKUP(H1705,装备类型!A:B,2,FALSE))</f>
        <v>戒指</v>
      </c>
      <c r="J1705" s="90">
        <v>3</v>
      </c>
      <c r="K1705" s="90" t="s">
        <v>2300</v>
      </c>
      <c r="L1705" s="90" t="s">
        <v>2012</v>
      </c>
      <c r="O1705" s="90">
        <v>1</v>
      </c>
      <c r="P1705" s="90">
        <v>60</v>
      </c>
      <c r="Q1705" s="55">
        <f t="shared" si="56"/>
        <v>67</v>
      </c>
      <c r="R1705" s="90">
        <v>5</v>
      </c>
      <c r="T1705" s="90" t="s">
        <v>3305</v>
      </c>
      <c r="U1705" s="90">
        <v>33758</v>
      </c>
      <c r="Y1705" s="90" t="str">
        <f>IF(VLOOKUP(I1705,属性值!A:F,2,FALSE)&lt;17,"",IF(P1705="","",INT(VLOOKUP(P1705,属性值!A:G,R1705+1,FALSE)*VLOOKUP(I1705,属性值!A:F,5,FALSE))))</f>
        <v/>
      </c>
      <c r="Z1705" s="90" t="str">
        <f t="shared" si="57"/>
        <v/>
      </c>
      <c r="AA1705" s="90">
        <f>IF(VLOOKUP(I1705,属性值!A:B,2,FALSE)&gt;16,"",IF(P1705="","",INT(VLOOKUP(P1705,属性值!I:O,R1705+1,FALSE)*VLOOKUP(I1705,属性值!A:D,3,FALSE))))</f>
        <v>642</v>
      </c>
      <c r="AB1705" s="90">
        <f>IF(VLOOKUP(I1705,属性值!A:B,2,FALSE)&gt;16,"",IF(P1705="","",INT(VLOOKUP(P1705,属性值!I:O,R1705+1,FALSE)*VLOOKUP(I1705,属性值!A:D,4,FALSE))))</f>
        <v>1285</v>
      </c>
      <c r="AC1705" s="90">
        <v>67</v>
      </c>
      <c r="AD1705" s="90" t="str">
        <f>IF(AC1705="","",VLOOKUP(AC1705,状态名词!A:C,2,FALSE))</f>
        <v>inte</v>
      </c>
      <c r="AE1705" s="90" t="str">
        <f>IF(AC1705="","",VLOOKUP(AC1705,状态名词!A:C,3,FALSE))</f>
        <v>智力</v>
      </c>
      <c r="AF1705" s="90">
        <v>70</v>
      </c>
    </row>
    <row r="1706" spans="1:32">
      <c r="I1706" s="90" t="str">
        <f>IF(H1706="",I1705,VLOOKUP(H1706,装备类型!A:B,2,FALSE))</f>
        <v>戒指</v>
      </c>
      <c r="L1706" s="90" t="s">
        <v>225</v>
      </c>
      <c r="Q1706" s="55" t="str">
        <f t="shared" si="56"/>
        <v/>
      </c>
      <c r="Y1706" s="90" t="str">
        <f>IF(VLOOKUP(I1706,属性值!A:F,2,FALSE)&lt;17,"",IF(P1706="","",INT(VLOOKUP(P1706,属性值!A:G,R1706+1,FALSE)*VLOOKUP(I1706,属性值!A:F,5,FALSE))))</f>
        <v/>
      </c>
      <c r="Z1706" s="90" t="str">
        <f t="shared" si="57"/>
        <v/>
      </c>
      <c r="AA1706" s="90" t="str">
        <f>IF(VLOOKUP(I1706,属性值!A:B,2,FALSE)&gt;16,"",IF(P1706="","",INT(VLOOKUP(P1706,属性值!I:O,R1706+1,FALSE)*VLOOKUP(I1706,属性值!A:D,3,FALSE))))</f>
        <v/>
      </c>
      <c r="AB1706" s="90" t="str">
        <f>IF(VLOOKUP(I1706,属性值!A:B,2,FALSE)&gt;16,"",IF(P1706="","",INT(VLOOKUP(P1706,属性值!I:O,R1706+1,FALSE)*VLOOKUP(I1706,属性值!A:D,4,FALSE))))</f>
        <v/>
      </c>
      <c r="AC1706" s="90">
        <v>58</v>
      </c>
      <c r="AD1706" s="90" t="str">
        <f>IF(AC1706="","",VLOOKUP(AC1706,状态名词!A:C,2,FALSE))</f>
        <v>vit</v>
      </c>
      <c r="AE1706" s="90" t="str">
        <f>IF(AC1706="","",VLOOKUP(AC1706,状态名词!A:C,3,FALSE))</f>
        <v>体力</v>
      </c>
      <c r="AF1706" s="90">
        <v>30</v>
      </c>
    </row>
    <row r="1707" spans="1:32">
      <c r="I1707" s="90" t="str">
        <f>IF(H1707="",I1706,VLOOKUP(H1707,装备类型!A:B,2,FALSE))</f>
        <v>戒指</v>
      </c>
      <c r="L1707" s="90" t="s">
        <v>225</v>
      </c>
      <c r="Q1707" s="55" t="str">
        <f t="shared" si="56"/>
        <v/>
      </c>
      <c r="Y1707" s="90" t="str">
        <f>IF(VLOOKUP(I1707,属性值!A:F,2,FALSE)&lt;17,"",IF(P1707="","",INT(VLOOKUP(P1707,属性值!A:G,R1707+1,FALSE)*VLOOKUP(I1707,属性值!A:F,5,FALSE))))</f>
        <v/>
      </c>
      <c r="Z1707" s="90" t="str">
        <f t="shared" si="57"/>
        <v/>
      </c>
      <c r="AA1707" s="90" t="str">
        <f>IF(VLOOKUP(I1707,属性值!A:B,2,FALSE)&gt;16,"",IF(P1707="","",INT(VLOOKUP(P1707,属性值!I:O,R1707+1,FALSE)*VLOOKUP(I1707,属性值!A:D,3,FALSE))))</f>
        <v/>
      </c>
      <c r="AB1707" s="90" t="str">
        <f>IF(VLOOKUP(I1707,属性值!A:B,2,FALSE)&gt;16,"",IF(P1707="","",INT(VLOOKUP(P1707,属性值!I:O,R1707+1,FALSE)*VLOOKUP(I1707,属性值!A:D,4,FALSE))))</f>
        <v/>
      </c>
      <c r="AC1707" s="90">
        <v>18</v>
      </c>
      <c r="AD1707" s="90" t="str">
        <f>IF(AC1707="","",VLOOKUP(AC1707,状态名词!A:C,2,FALSE))</f>
        <v>api</v>
      </c>
      <c r="AE1707" s="90" t="str">
        <f>IF(AC1707="","",VLOOKUP(AC1707,状态名词!A:C,3,FALSE))</f>
        <v>法穿</v>
      </c>
      <c r="AF1707" s="90">
        <v>160</v>
      </c>
    </row>
    <row r="1708" spans="1:32">
      <c r="A1708" s="90">
        <v>16083</v>
      </c>
      <c r="B1708" s="90">
        <v>20</v>
      </c>
      <c r="C1708" s="90">
        <v>4</v>
      </c>
      <c r="D1708" s="90">
        <v>20</v>
      </c>
      <c r="E1708" s="90">
        <v>5</v>
      </c>
      <c r="F1708" s="90">
        <v>-9</v>
      </c>
      <c r="H1708" s="90">
        <v>15</v>
      </c>
      <c r="I1708" s="90" t="str">
        <f>IF(H1708="",I1707,VLOOKUP(H1708,装备类型!A:B,2,FALSE))</f>
        <v>项链</v>
      </c>
      <c r="J1708" s="90">
        <v>1</v>
      </c>
      <c r="K1708" s="90" t="s">
        <v>2301</v>
      </c>
      <c r="L1708" s="90" t="s">
        <v>5475</v>
      </c>
      <c r="O1708" s="90">
        <v>1</v>
      </c>
      <c r="P1708" s="90">
        <v>20</v>
      </c>
      <c r="Q1708" s="55">
        <f t="shared" si="56"/>
        <v>25</v>
      </c>
      <c r="R1708" s="90">
        <v>4</v>
      </c>
      <c r="T1708" s="90" t="s">
        <v>3306</v>
      </c>
      <c r="Y1708" s="90" t="str">
        <f>IF(VLOOKUP(I1708,属性值!A:F,2,FALSE)&lt;17,"",IF(P1708="","",INT(VLOOKUP(P1708,属性值!A:G,R1708+1,FALSE)*VLOOKUP(I1708,属性值!A:F,5,FALSE))))</f>
        <v/>
      </c>
      <c r="Z1708" s="90" t="str">
        <f t="shared" si="57"/>
        <v/>
      </c>
      <c r="AA1708" s="90">
        <f>IF(VLOOKUP(I1708,属性值!A:B,2,FALSE)&gt;16,"",IF(P1708="","",INT(VLOOKUP(P1708,属性值!I:O,R1708+1,FALSE)*VLOOKUP(I1708,属性值!A:D,3,FALSE))))</f>
        <v>130</v>
      </c>
      <c r="AB1708" s="90">
        <f>IF(VLOOKUP(I1708,属性值!A:B,2,FALSE)&gt;16,"",IF(P1708="","",INT(VLOOKUP(P1708,属性值!I:O,R1708+1,FALSE)*VLOOKUP(I1708,属性值!A:D,4,FALSE))))</f>
        <v>260</v>
      </c>
      <c r="AC1708" s="90">
        <v>67</v>
      </c>
      <c r="AD1708" s="90" t="str">
        <f>IF(AC1708="","",VLOOKUP(AC1708,状态名词!A:C,2,FALSE))</f>
        <v>inte</v>
      </c>
      <c r="AE1708" s="90" t="str">
        <f>IF(AC1708="","",VLOOKUP(AC1708,状态名词!A:C,3,FALSE))</f>
        <v>智力</v>
      </c>
      <c r="AF1708" s="90">
        <v>20</v>
      </c>
    </row>
    <row r="1709" spans="1:32">
      <c r="I1709" s="90" t="str">
        <f>IF(H1709="",I1708,VLOOKUP(H1709,装备类型!A:B,2,FALSE))</f>
        <v>项链</v>
      </c>
      <c r="L1709" s="90" t="s">
        <v>225</v>
      </c>
      <c r="Q1709" s="55" t="str">
        <f t="shared" si="56"/>
        <v/>
      </c>
      <c r="Y1709" s="90" t="str">
        <f>IF(VLOOKUP(I1709,属性值!A:F,2,FALSE)&lt;17,"",IF(P1709="","",INT(VLOOKUP(P1709,属性值!A:G,R1709+1,FALSE)*VLOOKUP(I1709,属性值!A:F,5,FALSE))))</f>
        <v/>
      </c>
      <c r="Z1709" s="90" t="str">
        <f t="shared" si="57"/>
        <v/>
      </c>
      <c r="AA1709" s="90" t="str">
        <f>IF(VLOOKUP(I1709,属性值!A:B,2,FALSE)&gt;16,"",IF(P1709="","",INT(VLOOKUP(P1709,属性值!I:O,R1709+1,FALSE)*VLOOKUP(I1709,属性值!A:D,3,FALSE))))</f>
        <v/>
      </c>
      <c r="AB1709" s="90" t="str">
        <f>IF(VLOOKUP(I1709,属性值!A:B,2,FALSE)&gt;16,"",IF(P1709="","",INT(VLOOKUP(P1709,属性值!I:O,R1709+1,FALSE)*VLOOKUP(I1709,属性值!A:D,4,FALSE))))</f>
        <v/>
      </c>
      <c r="AC1709" s="90">
        <v>58</v>
      </c>
      <c r="AD1709" s="90" t="str">
        <f>IF(AC1709="","",VLOOKUP(AC1709,状态名词!A:C,2,FALSE))</f>
        <v>vit</v>
      </c>
      <c r="AE1709" s="90" t="str">
        <f>IF(AC1709="","",VLOOKUP(AC1709,状态名词!A:C,3,FALSE))</f>
        <v>体力</v>
      </c>
      <c r="AF1709" s="90">
        <v>20</v>
      </c>
    </row>
    <row r="1710" spans="1:32">
      <c r="I1710" s="90" t="str">
        <f>IF(H1710="",I1709,VLOOKUP(H1710,装备类型!A:B,2,FALSE))</f>
        <v>项链</v>
      </c>
      <c r="L1710" s="90" t="s">
        <v>225</v>
      </c>
      <c r="Q1710" s="55" t="str">
        <f t="shared" si="56"/>
        <v/>
      </c>
      <c r="Y1710" s="90" t="str">
        <f>IF(VLOOKUP(I1710,属性值!A:F,2,FALSE)&lt;17,"",IF(P1710="","",INT(VLOOKUP(P1710,属性值!A:G,R1710+1,FALSE)*VLOOKUP(I1710,属性值!A:F,5,FALSE))))</f>
        <v/>
      </c>
      <c r="Z1710" s="90" t="str">
        <f t="shared" si="57"/>
        <v/>
      </c>
      <c r="AA1710" s="90" t="str">
        <f>IF(VLOOKUP(I1710,属性值!A:B,2,FALSE)&gt;16,"",IF(P1710="","",INT(VLOOKUP(P1710,属性值!I:O,R1710+1,FALSE)*VLOOKUP(I1710,属性值!A:D,3,FALSE))))</f>
        <v/>
      </c>
      <c r="AB1710" s="90" t="str">
        <f>IF(VLOOKUP(I1710,属性值!A:B,2,FALSE)&gt;16,"",IF(P1710="","",INT(VLOOKUP(P1710,属性值!I:O,R1710+1,FALSE)*VLOOKUP(I1710,属性值!A:D,4,FALSE))))</f>
        <v/>
      </c>
      <c r="AC1710" s="90">
        <v>18</v>
      </c>
      <c r="AD1710" s="90" t="str">
        <f>IF(AC1710="","",VLOOKUP(AC1710,状态名词!A:C,2,FALSE))</f>
        <v>api</v>
      </c>
      <c r="AE1710" s="90" t="str">
        <f>IF(AC1710="","",VLOOKUP(AC1710,状态名词!A:C,3,FALSE))</f>
        <v>法穿</v>
      </c>
      <c r="AF1710" s="90">
        <v>60</v>
      </c>
    </row>
    <row r="1711" spans="1:32">
      <c r="I1711" s="90" t="str">
        <f>IF(H1711="",I1710,VLOOKUP(H1711,装备类型!A:B,2,FALSE))</f>
        <v>项链</v>
      </c>
      <c r="J1711" s="90">
        <v>2</v>
      </c>
      <c r="K1711" s="90" t="s">
        <v>2302</v>
      </c>
      <c r="L1711" s="90" t="s">
        <v>2012</v>
      </c>
      <c r="O1711" s="90">
        <v>1</v>
      </c>
      <c r="P1711" s="90">
        <v>40</v>
      </c>
      <c r="Q1711" s="55">
        <f t="shared" si="56"/>
        <v>45</v>
      </c>
      <c r="R1711" s="90">
        <v>4</v>
      </c>
      <c r="T1711" s="90" t="s">
        <v>3306</v>
      </c>
      <c r="Y1711" s="90" t="str">
        <f>IF(VLOOKUP(I1711,属性值!A:F,2,FALSE)&lt;17,"",IF(P1711="","",INT(VLOOKUP(P1711,属性值!A:G,R1711+1,FALSE)*VLOOKUP(I1711,属性值!A:F,5,FALSE))))</f>
        <v/>
      </c>
      <c r="Z1711" s="90" t="str">
        <f t="shared" si="57"/>
        <v/>
      </c>
      <c r="AA1711" s="90">
        <f>IF(VLOOKUP(I1711,属性值!A:B,2,FALSE)&gt;16,"",IF(P1711="","",INT(VLOOKUP(P1711,属性值!I:O,R1711+1,FALSE)*VLOOKUP(I1711,属性值!A:D,3,FALSE))))</f>
        <v>286</v>
      </c>
      <c r="AB1711" s="90">
        <f>IF(VLOOKUP(I1711,属性值!A:B,2,FALSE)&gt;16,"",IF(P1711="","",INT(VLOOKUP(P1711,属性值!I:O,R1711+1,FALSE)*VLOOKUP(I1711,属性值!A:D,4,FALSE))))</f>
        <v>572</v>
      </c>
      <c r="AC1711" s="90">
        <v>67</v>
      </c>
      <c r="AD1711" s="90" t="str">
        <f>IF(AC1711="","",VLOOKUP(AC1711,状态名词!A:C,2,FALSE))</f>
        <v>inte</v>
      </c>
      <c r="AE1711" s="90" t="str">
        <f>IF(AC1711="","",VLOOKUP(AC1711,状态名词!A:C,3,FALSE))</f>
        <v>智力</v>
      </c>
      <c r="AF1711" s="90">
        <v>40</v>
      </c>
    </row>
    <row r="1712" spans="1:32">
      <c r="I1712" s="90" t="str">
        <f>IF(H1712="",I1711,VLOOKUP(H1712,装备类型!A:B,2,FALSE))</f>
        <v>项链</v>
      </c>
      <c r="L1712" s="90" t="s">
        <v>225</v>
      </c>
      <c r="Q1712" s="55" t="str">
        <f t="shared" si="56"/>
        <v/>
      </c>
      <c r="Y1712" s="90" t="str">
        <f>IF(VLOOKUP(I1712,属性值!A:F,2,FALSE)&lt;17,"",IF(P1712="","",INT(VLOOKUP(P1712,属性值!A:G,R1712+1,FALSE)*VLOOKUP(I1712,属性值!A:F,5,FALSE))))</f>
        <v/>
      </c>
      <c r="Z1712" s="90" t="str">
        <f t="shared" si="57"/>
        <v/>
      </c>
      <c r="AA1712" s="90" t="str">
        <f>IF(VLOOKUP(I1712,属性值!A:B,2,FALSE)&gt;16,"",IF(P1712="","",INT(VLOOKUP(P1712,属性值!I:O,R1712+1,FALSE)*VLOOKUP(I1712,属性值!A:D,3,FALSE))))</f>
        <v/>
      </c>
      <c r="AB1712" s="90" t="str">
        <f>IF(VLOOKUP(I1712,属性值!A:B,2,FALSE)&gt;16,"",IF(P1712="","",INT(VLOOKUP(P1712,属性值!I:O,R1712+1,FALSE)*VLOOKUP(I1712,属性值!A:D,4,FALSE))))</f>
        <v/>
      </c>
      <c r="AC1712" s="90">
        <v>58</v>
      </c>
      <c r="AD1712" s="90" t="str">
        <f>IF(AC1712="","",VLOOKUP(AC1712,状态名词!A:C,2,FALSE))</f>
        <v>vit</v>
      </c>
      <c r="AE1712" s="90" t="str">
        <f>IF(AC1712="","",VLOOKUP(AC1712,状态名词!A:C,3,FALSE))</f>
        <v>体力</v>
      </c>
      <c r="AF1712" s="90">
        <v>20</v>
      </c>
    </row>
    <row r="1713" spans="1:32">
      <c r="I1713" s="90" t="str">
        <f>IF(H1713="",I1712,VLOOKUP(H1713,装备类型!A:B,2,FALSE))</f>
        <v>项链</v>
      </c>
      <c r="L1713" s="90" t="s">
        <v>225</v>
      </c>
      <c r="Q1713" s="55" t="str">
        <f t="shared" si="56"/>
        <v/>
      </c>
      <c r="Y1713" s="90" t="str">
        <f>IF(VLOOKUP(I1713,属性值!A:F,2,FALSE)&lt;17,"",IF(P1713="","",INT(VLOOKUP(P1713,属性值!A:G,R1713+1,FALSE)*VLOOKUP(I1713,属性值!A:F,5,FALSE))))</f>
        <v/>
      </c>
      <c r="Z1713" s="90" t="str">
        <f t="shared" si="57"/>
        <v/>
      </c>
      <c r="AA1713" s="90" t="str">
        <f>IF(VLOOKUP(I1713,属性值!A:B,2,FALSE)&gt;16,"",IF(P1713="","",INT(VLOOKUP(P1713,属性值!I:O,R1713+1,FALSE)*VLOOKUP(I1713,属性值!A:D,3,FALSE))))</f>
        <v/>
      </c>
      <c r="AB1713" s="90" t="str">
        <f>IF(VLOOKUP(I1713,属性值!A:B,2,FALSE)&gt;16,"",IF(P1713="","",INT(VLOOKUP(P1713,属性值!I:O,R1713+1,FALSE)*VLOOKUP(I1713,属性值!A:D,4,FALSE))))</f>
        <v/>
      </c>
      <c r="AC1713" s="90">
        <v>18</v>
      </c>
      <c r="AD1713" s="90" t="str">
        <f>IF(AC1713="","",VLOOKUP(AC1713,状态名词!A:C,2,FALSE))</f>
        <v>api</v>
      </c>
      <c r="AE1713" s="90" t="str">
        <f>IF(AC1713="","",VLOOKUP(AC1713,状态名词!A:C,3,FALSE))</f>
        <v>法穿</v>
      </c>
      <c r="AF1713" s="90">
        <v>100</v>
      </c>
    </row>
    <row r="1714" spans="1:32">
      <c r="I1714" s="90" t="str">
        <f>IF(H1714="",I1713,VLOOKUP(H1714,装备类型!A:B,2,FALSE))</f>
        <v>项链</v>
      </c>
      <c r="J1714" s="90">
        <v>3</v>
      </c>
      <c r="K1714" s="90" t="s">
        <v>2303</v>
      </c>
      <c r="L1714" s="90" t="s">
        <v>2012</v>
      </c>
      <c r="O1714" s="90">
        <v>1</v>
      </c>
      <c r="P1714" s="90">
        <v>60</v>
      </c>
      <c r="Q1714" s="55">
        <f t="shared" si="56"/>
        <v>67</v>
      </c>
      <c r="R1714" s="90">
        <v>5</v>
      </c>
      <c r="T1714" s="90" t="s">
        <v>3306</v>
      </c>
      <c r="U1714" s="90">
        <v>33759</v>
      </c>
      <c r="Y1714" s="90" t="str">
        <f>IF(VLOOKUP(I1714,属性值!A:F,2,FALSE)&lt;17,"",IF(P1714="","",INT(VLOOKUP(P1714,属性值!A:G,R1714+1,FALSE)*VLOOKUP(I1714,属性值!A:F,5,FALSE))))</f>
        <v/>
      </c>
      <c r="Z1714" s="90" t="str">
        <f t="shared" si="57"/>
        <v/>
      </c>
      <c r="AA1714" s="90">
        <f>IF(VLOOKUP(I1714,属性值!A:B,2,FALSE)&gt;16,"",IF(P1714="","",INT(VLOOKUP(P1714,属性值!I:O,R1714+1,FALSE)*VLOOKUP(I1714,属性值!A:D,3,FALSE))))</f>
        <v>642</v>
      </c>
      <c r="AB1714" s="90">
        <f>IF(VLOOKUP(I1714,属性值!A:B,2,FALSE)&gt;16,"",IF(P1714="","",INT(VLOOKUP(P1714,属性值!I:O,R1714+1,FALSE)*VLOOKUP(I1714,属性值!A:D,4,FALSE))))</f>
        <v>1285</v>
      </c>
      <c r="AC1714" s="90">
        <v>67</v>
      </c>
      <c r="AD1714" s="90" t="str">
        <f>IF(AC1714="","",VLOOKUP(AC1714,状态名词!A:C,2,FALSE))</f>
        <v>inte</v>
      </c>
      <c r="AE1714" s="90" t="str">
        <f>IF(AC1714="","",VLOOKUP(AC1714,状态名词!A:C,3,FALSE))</f>
        <v>智力</v>
      </c>
      <c r="AF1714" s="90">
        <v>70</v>
      </c>
    </row>
    <row r="1715" spans="1:32">
      <c r="I1715" s="90" t="str">
        <f>IF(H1715="",I1714,VLOOKUP(H1715,装备类型!A:B,2,FALSE))</f>
        <v>项链</v>
      </c>
      <c r="L1715" s="90" t="s">
        <v>225</v>
      </c>
      <c r="Q1715" s="55" t="str">
        <f t="shared" si="56"/>
        <v/>
      </c>
      <c r="Y1715" s="90" t="str">
        <f>IF(VLOOKUP(I1715,属性值!A:F,2,FALSE)&lt;17,"",IF(P1715="","",INT(VLOOKUP(P1715,属性值!A:G,R1715+1,FALSE)*VLOOKUP(I1715,属性值!A:F,5,FALSE))))</f>
        <v/>
      </c>
      <c r="Z1715" s="90" t="str">
        <f t="shared" si="57"/>
        <v/>
      </c>
      <c r="AA1715" s="90" t="str">
        <f>IF(VLOOKUP(I1715,属性值!A:B,2,FALSE)&gt;16,"",IF(P1715="","",INT(VLOOKUP(P1715,属性值!I:O,R1715+1,FALSE)*VLOOKUP(I1715,属性值!A:D,3,FALSE))))</f>
        <v/>
      </c>
      <c r="AB1715" s="90" t="str">
        <f>IF(VLOOKUP(I1715,属性值!A:B,2,FALSE)&gt;16,"",IF(P1715="","",INT(VLOOKUP(P1715,属性值!I:O,R1715+1,FALSE)*VLOOKUP(I1715,属性值!A:D,4,FALSE))))</f>
        <v/>
      </c>
      <c r="AC1715" s="90">
        <v>58</v>
      </c>
      <c r="AD1715" s="90" t="str">
        <f>IF(AC1715="","",VLOOKUP(AC1715,状态名词!A:C,2,FALSE))</f>
        <v>vit</v>
      </c>
      <c r="AE1715" s="90" t="str">
        <f>IF(AC1715="","",VLOOKUP(AC1715,状态名词!A:C,3,FALSE))</f>
        <v>体力</v>
      </c>
      <c r="AF1715" s="90">
        <v>30</v>
      </c>
    </row>
    <row r="1716" spans="1:32">
      <c r="I1716" s="90" t="str">
        <f>IF(H1716="",I1715,VLOOKUP(H1716,装备类型!A:B,2,FALSE))</f>
        <v>项链</v>
      </c>
      <c r="L1716" s="90" t="s">
        <v>225</v>
      </c>
      <c r="Q1716" s="55" t="str">
        <f t="shared" si="56"/>
        <v/>
      </c>
      <c r="Y1716" s="90" t="str">
        <f>IF(VLOOKUP(I1716,属性值!A:F,2,FALSE)&lt;17,"",IF(P1716="","",INT(VLOOKUP(P1716,属性值!A:G,R1716+1,FALSE)*VLOOKUP(I1716,属性值!A:F,5,FALSE))))</f>
        <v/>
      </c>
      <c r="Z1716" s="90" t="str">
        <f t="shared" si="57"/>
        <v/>
      </c>
      <c r="AA1716" s="90" t="str">
        <f>IF(VLOOKUP(I1716,属性值!A:B,2,FALSE)&gt;16,"",IF(P1716="","",INT(VLOOKUP(P1716,属性值!I:O,R1716+1,FALSE)*VLOOKUP(I1716,属性值!A:D,3,FALSE))))</f>
        <v/>
      </c>
      <c r="AB1716" s="90" t="str">
        <f>IF(VLOOKUP(I1716,属性值!A:B,2,FALSE)&gt;16,"",IF(P1716="","",INT(VLOOKUP(P1716,属性值!I:O,R1716+1,FALSE)*VLOOKUP(I1716,属性值!A:D,4,FALSE))))</f>
        <v/>
      </c>
      <c r="AC1716" s="90">
        <v>18</v>
      </c>
      <c r="AD1716" s="90" t="str">
        <f>IF(AC1716="","",VLOOKUP(AC1716,状态名词!A:C,2,FALSE))</f>
        <v>api</v>
      </c>
      <c r="AE1716" s="90" t="str">
        <f>IF(AC1716="","",VLOOKUP(AC1716,状态名词!A:C,3,FALSE))</f>
        <v>法穿</v>
      </c>
      <c r="AF1716" s="90">
        <v>160</v>
      </c>
    </row>
    <row r="1717" spans="1:32">
      <c r="A1717" s="90">
        <v>16084</v>
      </c>
      <c r="B1717" s="90">
        <v>20</v>
      </c>
      <c r="C1717" s="90">
        <v>4</v>
      </c>
      <c r="D1717" s="90">
        <v>20</v>
      </c>
      <c r="E1717" s="90">
        <v>5</v>
      </c>
      <c r="F1717" s="90">
        <v>-9</v>
      </c>
      <c r="H1717" s="90">
        <v>16</v>
      </c>
      <c r="I1717" s="90" t="str">
        <f>IF(H1717="",I1716,VLOOKUP(H1717,装备类型!A:B,2,FALSE))</f>
        <v>手镯</v>
      </c>
      <c r="J1717" s="90">
        <v>1</v>
      </c>
      <c r="K1717" s="90" t="s">
        <v>2304</v>
      </c>
      <c r="L1717" s="90" t="s">
        <v>5475</v>
      </c>
      <c r="O1717" s="90">
        <v>1</v>
      </c>
      <c r="P1717" s="90">
        <v>20</v>
      </c>
      <c r="Q1717" s="55">
        <f t="shared" si="56"/>
        <v>25</v>
      </c>
      <c r="R1717" s="90">
        <v>4</v>
      </c>
      <c r="T1717" s="90" t="s">
        <v>3307</v>
      </c>
      <c r="Y1717" s="90" t="str">
        <f>IF(VLOOKUP(I1717,属性值!A:F,2,FALSE)&lt;17,"",IF(P1717="","",INT(VLOOKUP(P1717,属性值!A:G,R1717+1,FALSE)*VLOOKUP(I1717,属性值!A:F,5,FALSE))))</f>
        <v/>
      </c>
      <c r="Z1717" s="90" t="str">
        <f t="shared" si="57"/>
        <v/>
      </c>
      <c r="AA1717" s="90">
        <f>IF(VLOOKUP(I1717,属性值!A:B,2,FALSE)&gt;16,"",IF(P1717="","",INT(VLOOKUP(P1717,属性值!I:O,R1717+1,FALSE)*VLOOKUP(I1717,属性值!A:D,3,FALSE))))</f>
        <v>130</v>
      </c>
      <c r="AB1717" s="90">
        <f>IF(VLOOKUP(I1717,属性值!A:B,2,FALSE)&gt;16,"",IF(P1717="","",INT(VLOOKUP(P1717,属性值!I:O,R1717+1,FALSE)*VLOOKUP(I1717,属性值!A:D,4,FALSE))))</f>
        <v>260</v>
      </c>
      <c r="AC1717" s="90">
        <v>67</v>
      </c>
      <c r="AD1717" s="90" t="str">
        <f>IF(AC1717="","",VLOOKUP(AC1717,状态名词!A:C,2,FALSE))</f>
        <v>inte</v>
      </c>
      <c r="AE1717" s="90" t="str">
        <f>IF(AC1717="","",VLOOKUP(AC1717,状态名词!A:C,3,FALSE))</f>
        <v>智力</v>
      </c>
      <c r="AF1717" s="90">
        <v>20</v>
      </c>
    </row>
    <row r="1718" spans="1:32">
      <c r="I1718" s="90" t="str">
        <f>IF(H1718="",I1717,VLOOKUP(H1718,装备类型!A:B,2,FALSE))</f>
        <v>手镯</v>
      </c>
      <c r="L1718" s="90" t="s">
        <v>225</v>
      </c>
      <c r="Q1718" s="55" t="str">
        <f t="shared" si="56"/>
        <v/>
      </c>
      <c r="Y1718" s="90" t="str">
        <f>IF(VLOOKUP(I1718,属性值!A:F,2,FALSE)&lt;17,"",IF(P1718="","",INT(VLOOKUP(P1718,属性值!A:G,R1718+1,FALSE)*VLOOKUP(I1718,属性值!A:F,5,FALSE))))</f>
        <v/>
      </c>
      <c r="Z1718" s="90" t="str">
        <f t="shared" si="57"/>
        <v/>
      </c>
      <c r="AA1718" s="90" t="str">
        <f>IF(VLOOKUP(I1718,属性值!A:B,2,FALSE)&gt;16,"",IF(P1718="","",INT(VLOOKUP(P1718,属性值!I:O,R1718+1,FALSE)*VLOOKUP(I1718,属性值!A:D,3,FALSE))))</f>
        <v/>
      </c>
      <c r="AB1718" s="90" t="str">
        <f>IF(VLOOKUP(I1718,属性值!A:B,2,FALSE)&gt;16,"",IF(P1718="","",INT(VLOOKUP(P1718,属性值!I:O,R1718+1,FALSE)*VLOOKUP(I1718,属性值!A:D,4,FALSE))))</f>
        <v/>
      </c>
      <c r="AC1718" s="90">
        <v>58</v>
      </c>
      <c r="AD1718" s="90" t="str">
        <f>IF(AC1718="","",VLOOKUP(AC1718,状态名词!A:C,2,FALSE))</f>
        <v>vit</v>
      </c>
      <c r="AE1718" s="90" t="str">
        <f>IF(AC1718="","",VLOOKUP(AC1718,状态名词!A:C,3,FALSE))</f>
        <v>体力</v>
      </c>
      <c r="AF1718" s="90">
        <v>20</v>
      </c>
    </row>
    <row r="1719" spans="1:32">
      <c r="I1719" s="90" t="str">
        <f>IF(H1719="",I1718,VLOOKUP(H1719,装备类型!A:B,2,FALSE))</f>
        <v>手镯</v>
      </c>
      <c r="L1719" s="90" t="s">
        <v>225</v>
      </c>
      <c r="Q1719" s="55" t="str">
        <f t="shared" si="56"/>
        <v/>
      </c>
      <c r="Y1719" s="90" t="str">
        <f>IF(VLOOKUP(I1719,属性值!A:F,2,FALSE)&lt;17,"",IF(P1719="","",INT(VLOOKUP(P1719,属性值!A:G,R1719+1,FALSE)*VLOOKUP(I1719,属性值!A:F,5,FALSE))))</f>
        <v/>
      </c>
      <c r="Z1719" s="90" t="str">
        <f t="shared" si="57"/>
        <v/>
      </c>
      <c r="AA1719" s="90" t="str">
        <f>IF(VLOOKUP(I1719,属性值!A:B,2,FALSE)&gt;16,"",IF(P1719="","",INT(VLOOKUP(P1719,属性值!I:O,R1719+1,FALSE)*VLOOKUP(I1719,属性值!A:D,3,FALSE))))</f>
        <v/>
      </c>
      <c r="AB1719" s="90" t="str">
        <f>IF(VLOOKUP(I1719,属性值!A:B,2,FALSE)&gt;16,"",IF(P1719="","",INT(VLOOKUP(P1719,属性值!I:O,R1719+1,FALSE)*VLOOKUP(I1719,属性值!A:D,4,FALSE))))</f>
        <v/>
      </c>
      <c r="AC1719" s="90">
        <v>18</v>
      </c>
      <c r="AD1719" s="90" t="str">
        <f>IF(AC1719="","",VLOOKUP(AC1719,状态名词!A:C,2,FALSE))</f>
        <v>api</v>
      </c>
      <c r="AE1719" s="90" t="str">
        <f>IF(AC1719="","",VLOOKUP(AC1719,状态名词!A:C,3,FALSE))</f>
        <v>法穿</v>
      </c>
      <c r="AF1719" s="90">
        <v>60</v>
      </c>
    </row>
    <row r="1720" spans="1:32">
      <c r="I1720" s="90" t="str">
        <f>IF(H1720="",I1719,VLOOKUP(H1720,装备类型!A:B,2,FALSE))</f>
        <v>手镯</v>
      </c>
      <c r="J1720" s="90">
        <v>2</v>
      </c>
      <c r="K1720" s="90" t="s">
        <v>2305</v>
      </c>
      <c r="L1720" s="90" t="s">
        <v>2012</v>
      </c>
      <c r="O1720" s="90">
        <v>1</v>
      </c>
      <c r="P1720" s="90">
        <v>40</v>
      </c>
      <c r="Q1720" s="55">
        <f t="shared" si="56"/>
        <v>45</v>
      </c>
      <c r="R1720" s="90">
        <v>4</v>
      </c>
      <c r="T1720" s="90" t="s">
        <v>3307</v>
      </c>
      <c r="Y1720" s="90" t="str">
        <f>IF(VLOOKUP(I1720,属性值!A:F,2,FALSE)&lt;17,"",IF(P1720="","",INT(VLOOKUP(P1720,属性值!A:G,R1720+1,FALSE)*VLOOKUP(I1720,属性值!A:F,5,FALSE))))</f>
        <v/>
      </c>
      <c r="Z1720" s="90" t="str">
        <f t="shared" si="57"/>
        <v/>
      </c>
      <c r="AA1720" s="90">
        <f>IF(VLOOKUP(I1720,属性值!A:B,2,FALSE)&gt;16,"",IF(P1720="","",INT(VLOOKUP(P1720,属性值!I:O,R1720+1,FALSE)*VLOOKUP(I1720,属性值!A:D,3,FALSE))))</f>
        <v>286</v>
      </c>
      <c r="AB1720" s="90">
        <f>IF(VLOOKUP(I1720,属性值!A:B,2,FALSE)&gt;16,"",IF(P1720="","",INT(VLOOKUP(P1720,属性值!I:O,R1720+1,FALSE)*VLOOKUP(I1720,属性值!A:D,4,FALSE))))</f>
        <v>572</v>
      </c>
      <c r="AC1720" s="90">
        <v>67</v>
      </c>
      <c r="AD1720" s="90" t="str">
        <f>IF(AC1720="","",VLOOKUP(AC1720,状态名词!A:C,2,FALSE))</f>
        <v>inte</v>
      </c>
      <c r="AE1720" s="90" t="str">
        <f>IF(AC1720="","",VLOOKUP(AC1720,状态名词!A:C,3,FALSE))</f>
        <v>智力</v>
      </c>
      <c r="AF1720" s="90">
        <v>40</v>
      </c>
    </row>
    <row r="1721" spans="1:32">
      <c r="I1721" s="90" t="str">
        <f>IF(H1721="",I1720,VLOOKUP(H1721,装备类型!A:B,2,FALSE))</f>
        <v>手镯</v>
      </c>
      <c r="L1721" s="90" t="s">
        <v>225</v>
      </c>
      <c r="Q1721" s="55" t="str">
        <f t="shared" si="56"/>
        <v/>
      </c>
      <c r="Y1721" s="90" t="str">
        <f>IF(VLOOKUP(I1721,属性值!A:F,2,FALSE)&lt;17,"",IF(P1721="","",INT(VLOOKUP(P1721,属性值!A:G,R1721+1,FALSE)*VLOOKUP(I1721,属性值!A:F,5,FALSE))))</f>
        <v/>
      </c>
      <c r="Z1721" s="90" t="str">
        <f t="shared" si="57"/>
        <v/>
      </c>
      <c r="AA1721" s="90" t="str">
        <f>IF(VLOOKUP(I1721,属性值!A:B,2,FALSE)&gt;16,"",IF(P1721="","",INT(VLOOKUP(P1721,属性值!I:O,R1721+1,FALSE)*VLOOKUP(I1721,属性值!A:D,3,FALSE))))</f>
        <v/>
      </c>
      <c r="AB1721" s="90" t="str">
        <f>IF(VLOOKUP(I1721,属性值!A:B,2,FALSE)&gt;16,"",IF(P1721="","",INT(VLOOKUP(P1721,属性值!I:O,R1721+1,FALSE)*VLOOKUP(I1721,属性值!A:D,4,FALSE))))</f>
        <v/>
      </c>
      <c r="AC1721" s="90">
        <v>58</v>
      </c>
      <c r="AD1721" s="90" t="str">
        <f>IF(AC1721="","",VLOOKUP(AC1721,状态名词!A:C,2,FALSE))</f>
        <v>vit</v>
      </c>
      <c r="AE1721" s="90" t="str">
        <f>IF(AC1721="","",VLOOKUP(AC1721,状态名词!A:C,3,FALSE))</f>
        <v>体力</v>
      </c>
      <c r="AF1721" s="90">
        <v>20</v>
      </c>
    </row>
    <row r="1722" spans="1:32">
      <c r="I1722" s="90" t="str">
        <f>IF(H1722="",I1721,VLOOKUP(H1722,装备类型!A:B,2,FALSE))</f>
        <v>手镯</v>
      </c>
      <c r="L1722" s="90" t="s">
        <v>225</v>
      </c>
      <c r="Q1722" s="55" t="str">
        <f t="shared" si="56"/>
        <v/>
      </c>
      <c r="Y1722" s="90" t="str">
        <f>IF(VLOOKUP(I1722,属性值!A:F,2,FALSE)&lt;17,"",IF(P1722="","",INT(VLOOKUP(P1722,属性值!A:G,R1722+1,FALSE)*VLOOKUP(I1722,属性值!A:F,5,FALSE))))</f>
        <v/>
      </c>
      <c r="Z1722" s="90" t="str">
        <f t="shared" si="57"/>
        <v/>
      </c>
      <c r="AA1722" s="90" t="str">
        <f>IF(VLOOKUP(I1722,属性值!A:B,2,FALSE)&gt;16,"",IF(P1722="","",INT(VLOOKUP(P1722,属性值!I:O,R1722+1,FALSE)*VLOOKUP(I1722,属性值!A:D,3,FALSE))))</f>
        <v/>
      </c>
      <c r="AB1722" s="90" t="str">
        <f>IF(VLOOKUP(I1722,属性值!A:B,2,FALSE)&gt;16,"",IF(P1722="","",INT(VLOOKUP(P1722,属性值!I:O,R1722+1,FALSE)*VLOOKUP(I1722,属性值!A:D,4,FALSE))))</f>
        <v/>
      </c>
      <c r="AC1722" s="90">
        <v>18</v>
      </c>
      <c r="AD1722" s="90" t="str">
        <f>IF(AC1722="","",VLOOKUP(AC1722,状态名词!A:C,2,FALSE))</f>
        <v>api</v>
      </c>
      <c r="AE1722" s="90" t="str">
        <f>IF(AC1722="","",VLOOKUP(AC1722,状态名词!A:C,3,FALSE))</f>
        <v>法穿</v>
      </c>
      <c r="AF1722" s="90">
        <v>100</v>
      </c>
    </row>
    <row r="1723" spans="1:32">
      <c r="I1723" s="90" t="str">
        <f>IF(H1723="",I1722,VLOOKUP(H1723,装备类型!A:B,2,FALSE))</f>
        <v>手镯</v>
      </c>
      <c r="J1723" s="90">
        <v>3</v>
      </c>
      <c r="K1723" s="90" t="s">
        <v>2306</v>
      </c>
      <c r="L1723" s="90" t="s">
        <v>2012</v>
      </c>
      <c r="O1723" s="90">
        <v>1</v>
      </c>
      <c r="P1723" s="90">
        <v>60</v>
      </c>
      <c r="Q1723" s="55">
        <f t="shared" si="56"/>
        <v>67</v>
      </c>
      <c r="R1723" s="90">
        <v>5</v>
      </c>
      <c r="T1723" s="90" t="s">
        <v>3307</v>
      </c>
      <c r="U1723" s="90">
        <v>33760</v>
      </c>
      <c r="Y1723" s="90" t="str">
        <f>IF(VLOOKUP(I1723,属性值!A:F,2,FALSE)&lt;17,"",IF(P1723="","",INT(VLOOKUP(P1723,属性值!A:G,R1723+1,FALSE)*VLOOKUP(I1723,属性值!A:F,5,FALSE))))</f>
        <v/>
      </c>
      <c r="Z1723" s="90" t="str">
        <f t="shared" si="57"/>
        <v/>
      </c>
      <c r="AA1723" s="90">
        <f>IF(VLOOKUP(I1723,属性值!A:B,2,FALSE)&gt;16,"",IF(P1723="","",INT(VLOOKUP(P1723,属性值!I:O,R1723+1,FALSE)*VLOOKUP(I1723,属性值!A:D,3,FALSE))))</f>
        <v>642</v>
      </c>
      <c r="AB1723" s="90">
        <f>IF(VLOOKUP(I1723,属性值!A:B,2,FALSE)&gt;16,"",IF(P1723="","",INT(VLOOKUP(P1723,属性值!I:O,R1723+1,FALSE)*VLOOKUP(I1723,属性值!A:D,4,FALSE))))</f>
        <v>1285</v>
      </c>
      <c r="AC1723" s="90">
        <v>67</v>
      </c>
      <c r="AD1723" s="90" t="str">
        <f>IF(AC1723="","",VLOOKUP(AC1723,状态名词!A:C,2,FALSE))</f>
        <v>inte</v>
      </c>
      <c r="AE1723" s="90" t="str">
        <f>IF(AC1723="","",VLOOKUP(AC1723,状态名词!A:C,3,FALSE))</f>
        <v>智力</v>
      </c>
      <c r="AF1723" s="90">
        <v>70</v>
      </c>
    </row>
    <row r="1724" spans="1:32">
      <c r="I1724" s="90" t="str">
        <f>IF(H1724="",I1723,VLOOKUP(H1724,装备类型!A:B,2,FALSE))</f>
        <v>手镯</v>
      </c>
      <c r="L1724" s="90" t="s">
        <v>225</v>
      </c>
      <c r="Q1724" s="55" t="str">
        <f t="shared" si="56"/>
        <v/>
      </c>
      <c r="Y1724" s="90" t="str">
        <f>IF(VLOOKUP(I1724,属性值!A:F,2,FALSE)&lt;17,"",IF(P1724="","",INT(VLOOKUP(P1724,属性值!A:G,R1724+1,FALSE)*VLOOKUP(I1724,属性值!A:F,5,FALSE))))</f>
        <v/>
      </c>
      <c r="Z1724" s="90" t="str">
        <f t="shared" si="57"/>
        <v/>
      </c>
      <c r="AA1724" s="90" t="str">
        <f>IF(VLOOKUP(I1724,属性值!A:B,2,FALSE)&gt;16,"",IF(P1724="","",INT(VLOOKUP(P1724,属性值!I:O,R1724+1,FALSE)*VLOOKUP(I1724,属性值!A:D,3,FALSE))))</f>
        <v/>
      </c>
      <c r="AB1724" s="90" t="str">
        <f>IF(VLOOKUP(I1724,属性值!A:B,2,FALSE)&gt;16,"",IF(P1724="","",INT(VLOOKUP(P1724,属性值!I:O,R1724+1,FALSE)*VLOOKUP(I1724,属性值!A:D,4,FALSE))))</f>
        <v/>
      </c>
      <c r="AC1724" s="90">
        <v>58</v>
      </c>
      <c r="AD1724" s="90" t="str">
        <f>IF(AC1724="","",VLOOKUP(AC1724,状态名词!A:C,2,FALSE))</f>
        <v>vit</v>
      </c>
      <c r="AE1724" s="90" t="str">
        <f>IF(AC1724="","",VLOOKUP(AC1724,状态名词!A:C,3,FALSE))</f>
        <v>体力</v>
      </c>
      <c r="AF1724" s="90">
        <v>30</v>
      </c>
    </row>
    <row r="1725" spans="1:32">
      <c r="I1725" s="90" t="str">
        <f>IF(H1725="",I1724,VLOOKUP(H1725,装备类型!A:B,2,FALSE))</f>
        <v>手镯</v>
      </c>
      <c r="L1725" s="90" t="s">
        <v>225</v>
      </c>
      <c r="Q1725" s="55" t="str">
        <f t="shared" si="56"/>
        <v/>
      </c>
      <c r="Y1725" s="90" t="str">
        <f>IF(VLOOKUP(I1725,属性值!A:F,2,FALSE)&lt;17,"",IF(P1725="","",INT(VLOOKUP(P1725,属性值!A:G,R1725+1,FALSE)*VLOOKUP(I1725,属性值!A:F,5,FALSE))))</f>
        <v/>
      </c>
      <c r="Z1725" s="90" t="str">
        <f t="shared" si="57"/>
        <v/>
      </c>
      <c r="AA1725" s="90" t="str">
        <f>IF(VLOOKUP(I1725,属性值!A:B,2,FALSE)&gt;16,"",IF(P1725="","",INT(VLOOKUP(P1725,属性值!I:O,R1725+1,FALSE)*VLOOKUP(I1725,属性值!A:D,3,FALSE))))</f>
        <v/>
      </c>
      <c r="AB1725" s="90" t="str">
        <f>IF(VLOOKUP(I1725,属性值!A:B,2,FALSE)&gt;16,"",IF(P1725="","",INT(VLOOKUP(P1725,属性值!I:O,R1725+1,FALSE)*VLOOKUP(I1725,属性值!A:D,4,FALSE))))</f>
        <v/>
      </c>
      <c r="AC1725" s="90">
        <v>18</v>
      </c>
      <c r="AD1725" s="90" t="str">
        <f>IF(AC1725="","",VLOOKUP(AC1725,状态名词!A:C,2,FALSE))</f>
        <v>api</v>
      </c>
      <c r="AE1725" s="90" t="str">
        <f>IF(AC1725="","",VLOOKUP(AC1725,状态名词!A:C,3,FALSE))</f>
        <v>法穿</v>
      </c>
      <c r="AF1725" s="90">
        <v>160</v>
      </c>
    </row>
    <row r="1726" spans="1:32">
      <c r="A1726" s="90">
        <v>16085</v>
      </c>
      <c r="B1726" s="90">
        <v>20</v>
      </c>
      <c r="C1726" s="90">
        <v>4</v>
      </c>
      <c r="D1726" s="90">
        <v>20</v>
      </c>
      <c r="E1726" s="90">
        <v>5</v>
      </c>
      <c r="F1726" s="90">
        <v>-9</v>
      </c>
      <c r="H1726" s="90">
        <v>11</v>
      </c>
      <c r="I1726" s="90" t="str">
        <f>IF(H1726="",I1725,VLOOKUP(H1726,装备类型!A:B,2,FALSE))</f>
        <v>头部</v>
      </c>
      <c r="J1726" s="90">
        <v>1</v>
      </c>
      <c r="K1726" s="90" t="s">
        <v>2307</v>
      </c>
      <c r="L1726" s="90" t="s">
        <v>5476</v>
      </c>
      <c r="O1726" s="90">
        <v>1</v>
      </c>
      <c r="P1726" s="90">
        <v>20</v>
      </c>
      <c r="Q1726" s="55">
        <f t="shared" si="56"/>
        <v>25</v>
      </c>
      <c r="R1726" s="90">
        <v>4</v>
      </c>
      <c r="T1726" s="90" t="s">
        <v>3308</v>
      </c>
      <c r="Y1726" s="90" t="str">
        <f>IF(VLOOKUP(I1726,属性值!A:F,2,FALSE)&lt;17,"",IF(P1726="","",INT(VLOOKUP(P1726,属性值!A:G,R1726+1,FALSE)*VLOOKUP(I1726,属性值!A:F,5,FALSE))))</f>
        <v/>
      </c>
      <c r="Z1726" s="90" t="str">
        <f t="shared" si="57"/>
        <v/>
      </c>
      <c r="AA1726" s="90">
        <f>IF(VLOOKUP(I1726,属性值!A:B,2,FALSE)&gt;16,"",IF(P1726="","",INT(VLOOKUP(P1726,属性值!I:O,R1726+1,FALSE)*VLOOKUP(I1726,属性值!A:D,3,FALSE))))</f>
        <v>260</v>
      </c>
      <c r="AB1726" s="90">
        <f>IF(VLOOKUP(I1726,属性值!A:B,2,FALSE)&gt;16,"",IF(P1726="","",INT(VLOOKUP(P1726,属性值!I:O,R1726+1,FALSE)*VLOOKUP(I1726,属性值!A:D,4,FALSE))))</f>
        <v>130</v>
      </c>
      <c r="AC1726" s="90">
        <v>58</v>
      </c>
      <c r="AD1726" s="90" t="str">
        <f>IF(AC1726="","",VLOOKUP(AC1726,状态名词!A:C,2,FALSE))</f>
        <v>vit</v>
      </c>
      <c r="AE1726" s="90" t="str">
        <f>IF(AC1726="","",VLOOKUP(AC1726,状态名词!A:C,3,FALSE))</f>
        <v>体力</v>
      </c>
      <c r="AF1726" s="90">
        <v>40</v>
      </c>
    </row>
    <row r="1727" spans="1:32">
      <c r="I1727" s="90" t="str">
        <f>IF(H1727="",I1726,VLOOKUP(H1727,装备类型!A:B,2,FALSE))</f>
        <v>头部</v>
      </c>
      <c r="L1727" s="90" t="s">
        <v>225</v>
      </c>
      <c r="Q1727" s="55" t="str">
        <f t="shared" si="56"/>
        <v/>
      </c>
      <c r="Y1727" s="90" t="str">
        <f>IF(VLOOKUP(I1727,属性值!A:F,2,FALSE)&lt;17,"",IF(P1727="","",INT(VLOOKUP(P1727,属性值!A:G,R1727+1,FALSE)*VLOOKUP(I1727,属性值!A:F,5,FALSE))))</f>
        <v/>
      </c>
      <c r="Z1727" s="90" t="str">
        <f t="shared" si="57"/>
        <v/>
      </c>
      <c r="AA1727" s="90" t="str">
        <f>IF(VLOOKUP(I1727,属性值!A:B,2,FALSE)&gt;16,"",IF(P1727="","",INT(VLOOKUP(P1727,属性值!I:O,R1727+1,FALSE)*VLOOKUP(I1727,属性值!A:D,3,FALSE))))</f>
        <v/>
      </c>
      <c r="AB1727" s="90" t="str">
        <f>IF(VLOOKUP(I1727,属性值!A:B,2,FALSE)&gt;16,"",IF(P1727="","",INT(VLOOKUP(P1727,属性值!I:O,R1727+1,FALSE)*VLOOKUP(I1727,属性值!A:D,4,FALSE))))</f>
        <v/>
      </c>
      <c r="AC1727" s="90">
        <v>60</v>
      </c>
      <c r="AD1727" s="90" t="str">
        <f>IF(AC1727="","",VLOOKUP(AC1727,状态名词!A:C,2,FALSE))</f>
        <v>health</v>
      </c>
      <c r="AE1727" s="90" t="str">
        <f>IF(AC1727="","",VLOOKUP(AC1727,状态名词!A:C,3,FALSE))</f>
        <v>固定血量</v>
      </c>
      <c r="AF1727" s="90">
        <v>480</v>
      </c>
    </row>
    <row r="1728" spans="1:32">
      <c r="I1728" s="90" t="str">
        <f>IF(H1728="",I1727,VLOOKUP(H1728,装备类型!A:B,2,FALSE))</f>
        <v>头部</v>
      </c>
      <c r="L1728" s="90" t="s">
        <v>225</v>
      </c>
      <c r="Q1728" s="55" t="str">
        <f t="shared" si="56"/>
        <v/>
      </c>
      <c r="Y1728" s="90" t="str">
        <f>IF(VLOOKUP(I1728,属性值!A:F,2,FALSE)&lt;17,"",IF(P1728="","",INT(VLOOKUP(P1728,属性值!A:G,R1728+1,FALSE)*VLOOKUP(I1728,属性值!A:F,5,FALSE))))</f>
        <v/>
      </c>
      <c r="Z1728" s="90" t="str">
        <f t="shared" si="57"/>
        <v/>
      </c>
      <c r="AA1728" s="90" t="str">
        <f>IF(VLOOKUP(I1728,属性值!A:B,2,FALSE)&gt;16,"",IF(P1728="","",INT(VLOOKUP(P1728,属性值!I:O,R1728+1,FALSE)*VLOOKUP(I1728,属性值!A:D,3,FALSE))))</f>
        <v/>
      </c>
      <c r="AB1728" s="90" t="str">
        <f>IF(VLOOKUP(I1728,属性值!A:B,2,FALSE)&gt;16,"",IF(P1728="","",INT(VLOOKUP(P1728,属性值!I:O,R1728+1,FALSE)*VLOOKUP(I1728,属性值!A:D,4,FALSE))))</f>
        <v/>
      </c>
      <c r="AC1728" s="90">
        <v>19</v>
      </c>
      <c r="AD1728" s="90" t="str">
        <f>IF(AC1728="","",VLOOKUP(AC1728,状态名词!A:C,2,FALSE))</f>
        <v>rating</v>
      </c>
      <c r="AE1728" s="90" t="str">
        <f>IF(AC1728="","",VLOOKUP(AC1728,状态名词!A:C,3,FALSE))</f>
        <v>暴击+</v>
      </c>
      <c r="AF1728" s="90">
        <v>240</v>
      </c>
    </row>
    <row r="1729" spans="1:32">
      <c r="I1729" s="90" t="str">
        <f>IF(H1729="",I1728,VLOOKUP(H1729,装备类型!A:B,2,FALSE))</f>
        <v>头部</v>
      </c>
      <c r="J1729" s="90">
        <v>2</v>
      </c>
      <c r="K1729" s="90" t="s">
        <v>2309</v>
      </c>
      <c r="L1729" s="90" t="s">
        <v>2308</v>
      </c>
      <c r="O1729" s="90">
        <v>1</v>
      </c>
      <c r="P1729" s="90">
        <v>40</v>
      </c>
      <c r="Q1729" s="55">
        <f t="shared" si="56"/>
        <v>45</v>
      </c>
      <c r="R1729" s="90">
        <v>4</v>
      </c>
      <c r="T1729" s="90" t="s">
        <v>3308</v>
      </c>
      <c r="Y1729" s="90" t="str">
        <f>IF(VLOOKUP(I1729,属性值!A:F,2,FALSE)&lt;17,"",IF(P1729="","",INT(VLOOKUP(P1729,属性值!A:G,R1729+1,FALSE)*VLOOKUP(I1729,属性值!A:F,5,FALSE))))</f>
        <v/>
      </c>
      <c r="Z1729" s="90" t="str">
        <f t="shared" si="57"/>
        <v/>
      </c>
      <c r="AA1729" s="90">
        <f>IF(VLOOKUP(I1729,属性值!A:B,2,FALSE)&gt;16,"",IF(P1729="","",INT(VLOOKUP(P1729,属性值!I:O,R1729+1,FALSE)*VLOOKUP(I1729,属性值!A:D,3,FALSE))))</f>
        <v>572</v>
      </c>
      <c r="AB1729" s="90">
        <f>IF(VLOOKUP(I1729,属性值!A:B,2,FALSE)&gt;16,"",IF(P1729="","",INT(VLOOKUP(P1729,属性值!I:O,R1729+1,FALSE)*VLOOKUP(I1729,属性值!A:D,4,FALSE))))</f>
        <v>286</v>
      </c>
      <c r="AC1729" s="90">
        <v>58</v>
      </c>
      <c r="AD1729" s="90" t="str">
        <f>IF(AC1729="","",VLOOKUP(AC1729,状态名词!A:C,2,FALSE))</f>
        <v>vit</v>
      </c>
      <c r="AE1729" s="90" t="str">
        <f>IF(AC1729="","",VLOOKUP(AC1729,状态名词!A:C,3,FALSE))</f>
        <v>体力</v>
      </c>
      <c r="AF1729" s="90">
        <v>70</v>
      </c>
    </row>
    <row r="1730" spans="1:32">
      <c r="I1730" s="90" t="str">
        <f>IF(H1730="",I1729,VLOOKUP(H1730,装备类型!A:B,2,FALSE))</f>
        <v>头部</v>
      </c>
      <c r="L1730" s="90" t="s">
        <v>225</v>
      </c>
      <c r="Q1730" s="55" t="str">
        <f t="shared" si="56"/>
        <v/>
      </c>
      <c r="Y1730" s="90" t="str">
        <f>IF(VLOOKUP(I1730,属性值!A:F,2,FALSE)&lt;17,"",IF(P1730="","",INT(VLOOKUP(P1730,属性值!A:G,R1730+1,FALSE)*VLOOKUP(I1730,属性值!A:F,5,FALSE))))</f>
        <v/>
      </c>
      <c r="Z1730" s="90" t="str">
        <f t="shared" si="57"/>
        <v/>
      </c>
      <c r="AA1730" s="90" t="str">
        <f>IF(VLOOKUP(I1730,属性值!A:B,2,FALSE)&gt;16,"",IF(P1730="","",INT(VLOOKUP(P1730,属性值!I:O,R1730+1,FALSE)*VLOOKUP(I1730,属性值!A:D,3,FALSE))))</f>
        <v/>
      </c>
      <c r="AB1730" s="90" t="str">
        <f>IF(VLOOKUP(I1730,属性值!A:B,2,FALSE)&gt;16,"",IF(P1730="","",INT(VLOOKUP(P1730,属性值!I:O,R1730+1,FALSE)*VLOOKUP(I1730,属性值!A:D,4,FALSE))))</f>
        <v/>
      </c>
      <c r="AC1730" s="90">
        <v>60</v>
      </c>
      <c r="AD1730" s="90" t="str">
        <f>IF(AC1730="","",VLOOKUP(AC1730,状态名词!A:C,2,FALSE))</f>
        <v>health</v>
      </c>
      <c r="AE1730" s="90" t="str">
        <f>IF(AC1730="","",VLOOKUP(AC1730,状态名词!A:C,3,FALSE))</f>
        <v>固定血量</v>
      </c>
      <c r="AF1730" s="90">
        <v>720</v>
      </c>
    </row>
    <row r="1731" spans="1:32">
      <c r="I1731" s="90" t="str">
        <f>IF(H1731="",I1730,VLOOKUP(H1731,装备类型!A:B,2,FALSE))</f>
        <v>头部</v>
      </c>
      <c r="L1731" s="90" t="s">
        <v>225</v>
      </c>
      <c r="Q1731" s="55" t="str">
        <f t="shared" si="56"/>
        <v/>
      </c>
      <c r="Y1731" s="90" t="str">
        <f>IF(VLOOKUP(I1731,属性值!A:F,2,FALSE)&lt;17,"",IF(P1731="","",INT(VLOOKUP(P1731,属性值!A:G,R1731+1,FALSE)*VLOOKUP(I1731,属性值!A:F,5,FALSE))))</f>
        <v/>
      </c>
      <c r="Z1731" s="90" t="str">
        <f t="shared" si="57"/>
        <v/>
      </c>
      <c r="AA1731" s="90" t="str">
        <f>IF(VLOOKUP(I1731,属性值!A:B,2,FALSE)&gt;16,"",IF(P1731="","",INT(VLOOKUP(P1731,属性值!I:O,R1731+1,FALSE)*VLOOKUP(I1731,属性值!A:D,3,FALSE))))</f>
        <v/>
      </c>
      <c r="AB1731" s="90" t="str">
        <f>IF(VLOOKUP(I1731,属性值!A:B,2,FALSE)&gt;16,"",IF(P1731="","",INT(VLOOKUP(P1731,属性值!I:O,R1731+1,FALSE)*VLOOKUP(I1731,属性值!A:D,4,FALSE))))</f>
        <v/>
      </c>
      <c r="AC1731" s="90">
        <v>19</v>
      </c>
      <c r="AD1731" s="90" t="str">
        <f>IF(AC1731="","",VLOOKUP(AC1731,状态名词!A:C,2,FALSE))</f>
        <v>rating</v>
      </c>
      <c r="AE1731" s="90" t="str">
        <f>IF(AC1731="","",VLOOKUP(AC1731,状态名词!A:C,3,FALSE))</f>
        <v>暴击+</v>
      </c>
      <c r="AF1731" s="90">
        <v>360</v>
      </c>
    </row>
    <row r="1732" spans="1:32">
      <c r="I1732" s="90" t="str">
        <f>IF(H1732="",I1731,VLOOKUP(H1732,装备类型!A:B,2,FALSE))</f>
        <v>头部</v>
      </c>
      <c r="J1732" s="90">
        <v>3</v>
      </c>
      <c r="K1732" s="90" t="s">
        <v>2310</v>
      </c>
      <c r="L1732" s="90" t="s">
        <v>2308</v>
      </c>
      <c r="O1732" s="90">
        <v>1</v>
      </c>
      <c r="P1732" s="90">
        <v>60</v>
      </c>
      <c r="Q1732" s="55">
        <f t="shared" si="56"/>
        <v>67</v>
      </c>
      <c r="R1732" s="90">
        <v>5</v>
      </c>
      <c r="T1732" s="90" t="s">
        <v>3308</v>
      </c>
      <c r="U1732" s="90">
        <v>33525</v>
      </c>
      <c r="Y1732" s="90" t="str">
        <f>IF(VLOOKUP(I1732,属性值!A:F,2,FALSE)&lt;17,"",IF(P1732="","",INT(VLOOKUP(P1732,属性值!A:G,R1732+1,FALSE)*VLOOKUP(I1732,属性值!A:F,5,FALSE))))</f>
        <v/>
      </c>
      <c r="Z1732" s="90" t="str">
        <f t="shared" si="57"/>
        <v/>
      </c>
      <c r="AA1732" s="90">
        <f>IF(VLOOKUP(I1732,属性值!A:B,2,FALSE)&gt;16,"",IF(P1732="","",INT(VLOOKUP(P1732,属性值!I:O,R1732+1,FALSE)*VLOOKUP(I1732,属性值!A:D,3,FALSE))))</f>
        <v>1285</v>
      </c>
      <c r="AB1732" s="90">
        <f>IF(VLOOKUP(I1732,属性值!A:B,2,FALSE)&gt;16,"",IF(P1732="","",INT(VLOOKUP(P1732,属性值!I:O,R1732+1,FALSE)*VLOOKUP(I1732,属性值!A:D,4,FALSE))))</f>
        <v>642</v>
      </c>
      <c r="AC1732" s="90">
        <v>58</v>
      </c>
      <c r="AD1732" s="90" t="str">
        <f>IF(AC1732="","",VLOOKUP(AC1732,状态名词!A:C,2,FALSE))</f>
        <v>vit</v>
      </c>
      <c r="AE1732" s="90" t="str">
        <f>IF(AC1732="","",VLOOKUP(AC1732,状态名词!A:C,3,FALSE))</f>
        <v>体力</v>
      </c>
      <c r="AF1732" s="90">
        <v>110</v>
      </c>
    </row>
    <row r="1733" spans="1:32">
      <c r="I1733" s="90" t="str">
        <f>IF(H1733="",I1732,VLOOKUP(H1733,装备类型!A:B,2,FALSE))</f>
        <v>头部</v>
      </c>
      <c r="L1733" s="90" t="s">
        <v>225</v>
      </c>
      <c r="Q1733" s="55" t="str">
        <f t="shared" si="56"/>
        <v/>
      </c>
      <c r="Y1733" s="90" t="str">
        <f>IF(VLOOKUP(I1733,属性值!A:F,2,FALSE)&lt;17,"",IF(P1733="","",INT(VLOOKUP(P1733,属性值!A:G,R1733+1,FALSE)*VLOOKUP(I1733,属性值!A:F,5,FALSE))))</f>
        <v/>
      </c>
      <c r="Z1733" s="90" t="str">
        <f t="shared" si="57"/>
        <v/>
      </c>
      <c r="AA1733" s="90" t="str">
        <f>IF(VLOOKUP(I1733,属性值!A:B,2,FALSE)&gt;16,"",IF(P1733="","",INT(VLOOKUP(P1733,属性值!I:O,R1733+1,FALSE)*VLOOKUP(I1733,属性值!A:D,3,FALSE))))</f>
        <v/>
      </c>
      <c r="AB1733" s="90" t="str">
        <f>IF(VLOOKUP(I1733,属性值!A:B,2,FALSE)&gt;16,"",IF(P1733="","",INT(VLOOKUP(P1733,属性值!I:O,R1733+1,FALSE)*VLOOKUP(I1733,属性值!A:D,4,FALSE))))</f>
        <v/>
      </c>
      <c r="AC1733" s="90">
        <v>60</v>
      </c>
      <c r="AD1733" s="90" t="str">
        <f>IF(AC1733="","",VLOOKUP(AC1733,状态名词!A:C,2,FALSE))</f>
        <v>health</v>
      </c>
      <c r="AE1733" s="90" t="str">
        <f>IF(AC1733="","",VLOOKUP(AC1733,状态名词!A:C,3,FALSE))</f>
        <v>固定血量</v>
      </c>
      <c r="AF1733" s="90">
        <v>1180</v>
      </c>
    </row>
    <row r="1734" spans="1:32">
      <c r="I1734" s="90" t="str">
        <f>IF(H1734="",I1733,VLOOKUP(H1734,装备类型!A:B,2,FALSE))</f>
        <v>头部</v>
      </c>
      <c r="L1734" s="90" t="s">
        <v>225</v>
      </c>
      <c r="Q1734" s="55" t="str">
        <f t="shared" si="56"/>
        <v/>
      </c>
      <c r="Y1734" s="90" t="str">
        <f>IF(VLOOKUP(I1734,属性值!A:F,2,FALSE)&lt;17,"",IF(P1734="","",INT(VLOOKUP(P1734,属性值!A:G,R1734+1,FALSE)*VLOOKUP(I1734,属性值!A:F,5,FALSE))))</f>
        <v/>
      </c>
      <c r="Z1734" s="90" t="str">
        <f t="shared" si="57"/>
        <v/>
      </c>
      <c r="AA1734" s="90" t="str">
        <f>IF(VLOOKUP(I1734,属性值!A:B,2,FALSE)&gt;16,"",IF(P1734="","",INT(VLOOKUP(P1734,属性值!I:O,R1734+1,FALSE)*VLOOKUP(I1734,属性值!A:D,3,FALSE))))</f>
        <v/>
      </c>
      <c r="AB1734" s="90" t="str">
        <f>IF(VLOOKUP(I1734,属性值!A:B,2,FALSE)&gt;16,"",IF(P1734="","",INT(VLOOKUP(P1734,属性值!I:O,R1734+1,FALSE)*VLOOKUP(I1734,属性值!A:D,4,FALSE))))</f>
        <v/>
      </c>
      <c r="AC1734" s="90">
        <v>19</v>
      </c>
      <c r="AD1734" s="90" t="str">
        <f>IF(AC1734="","",VLOOKUP(AC1734,状态名词!A:C,2,FALSE))</f>
        <v>rating</v>
      </c>
      <c r="AE1734" s="90" t="str">
        <f>IF(AC1734="","",VLOOKUP(AC1734,状态名词!A:C,3,FALSE))</f>
        <v>暴击+</v>
      </c>
      <c r="AF1734" s="90">
        <v>590</v>
      </c>
    </row>
    <row r="1735" spans="1:32">
      <c r="A1735" s="90">
        <v>16086</v>
      </c>
      <c r="B1735" s="90">
        <v>20</v>
      </c>
      <c r="C1735" s="90">
        <v>4</v>
      </c>
      <c r="D1735" s="90">
        <v>20</v>
      </c>
      <c r="E1735" s="90">
        <v>5</v>
      </c>
      <c r="F1735" s="90">
        <v>-9</v>
      </c>
      <c r="H1735" s="90">
        <v>12</v>
      </c>
      <c r="I1735" s="90" t="str">
        <f>IF(H1735="",I1734,VLOOKUP(H1735,装备类型!A:B,2,FALSE))</f>
        <v>胸部</v>
      </c>
      <c r="J1735" s="90">
        <v>1</v>
      </c>
      <c r="K1735" s="90" t="s">
        <v>2311</v>
      </c>
      <c r="L1735" s="90" t="s">
        <v>5477</v>
      </c>
      <c r="O1735" s="90">
        <v>1</v>
      </c>
      <c r="P1735" s="90">
        <v>20</v>
      </c>
      <c r="Q1735" s="55">
        <f t="shared" si="56"/>
        <v>25</v>
      </c>
      <c r="R1735" s="90">
        <v>4</v>
      </c>
      <c r="T1735" s="90" t="s">
        <v>3309</v>
      </c>
      <c r="Y1735" s="90" t="str">
        <f>IF(VLOOKUP(I1735,属性值!A:F,2,FALSE)&lt;17,"",IF(P1735="","",INT(VLOOKUP(P1735,属性值!A:G,R1735+1,FALSE)*VLOOKUP(I1735,属性值!A:F,5,FALSE))))</f>
        <v/>
      </c>
      <c r="Z1735" s="90" t="str">
        <f t="shared" si="57"/>
        <v/>
      </c>
      <c r="AA1735" s="90">
        <f>IF(VLOOKUP(I1735,属性值!A:B,2,FALSE)&gt;16,"",IF(P1735="","",INT(VLOOKUP(P1735,属性值!I:O,R1735+1,FALSE)*VLOOKUP(I1735,属性值!A:D,3,FALSE))))</f>
        <v>260</v>
      </c>
      <c r="AB1735" s="90">
        <f>IF(VLOOKUP(I1735,属性值!A:B,2,FALSE)&gt;16,"",IF(P1735="","",INT(VLOOKUP(P1735,属性值!I:O,R1735+1,FALSE)*VLOOKUP(I1735,属性值!A:D,4,FALSE))))</f>
        <v>130</v>
      </c>
      <c r="AC1735" s="90">
        <v>58</v>
      </c>
      <c r="AD1735" s="90" t="str">
        <f>IF(AC1735="","",VLOOKUP(AC1735,状态名词!A:C,2,FALSE))</f>
        <v>vit</v>
      </c>
      <c r="AE1735" s="90" t="str">
        <f>IF(AC1735="","",VLOOKUP(AC1735,状态名词!A:C,3,FALSE))</f>
        <v>体力</v>
      </c>
      <c r="AF1735" s="90">
        <v>40</v>
      </c>
    </row>
    <row r="1736" spans="1:32">
      <c r="I1736" s="90" t="str">
        <f>IF(H1736="",I1735,VLOOKUP(H1736,装备类型!A:B,2,FALSE))</f>
        <v>胸部</v>
      </c>
      <c r="L1736" s="90" t="s">
        <v>225</v>
      </c>
      <c r="Q1736" s="55" t="str">
        <f t="shared" si="56"/>
        <v/>
      </c>
      <c r="Y1736" s="90" t="str">
        <f>IF(VLOOKUP(I1736,属性值!A:F,2,FALSE)&lt;17,"",IF(P1736="","",INT(VLOOKUP(P1736,属性值!A:G,R1736+1,FALSE)*VLOOKUP(I1736,属性值!A:F,5,FALSE))))</f>
        <v/>
      </c>
      <c r="Z1736" s="90" t="str">
        <f t="shared" si="57"/>
        <v/>
      </c>
      <c r="AA1736" s="90" t="str">
        <f>IF(VLOOKUP(I1736,属性值!A:B,2,FALSE)&gt;16,"",IF(P1736="","",INT(VLOOKUP(P1736,属性值!I:O,R1736+1,FALSE)*VLOOKUP(I1736,属性值!A:D,3,FALSE))))</f>
        <v/>
      </c>
      <c r="AB1736" s="90" t="str">
        <f>IF(VLOOKUP(I1736,属性值!A:B,2,FALSE)&gt;16,"",IF(P1736="","",INT(VLOOKUP(P1736,属性值!I:O,R1736+1,FALSE)*VLOOKUP(I1736,属性值!A:D,4,FALSE))))</f>
        <v/>
      </c>
      <c r="AC1736" s="90">
        <v>60</v>
      </c>
      <c r="AD1736" s="90" t="str">
        <f>IF(AC1736="","",VLOOKUP(AC1736,状态名词!A:C,2,FALSE))</f>
        <v>health</v>
      </c>
      <c r="AE1736" s="90" t="str">
        <f>IF(AC1736="","",VLOOKUP(AC1736,状态名词!A:C,3,FALSE))</f>
        <v>固定血量</v>
      </c>
      <c r="AF1736" s="90">
        <v>-480</v>
      </c>
    </row>
    <row r="1737" spans="1:32">
      <c r="I1737" s="90" t="str">
        <f>IF(H1737="",I1736,VLOOKUP(H1737,装备类型!A:B,2,FALSE))</f>
        <v>胸部</v>
      </c>
      <c r="L1737" s="90" t="s">
        <v>225</v>
      </c>
      <c r="Q1737" s="55" t="str">
        <f t="shared" si="56"/>
        <v/>
      </c>
      <c r="Y1737" s="90" t="str">
        <f>IF(VLOOKUP(I1737,属性值!A:F,2,FALSE)&lt;17,"",IF(P1737="","",INT(VLOOKUP(P1737,属性值!A:G,R1737+1,FALSE)*VLOOKUP(I1737,属性值!A:F,5,FALSE))))</f>
        <v/>
      </c>
      <c r="Z1737" s="90" t="str">
        <f t="shared" si="57"/>
        <v/>
      </c>
      <c r="AA1737" s="90" t="str">
        <f>IF(VLOOKUP(I1737,属性值!A:B,2,FALSE)&gt;16,"",IF(P1737="","",INT(VLOOKUP(P1737,属性值!I:O,R1737+1,FALSE)*VLOOKUP(I1737,属性值!A:D,3,FALSE))))</f>
        <v/>
      </c>
      <c r="AB1737" s="90" t="str">
        <f>IF(VLOOKUP(I1737,属性值!A:B,2,FALSE)&gt;16,"",IF(P1737="","",INT(VLOOKUP(P1737,属性值!I:O,R1737+1,FALSE)*VLOOKUP(I1737,属性值!A:D,4,FALSE))))</f>
        <v/>
      </c>
      <c r="AC1737" s="90">
        <v>25</v>
      </c>
      <c r="AD1737" s="90" t="str">
        <f>IF(AC1737="","",VLOOKUP(AC1737,状态名词!A:C,2,FALSE))</f>
        <v>duochong</v>
      </c>
      <c r="AE1737" s="90" t="str">
        <f>IF(AC1737="","",VLOOKUP(AC1737,状态名词!A:C,3,FALSE))</f>
        <v>多重施法</v>
      </c>
      <c r="AF1737" s="90">
        <v>360</v>
      </c>
    </row>
    <row r="1738" spans="1:32">
      <c r="I1738" s="90" t="str">
        <f>IF(H1738="",I1737,VLOOKUP(H1738,装备类型!A:B,2,FALSE))</f>
        <v>胸部</v>
      </c>
      <c r="J1738" s="90">
        <v>2</v>
      </c>
      <c r="K1738" s="90" t="s">
        <v>2313</v>
      </c>
      <c r="L1738" s="90" t="s">
        <v>2312</v>
      </c>
      <c r="O1738" s="90">
        <v>1</v>
      </c>
      <c r="P1738" s="90">
        <v>40</v>
      </c>
      <c r="Q1738" s="55">
        <f t="shared" si="56"/>
        <v>45</v>
      </c>
      <c r="R1738" s="90">
        <v>4</v>
      </c>
      <c r="T1738" s="90" t="s">
        <v>3309</v>
      </c>
      <c r="Y1738" s="90" t="str">
        <f>IF(VLOOKUP(I1738,属性值!A:F,2,FALSE)&lt;17,"",IF(P1738="","",INT(VLOOKUP(P1738,属性值!A:G,R1738+1,FALSE)*VLOOKUP(I1738,属性值!A:F,5,FALSE))))</f>
        <v/>
      </c>
      <c r="Z1738" s="90" t="str">
        <f t="shared" si="57"/>
        <v/>
      </c>
      <c r="AA1738" s="90">
        <f>IF(VLOOKUP(I1738,属性值!A:B,2,FALSE)&gt;16,"",IF(P1738="","",INT(VLOOKUP(P1738,属性值!I:O,R1738+1,FALSE)*VLOOKUP(I1738,属性值!A:D,3,FALSE))))</f>
        <v>572</v>
      </c>
      <c r="AB1738" s="90">
        <f>IF(VLOOKUP(I1738,属性值!A:B,2,FALSE)&gt;16,"",IF(P1738="","",INT(VLOOKUP(P1738,属性值!I:O,R1738+1,FALSE)*VLOOKUP(I1738,属性值!A:D,4,FALSE))))</f>
        <v>286</v>
      </c>
      <c r="AC1738" s="90">
        <v>58</v>
      </c>
      <c r="AD1738" s="90" t="str">
        <f>IF(AC1738="","",VLOOKUP(AC1738,状态名词!A:C,2,FALSE))</f>
        <v>vit</v>
      </c>
      <c r="AE1738" s="90" t="str">
        <f>IF(AC1738="","",VLOOKUP(AC1738,状态名词!A:C,3,FALSE))</f>
        <v>体力</v>
      </c>
      <c r="AF1738" s="90">
        <v>70</v>
      </c>
    </row>
    <row r="1739" spans="1:32">
      <c r="I1739" s="90" t="str">
        <f>IF(H1739="",I1738,VLOOKUP(H1739,装备类型!A:B,2,FALSE))</f>
        <v>胸部</v>
      </c>
      <c r="L1739" s="90" t="s">
        <v>225</v>
      </c>
      <c r="Q1739" s="55" t="str">
        <f t="shared" si="56"/>
        <v/>
      </c>
      <c r="Y1739" s="90" t="str">
        <f>IF(VLOOKUP(I1739,属性值!A:F,2,FALSE)&lt;17,"",IF(P1739="","",INT(VLOOKUP(P1739,属性值!A:G,R1739+1,FALSE)*VLOOKUP(I1739,属性值!A:F,5,FALSE))))</f>
        <v/>
      </c>
      <c r="Z1739" s="90" t="str">
        <f t="shared" si="57"/>
        <v/>
      </c>
      <c r="AA1739" s="90" t="str">
        <f>IF(VLOOKUP(I1739,属性值!A:B,2,FALSE)&gt;16,"",IF(P1739="","",INT(VLOOKUP(P1739,属性值!I:O,R1739+1,FALSE)*VLOOKUP(I1739,属性值!A:D,3,FALSE))))</f>
        <v/>
      </c>
      <c r="AB1739" s="90" t="str">
        <f>IF(VLOOKUP(I1739,属性值!A:B,2,FALSE)&gt;16,"",IF(P1739="","",INT(VLOOKUP(P1739,属性值!I:O,R1739+1,FALSE)*VLOOKUP(I1739,属性值!A:D,4,FALSE))))</f>
        <v/>
      </c>
      <c r="AC1739" s="90">
        <v>60</v>
      </c>
      <c r="AD1739" s="90" t="str">
        <f>IF(AC1739="","",VLOOKUP(AC1739,状态名词!A:C,2,FALSE))</f>
        <v>health</v>
      </c>
      <c r="AE1739" s="90" t="str">
        <f>IF(AC1739="","",VLOOKUP(AC1739,状态名词!A:C,3,FALSE))</f>
        <v>固定血量</v>
      </c>
      <c r="AF1739" s="90">
        <v>-720</v>
      </c>
    </row>
    <row r="1740" spans="1:32">
      <c r="I1740" s="90" t="str">
        <f>IF(H1740="",I1739,VLOOKUP(H1740,装备类型!A:B,2,FALSE))</f>
        <v>胸部</v>
      </c>
      <c r="L1740" s="90" t="s">
        <v>225</v>
      </c>
      <c r="Q1740" s="55" t="str">
        <f t="shared" si="56"/>
        <v/>
      </c>
      <c r="Y1740" s="90" t="str">
        <f>IF(VLOOKUP(I1740,属性值!A:F,2,FALSE)&lt;17,"",IF(P1740="","",INT(VLOOKUP(P1740,属性值!A:G,R1740+1,FALSE)*VLOOKUP(I1740,属性值!A:F,5,FALSE))))</f>
        <v/>
      </c>
      <c r="Z1740" s="90" t="str">
        <f t="shared" si="57"/>
        <v/>
      </c>
      <c r="AA1740" s="90" t="str">
        <f>IF(VLOOKUP(I1740,属性值!A:B,2,FALSE)&gt;16,"",IF(P1740="","",INT(VLOOKUP(P1740,属性值!I:O,R1740+1,FALSE)*VLOOKUP(I1740,属性值!A:D,3,FALSE))))</f>
        <v/>
      </c>
      <c r="AB1740" s="90" t="str">
        <f>IF(VLOOKUP(I1740,属性值!A:B,2,FALSE)&gt;16,"",IF(P1740="","",INT(VLOOKUP(P1740,属性值!I:O,R1740+1,FALSE)*VLOOKUP(I1740,属性值!A:D,4,FALSE))))</f>
        <v/>
      </c>
      <c r="AC1740" s="90">
        <v>25</v>
      </c>
      <c r="AD1740" s="90" t="str">
        <f>IF(AC1740="","",VLOOKUP(AC1740,状态名词!A:C,2,FALSE))</f>
        <v>duochong</v>
      </c>
      <c r="AE1740" s="90" t="str">
        <f>IF(AC1740="","",VLOOKUP(AC1740,状态名词!A:C,3,FALSE))</f>
        <v>多重施法</v>
      </c>
      <c r="AF1740" s="90">
        <v>540</v>
      </c>
    </row>
    <row r="1741" spans="1:32">
      <c r="I1741" s="90" t="str">
        <f>IF(H1741="",I1740,VLOOKUP(H1741,装备类型!A:B,2,FALSE))</f>
        <v>胸部</v>
      </c>
      <c r="J1741" s="90">
        <v>3</v>
      </c>
      <c r="K1741" s="90" t="s">
        <v>2314</v>
      </c>
      <c r="L1741" s="90" t="s">
        <v>2312</v>
      </c>
      <c r="O1741" s="90">
        <v>1</v>
      </c>
      <c r="P1741" s="90">
        <v>60</v>
      </c>
      <c r="Q1741" s="55">
        <f t="shared" si="56"/>
        <v>67</v>
      </c>
      <c r="R1741" s="90">
        <v>5</v>
      </c>
      <c r="T1741" s="90" t="s">
        <v>3309</v>
      </c>
      <c r="U1741" s="90">
        <v>33526</v>
      </c>
      <c r="Y1741" s="90" t="str">
        <f>IF(VLOOKUP(I1741,属性值!A:F,2,FALSE)&lt;17,"",IF(P1741="","",INT(VLOOKUP(P1741,属性值!A:G,R1741+1,FALSE)*VLOOKUP(I1741,属性值!A:F,5,FALSE))))</f>
        <v/>
      </c>
      <c r="Z1741" s="90" t="str">
        <f t="shared" si="57"/>
        <v/>
      </c>
      <c r="AA1741" s="90">
        <f>IF(VLOOKUP(I1741,属性值!A:B,2,FALSE)&gt;16,"",IF(P1741="","",INT(VLOOKUP(P1741,属性值!I:O,R1741+1,FALSE)*VLOOKUP(I1741,属性值!A:D,3,FALSE))))</f>
        <v>1285</v>
      </c>
      <c r="AB1741" s="90">
        <f>IF(VLOOKUP(I1741,属性值!A:B,2,FALSE)&gt;16,"",IF(P1741="","",INT(VLOOKUP(P1741,属性值!I:O,R1741+1,FALSE)*VLOOKUP(I1741,属性值!A:D,4,FALSE))))</f>
        <v>642</v>
      </c>
      <c r="AC1741" s="90">
        <v>58</v>
      </c>
      <c r="AD1741" s="90" t="str">
        <f>IF(AC1741="","",VLOOKUP(AC1741,状态名词!A:C,2,FALSE))</f>
        <v>vit</v>
      </c>
      <c r="AE1741" s="90" t="str">
        <f>IF(AC1741="","",VLOOKUP(AC1741,状态名词!A:C,3,FALSE))</f>
        <v>体力</v>
      </c>
      <c r="AF1741" s="90">
        <v>110</v>
      </c>
    </row>
    <row r="1742" spans="1:32">
      <c r="I1742" s="90" t="str">
        <f>IF(H1742="",I1741,VLOOKUP(H1742,装备类型!A:B,2,FALSE))</f>
        <v>胸部</v>
      </c>
      <c r="L1742" s="90" t="s">
        <v>225</v>
      </c>
      <c r="Q1742" s="55" t="str">
        <f t="shared" si="56"/>
        <v/>
      </c>
      <c r="Y1742" s="90" t="str">
        <f>IF(VLOOKUP(I1742,属性值!A:F,2,FALSE)&lt;17,"",IF(P1742="","",INT(VLOOKUP(P1742,属性值!A:G,R1742+1,FALSE)*VLOOKUP(I1742,属性值!A:F,5,FALSE))))</f>
        <v/>
      </c>
      <c r="Z1742" s="90" t="str">
        <f t="shared" si="57"/>
        <v/>
      </c>
      <c r="AA1742" s="90" t="str">
        <f>IF(VLOOKUP(I1742,属性值!A:B,2,FALSE)&gt;16,"",IF(P1742="","",INT(VLOOKUP(P1742,属性值!I:O,R1742+1,FALSE)*VLOOKUP(I1742,属性值!A:D,3,FALSE))))</f>
        <v/>
      </c>
      <c r="AB1742" s="90" t="str">
        <f>IF(VLOOKUP(I1742,属性值!A:B,2,FALSE)&gt;16,"",IF(P1742="","",INT(VLOOKUP(P1742,属性值!I:O,R1742+1,FALSE)*VLOOKUP(I1742,属性值!A:D,4,FALSE))))</f>
        <v/>
      </c>
      <c r="AC1742" s="90">
        <v>60</v>
      </c>
      <c r="AD1742" s="90" t="str">
        <f>IF(AC1742="","",VLOOKUP(AC1742,状态名词!A:C,2,FALSE))</f>
        <v>health</v>
      </c>
      <c r="AE1742" s="90" t="str">
        <f>IF(AC1742="","",VLOOKUP(AC1742,状态名词!A:C,3,FALSE))</f>
        <v>固定血量</v>
      </c>
      <c r="AF1742" s="90">
        <v>-1190</v>
      </c>
    </row>
    <row r="1743" spans="1:32">
      <c r="I1743" s="90" t="str">
        <f>IF(H1743="",I1742,VLOOKUP(H1743,装备类型!A:B,2,FALSE))</f>
        <v>胸部</v>
      </c>
      <c r="L1743" s="90" t="s">
        <v>225</v>
      </c>
      <c r="Q1743" s="55" t="str">
        <f t="shared" si="56"/>
        <v/>
      </c>
      <c r="Y1743" s="90" t="str">
        <f>IF(VLOOKUP(I1743,属性值!A:F,2,FALSE)&lt;17,"",IF(P1743="","",INT(VLOOKUP(P1743,属性值!A:G,R1743+1,FALSE)*VLOOKUP(I1743,属性值!A:F,5,FALSE))))</f>
        <v/>
      </c>
      <c r="Z1743" s="90" t="str">
        <f t="shared" si="57"/>
        <v/>
      </c>
      <c r="AA1743" s="90" t="str">
        <f>IF(VLOOKUP(I1743,属性值!A:B,2,FALSE)&gt;16,"",IF(P1743="","",INT(VLOOKUP(P1743,属性值!I:O,R1743+1,FALSE)*VLOOKUP(I1743,属性值!A:D,3,FALSE))))</f>
        <v/>
      </c>
      <c r="AB1743" s="90" t="str">
        <f>IF(VLOOKUP(I1743,属性值!A:B,2,FALSE)&gt;16,"",IF(P1743="","",INT(VLOOKUP(P1743,属性值!I:O,R1743+1,FALSE)*VLOOKUP(I1743,属性值!A:D,4,FALSE))))</f>
        <v/>
      </c>
      <c r="AC1743" s="90">
        <v>25</v>
      </c>
      <c r="AD1743" s="90" t="str">
        <f>IF(AC1743="","",VLOOKUP(AC1743,状态名词!A:C,2,FALSE))</f>
        <v>duochong</v>
      </c>
      <c r="AE1743" s="90" t="str">
        <f>IF(AC1743="","",VLOOKUP(AC1743,状态名词!A:C,3,FALSE))</f>
        <v>多重施法</v>
      </c>
      <c r="AF1743" s="90">
        <v>880</v>
      </c>
    </row>
    <row r="1744" spans="1:32">
      <c r="A1744" s="90">
        <v>16087</v>
      </c>
      <c r="B1744" s="90">
        <v>20</v>
      </c>
      <c r="C1744" s="90">
        <v>4</v>
      </c>
      <c r="D1744" s="90">
        <v>20</v>
      </c>
      <c r="E1744" s="90">
        <v>5</v>
      </c>
      <c r="F1744" s="90">
        <v>-9</v>
      </c>
      <c r="H1744" s="90">
        <v>13</v>
      </c>
      <c r="I1744" s="90" t="str">
        <f>IF(H1744="",I1743,VLOOKUP(H1744,装备类型!A:B,2,FALSE))</f>
        <v>腿部</v>
      </c>
      <c r="J1744" s="90">
        <v>1</v>
      </c>
      <c r="K1744" s="90" t="s">
        <v>2315</v>
      </c>
      <c r="L1744" s="90" t="s">
        <v>5478</v>
      </c>
      <c r="O1744" s="90">
        <v>1</v>
      </c>
      <c r="P1744" s="90">
        <v>20</v>
      </c>
      <c r="Q1744" s="55">
        <f t="shared" si="56"/>
        <v>25</v>
      </c>
      <c r="R1744" s="90">
        <v>4</v>
      </c>
      <c r="T1744" s="90" t="s">
        <v>3310</v>
      </c>
      <c r="Y1744" s="90" t="str">
        <f>IF(VLOOKUP(I1744,属性值!A:F,2,FALSE)&lt;17,"",IF(P1744="","",INT(VLOOKUP(P1744,属性值!A:G,R1744+1,FALSE)*VLOOKUP(I1744,属性值!A:F,5,FALSE))))</f>
        <v/>
      </c>
      <c r="Z1744" s="90" t="str">
        <f t="shared" si="57"/>
        <v/>
      </c>
      <c r="AA1744" s="90">
        <f>IF(VLOOKUP(I1744,属性值!A:B,2,FALSE)&gt;16,"",IF(P1744="","",INT(VLOOKUP(P1744,属性值!I:O,R1744+1,FALSE)*VLOOKUP(I1744,属性值!A:D,3,FALSE))))</f>
        <v>260</v>
      </c>
      <c r="AB1744" s="90">
        <f>IF(VLOOKUP(I1744,属性值!A:B,2,FALSE)&gt;16,"",IF(P1744="","",INT(VLOOKUP(P1744,属性值!I:O,R1744+1,FALSE)*VLOOKUP(I1744,属性值!A:D,4,FALSE))))</f>
        <v>130</v>
      </c>
      <c r="AC1744" s="90">
        <v>58</v>
      </c>
      <c r="AD1744" s="90" t="str">
        <f>IF(AC1744="","",VLOOKUP(AC1744,状态名词!A:C,2,FALSE))</f>
        <v>vit</v>
      </c>
      <c r="AE1744" s="90" t="str">
        <f>IF(AC1744="","",VLOOKUP(AC1744,状态名词!A:C,3,FALSE))</f>
        <v>体力</v>
      </c>
      <c r="AF1744" s="90">
        <v>40</v>
      </c>
    </row>
    <row r="1745" spans="1:32">
      <c r="I1745" s="90" t="str">
        <f>IF(H1745="",I1744,VLOOKUP(H1745,装备类型!A:B,2,FALSE))</f>
        <v>腿部</v>
      </c>
      <c r="L1745" s="90" t="s">
        <v>225</v>
      </c>
      <c r="Q1745" s="55" t="str">
        <f t="shared" si="56"/>
        <v/>
      </c>
      <c r="Y1745" s="90" t="str">
        <f>IF(VLOOKUP(I1745,属性值!A:F,2,FALSE)&lt;17,"",IF(P1745="","",INT(VLOOKUP(P1745,属性值!A:G,R1745+1,FALSE)*VLOOKUP(I1745,属性值!A:F,5,FALSE))))</f>
        <v/>
      </c>
      <c r="Z1745" s="90" t="str">
        <f t="shared" si="57"/>
        <v/>
      </c>
      <c r="AA1745" s="90" t="str">
        <f>IF(VLOOKUP(I1745,属性值!A:B,2,FALSE)&gt;16,"",IF(P1745="","",INT(VLOOKUP(P1745,属性值!I:O,R1745+1,FALSE)*VLOOKUP(I1745,属性值!A:D,3,FALSE))))</f>
        <v/>
      </c>
      <c r="AB1745" s="90" t="str">
        <f>IF(VLOOKUP(I1745,属性值!A:B,2,FALSE)&gt;16,"",IF(P1745="","",INT(VLOOKUP(P1745,属性值!I:O,R1745+1,FALSE)*VLOOKUP(I1745,属性值!A:D,4,FALSE))))</f>
        <v/>
      </c>
      <c r="AC1745" s="90">
        <v>60</v>
      </c>
      <c r="AD1745" s="90" t="str">
        <f>IF(AC1745="","",VLOOKUP(AC1745,状态名词!A:C,2,FALSE))</f>
        <v>health</v>
      </c>
      <c r="AE1745" s="90" t="str">
        <f>IF(AC1745="","",VLOOKUP(AC1745,状态名词!A:C,3,FALSE))</f>
        <v>固定血量</v>
      </c>
      <c r="AF1745" s="90">
        <v>-480</v>
      </c>
    </row>
    <row r="1746" spans="1:32">
      <c r="I1746" s="90" t="str">
        <f>IF(H1746="",I1745,VLOOKUP(H1746,装备类型!A:B,2,FALSE))</f>
        <v>腿部</v>
      </c>
      <c r="L1746" s="90" t="s">
        <v>225</v>
      </c>
      <c r="Q1746" s="55" t="str">
        <f t="shared" si="56"/>
        <v/>
      </c>
      <c r="Y1746" s="90" t="str">
        <f>IF(VLOOKUP(I1746,属性值!A:F,2,FALSE)&lt;17,"",IF(P1746="","",INT(VLOOKUP(P1746,属性值!A:G,R1746+1,FALSE)*VLOOKUP(I1746,属性值!A:F,5,FALSE))))</f>
        <v/>
      </c>
      <c r="Z1746" s="90" t="str">
        <f t="shared" si="57"/>
        <v/>
      </c>
      <c r="AA1746" s="90" t="str">
        <f>IF(VLOOKUP(I1746,属性值!A:B,2,FALSE)&gt;16,"",IF(P1746="","",INT(VLOOKUP(P1746,属性值!I:O,R1746+1,FALSE)*VLOOKUP(I1746,属性值!A:D,3,FALSE))))</f>
        <v/>
      </c>
      <c r="AB1746" s="90" t="str">
        <f>IF(VLOOKUP(I1746,属性值!A:B,2,FALSE)&gt;16,"",IF(P1746="","",INT(VLOOKUP(P1746,属性值!I:O,R1746+1,FALSE)*VLOOKUP(I1746,属性值!A:D,4,FALSE))))</f>
        <v/>
      </c>
      <c r="AC1746" s="90">
        <v>21</v>
      </c>
      <c r="AD1746" s="90" t="str">
        <f>IF(AC1746="","",VLOOKUP(AC1746,状态名词!A:C,2,FALSE))</f>
        <v>speed</v>
      </c>
      <c r="AE1746" s="90" t="str">
        <f>IF(AC1746="","",VLOOKUP(AC1746,状态名词!A:C,3,FALSE))</f>
        <v>速度+</v>
      </c>
      <c r="AF1746" s="90">
        <v>720</v>
      </c>
    </row>
    <row r="1747" spans="1:32">
      <c r="I1747" s="90" t="str">
        <f>IF(H1747="",I1746,VLOOKUP(H1747,装备类型!A:B,2,FALSE))</f>
        <v>腿部</v>
      </c>
      <c r="J1747" s="90">
        <v>2</v>
      </c>
      <c r="K1747" s="90" t="s">
        <v>2317</v>
      </c>
      <c r="L1747" s="90" t="s">
        <v>2316</v>
      </c>
      <c r="O1747" s="90">
        <v>1</v>
      </c>
      <c r="P1747" s="90">
        <v>40</v>
      </c>
      <c r="Q1747" s="55">
        <f t="shared" si="56"/>
        <v>45</v>
      </c>
      <c r="R1747" s="90">
        <v>4</v>
      </c>
      <c r="T1747" s="90" t="s">
        <v>3310</v>
      </c>
      <c r="Y1747" s="90" t="str">
        <f>IF(VLOOKUP(I1747,属性值!A:F,2,FALSE)&lt;17,"",IF(P1747="","",INT(VLOOKUP(P1747,属性值!A:G,R1747+1,FALSE)*VLOOKUP(I1747,属性值!A:F,5,FALSE))))</f>
        <v/>
      </c>
      <c r="Z1747" s="90" t="str">
        <f t="shared" si="57"/>
        <v/>
      </c>
      <c r="AA1747" s="90">
        <f>IF(VLOOKUP(I1747,属性值!A:B,2,FALSE)&gt;16,"",IF(P1747="","",INT(VLOOKUP(P1747,属性值!I:O,R1747+1,FALSE)*VLOOKUP(I1747,属性值!A:D,3,FALSE))))</f>
        <v>572</v>
      </c>
      <c r="AB1747" s="90">
        <f>IF(VLOOKUP(I1747,属性值!A:B,2,FALSE)&gt;16,"",IF(P1747="","",INT(VLOOKUP(P1747,属性值!I:O,R1747+1,FALSE)*VLOOKUP(I1747,属性值!A:D,4,FALSE))))</f>
        <v>286</v>
      </c>
      <c r="AC1747" s="90">
        <v>58</v>
      </c>
      <c r="AD1747" s="90" t="str">
        <f>IF(AC1747="","",VLOOKUP(AC1747,状态名词!A:C,2,FALSE))</f>
        <v>vit</v>
      </c>
      <c r="AE1747" s="90" t="str">
        <f>IF(AC1747="","",VLOOKUP(AC1747,状态名词!A:C,3,FALSE))</f>
        <v>体力</v>
      </c>
      <c r="AF1747" s="90">
        <v>70</v>
      </c>
    </row>
    <row r="1748" spans="1:32">
      <c r="I1748" s="90" t="str">
        <f>IF(H1748="",I1747,VLOOKUP(H1748,装备类型!A:B,2,FALSE))</f>
        <v>腿部</v>
      </c>
      <c r="L1748" s="90" t="s">
        <v>225</v>
      </c>
      <c r="Q1748" s="55" t="str">
        <f t="shared" si="56"/>
        <v/>
      </c>
      <c r="Y1748" s="90" t="str">
        <f>IF(VLOOKUP(I1748,属性值!A:F,2,FALSE)&lt;17,"",IF(P1748="","",INT(VLOOKUP(P1748,属性值!A:G,R1748+1,FALSE)*VLOOKUP(I1748,属性值!A:F,5,FALSE))))</f>
        <v/>
      </c>
      <c r="Z1748" s="90" t="str">
        <f t="shared" si="57"/>
        <v/>
      </c>
      <c r="AA1748" s="90" t="str">
        <f>IF(VLOOKUP(I1748,属性值!A:B,2,FALSE)&gt;16,"",IF(P1748="","",INT(VLOOKUP(P1748,属性值!I:O,R1748+1,FALSE)*VLOOKUP(I1748,属性值!A:D,3,FALSE))))</f>
        <v/>
      </c>
      <c r="AB1748" s="90" t="str">
        <f>IF(VLOOKUP(I1748,属性值!A:B,2,FALSE)&gt;16,"",IF(P1748="","",INT(VLOOKUP(P1748,属性值!I:O,R1748+1,FALSE)*VLOOKUP(I1748,属性值!A:D,4,FALSE))))</f>
        <v/>
      </c>
      <c r="AC1748" s="90">
        <v>60</v>
      </c>
      <c r="AD1748" s="90" t="str">
        <f>IF(AC1748="","",VLOOKUP(AC1748,状态名词!A:C,2,FALSE))</f>
        <v>health</v>
      </c>
      <c r="AE1748" s="90" t="str">
        <f>IF(AC1748="","",VLOOKUP(AC1748,状态名词!A:C,3,FALSE))</f>
        <v>固定血量</v>
      </c>
      <c r="AF1748" s="90">
        <v>-720</v>
      </c>
    </row>
    <row r="1749" spans="1:32">
      <c r="I1749" s="90" t="str">
        <f>IF(H1749="",I1748,VLOOKUP(H1749,装备类型!A:B,2,FALSE))</f>
        <v>腿部</v>
      </c>
      <c r="L1749" s="90" t="s">
        <v>225</v>
      </c>
      <c r="Q1749" s="55" t="str">
        <f t="shared" si="56"/>
        <v/>
      </c>
      <c r="Y1749" s="90" t="str">
        <f>IF(VLOOKUP(I1749,属性值!A:F,2,FALSE)&lt;17,"",IF(P1749="","",INT(VLOOKUP(P1749,属性值!A:G,R1749+1,FALSE)*VLOOKUP(I1749,属性值!A:F,5,FALSE))))</f>
        <v/>
      </c>
      <c r="Z1749" s="90" t="str">
        <f t="shared" si="57"/>
        <v/>
      </c>
      <c r="AA1749" s="90" t="str">
        <f>IF(VLOOKUP(I1749,属性值!A:B,2,FALSE)&gt;16,"",IF(P1749="","",INT(VLOOKUP(P1749,属性值!I:O,R1749+1,FALSE)*VLOOKUP(I1749,属性值!A:D,3,FALSE))))</f>
        <v/>
      </c>
      <c r="AB1749" s="90" t="str">
        <f>IF(VLOOKUP(I1749,属性值!A:B,2,FALSE)&gt;16,"",IF(P1749="","",INT(VLOOKUP(P1749,属性值!I:O,R1749+1,FALSE)*VLOOKUP(I1749,属性值!A:D,4,FALSE))))</f>
        <v/>
      </c>
      <c r="AC1749" s="90">
        <v>21</v>
      </c>
      <c r="AD1749" s="90" t="str">
        <f>IF(AC1749="","",VLOOKUP(AC1749,状态名词!A:C,2,FALSE))</f>
        <v>speed</v>
      </c>
      <c r="AE1749" s="90" t="str">
        <f>IF(AC1749="","",VLOOKUP(AC1749,状态名词!A:C,3,FALSE))</f>
        <v>速度+</v>
      </c>
      <c r="AF1749" s="90">
        <v>1080</v>
      </c>
    </row>
    <row r="1750" spans="1:32">
      <c r="I1750" s="90" t="str">
        <f>IF(H1750="",I1749,VLOOKUP(H1750,装备类型!A:B,2,FALSE))</f>
        <v>腿部</v>
      </c>
      <c r="J1750" s="90">
        <v>3</v>
      </c>
      <c r="K1750" s="90" t="s">
        <v>2318</v>
      </c>
      <c r="L1750" s="90" t="s">
        <v>2316</v>
      </c>
      <c r="O1750" s="90">
        <v>1</v>
      </c>
      <c r="P1750" s="90">
        <v>60</v>
      </c>
      <c r="Q1750" s="55">
        <f t="shared" si="56"/>
        <v>67</v>
      </c>
      <c r="R1750" s="90">
        <v>5</v>
      </c>
      <c r="T1750" s="90" t="s">
        <v>3310</v>
      </c>
      <c r="U1750" s="90">
        <v>33527</v>
      </c>
      <c r="Y1750" s="90" t="str">
        <f>IF(VLOOKUP(I1750,属性值!A:F,2,FALSE)&lt;17,"",IF(P1750="","",INT(VLOOKUP(P1750,属性值!A:G,R1750+1,FALSE)*VLOOKUP(I1750,属性值!A:F,5,FALSE))))</f>
        <v/>
      </c>
      <c r="Z1750" s="90" t="str">
        <f t="shared" si="57"/>
        <v/>
      </c>
      <c r="AA1750" s="90">
        <f>IF(VLOOKUP(I1750,属性值!A:B,2,FALSE)&gt;16,"",IF(P1750="","",INT(VLOOKUP(P1750,属性值!I:O,R1750+1,FALSE)*VLOOKUP(I1750,属性值!A:D,3,FALSE))))</f>
        <v>1285</v>
      </c>
      <c r="AB1750" s="90">
        <f>IF(VLOOKUP(I1750,属性值!A:B,2,FALSE)&gt;16,"",IF(P1750="","",INT(VLOOKUP(P1750,属性值!I:O,R1750+1,FALSE)*VLOOKUP(I1750,属性值!A:D,4,FALSE))))</f>
        <v>642</v>
      </c>
      <c r="AC1750" s="90">
        <v>58</v>
      </c>
      <c r="AD1750" s="90" t="str">
        <f>IF(AC1750="","",VLOOKUP(AC1750,状态名词!A:C,2,FALSE))</f>
        <v>vit</v>
      </c>
      <c r="AE1750" s="90" t="str">
        <f>IF(AC1750="","",VLOOKUP(AC1750,状态名词!A:C,3,FALSE))</f>
        <v>体力</v>
      </c>
      <c r="AF1750" s="90">
        <v>110</v>
      </c>
    </row>
    <row r="1751" spans="1:32">
      <c r="I1751" s="90" t="str">
        <f>IF(H1751="",I1750,VLOOKUP(H1751,装备类型!A:B,2,FALSE))</f>
        <v>腿部</v>
      </c>
      <c r="L1751" s="90" t="s">
        <v>225</v>
      </c>
      <c r="Q1751" s="55" t="str">
        <f t="shared" ref="Q1751:Q1814" si="58">IF(R1751="","",IF(R1751=1,P1751,R1751*2-3+P1751))</f>
        <v/>
      </c>
      <c r="Y1751" s="90" t="str">
        <f>IF(VLOOKUP(I1751,属性值!A:F,2,FALSE)&lt;17,"",IF(P1751="","",INT(VLOOKUP(P1751,属性值!A:G,R1751+1,FALSE)*VLOOKUP(I1751,属性值!A:F,5,FALSE))))</f>
        <v/>
      </c>
      <c r="Z1751" s="90" t="str">
        <f t="shared" si="57"/>
        <v/>
      </c>
      <c r="AA1751" s="90" t="str">
        <f>IF(VLOOKUP(I1751,属性值!A:B,2,FALSE)&gt;16,"",IF(P1751="","",INT(VLOOKUP(P1751,属性值!I:O,R1751+1,FALSE)*VLOOKUP(I1751,属性值!A:D,3,FALSE))))</f>
        <v/>
      </c>
      <c r="AB1751" s="90" t="str">
        <f>IF(VLOOKUP(I1751,属性值!A:B,2,FALSE)&gt;16,"",IF(P1751="","",INT(VLOOKUP(P1751,属性值!I:O,R1751+1,FALSE)*VLOOKUP(I1751,属性值!A:D,4,FALSE))))</f>
        <v/>
      </c>
      <c r="AC1751" s="90">
        <v>60</v>
      </c>
      <c r="AD1751" s="90" t="str">
        <f>IF(AC1751="","",VLOOKUP(AC1751,状态名词!A:C,2,FALSE))</f>
        <v>health</v>
      </c>
      <c r="AE1751" s="90" t="str">
        <f>IF(AC1751="","",VLOOKUP(AC1751,状态名词!A:C,3,FALSE))</f>
        <v>固定血量</v>
      </c>
      <c r="AF1751" s="90">
        <v>-1190</v>
      </c>
    </row>
    <row r="1752" spans="1:32">
      <c r="I1752" s="90" t="str">
        <f>IF(H1752="",I1751,VLOOKUP(H1752,装备类型!A:B,2,FALSE))</f>
        <v>腿部</v>
      </c>
      <c r="L1752" s="90" t="s">
        <v>225</v>
      </c>
      <c r="Q1752" s="55" t="str">
        <f t="shared" si="58"/>
        <v/>
      </c>
      <c r="Y1752" s="90" t="str">
        <f>IF(VLOOKUP(I1752,属性值!A:F,2,FALSE)&lt;17,"",IF(P1752="","",INT(VLOOKUP(P1752,属性值!A:G,R1752+1,FALSE)*VLOOKUP(I1752,属性值!A:F,5,FALSE))))</f>
        <v/>
      </c>
      <c r="Z1752" s="90" t="str">
        <f t="shared" si="57"/>
        <v/>
      </c>
      <c r="AA1752" s="90" t="str">
        <f>IF(VLOOKUP(I1752,属性值!A:B,2,FALSE)&gt;16,"",IF(P1752="","",INT(VLOOKUP(P1752,属性值!I:O,R1752+1,FALSE)*VLOOKUP(I1752,属性值!A:D,3,FALSE))))</f>
        <v/>
      </c>
      <c r="AB1752" s="90" t="str">
        <f>IF(VLOOKUP(I1752,属性值!A:B,2,FALSE)&gt;16,"",IF(P1752="","",INT(VLOOKUP(P1752,属性值!I:O,R1752+1,FALSE)*VLOOKUP(I1752,属性值!A:D,4,FALSE))))</f>
        <v/>
      </c>
      <c r="AC1752" s="90">
        <v>21</v>
      </c>
      <c r="AD1752" s="90" t="str">
        <f>IF(AC1752="","",VLOOKUP(AC1752,状态名词!A:C,2,FALSE))</f>
        <v>speed</v>
      </c>
      <c r="AE1752" s="90" t="str">
        <f>IF(AC1752="","",VLOOKUP(AC1752,状态名词!A:C,3,FALSE))</f>
        <v>速度+</v>
      </c>
      <c r="AF1752" s="90">
        <v>1770</v>
      </c>
    </row>
    <row r="1753" spans="1:32">
      <c r="A1753" s="90">
        <v>16088</v>
      </c>
      <c r="B1753" s="90">
        <v>20</v>
      </c>
      <c r="C1753" s="90">
        <v>4</v>
      </c>
      <c r="D1753" s="90">
        <v>20</v>
      </c>
      <c r="E1753" s="90">
        <v>5</v>
      </c>
      <c r="F1753" s="90">
        <v>-9</v>
      </c>
      <c r="H1753" s="90">
        <v>14</v>
      </c>
      <c r="I1753" s="90" t="str">
        <f>IF(H1753="",I1752,VLOOKUP(H1753,装备类型!A:B,2,FALSE))</f>
        <v>戒指</v>
      </c>
      <c r="J1753" s="90">
        <v>1</v>
      </c>
      <c r="K1753" s="90" t="s">
        <v>2319</v>
      </c>
      <c r="L1753" s="90" t="s">
        <v>5479</v>
      </c>
      <c r="O1753" s="90">
        <v>1</v>
      </c>
      <c r="P1753" s="90">
        <v>20</v>
      </c>
      <c r="Q1753" s="55">
        <f t="shared" si="58"/>
        <v>25</v>
      </c>
      <c r="R1753" s="90">
        <v>4</v>
      </c>
      <c r="T1753" s="90" t="s">
        <v>3311</v>
      </c>
      <c r="Y1753" s="90" t="str">
        <f>IF(VLOOKUP(I1753,属性值!A:F,2,FALSE)&lt;17,"",IF(P1753="","",INT(VLOOKUP(P1753,属性值!A:G,R1753+1,FALSE)*VLOOKUP(I1753,属性值!A:F,5,FALSE))))</f>
        <v/>
      </c>
      <c r="Z1753" s="90" t="str">
        <f t="shared" si="57"/>
        <v/>
      </c>
      <c r="AA1753" s="90">
        <f>IF(VLOOKUP(I1753,属性值!A:B,2,FALSE)&gt;16,"",IF(P1753="","",INT(VLOOKUP(P1753,属性值!I:O,R1753+1,FALSE)*VLOOKUP(I1753,属性值!A:D,3,FALSE))))</f>
        <v>130</v>
      </c>
      <c r="AB1753" s="90">
        <f>IF(VLOOKUP(I1753,属性值!A:B,2,FALSE)&gt;16,"",IF(P1753="","",INT(VLOOKUP(P1753,属性值!I:O,R1753+1,FALSE)*VLOOKUP(I1753,属性值!A:D,4,FALSE))))</f>
        <v>260</v>
      </c>
      <c r="AC1753" s="90">
        <v>54</v>
      </c>
      <c r="AD1753" s="90" t="str">
        <f>IF(AC1753="","",VLOOKUP(AC1753,状态名词!A:C,2,FALSE))</f>
        <v>spi</v>
      </c>
      <c r="AE1753" s="90" t="str">
        <f>IF(AC1753="","",VLOOKUP(AC1753,状态名词!A:C,3,FALSE))</f>
        <v>精神</v>
      </c>
      <c r="AF1753" s="90">
        <v>80</v>
      </c>
    </row>
    <row r="1754" spans="1:32">
      <c r="I1754" s="90" t="str">
        <f>IF(H1754="",I1753,VLOOKUP(H1754,装备类型!A:B,2,FALSE))</f>
        <v>戒指</v>
      </c>
      <c r="L1754" s="90" t="s">
        <v>225</v>
      </c>
      <c r="Q1754" s="55" t="str">
        <f t="shared" si="58"/>
        <v/>
      </c>
      <c r="Y1754" s="90" t="str">
        <f>IF(VLOOKUP(I1754,属性值!A:F,2,FALSE)&lt;17,"",IF(P1754="","",INT(VLOOKUP(P1754,属性值!A:G,R1754+1,FALSE)*VLOOKUP(I1754,属性值!A:F,5,FALSE))))</f>
        <v/>
      </c>
      <c r="Z1754" s="90" t="str">
        <f t="shared" si="57"/>
        <v/>
      </c>
      <c r="AA1754" s="90" t="str">
        <f>IF(VLOOKUP(I1754,属性值!A:B,2,FALSE)&gt;16,"",IF(P1754="","",INT(VLOOKUP(P1754,属性值!I:O,R1754+1,FALSE)*VLOOKUP(I1754,属性值!A:D,3,FALSE))))</f>
        <v/>
      </c>
      <c r="AB1754" s="90" t="str">
        <f>IF(VLOOKUP(I1754,属性值!A:B,2,FALSE)&gt;16,"",IF(P1754="","",INT(VLOOKUP(P1754,属性值!I:O,R1754+1,FALSE)*VLOOKUP(I1754,属性值!A:D,4,FALSE))))</f>
        <v/>
      </c>
      <c r="AC1754" s="90">
        <v>60</v>
      </c>
      <c r="AD1754" s="90" t="str">
        <f>IF(AC1754="","",VLOOKUP(AC1754,状态名词!A:C,2,FALSE))</f>
        <v>health</v>
      </c>
      <c r="AE1754" s="90" t="str">
        <f>IF(AC1754="","",VLOOKUP(AC1754,状态名词!A:C,3,FALSE))</f>
        <v>固定血量</v>
      </c>
      <c r="AF1754" s="90">
        <v>-480</v>
      </c>
    </row>
    <row r="1755" spans="1:32">
      <c r="I1755" s="90" t="str">
        <f>IF(H1755="",I1754,VLOOKUP(H1755,装备类型!A:B,2,FALSE))</f>
        <v>戒指</v>
      </c>
      <c r="L1755" s="90" t="s">
        <v>225</v>
      </c>
      <c r="Q1755" s="55" t="str">
        <f t="shared" si="58"/>
        <v/>
      </c>
      <c r="Y1755" s="90" t="str">
        <f>IF(VLOOKUP(I1755,属性值!A:F,2,FALSE)&lt;17,"",IF(P1755="","",INT(VLOOKUP(P1755,属性值!A:G,R1755+1,FALSE)*VLOOKUP(I1755,属性值!A:F,5,FALSE))))</f>
        <v/>
      </c>
      <c r="Z1755" s="90" t="str">
        <f t="shared" si="57"/>
        <v/>
      </c>
      <c r="AA1755" s="90" t="str">
        <f>IF(VLOOKUP(I1755,属性值!A:B,2,FALSE)&gt;16,"",IF(P1755="","",INT(VLOOKUP(P1755,属性值!I:O,R1755+1,FALSE)*VLOOKUP(I1755,属性值!A:D,3,FALSE))))</f>
        <v/>
      </c>
      <c r="AB1755" s="90" t="str">
        <f>IF(VLOOKUP(I1755,属性值!A:B,2,FALSE)&gt;16,"",IF(P1755="","",INT(VLOOKUP(P1755,属性值!I:O,R1755+1,FALSE)*VLOOKUP(I1755,属性值!A:D,4,FALSE))))</f>
        <v/>
      </c>
      <c r="AC1755" s="90">
        <v>18</v>
      </c>
      <c r="AD1755" s="90" t="str">
        <f>IF(AC1755="","",VLOOKUP(AC1755,状态名词!A:C,2,FALSE))</f>
        <v>api</v>
      </c>
      <c r="AE1755" s="90" t="str">
        <f>IF(AC1755="","",VLOOKUP(AC1755,状态名词!A:C,3,FALSE))</f>
        <v>法穿</v>
      </c>
      <c r="AF1755" s="90">
        <v>720</v>
      </c>
    </row>
    <row r="1756" spans="1:32">
      <c r="I1756" s="90" t="str">
        <f>IF(H1756="",I1755,VLOOKUP(H1756,装备类型!A:B,2,FALSE))</f>
        <v>戒指</v>
      </c>
      <c r="J1756" s="90">
        <v>2</v>
      </c>
      <c r="K1756" s="90" t="s">
        <v>2321</v>
      </c>
      <c r="L1756" s="90" t="s">
        <v>2320</v>
      </c>
      <c r="O1756" s="90">
        <v>1</v>
      </c>
      <c r="P1756" s="90">
        <v>40</v>
      </c>
      <c r="Q1756" s="55">
        <f t="shared" si="58"/>
        <v>45</v>
      </c>
      <c r="R1756" s="90">
        <v>4</v>
      </c>
      <c r="T1756" s="90" t="s">
        <v>3311</v>
      </c>
      <c r="Y1756" s="90" t="str">
        <f>IF(VLOOKUP(I1756,属性值!A:F,2,FALSE)&lt;17,"",IF(P1756="","",INT(VLOOKUP(P1756,属性值!A:G,R1756+1,FALSE)*VLOOKUP(I1756,属性值!A:F,5,FALSE))))</f>
        <v/>
      </c>
      <c r="Z1756" s="90" t="str">
        <f t="shared" si="57"/>
        <v/>
      </c>
      <c r="AA1756" s="90">
        <f>IF(VLOOKUP(I1756,属性值!A:B,2,FALSE)&gt;16,"",IF(P1756="","",INT(VLOOKUP(P1756,属性值!I:O,R1756+1,FALSE)*VLOOKUP(I1756,属性值!A:D,3,FALSE))))</f>
        <v>286</v>
      </c>
      <c r="AB1756" s="90">
        <f>IF(VLOOKUP(I1756,属性值!A:B,2,FALSE)&gt;16,"",IF(P1756="","",INT(VLOOKUP(P1756,属性值!I:O,R1756+1,FALSE)*VLOOKUP(I1756,属性值!A:D,4,FALSE))))</f>
        <v>572</v>
      </c>
      <c r="AC1756" s="90">
        <v>54</v>
      </c>
      <c r="AD1756" s="90" t="str">
        <f>IF(AC1756="","",VLOOKUP(AC1756,状态名词!A:C,2,FALSE))</f>
        <v>spi</v>
      </c>
      <c r="AE1756" s="90" t="str">
        <f>IF(AC1756="","",VLOOKUP(AC1756,状态名词!A:C,3,FALSE))</f>
        <v>精神</v>
      </c>
      <c r="AF1756" s="90">
        <v>120</v>
      </c>
    </row>
    <row r="1757" spans="1:32">
      <c r="I1757" s="90" t="str">
        <f>IF(H1757="",I1756,VLOOKUP(H1757,装备类型!A:B,2,FALSE))</f>
        <v>戒指</v>
      </c>
      <c r="L1757" s="90" t="s">
        <v>225</v>
      </c>
      <c r="Q1757" s="55" t="str">
        <f t="shared" si="58"/>
        <v/>
      </c>
      <c r="Y1757" s="90" t="str">
        <f>IF(VLOOKUP(I1757,属性值!A:F,2,FALSE)&lt;17,"",IF(P1757="","",INT(VLOOKUP(P1757,属性值!A:G,R1757+1,FALSE)*VLOOKUP(I1757,属性值!A:F,5,FALSE))))</f>
        <v/>
      </c>
      <c r="Z1757" s="90" t="str">
        <f t="shared" si="57"/>
        <v/>
      </c>
      <c r="AA1757" s="90" t="str">
        <f>IF(VLOOKUP(I1757,属性值!A:B,2,FALSE)&gt;16,"",IF(P1757="","",INT(VLOOKUP(P1757,属性值!I:O,R1757+1,FALSE)*VLOOKUP(I1757,属性值!A:D,3,FALSE))))</f>
        <v/>
      </c>
      <c r="AB1757" s="90" t="str">
        <f>IF(VLOOKUP(I1757,属性值!A:B,2,FALSE)&gt;16,"",IF(P1757="","",INT(VLOOKUP(P1757,属性值!I:O,R1757+1,FALSE)*VLOOKUP(I1757,属性值!A:D,4,FALSE))))</f>
        <v/>
      </c>
      <c r="AC1757" s="90">
        <v>60</v>
      </c>
      <c r="AD1757" s="90" t="str">
        <f>IF(AC1757="","",VLOOKUP(AC1757,状态名词!A:C,2,FALSE))</f>
        <v>health</v>
      </c>
      <c r="AE1757" s="90" t="str">
        <f>IF(AC1757="","",VLOOKUP(AC1757,状态名词!A:C,3,FALSE))</f>
        <v>固定血量</v>
      </c>
      <c r="AF1757" s="90">
        <v>-720</v>
      </c>
    </row>
    <row r="1758" spans="1:32">
      <c r="I1758" s="90" t="str">
        <f>IF(H1758="",I1757,VLOOKUP(H1758,装备类型!A:B,2,FALSE))</f>
        <v>戒指</v>
      </c>
      <c r="L1758" s="90" t="s">
        <v>225</v>
      </c>
      <c r="Q1758" s="55" t="str">
        <f t="shared" si="58"/>
        <v/>
      </c>
      <c r="Y1758" s="90" t="str">
        <f>IF(VLOOKUP(I1758,属性值!A:F,2,FALSE)&lt;17,"",IF(P1758="","",INT(VLOOKUP(P1758,属性值!A:G,R1758+1,FALSE)*VLOOKUP(I1758,属性值!A:F,5,FALSE))))</f>
        <v/>
      </c>
      <c r="Z1758" s="90" t="str">
        <f t="shared" si="57"/>
        <v/>
      </c>
      <c r="AA1758" s="90" t="str">
        <f>IF(VLOOKUP(I1758,属性值!A:B,2,FALSE)&gt;16,"",IF(P1758="","",INT(VLOOKUP(P1758,属性值!I:O,R1758+1,FALSE)*VLOOKUP(I1758,属性值!A:D,3,FALSE))))</f>
        <v/>
      </c>
      <c r="AB1758" s="90" t="str">
        <f>IF(VLOOKUP(I1758,属性值!A:B,2,FALSE)&gt;16,"",IF(P1758="","",INT(VLOOKUP(P1758,属性值!I:O,R1758+1,FALSE)*VLOOKUP(I1758,属性值!A:D,4,FALSE))))</f>
        <v/>
      </c>
      <c r="AC1758" s="90">
        <v>18</v>
      </c>
      <c r="AD1758" s="90" t="str">
        <f>IF(AC1758="","",VLOOKUP(AC1758,状态名词!A:C,2,FALSE))</f>
        <v>api</v>
      </c>
      <c r="AE1758" s="90" t="str">
        <f>IF(AC1758="","",VLOOKUP(AC1758,状态名词!A:C,3,FALSE))</f>
        <v>法穿</v>
      </c>
      <c r="AF1758" s="90">
        <v>1080</v>
      </c>
    </row>
    <row r="1759" spans="1:32">
      <c r="I1759" s="90" t="str">
        <f>IF(H1759="",I1758,VLOOKUP(H1759,装备类型!A:B,2,FALSE))</f>
        <v>戒指</v>
      </c>
      <c r="J1759" s="90">
        <v>3</v>
      </c>
      <c r="K1759" s="90" t="s">
        <v>2322</v>
      </c>
      <c r="L1759" s="90" t="s">
        <v>2320</v>
      </c>
      <c r="O1759" s="90">
        <v>1</v>
      </c>
      <c r="P1759" s="90">
        <v>60</v>
      </c>
      <c r="Q1759" s="55">
        <f t="shared" si="58"/>
        <v>67</v>
      </c>
      <c r="R1759" s="90">
        <v>5</v>
      </c>
      <c r="T1759" s="90" t="s">
        <v>3311</v>
      </c>
      <c r="U1759" s="90">
        <v>33528</v>
      </c>
      <c r="Y1759" s="90" t="str">
        <f>IF(VLOOKUP(I1759,属性值!A:F,2,FALSE)&lt;17,"",IF(P1759="","",INT(VLOOKUP(P1759,属性值!A:G,R1759+1,FALSE)*VLOOKUP(I1759,属性值!A:F,5,FALSE))))</f>
        <v/>
      </c>
      <c r="Z1759" s="90" t="str">
        <f t="shared" si="57"/>
        <v/>
      </c>
      <c r="AA1759" s="90">
        <f>IF(VLOOKUP(I1759,属性值!A:B,2,FALSE)&gt;16,"",IF(P1759="","",INT(VLOOKUP(P1759,属性值!I:O,R1759+1,FALSE)*VLOOKUP(I1759,属性值!A:D,3,FALSE))))</f>
        <v>642</v>
      </c>
      <c r="AB1759" s="90">
        <f>IF(VLOOKUP(I1759,属性值!A:B,2,FALSE)&gt;16,"",IF(P1759="","",INT(VLOOKUP(P1759,属性值!I:O,R1759+1,FALSE)*VLOOKUP(I1759,属性值!A:D,4,FALSE))))</f>
        <v>1285</v>
      </c>
      <c r="AC1759" s="90">
        <v>54</v>
      </c>
      <c r="AD1759" s="90" t="str">
        <f>IF(AC1759="","",VLOOKUP(AC1759,状态名词!A:C,2,FALSE))</f>
        <v>spi</v>
      </c>
      <c r="AE1759" s="90" t="str">
        <f>IF(AC1759="","",VLOOKUP(AC1759,状态名词!A:C,3,FALSE))</f>
        <v>精神</v>
      </c>
      <c r="AF1759" s="90">
        <v>190</v>
      </c>
    </row>
    <row r="1760" spans="1:32">
      <c r="I1760" s="90" t="str">
        <f>IF(H1760="",I1759,VLOOKUP(H1760,装备类型!A:B,2,FALSE))</f>
        <v>戒指</v>
      </c>
      <c r="L1760" s="90" t="s">
        <v>225</v>
      </c>
      <c r="Q1760" s="55" t="str">
        <f t="shared" si="58"/>
        <v/>
      </c>
      <c r="Y1760" s="90" t="str">
        <f>IF(VLOOKUP(I1760,属性值!A:F,2,FALSE)&lt;17,"",IF(P1760="","",INT(VLOOKUP(P1760,属性值!A:G,R1760+1,FALSE)*VLOOKUP(I1760,属性值!A:F,5,FALSE))))</f>
        <v/>
      </c>
      <c r="Z1760" s="90" t="str">
        <f t="shared" si="57"/>
        <v/>
      </c>
      <c r="AA1760" s="90" t="str">
        <f>IF(VLOOKUP(I1760,属性值!A:B,2,FALSE)&gt;16,"",IF(P1760="","",INT(VLOOKUP(P1760,属性值!I:O,R1760+1,FALSE)*VLOOKUP(I1760,属性值!A:D,3,FALSE))))</f>
        <v/>
      </c>
      <c r="AB1760" s="90" t="str">
        <f>IF(VLOOKUP(I1760,属性值!A:B,2,FALSE)&gt;16,"",IF(P1760="","",INT(VLOOKUP(P1760,属性值!I:O,R1760+1,FALSE)*VLOOKUP(I1760,属性值!A:D,4,FALSE))))</f>
        <v/>
      </c>
      <c r="AC1760" s="90">
        <v>60</v>
      </c>
      <c r="AD1760" s="90" t="str">
        <f>IF(AC1760="","",VLOOKUP(AC1760,状态名词!A:C,2,FALSE))</f>
        <v>health</v>
      </c>
      <c r="AE1760" s="90" t="str">
        <f>IF(AC1760="","",VLOOKUP(AC1760,状态名词!A:C,3,FALSE))</f>
        <v>固定血量</v>
      </c>
      <c r="AF1760" s="90">
        <v>-1190</v>
      </c>
    </row>
    <row r="1761" spans="1:32">
      <c r="I1761" s="90" t="str">
        <f>IF(H1761="",I1760,VLOOKUP(H1761,装备类型!A:B,2,FALSE))</f>
        <v>戒指</v>
      </c>
      <c r="L1761" s="90" t="s">
        <v>225</v>
      </c>
      <c r="Q1761" s="55" t="str">
        <f t="shared" si="58"/>
        <v/>
      </c>
      <c r="Y1761" s="90" t="str">
        <f>IF(VLOOKUP(I1761,属性值!A:F,2,FALSE)&lt;17,"",IF(P1761="","",INT(VLOOKUP(P1761,属性值!A:G,R1761+1,FALSE)*VLOOKUP(I1761,属性值!A:F,5,FALSE))))</f>
        <v/>
      </c>
      <c r="Z1761" s="90" t="str">
        <f t="shared" si="57"/>
        <v/>
      </c>
      <c r="AA1761" s="90" t="str">
        <f>IF(VLOOKUP(I1761,属性值!A:B,2,FALSE)&gt;16,"",IF(P1761="","",INT(VLOOKUP(P1761,属性值!I:O,R1761+1,FALSE)*VLOOKUP(I1761,属性值!A:D,3,FALSE))))</f>
        <v/>
      </c>
      <c r="AB1761" s="90" t="str">
        <f>IF(VLOOKUP(I1761,属性值!A:B,2,FALSE)&gt;16,"",IF(P1761="","",INT(VLOOKUP(P1761,属性值!I:O,R1761+1,FALSE)*VLOOKUP(I1761,属性值!A:D,4,FALSE))))</f>
        <v/>
      </c>
      <c r="AC1761" s="90">
        <v>18</v>
      </c>
      <c r="AD1761" s="90" t="str">
        <f>IF(AC1761="","",VLOOKUP(AC1761,状态名词!A:C,2,FALSE))</f>
        <v>api</v>
      </c>
      <c r="AE1761" s="90" t="str">
        <f>IF(AC1761="","",VLOOKUP(AC1761,状态名词!A:C,3,FALSE))</f>
        <v>法穿</v>
      </c>
      <c r="AF1761" s="90">
        <v>1770</v>
      </c>
    </row>
    <row r="1762" spans="1:32">
      <c r="A1762" s="90">
        <v>16089</v>
      </c>
      <c r="B1762" s="90">
        <v>20</v>
      </c>
      <c r="C1762" s="90">
        <v>4</v>
      </c>
      <c r="D1762" s="90">
        <v>20</v>
      </c>
      <c r="E1762" s="90">
        <v>5</v>
      </c>
      <c r="F1762" s="90">
        <v>-9</v>
      </c>
      <c r="H1762" s="90">
        <v>15</v>
      </c>
      <c r="I1762" s="90" t="str">
        <f>IF(H1762="",I1761,VLOOKUP(H1762,装备类型!A:B,2,FALSE))</f>
        <v>项链</v>
      </c>
      <c r="J1762" s="90">
        <v>1</v>
      </c>
      <c r="K1762" s="90" t="s">
        <v>2323</v>
      </c>
      <c r="L1762" s="90" t="s">
        <v>5480</v>
      </c>
      <c r="O1762" s="90">
        <v>1</v>
      </c>
      <c r="P1762" s="90">
        <v>20</v>
      </c>
      <c r="Q1762" s="55">
        <f t="shared" si="58"/>
        <v>25</v>
      </c>
      <c r="R1762" s="90">
        <v>4</v>
      </c>
      <c r="T1762" s="90" t="s">
        <v>3312</v>
      </c>
      <c r="Y1762" s="90" t="str">
        <f>IF(VLOOKUP(I1762,属性值!A:F,2,FALSE)&lt;17,"",IF(P1762="","",INT(VLOOKUP(P1762,属性值!A:G,R1762+1,FALSE)*VLOOKUP(I1762,属性值!A:F,5,FALSE))))</f>
        <v/>
      </c>
      <c r="Z1762" s="90" t="str">
        <f t="shared" ref="Z1762:Z1825" si="59">Y1762</f>
        <v/>
      </c>
      <c r="AA1762" s="90">
        <f>IF(VLOOKUP(I1762,属性值!A:B,2,FALSE)&gt;16,"",IF(P1762="","",INT(VLOOKUP(P1762,属性值!I:O,R1762+1,FALSE)*VLOOKUP(I1762,属性值!A:D,3,FALSE))))</f>
        <v>130</v>
      </c>
      <c r="AB1762" s="90">
        <f>IF(VLOOKUP(I1762,属性值!A:B,2,FALSE)&gt;16,"",IF(P1762="","",INT(VLOOKUP(P1762,属性值!I:O,R1762+1,FALSE)*VLOOKUP(I1762,属性值!A:D,4,FALSE))))</f>
        <v>260</v>
      </c>
      <c r="AC1762" s="90">
        <v>54</v>
      </c>
      <c r="AD1762" s="90" t="str">
        <f>IF(AC1762="","",VLOOKUP(AC1762,状态名词!A:C,2,FALSE))</f>
        <v>spi</v>
      </c>
      <c r="AE1762" s="90" t="str">
        <f>IF(AC1762="","",VLOOKUP(AC1762,状态名词!A:C,3,FALSE))</f>
        <v>精神</v>
      </c>
      <c r="AF1762" s="90">
        <v>80</v>
      </c>
    </row>
    <row r="1763" spans="1:32">
      <c r="I1763" s="90" t="str">
        <f>IF(H1763="",I1762,VLOOKUP(H1763,装备类型!A:B,2,FALSE))</f>
        <v>项链</v>
      </c>
      <c r="L1763" s="90" t="s">
        <v>225</v>
      </c>
      <c r="Q1763" s="55" t="str">
        <f t="shared" si="58"/>
        <v/>
      </c>
      <c r="Y1763" s="90" t="str">
        <f>IF(VLOOKUP(I1763,属性值!A:F,2,FALSE)&lt;17,"",IF(P1763="","",INT(VLOOKUP(P1763,属性值!A:G,R1763+1,FALSE)*VLOOKUP(I1763,属性值!A:F,5,FALSE))))</f>
        <v/>
      </c>
      <c r="Z1763" s="90" t="str">
        <f t="shared" si="59"/>
        <v/>
      </c>
      <c r="AA1763" s="90" t="str">
        <f>IF(VLOOKUP(I1763,属性值!A:B,2,FALSE)&gt;16,"",IF(P1763="","",INT(VLOOKUP(P1763,属性值!I:O,R1763+1,FALSE)*VLOOKUP(I1763,属性值!A:D,3,FALSE))))</f>
        <v/>
      </c>
      <c r="AB1763" s="90" t="str">
        <f>IF(VLOOKUP(I1763,属性值!A:B,2,FALSE)&gt;16,"",IF(P1763="","",INT(VLOOKUP(P1763,属性值!I:O,R1763+1,FALSE)*VLOOKUP(I1763,属性值!A:D,4,FALSE))))</f>
        <v/>
      </c>
      <c r="AC1763" s="90">
        <v>60</v>
      </c>
      <c r="AD1763" s="90" t="str">
        <f>IF(AC1763="","",VLOOKUP(AC1763,状态名词!A:C,2,FALSE))</f>
        <v>health</v>
      </c>
      <c r="AE1763" s="90" t="str">
        <f>IF(AC1763="","",VLOOKUP(AC1763,状态名词!A:C,3,FALSE))</f>
        <v>固定血量</v>
      </c>
      <c r="AF1763" s="90">
        <v>-480</v>
      </c>
    </row>
    <row r="1764" spans="1:32">
      <c r="I1764" s="90" t="str">
        <f>IF(H1764="",I1763,VLOOKUP(H1764,装备类型!A:B,2,FALSE))</f>
        <v>项链</v>
      </c>
      <c r="L1764" s="90" t="s">
        <v>225</v>
      </c>
      <c r="Q1764" s="55" t="str">
        <f t="shared" si="58"/>
        <v/>
      </c>
      <c r="Y1764" s="90" t="str">
        <f>IF(VLOOKUP(I1764,属性值!A:F,2,FALSE)&lt;17,"",IF(P1764="","",INT(VLOOKUP(P1764,属性值!A:G,R1764+1,FALSE)*VLOOKUP(I1764,属性值!A:F,5,FALSE))))</f>
        <v/>
      </c>
      <c r="Z1764" s="90" t="str">
        <f t="shared" si="59"/>
        <v/>
      </c>
      <c r="AA1764" s="90" t="str">
        <f>IF(VLOOKUP(I1764,属性值!A:B,2,FALSE)&gt;16,"",IF(P1764="","",INT(VLOOKUP(P1764,属性值!I:O,R1764+1,FALSE)*VLOOKUP(I1764,属性值!A:D,3,FALSE))))</f>
        <v/>
      </c>
      <c r="AB1764" s="90" t="str">
        <f>IF(VLOOKUP(I1764,属性值!A:B,2,FALSE)&gt;16,"",IF(P1764="","",INT(VLOOKUP(P1764,属性值!I:O,R1764+1,FALSE)*VLOOKUP(I1764,属性值!A:D,4,FALSE))))</f>
        <v/>
      </c>
      <c r="AC1764" s="90">
        <v>23</v>
      </c>
      <c r="AD1764" s="90" t="str">
        <f>IF(AC1764="","",VLOOKUP(AC1764,状态名词!A:C,2,FALSE))</f>
        <v>steal</v>
      </c>
      <c r="AE1764" s="90" t="str">
        <f>IF(AC1764="","",VLOOKUP(AC1764,状态名词!A:C,3,FALSE))</f>
        <v>生命偷取</v>
      </c>
      <c r="AF1764" s="90">
        <v>720</v>
      </c>
    </row>
    <row r="1765" spans="1:32">
      <c r="I1765" s="90" t="str">
        <f>IF(H1765="",I1764,VLOOKUP(H1765,装备类型!A:B,2,FALSE))</f>
        <v>项链</v>
      </c>
      <c r="J1765" s="90">
        <v>2</v>
      </c>
      <c r="K1765" s="90" t="s">
        <v>2325</v>
      </c>
      <c r="L1765" s="90" t="s">
        <v>2324</v>
      </c>
      <c r="O1765" s="90">
        <v>1</v>
      </c>
      <c r="P1765" s="90">
        <v>40</v>
      </c>
      <c r="Q1765" s="55">
        <f t="shared" si="58"/>
        <v>45</v>
      </c>
      <c r="R1765" s="90">
        <v>4</v>
      </c>
      <c r="T1765" s="90" t="s">
        <v>3312</v>
      </c>
      <c r="Y1765" s="90" t="str">
        <f>IF(VLOOKUP(I1765,属性值!A:F,2,FALSE)&lt;17,"",IF(P1765="","",INT(VLOOKUP(P1765,属性值!A:G,R1765+1,FALSE)*VLOOKUP(I1765,属性值!A:F,5,FALSE))))</f>
        <v/>
      </c>
      <c r="Z1765" s="90" t="str">
        <f t="shared" si="59"/>
        <v/>
      </c>
      <c r="AA1765" s="90">
        <f>IF(VLOOKUP(I1765,属性值!A:B,2,FALSE)&gt;16,"",IF(P1765="","",INT(VLOOKUP(P1765,属性值!I:O,R1765+1,FALSE)*VLOOKUP(I1765,属性值!A:D,3,FALSE))))</f>
        <v>286</v>
      </c>
      <c r="AB1765" s="90">
        <f>IF(VLOOKUP(I1765,属性值!A:B,2,FALSE)&gt;16,"",IF(P1765="","",INT(VLOOKUP(P1765,属性值!I:O,R1765+1,FALSE)*VLOOKUP(I1765,属性值!A:D,4,FALSE))))</f>
        <v>572</v>
      </c>
      <c r="AC1765" s="90">
        <v>54</v>
      </c>
      <c r="AD1765" s="90" t="str">
        <f>IF(AC1765="","",VLOOKUP(AC1765,状态名词!A:C,2,FALSE))</f>
        <v>spi</v>
      </c>
      <c r="AE1765" s="90" t="str">
        <f>IF(AC1765="","",VLOOKUP(AC1765,状态名词!A:C,3,FALSE))</f>
        <v>精神</v>
      </c>
      <c r="AF1765" s="90">
        <v>120</v>
      </c>
    </row>
    <row r="1766" spans="1:32">
      <c r="I1766" s="90" t="str">
        <f>IF(H1766="",I1765,VLOOKUP(H1766,装备类型!A:B,2,FALSE))</f>
        <v>项链</v>
      </c>
      <c r="L1766" s="90" t="s">
        <v>225</v>
      </c>
      <c r="Q1766" s="55" t="str">
        <f t="shared" si="58"/>
        <v/>
      </c>
      <c r="Y1766" s="90" t="str">
        <f>IF(VLOOKUP(I1766,属性值!A:F,2,FALSE)&lt;17,"",IF(P1766="","",INT(VLOOKUP(P1766,属性值!A:G,R1766+1,FALSE)*VLOOKUP(I1766,属性值!A:F,5,FALSE))))</f>
        <v/>
      </c>
      <c r="Z1766" s="90" t="str">
        <f t="shared" si="59"/>
        <v/>
      </c>
      <c r="AA1766" s="90" t="str">
        <f>IF(VLOOKUP(I1766,属性值!A:B,2,FALSE)&gt;16,"",IF(P1766="","",INT(VLOOKUP(P1766,属性值!I:O,R1766+1,FALSE)*VLOOKUP(I1766,属性值!A:D,3,FALSE))))</f>
        <v/>
      </c>
      <c r="AB1766" s="90" t="str">
        <f>IF(VLOOKUP(I1766,属性值!A:B,2,FALSE)&gt;16,"",IF(P1766="","",INT(VLOOKUP(P1766,属性值!I:O,R1766+1,FALSE)*VLOOKUP(I1766,属性值!A:D,4,FALSE))))</f>
        <v/>
      </c>
      <c r="AC1766" s="90">
        <v>60</v>
      </c>
      <c r="AD1766" s="90" t="str">
        <f>IF(AC1766="","",VLOOKUP(AC1766,状态名词!A:C,2,FALSE))</f>
        <v>health</v>
      </c>
      <c r="AE1766" s="90" t="str">
        <f>IF(AC1766="","",VLOOKUP(AC1766,状态名词!A:C,3,FALSE))</f>
        <v>固定血量</v>
      </c>
      <c r="AF1766" s="90">
        <v>-720</v>
      </c>
    </row>
    <row r="1767" spans="1:32">
      <c r="I1767" s="90" t="str">
        <f>IF(H1767="",I1766,VLOOKUP(H1767,装备类型!A:B,2,FALSE))</f>
        <v>项链</v>
      </c>
      <c r="L1767" s="90" t="s">
        <v>225</v>
      </c>
      <c r="Q1767" s="55" t="str">
        <f t="shared" si="58"/>
        <v/>
      </c>
      <c r="Y1767" s="90" t="str">
        <f>IF(VLOOKUP(I1767,属性值!A:F,2,FALSE)&lt;17,"",IF(P1767="","",INT(VLOOKUP(P1767,属性值!A:G,R1767+1,FALSE)*VLOOKUP(I1767,属性值!A:F,5,FALSE))))</f>
        <v/>
      </c>
      <c r="Z1767" s="90" t="str">
        <f t="shared" si="59"/>
        <v/>
      </c>
      <c r="AA1767" s="90" t="str">
        <f>IF(VLOOKUP(I1767,属性值!A:B,2,FALSE)&gt;16,"",IF(P1767="","",INT(VLOOKUP(P1767,属性值!I:O,R1767+1,FALSE)*VLOOKUP(I1767,属性值!A:D,3,FALSE))))</f>
        <v/>
      </c>
      <c r="AB1767" s="90" t="str">
        <f>IF(VLOOKUP(I1767,属性值!A:B,2,FALSE)&gt;16,"",IF(P1767="","",INT(VLOOKUP(P1767,属性值!I:O,R1767+1,FALSE)*VLOOKUP(I1767,属性值!A:D,4,FALSE))))</f>
        <v/>
      </c>
      <c r="AC1767" s="90">
        <v>23</v>
      </c>
      <c r="AD1767" s="90" t="str">
        <f>IF(AC1767="","",VLOOKUP(AC1767,状态名词!A:C,2,FALSE))</f>
        <v>steal</v>
      </c>
      <c r="AE1767" s="90" t="str">
        <f>IF(AC1767="","",VLOOKUP(AC1767,状态名词!A:C,3,FALSE))</f>
        <v>生命偷取</v>
      </c>
      <c r="AF1767" s="90">
        <v>1080</v>
      </c>
    </row>
    <row r="1768" spans="1:32">
      <c r="I1768" s="90" t="str">
        <f>IF(H1768="",I1767,VLOOKUP(H1768,装备类型!A:B,2,FALSE))</f>
        <v>项链</v>
      </c>
      <c r="J1768" s="90">
        <v>3</v>
      </c>
      <c r="K1768" s="90" t="s">
        <v>2326</v>
      </c>
      <c r="L1768" s="90" t="s">
        <v>2324</v>
      </c>
      <c r="O1768" s="90">
        <v>1</v>
      </c>
      <c r="P1768" s="90">
        <v>60</v>
      </c>
      <c r="Q1768" s="55">
        <f t="shared" si="58"/>
        <v>67</v>
      </c>
      <c r="R1768" s="90">
        <v>5</v>
      </c>
      <c r="T1768" s="90" t="s">
        <v>3312</v>
      </c>
      <c r="U1768" s="90">
        <v>33529</v>
      </c>
      <c r="Y1768" s="90" t="str">
        <f>IF(VLOOKUP(I1768,属性值!A:F,2,FALSE)&lt;17,"",IF(P1768="","",INT(VLOOKUP(P1768,属性值!A:G,R1768+1,FALSE)*VLOOKUP(I1768,属性值!A:F,5,FALSE))))</f>
        <v/>
      </c>
      <c r="Z1768" s="90" t="str">
        <f t="shared" si="59"/>
        <v/>
      </c>
      <c r="AA1768" s="90">
        <f>IF(VLOOKUP(I1768,属性值!A:B,2,FALSE)&gt;16,"",IF(P1768="","",INT(VLOOKUP(P1768,属性值!I:O,R1768+1,FALSE)*VLOOKUP(I1768,属性值!A:D,3,FALSE))))</f>
        <v>642</v>
      </c>
      <c r="AB1768" s="90">
        <f>IF(VLOOKUP(I1768,属性值!A:B,2,FALSE)&gt;16,"",IF(P1768="","",INT(VLOOKUP(P1768,属性值!I:O,R1768+1,FALSE)*VLOOKUP(I1768,属性值!A:D,4,FALSE))))</f>
        <v>1285</v>
      </c>
      <c r="AC1768" s="90">
        <v>54</v>
      </c>
      <c r="AD1768" s="90" t="str">
        <f>IF(AC1768="","",VLOOKUP(AC1768,状态名词!A:C,2,FALSE))</f>
        <v>spi</v>
      </c>
      <c r="AE1768" s="90" t="str">
        <f>IF(AC1768="","",VLOOKUP(AC1768,状态名词!A:C,3,FALSE))</f>
        <v>精神</v>
      </c>
      <c r="AF1768" s="90">
        <v>190</v>
      </c>
    </row>
    <row r="1769" spans="1:32">
      <c r="I1769" s="90" t="str">
        <f>IF(H1769="",I1768,VLOOKUP(H1769,装备类型!A:B,2,FALSE))</f>
        <v>项链</v>
      </c>
      <c r="L1769" s="90" t="s">
        <v>225</v>
      </c>
      <c r="Q1769" s="55" t="str">
        <f t="shared" si="58"/>
        <v/>
      </c>
      <c r="Y1769" s="90" t="str">
        <f>IF(VLOOKUP(I1769,属性值!A:F,2,FALSE)&lt;17,"",IF(P1769="","",INT(VLOOKUP(P1769,属性值!A:G,R1769+1,FALSE)*VLOOKUP(I1769,属性值!A:F,5,FALSE))))</f>
        <v/>
      </c>
      <c r="Z1769" s="90" t="str">
        <f t="shared" si="59"/>
        <v/>
      </c>
      <c r="AA1769" s="90" t="str">
        <f>IF(VLOOKUP(I1769,属性值!A:B,2,FALSE)&gt;16,"",IF(P1769="","",INT(VLOOKUP(P1769,属性值!I:O,R1769+1,FALSE)*VLOOKUP(I1769,属性值!A:D,3,FALSE))))</f>
        <v/>
      </c>
      <c r="AB1769" s="90" t="str">
        <f>IF(VLOOKUP(I1769,属性值!A:B,2,FALSE)&gt;16,"",IF(P1769="","",INT(VLOOKUP(P1769,属性值!I:O,R1769+1,FALSE)*VLOOKUP(I1769,属性值!A:D,4,FALSE))))</f>
        <v/>
      </c>
      <c r="AC1769" s="90">
        <v>60</v>
      </c>
      <c r="AD1769" s="90" t="str">
        <f>IF(AC1769="","",VLOOKUP(AC1769,状态名词!A:C,2,FALSE))</f>
        <v>health</v>
      </c>
      <c r="AE1769" s="90" t="str">
        <f>IF(AC1769="","",VLOOKUP(AC1769,状态名词!A:C,3,FALSE))</f>
        <v>固定血量</v>
      </c>
      <c r="AF1769" s="90">
        <v>-1190</v>
      </c>
    </row>
    <row r="1770" spans="1:32">
      <c r="I1770" s="90" t="str">
        <f>IF(H1770="",I1769,VLOOKUP(H1770,装备类型!A:B,2,FALSE))</f>
        <v>项链</v>
      </c>
      <c r="L1770" s="90" t="s">
        <v>225</v>
      </c>
      <c r="Q1770" s="55" t="str">
        <f t="shared" si="58"/>
        <v/>
      </c>
      <c r="Y1770" s="90" t="str">
        <f>IF(VLOOKUP(I1770,属性值!A:F,2,FALSE)&lt;17,"",IF(P1770="","",INT(VLOOKUP(P1770,属性值!A:G,R1770+1,FALSE)*VLOOKUP(I1770,属性值!A:F,5,FALSE))))</f>
        <v/>
      </c>
      <c r="Z1770" s="90" t="str">
        <f t="shared" si="59"/>
        <v/>
      </c>
      <c r="AA1770" s="90" t="str">
        <f>IF(VLOOKUP(I1770,属性值!A:B,2,FALSE)&gt;16,"",IF(P1770="","",INT(VLOOKUP(P1770,属性值!I:O,R1770+1,FALSE)*VLOOKUP(I1770,属性值!A:D,3,FALSE))))</f>
        <v/>
      </c>
      <c r="AB1770" s="90" t="str">
        <f>IF(VLOOKUP(I1770,属性值!A:B,2,FALSE)&gt;16,"",IF(P1770="","",INT(VLOOKUP(P1770,属性值!I:O,R1770+1,FALSE)*VLOOKUP(I1770,属性值!A:D,4,FALSE))))</f>
        <v/>
      </c>
      <c r="AC1770" s="90">
        <v>23</v>
      </c>
      <c r="AD1770" s="90" t="str">
        <f>IF(AC1770="","",VLOOKUP(AC1770,状态名词!A:C,2,FALSE))</f>
        <v>steal</v>
      </c>
      <c r="AE1770" s="90" t="str">
        <f>IF(AC1770="","",VLOOKUP(AC1770,状态名词!A:C,3,FALSE))</f>
        <v>生命偷取</v>
      </c>
      <c r="AF1770" s="90">
        <v>1770</v>
      </c>
    </row>
    <row r="1771" spans="1:32">
      <c r="A1771" s="90">
        <v>16090</v>
      </c>
      <c r="B1771" s="90">
        <v>20</v>
      </c>
      <c r="C1771" s="90">
        <v>4</v>
      </c>
      <c r="D1771" s="90">
        <v>20</v>
      </c>
      <c r="E1771" s="90">
        <v>5</v>
      </c>
      <c r="F1771" s="90">
        <v>-9</v>
      </c>
      <c r="H1771" s="90">
        <v>16</v>
      </c>
      <c r="I1771" s="90" t="str">
        <f>IF(H1771="",I1770,VLOOKUP(H1771,装备类型!A:B,2,FALSE))</f>
        <v>手镯</v>
      </c>
      <c r="J1771" s="90">
        <v>1</v>
      </c>
      <c r="K1771" s="90" t="s">
        <v>2327</v>
      </c>
      <c r="L1771" s="90" t="s">
        <v>5481</v>
      </c>
      <c r="O1771" s="90">
        <v>1</v>
      </c>
      <c r="P1771" s="90">
        <v>20</v>
      </c>
      <c r="Q1771" s="55">
        <f t="shared" si="58"/>
        <v>25</v>
      </c>
      <c r="R1771" s="90">
        <v>4</v>
      </c>
      <c r="T1771" s="90" t="s">
        <v>3268</v>
      </c>
      <c r="Y1771" s="90" t="str">
        <f>IF(VLOOKUP(I1771,属性值!A:F,2,FALSE)&lt;17,"",IF(P1771="","",INT(VLOOKUP(P1771,属性值!A:G,R1771+1,FALSE)*VLOOKUP(I1771,属性值!A:F,5,FALSE))))</f>
        <v/>
      </c>
      <c r="Z1771" s="90" t="str">
        <f t="shared" si="59"/>
        <v/>
      </c>
      <c r="AA1771" s="90">
        <f>IF(VLOOKUP(I1771,属性值!A:B,2,FALSE)&gt;16,"",IF(P1771="","",INT(VLOOKUP(P1771,属性值!I:O,R1771+1,FALSE)*VLOOKUP(I1771,属性值!A:D,3,FALSE))))</f>
        <v>130</v>
      </c>
      <c r="AB1771" s="90">
        <f>IF(VLOOKUP(I1771,属性值!A:B,2,FALSE)&gt;16,"",IF(P1771="","",INT(VLOOKUP(P1771,属性值!I:O,R1771+1,FALSE)*VLOOKUP(I1771,属性值!A:D,4,FALSE))))</f>
        <v>260</v>
      </c>
      <c r="AC1771" s="90">
        <v>54</v>
      </c>
      <c r="AD1771" s="90" t="str">
        <f>IF(AC1771="","",VLOOKUP(AC1771,状态名词!A:C,2,FALSE))</f>
        <v>spi</v>
      </c>
      <c r="AE1771" s="90" t="str">
        <f>IF(AC1771="","",VLOOKUP(AC1771,状态名词!A:C,3,FALSE))</f>
        <v>精神</v>
      </c>
      <c r="AF1771" s="90">
        <v>80</v>
      </c>
    </row>
    <row r="1772" spans="1:32">
      <c r="I1772" s="90" t="str">
        <f>IF(H1772="",I1771,VLOOKUP(H1772,装备类型!A:B,2,FALSE))</f>
        <v>手镯</v>
      </c>
      <c r="L1772" s="90" t="s">
        <v>225</v>
      </c>
      <c r="Q1772" s="55" t="str">
        <f t="shared" si="58"/>
        <v/>
      </c>
      <c r="Y1772" s="90" t="str">
        <f>IF(VLOOKUP(I1772,属性值!A:F,2,FALSE)&lt;17,"",IF(P1772="","",INT(VLOOKUP(P1772,属性值!A:G,R1772+1,FALSE)*VLOOKUP(I1772,属性值!A:F,5,FALSE))))</f>
        <v/>
      </c>
      <c r="Z1772" s="90" t="str">
        <f t="shared" si="59"/>
        <v/>
      </c>
      <c r="AA1772" s="90" t="str">
        <f>IF(VLOOKUP(I1772,属性值!A:B,2,FALSE)&gt;16,"",IF(P1772="","",INT(VLOOKUP(P1772,属性值!I:O,R1772+1,FALSE)*VLOOKUP(I1772,属性值!A:D,3,FALSE))))</f>
        <v/>
      </c>
      <c r="AB1772" s="90" t="str">
        <f>IF(VLOOKUP(I1772,属性值!A:B,2,FALSE)&gt;16,"",IF(P1772="","",INT(VLOOKUP(P1772,属性值!I:O,R1772+1,FALSE)*VLOOKUP(I1772,属性值!A:D,4,FALSE))))</f>
        <v/>
      </c>
      <c r="AC1772" s="90">
        <v>60</v>
      </c>
      <c r="AD1772" s="90" t="str">
        <f>IF(AC1772="","",VLOOKUP(AC1772,状态名词!A:C,2,FALSE))</f>
        <v>health</v>
      </c>
      <c r="AE1772" s="90" t="str">
        <f>IF(AC1772="","",VLOOKUP(AC1772,状态名词!A:C,3,FALSE))</f>
        <v>固定血量</v>
      </c>
      <c r="AF1772" s="90">
        <v>-480</v>
      </c>
    </row>
    <row r="1773" spans="1:32">
      <c r="I1773" s="90" t="str">
        <f>IF(H1773="",I1772,VLOOKUP(H1773,装备类型!A:B,2,FALSE))</f>
        <v>手镯</v>
      </c>
      <c r="L1773" s="90" t="s">
        <v>225</v>
      </c>
      <c r="Q1773" s="55" t="str">
        <f t="shared" si="58"/>
        <v/>
      </c>
      <c r="Y1773" s="90" t="str">
        <f>IF(VLOOKUP(I1773,属性值!A:F,2,FALSE)&lt;17,"",IF(P1773="","",INT(VLOOKUP(P1773,属性值!A:G,R1773+1,FALSE)*VLOOKUP(I1773,属性值!A:F,5,FALSE))))</f>
        <v/>
      </c>
      <c r="Z1773" s="90" t="str">
        <f t="shared" si="59"/>
        <v/>
      </c>
      <c r="AA1773" s="90" t="str">
        <f>IF(VLOOKUP(I1773,属性值!A:B,2,FALSE)&gt;16,"",IF(P1773="","",INT(VLOOKUP(P1773,属性值!I:O,R1773+1,FALSE)*VLOOKUP(I1773,属性值!A:D,3,FALSE))))</f>
        <v/>
      </c>
      <c r="AB1773" s="90" t="str">
        <f>IF(VLOOKUP(I1773,属性值!A:B,2,FALSE)&gt;16,"",IF(P1773="","",INT(VLOOKUP(P1773,属性值!I:O,R1773+1,FALSE)*VLOOKUP(I1773,属性值!A:D,4,FALSE))))</f>
        <v/>
      </c>
      <c r="AC1773" s="90">
        <v>20</v>
      </c>
      <c r="AD1773" s="90" t="str">
        <f>IF(AC1773="","",VLOOKUP(AC1773,状态名词!A:C,2,FALSE))</f>
        <v>ratingdamage</v>
      </c>
      <c r="AE1773" s="90" t="str">
        <f>IF(AC1773="","",VLOOKUP(AC1773,状态名词!A:C,3,FALSE))</f>
        <v>暴伤+</v>
      </c>
      <c r="AF1773" s="90">
        <v>1080</v>
      </c>
    </row>
    <row r="1774" spans="1:32">
      <c r="I1774" s="90" t="str">
        <f>IF(H1774="",I1773,VLOOKUP(H1774,装备类型!A:B,2,FALSE))</f>
        <v>手镯</v>
      </c>
      <c r="J1774" s="90">
        <v>2</v>
      </c>
      <c r="K1774" s="90" t="s">
        <v>2329</v>
      </c>
      <c r="L1774" s="90" t="s">
        <v>2328</v>
      </c>
      <c r="O1774" s="90">
        <v>1</v>
      </c>
      <c r="P1774" s="90">
        <v>40</v>
      </c>
      <c r="Q1774" s="55">
        <f t="shared" si="58"/>
        <v>45</v>
      </c>
      <c r="R1774" s="90">
        <v>4</v>
      </c>
      <c r="T1774" s="90" t="s">
        <v>3268</v>
      </c>
      <c r="Y1774" s="90" t="str">
        <f>IF(VLOOKUP(I1774,属性值!A:F,2,FALSE)&lt;17,"",IF(P1774="","",INT(VLOOKUP(P1774,属性值!A:G,R1774+1,FALSE)*VLOOKUP(I1774,属性值!A:F,5,FALSE))))</f>
        <v/>
      </c>
      <c r="Z1774" s="90" t="str">
        <f t="shared" si="59"/>
        <v/>
      </c>
      <c r="AA1774" s="90">
        <f>IF(VLOOKUP(I1774,属性值!A:B,2,FALSE)&gt;16,"",IF(P1774="","",INT(VLOOKUP(P1774,属性值!I:O,R1774+1,FALSE)*VLOOKUP(I1774,属性值!A:D,3,FALSE))))</f>
        <v>286</v>
      </c>
      <c r="AB1774" s="90">
        <f>IF(VLOOKUP(I1774,属性值!A:B,2,FALSE)&gt;16,"",IF(P1774="","",INT(VLOOKUP(P1774,属性值!I:O,R1774+1,FALSE)*VLOOKUP(I1774,属性值!A:D,4,FALSE))))</f>
        <v>572</v>
      </c>
      <c r="AC1774" s="90">
        <v>54</v>
      </c>
      <c r="AD1774" s="90" t="str">
        <f>IF(AC1774="","",VLOOKUP(AC1774,状态名词!A:C,2,FALSE))</f>
        <v>spi</v>
      </c>
      <c r="AE1774" s="90" t="str">
        <f>IF(AC1774="","",VLOOKUP(AC1774,状态名词!A:C,3,FALSE))</f>
        <v>精神</v>
      </c>
      <c r="AF1774" s="90">
        <v>120</v>
      </c>
    </row>
    <row r="1775" spans="1:32">
      <c r="I1775" s="90" t="str">
        <f>IF(H1775="",I1774,VLOOKUP(H1775,装备类型!A:B,2,FALSE))</f>
        <v>手镯</v>
      </c>
      <c r="L1775" s="90" t="s">
        <v>225</v>
      </c>
      <c r="Q1775" s="55" t="str">
        <f t="shared" si="58"/>
        <v/>
      </c>
      <c r="Y1775" s="90" t="str">
        <f>IF(VLOOKUP(I1775,属性值!A:F,2,FALSE)&lt;17,"",IF(P1775="","",INT(VLOOKUP(P1775,属性值!A:G,R1775+1,FALSE)*VLOOKUP(I1775,属性值!A:F,5,FALSE))))</f>
        <v/>
      </c>
      <c r="Z1775" s="90" t="str">
        <f t="shared" si="59"/>
        <v/>
      </c>
      <c r="AA1775" s="90" t="str">
        <f>IF(VLOOKUP(I1775,属性值!A:B,2,FALSE)&gt;16,"",IF(P1775="","",INT(VLOOKUP(P1775,属性值!I:O,R1775+1,FALSE)*VLOOKUP(I1775,属性值!A:D,3,FALSE))))</f>
        <v/>
      </c>
      <c r="AB1775" s="90" t="str">
        <f>IF(VLOOKUP(I1775,属性值!A:B,2,FALSE)&gt;16,"",IF(P1775="","",INT(VLOOKUP(P1775,属性值!I:O,R1775+1,FALSE)*VLOOKUP(I1775,属性值!A:D,4,FALSE))))</f>
        <v/>
      </c>
      <c r="AC1775" s="90">
        <v>60</v>
      </c>
      <c r="AD1775" s="90" t="str">
        <f>IF(AC1775="","",VLOOKUP(AC1775,状态名词!A:C,2,FALSE))</f>
        <v>health</v>
      </c>
      <c r="AE1775" s="90" t="str">
        <f>IF(AC1775="","",VLOOKUP(AC1775,状态名词!A:C,3,FALSE))</f>
        <v>固定血量</v>
      </c>
      <c r="AF1775" s="90">
        <v>-720</v>
      </c>
    </row>
    <row r="1776" spans="1:32">
      <c r="I1776" s="90" t="str">
        <f>IF(H1776="",I1775,VLOOKUP(H1776,装备类型!A:B,2,FALSE))</f>
        <v>手镯</v>
      </c>
      <c r="L1776" s="90" t="s">
        <v>225</v>
      </c>
      <c r="Q1776" s="55" t="str">
        <f t="shared" si="58"/>
        <v/>
      </c>
      <c r="Y1776" s="90" t="str">
        <f>IF(VLOOKUP(I1776,属性值!A:F,2,FALSE)&lt;17,"",IF(P1776="","",INT(VLOOKUP(P1776,属性值!A:G,R1776+1,FALSE)*VLOOKUP(I1776,属性值!A:F,5,FALSE))))</f>
        <v/>
      </c>
      <c r="Z1776" s="90" t="str">
        <f t="shared" si="59"/>
        <v/>
      </c>
      <c r="AA1776" s="90" t="str">
        <f>IF(VLOOKUP(I1776,属性值!A:B,2,FALSE)&gt;16,"",IF(P1776="","",INT(VLOOKUP(P1776,属性值!I:O,R1776+1,FALSE)*VLOOKUP(I1776,属性值!A:D,3,FALSE))))</f>
        <v/>
      </c>
      <c r="AB1776" s="90" t="str">
        <f>IF(VLOOKUP(I1776,属性值!A:B,2,FALSE)&gt;16,"",IF(P1776="","",INT(VLOOKUP(P1776,属性值!I:O,R1776+1,FALSE)*VLOOKUP(I1776,属性值!A:D,4,FALSE))))</f>
        <v/>
      </c>
      <c r="AC1776" s="90">
        <v>20</v>
      </c>
      <c r="AD1776" s="90" t="str">
        <f>IF(AC1776="","",VLOOKUP(AC1776,状态名词!A:C,2,FALSE))</f>
        <v>ratingdamage</v>
      </c>
      <c r="AE1776" s="90" t="str">
        <f>IF(AC1776="","",VLOOKUP(AC1776,状态名词!A:C,3,FALSE))</f>
        <v>暴伤+</v>
      </c>
      <c r="AF1776" s="90">
        <v>1620</v>
      </c>
    </row>
    <row r="1777" spans="1:32">
      <c r="I1777" s="90" t="str">
        <f>IF(H1777="",I1776,VLOOKUP(H1777,装备类型!A:B,2,FALSE))</f>
        <v>手镯</v>
      </c>
      <c r="J1777" s="90">
        <v>3</v>
      </c>
      <c r="K1777" s="90" t="s">
        <v>2330</v>
      </c>
      <c r="L1777" s="90" t="s">
        <v>2328</v>
      </c>
      <c r="O1777" s="90">
        <v>1</v>
      </c>
      <c r="P1777" s="90">
        <v>60</v>
      </c>
      <c r="Q1777" s="55">
        <f t="shared" si="58"/>
        <v>67</v>
      </c>
      <c r="R1777" s="90">
        <v>5</v>
      </c>
      <c r="T1777" s="90" t="s">
        <v>3268</v>
      </c>
      <c r="U1777" s="90">
        <v>33530</v>
      </c>
      <c r="Y1777" s="90" t="str">
        <f>IF(VLOOKUP(I1777,属性值!A:F,2,FALSE)&lt;17,"",IF(P1777="","",INT(VLOOKUP(P1777,属性值!A:G,R1777+1,FALSE)*VLOOKUP(I1777,属性值!A:F,5,FALSE))))</f>
        <v/>
      </c>
      <c r="Z1777" s="90" t="str">
        <f t="shared" si="59"/>
        <v/>
      </c>
      <c r="AA1777" s="90">
        <f>IF(VLOOKUP(I1777,属性值!A:B,2,FALSE)&gt;16,"",IF(P1777="","",INT(VLOOKUP(P1777,属性值!I:O,R1777+1,FALSE)*VLOOKUP(I1777,属性值!A:D,3,FALSE))))</f>
        <v>642</v>
      </c>
      <c r="AB1777" s="90">
        <f>IF(VLOOKUP(I1777,属性值!A:B,2,FALSE)&gt;16,"",IF(P1777="","",INT(VLOOKUP(P1777,属性值!I:O,R1777+1,FALSE)*VLOOKUP(I1777,属性值!A:D,4,FALSE))))</f>
        <v>1285</v>
      </c>
      <c r="AC1777" s="90">
        <v>54</v>
      </c>
      <c r="AD1777" s="90" t="str">
        <f>IF(AC1777="","",VLOOKUP(AC1777,状态名词!A:C,2,FALSE))</f>
        <v>spi</v>
      </c>
      <c r="AE1777" s="90" t="str">
        <f>IF(AC1777="","",VLOOKUP(AC1777,状态名词!A:C,3,FALSE))</f>
        <v>精神</v>
      </c>
      <c r="AF1777" s="90">
        <v>190</v>
      </c>
    </row>
    <row r="1778" spans="1:32">
      <c r="I1778" s="90" t="str">
        <f>IF(H1778="",I1777,VLOOKUP(H1778,装备类型!A:B,2,FALSE))</f>
        <v>手镯</v>
      </c>
      <c r="L1778" s="90" t="s">
        <v>225</v>
      </c>
      <c r="Q1778" s="55" t="str">
        <f t="shared" si="58"/>
        <v/>
      </c>
      <c r="Y1778" s="90" t="str">
        <f>IF(VLOOKUP(I1778,属性值!A:F,2,FALSE)&lt;17,"",IF(P1778="","",INT(VLOOKUP(P1778,属性值!A:G,R1778+1,FALSE)*VLOOKUP(I1778,属性值!A:F,5,FALSE))))</f>
        <v/>
      </c>
      <c r="Z1778" s="90" t="str">
        <f t="shared" si="59"/>
        <v/>
      </c>
      <c r="AA1778" s="90" t="str">
        <f>IF(VLOOKUP(I1778,属性值!A:B,2,FALSE)&gt;16,"",IF(P1778="","",INT(VLOOKUP(P1778,属性值!I:O,R1778+1,FALSE)*VLOOKUP(I1778,属性值!A:D,3,FALSE))))</f>
        <v/>
      </c>
      <c r="AB1778" s="90" t="str">
        <f>IF(VLOOKUP(I1778,属性值!A:B,2,FALSE)&gt;16,"",IF(P1778="","",INT(VLOOKUP(P1778,属性值!I:O,R1778+1,FALSE)*VLOOKUP(I1778,属性值!A:D,4,FALSE))))</f>
        <v/>
      </c>
      <c r="AC1778" s="90">
        <v>60</v>
      </c>
      <c r="AD1778" s="90" t="str">
        <f>IF(AC1778="","",VLOOKUP(AC1778,状态名词!A:C,2,FALSE))</f>
        <v>health</v>
      </c>
      <c r="AE1778" s="90" t="str">
        <f>IF(AC1778="","",VLOOKUP(AC1778,状态名词!A:C,3,FALSE))</f>
        <v>固定血量</v>
      </c>
      <c r="AF1778" s="90">
        <v>-1190</v>
      </c>
    </row>
    <row r="1779" spans="1:32">
      <c r="I1779" s="90" t="str">
        <f>IF(H1779="",I1778,VLOOKUP(H1779,装备类型!A:B,2,FALSE))</f>
        <v>手镯</v>
      </c>
      <c r="L1779" s="90" t="s">
        <v>225</v>
      </c>
      <c r="Q1779" s="55" t="str">
        <f t="shared" si="58"/>
        <v/>
      </c>
      <c r="Y1779" s="90" t="str">
        <f>IF(VLOOKUP(I1779,属性值!A:F,2,FALSE)&lt;17,"",IF(P1779="","",INT(VLOOKUP(P1779,属性值!A:G,R1779+1,FALSE)*VLOOKUP(I1779,属性值!A:F,5,FALSE))))</f>
        <v/>
      </c>
      <c r="Z1779" s="90" t="str">
        <f t="shared" si="59"/>
        <v/>
      </c>
      <c r="AA1779" s="90" t="str">
        <f>IF(VLOOKUP(I1779,属性值!A:B,2,FALSE)&gt;16,"",IF(P1779="","",INT(VLOOKUP(P1779,属性值!I:O,R1779+1,FALSE)*VLOOKUP(I1779,属性值!A:D,3,FALSE))))</f>
        <v/>
      </c>
      <c r="AB1779" s="90" t="str">
        <f>IF(VLOOKUP(I1779,属性值!A:B,2,FALSE)&gt;16,"",IF(P1779="","",INT(VLOOKUP(P1779,属性值!I:O,R1779+1,FALSE)*VLOOKUP(I1779,属性值!A:D,4,FALSE))))</f>
        <v/>
      </c>
      <c r="AC1779" s="90">
        <v>20</v>
      </c>
      <c r="AD1779" s="90" t="str">
        <f>IF(AC1779="","",VLOOKUP(AC1779,状态名词!A:C,2,FALSE))</f>
        <v>ratingdamage</v>
      </c>
      <c r="AE1779" s="90" t="str">
        <f>IF(AC1779="","",VLOOKUP(AC1779,状态名词!A:C,3,FALSE))</f>
        <v>暴伤+</v>
      </c>
      <c r="AF1779" s="90">
        <v>2680</v>
      </c>
    </row>
    <row r="1780" spans="1:32">
      <c r="A1780" s="90">
        <v>16091</v>
      </c>
      <c r="B1780" s="90">
        <v>20</v>
      </c>
      <c r="C1780" s="90">
        <v>4</v>
      </c>
      <c r="D1780" s="90">
        <v>20</v>
      </c>
      <c r="E1780" s="90">
        <v>5</v>
      </c>
      <c r="F1780" s="90">
        <v>-8</v>
      </c>
      <c r="H1780" s="90">
        <v>11</v>
      </c>
      <c r="I1780" s="90" t="str">
        <f>IF(H1780="",I1779,VLOOKUP(H1780,装备类型!A:B,2,FALSE))</f>
        <v>头部</v>
      </c>
      <c r="J1780" s="90">
        <v>1</v>
      </c>
      <c r="K1780" s="90" t="s">
        <v>2386</v>
      </c>
      <c r="L1780" s="90" t="s">
        <v>5482</v>
      </c>
      <c r="O1780" s="90">
        <v>1</v>
      </c>
      <c r="P1780" s="90">
        <v>20</v>
      </c>
      <c r="Q1780" s="55">
        <f t="shared" si="58"/>
        <v>25</v>
      </c>
      <c r="R1780" s="90">
        <v>4</v>
      </c>
      <c r="T1780" s="90" t="s">
        <v>3313</v>
      </c>
      <c r="Y1780" s="90" t="str">
        <f>IF(VLOOKUP(I1780,属性值!A:F,2,FALSE)&lt;17,"",IF(P1780="","",INT(VLOOKUP(P1780,属性值!A:G,R1780+1,FALSE)*VLOOKUP(I1780,属性值!A:F,5,FALSE))))</f>
        <v/>
      </c>
      <c r="Z1780" s="90" t="str">
        <f t="shared" si="59"/>
        <v/>
      </c>
      <c r="AA1780" s="90">
        <f>IF(VLOOKUP(I1780,属性值!A:B,2,FALSE)&gt;16,"",IF(P1780="","",INT(VLOOKUP(P1780,属性值!I:O,R1780+1,FALSE)*VLOOKUP(I1780,属性值!A:D,3,FALSE))))</f>
        <v>260</v>
      </c>
      <c r="AB1780" s="90">
        <f>IF(VLOOKUP(I1780,属性值!A:B,2,FALSE)&gt;16,"",IF(P1780="","",INT(VLOOKUP(P1780,属性值!I:O,R1780+1,FALSE)*VLOOKUP(I1780,属性值!A:D,4,FALSE))))</f>
        <v>130</v>
      </c>
      <c r="AC1780" s="90">
        <v>24</v>
      </c>
      <c r="AD1780" s="90" t="str">
        <f>IF(AC1780="","",VLOOKUP(AC1780,状态名词!A:C,2,FALSE))</f>
        <v>heal</v>
      </c>
      <c r="AE1780" s="90" t="str">
        <f>IF(AC1780="","",VLOOKUP(AC1780,状态名词!A:C,3,FALSE))</f>
        <v>治疗效果+</v>
      </c>
      <c r="AF1780" s="90">
        <v>300</v>
      </c>
    </row>
    <row r="1781" spans="1:32">
      <c r="I1781" s="90" t="str">
        <f>IF(H1781="",I1780,VLOOKUP(H1781,装备类型!A:B,2,FALSE))</f>
        <v>头部</v>
      </c>
      <c r="L1781" s="90" t="s">
        <v>225</v>
      </c>
      <c r="Q1781" s="55" t="str">
        <f t="shared" si="58"/>
        <v/>
      </c>
      <c r="Y1781" s="90" t="str">
        <f>IF(VLOOKUP(I1781,属性值!A:F,2,FALSE)&lt;17,"",IF(P1781="","",INT(VLOOKUP(P1781,属性值!A:G,R1781+1,FALSE)*VLOOKUP(I1781,属性值!A:F,5,FALSE))))</f>
        <v/>
      </c>
      <c r="Z1781" s="90" t="str">
        <f t="shared" si="59"/>
        <v/>
      </c>
      <c r="AA1781" s="90" t="str">
        <f>IF(VLOOKUP(I1781,属性值!A:B,2,FALSE)&gt;16,"",IF(P1781="","",INT(VLOOKUP(P1781,属性值!I:O,R1781+1,FALSE)*VLOOKUP(I1781,属性值!A:D,3,FALSE))))</f>
        <v/>
      </c>
      <c r="AB1781" s="90" t="str">
        <f>IF(VLOOKUP(I1781,属性值!A:B,2,FALSE)&gt;16,"",IF(P1781="","",INT(VLOOKUP(P1781,属性值!I:O,R1781+1,FALSE)*VLOOKUP(I1781,属性值!A:D,4,FALSE))))</f>
        <v/>
      </c>
      <c r="AC1781" s="90">
        <v>21</v>
      </c>
      <c r="AD1781" s="90" t="str">
        <f>IF(AC1781="","",VLOOKUP(AC1781,状态名词!A:C,2,FALSE))</f>
        <v>speed</v>
      </c>
      <c r="AE1781" s="90" t="str">
        <f>IF(AC1781="","",VLOOKUP(AC1781,状态名词!A:C,3,FALSE))</f>
        <v>速度+</v>
      </c>
      <c r="AF1781" s="90">
        <v>100</v>
      </c>
    </row>
    <row r="1782" spans="1:32">
      <c r="I1782" s="90" t="str">
        <f>IF(H1782="",I1781,VLOOKUP(H1782,装备类型!A:B,2,FALSE))</f>
        <v>头部</v>
      </c>
      <c r="L1782" s="90" t="s">
        <v>225</v>
      </c>
      <c r="Q1782" s="55" t="str">
        <f t="shared" si="58"/>
        <v/>
      </c>
      <c r="Y1782" s="90" t="str">
        <f>IF(VLOOKUP(I1782,属性值!A:F,2,FALSE)&lt;17,"",IF(P1782="","",INT(VLOOKUP(P1782,属性值!A:G,R1782+1,FALSE)*VLOOKUP(I1782,属性值!A:F,5,FALSE))))</f>
        <v/>
      </c>
      <c r="Z1782" s="90" t="str">
        <f t="shared" si="59"/>
        <v/>
      </c>
      <c r="AA1782" s="90" t="str">
        <f>IF(VLOOKUP(I1782,属性值!A:B,2,FALSE)&gt;16,"",IF(P1782="","",INT(VLOOKUP(P1782,属性值!I:O,R1782+1,FALSE)*VLOOKUP(I1782,属性值!A:D,3,FALSE))))</f>
        <v/>
      </c>
      <c r="AB1782" s="90" t="str">
        <f>IF(VLOOKUP(I1782,属性值!A:B,2,FALSE)&gt;16,"",IF(P1782="","",INT(VLOOKUP(P1782,属性值!I:O,R1782+1,FALSE)*VLOOKUP(I1782,属性值!A:D,4,FALSE))))</f>
        <v/>
      </c>
      <c r="AC1782" s="90">
        <v>58</v>
      </c>
      <c r="AD1782" s="90" t="str">
        <f>IF(AC1782="","",VLOOKUP(AC1782,状态名词!A:C,2,FALSE))</f>
        <v>vit</v>
      </c>
      <c r="AE1782" s="90" t="str">
        <f>IF(AC1782="","",VLOOKUP(AC1782,状态名词!A:C,3,FALSE))</f>
        <v>体力</v>
      </c>
      <c r="AF1782" s="90">
        <v>20</v>
      </c>
    </row>
    <row r="1783" spans="1:32">
      <c r="I1783" s="90" t="str">
        <f>IF(H1783="",I1782,VLOOKUP(H1783,装备类型!A:B,2,FALSE))</f>
        <v>头部</v>
      </c>
      <c r="J1783" s="90">
        <v>2</v>
      </c>
      <c r="K1783" s="90" t="s">
        <v>2388</v>
      </c>
      <c r="L1783" s="90" t="s">
        <v>2387</v>
      </c>
      <c r="O1783" s="90">
        <v>1</v>
      </c>
      <c r="P1783" s="90">
        <v>40</v>
      </c>
      <c r="Q1783" s="55">
        <f t="shared" si="58"/>
        <v>45</v>
      </c>
      <c r="R1783" s="90">
        <v>4</v>
      </c>
      <c r="T1783" s="90" t="s">
        <v>3313</v>
      </c>
      <c r="Y1783" s="90" t="str">
        <f>IF(VLOOKUP(I1783,属性值!A:F,2,FALSE)&lt;17,"",IF(P1783="","",INT(VLOOKUP(P1783,属性值!A:G,R1783+1,FALSE)*VLOOKUP(I1783,属性值!A:F,5,FALSE))))</f>
        <v/>
      </c>
      <c r="Z1783" s="90" t="str">
        <f t="shared" si="59"/>
        <v/>
      </c>
      <c r="AA1783" s="90">
        <f>IF(VLOOKUP(I1783,属性值!A:B,2,FALSE)&gt;16,"",IF(P1783="","",INT(VLOOKUP(P1783,属性值!I:O,R1783+1,FALSE)*VLOOKUP(I1783,属性值!A:D,3,FALSE))))</f>
        <v>572</v>
      </c>
      <c r="AB1783" s="90">
        <f>IF(VLOOKUP(I1783,属性值!A:B,2,FALSE)&gt;16,"",IF(P1783="","",INT(VLOOKUP(P1783,属性值!I:O,R1783+1,FALSE)*VLOOKUP(I1783,属性值!A:D,4,FALSE))))</f>
        <v>286</v>
      </c>
      <c r="AC1783" s="90">
        <v>24</v>
      </c>
      <c r="AD1783" s="90" t="str">
        <f>IF(AC1783="","",VLOOKUP(AC1783,状态名词!A:C,2,FALSE))</f>
        <v>heal</v>
      </c>
      <c r="AE1783" s="90" t="str">
        <f>IF(AC1783="","",VLOOKUP(AC1783,状态名词!A:C,3,FALSE))</f>
        <v>治疗效果+</v>
      </c>
      <c r="AF1783" s="90">
        <v>400</v>
      </c>
    </row>
    <row r="1784" spans="1:32">
      <c r="I1784" s="90" t="str">
        <f>IF(H1784="",I1783,VLOOKUP(H1784,装备类型!A:B,2,FALSE))</f>
        <v>头部</v>
      </c>
      <c r="L1784" s="90" t="s">
        <v>225</v>
      </c>
      <c r="Q1784" s="55" t="str">
        <f t="shared" si="58"/>
        <v/>
      </c>
      <c r="Y1784" s="90" t="str">
        <f>IF(VLOOKUP(I1784,属性值!A:F,2,FALSE)&lt;17,"",IF(P1784="","",INT(VLOOKUP(P1784,属性值!A:G,R1784+1,FALSE)*VLOOKUP(I1784,属性值!A:F,5,FALSE))))</f>
        <v/>
      </c>
      <c r="Z1784" s="90" t="str">
        <f t="shared" si="59"/>
        <v/>
      </c>
      <c r="AA1784" s="90" t="str">
        <f>IF(VLOOKUP(I1784,属性值!A:B,2,FALSE)&gt;16,"",IF(P1784="","",INT(VLOOKUP(P1784,属性值!I:O,R1784+1,FALSE)*VLOOKUP(I1784,属性值!A:D,3,FALSE))))</f>
        <v/>
      </c>
      <c r="AB1784" s="90" t="str">
        <f>IF(VLOOKUP(I1784,属性值!A:B,2,FALSE)&gt;16,"",IF(P1784="","",INT(VLOOKUP(P1784,属性值!I:O,R1784+1,FALSE)*VLOOKUP(I1784,属性值!A:D,4,FALSE))))</f>
        <v/>
      </c>
      <c r="AC1784" s="90">
        <v>21</v>
      </c>
      <c r="AD1784" s="90" t="str">
        <f>IF(AC1784="","",VLOOKUP(AC1784,状态名词!A:C,2,FALSE))</f>
        <v>speed</v>
      </c>
      <c r="AE1784" s="90" t="str">
        <f>IF(AC1784="","",VLOOKUP(AC1784,状态名词!A:C,3,FALSE))</f>
        <v>速度+</v>
      </c>
      <c r="AF1784" s="90">
        <v>100</v>
      </c>
    </row>
    <row r="1785" spans="1:32">
      <c r="I1785" s="90" t="str">
        <f>IF(H1785="",I1784,VLOOKUP(H1785,装备类型!A:B,2,FALSE))</f>
        <v>头部</v>
      </c>
      <c r="L1785" s="90" t="s">
        <v>225</v>
      </c>
      <c r="Q1785" s="55" t="str">
        <f t="shared" si="58"/>
        <v/>
      </c>
      <c r="Y1785" s="90" t="str">
        <f>IF(VLOOKUP(I1785,属性值!A:F,2,FALSE)&lt;17,"",IF(P1785="","",INT(VLOOKUP(P1785,属性值!A:G,R1785+1,FALSE)*VLOOKUP(I1785,属性值!A:F,5,FALSE))))</f>
        <v/>
      </c>
      <c r="Z1785" s="90" t="str">
        <f t="shared" si="59"/>
        <v/>
      </c>
      <c r="AA1785" s="90" t="str">
        <f>IF(VLOOKUP(I1785,属性值!A:B,2,FALSE)&gt;16,"",IF(P1785="","",INT(VLOOKUP(P1785,属性值!I:O,R1785+1,FALSE)*VLOOKUP(I1785,属性值!A:D,3,FALSE))))</f>
        <v/>
      </c>
      <c r="AB1785" s="90" t="str">
        <f>IF(VLOOKUP(I1785,属性值!A:B,2,FALSE)&gt;16,"",IF(P1785="","",INT(VLOOKUP(P1785,属性值!I:O,R1785+1,FALSE)*VLOOKUP(I1785,属性值!A:D,4,FALSE))))</f>
        <v/>
      </c>
      <c r="AC1785" s="90">
        <v>58</v>
      </c>
      <c r="AD1785" s="90" t="str">
        <f>IF(AC1785="","",VLOOKUP(AC1785,状态名词!A:C,2,FALSE))</f>
        <v>vit</v>
      </c>
      <c r="AE1785" s="90" t="str">
        <f>IF(AC1785="","",VLOOKUP(AC1785,状态名词!A:C,3,FALSE))</f>
        <v>体力</v>
      </c>
      <c r="AF1785" s="90">
        <v>30</v>
      </c>
    </row>
    <row r="1786" spans="1:32">
      <c r="I1786" s="90" t="str">
        <f>IF(H1786="",I1785,VLOOKUP(H1786,装备类型!A:B,2,FALSE))</f>
        <v>头部</v>
      </c>
      <c r="J1786" s="90">
        <v>3</v>
      </c>
      <c r="K1786" s="90" t="s">
        <v>2389</v>
      </c>
      <c r="L1786" s="90" t="s">
        <v>2387</v>
      </c>
      <c r="O1786" s="90">
        <v>1</v>
      </c>
      <c r="P1786" s="90">
        <v>60</v>
      </c>
      <c r="Q1786" s="55">
        <f t="shared" si="58"/>
        <v>67</v>
      </c>
      <c r="R1786" s="90">
        <v>5</v>
      </c>
      <c r="T1786" s="90" t="s">
        <v>3313</v>
      </c>
      <c r="Y1786" s="90" t="str">
        <f>IF(VLOOKUP(I1786,属性值!A:F,2,FALSE)&lt;17,"",IF(P1786="","",INT(VLOOKUP(P1786,属性值!A:G,R1786+1,FALSE)*VLOOKUP(I1786,属性值!A:F,5,FALSE))))</f>
        <v/>
      </c>
      <c r="Z1786" s="90" t="str">
        <f t="shared" si="59"/>
        <v/>
      </c>
      <c r="AA1786" s="90">
        <f>IF(VLOOKUP(I1786,属性值!A:B,2,FALSE)&gt;16,"",IF(P1786="","",INT(VLOOKUP(P1786,属性值!I:O,R1786+1,FALSE)*VLOOKUP(I1786,属性值!A:D,3,FALSE))))</f>
        <v>1285</v>
      </c>
      <c r="AB1786" s="90">
        <f>IF(VLOOKUP(I1786,属性值!A:B,2,FALSE)&gt;16,"",IF(P1786="","",INT(VLOOKUP(P1786,属性值!I:O,R1786+1,FALSE)*VLOOKUP(I1786,属性值!A:D,4,FALSE))))</f>
        <v>642</v>
      </c>
      <c r="AC1786" s="90">
        <v>24</v>
      </c>
      <c r="AD1786" s="90" t="str">
        <f>IF(AC1786="","",VLOOKUP(AC1786,状态名词!A:C,2,FALSE))</f>
        <v>heal</v>
      </c>
      <c r="AE1786" s="90" t="str">
        <f>IF(AC1786="","",VLOOKUP(AC1786,状态名词!A:C,3,FALSE))</f>
        <v>治疗效果+</v>
      </c>
      <c r="AF1786" s="90">
        <v>600</v>
      </c>
    </row>
    <row r="1787" spans="1:32">
      <c r="I1787" s="90" t="str">
        <f>IF(H1787="",I1786,VLOOKUP(H1787,装备类型!A:B,2,FALSE))</f>
        <v>头部</v>
      </c>
      <c r="L1787" s="90" t="s">
        <v>225</v>
      </c>
      <c r="Q1787" s="55" t="str">
        <f t="shared" si="58"/>
        <v/>
      </c>
      <c r="Y1787" s="90" t="str">
        <f>IF(VLOOKUP(I1787,属性值!A:F,2,FALSE)&lt;17,"",IF(P1787="","",INT(VLOOKUP(P1787,属性值!A:G,R1787+1,FALSE)*VLOOKUP(I1787,属性值!A:F,5,FALSE))))</f>
        <v/>
      </c>
      <c r="Z1787" s="90" t="str">
        <f t="shared" si="59"/>
        <v/>
      </c>
      <c r="AA1787" s="90" t="str">
        <f>IF(VLOOKUP(I1787,属性值!A:B,2,FALSE)&gt;16,"",IF(P1787="","",INT(VLOOKUP(P1787,属性值!I:O,R1787+1,FALSE)*VLOOKUP(I1787,属性值!A:D,3,FALSE))))</f>
        <v/>
      </c>
      <c r="AB1787" s="90" t="str">
        <f>IF(VLOOKUP(I1787,属性值!A:B,2,FALSE)&gt;16,"",IF(P1787="","",INT(VLOOKUP(P1787,属性值!I:O,R1787+1,FALSE)*VLOOKUP(I1787,属性值!A:D,4,FALSE))))</f>
        <v/>
      </c>
      <c r="AC1787" s="90">
        <v>21</v>
      </c>
      <c r="AD1787" s="90" t="str">
        <f>IF(AC1787="","",VLOOKUP(AC1787,状态名词!A:C,2,FALSE))</f>
        <v>speed</v>
      </c>
      <c r="AE1787" s="90" t="str">
        <f>IF(AC1787="","",VLOOKUP(AC1787,状态名词!A:C,3,FALSE))</f>
        <v>速度+</v>
      </c>
      <c r="AF1787" s="90">
        <v>200</v>
      </c>
    </row>
    <row r="1788" spans="1:32">
      <c r="I1788" s="90" t="str">
        <f>IF(H1788="",I1787,VLOOKUP(H1788,装备类型!A:B,2,FALSE))</f>
        <v>头部</v>
      </c>
      <c r="L1788" s="90" t="s">
        <v>225</v>
      </c>
      <c r="Q1788" s="55" t="str">
        <f t="shared" si="58"/>
        <v/>
      </c>
      <c r="Y1788" s="90" t="str">
        <f>IF(VLOOKUP(I1788,属性值!A:F,2,FALSE)&lt;17,"",IF(P1788="","",INT(VLOOKUP(P1788,属性值!A:G,R1788+1,FALSE)*VLOOKUP(I1788,属性值!A:F,5,FALSE))))</f>
        <v/>
      </c>
      <c r="Z1788" s="90" t="str">
        <f t="shared" si="59"/>
        <v/>
      </c>
      <c r="AA1788" s="90" t="str">
        <f>IF(VLOOKUP(I1788,属性值!A:B,2,FALSE)&gt;16,"",IF(P1788="","",INT(VLOOKUP(P1788,属性值!I:O,R1788+1,FALSE)*VLOOKUP(I1788,属性值!A:D,3,FALSE))))</f>
        <v/>
      </c>
      <c r="AB1788" s="90" t="str">
        <f>IF(VLOOKUP(I1788,属性值!A:B,2,FALSE)&gt;16,"",IF(P1788="","",INT(VLOOKUP(P1788,属性值!I:O,R1788+1,FALSE)*VLOOKUP(I1788,属性值!A:D,4,FALSE))))</f>
        <v/>
      </c>
      <c r="AC1788" s="90">
        <v>58</v>
      </c>
      <c r="AD1788" s="90" t="str">
        <f>IF(AC1788="","",VLOOKUP(AC1788,状态名词!A:C,2,FALSE))</f>
        <v>vit</v>
      </c>
      <c r="AE1788" s="90" t="str">
        <f>IF(AC1788="","",VLOOKUP(AC1788,状态名词!A:C,3,FALSE))</f>
        <v>体力</v>
      </c>
      <c r="AF1788" s="90">
        <v>48</v>
      </c>
    </row>
    <row r="1789" spans="1:32">
      <c r="I1789" s="90" t="str">
        <f>IF(H1789="",I1788,VLOOKUP(H1789,装备类型!A:B,2,FALSE))</f>
        <v>头部</v>
      </c>
      <c r="L1789" s="90" t="s">
        <v>225</v>
      </c>
      <c r="Q1789" s="55" t="str">
        <f t="shared" si="58"/>
        <v/>
      </c>
      <c r="Y1789" s="90" t="str">
        <f>IF(VLOOKUP(I1789,属性值!A:F,2,FALSE)&lt;17,"",IF(P1789="","",INT(VLOOKUP(P1789,属性值!A:G,R1789+1,FALSE)*VLOOKUP(I1789,属性值!A:F,5,FALSE))))</f>
        <v/>
      </c>
      <c r="Z1789" s="90" t="str">
        <f t="shared" si="59"/>
        <v/>
      </c>
      <c r="AA1789" s="90" t="str">
        <f>IF(VLOOKUP(I1789,属性值!A:B,2,FALSE)&gt;16,"",IF(P1789="","",INT(VLOOKUP(P1789,属性值!I:O,R1789+1,FALSE)*VLOOKUP(I1789,属性值!A:D,3,FALSE))))</f>
        <v/>
      </c>
      <c r="AB1789" s="90" t="str">
        <f>IF(VLOOKUP(I1789,属性值!A:B,2,FALSE)&gt;16,"",IF(P1789="","",INT(VLOOKUP(P1789,属性值!I:O,R1789+1,FALSE)*VLOOKUP(I1789,属性值!A:D,4,FALSE))))</f>
        <v/>
      </c>
      <c r="AC1789" s="90">
        <v>28</v>
      </c>
      <c r="AD1789" s="90" t="str">
        <f>IF(AC1789="","",VLOOKUP(AC1789,状态名词!A:C,2,FALSE))</f>
        <v>lightup</v>
      </c>
      <c r="AE1789" s="90" t="str">
        <f>IF(AC1789="","",VLOOKUP(AC1789,状态名词!A:C,3,FALSE))</f>
        <v>光属性强化</v>
      </c>
      <c r="AF1789" s="90">
        <v>8</v>
      </c>
    </row>
    <row r="1790" spans="1:32">
      <c r="A1790" s="90">
        <v>16092</v>
      </c>
      <c r="B1790" s="90">
        <v>20</v>
      </c>
      <c r="C1790" s="90">
        <v>4</v>
      </c>
      <c r="D1790" s="90">
        <v>20</v>
      </c>
      <c r="E1790" s="90">
        <v>5</v>
      </c>
      <c r="F1790" s="90">
        <v>-8</v>
      </c>
      <c r="H1790" s="90">
        <v>12</v>
      </c>
      <c r="I1790" s="90" t="str">
        <f>IF(H1790="",I1789,VLOOKUP(H1790,装备类型!A:B,2,FALSE))</f>
        <v>胸部</v>
      </c>
      <c r="J1790" s="90">
        <v>1</v>
      </c>
      <c r="K1790" s="90" t="s">
        <v>2390</v>
      </c>
      <c r="L1790" s="90" t="s">
        <v>5483</v>
      </c>
      <c r="O1790" s="90">
        <v>1</v>
      </c>
      <c r="P1790" s="90">
        <v>20</v>
      </c>
      <c r="Q1790" s="55">
        <f t="shared" si="58"/>
        <v>25</v>
      </c>
      <c r="R1790" s="90">
        <v>4</v>
      </c>
      <c r="T1790" s="90" t="s">
        <v>3314</v>
      </c>
      <c r="Y1790" s="90" t="str">
        <f>IF(VLOOKUP(I1790,属性值!A:F,2,FALSE)&lt;17,"",IF(P1790="","",INT(VLOOKUP(P1790,属性值!A:G,R1790+1,FALSE)*VLOOKUP(I1790,属性值!A:F,5,FALSE))))</f>
        <v/>
      </c>
      <c r="Z1790" s="90" t="str">
        <f t="shared" si="59"/>
        <v/>
      </c>
      <c r="AA1790" s="90">
        <f>IF(VLOOKUP(I1790,属性值!A:B,2,FALSE)&gt;16,"",IF(P1790="","",INT(VLOOKUP(P1790,属性值!I:O,R1790+1,FALSE)*VLOOKUP(I1790,属性值!A:D,3,FALSE))))</f>
        <v>260</v>
      </c>
      <c r="AB1790" s="90">
        <f>IF(VLOOKUP(I1790,属性值!A:B,2,FALSE)&gt;16,"",IF(P1790="","",INT(VLOOKUP(P1790,属性值!I:O,R1790+1,FALSE)*VLOOKUP(I1790,属性值!A:D,4,FALSE))))</f>
        <v>130</v>
      </c>
      <c r="AC1790" s="90">
        <v>24</v>
      </c>
      <c r="AD1790" s="90" t="str">
        <f>IF(AC1790="","",VLOOKUP(AC1790,状态名词!A:C,2,FALSE))</f>
        <v>heal</v>
      </c>
      <c r="AE1790" s="90" t="str">
        <f>IF(AC1790="","",VLOOKUP(AC1790,状态名词!A:C,3,FALSE))</f>
        <v>治疗效果+</v>
      </c>
      <c r="AF1790" s="90">
        <v>200</v>
      </c>
    </row>
    <row r="1791" spans="1:32">
      <c r="I1791" s="90" t="str">
        <f>IF(H1791="",I1790,VLOOKUP(H1791,装备类型!A:B,2,FALSE))</f>
        <v>胸部</v>
      </c>
      <c r="L1791" s="90" t="s">
        <v>225</v>
      </c>
      <c r="Q1791" s="55" t="str">
        <f t="shared" si="58"/>
        <v/>
      </c>
      <c r="Y1791" s="90" t="str">
        <f>IF(VLOOKUP(I1791,属性值!A:F,2,FALSE)&lt;17,"",IF(P1791="","",INT(VLOOKUP(P1791,属性值!A:G,R1791+1,FALSE)*VLOOKUP(I1791,属性值!A:F,5,FALSE))))</f>
        <v/>
      </c>
      <c r="Z1791" s="90" t="str">
        <f t="shared" si="59"/>
        <v/>
      </c>
      <c r="AA1791" s="90" t="str">
        <f>IF(VLOOKUP(I1791,属性值!A:B,2,FALSE)&gt;16,"",IF(P1791="","",INT(VLOOKUP(P1791,属性值!I:O,R1791+1,FALSE)*VLOOKUP(I1791,属性值!A:D,3,FALSE))))</f>
        <v/>
      </c>
      <c r="AB1791" s="90" t="str">
        <f>IF(VLOOKUP(I1791,属性值!A:B,2,FALSE)&gt;16,"",IF(P1791="","",INT(VLOOKUP(P1791,属性值!I:O,R1791+1,FALSE)*VLOOKUP(I1791,属性值!A:D,4,FALSE))))</f>
        <v/>
      </c>
      <c r="AC1791" s="90">
        <v>19</v>
      </c>
      <c r="AD1791" s="90" t="str">
        <f>IF(AC1791="","",VLOOKUP(AC1791,状态名词!A:C,2,FALSE))</f>
        <v>rating</v>
      </c>
      <c r="AE1791" s="90" t="str">
        <f>IF(AC1791="","",VLOOKUP(AC1791,状态名词!A:C,3,FALSE))</f>
        <v>暴击+</v>
      </c>
      <c r="AF1791" s="90">
        <v>200</v>
      </c>
    </row>
    <row r="1792" spans="1:32">
      <c r="I1792" s="90" t="str">
        <f>IF(H1792="",I1791,VLOOKUP(H1792,装备类型!A:B,2,FALSE))</f>
        <v>胸部</v>
      </c>
      <c r="L1792" s="90" t="s">
        <v>225</v>
      </c>
      <c r="Q1792" s="55" t="str">
        <f t="shared" si="58"/>
        <v/>
      </c>
      <c r="Y1792" s="90" t="str">
        <f>IF(VLOOKUP(I1792,属性值!A:F,2,FALSE)&lt;17,"",IF(P1792="","",INT(VLOOKUP(P1792,属性值!A:G,R1792+1,FALSE)*VLOOKUP(I1792,属性值!A:F,5,FALSE))))</f>
        <v/>
      </c>
      <c r="Z1792" s="90" t="str">
        <f t="shared" si="59"/>
        <v/>
      </c>
      <c r="AA1792" s="90" t="str">
        <f>IF(VLOOKUP(I1792,属性值!A:B,2,FALSE)&gt;16,"",IF(P1792="","",INT(VLOOKUP(P1792,属性值!I:O,R1792+1,FALSE)*VLOOKUP(I1792,属性值!A:D,3,FALSE))))</f>
        <v/>
      </c>
      <c r="AB1792" s="90" t="str">
        <f>IF(VLOOKUP(I1792,属性值!A:B,2,FALSE)&gt;16,"",IF(P1792="","",INT(VLOOKUP(P1792,属性值!I:O,R1792+1,FALSE)*VLOOKUP(I1792,属性值!A:D,4,FALSE))))</f>
        <v/>
      </c>
      <c r="AC1792" s="90">
        <v>58</v>
      </c>
      <c r="AD1792" s="90" t="str">
        <f>IF(AC1792="","",VLOOKUP(AC1792,状态名词!A:C,2,FALSE))</f>
        <v>vit</v>
      </c>
      <c r="AE1792" s="90" t="str">
        <f>IF(AC1792="","",VLOOKUP(AC1792,状态名词!A:C,3,FALSE))</f>
        <v>体力</v>
      </c>
      <c r="AF1792" s="90">
        <v>20</v>
      </c>
    </row>
    <row r="1793" spans="1:32">
      <c r="I1793" s="90" t="str">
        <f>IF(H1793="",I1792,VLOOKUP(H1793,装备类型!A:B,2,FALSE))</f>
        <v>胸部</v>
      </c>
      <c r="J1793" s="90">
        <v>2</v>
      </c>
      <c r="K1793" s="90" t="s">
        <v>2392</v>
      </c>
      <c r="L1793" s="90" t="s">
        <v>2391</v>
      </c>
      <c r="O1793" s="90">
        <v>1</v>
      </c>
      <c r="P1793" s="90">
        <v>40</v>
      </c>
      <c r="Q1793" s="55">
        <f t="shared" si="58"/>
        <v>45</v>
      </c>
      <c r="R1793" s="90">
        <v>4</v>
      </c>
      <c r="T1793" s="90" t="s">
        <v>3314</v>
      </c>
      <c r="Y1793" s="90" t="str">
        <f>IF(VLOOKUP(I1793,属性值!A:F,2,FALSE)&lt;17,"",IF(P1793="","",INT(VLOOKUP(P1793,属性值!A:G,R1793+1,FALSE)*VLOOKUP(I1793,属性值!A:F,5,FALSE))))</f>
        <v/>
      </c>
      <c r="Z1793" s="90" t="str">
        <f t="shared" si="59"/>
        <v/>
      </c>
      <c r="AA1793" s="90">
        <f>IF(VLOOKUP(I1793,属性值!A:B,2,FALSE)&gt;16,"",IF(P1793="","",INT(VLOOKUP(P1793,属性值!I:O,R1793+1,FALSE)*VLOOKUP(I1793,属性值!A:D,3,FALSE))))</f>
        <v>572</v>
      </c>
      <c r="AB1793" s="90">
        <f>IF(VLOOKUP(I1793,属性值!A:B,2,FALSE)&gt;16,"",IF(P1793="","",INT(VLOOKUP(P1793,属性值!I:O,R1793+1,FALSE)*VLOOKUP(I1793,属性值!A:D,4,FALSE))))</f>
        <v>286</v>
      </c>
      <c r="AC1793" s="90">
        <v>24</v>
      </c>
      <c r="AD1793" s="90" t="str">
        <f>IF(AC1793="","",VLOOKUP(AC1793,状态名词!A:C,2,FALSE))</f>
        <v>heal</v>
      </c>
      <c r="AE1793" s="90" t="str">
        <f>IF(AC1793="","",VLOOKUP(AC1793,状态名词!A:C,3,FALSE))</f>
        <v>治疗效果+</v>
      </c>
      <c r="AF1793" s="90">
        <v>300</v>
      </c>
    </row>
    <row r="1794" spans="1:32">
      <c r="I1794" s="90" t="str">
        <f>IF(H1794="",I1793,VLOOKUP(H1794,装备类型!A:B,2,FALSE))</f>
        <v>胸部</v>
      </c>
      <c r="L1794" s="90" t="s">
        <v>225</v>
      </c>
      <c r="Q1794" s="55" t="str">
        <f t="shared" si="58"/>
        <v/>
      </c>
      <c r="Y1794" s="90" t="str">
        <f>IF(VLOOKUP(I1794,属性值!A:F,2,FALSE)&lt;17,"",IF(P1794="","",INT(VLOOKUP(P1794,属性值!A:G,R1794+1,FALSE)*VLOOKUP(I1794,属性值!A:F,5,FALSE))))</f>
        <v/>
      </c>
      <c r="Z1794" s="90" t="str">
        <f t="shared" si="59"/>
        <v/>
      </c>
      <c r="AA1794" s="90" t="str">
        <f>IF(VLOOKUP(I1794,属性值!A:B,2,FALSE)&gt;16,"",IF(P1794="","",INT(VLOOKUP(P1794,属性值!I:O,R1794+1,FALSE)*VLOOKUP(I1794,属性值!A:D,3,FALSE))))</f>
        <v/>
      </c>
      <c r="AB1794" s="90" t="str">
        <f>IF(VLOOKUP(I1794,属性值!A:B,2,FALSE)&gt;16,"",IF(P1794="","",INT(VLOOKUP(P1794,属性值!I:O,R1794+1,FALSE)*VLOOKUP(I1794,属性值!A:D,4,FALSE))))</f>
        <v/>
      </c>
      <c r="AC1794" s="90">
        <v>19</v>
      </c>
      <c r="AD1794" s="90" t="str">
        <f>IF(AC1794="","",VLOOKUP(AC1794,状态名词!A:C,2,FALSE))</f>
        <v>rating</v>
      </c>
      <c r="AE1794" s="90" t="str">
        <f>IF(AC1794="","",VLOOKUP(AC1794,状态名词!A:C,3,FALSE))</f>
        <v>暴击+</v>
      </c>
      <c r="AF1794" s="90">
        <v>200</v>
      </c>
    </row>
    <row r="1795" spans="1:32">
      <c r="I1795" s="90" t="str">
        <f>IF(H1795="",I1794,VLOOKUP(H1795,装备类型!A:B,2,FALSE))</f>
        <v>胸部</v>
      </c>
      <c r="L1795" s="90" t="s">
        <v>225</v>
      </c>
      <c r="Q1795" s="55" t="str">
        <f t="shared" si="58"/>
        <v/>
      </c>
      <c r="Y1795" s="90" t="str">
        <f>IF(VLOOKUP(I1795,属性值!A:F,2,FALSE)&lt;17,"",IF(P1795="","",INT(VLOOKUP(P1795,属性值!A:G,R1795+1,FALSE)*VLOOKUP(I1795,属性值!A:F,5,FALSE))))</f>
        <v/>
      </c>
      <c r="Z1795" s="90" t="str">
        <f t="shared" si="59"/>
        <v/>
      </c>
      <c r="AA1795" s="90" t="str">
        <f>IF(VLOOKUP(I1795,属性值!A:B,2,FALSE)&gt;16,"",IF(P1795="","",INT(VLOOKUP(P1795,属性值!I:O,R1795+1,FALSE)*VLOOKUP(I1795,属性值!A:D,3,FALSE))))</f>
        <v/>
      </c>
      <c r="AB1795" s="90" t="str">
        <f>IF(VLOOKUP(I1795,属性值!A:B,2,FALSE)&gt;16,"",IF(P1795="","",INT(VLOOKUP(P1795,属性值!I:O,R1795+1,FALSE)*VLOOKUP(I1795,属性值!A:D,4,FALSE))))</f>
        <v/>
      </c>
      <c r="AC1795" s="90">
        <v>58</v>
      </c>
      <c r="AD1795" s="90" t="str">
        <f>IF(AC1795="","",VLOOKUP(AC1795,状态名词!A:C,2,FALSE))</f>
        <v>vit</v>
      </c>
      <c r="AE1795" s="90" t="str">
        <f>IF(AC1795="","",VLOOKUP(AC1795,状态名词!A:C,3,FALSE))</f>
        <v>体力</v>
      </c>
      <c r="AF1795" s="90">
        <v>30</v>
      </c>
    </row>
    <row r="1796" spans="1:32">
      <c r="I1796" s="90" t="str">
        <f>IF(H1796="",I1795,VLOOKUP(H1796,装备类型!A:B,2,FALSE))</f>
        <v>胸部</v>
      </c>
      <c r="J1796" s="90">
        <v>3</v>
      </c>
      <c r="K1796" s="90" t="s">
        <v>2393</v>
      </c>
      <c r="L1796" s="90" t="s">
        <v>2391</v>
      </c>
      <c r="O1796" s="90">
        <v>1</v>
      </c>
      <c r="P1796" s="90">
        <v>60</v>
      </c>
      <c r="Q1796" s="55">
        <f t="shared" si="58"/>
        <v>67</v>
      </c>
      <c r="R1796" s="90">
        <v>5</v>
      </c>
      <c r="T1796" s="90" t="s">
        <v>3314</v>
      </c>
      <c r="Y1796" s="90" t="str">
        <f>IF(VLOOKUP(I1796,属性值!A:F,2,FALSE)&lt;17,"",IF(P1796="","",INT(VLOOKUP(P1796,属性值!A:G,R1796+1,FALSE)*VLOOKUP(I1796,属性值!A:F,5,FALSE))))</f>
        <v/>
      </c>
      <c r="Z1796" s="90" t="str">
        <f t="shared" si="59"/>
        <v/>
      </c>
      <c r="AA1796" s="90">
        <f>IF(VLOOKUP(I1796,属性值!A:B,2,FALSE)&gt;16,"",IF(P1796="","",INT(VLOOKUP(P1796,属性值!I:O,R1796+1,FALSE)*VLOOKUP(I1796,属性值!A:D,3,FALSE))))</f>
        <v>1285</v>
      </c>
      <c r="AB1796" s="90">
        <f>IF(VLOOKUP(I1796,属性值!A:B,2,FALSE)&gt;16,"",IF(P1796="","",INT(VLOOKUP(P1796,属性值!I:O,R1796+1,FALSE)*VLOOKUP(I1796,属性值!A:D,4,FALSE))))</f>
        <v>642</v>
      </c>
      <c r="AC1796" s="90">
        <v>24</v>
      </c>
      <c r="AD1796" s="90" t="str">
        <f>IF(AC1796="","",VLOOKUP(AC1796,状态名词!A:C,2,FALSE))</f>
        <v>heal</v>
      </c>
      <c r="AE1796" s="90" t="str">
        <f>IF(AC1796="","",VLOOKUP(AC1796,状态名词!A:C,3,FALSE))</f>
        <v>治疗效果+</v>
      </c>
      <c r="AF1796" s="90">
        <v>400</v>
      </c>
    </row>
    <row r="1797" spans="1:32">
      <c r="I1797" s="90" t="str">
        <f>IF(H1797="",I1796,VLOOKUP(H1797,装备类型!A:B,2,FALSE))</f>
        <v>胸部</v>
      </c>
      <c r="L1797" s="90" t="s">
        <v>225</v>
      </c>
      <c r="Q1797" s="55" t="str">
        <f t="shared" si="58"/>
        <v/>
      </c>
      <c r="Y1797" s="90" t="str">
        <f>IF(VLOOKUP(I1797,属性值!A:F,2,FALSE)&lt;17,"",IF(P1797="","",INT(VLOOKUP(P1797,属性值!A:G,R1797+1,FALSE)*VLOOKUP(I1797,属性值!A:F,5,FALSE))))</f>
        <v/>
      </c>
      <c r="Z1797" s="90" t="str">
        <f t="shared" si="59"/>
        <v/>
      </c>
      <c r="AA1797" s="90" t="str">
        <f>IF(VLOOKUP(I1797,属性值!A:B,2,FALSE)&gt;16,"",IF(P1797="","",INT(VLOOKUP(P1797,属性值!I:O,R1797+1,FALSE)*VLOOKUP(I1797,属性值!A:D,3,FALSE))))</f>
        <v/>
      </c>
      <c r="AB1797" s="90" t="str">
        <f>IF(VLOOKUP(I1797,属性值!A:B,2,FALSE)&gt;16,"",IF(P1797="","",INT(VLOOKUP(P1797,属性值!I:O,R1797+1,FALSE)*VLOOKUP(I1797,属性值!A:D,4,FALSE))))</f>
        <v/>
      </c>
      <c r="AC1797" s="90">
        <v>19</v>
      </c>
      <c r="AD1797" s="90" t="str">
        <f>IF(AC1797="","",VLOOKUP(AC1797,状态名词!A:C,2,FALSE))</f>
        <v>rating</v>
      </c>
      <c r="AE1797" s="90" t="str">
        <f>IF(AC1797="","",VLOOKUP(AC1797,状态名词!A:C,3,FALSE))</f>
        <v>暴击+</v>
      </c>
      <c r="AF1797" s="90">
        <v>400</v>
      </c>
    </row>
    <row r="1798" spans="1:32">
      <c r="I1798" s="90" t="str">
        <f>IF(H1798="",I1797,VLOOKUP(H1798,装备类型!A:B,2,FALSE))</f>
        <v>胸部</v>
      </c>
      <c r="L1798" s="90" t="s">
        <v>225</v>
      </c>
      <c r="Q1798" s="55" t="str">
        <f t="shared" si="58"/>
        <v/>
      </c>
      <c r="Y1798" s="90" t="str">
        <f>IF(VLOOKUP(I1798,属性值!A:F,2,FALSE)&lt;17,"",IF(P1798="","",INT(VLOOKUP(P1798,属性值!A:G,R1798+1,FALSE)*VLOOKUP(I1798,属性值!A:F,5,FALSE))))</f>
        <v/>
      </c>
      <c r="Z1798" s="90" t="str">
        <f t="shared" si="59"/>
        <v/>
      </c>
      <c r="AA1798" s="90" t="str">
        <f>IF(VLOOKUP(I1798,属性值!A:B,2,FALSE)&gt;16,"",IF(P1798="","",INT(VLOOKUP(P1798,属性值!I:O,R1798+1,FALSE)*VLOOKUP(I1798,属性值!A:D,3,FALSE))))</f>
        <v/>
      </c>
      <c r="AB1798" s="90" t="str">
        <f>IF(VLOOKUP(I1798,属性值!A:B,2,FALSE)&gt;16,"",IF(P1798="","",INT(VLOOKUP(P1798,属性值!I:O,R1798+1,FALSE)*VLOOKUP(I1798,属性值!A:D,4,FALSE))))</f>
        <v/>
      </c>
      <c r="AC1798" s="90">
        <v>58</v>
      </c>
      <c r="AD1798" s="90" t="str">
        <f>IF(AC1798="","",VLOOKUP(AC1798,状态名词!A:C,2,FALSE))</f>
        <v>vit</v>
      </c>
      <c r="AE1798" s="90" t="str">
        <f>IF(AC1798="","",VLOOKUP(AC1798,状态名词!A:C,3,FALSE))</f>
        <v>体力</v>
      </c>
      <c r="AF1798" s="90">
        <v>48</v>
      </c>
    </row>
    <row r="1799" spans="1:32">
      <c r="I1799" s="90" t="str">
        <f>IF(H1799="",I1798,VLOOKUP(H1799,装备类型!A:B,2,FALSE))</f>
        <v>胸部</v>
      </c>
      <c r="L1799" s="90" t="s">
        <v>225</v>
      </c>
      <c r="Q1799" s="55" t="str">
        <f t="shared" si="58"/>
        <v/>
      </c>
      <c r="Y1799" s="90" t="str">
        <f>IF(VLOOKUP(I1799,属性值!A:F,2,FALSE)&lt;17,"",IF(P1799="","",INT(VLOOKUP(P1799,属性值!A:G,R1799+1,FALSE)*VLOOKUP(I1799,属性值!A:F,5,FALSE))))</f>
        <v/>
      </c>
      <c r="Z1799" s="90" t="str">
        <f t="shared" si="59"/>
        <v/>
      </c>
      <c r="AA1799" s="90" t="str">
        <f>IF(VLOOKUP(I1799,属性值!A:B,2,FALSE)&gt;16,"",IF(P1799="","",INT(VLOOKUP(P1799,属性值!I:O,R1799+1,FALSE)*VLOOKUP(I1799,属性值!A:D,3,FALSE))))</f>
        <v/>
      </c>
      <c r="AB1799" s="90" t="str">
        <f>IF(VLOOKUP(I1799,属性值!A:B,2,FALSE)&gt;16,"",IF(P1799="","",INT(VLOOKUP(P1799,属性值!I:O,R1799+1,FALSE)*VLOOKUP(I1799,属性值!A:D,4,FALSE))))</f>
        <v/>
      </c>
      <c r="AC1799" s="90">
        <v>28</v>
      </c>
      <c r="AD1799" s="90" t="str">
        <f>IF(AC1799="","",VLOOKUP(AC1799,状态名词!A:C,2,FALSE))</f>
        <v>lightup</v>
      </c>
      <c r="AE1799" s="90" t="str">
        <f>IF(AC1799="","",VLOOKUP(AC1799,状态名词!A:C,3,FALSE))</f>
        <v>光属性强化</v>
      </c>
      <c r="AF1799" s="90">
        <v>8</v>
      </c>
    </row>
    <row r="1800" spans="1:32">
      <c r="A1800" s="90">
        <v>16093</v>
      </c>
      <c r="B1800" s="90">
        <v>20</v>
      </c>
      <c r="C1800" s="90">
        <v>4</v>
      </c>
      <c r="D1800" s="90">
        <v>20</v>
      </c>
      <c r="E1800" s="90">
        <v>5</v>
      </c>
      <c r="F1800" s="90">
        <v>-8</v>
      </c>
      <c r="H1800" s="90">
        <v>13</v>
      </c>
      <c r="I1800" s="90" t="str">
        <f>IF(H1800="",I1799,VLOOKUP(H1800,装备类型!A:B,2,FALSE))</f>
        <v>腿部</v>
      </c>
      <c r="J1800" s="90">
        <v>1</v>
      </c>
      <c r="K1800" s="90" t="s">
        <v>2394</v>
      </c>
      <c r="L1800" s="90" t="s">
        <v>5484</v>
      </c>
      <c r="O1800" s="90">
        <v>1</v>
      </c>
      <c r="P1800" s="90">
        <v>20</v>
      </c>
      <c r="Q1800" s="55">
        <f t="shared" si="58"/>
        <v>25</v>
      </c>
      <c r="R1800" s="90">
        <v>4</v>
      </c>
      <c r="T1800" s="90" t="s">
        <v>3315</v>
      </c>
      <c r="Y1800" s="90" t="str">
        <f>IF(VLOOKUP(I1800,属性值!A:F,2,FALSE)&lt;17,"",IF(P1800="","",INT(VLOOKUP(P1800,属性值!A:G,R1800+1,FALSE)*VLOOKUP(I1800,属性值!A:F,5,FALSE))))</f>
        <v/>
      </c>
      <c r="Z1800" s="90" t="str">
        <f t="shared" si="59"/>
        <v/>
      </c>
      <c r="AA1800" s="90">
        <f>IF(VLOOKUP(I1800,属性值!A:B,2,FALSE)&gt;16,"",IF(P1800="","",INT(VLOOKUP(P1800,属性值!I:O,R1800+1,FALSE)*VLOOKUP(I1800,属性值!A:D,3,FALSE))))</f>
        <v>260</v>
      </c>
      <c r="AB1800" s="90">
        <f>IF(VLOOKUP(I1800,属性值!A:B,2,FALSE)&gt;16,"",IF(P1800="","",INT(VLOOKUP(P1800,属性值!I:O,R1800+1,FALSE)*VLOOKUP(I1800,属性值!A:D,4,FALSE))))</f>
        <v>130</v>
      </c>
      <c r="AC1800" s="90">
        <v>24</v>
      </c>
      <c r="AD1800" s="90" t="str">
        <f>IF(AC1800="","",VLOOKUP(AC1800,状态名词!A:C,2,FALSE))</f>
        <v>heal</v>
      </c>
      <c r="AE1800" s="90" t="str">
        <f>IF(AC1800="","",VLOOKUP(AC1800,状态名词!A:C,3,FALSE))</f>
        <v>治疗效果+</v>
      </c>
      <c r="AF1800" s="90">
        <v>200</v>
      </c>
    </row>
    <row r="1801" spans="1:32">
      <c r="I1801" s="90" t="str">
        <f>IF(H1801="",I1800,VLOOKUP(H1801,装备类型!A:B,2,FALSE))</f>
        <v>腿部</v>
      </c>
      <c r="L1801" s="90" t="s">
        <v>225</v>
      </c>
      <c r="Q1801" s="55" t="str">
        <f t="shared" si="58"/>
        <v/>
      </c>
      <c r="Y1801" s="90" t="str">
        <f>IF(VLOOKUP(I1801,属性值!A:F,2,FALSE)&lt;17,"",IF(P1801="","",INT(VLOOKUP(P1801,属性值!A:G,R1801+1,FALSE)*VLOOKUP(I1801,属性值!A:F,5,FALSE))))</f>
        <v/>
      </c>
      <c r="Z1801" s="90" t="str">
        <f t="shared" si="59"/>
        <v/>
      </c>
      <c r="AA1801" s="90" t="str">
        <f>IF(VLOOKUP(I1801,属性值!A:B,2,FALSE)&gt;16,"",IF(P1801="","",INT(VLOOKUP(P1801,属性值!I:O,R1801+1,FALSE)*VLOOKUP(I1801,属性值!A:D,3,FALSE))))</f>
        <v/>
      </c>
      <c r="AB1801" s="90" t="str">
        <f>IF(VLOOKUP(I1801,属性值!A:B,2,FALSE)&gt;16,"",IF(P1801="","",INT(VLOOKUP(P1801,属性值!I:O,R1801+1,FALSE)*VLOOKUP(I1801,属性值!A:D,4,FALSE))))</f>
        <v/>
      </c>
      <c r="AC1801" s="90">
        <v>21</v>
      </c>
      <c r="AD1801" s="90" t="str">
        <f>IF(AC1801="","",VLOOKUP(AC1801,状态名词!A:C,2,FALSE))</f>
        <v>speed</v>
      </c>
      <c r="AE1801" s="90" t="str">
        <f>IF(AC1801="","",VLOOKUP(AC1801,状态名词!A:C,3,FALSE))</f>
        <v>速度+</v>
      </c>
      <c r="AF1801" s="90">
        <v>200</v>
      </c>
    </row>
    <row r="1802" spans="1:32">
      <c r="I1802" s="90" t="str">
        <f>IF(H1802="",I1801,VLOOKUP(H1802,装备类型!A:B,2,FALSE))</f>
        <v>腿部</v>
      </c>
      <c r="L1802" s="90" t="s">
        <v>225</v>
      </c>
      <c r="Q1802" s="55" t="str">
        <f t="shared" si="58"/>
        <v/>
      </c>
      <c r="Y1802" s="90" t="str">
        <f>IF(VLOOKUP(I1802,属性值!A:F,2,FALSE)&lt;17,"",IF(P1802="","",INT(VLOOKUP(P1802,属性值!A:G,R1802+1,FALSE)*VLOOKUP(I1802,属性值!A:F,5,FALSE))))</f>
        <v/>
      </c>
      <c r="Z1802" s="90" t="str">
        <f t="shared" si="59"/>
        <v/>
      </c>
      <c r="AA1802" s="90" t="str">
        <f>IF(VLOOKUP(I1802,属性值!A:B,2,FALSE)&gt;16,"",IF(P1802="","",INT(VLOOKUP(P1802,属性值!I:O,R1802+1,FALSE)*VLOOKUP(I1802,属性值!A:D,3,FALSE))))</f>
        <v/>
      </c>
      <c r="AB1802" s="90" t="str">
        <f>IF(VLOOKUP(I1802,属性值!A:B,2,FALSE)&gt;16,"",IF(P1802="","",INT(VLOOKUP(P1802,属性值!I:O,R1802+1,FALSE)*VLOOKUP(I1802,属性值!A:D,4,FALSE))))</f>
        <v/>
      </c>
      <c r="AC1802" s="90">
        <v>58</v>
      </c>
      <c r="AD1802" s="90" t="str">
        <f>IF(AC1802="","",VLOOKUP(AC1802,状态名词!A:C,2,FALSE))</f>
        <v>vit</v>
      </c>
      <c r="AE1802" s="90" t="str">
        <f>IF(AC1802="","",VLOOKUP(AC1802,状态名词!A:C,3,FALSE))</f>
        <v>体力</v>
      </c>
      <c r="AF1802" s="90">
        <v>20</v>
      </c>
    </row>
    <row r="1803" spans="1:32">
      <c r="I1803" s="90" t="str">
        <f>IF(H1803="",I1802,VLOOKUP(H1803,装备类型!A:B,2,FALSE))</f>
        <v>腿部</v>
      </c>
      <c r="J1803" s="90">
        <v>2</v>
      </c>
      <c r="K1803" s="90" t="s">
        <v>2396</v>
      </c>
      <c r="L1803" s="90" t="s">
        <v>2395</v>
      </c>
      <c r="O1803" s="90">
        <v>1</v>
      </c>
      <c r="P1803" s="90">
        <v>40</v>
      </c>
      <c r="Q1803" s="55">
        <f t="shared" si="58"/>
        <v>45</v>
      </c>
      <c r="R1803" s="90">
        <v>4</v>
      </c>
      <c r="T1803" s="90" t="s">
        <v>3315</v>
      </c>
      <c r="Y1803" s="90" t="str">
        <f>IF(VLOOKUP(I1803,属性值!A:F,2,FALSE)&lt;17,"",IF(P1803="","",INT(VLOOKUP(P1803,属性值!A:G,R1803+1,FALSE)*VLOOKUP(I1803,属性值!A:F,5,FALSE))))</f>
        <v/>
      </c>
      <c r="Z1803" s="90" t="str">
        <f t="shared" si="59"/>
        <v/>
      </c>
      <c r="AA1803" s="90">
        <f>IF(VLOOKUP(I1803,属性值!A:B,2,FALSE)&gt;16,"",IF(P1803="","",INT(VLOOKUP(P1803,属性值!I:O,R1803+1,FALSE)*VLOOKUP(I1803,属性值!A:D,3,FALSE))))</f>
        <v>572</v>
      </c>
      <c r="AB1803" s="90">
        <f>IF(VLOOKUP(I1803,属性值!A:B,2,FALSE)&gt;16,"",IF(P1803="","",INT(VLOOKUP(P1803,属性值!I:O,R1803+1,FALSE)*VLOOKUP(I1803,属性值!A:D,4,FALSE))))</f>
        <v>286</v>
      </c>
      <c r="AC1803" s="90">
        <v>24</v>
      </c>
      <c r="AD1803" s="90" t="str">
        <f>IF(AC1803="","",VLOOKUP(AC1803,状态名词!A:C,2,FALSE))</f>
        <v>heal</v>
      </c>
      <c r="AE1803" s="90" t="str">
        <f>IF(AC1803="","",VLOOKUP(AC1803,状态名词!A:C,3,FALSE))</f>
        <v>治疗效果+</v>
      </c>
      <c r="AF1803" s="90">
        <v>200</v>
      </c>
    </row>
    <row r="1804" spans="1:32">
      <c r="I1804" s="90" t="str">
        <f>IF(H1804="",I1803,VLOOKUP(H1804,装备类型!A:B,2,FALSE))</f>
        <v>腿部</v>
      </c>
      <c r="L1804" s="90" t="s">
        <v>225</v>
      </c>
      <c r="Q1804" s="55" t="str">
        <f t="shared" si="58"/>
        <v/>
      </c>
      <c r="Y1804" s="90" t="str">
        <f>IF(VLOOKUP(I1804,属性值!A:F,2,FALSE)&lt;17,"",IF(P1804="","",INT(VLOOKUP(P1804,属性值!A:G,R1804+1,FALSE)*VLOOKUP(I1804,属性值!A:F,5,FALSE))))</f>
        <v/>
      </c>
      <c r="Z1804" s="90" t="str">
        <f t="shared" si="59"/>
        <v/>
      </c>
      <c r="AA1804" s="90" t="str">
        <f>IF(VLOOKUP(I1804,属性值!A:B,2,FALSE)&gt;16,"",IF(P1804="","",INT(VLOOKUP(P1804,属性值!I:O,R1804+1,FALSE)*VLOOKUP(I1804,属性值!A:D,3,FALSE))))</f>
        <v/>
      </c>
      <c r="AB1804" s="90" t="str">
        <f>IF(VLOOKUP(I1804,属性值!A:B,2,FALSE)&gt;16,"",IF(P1804="","",INT(VLOOKUP(P1804,属性值!I:O,R1804+1,FALSE)*VLOOKUP(I1804,属性值!A:D,4,FALSE))))</f>
        <v/>
      </c>
      <c r="AC1804" s="90">
        <v>21</v>
      </c>
      <c r="AD1804" s="90" t="str">
        <f>IF(AC1804="","",VLOOKUP(AC1804,状态名词!A:C,2,FALSE))</f>
        <v>speed</v>
      </c>
      <c r="AE1804" s="90" t="str">
        <f>IF(AC1804="","",VLOOKUP(AC1804,状态名词!A:C,3,FALSE))</f>
        <v>速度+</v>
      </c>
      <c r="AF1804" s="90">
        <v>350</v>
      </c>
    </row>
    <row r="1805" spans="1:32">
      <c r="I1805" s="90" t="str">
        <f>IF(H1805="",I1804,VLOOKUP(H1805,装备类型!A:B,2,FALSE))</f>
        <v>腿部</v>
      </c>
      <c r="L1805" s="90" t="s">
        <v>225</v>
      </c>
      <c r="Q1805" s="55" t="str">
        <f t="shared" si="58"/>
        <v/>
      </c>
      <c r="Y1805" s="90" t="str">
        <f>IF(VLOOKUP(I1805,属性值!A:F,2,FALSE)&lt;17,"",IF(P1805="","",INT(VLOOKUP(P1805,属性值!A:G,R1805+1,FALSE)*VLOOKUP(I1805,属性值!A:F,5,FALSE))))</f>
        <v/>
      </c>
      <c r="Z1805" s="90" t="str">
        <f t="shared" si="59"/>
        <v/>
      </c>
      <c r="AA1805" s="90" t="str">
        <f>IF(VLOOKUP(I1805,属性值!A:B,2,FALSE)&gt;16,"",IF(P1805="","",INT(VLOOKUP(P1805,属性值!I:O,R1805+1,FALSE)*VLOOKUP(I1805,属性值!A:D,3,FALSE))))</f>
        <v/>
      </c>
      <c r="AB1805" s="90" t="str">
        <f>IF(VLOOKUP(I1805,属性值!A:B,2,FALSE)&gt;16,"",IF(P1805="","",INT(VLOOKUP(P1805,属性值!I:O,R1805+1,FALSE)*VLOOKUP(I1805,属性值!A:D,4,FALSE))))</f>
        <v/>
      </c>
      <c r="AC1805" s="90">
        <v>58</v>
      </c>
      <c r="AD1805" s="90" t="str">
        <f>IF(AC1805="","",VLOOKUP(AC1805,状态名词!A:C,2,FALSE))</f>
        <v>vit</v>
      </c>
      <c r="AE1805" s="90" t="str">
        <f>IF(AC1805="","",VLOOKUP(AC1805,状态名词!A:C,3,FALSE))</f>
        <v>体力</v>
      </c>
      <c r="AF1805" s="90">
        <v>20</v>
      </c>
    </row>
    <row r="1806" spans="1:32">
      <c r="I1806" s="90" t="str">
        <f>IF(H1806="",I1805,VLOOKUP(H1806,装备类型!A:B,2,FALSE))</f>
        <v>腿部</v>
      </c>
      <c r="J1806" s="90">
        <v>3</v>
      </c>
      <c r="K1806" s="90" t="s">
        <v>2397</v>
      </c>
      <c r="L1806" s="90" t="s">
        <v>2395</v>
      </c>
      <c r="O1806" s="90">
        <v>1</v>
      </c>
      <c r="P1806" s="90">
        <v>60</v>
      </c>
      <c r="Q1806" s="55">
        <f t="shared" si="58"/>
        <v>67</v>
      </c>
      <c r="R1806" s="90">
        <v>5</v>
      </c>
      <c r="T1806" s="90" t="s">
        <v>3315</v>
      </c>
      <c r="Y1806" s="90" t="str">
        <f>IF(VLOOKUP(I1806,属性值!A:F,2,FALSE)&lt;17,"",IF(P1806="","",INT(VLOOKUP(P1806,属性值!A:G,R1806+1,FALSE)*VLOOKUP(I1806,属性值!A:F,5,FALSE))))</f>
        <v/>
      </c>
      <c r="Z1806" s="90" t="str">
        <f t="shared" si="59"/>
        <v/>
      </c>
      <c r="AA1806" s="90">
        <f>IF(VLOOKUP(I1806,属性值!A:B,2,FALSE)&gt;16,"",IF(P1806="","",INT(VLOOKUP(P1806,属性值!I:O,R1806+1,FALSE)*VLOOKUP(I1806,属性值!A:D,3,FALSE))))</f>
        <v>1285</v>
      </c>
      <c r="AB1806" s="90">
        <f>IF(VLOOKUP(I1806,属性值!A:B,2,FALSE)&gt;16,"",IF(P1806="","",INT(VLOOKUP(P1806,属性值!I:O,R1806+1,FALSE)*VLOOKUP(I1806,属性值!A:D,4,FALSE))))</f>
        <v>642</v>
      </c>
      <c r="AC1806" s="90">
        <v>24</v>
      </c>
      <c r="AD1806" s="90" t="str">
        <f>IF(AC1806="","",VLOOKUP(AC1806,状态名词!A:C,2,FALSE))</f>
        <v>heal</v>
      </c>
      <c r="AE1806" s="90" t="str">
        <f>IF(AC1806="","",VLOOKUP(AC1806,状态名词!A:C,3,FALSE))</f>
        <v>治疗效果+</v>
      </c>
      <c r="AF1806" s="90">
        <v>320</v>
      </c>
    </row>
    <row r="1807" spans="1:32">
      <c r="I1807" s="90" t="str">
        <f>IF(H1807="",I1806,VLOOKUP(H1807,装备类型!A:B,2,FALSE))</f>
        <v>腿部</v>
      </c>
      <c r="L1807" s="90" t="s">
        <v>225</v>
      </c>
      <c r="Q1807" s="55" t="str">
        <f t="shared" si="58"/>
        <v/>
      </c>
      <c r="Y1807" s="90" t="str">
        <f>IF(VLOOKUP(I1807,属性值!A:F,2,FALSE)&lt;17,"",IF(P1807="","",INT(VLOOKUP(P1807,属性值!A:G,R1807+1,FALSE)*VLOOKUP(I1807,属性值!A:F,5,FALSE))))</f>
        <v/>
      </c>
      <c r="Z1807" s="90" t="str">
        <f t="shared" si="59"/>
        <v/>
      </c>
      <c r="AA1807" s="90" t="str">
        <f>IF(VLOOKUP(I1807,属性值!A:B,2,FALSE)&gt;16,"",IF(P1807="","",INT(VLOOKUP(P1807,属性值!I:O,R1807+1,FALSE)*VLOOKUP(I1807,属性值!A:D,3,FALSE))))</f>
        <v/>
      </c>
      <c r="AB1807" s="90" t="str">
        <f>IF(VLOOKUP(I1807,属性值!A:B,2,FALSE)&gt;16,"",IF(P1807="","",INT(VLOOKUP(P1807,属性值!I:O,R1807+1,FALSE)*VLOOKUP(I1807,属性值!A:D,4,FALSE))))</f>
        <v/>
      </c>
      <c r="AC1807" s="90">
        <v>21</v>
      </c>
      <c r="AD1807" s="90" t="str">
        <f>IF(AC1807="","",VLOOKUP(AC1807,状态名词!A:C,2,FALSE))</f>
        <v>speed</v>
      </c>
      <c r="AE1807" s="90" t="str">
        <f>IF(AC1807="","",VLOOKUP(AC1807,状态名词!A:C,3,FALSE))</f>
        <v>速度+</v>
      </c>
      <c r="AF1807" s="90">
        <v>600</v>
      </c>
    </row>
    <row r="1808" spans="1:32">
      <c r="I1808" s="90" t="str">
        <f>IF(H1808="",I1807,VLOOKUP(H1808,装备类型!A:B,2,FALSE))</f>
        <v>腿部</v>
      </c>
      <c r="L1808" s="90" t="s">
        <v>225</v>
      </c>
      <c r="Q1808" s="55" t="str">
        <f t="shared" si="58"/>
        <v/>
      </c>
      <c r="Y1808" s="90" t="str">
        <f>IF(VLOOKUP(I1808,属性值!A:F,2,FALSE)&lt;17,"",IF(P1808="","",INT(VLOOKUP(P1808,属性值!A:G,R1808+1,FALSE)*VLOOKUP(I1808,属性值!A:F,5,FALSE))))</f>
        <v/>
      </c>
      <c r="Z1808" s="90" t="str">
        <f t="shared" si="59"/>
        <v/>
      </c>
      <c r="AA1808" s="90" t="str">
        <f>IF(VLOOKUP(I1808,属性值!A:B,2,FALSE)&gt;16,"",IF(P1808="","",INT(VLOOKUP(P1808,属性值!I:O,R1808+1,FALSE)*VLOOKUP(I1808,属性值!A:D,3,FALSE))))</f>
        <v/>
      </c>
      <c r="AB1808" s="90" t="str">
        <f>IF(VLOOKUP(I1808,属性值!A:B,2,FALSE)&gt;16,"",IF(P1808="","",INT(VLOOKUP(P1808,属性值!I:O,R1808+1,FALSE)*VLOOKUP(I1808,属性值!A:D,4,FALSE))))</f>
        <v/>
      </c>
      <c r="AC1808" s="90">
        <v>58</v>
      </c>
      <c r="AD1808" s="90" t="str">
        <f>IF(AC1808="","",VLOOKUP(AC1808,状态名词!A:C,2,FALSE))</f>
        <v>vit</v>
      </c>
      <c r="AE1808" s="90" t="str">
        <f>IF(AC1808="","",VLOOKUP(AC1808,状态名词!A:C,3,FALSE))</f>
        <v>体力</v>
      </c>
      <c r="AF1808" s="90">
        <v>24</v>
      </c>
    </row>
    <row r="1809" spans="1:32">
      <c r="I1809" s="90" t="str">
        <f>IF(H1809="",I1808,VLOOKUP(H1809,装备类型!A:B,2,FALSE))</f>
        <v>腿部</v>
      </c>
      <c r="L1809" s="90" t="s">
        <v>225</v>
      </c>
      <c r="Q1809" s="55" t="str">
        <f t="shared" si="58"/>
        <v/>
      </c>
      <c r="Y1809" s="90" t="str">
        <f>IF(VLOOKUP(I1809,属性值!A:F,2,FALSE)&lt;17,"",IF(P1809="","",INT(VLOOKUP(P1809,属性值!A:G,R1809+1,FALSE)*VLOOKUP(I1809,属性值!A:F,5,FALSE))))</f>
        <v/>
      </c>
      <c r="Z1809" s="90" t="str">
        <f t="shared" si="59"/>
        <v/>
      </c>
      <c r="AA1809" s="90" t="str">
        <f>IF(VLOOKUP(I1809,属性值!A:B,2,FALSE)&gt;16,"",IF(P1809="","",INT(VLOOKUP(P1809,属性值!I:O,R1809+1,FALSE)*VLOOKUP(I1809,属性值!A:D,3,FALSE))))</f>
        <v/>
      </c>
      <c r="AB1809" s="90" t="str">
        <f>IF(VLOOKUP(I1809,属性值!A:B,2,FALSE)&gt;16,"",IF(P1809="","",INT(VLOOKUP(P1809,属性值!I:O,R1809+1,FALSE)*VLOOKUP(I1809,属性值!A:D,4,FALSE))))</f>
        <v/>
      </c>
      <c r="AC1809" s="90">
        <v>28</v>
      </c>
      <c r="AD1809" s="90" t="str">
        <f>IF(AC1809="","",VLOOKUP(AC1809,状态名词!A:C,2,FALSE))</f>
        <v>lightup</v>
      </c>
      <c r="AE1809" s="90" t="str">
        <f>IF(AC1809="","",VLOOKUP(AC1809,状态名词!A:C,3,FALSE))</f>
        <v>光属性强化</v>
      </c>
      <c r="AF1809" s="90">
        <v>8</v>
      </c>
    </row>
    <row r="1810" spans="1:32">
      <c r="A1810" s="90">
        <v>16094</v>
      </c>
      <c r="B1810" s="90">
        <v>20</v>
      </c>
      <c r="C1810" s="90">
        <v>4</v>
      </c>
      <c r="D1810" s="90">
        <v>20</v>
      </c>
      <c r="E1810" s="90">
        <v>5</v>
      </c>
      <c r="F1810" s="90">
        <v>-8</v>
      </c>
      <c r="H1810" s="90">
        <v>14</v>
      </c>
      <c r="I1810" s="90" t="str">
        <f>IF(H1810="",I1809,VLOOKUP(H1810,装备类型!A:B,2,FALSE))</f>
        <v>戒指</v>
      </c>
      <c r="J1810" s="90">
        <v>1</v>
      </c>
      <c r="K1810" s="90" t="s">
        <v>2398</v>
      </c>
      <c r="L1810" s="90" t="s">
        <v>5485</v>
      </c>
      <c r="O1810" s="90">
        <v>1</v>
      </c>
      <c r="P1810" s="90">
        <v>20</v>
      </c>
      <c r="Q1810" s="55">
        <f t="shared" si="58"/>
        <v>25</v>
      </c>
      <c r="R1810" s="90">
        <v>4</v>
      </c>
      <c r="T1810" s="90" t="s">
        <v>3316</v>
      </c>
      <c r="Y1810" s="90" t="str">
        <f>IF(VLOOKUP(I1810,属性值!A:F,2,FALSE)&lt;17,"",IF(P1810="","",INT(VLOOKUP(P1810,属性值!A:G,R1810+1,FALSE)*VLOOKUP(I1810,属性值!A:F,5,FALSE))))</f>
        <v/>
      </c>
      <c r="Z1810" s="90" t="str">
        <f t="shared" si="59"/>
        <v/>
      </c>
      <c r="AA1810" s="90">
        <f>IF(VLOOKUP(I1810,属性值!A:B,2,FALSE)&gt;16,"",IF(P1810="","",INT(VLOOKUP(P1810,属性值!I:O,R1810+1,FALSE)*VLOOKUP(I1810,属性值!A:D,3,FALSE))))</f>
        <v>130</v>
      </c>
      <c r="AB1810" s="90">
        <f>IF(VLOOKUP(I1810,属性值!A:B,2,FALSE)&gt;16,"",IF(P1810="","",INT(VLOOKUP(P1810,属性值!I:O,R1810+1,FALSE)*VLOOKUP(I1810,属性值!A:D,4,FALSE))))</f>
        <v>260</v>
      </c>
      <c r="AC1810" s="90">
        <v>24</v>
      </c>
      <c r="AD1810" s="90" t="str">
        <f>IF(AC1810="","",VLOOKUP(AC1810,状态名词!A:C,2,FALSE))</f>
        <v>heal</v>
      </c>
      <c r="AE1810" s="90" t="str">
        <f>IF(AC1810="","",VLOOKUP(AC1810,状态名词!A:C,3,FALSE))</f>
        <v>治疗效果+</v>
      </c>
      <c r="AF1810" s="90">
        <v>200</v>
      </c>
    </row>
    <row r="1811" spans="1:32">
      <c r="I1811" s="90" t="str">
        <f>IF(H1811="",I1810,VLOOKUP(H1811,装备类型!A:B,2,FALSE))</f>
        <v>戒指</v>
      </c>
      <c r="L1811" s="90" t="s">
        <v>225</v>
      </c>
      <c r="Q1811" s="55" t="str">
        <f t="shared" si="58"/>
        <v/>
      </c>
      <c r="Y1811" s="90" t="str">
        <f>IF(VLOOKUP(I1811,属性值!A:F,2,FALSE)&lt;17,"",IF(P1811="","",INT(VLOOKUP(P1811,属性值!A:G,R1811+1,FALSE)*VLOOKUP(I1811,属性值!A:F,5,FALSE))))</f>
        <v/>
      </c>
      <c r="Z1811" s="90" t="str">
        <f t="shared" si="59"/>
        <v/>
      </c>
      <c r="AA1811" s="90" t="str">
        <f>IF(VLOOKUP(I1811,属性值!A:B,2,FALSE)&gt;16,"",IF(P1811="","",INT(VLOOKUP(P1811,属性值!I:O,R1811+1,FALSE)*VLOOKUP(I1811,属性值!A:D,3,FALSE))))</f>
        <v/>
      </c>
      <c r="AB1811" s="90" t="str">
        <f>IF(VLOOKUP(I1811,属性值!A:B,2,FALSE)&gt;16,"",IF(P1811="","",INT(VLOOKUP(P1811,属性值!I:O,R1811+1,FALSE)*VLOOKUP(I1811,属性值!A:D,4,FALSE))))</f>
        <v/>
      </c>
      <c r="AC1811" s="90">
        <v>54</v>
      </c>
      <c r="AD1811" s="90" t="str">
        <f>IF(AC1811="","",VLOOKUP(AC1811,状态名词!A:C,2,FALSE))</f>
        <v>spi</v>
      </c>
      <c r="AE1811" s="90" t="str">
        <f>IF(AC1811="","",VLOOKUP(AC1811,状态名词!A:C,3,FALSE))</f>
        <v>精神</v>
      </c>
      <c r="AF1811" s="90">
        <v>20</v>
      </c>
    </row>
    <row r="1812" spans="1:32">
      <c r="I1812" s="90" t="str">
        <f>IF(H1812="",I1811,VLOOKUP(H1812,装备类型!A:B,2,FALSE))</f>
        <v>戒指</v>
      </c>
      <c r="L1812" s="90" t="s">
        <v>225</v>
      </c>
      <c r="Q1812" s="55" t="str">
        <f t="shared" si="58"/>
        <v/>
      </c>
      <c r="Y1812" s="90" t="str">
        <f>IF(VLOOKUP(I1812,属性值!A:F,2,FALSE)&lt;17,"",IF(P1812="","",INT(VLOOKUP(P1812,属性值!A:G,R1812+1,FALSE)*VLOOKUP(I1812,属性值!A:F,5,FALSE))))</f>
        <v/>
      </c>
      <c r="Z1812" s="90" t="str">
        <f t="shared" si="59"/>
        <v/>
      </c>
      <c r="AA1812" s="90" t="str">
        <f>IF(VLOOKUP(I1812,属性值!A:B,2,FALSE)&gt;16,"",IF(P1812="","",INT(VLOOKUP(P1812,属性值!I:O,R1812+1,FALSE)*VLOOKUP(I1812,属性值!A:D,3,FALSE))))</f>
        <v/>
      </c>
      <c r="AB1812" s="90" t="str">
        <f>IF(VLOOKUP(I1812,属性值!A:B,2,FALSE)&gt;16,"",IF(P1812="","",INT(VLOOKUP(P1812,属性值!I:O,R1812+1,FALSE)*VLOOKUP(I1812,属性值!A:D,4,FALSE))))</f>
        <v/>
      </c>
      <c r="AC1812" s="90">
        <v>33</v>
      </c>
      <c r="AD1812" s="90" t="str">
        <f>IF(AC1812="","",VLOOKUP(AC1812,状态名词!A:C,2,FALSE))</f>
        <v>relight</v>
      </c>
      <c r="AE1812" s="90" t="str">
        <f>IF(AC1812="","",VLOOKUP(AC1812,状态名词!A:C,3,FALSE))</f>
        <v>光抗性强化</v>
      </c>
      <c r="AF1812" s="90">
        <v>20</v>
      </c>
    </row>
    <row r="1813" spans="1:32">
      <c r="I1813" s="90" t="str">
        <f>IF(H1813="",I1812,VLOOKUP(H1813,装备类型!A:B,2,FALSE))</f>
        <v>戒指</v>
      </c>
      <c r="J1813" s="90">
        <v>2</v>
      </c>
      <c r="K1813" s="90" t="s">
        <v>2400</v>
      </c>
      <c r="L1813" s="90" t="s">
        <v>2399</v>
      </c>
      <c r="O1813" s="90">
        <v>1</v>
      </c>
      <c r="P1813" s="90">
        <v>40</v>
      </c>
      <c r="Q1813" s="55">
        <f t="shared" si="58"/>
        <v>45</v>
      </c>
      <c r="R1813" s="90">
        <v>4</v>
      </c>
      <c r="T1813" s="90" t="s">
        <v>3316</v>
      </c>
      <c r="Y1813" s="90" t="str">
        <f>IF(VLOOKUP(I1813,属性值!A:F,2,FALSE)&lt;17,"",IF(P1813="","",INT(VLOOKUP(P1813,属性值!A:G,R1813+1,FALSE)*VLOOKUP(I1813,属性值!A:F,5,FALSE))))</f>
        <v/>
      </c>
      <c r="Z1813" s="90" t="str">
        <f t="shared" si="59"/>
        <v/>
      </c>
      <c r="AA1813" s="90">
        <f>IF(VLOOKUP(I1813,属性值!A:B,2,FALSE)&gt;16,"",IF(P1813="","",INT(VLOOKUP(P1813,属性值!I:O,R1813+1,FALSE)*VLOOKUP(I1813,属性值!A:D,3,FALSE))))</f>
        <v>286</v>
      </c>
      <c r="AB1813" s="90">
        <f>IF(VLOOKUP(I1813,属性值!A:B,2,FALSE)&gt;16,"",IF(P1813="","",INT(VLOOKUP(P1813,属性值!I:O,R1813+1,FALSE)*VLOOKUP(I1813,属性值!A:D,4,FALSE))))</f>
        <v>572</v>
      </c>
      <c r="AC1813" s="90">
        <v>24</v>
      </c>
      <c r="AD1813" s="90" t="str">
        <f>IF(AC1813="","",VLOOKUP(AC1813,状态名词!A:C,2,FALSE))</f>
        <v>heal</v>
      </c>
      <c r="AE1813" s="90" t="str">
        <f>IF(AC1813="","",VLOOKUP(AC1813,状态名词!A:C,3,FALSE))</f>
        <v>治疗效果+</v>
      </c>
      <c r="AF1813" s="90">
        <v>200</v>
      </c>
    </row>
    <row r="1814" spans="1:32">
      <c r="I1814" s="90" t="str">
        <f>IF(H1814="",I1813,VLOOKUP(H1814,装备类型!A:B,2,FALSE))</f>
        <v>戒指</v>
      </c>
      <c r="L1814" s="90" t="s">
        <v>225</v>
      </c>
      <c r="Q1814" s="55" t="str">
        <f t="shared" si="58"/>
        <v/>
      </c>
      <c r="Y1814" s="90" t="str">
        <f>IF(VLOOKUP(I1814,属性值!A:F,2,FALSE)&lt;17,"",IF(P1814="","",INT(VLOOKUP(P1814,属性值!A:G,R1814+1,FALSE)*VLOOKUP(I1814,属性值!A:F,5,FALSE))))</f>
        <v/>
      </c>
      <c r="Z1814" s="90" t="str">
        <f t="shared" si="59"/>
        <v/>
      </c>
      <c r="AA1814" s="90" t="str">
        <f>IF(VLOOKUP(I1814,属性值!A:B,2,FALSE)&gt;16,"",IF(P1814="","",INT(VLOOKUP(P1814,属性值!I:O,R1814+1,FALSE)*VLOOKUP(I1814,属性值!A:D,3,FALSE))))</f>
        <v/>
      </c>
      <c r="AB1814" s="90" t="str">
        <f>IF(VLOOKUP(I1814,属性值!A:B,2,FALSE)&gt;16,"",IF(P1814="","",INT(VLOOKUP(P1814,属性值!I:O,R1814+1,FALSE)*VLOOKUP(I1814,属性值!A:D,4,FALSE))))</f>
        <v/>
      </c>
      <c r="AC1814" s="90">
        <v>54</v>
      </c>
      <c r="AD1814" s="90" t="str">
        <f>IF(AC1814="","",VLOOKUP(AC1814,状态名词!A:C,2,FALSE))</f>
        <v>spi</v>
      </c>
      <c r="AE1814" s="90" t="str">
        <f>IF(AC1814="","",VLOOKUP(AC1814,状态名词!A:C,3,FALSE))</f>
        <v>精神</v>
      </c>
      <c r="AF1814" s="90">
        <v>50</v>
      </c>
    </row>
    <row r="1815" spans="1:32">
      <c r="I1815" s="90" t="str">
        <f>IF(H1815="",I1814,VLOOKUP(H1815,装备类型!A:B,2,FALSE))</f>
        <v>戒指</v>
      </c>
      <c r="L1815" s="90" t="s">
        <v>225</v>
      </c>
      <c r="Q1815" s="55" t="str">
        <f t="shared" ref="Q1815:Q1878" si="60">IF(R1815="","",IF(R1815=1,P1815,R1815*2-3+P1815))</f>
        <v/>
      </c>
      <c r="Y1815" s="90" t="str">
        <f>IF(VLOOKUP(I1815,属性值!A:F,2,FALSE)&lt;17,"",IF(P1815="","",INT(VLOOKUP(P1815,属性值!A:G,R1815+1,FALSE)*VLOOKUP(I1815,属性值!A:F,5,FALSE))))</f>
        <v/>
      </c>
      <c r="Z1815" s="90" t="str">
        <f t="shared" si="59"/>
        <v/>
      </c>
      <c r="AA1815" s="90" t="str">
        <f>IF(VLOOKUP(I1815,属性值!A:B,2,FALSE)&gt;16,"",IF(P1815="","",INT(VLOOKUP(P1815,属性值!I:O,R1815+1,FALSE)*VLOOKUP(I1815,属性值!A:D,3,FALSE))))</f>
        <v/>
      </c>
      <c r="AB1815" s="90" t="str">
        <f>IF(VLOOKUP(I1815,属性值!A:B,2,FALSE)&gt;16,"",IF(P1815="","",INT(VLOOKUP(P1815,属性值!I:O,R1815+1,FALSE)*VLOOKUP(I1815,属性值!A:D,4,FALSE))))</f>
        <v/>
      </c>
      <c r="AC1815" s="90">
        <v>33</v>
      </c>
      <c r="AD1815" s="90" t="str">
        <f>IF(AC1815="","",VLOOKUP(AC1815,状态名词!A:C,2,FALSE))</f>
        <v>relight</v>
      </c>
      <c r="AE1815" s="90" t="str">
        <f>IF(AC1815="","",VLOOKUP(AC1815,状态名词!A:C,3,FALSE))</f>
        <v>光抗性强化</v>
      </c>
      <c r="AF1815" s="90">
        <v>20</v>
      </c>
    </row>
    <row r="1816" spans="1:32">
      <c r="I1816" s="90" t="str">
        <f>IF(H1816="",I1815,VLOOKUP(H1816,装备类型!A:B,2,FALSE))</f>
        <v>戒指</v>
      </c>
      <c r="J1816" s="90">
        <v>3</v>
      </c>
      <c r="K1816" s="90" t="s">
        <v>2401</v>
      </c>
      <c r="L1816" s="90" t="s">
        <v>2399</v>
      </c>
      <c r="O1816" s="90">
        <v>1</v>
      </c>
      <c r="P1816" s="90">
        <v>60</v>
      </c>
      <c r="Q1816" s="55">
        <f t="shared" si="60"/>
        <v>67</v>
      </c>
      <c r="R1816" s="90">
        <v>5</v>
      </c>
      <c r="T1816" s="90" t="s">
        <v>3316</v>
      </c>
      <c r="Y1816" s="90" t="str">
        <f>IF(VLOOKUP(I1816,属性值!A:F,2,FALSE)&lt;17,"",IF(P1816="","",INT(VLOOKUP(P1816,属性值!A:G,R1816+1,FALSE)*VLOOKUP(I1816,属性值!A:F,5,FALSE))))</f>
        <v/>
      </c>
      <c r="Z1816" s="90" t="str">
        <f t="shared" si="59"/>
        <v/>
      </c>
      <c r="AA1816" s="90">
        <f>IF(VLOOKUP(I1816,属性值!A:B,2,FALSE)&gt;16,"",IF(P1816="","",INT(VLOOKUP(P1816,属性值!I:O,R1816+1,FALSE)*VLOOKUP(I1816,属性值!A:D,3,FALSE))))</f>
        <v>642</v>
      </c>
      <c r="AB1816" s="90">
        <f>IF(VLOOKUP(I1816,属性值!A:B,2,FALSE)&gt;16,"",IF(P1816="","",INT(VLOOKUP(P1816,属性值!I:O,R1816+1,FALSE)*VLOOKUP(I1816,属性值!A:D,4,FALSE))))</f>
        <v>1285</v>
      </c>
      <c r="AC1816" s="90">
        <v>24</v>
      </c>
      <c r="AD1816" s="90" t="str">
        <f>IF(AC1816="","",VLOOKUP(AC1816,状态名词!A:C,2,FALSE))</f>
        <v>heal</v>
      </c>
      <c r="AE1816" s="90" t="str">
        <f>IF(AC1816="","",VLOOKUP(AC1816,状态名词!A:C,3,FALSE))</f>
        <v>治疗效果+</v>
      </c>
      <c r="AF1816" s="90">
        <v>400</v>
      </c>
    </row>
    <row r="1817" spans="1:32">
      <c r="I1817" s="90" t="str">
        <f>IF(H1817="",I1816,VLOOKUP(H1817,装备类型!A:B,2,FALSE))</f>
        <v>戒指</v>
      </c>
      <c r="L1817" s="90" t="s">
        <v>225</v>
      </c>
      <c r="Q1817" s="55" t="str">
        <f t="shared" si="60"/>
        <v/>
      </c>
      <c r="Y1817" s="90" t="str">
        <f>IF(VLOOKUP(I1817,属性值!A:F,2,FALSE)&lt;17,"",IF(P1817="","",INT(VLOOKUP(P1817,属性值!A:G,R1817+1,FALSE)*VLOOKUP(I1817,属性值!A:F,5,FALSE))))</f>
        <v/>
      </c>
      <c r="Z1817" s="90" t="str">
        <f t="shared" si="59"/>
        <v/>
      </c>
      <c r="AA1817" s="90" t="str">
        <f>IF(VLOOKUP(I1817,属性值!A:B,2,FALSE)&gt;16,"",IF(P1817="","",INT(VLOOKUP(P1817,属性值!I:O,R1817+1,FALSE)*VLOOKUP(I1817,属性值!A:D,3,FALSE))))</f>
        <v/>
      </c>
      <c r="AB1817" s="90" t="str">
        <f>IF(VLOOKUP(I1817,属性值!A:B,2,FALSE)&gt;16,"",IF(P1817="","",INT(VLOOKUP(P1817,属性值!I:O,R1817+1,FALSE)*VLOOKUP(I1817,属性值!A:D,4,FALSE))))</f>
        <v/>
      </c>
      <c r="AC1817" s="90">
        <v>54</v>
      </c>
      <c r="AD1817" s="90" t="str">
        <f>IF(AC1817="","",VLOOKUP(AC1817,状态名词!A:C,2,FALSE))</f>
        <v>spi</v>
      </c>
      <c r="AE1817" s="90" t="str">
        <f>IF(AC1817="","",VLOOKUP(AC1817,状态名词!A:C,3,FALSE))</f>
        <v>精神</v>
      </c>
      <c r="AF1817" s="90">
        <v>64</v>
      </c>
    </row>
    <row r="1818" spans="1:32">
      <c r="I1818" s="90" t="str">
        <f>IF(H1818="",I1817,VLOOKUP(H1818,装备类型!A:B,2,FALSE))</f>
        <v>戒指</v>
      </c>
      <c r="L1818" s="90" t="s">
        <v>225</v>
      </c>
      <c r="Q1818" s="55" t="str">
        <f t="shared" si="60"/>
        <v/>
      </c>
      <c r="Y1818" s="90" t="str">
        <f>IF(VLOOKUP(I1818,属性值!A:F,2,FALSE)&lt;17,"",IF(P1818="","",INT(VLOOKUP(P1818,属性值!A:G,R1818+1,FALSE)*VLOOKUP(I1818,属性值!A:F,5,FALSE))))</f>
        <v/>
      </c>
      <c r="Z1818" s="90" t="str">
        <f t="shared" si="59"/>
        <v/>
      </c>
      <c r="AA1818" s="90" t="str">
        <f>IF(VLOOKUP(I1818,属性值!A:B,2,FALSE)&gt;16,"",IF(P1818="","",INT(VLOOKUP(P1818,属性值!I:O,R1818+1,FALSE)*VLOOKUP(I1818,属性值!A:D,3,FALSE))))</f>
        <v/>
      </c>
      <c r="AB1818" s="90" t="str">
        <f>IF(VLOOKUP(I1818,属性值!A:B,2,FALSE)&gt;16,"",IF(P1818="","",INT(VLOOKUP(P1818,属性值!I:O,R1818+1,FALSE)*VLOOKUP(I1818,属性值!A:D,4,FALSE))))</f>
        <v/>
      </c>
      <c r="AC1818" s="90">
        <v>33</v>
      </c>
      <c r="AD1818" s="90" t="str">
        <f>IF(AC1818="","",VLOOKUP(AC1818,状态名词!A:C,2,FALSE))</f>
        <v>relight</v>
      </c>
      <c r="AE1818" s="90" t="str">
        <f>IF(AC1818="","",VLOOKUP(AC1818,状态名词!A:C,3,FALSE))</f>
        <v>光抗性强化</v>
      </c>
      <c r="AF1818" s="90">
        <v>32</v>
      </c>
    </row>
    <row r="1819" spans="1:32">
      <c r="I1819" s="90" t="str">
        <f>IF(H1819="",I1818,VLOOKUP(H1819,装备类型!A:B,2,FALSE))</f>
        <v>戒指</v>
      </c>
      <c r="L1819" s="90" t="s">
        <v>225</v>
      </c>
      <c r="Q1819" s="55" t="str">
        <f t="shared" si="60"/>
        <v/>
      </c>
      <c r="Y1819" s="90" t="str">
        <f>IF(VLOOKUP(I1819,属性值!A:F,2,FALSE)&lt;17,"",IF(P1819="","",INT(VLOOKUP(P1819,属性值!A:G,R1819+1,FALSE)*VLOOKUP(I1819,属性值!A:F,5,FALSE))))</f>
        <v/>
      </c>
      <c r="Z1819" s="90" t="str">
        <f t="shared" si="59"/>
        <v/>
      </c>
      <c r="AA1819" s="90" t="str">
        <f>IF(VLOOKUP(I1819,属性值!A:B,2,FALSE)&gt;16,"",IF(P1819="","",INT(VLOOKUP(P1819,属性值!I:O,R1819+1,FALSE)*VLOOKUP(I1819,属性值!A:D,3,FALSE))))</f>
        <v/>
      </c>
      <c r="AB1819" s="90" t="str">
        <f>IF(VLOOKUP(I1819,属性值!A:B,2,FALSE)&gt;16,"",IF(P1819="","",INT(VLOOKUP(P1819,属性值!I:O,R1819+1,FALSE)*VLOOKUP(I1819,属性值!A:D,4,FALSE))))</f>
        <v/>
      </c>
      <c r="AC1819" s="90">
        <v>25</v>
      </c>
      <c r="AD1819" s="90" t="str">
        <f>IF(AC1819="","",VLOOKUP(AC1819,状态名词!A:C,2,FALSE))</f>
        <v>duochong</v>
      </c>
      <c r="AE1819" s="90" t="str">
        <f>IF(AC1819="","",VLOOKUP(AC1819,状态名词!A:C,3,FALSE))</f>
        <v>多重施法</v>
      </c>
      <c r="AF1819" s="90">
        <v>40</v>
      </c>
    </row>
    <row r="1820" spans="1:32">
      <c r="A1820" s="90">
        <v>16095</v>
      </c>
      <c r="B1820" s="90">
        <v>20</v>
      </c>
      <c r="C1820" s="90">
        <v>4</v>
      </c>
      <c r="D1820" s="90">
        <v>20</v>
      </c>
      <c r="E1820" s="90">
        <v>5</v>
      </c>
      <c r="F1820" s="90">
        <v>-8</v>
      </c>
      <c r="H1820" s="90">
        <v>15</v>
      </c>
      <c r="I1820" s="90" t="str">
        <f>IF(H1820="",I1819,VLOOKUP(H1820,装备类型!A:B,2,FALSE))</f>
        <v>项链</v>
      </c>
      <c r="J1820" s="90">
        <v>1</v>
      </c>
      <c r="K1820" s="90" t="s">
        <v>2402</v>
      </c>
      <c r="L1820" s="90" t="s">
        <v>5486</v>
      </c>
      <c r="O1820" s="90">
        <v>1</v>
      </c>
      <c r="P1820" s="90">
        <v>20</v>
      </c>
      <c r="Q1820" s="55">
        <f t="shared" si="60"/>
        <v>25</v>
      </c>
      <c r="R1820" s="90">
        <v>4</v>
      </c>
      <c r="T1820" s="90" t="s">
        <v>3317</v>
      </c>
      <c r="Y1820" s="90" t="str">
        <f>IF(VLOOKUP(I1820,属性值!A:F,2,FALSE)&lt;17,"",IF(P1820="","",INT(VLOOKUP(P1820,属性值!A:G,R1820+1,FALSE)*VLOOKUP(I1820,属性值!A:F,5,FALSE))))</f>
        <v/>
      </c>
      <c r="Z1820" s="90" t="str">
        <f t="shared" si="59"/>
        <v/>
      </c>
      <c r="AA1820" s="90">
        <f>IF(VLOOKUP(I1820,属性值!A:B,2,FALSE)&gt;16,"",IF(P1820="","",INT(VLOOKUP(P1820,属性值!I:O,R1820+1,FALSE)*VLOOKUP(I1820,属性值!A:D,3,FALSE))))</f>
        <v>130</v>
      </c>
      <c r="AB1820" s="90">
        <f>IF(VLOOKUP(I1820,属性值!A:B,2,FALSE)&gt;16,"",IF(P1820="","",INT(VLOOKUP(P1820,属性值!I:O,R1820+1,FALSE)*VLOOKUP(I1820,属性值!A:D,4,FALSE))))</f>
        <v>260</v>
      </c>
      <c r="AC1820" s="90">
        <v>24</v>
      </c>
      <c r="AD1820" s="90" t="str">
        <f>IF(AC1820="","",VLOOKUP(AC1820,状态名词!A:C,2,FALSE))</f>
        <v>heal</v>
      </c>
      <c r="AE1820" s="90" t="str">
        <f>IF(AC1820="","",VLOOKUP(AC1820,状态名词!A:C,3,FALSE))</f>
        <v>治疗效果+</v>
      </c>
      <c r="AF1820" s="90">
        <v>200</v>
      </c>
    </row>
    <row r="1821" spans="1:32">
      <c r="I1821" s="90" t="str">
        <f>IF(H1821="",I1820,VLOOKUP(H1821,装备类型!A:B,2,FALSE))</f>
        <v>项链</v>
      </c>
      <c r="L1821" s="90" t="s">
        <v>225</v>
      </c>
      <c r="Q1821" s="55" t="str">
        <f t="shared" si="60"/>
        <v/>
      </c>
      <c r="Y1821" s="90" t="str">
        <f>IF(VLOOKUP(I1821,属性值!A:F,2,FALSE)&lt;17,"",IF(P1821="","",INT(VLOOKUP(P1821,属性值!A:G,R1821+1,FALSE)*VLOOKUP(I1821,属性值!A:F,5,FALSE))))</f>
        <v/>
      </c>
      <c r="Z1821" s="90" t="str">
        <f t="shared" si="59"/>
        <v/>
      </c>
      <c r="AA1821" s="90" t="str">
        <f>IF(VLOOKUP(I1821,属性值!A:B,2,FALSE)&gt;16,"",IF(P1821="","",INT(VLOOKUP(P1821,属性值!I:O,R1821+1,FALSE)*VLOOKUP(I1821,属性值!A:D,3,FALSE))))</f>
        <v/>
      </c>
      <c r="AB1821" s="90" t="str">
        <f>IF(VLOOKUP(I1821,属性值!A:B,2,FALSE)&gt;16,"",IF(P1821="","",INT(VLOOKUP(P1821,属性值!I:O,R1821+1,FALSE)*VLOOKUP(I1821,属性值!A:D,4,FALSE))))</f>
        <v/>
      </c>
      <c r="AC1821" s="90">
        <v>54</v>
      </c>
      <c r="AD1821" s="90" t="str">
        <f>IF(AC1821="","",VLOOKUP(AC1821,状态名词!A:C,2,FALSE))</f>
        <v>spi</v>
      </c>
      <c r="AE1821" s="90" t="str">
        <f>IF(AC1821="","",VLOOKUP(AC1821,状态名词!A:C,3,FALSE))</f>
        <v>精神</v>
      </c>
      <c r="AF1821" s="90">
        <v>20</v>
      </c>
    </row>
    <row r="1822" spans="1:32">
      <c r="I1822" s="90" t="str">
        <f>IF(H1822="",I1821,VLOOKUP(H1822,装备类型!A:B,2,FALSE))</f>
        <v>项链</v>
      </c>
      <c r="L1822" s="90" t="s">
        <v>225</v>
      </c>
      <c r="Q1822" s="55" t="str">
        <f t="shared" si="60"/>
        <v/>
      </c>
      <c r="Y1822" s="90" t="str">
        <f>IF(VLOOKUP(I1822,属性值!A:F,2,FALSE)&lt;17,"",IF(P1822="","",INT(VLOOKUP(P1822,属性值!A:G,R1822+1,FALSE)*VLOOKUP(I1822,属性值!A:F,5,FALSE))))</f>
        <v/>
      </c>
      <c r="Z1822" s="90" t="str">
        <f t="shared" si="59"/>
        <v/>
      </c>
      <c r="AA1822" s="90" t="str">
        <f>IF(VLOOKUP(I1822,属性值!A:B,2,FALSE)&gt;16,"",IF(P1822="","",INT(VLOOKUP(P1822,属性值!I:O,R1822+1,FALSE)*VLOOKUP(I1822,属性值!A:D,3,FALSE))))</f>
        <v/>
      </c>
      <c r="AB1822" s="90" t="str">
        <f>IF(VLOOKUP(I1822,属性值!A:B,2,FALSE)&gt;16,"",IF(P1822="","",INT(VLOOKUP(P1822,属性值!I:O,R1822+1,FALSE)*VLOOKUP(I1822,属性值!A:D,4,FALSE))))</f>
        <v/>
      </c>
      <c r="AC1822" s="90">
        <v>28</v>
      </c>
      <c r="AD1822" s="90" t="str">
        <f>IF(AC1822="","",VLOOKUP(AC1822,状态名词!A:C,2,FALSE))</f>
        <v>lightup</v>
      </c>
      <c r="AE1822" s="90" t="str">
        <f>IF(AC1822="","",VLOOKUP(AC1822,状态名词!A:C,3,FALSE))</f>
        <v>光属性强化</v>
      </c>
      <c r="AF1822" s="90">
        <v>20</v>
      </c>
    </row>
    <row r="1823" spans="1:32">
      <c r="I1823" s="90" t="str">
        <f>IF(H1823="",I1822,VLOOKUP(H1823,装备类型!A:B,2,FALSE))</f>
        <v>项链</v>
      </c>
      <c r="J1823" s="90">
        <v>2</v>
      </c>
      <c r="K1823" s="90" t="s">
        <v>2404</v>
      </c>
      <c r="L1823" s="90" t="s">
        <v>2403</v>
      </c>
      <c r="O1823" s="90">
        <v>1</v>
      </c>
      <c r="P1823" s="90">
        <v>40</v>
      </c>
      <c r="Q1823" s="55">
        <f t="shared" si="60"/>
        <v>45</v>
      </c>
      <c r="R1823" s="90">
        <v>4</v>
      </c>
      <c r="T1823" s="90" t="s">
        <v>3317</v>
      </c>
      <c r="Y1823" s="90" t="str">
        <f>IF(VLOOKUP(I1823,属性值!A:F,2,FALSE)&lt;17,"",IF(P1823="","",INT(VLOOKUP(P1823,属性值!A:G,R1823+1,FALSE)*VLOOKUP(I1823,属性值!A:F,5,FALSE))))</f>
        <v/>
      </c>
      <c r="Z1823" s="90" t="str">
        <f t="shared" si="59"/>
        <v/>
      </c>
      <c r="AA1823" s="90">
        <f>IF(VLOOKUP(I1823,属性值!A:B,2,FALSE)&gt;16,"",IF(P1823="","",INT(VLOOKUP(P1823,属性值!I:O,R1823+1,FALSE)*VLOOKUP(I1823,属性值!A:D,3,FALSE))))</f>
        <v>286</v>
      </c>
      <c r="AB1823" s="90">
        <f>IF(VLOOKUP(I1823,属性值!A:B,2,FALSE)&gt;16,"",IF(P1823="","",INT(VLOOKUP(P1823,属性值!I:O,R1823+1,FALSE)*VLOOKUP(I1823,属性值!A:D,4,FALSE))))</f>
        <v>572</v>
      </c>
      <c r="AC1823" s="90">
        <v>24</v>
      </c>
      <c r="AD1823" s="90" t="str">
        <f>IF(AC1823="","",VLOOKUP(AC1823,状态名词!A:C,2,FALSE))</f>
        <v>heal</v>
      </c>
      <c r="AE1823" s="90" t="str">
        <f>IF(AC1823="","",VLOOKUP(AC1823,状态名词!A:C,3,FALSE))</f>
        <v>治疗效果+</v>
      </c>
      <c r="AF1823" s="90">
        <v>200</v>
      </c>
    </row>
    <row r="1824" spans="1:32">
      <c r="I1824" s="90" t="str">
        <f>IF(H1824="",I1823,VLOOKUP(H1824,装备类型!A:B,2,FALSE))</f>
        <v>项链</v>
      </c>
      <c r="L1824" s="90" t="s">
        <v>225</v>
      </c>
      <c r="Q1824" s="55" t="str">
        <f t="shared" si="60"/>
        <v/>
      </c>
      <c r="Y1824" s="90" t="str">
        <f>IF(VLOOKUP(I1824,属性值!A:F,2,FALSE)&lt;17,"",IF(P1824="","",INT(VLOOKUP(P1824,属性值!A:G,R1824+1,FALSE)*VLOOKUP(I1824,属性值!A:F,5,FALSE))))</f>
        <v/>
      </c>
      <c r="Z1824" s="90" t="str">
        <f t="shared" si="59"/>
        <v/>
      </c>
      <c r="AA1824" s="90" t="str">
        <f>IF(VLOOKUP(I1824,属性值!A:B,2,FALSE)&gt;16,"",IF(P1824="","",INT(VLOOKUP(P1824,属性值!I:O,R1824+1,FALSE)*VLOOKUP(I1824,属性值!A:D,3,FALSE))))</f>
        <v/>
      </c>
      <c r="AB1824" s="90" t="str">
        <f>IF(VLOOKUP(I1824,属性值!A:B,2,FALSE)&gt;16,"",IF(P1824="","",INT(VLOOKUP(P1824,属性值!I:O,R1824+1,FALSE)*VLOOKUP(I1824,属性值!A:D,4,FALSE))))</f>
        <v/>
      </c>
      <c r="AC1824" s="90">
        <v>54</v>
      </c>
      <c r="AD1824" s="90" t="str">
        <f>IF(AC1824="","",VLOOKUP(AC1824,状态名词!A:C,2,FALSE))</f>
        <v>spi</v>
      </c>
      <c r="AE1824" s="90" t="str">
        <f>IF(AC1824="","",VLOOKUP(AC1824,状态名词!A:C,3,FALSE))</f>
        <v>精神</v>
      </c>
      <c r="AF1824" s="90">
        <v>50</v>
      </c>
    </row>
    <row r="1825" spans="1:32">
      <c r="I1825" s="90" t="str">
        <f>IF(H1825="",I1824,VLOOKUP(H1825,装备类型!A:B,2,FALSE))</f>
        <v>项链</v>
      </c>
      <c r="L1825" s="90" t="s">
        <v>225</v>
      </c>
      <c r="Q1825" s="55" t="str">
        <f t="shared" si="60"/>
        <v/>
      </c>
      <c r="Y1825" s="90" t="str">
        <f>IF(VLOOKUP(I1825,属性值!A:F,2,FALSE)&lt;17,"",IF(P1825="","",INT(VLOOKUP(P1825,属性值!A:G,R1825+1,FALSE)*VLOOKUP(I1825,属性值!A:F,5,FALSE))))</f>
        <v/>
      </c>
      <c r="Z1825" s="90" t="str">
        <f t="shared" si="59"/>
        <v/>
      </c>
      <c r="AA1825" s="90" t="str">
        <f>IF(VLOOKUP(I1825,属性值!A:B,2,FALSE)&gt;16,"",IF(P1825="","",INT(VLOOKUP(P1825,属性值!I:O,R1825+1,FALSE)*VLOOKUP(I1825,属性值!A:D,3,FALSE))))</f>
        <v/>
      </c>
      <c r="AB1825" s="90" t="str">
        <f>IF(VLOOKUP(I1825,属性值!A:B,2,FALSE)&gt;16,"",IF(P1825="","",INT(VLOOKUP(P1825,属性值!I:O,R1825+1,FALSE)*VLOOKUP(I1825,属性值!A:D,4,FALSE))))</f>
        <v/>
      </c>
      <c r="AC1825" s="90">
        <v>28</v>
      </c>
      <c r="AD1825" s="90" t="str">
        <f>IF(AC1825="","",VLOOKUP(AC1825,状态名词!A:C,2,FALSE))</f>
        <v>lightup</v>
      </c>
      <c r="AE1825" s="90" t="str">
        <f>IF(AC1825="","",VLOOKUP(AC1825,状态名词!A:C,3,FALSE))</f>
        <v>光属性强化</v>
      </c>
      <c r="AF1825" s="90">
        <v>20</v>
      </c>
    </row>
    <row r="1826" spans="1:32">
      <c r="I1826" s="90" t="str">
        <f>IF(H1826="",I1825,VLOOKUP(H1826,装备类型!A:B,2,FALSE))</f>
        <v>项链</v>
      </c>
      <c r="J1826" s="90">
        <v>3</v>
      </c>
      <c r="K1826" s="90" t="s">
        <v>2405</v>
      </c>
      <c r="L1826" s="90" t="s">
        <v>2403</v>
      </c>
      <c r="O1826" s="90">
        <v>1</v>
      </c>
      <c r="P1826" s="90">
        <v>60</v>
      </c>
      <c r="Q1826" s="55">
        <f t="shared" si="60"/>
        <v>67</v>
      </c>
      <c r="R1826" s="90">
        <v>5</v>
      </c>
      <c r="T1826" s="90" t="s">
        <v>3317</v>
      </c>
      <c r="Y1826" s="90" t="str">
        <f>IF(VLOOKUP(I1826,属性值!A:F,2,FALSE)&lt;17,"",IF(P1826="","",INT(VLOOKUP(P1826,属性值!A:G,R1826+1,FALSE)*VLOOKUP(I1826,属性值!A:F,5,FALSE))))</f>
        <v/>
      </c>
      <c r="Z1826" s="90" t="str">
        <f t="shared" ref="Z1826:Z1889" si="61">Y1826</f>
        <v/>
      </c>
      <c r="AA1826" s="90">
        <f>IF(VLOOKUP(I1826,属性值!A:B,2,FALSE)&gt;16,"",IF(P1826="","",INT(VLOOKUP(P1826,属性值!I:O,R1826+1,FALSE)*VLOOKUP(I1826,属性值!A:D,3,FALSE))))</f>
        <v>642</v>
      </c>
      <c r="AB1826" s="90">
        <f>IF(VLOOKUP(I1826,属性值!A:B,2,FALSE)&gt;16,"",IF(P1826="","",INT(VLOOKUP(P1826,属性值!I:O,R1826+1,FALSE)*VLOOKUP(I1826,属性值!A:D,4,FALSE))))</f>
        <v>1285</v>
      </c>
      <c r="AC1826" s="90">
        <v>24</v>
      </c>
      <c r="AD1826" s="90" t="str">
        <f>IF(AC1826="","",VLOOKUP(AC1826,状态名词!A:C,2,FALSE))</f>
        <v>heal</v>
      </c>
      <c r="AE1826" s="90" t="str">
        <f>IF(AC1826="","",VLOOKUP(AC1826,状态名词!A:C,3,FALSE))</f>
        <v>治疗效果+</v>
      </c>
      <c r="AF1826" s="90">
        <v>400</v>
      </c>
    </row>
    <row r="1827" spans="1:32">
      <c r="I1827" s="90" t="str">
        <f>IF(H1827="",I1826,VLOOKUP(H1827,装备类型!A:B,2,FALSE))</f>
        <v>项链</v>
      </c>
      <c r="L1827" s="90" t="s">
        <v>225</v>
      </c>
      <c r="Q1827" s="55" t="str">
        <f t="shared" si="60"/>
        <v/>
      </c>
      <c r="Y1827" s="90" t="str">
        <f>IF(VLOOKUP(I1827,属性值!A:F,2,FALSE)&lt;17,"",IF(P1827="","",INT(VLOOKUP(P1827,属性值!A:G,R1827+1,FALSE)*VLOOKUP(I1827,属性值!A:F,5,FALSE))))</f>
        <v/>
      </c>
      <c r="Z1827" s="90" t="str">
        <f t="shared" si="61"/>
        <v/>
      </c>
      <c r="AA1827" s="90" t="str">
        <f>IF(VLOOKUP(I1827,属性值!A:B,2,FALSE)&gt;16,"",IF(P1827="","",INT(VLOOKUP(P1827,属性值!I:O,R1827+1,FALSE)*VLOOKUP(I1827,属性值!A:D,3,FALSE))))</f>
        <v/>
      </c>
      <c r="AB1827" s="90" t="str">
        <f>IF(VLOOKUP(I1827,属性值!A:B,2,FALSE)&gt;16,"",IF(P1827="","",INT(VLOOKUP(P1827,属性值!I:O,R1827+1,FALSE)*VLOOKUP(I1827,属性值!A:D,4,FALSE))))</f>
        <v/>
      </c>
      <c r="AC1827" s="90">
        <v>54</v>
      </c>
      <c r="AD1827" s="90" t="str">
        <f>IF(AC1827="","",VLOOKUP(AC1827,状态名词!A:C,2,FALSE))</f>
        <v>spi</v>
      </c>
      <c r="AE1827" s="90" t="str">
        <f>IF(AC1827="","",VLOOKUP(AC1827,状态名词!A:C,3,FALSE))</f>
        <v>精神</v>
      </c>
      <c r="AF1827" s="90">
        <v>64</v>
      </c>
    </row>
    <row r="1828" spans="1:32">
      <c r="I1828" s="90" t="str">
        <f>IF(H1828="",I1827,VLOOKUP(H1828,装备类型!A:B,2,FALSE))</f>
        <v>项链</v>
      </c>
      <c r="L1828" s="90" t="s">
        <v>225</v>
      </c>
      <c r="Q1828" s="55" t="str">
        <f t="shared" si="60"/>
        <v/>
      </c>
      <c r="Y1828" s="90" t="str">
        <f>IF(VLOOKUP(I1828,属性值!A:F,2,FALSE)&lt;17,"",IF(P1828="","",INT(VLOOKUP(P1828,属性值!A:G,R1828+1,FALSE)*VLOOKUP(I1828,属性值!A:F,5,FALSE))))</f>
        <v/>
      </c>
      <c r="Z1828" s="90" t="str">
        <f t="shared" si="61"/>
        <v/>
      </c>
      <c r="AA1828" s="90" t="str">
        <f>IF(VLOOKUP(I1828,属性值!A:B,2,FALSE)&gt;16,"",IF(P1828="","",INT(VLOOKUP(P1828,属性值!I:O,R1828+1,FALSE)*VLOOKUP(I1828,属性值!A:D,3,FALSE))))</f>
        <v/>
      </c>
      <c r="AB1828" s="90" t="str">
        <f>IF(VLOOKUP(I1828,属性值!A:B,2,FALSE)&gt;16,"",IF(P1828="","",INT(VLOOKUP(P1828,属性值!I:O,R1828+1,FALSE)*VLOOKUP(I1828,属性值!A:D,4,FALSE))))</f>
        <v/>
      </c>
      <c r="AC1828" s="90">
        <v>28</v>
      </c>
      <c r="AD1828" s="90" t="str">
        <f>IF(AC1828="","",VLOOKUP(AC1828,状态名词!A:C,2,FALSE))</f>
        <v>lightup</v>
      </c>
      <c r="AE1828" s="90" t="str">
        <f>IF(AC1828="","",VLOOKUP(AC1828,状态名词!A:C,3,FALSE))</f>
        <v>光属性强化</v>
      </c>
      <c r="AF1828" s="90">
        <v>32</v>
      </c>
    </row>
    <row r="1829" spans="1:32">
      <c r="I1829" s="90" t="str">
        <f>IF(H1829="",I1828,VLOOKUP(H1829,装备类型!A:B,2,FALSE))</f>
        <v>项链</v>
      </c>
      <c r="L1829" s="90" t="s">
        <v>225</v>
      </c>
      <c r="Q1829" s="55" t="str">
        <f t="shared" si="60"/>
        <v/>
      </c>
      <c r="Y1829" s="90" t="str">
        <f>IF(VLOOKUP(I1829,属性值!A:F,2,FALSE)&lt;17,"",IF(P1829="","",INT(VLOOKUP(P1829,属性值!A:G,R1829+1,FALSE)*VLOOKUP(I1829,属性值!A:F,5,FALSE))))</f>
        <v/>
      </c>
      <c r="Z1829" s="90" t="str">
        <f t="shared" si="61"/>
        <v/>
      </c>
      <c r="AA1829" s="90" t="str">
        <f>IF(VLOOKUP(I1829,属性值!A:B,2,FALSE)&gt;16,"",IF(P1829="","",INT(VLOOKUP(P1829,属性值!I:O,R1829+1,FALSE)*VLOOKUP(I1829,属性值!A:D,3,FALSE))))</f>
        <v/>
      </c>
      <c r="AB1829" s="90" t="str">
        <f>IF(VLOOKUP(I1829,属性值!A:B,2,FALSE)&gt;16,"",IF(P1829="","",INT(VLOOKUP(P1829,属性值!I:O,R1829+1,FALSE)*VLOOKUP(I1829,属性值!A:D,4,FALSE))))</f>
        <v/>
      </c>
      <c r="AC1829" s="90">
        <v>25</v>
      </c>
      <c r="AD1829" s="90" t="str">
        <f>IF(AC1829="","",VLOOKUP(AC1829,状态名词!A:C,2,FALSE))</f>
        <v>duochong</v>
      </c>
      <c r="AE1829" s="90" t="str">
        <f>IF(AC1829="","",VLOOKUP(AC1829,状态名词!A:C,3,FALSE))</f>
        <v>多重施法</v>
      </c>
      <c r="AF1829" s="90">
        <v>40</v>
      </c>
    </row>
    <row r="1830" spans="1:32">
      <c r="A1830" s="90">
        <v>16096</v>
      </c>
      <c r="B1830" s="90">
        <v>20</v>
      </c>
      <c r="C1830" s="90">
        <v>4</v>
      </c>
      <c r="D1830" s="90">
        <v>20</v>
      </c>
      <c r="E1830" s="90">
        <v>5</v>
      </c>
      <c r="F1830" s="90">
        <v>-8</v>
      </c>
      <c r="H1830" s="90">
        <v>16</v>
      </c>
      <c r="I1830" s="90" t="str">
        <f>IF(H1830="",I1829,VLOOKUP(H1830,装备类型!A:B,2,FALSE))</f>
        <v>手镯</v>
      </c>
      <c r="J1830" s="90">
        <v>1</v>
      </c>
      <c r="K1830" s="90" t="s">
        <v>2406</v>
      </c>
      <c r="L1830" s="90" t="s">
        <v>5487</v>
      </c>
      <c r="O1830" s="90">
        <v>1</v>
      </c>
      <c r="P1830" s="90">
        <v>20</v>
      </c>
      <c r="Q1830" s="55">
        <f t="shared" si="60"/>
        <v>25</v>
      </c>
      <c r="R1830" s="90">
        <v>4</v>
      </c>
      <c r="T1830" s="90" t="s">
        <v>3318</v>
      </c>
      <c r="Y1830" s="90" t="str">
        <f>IF(VLOOKUP(I1830,属性值!A:F,2,FALSE)&lt;17,"",IF(P1830="","",INT(VLOOKUP(P1830,属性值!A:G,R1830+1,FALSE)*VLOOKUP(I1830,属性值!A:F,5,FALSE))))</f>
        <v/>
      </c>
      <c r="Z1830" s="90" t="str">
        <f t="shared" si="61"/>
        <v/>
      </c>
      <c r="AA1830" s="90">
        <f>IF(VLOOKUP(I1830,属性值!A:B,2,FALSE)&gt;16,"",IF(P1830="","",INT(VLOOKUP(P1830,属性值!I:O,R1830+1,FALSE)*VLOOKUP(I1830,属性值!A:D,3,FALSE))))</f>
        <v>130</v>
      </c>
      <c r="AB1830" s="90">
        <f>IF(VLOOKUP(I1830,属性值!A:B,2,FALSE)&gt;16,"",IF(P1830="","",INT(VLOOKUP(P1830,属性值!I:O,R1830+1,FALSE)*VLOOKUP(I1830,属性值!A:D,4,FALSE))))</f>
        <v>260</v>
      </c>
      <c r="AC1830" s="90">
        <v>24</v>
      </c>
      <c r="AD1830" s="90" t="str">
        <f>IF(AC1830="","",VLOOKUP(AC1830,状态名词!A:C,2,FALSE))</f>
        <v>heal</v>
      </c>
      <c r="AE1830" s="90" t="str">
        <f>IF(AC1830="","",VLOOKUP(AC1830,状态名词!A:C,3,FALSE))</f>
        <v>治疗效果+</v>
      </c>
      <c r="AF1830" s="90">
        <v>600</v>
      </c>
    </row>
    <row r="1831" spans="1:32">
      <c r="I1831" s="90" t="str">
        <f>IF(H1831="",I1830,VLOOKUP(H1831,装备类型!A:B,2,FALSE))</f>
        <v>手镯</v>
      </c>
      <c r="L1831" s="90" t="s">
        <v>225</v>
      </c>
      <c r="Q1831" s="55" t="str">
        <f t="shared" si="60"/>
        <v/>
      </c>
      <c r="Y1831" s="90" t="str">
        <f>IF(VLOOKUP(I1831,属性值!A:F,2,FALSE)&lt;17,"",IF(P1831="","",INT(VLOOKUP(P1831,属性值!A:G,R1831+1,FALSE)*VLOOKUP(I1831,属性值!A:F,5,FALSE))))</f>
        <v/>
      </c>
      <c r="Z1831" s="90" t="str">
        <f t="shared" si="61"/>
        <v/>
      </c>
      <c r="AA1831" s="90" t="str">
        <f>IF(VLOOKUP(I1831,属性值!A:B,2,FALSE)&gt;16,"",IF(P1831="","",INT(VLOOKUP(P1831,属性值!I:O,R1831+1,FALSE)*VLOOKUP(I1831,属性值!A:D,3,FALSE))))</f>
        <v/>
      </c>
      <c r="AB1831" s="90" t="str">
        <f>IF(VLOOKUP(I1831,属性值!A:B,2,FALSE)&gt;16,"",IF(P1831="","",INT(VLOOKUP(P1831,属性值!I:O,R1831+1,FALSE)*VLOOKUP(I1831,属性值!A:D,4,FALSE))))</f>
        <v/>
      </c>
      <c r="AC1831" s="90">
        <v>54</v>
      </c>
      <c r="AD1831" s="90" t="str">
        <f>IF(AC1831="","",VLOOKUP(AC1831,状态名词!A:C,2,FALSE))</f>
        <v>spi</v>
      </c>
      <c r="AE1831" s="90" t="str">
        <f>IF(AC1831="","",VLOOKUP(AC1831,状态名词!A:C,3,FALSE))</f>
        <v>精神</v>
      </c>
      <c r="AF1831" s="90">
        <v>20</v>
      </c>
    </row>
    <row r="1832" spans="1:32">
      <c r="I1832" s="90" t="str">
        <f>IF(H1832="",I1831,VLOOKUP(H1832,装备类型!A:B,2,FALSE))</f>
        <v>手镯</v>
      </c>
      <c r="L1832" s="90" t="s">
        <v>225</v>
      </c>
      <c r="Q1832" s="55" t="str">
        <f t="shared" si="60"/>
        <v/>
      </c>
      <c r="Y1832" s="90" t="str">
        <f>IF(VLOOKUP(I1832,属性值!A:F,2,FALSE)&lt;17,"",IF(P1832="","",INT(VLOOKUP(P1832,属性值!A:G,R1832+1,FALSE)*VLOOKUP(I1832,属性值!A:F,5,FALSE))))</f>
        <v/>
      </c>
      <c r="Z1832" s="90" t="str">
        <f t="shared" si="61"/>
        <v/>
      </c>
      <c r="AA1832" s="90" t="str">
        <f>IF(VLOOKUP(I1832,属性值!A:B,2,FALSE)&gt;16,"",IF(P1832="","",INT(VLOOKUP(P1832,属性值!I:O,R1832+1,FALSE)*VLOOKUP(I1832,属性值!A:D,3,FALSE))))</f>
        <v/>
      </c>
      <c r="AB1832" s="90" t="str">
        <f>IF(VLOOKUP(I1832,属性值!A:B,2,FALSE)&gt;16,"",IF(P1832="","",INT(VLOOKUP(P1832,属性值!I:O,R1832+1,FALSE)*VLOOKUP(I1832,属性值!A:D,4,FALSE))))</f>
        <v/>
      </c>
      <c r="AC1832" s="90">
        <v>34</v>
      </c>
      <c r="AD1832" s="90" t="str">
        <f>IF(AC1832="","",VLOOKUP(AC1832,状态名词!A:C,2,FALSE))</f>
        <v>redark</v>
      </c>
      <c r="AE1832" s="90" t="str">
        <f>IF(AC1832="","",VLOOKUP(AC1832,状态名词!A:C,3,FALSE))</f>
        <v>暗抗性强化</v>
      </c>
      <c r="AF1832" s="90">
        <v>-20</v>
      </c>
    </row>
    <row r="1833" spans="1:32">
      <c r="I1833" s="90" t="str">
        <f>IF(H1833="",I1832,VLOOKUP(H1833,装备类型!A:B,2,FALSE))</f>
        <v>手镯</v>
      </c>
      <c r="J1833" s="90">
        <v>2</v>
      </c>
      <c r="K1833" s="90" t="s">
        <v>2408</v>
      </c>
      <c r="L1833" s="90" t="s">
        <v>2407</v>
      </c>
      <c r="O1833" s="90">
        <v>1</v>
      </c>
      <c r="P1833" s="90">
        <v>40</v>
      </c>
      <c r="Q1833" s="55">
        <f t="shared" si="60"/>
        <v>45</v>
      </c>
      <c r="R1833" s="90">
        <v>4</v>
      </c>
      <c r="T1833" s="90" t="s">
        <v>3318</v>
      </c>
      <c r="Y1833" s="90" t="str">
        <f>IF(VLOOKUP(I1833,属性值!A:F,2,FALSE)&lt;17,"",IF(P1833="","",INT(VLOOKUP(P1833,属性值!A:G,R1833+1,FALSE)*VLOOKUP(I1833,属性值!A:F,5,FALSE))))</f>
        <v/>
      </c>
      <c r="Z1833" s="90" t="str">
        <f t="shared" si="61"/>
        <v/>
      </c>
      <c r="AA1833" s="90">
        <f>IF(VLOOKUP(I1833,属性值!A:B,2,FALSE)&gt;16,"",IF(P1833="","",INT(VLOOKUP(P1833,属性值!I:O,R1833+1,FALSE)*VLOOKUP(I1833,属性值!A:D,3,FALSE))))</f>
        <v>286</v>
      </c>
      <c r="AB1833" s="90">
        <f>IF(VLOOKUP(I1833,属性值!A:B,2,FALSE)&gt;16,"",IF(P1833="","",INT(VLOOKUP(P1833,属性值!I:O,R1833+1,FALSE)*VLOOKUP(I1833,属性值!A:D,4,FALSE))))</f>
        <v>572</v>
      </c>
      <c r="AC1833" s="90">
        <v>24</v>
      </c>
      <c r="AD1833" s="90" t="str">
        <f>IF(AC1833="","",VLOOKUP(AC1833,状态名词!A:C,2,FALSE))</f>
        <v>heal</v>
      </c>
      <c r="AE1833" s="90" t="str">
        <f>IF(AC1833="","",VLOOKUP(AC1833,状态名词!A:C,3,FALSE))</f>
        <v>治疗效果+</v>
      </c>
      <c r="AF1833" s="90">
        <v>700</v>
      </c>
    </row>
    <row r="1834" spans="1:32">
      <c r="I1834" s="90" t="str">
        <f>IF(H1834="",I1833,VLOOKUP(H1834,装备类型!A:B,2,FALSE))</f>
        <v>手镯</v>
      </c>
      <c r="L1834" s="90" t="s">
        <v>225</v>
      </c>
      <c r="Q1834" s="55" t="str">
        <f t="shared" si="60"/>
        <v/>
      </c>
      <c r="Y1834" s="90" t="str">
        <f>IF(VLOOKUP(I1834,属性值!A:F,2,FALSE)&lt;17,"",IF(P1834="","",INT(VLOOKUP(P1834,属性值!A:G,R1834+1,FALSE)*VLOOKUP(I1834,属性值!A:F,5,FALSE))))</f>
        <v/>
      </c>
      <c r="Z1834" s="90" t="str">
        <f t="shared" si="61"/>
        <v/>
      </c>
      <c r="AA1834" s="90" t="str">
        <f>IF(VLOOKUP(I1834,属性值!A:B,2,FALSE)&gt;16,"",IF(P1834="","",INT(VLOOKUP(P1834,属性值!I:O,R1834+1,FALSE)*VLOOKUP(I1834,属性值!A:D,3,FALSE))))</f>
        <v/>
      </c>
      <c r="AB1834" s="90" t="str">
        <f>IF(VLOOKUP(I1834,属性值!A:B,2,FALSE)&gt;16,"",IF(P1834="","",INT(VLOOKUP(P1834,属性值!I:O,R1834+1,FALSE)*VLOOKUP(I1834,属性值!A:D,4,FALSE))))</f>
        <v/>
      </c>
      <c r="AC1834" s="90">
        <v>54</v>
      </c>
      <c r="AD1834" s="90" t="str">
        <f>IF(AC1834="","",VLOOKUP(AC1834,状态名词!A:C,2,FALSE))</f>
        <v>spi</v>
      </c>
      <c r="AE1834" s="90" t="str">
        <f>IF(AC1834="","",VLOOKUP(AC1834,状态名词!A:C,3,FALSE))</f>
        <v>精神</v>
      </c>
      <c r="AF1834" s="90">
        <v>50</v>
      </c>
    </row>
    <row r="1835" spans="1:32">
      <c r="I1835" s="90" t="str">
        <f>IF(H1835="",I1834,VLOOKUP(H1835,装备类型!A:B,2,FALSE))</f>
        <v>手镯</v>
      </c>
      <c r="L1835" s="90" t="s">
        <v>225</v>
      </c>
      <c r="Q1835" s="55" t="str">
        <f t="shared" si="60"/>
        <v/>
      </c>
      <c r="Y1835" s="90" t="str">
        <f>IF(VLOOKUP(I1835,属性值!A:F,2,FALSE)&lt;17,"",IF(P1835="","",INT(VLOOKUP(P1835,属性值!A:G,R1835+1,FALSE)*VLOOKUP(I1835,属性值!A:F,5,FALSE))))</f>
        <v/>
      </c>
      <c r="Z1835" s="90" t="str">
        <f t="shared" si="61"/>
        <v/>
      </c>
      <c r="AA1835" s="90" t="str">
        <f>IF(VLOOKUP(I1835,属性值!A:B,2,FALSE)&gt;16,"",IF(P1835="","",INT(VLOOKUP(P1835,属性值!I:O,R1835+1,FALSE)*VLOOKUP(I1835,属性值!A:D,3,FALSE))))</f>
        <v/>
      </c>
      <c r="AB1835" s="90" t="str">
        <f>IF(VLOOKUP(I1835,属性值!A:B,2,FALSE)&gt;16,"",IF(P1835="","",INT(VLOOKUP(P1835,属性值!I:O,R1835+1,FALSE)*VLOOKUP(I1835,属性值!A:D,4,FALSE))))</f>
        <v/>
      </c>
      <c r="AC1835" s="90">
        <v>34</v>
      </c>
      <c r="AD1835" s="90" t="str">
        <f>IF(AC1835="","",VLOOKUP(AC1835,状态名词!A:C,2,FALSE))</f>
        <v>redark</v>
      </c>
      <c r="AE1835" s="90" t="str">
        <f>IF(AC1835="","",VLOOKUP(AC1835,状态名词!A:C,3,FALSE))</f>
        <v>暗抗性强化</v>
      </c>
      <c r="AF1835" s="90">
        <v>-40</v>
      </c>
    </row>
    <row r="1836" spans="1:32">
      <c r="I1836" s="90" t="str">
        <f>IF(H1836="",I1835,VLOOKUP(H1836,装备类型!A:B,2,FALSE))</f>
        <v>手镯</v>
      </c>
      <c r="J1836" s="90">
        <v>3</v>
      </c>
      <c r="K1836" s="90" t="s">
        <v>2409</v>
      </c>
      <c r="L1836" s="90" t="s">
        <v>2407</v>
      </c>
      <c r="O1836" s="90">
        <v>1</v>
      </c>
      <c r="P1836" s="90">
        <v>60</v>
      </c>
      <c r="Q1836" s="55">
        <f t="shared" si="60"/>
        <v>67</v>
      </c>
      <c r="R1836" s="90">
        <v>5</v>
      </c>
      <c r="T1836" s="90" t="s">
        <v>3318</v>
      </c>
      <c r="Y1836" s="90" t="str">
        <f>IF(VLOOKUP(I1836,属性值!A:F,2,FALSE)&lt;17,"",IF(P1836="","",INT(VLOOKUP(P1836,属性值!A:G,R1836+1,FALSE)*VLOOKUP(I1836,属性值!A:F,5,FALSE))))</f>
        <v/>
      </c>
      <c r="Z1836" s="90" t="str">
        <f t="shared" si="61"/>
        <v/>
      </c>
      <c r="AA1836" s="90">
        <f>IF(VLOOKUP(I1836,属性值!A:B,2,FALSE)&gt;16,"",IF(P1836="","",INT(VLOOKUP(P1836,属性值!I:O,R1836+1,FALSE)*VLOOKUP(I1836,属性值!A:D,3,FALSE))))</f>
        <v>642</v>
      </c>
      <c r="AB1836" s="90">
        <f>IF(VLOOKUP(I1836,属性值!A:B,2,FALSE)&gt;16,"",IF(P1836="","",INT(VLOOKUP(P1836,属性值!I:O,R1836+1,FALSE)*VLOOKUP(I1836,属性值!A:D,4,FALSE))))</f>
        <v>1285</v>
      </c>
      <c r="AC1836" s="90">
        <v>24</v>
      </c>
      <c r="AD1836" s="90" t="str">
        <f>IF(AC1836="","",VLOOKUP(AC1836,状态名词!A:C,2,FALSE))</f>
        <v>heal</v>
      </c>
      <c r="AE1836" s="90" t="str">
        <f>IF(AC1836="","",VLOOKUP(AC1836,状态名词!A:C,3,FALSE))</f>
        <v>治疗效果+</v>
      </c>
      <c r="AF1836" s="90">
        <v>1200</v>
      </c>
    </row>
    <row r="1837" spans="1:32">
      <c r="I1837" s="90" t="str">
        <f>IF(H1837="",I1836,VLOOKUP(H1837,装备类型!A:B,2,FALSE))</f>
        <v>手镯</v>
      </c>
      <c r="L1837" s="90" t="s">
        <v>225</v>
      </c>
      <c r="Q1837" s="55" t="str">
        <f t="shared" si="60"/>
        <v/>
      </c>
      <c r="Y1837" s="90" t="str">
        <f>IF(VLOOKUP(I1837,属性值!A:F,2,FALSE)&lt;17,"",IF(P1837="","",INT(VLOOKUP(P1837,属性值!A:G,R1837+1,FALSE)*VLOOKUP(I1837,属性值!A:F,5,FALSE))))</f>
        <v/>
      </c>
      <c r="Z1837" s="90" t="str">
        <f t="shared" si="61"/>
        <v/>
      </c>
      <c r="AA1837" s="90" t="str">
        <f>IF(VLOOKUP(I1837,属性值!A:B,2,FALSE)&gt;16,"",IF(P1837="","",INT(VLOOKUP(P1837,属性值!I:O,R1837+1,FALSE)*VLOOKUP(I1837,属性值!A:D,3,FALSE))))</f>
        <v/>
      </c>
      <c r="AB1837" s="90" t="str">
        <f>IF(VLOOKUP(I1837,属性值!A:B,2,FALSE)&gt;16,"",IF(P1837="","",INT(VLOOKUP(P1837,属性值!I:O,R1837+1,FALSE)*VLOOKUP(I1837,属性值!A:D,4,FALSE))))</f>
        <v/>
      </c>
      <c r="AC1837" s="90">
        <v>54</v>
      </c>
      <c r="AD1837" s="90" t="str">
        <f>IF(AC1837="","",VLOOKUP(AC1837,状态名词!A:C,2,FALSE))</f>
        <v>spi</v>
      </c>
      <c r="AE1837" s="90" t="str">
        <f>IF(AC1837="","",VLOOKUP(AC1837,状态名词!A:C,3,FALSE))</f>
        <v>精神</v>
      </c>
      <c r="AF1837" s="90">
        <v>64</v>
      </c>
    </row>
    <row r="1838" spans="1:32">
      <c r="I1838" s="90" t="str">
        <f>IF(H1838="",I1837,VLOOKUP(H1838,装备类型!A:B,2,FALSE))</f>
        <v>手镯</v>
      </c>
      <c r="L1838" s="90" t="s">
        <v>225</v>
      </c>
      <c r="Q1838" s="55" t="str">
        <f t="shared" si="60"/>
        <v/>
      </c>
      <c r="Y1838" s="90" t="str">
        <f>IF(VLOOKUP(I1838,属性值!A:F,2,FALSE)&lt;17,"",IF(P1838="","",INT(VLOOKUP(P1838,属性值!A:G,R1838+1,FALSE)*VLOOKUP(I1838,属性值!A:F,5,FALSE))))</f>
        <v/>
      </c>
      <c r="Z1838" s="90" t="str">
        <f t="shared" si="61"/>
        <v/>
      </c>
      <c r="AA1838" s="90" t="str">
        <f>IF(VLOOKUP(I1838,属性值!A:B,2,FALSE)&gt;16,"",IF(P1838="","",INT(VLOOKUP(P1838,属性值!I:O,R1838+1,FALSE)*VLOOKUP(I1838,属性值!A:D,3,FALSE))))</f>
        <v/>
      </c>
      <c r="AB1838" s="90" t="str">
        <f>IF(VLOOKUP(I1838,属性值!A:B,2,FALSE)&gt;16,"",IF(P1838="","",INT(VLOOKUP(P1838,属性值!I:O,R1838+1,FALSE)*VLOOKUP(I1838,属性值!A:D,4,FALSE))))</f>
        <v/>
      </c>
      <c r="AC1838" s="90">
        <v>34</v>
      </c>
      <c r="AD1838" s="90" t="str">
        <f>IF(AC1838="","",VLOOKUP(AC1838,状态名词!A:C,2,FALSE))</f>
        <v>redark</v>
      </c>
      <c r="AE1838" s="90" t="str">
        <f>IF(AC1838="","",VLOOKUP(AC1838,状态名词!A:C,3,FALSE))</f>
        <v>暗抗性强化</v>
      </c>
      <c r="AF1838" s="90">
        <v>-60</v>
      </c>
    </row>
    <row r="1839" spans="1:32">
      <c r="I1839" s="90" t="str">
        <f>IF(H1839="",I1838,VLOOKUP(H1839,装备类型!A:B,2,FALSE))</f>
        <v>手镯</v>
      </c>
      <c r="L1839" s="90" t="s">
        <v>225</v>
      </c>
      <c r="Q1839" s="55" t="str">
        <f t="shared" si="60"/>
        <v/>
      </c>
      <c r="Y1839" s="90" t="str">
        <f>IF(VLOOKUP(I1839,属性值!A:F,2,FALSE)&lt;17,"",IF(P1839="","",INT(VLOOKUP(P1839,属性值!A:G,R1839+1,FALSE)*VLOOKUP(I1839,属性值!A:F,5,FALSE))))</f>
        <v/>
      </c>
      <c r="Z1839" s="90" t="str">
        <f t="shared" si="61"/>
        <v/>
      </c>
      <c r="AA1839" s="90" t="str">
        <f>IF(VLOOKUP(I1839,属性值!A:B,2,FALSE)&gt;16,"",IF(P1839="","",INT(VLOOKUP(P1839,属性值!I:O,R1839+1,FALSE)*VLOOKUP(I1839,属性值!A:D,3,FALSE))))</f>
        <v/>
      </c>
      <c r="AB1839" s="90" t="str">
        <f>IF(VLOOKUP(I1839,属性值!A:B,2,FALSE)&gt;16,"",IF(P1839="","",INT(VLOOKUP(P1839,属性值!I:O,R1839+1,FALSE)*VLOOKUP(I1839,属性值!A:D,4,FALSE))))</f>
        <v/>
      </c>
      <c r="AC1839" s="90">
        <v>25</v>
      </c>
      <c r="AD1839" s="90" t="str">
        <f>IF(AC1839="","",VLOOKUP(AC1839,状态名词!A:C,2,FALSE))</f>
        <v>duochong</v>
      </c>
      <c r="AE1839" s="90" t="str">
        <f>IF(AC1839="","",VLOOKUP(AC1839,状态名词!A:C,3,FALSE))</f>
        <v>多重施法</v>
      </c>
      <c r="AF1839" s="90">
        <v>40</v>
      </c>
    </row>
    <row r="1840" spans="1:32">
      <c r="A1840" s="90">
        <v>16097</v>
      </c>
      <c r="B1840" s="90">
        <v>20</v>
      </c>
      <c r="C1840" s="90">
        <v>4</v>
      </c>
      <c r="D1840" s="90">
        <v>20</v>
      </c>
      <c r="E1840" s="90">
        <v>5</v>
      </c>
      <c r="F1840" s="90">
        <v>-8</v>
      </c>
      <c r="H1840" s="90">
        <v>11</v>
      </c>
      <c r="I1840" s="90" t="str">
        <f>IF(H1840="",I1839,VLOOKUP(H1840,装备类型!A:B,2,FALSE))</f>
        <v>头部</v>
      </c>
      <c r="J1840" s="90">
        <v>1</v>
      </c>
      <c r="K1840" s="90" t="s">
        <v>2410</v>
      </c>
      <c r="L1840" s="90" t="s">
        <v>5488</v>
      </c>
      <c r="O1840" s="90">
        <v>1</v>
      </c>
      <c r="P1840" s="90">
        <v>20</v>
      </c>
      <c r="Q1840" s="55">
        <f t="shared" si="60"/>
        <v>25</v>
      </c>
      <c r="R1840" s="90">
        <v>4</v>
      </c>
      <c r="T1840" s="90" t="s">
        <v>3319</v>
      </c>
      <c r="Y1840" s="90" t="str">
        <f>IF(VLOOKUP(I1840,属性值!A:F,2,FALSE)&lt;17,"",IF(P1840="","",INT(VLOOKUP(P1840,属性值!A:G,R1840+1,FALSE)*VLOOKUP(I1840,属性值!A:F,5,FALSE))))</f>
        <v/>
      </c>
      <c r="Z1840" s="90" t="str">
        <f t="shared" si="61"/>
        <v/>
      </c>
      <c r="AA1840" s="90">
        <f>IF(VLOOKUP(I1840,属性值!A:B,2,FALSE)&gt;16,"",IF(P1840="","",INT(VLOOKUP(P1840,属性值!I:O,R1840+1,FALSE)*VLOOKUP(I1840,属性值!A:D,3,FALSE))))</f>
        <v>260</v>
      </c>
      <c r="AB1840" s="90">
        <f>IF(VLOOKUP(I1840,属性值!A:B,2,FALSE)&gt;16,"",IF(P1840="","",INT(VLOOKUP(P1840,属性值!I:O,R1840+1,FALSE)*VLOOKUP(I1840,属性值!A:D,4,FALSE))))</f>
        <v>130</v>
      </c>
      <c r="AC1840" s="90">
        <v>58</v>
      </c>
      <c r="AD1840" s="90" t="str">
        <f>IF(AC1840="","",VLOOKUP(AC1840,状态名词!A:C,2,FALSE))</f>
        <v>vit</v>
      </c>
      <c r="AE1840" s="90" t="str">
        <f>IF(AC1840="","",VLOOKUP(AC1840,状态名词!A:C,3,FALSE))</f>
        <v>体力</v>
      </c>
      <c r="AF1840" s="90">
        <v>20</v>
      </c>
    </row>
    <row r="1841" spans="1:32">
      <c r="I1841" s="90" t="str">
        <f>IF(H1841="",I1840,VLOOKUP(H1841,装备类型!A:B,2,FALSE))</f>
        <v>头部</v>
      </c>
      <c r="L1841" s="90" t="s">
        <v>225</v>
      </c>
      <c r="Q1841" s="55" t="str">
        <f t="shared" si="60"/>
        <v/>
      </c>
      <c r="Y1841" s="90" t="str">
        <f>IF(VLOOKUP(I1841,属性值!A:F,2,FALSE)&lt;17,"",IF(P1841="","",INT(VLOOKUP(P1841,属性值!A:G,R1841+1,FALSE)*VLOOKUP(I1841,属性值!A:F,5,FALSE))))</f>
        <v/>
      </c>
      <c r="Z1841" s="90" t="str">
        <f t="shared" si="61"/>
        <v/>
      </c>
      <c r="AA1841" s="90" t="str">
        <f>IF(VLOOKUP(I1841,属性值!A:B,2,FALSE)&gt;16,"",IF(P1841="","",INT(VLOOKUP(P1841,属性值!I:O,R1841+1,FALSE)*VLOOKUP(I1841,属性值!A:D,3,FALSE))))</f>
        <v/>
      </c>
      <c r="AB1841" s="90" t="str">
        <f>IF(VLOOKUP(I1841,属性值!A:B,2,FALSE)&gt;16,"",IF(P1841="","",INT(VLOOKUP(P1841,属性值!I:O,R1841+1,FALSE)*VLOOKUP(I1841,属性值!A:D,4,FALSE))))</f>
        <v/>
      </c>
      <c r="AC1841" s="90">
        <v>21</v>
      </c>
      <c r="AD1841" s="90" t="str">
        <f>IF(AC1841="","",VLOOKUP(AC1841,状态名词!A:C,2,FALSE))</f>
        <v>speed</v>
      </c>
      <c r="AE1841" s="90" t="str">
        <f>IF(AC1841="","",VLOOKUP(AC1841,状态名词!A:C,3,FALSE))</f>
        <v>速度+</v>
      </c>
      <c r="AF1841" s="90">
        <v>60</v>
      </c>
    </row>
    <row r="1842" spans="1:32">
      <c r="I1842" s="90" t="str">
        <f>IF(H1842="",I1841,VLOOKUP(H1842,装备类型!A:B,2,FALSE))</f>
        <v>头部</v>
      </c>
      <c r="L1842" s="90" t="s">
        <v>225</v>
      </c>
      <c r="Q1842" s="55" t="str">
        <f t="shared" si="60"/>
        <v/>
      </c>
      <c r="Y1842" s="90" t="str">
        <f>IF(VLOOKUP(I1842,属性值!A:F,2,FALSE)&lt;17,"",IF(P1842="","",INT(VLOOKUP(P1842,属性值!A:G,R1842+1,FALSE)*VLOOKUP(I1842,属性值!A:F,5,FALSE))))</f>
        <v/>
      </c>
      <c r="Z1842" s="90" t="str">
        <f t="shared" si="61"/>
        <v/>
      </c>
      <c r="AA1842" s="90" t="str">
        <f>IF(VLOOKUP(I1842,属性值!A:B,2,FALSE)&gt;16,"",IF(P1842="","",INT(VLOOKUP(P1842,属性值!I:O,R1842+1,FALSE)*VLOOKUP(I1842,属性值!A:D,3,FALSE))))</f>
        <v/>
      </c>
      <c r="AB1842" s="90" t="str">
        <f>IF(VLOOKUP(I1842,属性值!A:B,2,FALSE)&gt;16,"",IF(P1842="","",INT(VLOOKUP(P1842,属性值!I:O,R1842+1,FALSE)*VLOOKUP(I1842,属性值!A:D,4,FALSE))))</f>
        <v/>
      </c>
      <c r="AC1842" s="90">
        <v>24</v>
      </c>
      <c r="AD1842" s="90" t="str">
        <f>IF(AC1842="","",VLOOKUP(AC1842,状态名词!A:C,2,FALSE))</f>
        <v>heal</v>
      </c>
      <c r="AE1842" s="90" t="str">
        <f>IF(AC1842="","",VLOOKUP(AC1842,状态名词!A:C,3,FALSE))</f>
        <v>治疗效果+</v>
      </c>
      <c r="AF1842" s="90">
        <v>60</v>
      </c>
    </row>
    <row r="1843" spans="1:32">
      <c r="I1843" s="90" t="str">
        <f>IF(H1843="",I1842,VLOOKUP(H1843,装备类型!A:B,2,FALSE))</f>
        <v>头部</v>
      </c>
      <c r="J1843" s="90">
        <v>2</v>
      </c>
      <c r="K1843" s="90" t="s">
        <v>2412</v>
      </c>
      <c r="L1843" s="90" t="s">
        <v>2411</v>
      </c>
      <c r="O1843" s="90">
        <v>1</v>
      </c>
      <c r="P1843" s="90">
        <v>40</v>
      </c>
      <c r="Q1843" s="55">
        <f t="shared" si="60"/>
        <v>45</v>
      </c>
      <c r="R1843" s="90">
        <v>4</v>
      </c>
      <c r="T1843" s="90" t="s">
        <v>3319</v>
      </c>
      <c r="Y1843" s="90" t="str">
        <f>IF(VLOOKUP(I1843,属性值!A:F,2,FALSE)&lt;17,"",IF(P1843="","",INT(VLOOKUP(P1843,属性值!A:G,R1843+1,FALSE)*VLOOKUP(I1843,属性值!A:F,5,FALSE))))</f>
        <v/>
      </c>
      <c r="Z1843" s="90" t="str">
        <f t="shared" si="61"/>
        <v/>
      </c>
      <c r="AA1843" s="90">
        <f>IF(VLOOKUP(I1843,属性值!A:B,2,FALSE)&gt;16,"",IF(P1843="","",INT(VLOOKUP(P1843,属性值!I:O,R1843+1,FALSE)*VLOOKUP(I1843,属性值!A:D,3,FALSE))))</f>
        <v>572</v>
      </c>
      <c r="AB1843" s="90">
        <f>IF(VLOOKUP(I1843,属性值!A:B,2,FALSE)&gt;16,"",IF(P1843="","",INT(VLOOKUP(P1843,属性值!I:O,R1843+1,FALSE)*VLOOKUP(I1843,属性值!A:D,4,FALSE))))</f>
        <v>286</v>
      </c>
      <c r="AC1843" s="90">
        <v>58</v>
      </c>
      <c r="AD1843" s="90" t="str">
        <f>IF(AC1843="","",VLOOKUP(AC1843,状态名词!A:C,2,FALSE))</f>
        <v>vit</v>
      </c>
      <c r="AE1843" s="90" t="str">
        <f>IF(AC1843="","",VLOOKUP(AC1843,状态名词!A:C,3,FALSE))</f>
        <v>体力</v>
      </c>
      <c r="AF1843" s="90">
        <v>20</v>
      </c>
    </row>
    <row r="1844" spans="1:32">
      <c r="I1844" s="90" t="str">
        <f>IF(H1844="",I1843,VLOOKUP(H1844,装备类型!A:B,2,FALSE))</f>
        <v>头部</v>
      </c>
      <c r="L1844" s="90" t="s">
        <v>225</v>
      </c>
      <c r="Q1844" s="55" t="str">
        <f t="shared" si="60"/>
        <v/>
      </c>
      <c r="Y1844" s="90" t="str">
        <f>IF(VLOOKUP(I1844,属性值!A:F,2,FALSE)&lt;17,"",IF(P1844="","",INT(VLOOKUP(P1844,属性值!A:G,R1844+1,FALSE)*VLOOKUP(I1844,属性值!A:F,5,FALSE))))</f>
        <v/>
      </c>
      <c r="Z1844" s="90" t="str">
        <f t="shared" si="61"/>
        <v/>
      </c>
      <c r="AA1844" s="90" t="str">
        <f>IF(VLOOKUP(I1844,属性值!A:B,2,FALSE)&gt;16,"",IF(P1844="","",INT(VLOOKUP(P1844,属性值!I:O,R1844+1,FALSE)*VLOOKUP(I1844,属性值!A:D,3,FALSE))))</f>
        <v/>
      </c>
      <c r="AB1844" s="90" t="str">
        <f>IF(VLOOKUP(I1844,属性值!A:B,2,FALSE)&gt;16,"",IF(P1844="","",INT(VLOOKUP(P1844,属性值!I:O,R1844+1,FALSE)*VLOOKUP(I1844,属性值!A:D,4,FALSE))))</f>
        <v/>
      </c>
      <c r="AC1844" s="90">
        <v>21</v>
      </c>
      <c r="AD1844" s="90" t="str">
        <f>IF(AC1844="","",VLOOKUP(AC1844,状态名词!A:C,2,FALSE))</f>
        <v>speed</v>
      </c>
      <c r="AE1844" s="90" t="str">
        <f>IF(AC1844="","",VLOOKUP(AC1844,状态名词!A:C,3,FALSE))</f>
        <v>速度+</v>
      </c>
      <c r="AF1844" s="90">
        <v>100</v>
      </c>
    </row>
    <row r="1845" spans="1:32">
      <c r="I1845" s="90" t="str">
        <f>IF(H1845="",I1844,VLOOKUP(H1845,装备类型!A:B,2,FALSE))</f>
        <v>头部</v>
      </c>
      <c r="L1845" s="90" t="s">
        <v>225</v>
      </c>
      <c r="Q1845" s="55" t="str">
        <f t="shared" si="60"/>
        <v/>
      </c>
      <c r="Y1845" s="90" t="str">
        <f>IF(VLOOKUP(I1845,属性值!A:F,2,FALSE)&lt;17,"",IF(P1845="","",INT(VLOOKUP(P1845,属性值!A:G,R1845+1,FALSE)*VLOOKUP(I1845,属性值!A:F,5,FALSE))))</f>
        <v/>
      </c>
      <c r="Z1845" s="90" t="str">
        <f t="shared" si="61"/>
        <v/>
      </c>
      <c r="AA1845" s="90" t="str">
        <f>IF(VLOOKUP(I1845,属性值!A:B,2,FALSE)&gt;16,"",IF(P1845="","",INT(VLOOKUP(P1845,属性值!I:O,R1845+1,FALSE)*VLOOKUP(I1845,属性值!A:D,3,FALSE))))</f>
        <v/>
      </c>
      <c r="AB1845" s="90" t="str">
        <f>IF(VLOOKUP(I1845,属性值!A:B,2,FALSE)&gt;16,"",IF(P1845="","",INT(VLOOKUP(P1845,属性值!I:O,R1845+1,FALSE)*VLOOKUP(I1845,属性值!A:D,4,FALSE))))</f>
        <v/>
      </c>
      <c r="AC1845" s="90">
        <v>24</v>
      </c>
      <c r="AD1845" s="90" t="str">
        <f>IF(AC1845="","",VLOOKUP(AC1845,状态名词!A:C,2,FALSE))</f>
        <v>heal</v>
      </c>
      <c r="AE1845" s="90" t="str">
        <f>IF(AC1845="","",VLOOKUP(AC1845,状态名词!A:C,3,FALSE))</f>
        <v>治疗效果+</v>
      </c>
      <c r="AF1845" s="90">
        <v>100</v>
      </c>
    </row>
    <row r="1846" spans="1:32">
      <c r="I1846" s="90" t="str">
        <f>IF(H1846="",I1845,VLOOKUP(H1846,装备类型!A:B,2,FALSE))</f>
        <v>头部</v>
      </c>
      <c r="J1846" s="90">
        <v>3</v>
      </c>
      <c r="K1846" s="90" t="s">
        <v>2413</v>
      </c>
      <c r="L1846" s="90" t="s">
        <v>2411</v>
      </c>
      <c r="O1846" s="90">
        <v>1</v>
      </c>
      <c r="P1846" s="90">
        <v>60</v>
      </c>
      <c r="Q1846" s="55">
        <f t="shared" si="60"/>
        <v>67</v>
      </c>
      <c r="R1846" s="90">
        <v>5</v>
      </c>
      <c r="T1846" s="90" t="s">
        <v>3319</v>
      </c>
      <c r="U1846" s="90">
        <v>33761</v>
      </c>
      <c r="Y1846" s="90" t="str">
        <f>IF(VLOOKUP(I1846,属性值!A:F,2,FALSE)&lt;17,"",IF(P1846="","",INT(VLOOKUP(P1846,属性值!A:G,R1846+1,FALSE)*VLOOKUP(I1846,属性值!A:F,5,FALSE))))</f>
        <v/>
      </c>
      <c r="Z1846" s="90" t="str">
        <f t="shared" si="61"/>
        <v/>
      </c>
      <c r="AA1846" s="90">
        <f>IF(VLOOKUP(I1846,属性值!A:B,2,FALSE)&gt;16,"",IF(P1846="","",INT(VLOOKUP(P1846,属性值!I:O,R1846+1,FALSE)*VLOOKUP(I1846,属性值!A:D,3,FALSE))))</f>
        <v>1285</v>
      </c>
      <c r="AB1846" s="90">
        <f>IF(VLOOKUP(I1846,属性值!A:B,2,FALSE)&gt;16,"",IF(P1846="","",INT(VLOOKUP(P1846,属性值!I:O,R1846+1,FALSE)*VLOOKUP(I1846,属性值!A:D,4,FALSE))))</f>
        <v>642</v>
      </c>
      <c r="AC1846" s="90">
        <v>58</v>
      </c>
      <c r="AD1846" s="90" t="str">
        <f>IF(AC1846="","",VLOOKUP(AC1846,状态名词!A:C,2,FALSE))</f>
        <v>vit</v>
      </c>
      <c r="AE1846" s="90" t="str">
        <f>IF(AC1846="","",VLOOKUP(AC1846,状态名词!A:C,3,FALSE))</f>
        <v>体力</v>
      </c>
      <c r="AF1846" s="90">
        <v>40</v>
      </c>
    </row>
    <row r="1847" spans="1:32">
      <c r="I1847" s="90" t="str">
        <f>IF(H1847="",I1846,VLOOKUP(H1847,装备类型!A:B,2,FALSE))</f>
        <v>头部</v>
      </c>
      <c r="L1847" s="90" t="s">
        <v>225</v>
      </c>
      <c r="Q1847" s="55" t="str">
        <f t="shared" si="60"/>
        <v/>
      </c>
      <c r="Y1847" s="90" t="str">
        <f>IF(VLOOKUP(I1847,属性值!A:F,2,FALSE)&lt;17,"",IF(P1847="","",INT(VLOOKUP(P1847,属性值!A:G,R1847+1,FALSE)*VLOOKUP(I1847,属性值!A:F,5,FALSE))))</f>
        <v/>
      </c>
      <c r="Z1847" s="90" t="str">
        <f t="shared" si="61"/>
        <v/>
      </c>
      <c r="AA1847" s="90" t="str">
        <f>IF(VLOOKUP(I1847,属性值!A:B,2,FALSE)&gt;16,"",IF(P1847="","",INT(VLOOKUP(P1847,属性值!I:O,R1847+1,FALSE)*VLOOKUP(I1847,属性值!A:D,3,FALSE))))</f>
        <v/>
      </c>
      <c r="AB1847" s="90" t="str">
        <f>IF(VLOOKUP(I1847,属性值!A:B,2,FALSE)&gt;16,"",IF(P1847="","",INT(VLOOKUP(P1847,属性值!I:O,R1847+1,FALSE)*VLOOKUP(I1847,属性值!A:D,4,FALSE))))</f>
        <v/>
      </c>
      <c r="AC1847" s="90">
        <v>21</v>
      </c>
      <c r="AD1847" s="90" t="str">
        <f>IF(AC1847="","",VLOOKUP(AC1847,状态名词!A:C,2,FALSE))</f>
        <v>speed</v>
      </c>
      <c r="AE1847" s="90" t="str">
        <f>IF(AC1847="","",VLOOKUP(AC1847,状态名词!A:C,3,FALSE))</f>
        <v>速度+</v>
      </c>
      <c r="AF1847" s="90">
        <v>160</v>
      </c>
    </row>
    <row r="1848" spans="1:32">
      <c r="I1848" s="90" t="str">
        <f>IF(H1848="",I1847,VLOOKUP(H1848,装备类型!A:B,2,FALSE))</f>
        <v>头部</v>
      </c>
      <c r="L1848" s="90" t="s">
        <v>225</v>
      </c>
      <c r="Q1848" s="55" t="str">
        <f t="shared" si="60"/>
        <v/>
      </c>
      <c r="Y1848" s="90" t="str">
        <f>IF(VLOOKUP(I1848,属性值!A:F,2,FALSE)&lt;17,"",IF(P1848="","",INT(VLOOKUP(P1848,属性值!A:G,R1848+1,FALSE)*VLOOKUP(I1848,属性值!A:F,5,FALSE))))</f>
        <v/>
      </c>
      <c r="Z1848" s="90" t="str">
        <f t="shared" si="61"/>
        <v/>
      </c>
      <c r="AA1848" s="90" t="str">
        <f>IF(VLOOKUP(I1848,属性值!A:B,2,FALSE)&gt;16,"",IF(P1848="","",INT(VLOOKUP(P1848,属性值!I:O,R1848+1,FALSE)*VLOOKUP(I1848,属性值!A:D,3,FALSE))))</f>
        <v/>
      </c>
      <c r="AB1848" s="90" t="str">
        <f>IF(VLOOKUP(I1848,属性值!A:B,2,FALSE)&gt;16,"",IF(P1848="","",INT(VLOOKUP(P1848,属性值!I:O,R1848+1,FALSE)*VLOOKUP(I1848,属性值!A:D,4,FALSE))))</f>
        <v/>
      </c>
      <c r="AC1848" s="90">
        <v>24</v>
      </c>
      <c r="AD1848" s="90" t="str">
        <f>IF(AC1848="","",VLOOKUP(AC1848,状态名词!A:C,2,FALSE))</f>
        <v>heal</v>
      </c>
      <c r="AE1848" s="90" t="str">
        <f>IF(AC1848="","",VLOOKUP(AC1848,状态名词!A:C,3,FALSE))</f>
        <v>治疗效果+</v>
      </c>
      <c r="AF1848" s="90">
        <v>160</v>
      </c>
    </row>
    <row r="1849" spans="1:32">
      <c r="A1849" s="90">
        <v>16098</v>
      </c>
      <c r="B1849" s="90">
        <v>20</v>
      </c>
      <c r="C1849" s="90">
        <v>4</v>
      </c>
      <c r="D1849" s="90">
        <v>20</v>
      </c>
      <c r="E1849" s="90">
        <v>5</v>
      </c>
      <c r="F1849" s="90">
        <v>-8</v>
      </c>
      <c r="H1849" s="90">
        <v>12</v>
      </c>
      <c r="I1849" s="90" t="str">
        <f>IF(H1849="",I1848,VLOOKUP(H1849,装备类型!A:B,2,FALSE))</f>
        <v>胸部</v>
      </c>
      <c r="J1849" s="90">
        <v>1</v>
      </c>
      <c r="K1849" s="90" t="s">
        <v>2414</v>
      </c>
      <c r="L1849" s="90" t="s">
        <v>5489</v>
      </c>
      <c r="O1849" s="90">
        <v>1</v>
      </c>
      <c r="P1849" s="90">
        <v>20</v>
      </c>
      <c r="Q1849" s="55">
        <f t="shared" si="60"/>
        <v>25</v>
      </c>
      <c r="R1849" s="90">
        <v>4</v>
      </c>
      <c r="T1849" s="90" t="s">
        <v>3320</v>
      </c>
      <c r="Y1849" s="90" t="str">
        <f>IF(VLOOKUP(I1849,属性值!A:F,2,FALSE)&lt;17,"",IF(P1849="","",INT(VLOOKUP(P1849,属性值!A:G,R1849+1,FALSE)*VLOOKUP(I1849,属性值!A:F,5,FALSE))))</f>
        <v/>
      </c>
      <c r="Z1849" s="90" t="str">
        <f t="shared" si="61"/>
        <v/>
      </c>
      <c r="AA1849" s="90">
        <f>IF(VLOOKUP(I1849,属性值!A:B,2,FALSE)&gt;16,"",IF(P1849="","",INT(VLOOKUP(P1849,属性值!I:O,R1849+1,FALSE)*VLOOKUP(I1849,属性值!A:D,3,FALSE))))</f>
        <v>260</v>
      </c>
      <c r="AB1849" s="90">
        <f>IF(VLOOKUP(I1849,属性值!A:B,2,FALSE)&gt;16,"",IF(P1849="","",INT(VLOOKUP(P1849,属性值!I:O,R1849+1,FALSE)*VLOOKUP(I1849,属性值!A:D,4,FALSE))))</f>
        <v>130</v>
      </c>
      <c r="AC1849" s="90">
        <v>58</v>
      </c>
      <c r="AD1849" s="90" t="str">
        <f>IF(AC1849="","",VLOOKUP(AC1849,状态名词!A:C,2,FALSE))</f>
        <v>vit</v>
      </c>
      <c r="AE1849" s="90" t="str">
        <f>IF(AC1849="","",VLOOKUP(AC1849,状态名词!A:C,3,FALSE))</f>
        <v>体力</v>
      </c>
      <c r="AF1849" s="90">
        <v>20</v>
      </c>
    </row>
    <row r="1850" spans="1:32">
      <c r="I1850" s="90" t="str">
        <f>IF(H1850="",I1849,VLOOKUP(H1850,装备类型!A:B,2,FALSE))</f>
        <v>胸部</v>
      </c>
      <c r="L1850" s="90" t="s">
        <v>225</v>
      </c>
      <c r="Q1850" s="55" t="str">
        <f t="shared" si="60"/>
        <v/>
      </c>
      <c r="Y1850" s="90" t="str">
        <f>IF(VLOOKUP(I1850,属性值!A:F,2,FALSE)&lt;17,"",IF(P1850="","",INT(VLOOKUP(P1850,属性值!A:G,R1850+1,FALSE)*VLOOKUP(I1850,属性值!A:F,5,FALSE))))</f>
        <v/>
      </c>
      <c r="Z1850" s="90" t="str">
        <f t="shared" si="61"/>
        <v/>
      </c>
      <c r="AA1850" s="90" t="str">
        <f>IF(VLOOKUP(I1850,属性值!A:B,2,FALSE)&gt;16,"",IF(P1850="","",INT(VLOOKUP(P1850,属性值!I:O,R1850+1,FALSE)*VLOOKUP(I1850,属性值!A:D,3,FALSE))))</f>
        <v/>
      </c>
      <c r="AB1850" s="90" t="str">
        <f>IF(VLOOKUP(I1850,属性值!A:B,2,FALSE)&gt;16,"",IF(P1850="","",INT(VLOOKUP(P1850,属性值!I:O,R1850+1,FALSE)*VLOOKUP(I1850,属性值!A:D,4,FALSE))))</f>
        <v/>
      </c>
      <c r="AC1850" s="90">
        <v>19</v>
      </c>
      <c r="AD1850" s="90" t="str">
        <f>IF(AC1850="","",VLOOKUP(AC1850,状态名词!A:C,2,FALSE))</f>
        <v>rating</v>
      </c>
      <c r="AE1850" s="90" t="str">
        <f>IF(AC1850="","",VLOOKUP(AC1850,状态名词!A:C,3,FALSE))</f>
        <v>暴击+</v>
      </c>
      <c r="AF1850" s="90">
        <v>60</v>
      </c>
    </row>
    <row r="1851" spans="1:32">
      <c r="I1851" s="90" t="str">
        <f>IF(H1851="",I1850,VLOOKUP(H1851,装备类型!A:B,2,FALSE))</f>
        <v>胸部</v>
      </c>
      <c r="L1851" s="90" t="s">
        <v>225</v>
      </c>
      <c r="Q1851" s="55" t="str">
        <f t="shared" si="60"/>
        <v/>
      </c>
      <c r="Y1851" s="90" t="str">
        <f>IF(VLOOKUP(I1851,属性值!A:F,2,FALSE)&lt;17,"",IF(P1851="","",INT(VLOOKUP(P1851,属性值!A:G,R1851+1,FALSE)*VLOOKUP(I1851,属性值!A:F,5,FALSE))))</f>
        <v/>
      </c>
      <c r="Z1851" s="90" t="str">
        <f t="shared" si="61"/>
        <v/>
      </c>
      <c r="AA1851" s="90" t="str">
        <f>IF(VLOOKUP(I1851,属性值!A:B,2,FALSE)&gt;16,"",IF(P1851="","",INT(VLOOKUP(P1851,属性值!I:O,R1851+1,FALSE)*VLOOKUP(I1851,属性值!A:D,3,FALSE))))</f>
        <v/>
      </c>
      <c r="AB1851" s="90" t="str">
        <f>IF(VLOOKUP(I1851,属性值!A:B,2,FALSE)&gt;16,"",IF(P1851="","",INT(VLOOKUP(P1851,属性值!I:O,R1851+1,FALSE)*VLOOKUP(I1851,属性值!A:D,4,FALSE))))</f>
        <v/>
      </c>
      <c r="AC1851" s="90">
        <v>25</v>
      </c>
      <c r="AD1851" s="90" t="str">
        <f>IF(AC1851="","",VLOOKUP(AC1851,状态名词!A:C,2,FALSE))</f>
        <v>duochong</v>
      </c>
      <c r="AE1851" s="90" t="str">
        <f>IF(AC1851="","",VLOOKUP(AC1851,状态名词!A:C,3,FALSE))</f>
        <v>多重施法</v>
      </c>
      <c r="AF1851" s="90">
        <v>20</v>
      </c>
    </row>
    <row r="1852" spans="1:32">
      <c r="I1852" s="90" t="str">
        <f>IF(H1852="",I1851,VLOOKUP(H1852,装备类型!A:B,2,FALSE))</f>
        <v>胸部</v>
      </c>
      <c r="J1852" s="90">
        <v>2</v>
      </c>
      <c r="K1852" s="90" t="s">
        <v>2416</v>
      </c>
      <c r="L1852" s="90" t="s">
        <v>2415</v>
      </c>
      <c r="O1852" s="90">
        <v>1</v>
      </c>
      <c r="P1852" s="90">
        <v>40</v>
      </c>
      <c r="Q1852" s="55">
        <f t="shared" si="60"/>
        <v>45</v>
      </c>
      <c r="R1852" s="90">
        <v>4</v>
      </c>
      <c r="T1852" s="90" t="s">
        <v>3320</v>
      </c>
      <c r="Y1852" s="90" t="str">
        <f>IF(VLOOKUP(I1852,属性值!A:F,2,FALSE)&lt;17,"",IF(P1852="","",INT(VLOOKUP(P1852,属性值!A:G,R1852+1,FALSE)*VLOOKUP(I1852,属性值!A:F,5,FALSE))))</f>
        <v/>
      </c>
      <c r="Z1852" s="90" t="str">
        <f t="shared" si="61"/>
        <v/>
      </c>
      <c r="AA1852" s="90">
        <f>IF(VLOOKUP(I1852,属性值!A:B,2,FALSE)&gt;16,"",IF(P1852="","",INT(VLOOKUP(P1852,属性值!I:O,R1852+1,FALSE)*VLOOKUP(I1852,属性值!A:D,3,FALSE))))</f>
        <v>572</v>
      </c>
      <c r="AB1852" s="90">
        <f>IF(VLOOKUP(I1852,属性值!A:B,2,FALSE)&gt;16,"",IF(P1852="","",INT(VLOOKUP(P1852,属性值!I:O,R1852+1,FALSE)*VLOOKUP(I1852,属性值!A:D,4,FALSE))))</f>
        <v>286</v>
      </c>
      <c r="AC1852" s="90">
        <v>58</v>
      </c>
      <c r="AD1852" s="90" t="str">
        <f>IF(AC1852="","",VLOOKUP(AC1852,状态名词!A:C,2,FALSE))</f>
        <v>vit</v>
      </c>
      <c r="AE1852" s="90" t="str">
        <f>IF(AC1852="","",VLOOKUP(AC1852,状态名词!A:C,3,FALSE))</f>
        <v>体力</v>
      </c>
      <c r="AF1852" s="90">
        <v>20</v>
      </c>
    </row>
    <row r="1853" spans="1:32">
      <c r="I1853" s="90" t="str">
        <f>IF(H1853="",I1852,VLOOKUP(H1853,装备类型!A:B,2,FALSE))</f>
        <v>胸部</v>
      </c>
      <c r="L1853" s="90" t="s">
        <v>225</v>
      </c>
      <c r="Q1853" s="55" t="str">
        <f t="shared" si="60"/>
        <v/>
      </c>
      <c r="Y1853" s="90" t="str">
        <f>IF(VLOOKUP(I1853,属性值!A:F,2,FALSE)&lt;17,"",IF(P1853="","",INT(VLOOKUP(P1853,属性值!A:G,R1853+1,FALSE)*VLOOKUP(I1853,属性值!A:F,5,FALSE))))</f>
        <v/>
      </c>
      <c r="Z1853" s="90" t="str">
        <f t="shared" si="61"/>
        <v/>
      </c>
      <c r="AA1853" s="90" t="str">
        <f>IF(VLOOKUP(I1853,属性值!A:B,2,FALSE)&gt;16,"",IF(P1853="","",INT(VLOOKUP(P1853,属性值!I:O,R1853+1,FALSE)*VLOOKUP(I1853,属性值!A:D,3,FALSE))))</f>
        <v/>
      </c>
      <c r="AB1853" s="90" t="str">
        <f>IF(VLOOKUP(I1853,属性值!A:B,2,FALSE)&gt;16,"",IF(P1853="","",INT(VLOOKUP(P1853,属性值!I:O,R1853+1,FALSE)*VLOOKUP(I1853,属性值!A:D,4,FALSE))))</f>
        <v/>
      </c>
      <c r="AC1853" s="90">
        <v>19</v>
      </c>
      <c r="AD1853" s="90" t="str">
        <f>IF(AC1853="","",VLOOKUP(AC1853,状态名词!A:C,2,FALSE))</f>
        <v>rating</v>
      </c>
      <c r="AE1853" s="90" t="str">
        <f>IF(AC1853="","",VLOOKUP(AC1853,状态名词!A:C,3,FALSE))</f>
        <v>暴击+</v>
      </c>
      <c r="AF1853" s="90">
        <v>100</v>
      </c>
    </row>
    <row r="1854" spans="1:32">
      <c r="I1854" s="90" t="str">
        <f>IF(H1854="",I1853,VLOOKUP(H1854,装备类型!A:B,2,FALSE))</f>
        <v>胸部</v>
      </c>
      <c r="L1854" s="90" t="s">
        <v>225</v>
      </c>
      <c r="Q1854" s="55" t="str">
        <f t="shared" si="60"/>
        <v/>
      </c>
      <c r="Y1854" s="90" t="str">
        <f>IF(VLOOKUP(I1854,属性值!A:F,2,FALSE)&lt;17,"",IF(P1854="","",INT(VLOOKUP(P1854,属性值!A:G,R1854+1,FALSE)*VLOOKUP(I1854,属性值!A:F,5,FALSE))))</f>
        <v/>
      </c>
      <c r="Z1854" s="90" t="str">
        <f t="shared" si="61"/>
        <v/>
      </c>
      <c r="AA1854" s="90" t="str">
        <f>IF(VLOOKUP(I1854,属性值!A:B,2,FALSE)&gt;16,"",IF(P1854="","",INT(VLOOKUP(P1854,属性值!I:O,R1854+1,FALSE)*VLOOKUP(I1854,属性值!A:D,3,FALSE))))</f>
        <v/>
      </c>
      <c r="AB1854" s="90" t="str">
        <f>IF(VLOOKUP(I1854,属性值!A:B,2,FALSE)&gt;16,"",IF(P1854="","",INT(VLOOKUP(P1854,属性值!I:O,R1854+1,FALSE)*VLOOKUP(I1854,属性值!A:D,4,FALSE))))</f>
        <v/>
      </c>
      <c r="AC1854" s="90">
        <v>25</v>
      </c>
      <c r="AD1854" s="90" t="str">
        <f>IF(AC1854="","",VLOOKUP(AC1854,状态名词!A:C,2,FALSE))</f>
        <v>duochong</v>
      </c>
      <c r="AE1854" s="90" t="str">
        <f>IF(AC1854="","",VLOOKUP(AC1854,状态名词!A:C,3,FALSE))</f>
        <v>多重施法</v>
      </c>
      <c r="AF1854" s="90">
        <v>50</v>
      </c>
    </row>
    <row r="1855" spans="1:32">
      <c r="I1855" s="90" t="str">
        <f>IF(H1855="",I1854,VLOOKUP(H1855,装备类型!A:B,2,FALSE))</f>
        <v>胸部</v>
      </c>
      <c r="J1855" s="90">
        <v>3</v>
      </c>
      <c r="K1855" s="90" t="s">
        <v>2417</v>
      </c>
      <c r="L1855" s="90" t="s">
        <v>2415</v>
      </c>
      <c r="O1855" s="90">
        <v>1</v>
      </c>
      <c r="P1855" s="90">
        <v>60</v>
      </c>
      <c r="Q1855" s="55">
        <f t="shared" si="60"/>
        <v>67</v>
      </c>
      <c r="R1855" s="90">
        <v>5</v>
      </c>
      <c r="T1855" s="90" t="s">
        <v>3320</v>
      </c>
      <c r="U1855" s="90">
        <v>33762</v>
      </c>
      <c r="Y1855" s="90" t="str">
        <f>IF(VLOOKUP(I1855,属性值!A:F,2,FALSE)&lt;17,"",IF(P1855="","",INT(VLOOKUP(P1855,属性值!A:G,R1855+1,FALSE)*VLOOKUP(I1855,属性值!A:F,5,FALSE))))</f>
        <v/>
      </c>
      <c r="Z1855" s="90" t="str">
        <f t="shared" si="61"/>
        <v/>
      </c>
      <c r="AA1855" s="90">
        <f>IF(VLOOKUP(I1855,属性值!A:B,2,FALSE)&gt;16,"",IF(P1855="","",INT(VLOOKUP(P1855,属性值!I:O,R1855+1,FALSE)*VLOOKUP(I1855,属性值!A:D,3,FALSE))))</f>
        <v>1285</v>
      </c>
      <c r="AB1855" s="90">
        <f>IF(VLOOKUP(I1855,属性值!A:B,2,FALSE)&gt;16,"",IF(P1855="","",INT(VLOOKUP(P1855,属性值!I:O,R1855+1,FALSE)*VLOOKUP(I1855,属性值!A:D,4,FALSE))))</f>
        <v>642</v>
      </c>
      <c r="AC1855" s="90">
        <v>58</v>
      </c>
      <c r="AD1855" s="90" t="str">
        <f>IF(AC1855="","",VLOOKUP(AC1855,状态名词!A:C,2,FALSE))</f>
        <v>vit</v>
      </c>
      <c r="AE1855" s="90" t="str">
        <f>IF(AC1855="","",VLOOKUP(AC1855,状态名词!A:C,3,FALSE))</f>
        <v>体力</v>
      </c>
      <c r="AF1855" s="90">
        <v>40</v>
      </c>
    </row>
    <row r="1856" spans="1:32">
      <c r="I1856" s="90" t="str">
        <f>IF(H1856="",I1855,VLOOKUP(H1856,装备类型!A:B,2,FALSE))</f>
        <v>胸部</v>
      </c>
      <c r="L1856" s="90" t="s">
        <v>225</v>
      </c>
      <c r="Q1856" s="55" t="str">
        <f t="shared" si="60"/>
        <v/>
      </c>
      <c r="Y1856" s="90" t="str">
        <f>IF(VLOOKUP(I1856,属性值!A:F,2,FALSE)&lt;17,"",IF(P1856="","",INT(VLOOKUP(P1856,属性值!A:G,R1856+1,FALSE)*VLOOKUP(I1856,属性值!A:F,5,FALSE))))</f>
        <v/>
      </c>
      <c r="Z1856" s="90" t="str">
        <f t="shared" si="61"/>
        <v/>
      </c>
      <c r="AA1856" s="90" t="str">
        <f>IF(VLOOKUP(I1856,属性值!A:B,2,FALSE)&gt;16,"",IF(P1856="","",INT(VLOOKUP(P1856,属性值!I:O,R1856+1,FALSE)*VLOOKUP(I1856,属性值!A:D,3,FALSE))))</f>
        <v/>
      </c>
      <c r="AB1856" s="90" t="str">
        <f>IF(VLOOKUP(I1856,属性值!A:B,2,FALSE)&gt;16,"",IF(P1856="","",INT(VLOOKUP(P1856,属性值!I:O,R1856+1,FALSE)*VLOOKUP(I1856,属性值!A:D,4,FALSE))))</f>
        <v/>
      </c>
      <c r="AC1856" s="90">
        <v>19</v>
      </c>
      <c r="AD1856" s="90" t="str">
        <f>IF(AC1856="","",VLOOKUP(AC1856,状态名词!A:C,2,FALSE))</f>
        <v>rating</v>
      </c>
      <c r="AE1856" s="90" t="str">
        <f>IF(AC1856="","",VLOOKUP(AC1856,状态名词!A:C,3,FALSE))</f>
        <v>暴击+</v>
      </c>
      <c r="AF1856" s="90">
        <v>160</v>
      </c>
    </row>
    <row r="1857" spans="1:32">
      <c r="I1857" s="90" t="str">
        <f>IF(H1857="",I1856,VLOOKUP(H1857,装备类型!A:B,2,FALSE))</f>
        <v>胸部</v>
      </c>
      <c r="L1857" s="90" t="s">
        <v>225</v>
      </c>
      <c r="Q1857" s="55" t="str">
        <f t="shared" si="60"/>
        <v/>
      </c>
      <c r="Y1857" s="90" t="str">
        <f>IF(VLOOKUP(I1857,属性值!A:F,2,FALSE)&lt;17,"",IF(P1857="","",INT(VLOOKUP(P1857,属性值!A:G,R1857+1,FALSE)*VLOOKUP(I1857,属性值!A:F,5,FALSE))))</f>
        <v/>
      </c>
      <c r="Z1857" s="90" t="str">
        <f t="shared" si="61"/>
        <v/>
      </c>
      <c r="AA1857" s="90" t="str">
        <f>IF(VLOOKUP(I1857,属性值!A:B,2,FALSE)&gt;16,"",IF(P1857="","",INT(VLOOKUP(P1857,属性值!I:O,R1857+1,FALSE)*VLOOKUP(I1857,属性值!A:D,3,FALSE))))</f>
        <v/>
      </c>
      <c r="AB1857" s="90" t="str">
        <f>IF(VLOOKUP(I1857,属性值!A:B,2,FALSE)&gt;16,"",IF(P1857="","",INT(VLOOKUP(P1857,属性值!I:O,R1857+1,FALSE)*VLOOKUP(I1857,属性值!A:D,4,FALSE))))</f>
        <v/>
      </c>
      <c r="AC1857" s="90">
        <v>25</v>
      </c>
      <c r="AD1857" s="90" t="str">
        <f>IF(AC1857="","",VLOOKUP(AC1857,状态名词!A:C,2,FALSE))</f>
        <v>duochong</v>
      </c>
      <c r="AE1857" s="90" t="str">
        <f>IF(AC1857="","",VLOOKUP(AC1857,状态名词!A:C,3,FALSE))</f>
        <v>多重施法</v>
      </c>
      <c r="AF1857" s="90">
        <v>80</v>
      </c>
    </row>
    <row r="1858" spans="1:32">
      <c r="A1858" s="90">
        <v>16099</v>
      </c>
      <c r="B1858" s="90">
        <v>20</v>
      </c>
      <c r="C1858" s="90">
        <v>4</v>
      </c>
      <c r="D1858" s="90">
        <v>20</v>
      </c>
      <c r="E1858" s="90">
        <v>5</v>
      </c>
      <c r="F1858" s="90">
        <v>-8</v>
      </c>
      <c r="H1858" s="90">
        <v>13</v>
      </c>
      <c r="I1858" s="90" t="str">
        <f>IF(H1858="",I1857,VLOOKUP(H1858,装备类型!A:B,2,FALSE))</f>
        <v>腿部</v>
      </c>
      <c r="J1858" s="90">
        <v>1</v>
      </c>
      <c r="K1858" s="90" t="s">
        <v>2418</v>
      </c>
      <c r="L1858" s="90" t="s">
        <v>5490</v>
      </c>
      <c r="O1858" s="90">
        <v>1</v>
      </c>
      <c r="P1858" s="90">
        <v>20</v>
      </c>
      <c r="Q1858" s="55">
        <f t="shared" si="60"/>
        <v>25</v>
      </c>
      <c r="R1858" s="90">
        <v>4</v>
      </c>
      <c r="T1858" s="90" t="s">
        <v>3321</v>
      </c>
      <c r="Y1858" s="90" t="str">
        <f>IF(VLOOKUP(I1858,属性值!A:F,2,FALSE)&lt;17,"",IF(P1858="","",INT(VLOOKUP(P1858,属性值!A:G,R1858+1,FALSE)*VLOOKUP(I1858,属性值!A:F,5,FALSE))))</f>
        <v/>
      </c>
      <c r="Z1858" s="90" t="str">
        <f t="shared" si="61"/>
        <v/>
      </c>
      <c r="AA1858" s="90">
        <f>IF(VLOOKUP(I1858,属性值!A:B,2,FALSE)&gt;16,"",IF(P1858="","",INT(VLOOKUP(P1858,属性值!I:O,R1858+1,FALSE)*VLOOKUP(I1858,属性值!A:D,3,FALSE))))</f>
        <v>260</v>
      </c>
      <c r="AB1858" s="90">
        <f>IF(VLOOKUP(I1858,属性值!A:B,2,FALSE)&gt;16,"",IF(P1858="","",INT(VLOOKUP(P1858,属性值!I:O,R1858+1,FALSE)*VLOOKUP(I1858,属性值!A:D,4,FALSE))))</f>
        <v>130</v>
      </c>
      <c r="AC1858" s="90">
        <v>58</v>
      </c>
      <c r="AD1858" s="90" t="str">
        <f>IF(AC1858="","",VLOOKUP(AC1858,状态名词!A:C,2,FALSE))</f>
        <v>vit</v>
      </c>
      <c r="AE1858" s="90" t="str">
        <f>IF(AC1858="","",VLOOKUP(AC1858,状态名词!A:C,3,FALSE))</f>
        <v>体力</v>
      </c>
      <c r="AF1858" s="90">
        <v>20</v>
      </c>
    </row>
    <row r="1859" spans="1:32">
      <c r="I1859" s="90" t="str">
        <f>IF(H1859="",I1858,VLOOKUP(H1859,装备类型!A:B,2,FALSE))</f>
        <v>腿部</v>
      </c>
      <c r="L1859" s="90" t="s">
        <v>225</v>
      </c>
      <c r="Q1859" s="55" t="str">
        <f t="shared" si="60"/>
        <v/>
      </c>
      <c r="Y1859" s="90" t="str">
        <f>IF(VLOOKUP(I1859,属性值!A:F,2,FALSE)&lt;17,"",IF(P1859="","",INT(VLOOKUP(P1859,属性值!A:G,R1859+1,FALSE)*VLOOKUP(I1859,属性值!A:F,5,FALSE))))</f>
        <v/>
      </c>
      <c r="Z1859" s="90" t="str">
        <f t="shared" si="61"/>
        <v/>
      </c>
      <c r="AA1859" s="90" t="str">
        <f>IF(VLOOKUP(I1859,属性值!A:B,2,FALSE)&gt;16,"",IF(P1859="","",INT(VLOOKUP(P1859,属性值!I:O,R1859+1,FALSE)*VLOOKUP(I1859,属性值!A:D,3,FALSE))))</f>
        <v/>
      </c>
      <c r="AB1859" s="90" t="str">
        <f>IF(VLOOKUP(I1859,属性值!A:B,2,FALSE)&gt;16,"",IF(P1859="","",INT(VLOOKUP(P1859,属性值!I:O,R1859+1,FALSE)*VLOOKUP(I1859,属性值!A:D,4,FALSE))))</f>
        <v/>
      </c>
      <c r="AC1859" s="90">
        <v>21</v>
      </c>
      <c r="AD1859" s="90" t="str">
        <f>IF(AC1859="","",VLOOKUP(AC1859,状态名词!A:C,2,FALSE))</f>
        <v>speed</v>
      </c>
      <c r="AE1859" s="90" t="str">
        <f>IF(AC1859="","",VLOOKUP(AC1859,状态名词!A:C,3,FALSE))</f>
        <v>速度+</v>
      </c>
      <c r="AF1859" s="90">
        <v>60</v>
      </c>
    </row>
    <row r="1860" spans="1:32">
      <c r="I1860" s="90" t="str">
        <f>IF(H1860="",I1859,VLOOKUP(H1860,装备类型!A:B,2,FALSE))</f>
        <v>腿部</v>
      </c>
      <c r="L1860" s="90" t="s">
        <v>225</v>
      </c>
      <c r="Q1860" s="55" t="str">
        <f t="shared" si="60"/>
        <v/>
      </c>
      <c r="Y1860" s="90" t="str">
        <f>IF(VLOOKUP(I1860,属性值!A:F,2,FALSE)&lt;17,"",IF(P1860="","",INT(VLOOKUP(P1860,属性值!A:G,R1860+1,FALSE)*VLOOKUP(I1860,属性值!A:F,5,FALSE))))</f>
        <v/>
      </c>
      <c r="Z1860" s="90" t="str">
        <f t="shared" si="61"/>
        <v/>
      </c>
      <c r="AA1860" s="90" t="str">
        <f>IF(VLOOKUP(I1860,属性值!A:B,2,FALSE)&gt;16,"",IF(P1860="","",INT(VLOOKUP(P1860,属性值!I:O,R1860+1,FALSE)*VLOOKUP(I1860,属性值!A:D,3,FALSE))))</f>
        <v/>
      </c>
      <c r="AB1860" s="90" t="str">
        <f>IF(VLOOKUP(I1860,属性值!A:B,2,FALSE)&gt;16,"",IF(P1860="","",INT(VLOOKUP(P1860,属性值!I:O,R1860+1,FALSE)*VLOOKUP(I1860,属性值!A:D,4,FALSE))))</f>
        <v/>
      </c>
      <c r="AC1860" s="90">
        <v>24</v>
      </c>
      <c r="AD1860" s="90" t="str">
        <f>IF(AC1860="","",VLOOKUP(AC1860,状态名词!A:C,2,FALSE))</f>
        <v>heal</v>
      </c>
      <c r="AE1860" s="90" t="str">
        <f>IF(AC1860="","",VLOOKUP(AC1860,状态名词!A:C,3,FALSE))</f>
        <v>治疗效果+</v>
      </c>
      <c r="AF1860" s="90">
        <v>60</v>
      </c>
    </row>
    <row r="1861" spans="1:32">
      <c r="I1861" s="90" t="str">
        <f>IF(H1861="",I1860,VLOOKUP(H1861,装备类型!A:B,2,FALSE))</f>
        <v>腿部</v>
      </c>
      <c r="J1861" s="90">
        <v>2</v>
      </c>
      <c r="K1861" s="90" t="s">
        <v>2420</v>
      </c>
      <c r="L1861" s="90" t="s">
        <v>2419</v>
      </c>
      <c r="O1861" s="90">
        <v>1</v>
      </c>
      <c r="P1861" s="90">
        <v>40</v>
      </c>
      <c r="Q1861" s="55">
        <f t="shared" si="60"/>
        <v>45</v>
      </c>
      <c r="R1861" s="90">
        <v>4</v>
      </c>
      <c r="T1861" s="90" t="s">
        <v>3321</v>
      </c>
      <c r="Y1861" s="90" t="str">
        <f>IF(VLOOKUP(I1861,属性值!A:F,2,FALSE)&lt;17,"",IF(P1861="","",INT(VLOOKUP(P1861,属性值!A:G,R1861+1,FALSE)*VLOOKUP(I1861,属性值!A:F,5,FALSE))))</f>
        <v/>
      </c>
      <c r="Z1861" s="90" t="str">
        <f t="shared" si="61"/>
        <v/>
      </c>
      <c r="AA1861" s="90">
        <f>IF(VLOOKUP(I1861,属性值!A:B,2,FALSE)&gt;16,"",IF(P1861="","",INT(VLOOKUP(P1861,属性值!I:O,R1861+1,FALSE)*VLOOKUP(I1861,属性值!A:D,3,FALSE))))</f>
        <v>572</v>
      </c>
      <c r="AB1861" s="90">
        <f>IF(VLOOKUP(I1861,属性值!A:B,2,FALSE)&gt;16,"",IF(P1861="","",INT(VLOOKUP(P1861,属性值!I:O,R1861+1,FALSE)*VLOOKUP(I1861,属性值!A:D,4,FALSE))))</f>
        <v>286</v>
      </c>
      <c r="AC1861" s="90">
        <v>58</v>
      </c>
      <c r="AD1861" s="90" t="str">
        <f>IF(AC1861="","",VLOOKUP(AC1861,状态名词!A:C,2,FALSE))</f>
        <v>vit</v>
      </c>
      <c r="AE1861" s="90" t="str">
        <f>IF(AC1861="","",VLOOKUP(AC1861,状态名词!A:C,3,FALSE))</f>
        <v>体力</v>
      </c>
      <c r="AF1861" s="90">
        <v>20</v>
      </c>
    </row>
    <row r="1862" spans="1:32">
      <c r="I1862" s="90" t="str">
        <f>IF(H1862="",I1861,VLOOKUP(H1862,装备类型!A:B,2,FALSE))</f>
        <v>腿部</v>
      </c>
      <c r="L1862" s="90" t="s">
        <v>225</v>
      </c>
      <c r="Q1862" s="55" t="str">
        <f t="shared" si="60"/>
        <v/>
      </c>
      <c r="Y1862" s="90" t="str">
        <f>IF(VLOOKUP(I1862,属性值!A:F,2,FALSE)&lt;17,"",IF(P1862="","",INT(VLOOKUP(P1862,属性值!A:G,R1862+1,FALSE)*VLOOKUP(I1862,属性值!A:F,5,FALSE))))</f>
        <v/>
      </c>
      <c r="Z1862" s="90" t="str">
        <f t="shared" si="61"/>
        <v/>
      </c>
      <c r="AA1862" s="90" t="str">
        <f>IF(VLOOKUP(I1862,属性值!A:B,2,FALSE)&gt;16,"",IF(P1862="","",INT(VLOOKUP(P1862,属性值!I:O,R1862+1,FALSE)*VLOOKUP(I1862,属性值!A:D,3,FALSE))))</f>
        <v/>
      </c>
      <c r="AB1862" s="90" t="str">
        <f>IF(VLOOKUP(I1862,属性值!A:B,2,FALSE)&gt;16,"",IF(P1862="","",INT(VLOOKUP(P1862,属性值!I:O,R1862+1,FALSE)*VLOOKUP(I1862,属性值!A:D,4,FALSE))))</f>
        <v/>
      </c>
      <c r="AC1862" s="90">
        <v>21</v>
      </c>
      <c r="AD1862" s="90" t="str">
        <f>IF(AC1862="","",VLOOKUP(AC1862,状态名词!A:C,2,FALSE))</f>
        <v>speed</v>
      </c>
      <c r="AE1862" s="90" t="str">
        <f>IF(AC1862="","",VLOOKUP(AC1862,状态名词!A:C,3,FALSE))</f>
        <v>速度+</v>
      </c>
      <c r="AF1862" s="90">
        <v>100</v>
      </c>
    </row>
    <row r="1863" spans="1:32">
      <c r="I1863" s="90" t="str">
        <f>IF(H1863="",I1862,VLOOKUP(H1863,装备类型!A:B,2,FALSE))</f>
        <v>腿部</v>
      </c>
      <c r="L1863" s="90" t="s">
        <v>225</v>
      </c>
      <c r="Q1863" s="55" t="str">
        <f t="shared" si="60"/>
        <v/>
      </c>
      <c r="Y1863" s="90" t="str">
        <f>IF(VLOOKUP(I1863,属性值!A:F,2,FALSE)&lt;17,"",IF(P1863="","",INT(VLOOKUP(P1863,属性值!A:G,R1863+1,FALSE)*VLOOKUP(I1863,属性值!A:F,5,FALSE))))</f>
        <v/>
      </c>
      <c r="Z1863" s="90" t="str">
        <f t="shared" si="61"/>
        <v/>
      </c>
      <c r="AA1863" s="90" t="str">
        <f>IF(VLOOKUP(I1863,属性值!A:B,2,FALSE)&gt;16,"",IF(P1863="","",INT(VLOOKUP(P1863,属性值!I:O,R1863+1,FALSE)*VLOOKUP(I1863,属性值!A:D,3,FALSE))))</f>
        <v/>
      </c>
      <c r="AB1863" s="90" t="str">
        <f>IF(VLOOKUP(I1863,属性值!A:B,2,FALSE)&gt;16,"",IF(P1863="","",INT(VLOOKUP(P1863,属性值!I:O,R1863+1,FALSE)*VLOOKUP(I1863,属性值!A:D,4,FALSE))))</f>
        <v/>
      </c>
      <c r="AC1863" s="90">
        <v>24</v>
      </c>
      <c r="AD1863" s="90" t="str">
        <f>IF(AC1863="","",VLOOKUP(AC1863,状态名词!A:C,2,FALSE))</f>
        <v>heal</v>
      </c>
      <c r="AE1863" s="90" t="str">
        <f>IF(AC1863="","",VLOOKUP(AC1863,状态名词!A:C,3,FALSE))</f>
        <v>治疗效果+</v>
      </c>
      <c r="AF1863" s="90">
        <v>100</v>
      </c>
    </row>
    <row r="1864" spans="1:32">
      <c r="I1864" s="90" t="str">
        <f>IF(H1864="",I1863,VLOOKUP(H1864,装备类型!A:B,2,FALSE))</f>
        <v>腿部</v>
      </c>
      <c r="J1864" s="90">
        <v>3</v>
      </c>
      <c r="K1864" s="90" t="s">
        <v>2421</v>
      </c>
      <c r="L1864" s="90" t="s">
        <v>2419</v>
      </c>
      <c r="O1864" s="90">
        <v>1</v>
      </c>
      <c r="P1864" s="90">
        <v>60</v>
      </c>
      <c r="Q1864" s="55">
        <f t="shared" si="60"/>
        <v>67</v>
      </c>
      <c r="R1864" s="90">
        <v>5</v>
      </c>
      <c r="T1864" s="90" t="s">
        <v>3321</v>
      </c>
      <c r="U1864" s="90">
        <v>33763</v>
      </c>
      <c r="Y1864" s="90" t="str">
        <f>IF(VLOOKUP(I1864,属性值!A:F,2,FALSE)&lt;17,"",IF(P1864="","",INT(VLOOKUP(P1864,属性值!A:G,R1864+1,FALSE)*VLOOKUP(I1864,属性值!A:F,5,FALSE))))</f>
        <v/>
      </c>
      <c r="Z1864" s="90" t="str">
        <f t="shared" si="61"/>
        <v/>
      </c>
      <c r="AA1864" s="90">
        <f>IF(VLOOKUP(I1864,属性值!A:B,2,FALSE)&gt;16,"",IF(P1864="","",INT(VLOOKUP(P1864,属性值!I:O,R1864+1,FALSE)*VLOOKUP(I1864,属性值!A:D,3,FALSE))))</f>
        <v>1285</v>
      </c>
      <c r="AB1864" s="90">
        <f>IF(VLOOKUP(I1864,属性值!A:B,2,FALSE)&gt;16,"",IF(P1864="","",INT(VLOOKUP(P1864,属性值!I:O,R1864+1,FALSE)*VLOOKUP(I1864,属性值!A:D,4,FALSE))))</f>
        <v>642</v>
      </c>
      <c r="AC1864" s="90">
        <v>58</v>
      </c>
      <c r="AD1864" s="90" t="str">
        <f>IF(AC1864="","",VLOOKUP(AC1864,状态名词!A:C,2,FALSE))</f>
        <v>vit</v>
      </c>
      <c r="AE1864" s="90" t="str">
        <f>IF(AC1864="","",VLOOKUP(AC1864,状态名词!A:C,3,FALSE))</f>
        <v>体力</v>
      </c>
      <c r="AF1864" s="90">
        <v>40</v>
      </c>
    </row>
    <row r="1865" spans="1:32">
      <c r="I1865" s="90" t="str">
        <f>IF(H1865="",I1864,VLOOKUP(H1865,装备类型!A:B,2,FALSE))</f>
        <v>腿部</v>
      </c>
      <c r="L1865" s="90" t="s">
        <v>225</v>
      </c>
      <c r="Q1865" s="55" t="str">
        <f t="shared" si="60"/>
        <v/>
      </c>
      <c r="Y1865" s="90" t="str">
        <f>IF(VLOOKUP(I1865,属性值!A:F,2,FALSE)&lt;17,"",IF(P1865="","",INT(VLOOKUP(P1865,属性值!A:G,R1865+1,FALSE)*VLOOKUP(I1865,属性值!A:F,5,FALSE))))</f>
        <v/>
      </c>
      <c r="Z1865" s="90" t="str">
        <f t="shared" si="61"/>
        <v/>
      </c>
      <c r="AA1865" s="90" t="str">
        <f>IF(VLOOKUP(I1865,属性值!A:B,2,FALSE)&gt;16,"",IF(P1865="","",INT(VLOOKUP(P1865,属性值!I:O,R1865+1,FALSE)*VLOOKUP(I1865,属性值!A:D,3,FALSE))))</f>
        <v/>
      </c>
      <c r="AB1865" s="90" t="str">
        <f>IF(VLOOKUP(I1865,属性值!A:B,2,FALSE)&gt;16,"",IF(P1865="","",INT(VLOOKUP(P1865,属性值!I:O,R1865+1,FALSE)*VLOOKUP(I1865,属性值!A:D,4,FALSE))))</f>
        <v/>
      </c>
      <c r="AC1865" s="90">
        <v>21</v>
      </c>
      <c r="AD1865" s="90" t="str">
        <f>IF(AC1865="","",VLOOKUP(AC1865,状态名词!A:C,2,FALSE))</f>
        <v>speed</v>
      </c>
      <c r="AE1865" s="90" t="str">
        <f>IF(AC1865="","",VLOOKUP(AC1865,状态名词!A:C,3,FALSE))</f>
        <v>速度+</v>
      </c>
      <c r="AF1865" s="90">
        <v>160</v>
      </c>
    </row>
    <row r="1866" spans="1:32">
      <c r="I1866" s="90" t="str">
        <f>IF(H1866="",I1865,VLOOKUP(H1866,装备类型!A:B,2,FALSE))</f>
        <v>腿部</v>
      </c>
      <c r="L1866" s="90" t="s">
        <v>225</v>
      </c>
      <c r="Q1866" s="55" t="str">
        <f t="shared" si="60"/>
        <v/>
      </c>
      <c r="Y1866" s="90" t="str">
        <f>IF(VLOOKUP(I1866,属性值!A:F,2,FALSE)&lt;17,"",IF(P1866="","",INT(VLOOKUP(P1866,属性值!A:G,R1866+1,FALSE)*VLOOKUP(I1866,属性值!A:F,5,FALSE))))</f>
        <v/>
      </c>
      <c r="Z1866" s="90" t="str">
        <f t="shared" si="61"/>
        <v/>
      </c>
      <c r="AA1866" s="90" t="str">
        <f>IF(VLOOKUP(I1866,属性值!A:B,2,FALSE)&gt;16,"",IF(P1866="","",INT(VLOOKUP(P1866,属性值!I:O,R1866+1,FALSE)*VLOOKUP(I1866,属性值!A:D,3,FALSE))))</f>
        <v/>
      </c>
      <c r="AB1866" s="90" t="str">
        <f>IF(VLOOKUP(I1866,属性值!A:B,2,FALSE)&gt;16,"",IF(P1866="","",INT(VLOOKUP(P1866,属性值!I:O,R1866+1,FALSE)*VLOOKUP(I1866,属性值!A:D,4,FALSE))))</f>
        <v/>
      </c>
      <c r="AC1866" s="90">
        <v>24</v>
      </c>
      <c r="AD1866" s="90" t="str">
        <f>IF(AC1866="","",VLOOKUP(AC1866,状态名词!A:C,2,FALSE))</f>
        <v>heal</v>
      </c>
      <c r="AE1866" s="90" t="str">
        <f>IF(AC1866="","",VLOOKUP(AC1866,状态名词!A:C,3,FALSE))</f>
        <v>治疗效果+</v>
      </c>
      <c r="AF1866" s="90">
        <v>160</v>
      </c>
    </row>
    <row r="1867" spans="1:32">
      <c r="A1867" s="90">
        <v>16100</v>
      </c>
      <c r="B1867" s="90">
        <v>20</v>
      </c>
      <c r="C1867" s="90">
        <v>4</v>
      </c>
      <c r="D1867" s="90">
        <v>20</v>
      </c>
      <c r="E1867" s="90">
        <v>5</v>
      </c>
      <c r="F1867" s="90">
        <v>-8</v>
      </c>
      <c r="H1867" s="90">
        <v>14</v>
      </c>
      <c r="I1867" s="90" t="str">
        <f>IF(H1867="",I1866,VLOOKUP(H1867,装备类型!A:B,2,FALSE))</f>
        <v>戒指</v>
      </c>
      <c r="J1867" s="90">
        <v>1</v>
      </c>
      <c r="K1867" s="90" t="s">
        <v>2422</v>
      </c>
      <c r="L1867" s="90" t="s">
        <v>5491</v>
      </c>
      <c r="O1867" s="90">
        <v>1</v>
      </c>
      <c r="P1867" s="90">
        <v>20</v>
      </c>
      <c r="Q1867" s="55">
        <f t="shared" si="60"/>
        <v>25</v>
      </c>
      <c r="R1867" s="90">
        <v>4</v>
      </c>
      <c r="T1867" s="90" t="s">
        <v>3322</v>
      </c>
      <c r="Y1867" s="90" t="str">
        <f>IF(VLOOKUP(I1867,属性值!A:F,2,FALSE)&lt;17,"",IF(P1867="","",INT(VLOOKUP(P1867,属性值!A:G,R1867+1,FALSE)*VLOOKUP(I1867,属性值!A:F,5,FALSE))))</f>
        <v/>
      </c>
      <c r="Z1867" s="90" t="str">
        <f t="shared" si="61"/>
        <v/>
      </c>
      <c r="AA1867" s="90">
        <f>IF(VLOOKUP(I1867,属性值!A:B,2,FALSE)&gt;16,"",IF(P1867="","",INT(VLOOKUP(P1867,属性值!I:O,R1867+1,FALSE)*VLOOKUP(I1867,属性值!A:D,3,FALSE))))</f>
        <v>130</v>
      </c>
      <c r="AB1867" s="90">
        <f>IF(VLOOKUP(I1867,属性值!A:B,2,FALSE)&gt;16,"",IF(P1867="","",INT(VLOOKUP(P1867,属性值!I:O,R1867+1,FALSE)*VLOOKUP(I1867,属性值!A:D,4,FALSE))))</f>
        <v>260</v>
      </c>
      <c r="AC1867" s="90">
        <v>54</v>
      </c>
      <c r="AD1867" s="90" t="str">
        <f>IF(AC1867="","",VLOOKUP(AC1867,状态名词!A:C,2,FALSE))</f>
        <v>spi</v>
      </c>
      <c r="AE1867" s="90" t="str">
        <f>IF(AC1867="","",VLOOKUP(AC1867,状态名词!A:C,3,FALSE))</f>
        <v>精神</v>
      </c>
      <c r="AF1867" s="90">
        <v>20</v>
      </c>
    </row>
    <row r="1868" spans="1:32">
      <c r="I1868" s="90" t="str">
        <f>IF(H1868="",I1867,VLOOKUP(H1868,装备类型!A:B,2,FALSE))</f>
        <v>戒指</v>
      </c>
      <c r="L1868" s="90" t="s">
        <v>225</v>
      </c>
      <c r="Q1868" s="55" t="str">
        <f t="shared" si="60"/>
        <v/>
      </c>
      <c r="Y1868" s="90" t="str">
        <f>IF(VLOOKUP(I1868,属性值!A:F,2,FALSE)&lt;17,"",IF(P1868="","",INT(VLOOKUP(P1868,属性值!A:G,R1868+1,FALSE)*VLOOKUP(I1868,属性值!A:F,5,FALSE))))</f>
        <v/>
      </c>
      <c r="Z1868" s="90" t="str">
        <f t="shared" si="61"/>
        <v/>
      </c>
      <c r="AA1868" s="90" t="str">
        <f>IF(VLOOKUP(I1868,属性值!A:B,2,FALSE)&gt;16,"",IF(P1868="","",INT(VLOOKUP(P1868,属性值!I:O,R1868+1,FALSE)*VLOOKUP(I1868,属性值!A:D,3,FALSE))))</f>
        <v/>
      </c>
      <c r="AB1868" s="90" t="str">
        <f>IF(VLOOKUP(I1868,属性值!A:B,2,FALSE)&gt;16,"",IF(P1868="","",INT(VLOOKUP(P1868,属性值!I:O,R1868+1,FALSE)*VLOOKUP(I1868,属性值!A:D,4,FALSE))))</f>
        <v/>
      </c>
      <c r="AC1868" s="90">
        <v>61</v>
      </c>
      <c r="AD1868" s="90" t="str">
        <f>IF(AC1868="","",VLOOKUP(AC1868,状态名词!A:C,2,FALSE))</f>
        <v>team_ad</v>
      </c>
      <c r="AE1868" s="90" t="str">
        <f>IF(AC1868="","",VLOOKUP(AC1868,状态名词!A:C,3,FALSE))</f>
        <v>队伍AD</v>
      </c>
      <c r="AF1868" s="90">
        <v>20</v>
      </c>
    </row>
    <row r="1869" spans="1:32">
      <c r="I1869" s="90" t="str">
        <f>IF(H1869="",I1868,VLOOKUP(H1869,装备类型!A:B,2,FALSE))</f>
        <v>戒指</v>
      </c>
      <c r="L1869" s="90" t="s">
        <v>225</v>
      </c>
      <c r="Q1869" s="55" t="str">
        <f t="shared" si="60"/>
        <v/>
      </c>
      <c r="Y1869" s="90" t="str">
        <f>IF(VLOOKUP(I1869,属性值!A:F,2,FALSE)&lt;17,"",IF(P1869="","",INT(VLOOKUP(P1869,属性值!A:G,R1869+1,FALSE)*VLOOKUP(I1869,属性值!A:F,5,FALSE))))</f>
        <v/>
      </c>
      <c r="Z1869" s="90" t="str">
        <f t="shared" si="61"/>
        <v/>
      </c>
      <c r="AA1869" s="90" t="str">
        <f>IF(VLOOKUP(I1869,属性值!A:B,2,FALSE)&gt;16,"",IF(P1869="","",INT(VLOOKUP(P1869,属性值!I:O,R1869+1,FALSE)*VLOOKUP(I1869,属性值!A:D,3,FALSE))))</f>
        <v/>
      </c>
      <c r="AB1869" s="90" t="str">
        <f>IF(VLOOKUP(I1869,属性值!A:B,2,FALSE)&gt;16,"",IF(P1869="","",INT(VLOOKUP(P1869,属性值!I:O,R1869+1,FALSE)*VLOOKUP(I1869,属性值!A:D,4,FALSE))))</f>
        <v/>
      </c>
      <c r="AC1869" s="90">
        <v>62</v>
      </c>
      <c r="AD1869" s="90" t="str">
        <f>IF(AC1869="","",VLOOKUP(AC1869,状态名词!A:C,2,FALSE))</f>
        <v>team_ap</v>
      </c>
      <c r="AE1869" s="90" t="str">
        <f>IF(AC1869="","",VLOOKUP(AC1869,状态名词!A:C,3,FALSE))</f>
        <v>队伍AP</v>
      </c>
      <c r="AF1869" s="90">
        <v>20</v>
      </c>
    </row>
    <row r="1870" spans="1:32">
      <c r="I1870" s="90" t="str">
        <f>IF(H1870="",I1869,VLOOKUP(H1870,装备类型!A:B,2,FALSE))</f>
        <v>戒指</v>
      </c>
      <c r="J1870" s="90">
        <v>2</v>
      </c>
      <c r="K1870" s="90" t="s">
        <v>2424</v>
      </c>
      <c r="L1870" s="90" t="s">
        <v>2423</v>
      </c>
      <c r="O1870" s="90">
        <v>1</v>
      </c>
      <c r="P1870" s="90">
        <v>40</v>
      </c>
      <c r="Q1870" s="55">
        <f t="shared" si="60"/>
        <v>45</v>
      </c>
      <c r="R1870" s="90">
        <v>4</v>
      </c>
      <c r="T1870" s="90" t="s">
        <v>3322</v>
      </c>
      <c r="Y1870" s="90" t="str">
        <f>IF(VLOOKUP(I1870,属性值!A:F,2,FALSE)&lt;17,"",IF(P1870="","",INT(VLOOKUP(P1870,属性值!A:G,R1870+1,FALSE)*VLOOKUP(I1870,属性值!A:F,5,FALSE))))</f>
        <v/>
      </c>
      <c r="Z1870" s="90" t="str">
        <f t="shared" si="61"/>
        <v/>
      </c>
      <c r="AA1870" s="90">
        <f>IF(VLOOKUP(I1870,属性值!A:B,2,FALSE)&gt;16,"",IF(P1870="","",INT(VLOOKUP(P1870,属性值!I:O,R1870+1,FALSE)*VLOOKUP(I1870,属性值!A:D,3,FALSE))))</f>
        <v>286</v>
      </c>
      <c r="AB1870" s="90">
        <f>IF(VLOOKUP(I1870,属性值!A:B,2,FALSE)&gt;16,"",IF(P1870="","",INT(VLOOKUP(P1870,属性值!I:O,R1870+1,FALSE)*VLOOKUP(I1870,属性值!A:D,4,FALSE))))</f>
        <v>572</v>
      </c>
      <c r="AC1870" s="90">
        <v>54</v>
      </c>
      <c r="AD1870" s="90" t="str">
        <f>IF(AC1870="","",VLOOKUP(AC1870,状态名词!A:C,2,FALSE))</f>
        <v>spi</v>
      </c>
      <c r="AE1870" s="90" t="str">
        <f>IF(AC1870="","",VLOOKUP(AC1870,状态名词!A:C,3,FALSE))</f>
        <v>精神</v>
      </c>
      <c r="AF1870" s="90">
        <v>40</v>
      </c>
    </row>
    <row r="1871" spans="1:32">
      <c r="I1871" s="90" t="str">
        <f>IF(H1871="",I1870,VLOOKUP(H1871,装备类型!A:B,2,FALSE))</f>
        <v>戒指</v>
      </c>
      <c r="L1871" s="90" t="s">
        <v>225</v>
      </c>
      <c r="Q1871" s="55" t="str">
        <f t="shared" si="60"/>
        <v/>
      </c>
      <c r="Y1871" s="90" t="str">
        <f>IF(VLOOKUP(I1871,属性值!A:F,2,FALSE)&lt;17,"",IF(P1871="","",INT(VLOOKUP(P1871,属性值!A:G,R1871+1,FALSE)*VLOOKUP(I1871,属性值!A:F,5,FALSE))))</f>
        <v/>
      </c>
      <c r="Z1871" s="90" t="str">
        <f t="shared" si="61"/>
        <v/>
      </c>
      <c r="AA1871" s="90" t="str">
        <f>IF(VLOOKUP(I1871,属性值!A:B,2,FALSE)&gt;16,"",IF(P1871="","",INT(VLOOKUP(P1871,属性值!I:O,R1871+1,FALSE)*VLOOKUP(I1871,属性值!A:D,3,FALSE))))</f>
        <v/>
      </c>
      <c r="AB1871" s="90" t="str">
        <f>IF(VLOOKUP(I1871,属性值!A:B,2,FALSE)&gt;16,"",IF(P1871="","",INT(VLOOKUP(P1871,属性值!I:O,R1871+1,FALSE)*VLOOKUP(I1871,属性值!A:D,4,FALSE))))</f>
        <v/>
      </c>
      <c r="AC1871" s="90">
        <v>61</v>
      </c>
      <c r="AD1871" s="90" t="str">
        <f>IF(AC1871="","",VLOOKUP(AC1871,状态名词!A:C,2,FALSE))</f>
        <v>team_ad</v>
      </c>
      <c r="AE1871" s="90" t="str">
        <f>IF(AC1871="","",VLOOKUP(AC1871,状态名词!A:C,3,FALSE))</f>
        <v>队伍AD</v>
      </c>
      <c r="AF1871" s="90">
        <v>20</v>
      </c>
    </row>
    <row r="1872" spans="1:32">
      <c r="I1872" s="90" t="str">
        <f>IF(H1872="",I1871,VLOOKUP(H1872,装备类型!A:B,2,FALSE))</f>
        <v>戒指</v>
      </c>
      <c r="L1872" s="90" t="s">
        <v>225</v>
      </c>
      <c r="Q1872" s="55" t="str">
        <f t="shared" si="60"/>
        <v/>
      </c>
      <c r="Y1872" s="90" t="str">
        <f>IF(VLOOKUP(I1872,属性值!A:F,2,FALSE)&lt;17,"",IF(P1872="","",INT(VLOOKUP(P1872,属性值!A:G,R1872+1,FALSE)*VLOOKUP(I1872,属性值!A:F,5,FALSE))))</f>
        <v/>
      </c>
      <c r="Z1872" s="90" t="str">
        <f t="shared" si="61"/>
        <v/>
      </c>
      <c r="AA1872" s="90" t="str">
        <f>IF(VLOOKUP(I1872,属性值!A:B,2,FALSE)&gt;16,"",IF(P1872="","",INT(VLOOKUP(P1872,属性值!I:O,R1872+1,FALSE)*VLOOKUP(I1872,属性值!A:D,3,FALSE))))</f>
        <v/>
      </c>
      <c r="AB1872" s="90" t="str">
        <f>IF(VLOOKUP(I1872,属性值!A:B,2,FALSE)&gt;16,"",IF(P1872="","",INT(VLOOKUP(P1872,属性值!I:O,R1872+1,FALSE)*VLOOKUP(I1872,属性值!A:D,4,FALSE))))</f>
        <v/>
      </c>
      <c r="AC1872" s="90">
        <v>62</v>
      </c>
      <c r="AD1872" s="90" t="str">
        <f>IF(AC1872="","",VLOOKUP(AC1872,状态名词!A:C,2,FALSE))</f>
        <v>team_ap</v>
      </c>
      <c r="AE1872" s="90" t="str">
        <f>IF(AC1872="","",VLOOKUP(AC1872,状态名词!A:C,3,FALSE))</f>
        <v>队伍AP</v>
      </c>
      <c r="AF1872" s="90">
        <v>20</v>
      </c>
    </row>
    <row r="1873" spans="1:32">
      <c r="I1873" s="90" t="str">
        <f>IF(H1873="",I1872,VLOOKUP(H1873,装备类型!A:B,2,FALSE))</f>
        <v>戒指</v>
      </c>
      <c r="J1873" s="90">
        <v>3</v>
      </c>
      <c r="K1873" s="90" t="s">
        <v>2425</v>
      </c>
      <c r="L1873" s="90" t="s">
        <v>2423</v>
      </c>
      <c r="O1873" s="90">
        <v>1</v>
      </c>
      <c r="P1873" s="90">
        <v>60</v>
      </c>
      <c r="Q1873" s="55">
        <f t="shared" si="60"/>
        <v>67</v>
      </c>
      <c r="R1873" s="90">
        <v>5</v>
      </c>
      <c r="T1873" s="90" t="s">
        <v>3322</v>
      </c>
      <c r="U1873" s="90">
        <v>33764</v>
      </c>
      <c r="Y1873" s="90" t="str">
        <f>IF(VLOOKUP(I1873,属性值!A:F,2,FALSE)&lt;17,"",IF(P1873="","",INT(VLOOKUP(P1873,属性值!A:G,R1873+1,FALSE)*VLOOKUP(I1873,属性值!A:F,5,FALSE))))</f>
        <v/>
      </c>
      <c r="Z1873" s="90" t="str">
        <f t="shared" si="61"/>
        <v/>
      </c>
      <c r="AA1873" s="90">
        <f>IF(VLOOKUP(I1873,属性值!A:B,2,FALSE)&gt;16,"",IF(P1873="","",INT(VLOOKUP(P1873,属性值!I:O,R1873+1,FALSE)*VLOOKUP(I1873,属性值!A:D,3,FALSE))))</f>
        <v>642</v>
      </c>
      <c r="AB1873" s="90">
        <f>IF(VLOOKUP(I1873,属性值!A:B,2,FALSE)&gt;16,"",IF(P1873="","",INT(VLOOKUP(P1873,属性值!I:O,R1873+1,FALSE)*VLOOKUP(I1873,属性值!A:D,4,FALSE))))</f>
        <v>1285</v>
      </c>
      <c r="AC1873" s="90">
        <v>54</v>
      </c>
      <c r="AD1873" s="90" t="str">
        <f>IF(AC1873="","",VLOOKUP(AC1873,状态名词!A:C,2,FALSE))</f>
        <v>spi</v>
      </c>
      <c r="AE1873" s="90" t="str">
        <f>IF(AC1873="","",VLOOKUP(AC1873,状态名词!A:C,3,FALSE))</f>
        <v>精神</v>
      </c>
      <c r="AF1873" s="90">
        <v>70</v>
      </c>
    </row>
    <row r="1874" spans="1:32">
      <c r="I1874" s="90" t="str">
        <f>IF(H1874="",I1873,VLOOKUP(H1874,装备类型!A:B,2,FALSE))</f>
        <v>戒指</v>
      </c>
      <c r="L1874" s="90" t="s">
        <v>225</v>
      </c>
      <c r="Q1874" s="55" t="str">
        <f t="shared" si="60"/>
        <v/>
      </c>
      <c r="Y1874" s="90" t="str">
        <f>IF(VLOOKUP(I1874,属性值!A:F,2,FALSE)&lt;17,"",IF(P1874="","",INT(VLOOKUP(P1874,属性值!A:G,R1874+1,FALSE)*VLOOKUP(I1874,属性值!A:F,5,FALSE))))</f>
        <v/>
      </c>
      <c r="Z1874" s="90" t="str">
        <f t="shared" si="61"/>
        <v/>
      </c>
      <c r="AA1874" s="90" t="str">
        <f>IF(VLOOKUP(I1874,属性值!A:B,2,FALSE)&gt;16,"",IF(P1874="","",INT(VLOOKUP(P1874,属性值!I:O,R1874+1,FALSE)*VLOOKUP(I1874,属性值!A:D,3,FALSE))))</f>
        <v/>
      </c>
      <c r="AB1874" s="90" t="str">
        <f>IF(VLOOKUP(I1874,属性值!A:B,2,FALSE)&gt;16,"",IF(P1874="","",INT(VLOOKUP(P1874,属性值!I:O,R1874+1,FALSE)*VLOOKUP(I1874,属性值!A:D,4,FALSE))))</f>
        <v/>
      </c>
      <c r="AC1874" s="90">
        <v>61</v>
      </c>
      <c r="AD1874" s="90" t="str">
        <f>IF(AC1874="","",VLOOKUP(AC1874,状态名词!A:C,2,FALSE))</f>
        <v>team_ad</v>
      </c>
      <c r="AE1874" s="90" t="str">
        <f>IF(AC1874="","",VLOOKUP(AC1874,状态名词!A:C,3,FALSE))</f>
        <v>队伍AD</v>
      </c>
      <c r="AF1874" s="90">
        <v>30</v>
      </c>
    </row>
    <row r="1875" spans="1:32">
      <c r="I1875" s="90" t="str">
        <f>IF(H1875="",I1874,VLOOKUP(H1875,装备类型!A:B,2,FALSE))</f>
        <v>戒指</v>
      </c>
      <c r="L1875" s="90" t="s">
        <v>225</v>
      </c>
      <c r="Q1875" s="55" t="str">
        <f t="shared" si="60"/>
        <v/>
      </c>
      <c r="Y1875" s="90" t="str">
        <f>IF(VLOOKUP(I1875,属性值!A:F,2,FALSE)&lt;17,"",IF(P1875="","",INT(VLOOKUP(P1875,属性值!A:G,R1875+1,FALSE)*VLOOKUP(I1875,属性值!A:F,5,FALSE))))</f>
        <v/>
      </c>
      <c r="Z1875" s="90" t="str">
        <f t="shared" si="61"/>
        <v/>
      </c>
      <c r="AA1875" s="90" t="str">
        <f>IF(VLOOKUP(I1875,属性值!A:B,2,FALSE)&gt;16,"",IF(P1875="","",INT(VLOOKUP(P1875,属性值!I:O,R1875+1,FALSE)*VLOOKUP(I1875,属性值!A:D,3,FALSE))))</f>
        <v/>
      </c>
      <c r="AB1875" s="90" t="str">
        <f>IF(VLOOKUP(I1875,属性值!A:B,2,FALSE)&gt;16,"",IF(P1875="","",INT(VLOOKUP(P1875,属性值!I:O,R1875+1,FALSE)*VLOOKUP(I1875,属性值!A:D,4,FALSE))))</f>
        <v/>
      </c>
      <c r="AC1875" s="90">
        <v>62</v>
      </c>
      <c r="AD1875" s="90" t="str">
        <f>IF(AC1875="","",VLOOKUP(AC1875,状态名词!A:C,2,FALSE))</f>
        <v>team_ap</v>
      </c>
      <c r="AE1875" s="90" t="str">
        <f>IF(AC1875="","",VLOOKUP(AC1875,状态名词!A:C,3,FALSE))</f>
        <v>队伍AP</v>
      </c>
      <c r="AF1875" s="90">
        <v>30</v>
      </c>
    </row>
    <row r="1876" spans="1:32">
      <c r="A1876" s="90">
        <v>16101</v>
      </c>
      <c r="B1876" s="90">
        <v>20</v>
      </c>
      <c r="C1876" s="90">
        <v>4</v>
      </c>
      <c r="D1876" s="90">
        <v>20</v>
      </c>
      <c r="E1876" s="90">
        <v>5</v>
      </c>
      <c r="F1876" s="90">
        <v>-8</v>
      </c>
      <c r="H1876" s="90">
        <v>15</v>
      </c>
      <c r="I1876" s="90" t="str">
        <f>IF(H1876="",I1875,VLOOKUP(H1876,装备类型!A:B,2,FALSE))</f>
        <v>项链</v>
      </c>
      <c r="J1876" s="90">
        <v>1</v>
      </c>
      <c r="K1876" s="90" t="s">
        <v>2426</v>
      </c>
      <c r="L1876" s="90" t="s">
        <v>5492</v>
      </c>
      <c r="O1876" s="90">
        <v>1</v>
      </c>
      <c r="P1876" s="90">
        <v>20</v>
      </c>
      <c r="Q1876" s="55">
        <f t="shared" si="60"/>
        <v>25</v>
      </c>
      <c r="R1876" s="90">
        <v>4</v>
      </c>
      <c r="T1876" s="90" t="s">
        <v>3323</v>
      </c>
      <c r="Y1876" s="90" t="str">
        <f>IF(VLOOKUP(I1876,属性值!A:F,2,FALSE)&lt;17,"",IF(P1876="","",INT(VLOOKUP(P1876,属性值!A:G,R1876+1,FALSE)*VLOOKUP(I1876,属性值!A:F,5,FALSE))))</f>
        <v/>
      </c>
      <c r="Z1876" s="90" t="str">
        <f t="shared" si="61"/>
        <v/>
      </c>
      <c r="AA1876" s="90">
        <f>IF(VLOOKUP(I1876,属性值!A:B,2,FALSE)&gt;16,"",IF(P1876="","",INT(VLOOKUP(P1876,属性值!I:O,R1876+1,FALSE)*VLOOKUP(I1876,属性值!A:D,3,FALSE))))</f>
        <v>130</v>
      </c>
      <c r="AB1876" s="90">
        <f>IF(VLOOKUP(I1876,属性值!A:B,2,FALSE)&gt;16,"",IF(P1876="","",INT(VLOOKUP(P1876,属性值!I:O,R1876+1,FALSE)*VLOOKUP(I1876,属性值!A:D,4,FALSE))))</f>
        <v>260</v>
      </c>
      <c r="AC1876" s="90">
        <v>54</v>
      </c>
      <c r="AD1876" s="90" t="str">
        <f>IF(AC1876="","",VLOOKUP(AC1876,状态名词!A:C,2,FALSE))</f>
        <v>spi</v>
      </c>
      <c r="AE1876" s="90" t="str">
        <f>IF(AC1876="","",VLOOKUP(AC1876,状态名词!A:C,3,FALSE))</f>
        <v>精神</v>
      </c>
      <c r="AF1876" s="90">
        <v>20</v>
      </c>
    </row>
    <row r="1877" spans="1:32">
      <c r="I1877" s="90" t="str">
        <f>IF(H1877="",I1876,VLOOKUP(H1877,装备类型!A:B,2,FALSE))</f>
        <v>项链</v>
      </c>
      <c r="L1877" s="90" t="s">
        <v>225</v>
      </c>
      <c r="Q1877" s="55" t="str">
        <f t="shared" si="60"/>
        <v/>
      </c>
      <c r="Y1877" s="90" t="str">
        <f>IF(VLOOKUP(I1877,属性值!A:F,2,FALSE)&lt;17,"",IF(P1877="","",INT(VLOOKUP(P1877,属性值!A:G,R1877+1,FALSE)*VLOOKUP(I1877,属性值!A:F,5,FALSE))))</f>
        <v/>
      </c>
      <c r="Z1877" s="90" t="str">
        <f t="shared" si="61"/>
        <v/>
      </c>
      <c r="AA1877" s="90" t="str">
        <f>IF(VLOOKUP(I1877,属性值!A:B,2,FALSE)&gt;16,"",IF(P1877="","",INT(VLOOKUP(P1877,属性值!I:O,R1877+1,FALSE)*VLOOKUP(I1877,属性值!A:D,3,FALSE))))</f>
        <v/>
      </c>
      <c r="AB1877" s="90" t="str">
        <f>IF(VLOOKUP(I1877,属性值!A:B,2,FALSE)&gt;16,"",IF(P1877="","",INT(VLOOKUP(P1877,属性值!I:O,R1877+1,FALSE)*VLOOKUP(I1877,属性值!A:D,4,FALSE))))</f>
        <v/>
      </c>
      <c r="AC1877" s="90">
        <v>28</v>
      </c>
      <c r="AD1877" s="90" t="str">
        <f>IF(AC1877="","",VLOOKUP(AC1877,状态名词!A:C,2,FALSE))</f>
        <v>lightup</v>
      </c>
      <c r="AE1877" s="90" t="str">
        <f>IF(AC1877="","",VLOOKUP(AC1877,状态名词!A:C,3,FALSE))</f>
        <v>光属性强化</v>
      </c>
      <c r="AF1877" s="90">
        <v>5</v>
      </c>
    </row>
    <row r="1878" spans="1:32">
      <c r="I1878" s="90" t="str">
        <f>IF(H1878="",I1877,VLOOKUP(H1878,装备类型!A:B,2,FALSE))</f>
        <v>项链</v>
      </c>
      <c r="L1878" s="90" t="s">
        <v>225</v>
      </c>
      <c r="Q1878" s="55" t="str">
        <f t="shared" si="60"/>
        <v/>
      </c>
      <c r="Y1878" s="90" t="str">
        <f>IF(VLOOKUP(I1878,属性值!A:F,2,FALSE)&lt;17,"",IF(P1878="","",INT(VLOOKUP(P1878,属性值!A:G,R1878+1,FALSE)*VLOOKUP(I1878,属性值!A:F,5,FALSE))))</f>
        <v/>
      </c>
      <c r="Z1878" s="90" t="str">
        <f t="shared" si="61"/>
        <v/>
      </c>
      <c r="AA1878" s="90" t="str">
        <f>IF(VLOOKUP(I1878,属性值!A:B,2,FALSE)&gt;16,"",IF(P1878="","",INT(VLOOKUP(P1878,属性值!I:O,R1878+1,FALSE)*VLOOKUP(I1878,属性值!A:D,3,FALSE))))</f>
        <v/>
      </c>
      <c r="AB1878" s="90" t="str">
        <f>IF(VLOOKUP(I1878,属性值!A:B,2,FALSE)&gt;16,"",IF(P1878="","",INT(VLOOKUP(P1878,属性值!I:O,R1878+1,FALSE)*VLOOKUP(I1878,属性值!A:D,4,FALSE))))</f>
        <v/>
      </c>
      <c r="AC1878" s="90">
        <v>33</v>
      </c>
      <c r="AD1878" s="90" t="str">
        <f>IF(AC1878="","",VLOOKUP(AC1878,状态名词!A:C,2,FALSE))</f>
        <v>relight</v>
      </c>
      <c r="AE1878" s="90" t="str">
        <f>IF(AC1878="","",VLOOKUP(AC1878,状态名词!A:C,3,FALSE))</f>
        <v>光抗性强化</v>
      </c>
      <c r="AF1878" s="90">
        <v>5</v>
      </c>
    </row>
    <row r="1879" spans="1:32">
      <c r="I1879" s="90" t="str">
        <f>IF(H1879="",I1878,VLOOKUP(H1879,装备类型!A:B,2,FALSE))</f>
        <v>项链</v>
      </c>
      <c r="J1879" s="90">
        <v>2</v>
      </c>
      <c r="K1879" s="90" t="s">
        <v>2428</v>
      </c>
      <c r="L1879" s="90" t="s">
        <v>2427</v>
      </c>
      <c r="O1879" s="90">
        <v>1</v>
      </c>
      <c r="P1879" s="90">
        <v>40</v>
      </c>
      <c r="Q1879" s="55">
        <f t="shared" ref="Q1879:Q1942" si="62">IF(R1879="","",IF(R1879=1,P1879,R1879*2-3+P1879))</f>
        <v>45</v>
      </c>
      <c r="R1879" s="90">
        <v>4</v>
      </c>
      <c r="T1879" s="90" t="s">
        <v>3323</v>
      </c>
      <c r="Y1879" s="90" t="str">
        <f>IF(VLOOKUP(I1879,属性值!A:F,2,FALSE)&lt;17,"",IF(P1879="","",INT(VLOOKUP(P1879,属性值!A:G,R1879+1,FALSE)*VLOOKUP(I1879,属性值!A:F,5,FALSE))))</f>
        <v/>
      </c>
      <c r="Z1879" s="90" t="str">
        <f t="shared" si="61"/>
        <v/>
      </c>
      <c r="AA1879" s="90">
        <f>IF(VLOOKUP(I1879,属性值!A:B,2,FALSE)&gt;16,"",IF(P1879="","",INT(VLOOKUP(P1879,属性值!I:O,R1879+1,FALSE)*VLOOKUP(I1879,属性值!A:D,3,FALSE))))</f>
        <v>286</v>
      </c>
      <c r="AB1879" s="90">
        <f>IF(VLOOKUP(I1879,属性值!A:B,2,FALSE)&gt;16,"",IF(P1879="","",INT(VLOOKUP(P1879,属性值!I:O,R1879+1,FALSE)*VLOOKUP(I1879,属性值!A:D,4,FALSE))))</f>
        <v>572</v>
      </c>
      <c r="AC1879" s="90">
        <v>54</v>
      </c>
      <c r="AD1879" s="90" t="str">
        <f>IF(AC1879="","",VLOOKUP(AC1879,状态名词!A:C,2,FALSE))</f>
        <v>spi</v>
      </c>
      <c r="AE1879" s="90" t="str">
        <f>IF(AC1879="","",VLOOKUP(AC1879,状态名词!A:C,3,FALSE))</f>
        <v>精神</v>
      </c>
      <c r="AF1879" s="90">
        <v>40</v>
      </c>
    </row>
    <row r="1880" spans="1:32">
      <c r="I1880" s="90" t="str">
        <f>IF(H1880="",I1879,VLOOKUP(H1880,装备类型!A:B,2,FALSE))</f>
        <v>项链</v>
      </c>
      <c r="L1880" s="90" t="s">
        <v>225</v>
      </c>
      <c r="Q1880" s="55" t="str">
        <f t="shared" si="62"/>
        <v/>
      </c>
      <c r="Y1880" s="90" t="str">
        <f>IF(VLOOKUP(I1880,属性值!A:F,2,FALSE)&lt;17,"",IF(P1880="","",INT(VLOOKUP(P1880,属性值!A:G,R1880+1,FALSE)*VLOOKUP(I1880,属性值!A:F,5,FALSE))))</f>
        <v/>
      </c>
      <c r="Z1880" s="90" t="str">
        <f t="shared" si="61"/>
        <v/>
      </c>
      <c r="AA1880" s="90" t="str">
        <f>IF(VLOOKUP(I1880,属性值!A:B,2,FALSE)&gt;16,"",IF(P1880="","",INT(VLOOKUP(P1880,属性值!I:O,R1880+1,FALSE)*VLOOKUP(I1880,属性值!A:D,3,FALSE))))</f>
        <v/>
      </c>
      <c r="AB1880" s="90" t="str">
        <f>IF(VLOOKUP(I1880,属性值!A:B,2,FALSE)&gt;16,"",IF(P1880="","",INT(VLOOKUP(P1880,属性值!I:O,R1880+1,FALSE)*VLOOKUP(I1880,属性值!A:D,4,FALSE))))</f>
        <v/>
      </c>
      <c r="AC1880" s="90">
        <v>28</v>
      </c>
      <c r="AD1880" s="90" t="str">
        <f>IF(AC1880="","",VLOOKUP(AC1880,状态名词!A:C,2,FALSE))</f>
        <v>lightup</v>
      </c>
      <c r="AE1880" s="90" t="str">
        <f>IF(AC1880="","",VLOOKUP(AC1880,状态名词!A:C,3,FALSE))</f>
        <v>光属性强化</v>
      </c>
      <c r="AF1880" s="90">
        <v>10</v>
      </c>
    </row>
    <row r="1881" spans="1:32">
      <c r="I1881" s="90" t="str">
        <f>IF(H1881="",I1880,VLOOKUP(H1881,装备类型!A:B,2,FALSE))</f>
        <v>项链</v>
      </c>
      <c r="L1881" s="90" t="s">
        <v>225</v>
      </c>
      <c r="Q1881" s="55" t="str">
        <f t="shared" si="62"/>
        <v/>
      </c>
      <c r="Y1881" s="90" t="str">
        <f>IF(VLOOKUP(I1881,属性值!A:F,2,FALSE)&lt;17,"",IF(P1881="","",INT(VLOOKUP(P1881,属性值!A:G,R1881+1,FALSE)*VLOOKUP(I1881,属性值!A:F,5,FALSE))))</f>
        <v/>
      </c>
      <c r="Z1881" s="90" t="str">
        <f t="shared" si="61"/>
        <v/>
      </c>
      <c r="AA1881" s="90" t="str">
        <f>IF(VLOOKUP(I1881,属性值!A:B,2,FALSE)&gt;16,"",IF(P1881="","",INT(VLOOKUP(P1881,属性值!I:O,R1881+1,FALSE)*VLOOKUP(I1881,属性值!A:D,3,FALSE))))</f>
        <v/>
      </c>
      <c r="AB1881" s="90" t="str">
        <f>IF(VLOOKUP(I1881,属性值!A:B,2,FALSE)&gt;16,"",IF(P1881="","",INT(VLOOKUP(P1881,属性值!I:O,R1881+1,FALSE)*VLOOKUP(I1881,属性值!A:D,4,FALSE))))</f>
        <v/>
      </c>
      <c r="AC1881" s="90">
        <v>33</v>
      </c>
      <c r="AD1881" s="90" t="str">
        <f>IF(AC1881="","",VLOOKUP(AC1881,状态名词!A:C,2,FALSE))</f>
        <v>relight</v>
      </c>
      <c r="AE1881" s="90" t="str">
        <f>IF(AC1881="","",VLOOKUP(AC1881,状态名词!A:C,3,FALSE))</f>
        <v>光抗性强化</v>
      </c>
      <c r="AF1881" s="90">
        <v>10</v>
      </c>
    </row>
    <row r="1882" spans="1:32">
      <c r="I1882" s="90" t="str">
        <f>IF(H1882="",I1881,VLOOKUP(H1882,装备类型!A:B,2,FALSE))</f>
        <v>项链</v>
      </c>
      <c r="J1882" s="90">
        <v>3</v>
      </c>
      <c r="K1882" s="90" t="s">
        <v>2429</v>
      </c>
      <c r="L1882" s="90" t="s">
        <v>2427</v>
      </c>
      <c r="O1882" s="90">
        <v>1</v>
      </c>
      <c r="P1882" s="90">
        <v>60</v>
      </c>
      <c r="Q1882" s="55">
        <f t="shared" si="62"/>
        <v>67</v>
      </c>
      <c r="R1882" s="90">
        <v>5</v>
      </c>
      <c r="T1882" s="90" t="s">
        <v>3323</v>
      </c>
      <c r="U1882" s="90">
        <v>33765</v>
      </c>
      <c r="Y1882" s="90" t="str">
        <f>IF(VLOOKUP(I1882,属性值!A:F,2,FALSE)&lt;17,"",IF(P1882="","",INT(VLOOKUP(P1882,属性值!A:G,R1882+1,FALSE)*VLOOKUP(I1882,属性值!A:F,5,FALSE))))</f>
        <v/>
      </c>
      <c r="Z1882" s="90" t="str">
        <f t="shared" si="61"/>
        <v/>
      </c>
      <c r="AA1882" s="90">
        <f>IF(VLOOKUP(I1882,属性值!A:B,2,FALSE)&gt;16,"",IF(P1882="","",INT(VLOOKUP(P1882,属性值!I:O,R1882+1,FALSE)*VLOOKUP(I1882,属性值!A:D,3,FALSE))))</f>
        <v>642</v>
      </c>
      <c r="AB1882" s="90">
        <f>IF(VLOOKUP(I1882,属性值!A:B,2,FALSE)&gt;16,"",IF(P1882="","",INT(VLOOKUP(P1882,属性值!I:O,R1882+1,FALSE)*VLOOKUP(I1882,属性值!A:D,4,FALSE))))</f>
        <v>1285</v>
      </c>
      <c r="AC1882" s="90">
        <v>54</v>
      </c>
      <c r="AD1882" s="90" t="str">
        <f>IF(AC1882="","",VLOOKUP(AC1882,状态名词!A:C,2,FALSE))</f>
        <v>spi</v>
      </c>
      <c r="AE1882" s="90" t="str">
        <f>IF(AC1882="","",VLOOKUP(AC1882,状态名词!A:C,3,FALSE))</f>
        <v>精神</v>
      </c>
      <c r="AF1882" s="90">
        <v>70</v>
      </c>
    </row>
    <row r="1883" spans="1:32">
      <c r="I1883" s="90" t="str">
        <f>IF(H1883="",I1882,VLOOKUP(H1883,装备类型!A:B,2,FALSE))</f>
        <v>项链</v>
      </c>
      <c r="L1883" s="90" t="s">
        <v>225</v>
      </c>
      <c r="Q1883" s="55" t="str">
        <f t="shared" si="62"/>
        <v/>
      </c>
      <c r="Y1883" s="90" t="str">
        <f>IF(VLOOKUP(I1883,属性值!A:F,2,FALSE)&lt;17,"",IF(P1883="","",INT(VLOOKUP(P1883,属性值!A:G,R1883+1,FALSE)*VLOOKUP(I1883,属性值!A:F,5,FALSE))))</f>
        <v/>
      </c>
      <c r="Z1883" s="90" t="str">
        <f t="shared" si="61"/>
        <v/>
      </c>
      <c r="AA1883" s="90" t="str">
        <f>IF(VLOOKUP(I1883,属性值!A:B,2,FALSE)&gt;16,"",IF(P1883="","",INT(VLOOKUP(P1883,属性值!I:O,R1883+1,FALSE)*VLOOKUP(I1883,属性值!A:D,3,FALSE))))</f>
        <v/>
      </c>
      <c r="AB1883" s="90" t="str">
        <f>IF(VLOOKUP(I1883,属性值!A:B,2,FALSE)&gt;16,"",IF(P1883="","",INT(VLOOKUP(P1883,属性值!I:O,R1883+1,FALSE)*VLOOKUP(I1883,属性值!A:D,4,FALSE))))</f>
        <v/>
      </c>
      <c r="AC1883" s="90">
        <v>28</v>
      </c>
      <c r="AD1883" s="90" t="str">
        <f>IF(AC1883="","",VLOOKUP(AC1883,状态名词!A:C,2,FALSE))</f>
        <v>lightup</v>
      </c>
      <c r="AE1883" s="90" t="str">
        <f>IF(AC1883="","",VLOOKUP(AC1883,状态名词!A:C,3,FALSE))</f>
        <v>光属性强化</v>
      </c>
      <c r="AF1883" s="90">
        <v>15</v>
      </c>
    </row>
    <row r="1884" spans="1:32">
      <c r="I1884" s="90" t="str">
        <f>IF(H1884="",I1883,VLOOKUP(H1884,装备类型!A:B,2,FALSE))</f>
        <v>项链</v>
      </c>
      <c r="L1884" s="90" t="s">
        <v>225</v>
      </c>
      <c r="Q1884" s="55" t="str">
        <f t="shared" si="62"/>
        <v/>
      </c>
      <c r="Y1884" s="90" t="str">
        <f>IF(VLOOKUP(I1884,属性值!A:F,2,FALSE)&lt;17,"",IF(P1884="","",INT(VLOOKUP(P1884,属性值!A:G,R1884+1,FALSE)*VLOOKUP(I1884,属性值!A:F,5,FALSE))))</f>
        <v/>
      </c>
      <c r="Z1884" s="90" t="str">
        <f t="shared" si="61"/>
        <v/>
      </c>
      <c r="AA1884" s="90" t="str">
        <f>IF(VLOOKUP(I1884,属性值!A:B,2,FALSE)&gt;16,"",IF(P1884="","",INT(VLOOKUP(P1884,属性值!I:O,R1884+1,FALSE)*VLOOKUP(I1884,属性值!A:D,3,FALSE))))</f>
        <v/>
      </c>
      <c r="AB1884" s="90" t="str">
        <f>IF(VLOOKUP(I1884,属性值!A:B,2,FALSE)&gt;16,"",IF(P1884="","",INT(VLOOKUP(P1884,属性值!I:O,R1884+1,FALSE)*VLOOKUP(I1884,属性值!A:D,4,FALSE))))</f>
        <v/>
      </c>
      <c r="AC1884" s="90">
        <v>33</v>
      </c>
      <c r="AD1884" s="90" t="str">
        <f>IF(AC1884="","",VLOOKUP(AC1884,状态名词!A:C,2,FALSE))</f>
        <v>relight</v>
      </c>
      <c r="AE1884" s="90" t="str">
        <f>IF(AC1884="","",VLOOKUP(AC1884,状态名词!A:C,3,FALSE))</f>
        <v>光抗性强化</v>
      </c>
      <c r="AF1884" s="90">
        <v>15</v>
      </c>
    </row>
    <row r="1885" spans="1:32">
      <c r="A1885" s="90">
        <v>16102</v>
      </c>
      <c r="B1885" s="90">
        <v>20</v>
      </c>
      <c r="C1885" s="90">
        <v>4</v>
      </c>
      <c r="D1885" s="90">
        <v>20</v>
      </c>
      <c r="E1885" s="90">
        <v>5</v>
      </c>
      <c r="F1885" s="90">
        <v>-8</v>
      </c>
      <c r="H1885" s="90">
        <v>16</v>
      </c>
      <c r="I1885" s="90" t="str">
        <f>IF(H1885="",I1884,VLOOKUP(H1885,装备类型!A:B,2,FALSE))</f>
        <v>手镯</v>
      </c>
      <c r="J1885" s="90">
        <v>1</v>
      </c>
      <c r="K1885" s="90" t="s">
        <v>2430</v>
      </c>
      <c r="L1885" s="90" t="s">
        <v>5493</v>
      </c>
      <c r="O1885" s="90">
        <v>1</v>
      </c>
      <c r="P1885" s="90">
        <v>20</v>
      </c>
      <c r="Q1885" s="55">
        <f t="shared" si="62"/>
        <v>25</v>
      </c>
      <c r="R1885" s="90">
        <v>4</v>
      </c>
      <c r="T1885" s="90" t="s">
        <v>3324</v>
      </c>
      <c r="Y1885" s="90" t="str">
        <f>IF(VLOOKUP(I1885,属性值!A:F,2,FALSE)&lt;17,"",IF(P1885="","",INT(VLOOKUP(P1885,属性值!A:G,R1885+1,FALSE)*VLOOKUP(I1885,属性值!A:F,5,FALSE))))</f>
        <v/>
      </c>
      <c r="Z1885" s="90" t="str">
        <f t="shared" si="61"/>
        <v/>
      </c>
      <c r="AA1885" s="90">
        <f>IF(VLOOKUP(I1885,属性值!A:B,2,FALSE)&gt;16,"",IF(P1885="","",INT(VLOOKUP(P1885,属性值!I:O,R1885+1,FALSE)*VLOOKUP(I1885,属性值!A:D,3,FALSE))))</f>
        <v>130</v>
      </c>
      <c r="AB1885" s="90">
        <f>IF(VLOOKUP(I1885,属性值!A:B,2,FALSE)&gt;16,"",IF(P1885="","",INT(VLOOKUP(P1885,属性值!I:O,R1885+1,FALSE)*VLOOKUP(I1885,属性值!A:D,4,FALSE))))</f>
        <v>260</v>
      </c>
      <c r="AC1885" s="90">
        <v>54</v>
      </c>
      <c r="AD1885" s="90" t="str">
        <f>IF(AC1885="","",VLOOKUP(AC1885,状态名词!A:C,2,FALSE))</f>
        <v>spi</v>
      </c>
      <c r="AE1885" s="90" t="str">
        <f>IF(AC1885="","",VLOOKUP(AC1885,状态名词!A:C,3,FALSE))</f>
        <v>精神</v>
      </c>
      <c r="AF1885" s="90">
        <v>20</v>
      </c>
    </row>
    <row r="1886" spans="1:32">
      <c r="I1886" s="90" t="str">
        <f>IF(H1886="",I1885,VLOOKUP(H1886,装备类型!A:B,2,FALSE))</f>
        <v>手镯</v>
      </c>
      <c r="L1886" s="90" t="s">
        <v>225</v>
      </c>
      <c r="Q1886" s="55" t="str">
        <f t="shared" si="62"/>
        <v/>
      </c>
      <c r="Y1886" s="90" t="str">
        <f>IF(VLOOKUP(I1886,属性值!A:F,2,FALSE)&lt;17,"",IF(P1886="","",INT(VLOOKUP(P1886,属性值!A:G,R1886+1,FALSE)*VLOOKUP(I1886,属性值!A:F,5,FALSE))))</f>
        <v/>
      </c>
      <c r="Z1886" s="90" t="str">
        <f t="shared" si="61"/>
        <v/>
      </c>
      <c r="AA1886" s="90" t="str">
        <f>IF(VLOOKUP(I1886,属性值!A:B,2,FALSE)&gt;16,"",IF(P1886="","",INT(VLOOKUP(P1886,属性值!I:O,R1886+1,FALSE)*VLOOKUP(I1886,属性值!A:D,3,FALSE))))</f>
        <v/>
      </c>
      <c r="AB1886" s="90" t="str">
        <f>IF(VLOOKUP(I1886,属性值!A:B,2,FALSE)&gt;16,"",IF(P1886="","",INT(VLOOKUP(P1886,属性值!I:O,R1886+1,FALSE)*VLOOKUP(I1886,属性值!A:D,4,FALSE))))</f>
        <v/>
      </c>
      <c r="AC1886" s="90">
        <v>19</v>
      </c>
      <c r="AD1886" s="90" t="str">
        <f>IF(AC1886="","",VLOOKUP(AC1886,状态名词!A:C,2,FALSE))</f>
        <v>rating</v>
      </c>
      <c r="AE1886" s="90" t="str">
        <f>IF(AC1886="","",VLOOKUP(AC1886,状态名词!A:C,3,FALSE))</f>
        <v>暴击+</v>
      </c>
      <c r="AF1886" s="90">
        <v>60</v>
      </c>
    </row>
    <row r="1887" spans="1:32">
      <c r="I1887" s="90" t="str">
        <f>IF(H1887="",I1886,VLOOKUP(H1887,装备类型!A:B,2,FALSE))</f>
        <v>手镯</v>
      </c>
      <c r="L1887" s="90" t="s">
        <v>225</v>
      </c>
      <c r="Q1887" s="55" t="str">
        <f t="shared" si="62"/>
        <v/>
      </c>
      <c r="Y1887" s="90" t="str">
        <f>IF(VLOOKUP(I1887,属性值!A:F,2,FALSE)&lt;17,"",IF(P1887="","",INT(VLOOKUP(P1887,属性值!A:G,R1887+1,FALSE)*VLOOKUP(I1887,属性值!A:F,5,FALSE))))</f>
        <v/>
      </c>
      <c r="Z1887" s="90" t="str">
        <f t="shared" si="61"/>
        <v/>
      </c>
      <c r="AA1887" s="90" t="str">
        <f>IF(VLOOKUP(I1887,属性值!A:B,2,FALSE)&gt;16,"",IF(P1887="","",INT(VLOOKUP(P1887,属性值!I:O,R1887+1,FALSE)*VLOOKUP(I1887,属性值!A:D,3,FALSE))))</f>
        <v/>
      </c>
      <c r="AB1887" s="90" t="str">
        <f>IF(VLOOKUP(I1887,属性值!A:B,2,FALSE)&gt;16,"",IF(P1887="","",INT(VLOOKUP(P1887,属性值!I:O,R1887+1,FALSE)*VLOOKUP(I1887,属性值!A:D,4,FALSE))))</f>
        <v/>
      </c>
      <c r="AC1887" s="90">
        <v>20</v>
      </c>
      <c r="AD1887" s="90" t="str">
        <f>IF(AC1887="","",VLOOKUP(AC1887,状态名词!A:C,2,FALSE))</f>
        <v>ratingdamage</v>
      </c>
      <c r="AE1887" s="90" t="str">
        <f>IF(AC1887="","",VLOOKUP(AC1887,状态名词!A:C,3,FALSE))</f>
        <v>暴伤+</v>
      </c>
      <c r="AF1887" s="90">
        <v>100</v>
      </c>
    </row>
    <row r="1888" spans="1:32">
      <c r="I1888" s="90" t="str">
        <f>IF(H1888="",I1887,VLOOKUP(H1888,装备类型!A:B,2,FALSE))</f>
        <v>手镯</v>
      </c>
      <c r="J1888" s="90">
        <v>2</v>
      </c>
      <c r="K1888" s="90" t="s">
        <v>2432</v>
      </c>
      <c r="L1888" s="90" t="s">
        <v>2431</v>
      </c>
      <c r="O1888" s="90">
        <v>1</v>
      </c>
      <c r="P1888" s="90">
        <v>40</v>
      </c>
      <c r="Q1888" s="55">
        <f t="shared" si="62"/>
        <v>45</v>
      </c>
      <c r="R1888" s="90">
        <v>4</v>
      </c>
      <c r="T1888" s="90" t="s">
        <v>3324</v>
      </c>
      <c r="Y1888" s="90" t="str">
        <f>IF(VLOOKUP(I1888,属性值!A:F,2,FALSE)&lt;17,"",IF(P1888="","",INT(VLOOKUP(P1888,属性值!A:G,R1888+1,FALSE)*VLOOKUP(I1888,属性值!A:F,5,FALSE))))</f>
        <v/>
      </c>
      <c r="Z1888" s="90" t="str">
        <f t="shared" si="61"/>
        <v/>
      </c>
      <c r="AA1888" s="90">
        <f>IF(VLOOKUP(I1888,属性值!A:B,2,FALSE)&gt;16,"",IF(P1888="","",INT(VLOOKUP(P1888,属性值!I:O,R1888+1,FALSE)*VLOOKUP(I1888,属性值!A:D,3,FALSE))))</f>
        <v>286</v>
      </c>
      <c r="AB1888" s="90">
        <f>IF(VLOOKUP(I1888,属性值!A:B,2,FALSE)&gt;16,"",IF(P1888="","",INT(VLOOKUP(P1888,属性值!I:O,R1888+1,FALSE)*VLOOKUP(I1888,属性值!A:D,4,FALSE))))</f>
        <v>572</v>
      </c>
      <c r="AC1888" s="90">
        <v>54</v>
      </c>
      <c r="AD1888" s="90" t="str">
        <f>IF(AC1888="","",VLOOKUP(AC1888,状态名词!A:C,2,FALSE))</f>
        <v>spi</v>
      </c>
      <c r="AE1888" s="90" t="str">
        <f>IF(AC1888="","",VLOOKUP(AC1888,状态名词!A:C,3,FALSE))</f>
        <v>精神</v>
      </c>
      <c r="AF1888" s="90">
        <v>40</v>
      </c>
    </row>
    <row r="1889" spans="1:32">
      <c r="I1889" s="90" t="str">
        <f>IF(H1889="",I1888,VLOOKUP(H1889,装备类型!A:B,2,FALSE))</f>
        <v>手镯</v>
      </c>
      <c r="L1889" s="90" t="s">
        <v>225</v>
      </c>
      <c r="Q1889" s="55" t="str">
        <f t="shared" si="62"/>
        <v/>
      </c>
      <c r="Y1889" s="90" t="str">
        <f>IF(VLOOKUP(I1889,属性值!A:F,2,FALSE)&lt;17,"",IF(P1889="","",INT(VLOOKUP(P1889,属性值!A:G,R1889+1,FALSE)*VLOOKUP(I1889,属性值!A:F,5,FALSE))))</f>
        <v/>
      </c>
      <c r="Z1889" s="90" t="str">
        <f t="shared" si="61"/>
        <v/>
      </c>
      <c r="AA1889" s="90" t="str">
        <f>IF(VLOOKUP(I1889,属性值!A:B,2,FALSE)&gt;16,"",IF(P1889="","",INT(VLOOKUP(P1889,属性值!I:O,R1889+1,FALSE)*VLOOKUP(I1889,属性值!A:D,3,FALSE))))</f>
        <v/>
      </c>
      <c r="AB1889" s="90" t="str">
        <f>IF(VLOOKUP(I1889,属性值!A:B,2,FALSE)&gt;16,"",IF(P1889="","",INT(VLOOKUP(P1889,属性值!I:O,R1889+1,FALSE)*VLOOKUP(I1889,属性值!A:D,4,FALSE))))</f>
        <v/>
      </c>
      <c r="AC1889" s="90">
        <v>19</v>
      </c>
      <c r="AD1889" s="90" t="str">
        <f>IF(AC1889="","",VLOOKUP(AC1889,状态名词!A:C,2,FALSE))</f>
        <v>rating</v>
      </c>
      <c r="AE1889" s="90" t="str">
        <f>IF(AC1889="","",VLOOKUP(AC1889,状态名词!A:C,3,FALSE))</f>
        <v>暴击+</v>
      </c>
      <c r="AF1889" s="90">
        <v>100</v>
      </c>
    </row>
    <row r="1890" spans="1:32">
      <c r="I1890" s="90" t="str">
        <f>IF(H1890="",I1889,VLOOKUP(H1890,装备类型!A:B,2,FALSE))</f>
        <v>手镯</v>
      </c>
      <c r="L1890" s="90" t="s">
        <v>225</v>
      </c>
      <c r="Q1890" s="55" t="str">
        <f t="shared" si="62"/>
        <v/>
      </c>
      <c r="Y1890" s="90" t="str">
        <f>IF(VLOOKUP(I1890,属性值!A:F,2,FALSE)&lt;17,"",IF(P1890="","",INT(VLOOKUP(P1890,属性值!A:G,R1890+1,FALSE)*VLOOKUP(I1890,属性值!A:F,5,FALSE))))</f>
        <v/>
      </c>
      <c r="Z1890" s="90" t="str">
        <f t="shared" ref="Z1890:Z1953" si="63">Y1890</f>
        <v/>
      </c>
      <c r="AA1890" s="90" t="str">
        <f>IF(VLOOKUP(I1890,属性值!A:B,2,FALSE)&gt;16,"",IF(P1890="","",INT(VLOOKUP(P1890,属性值!I:O,R1890+1,FALSE)*VLOOKUP(I1890,属性值!A:D,3,FALSE))))</f>
        <v/>
      </c>
      <c r="AB1890" s="90" t="str">
        <f>IF(VLOOKUP(I1890,属性值!A:B,2,FALSE)&gt;16,"",IF(P1890="","",INT(VLOOKUP(P1890,属性值!I:O,R1890+1,FALSE)*VLOOKUP(I1890,属性值!A:D,4,FALSE))))</f>
        <v/>
      </c>
      <c r="AC1890" s="90">
        <v>20</v>
      </c>
      <c r="AD1890" s="90" t="str">
        <f>IF(AC1890="","",VLOOKUP(AC1890,状态名词!A:C,2,FALSE))</f>
        <v>ratingdamage</v>
      </c>
      <c r="AE1890" s="90" t="str">
        <f>IF(AC1890="","",VLOOKUP(AC1890,状态名词!A:C,3,FALSE))</f>
        <v>暴伤+</v>
      </c>
      <c r="AF1890" s="90">
        <v>150</v>
      </c>
    </row>
    <row r="1891" spans="1:32">
      <c r="I1891" s="90" t="str">
        <f>IF(H1891="",I1890,VLOOKUP(H1891,装备类型!A:B,2,FALSE))</f>
        <v>手镯</v>
      </c>
      <c r="J1891" s="90">
        <v>3</v>
      </c>
      <c r="K1891" s="90" t="s">
        <v>2433</v>
      </c>
      <c r="L1891" s="90" t="s">
        <v>2431</v>
      </c>
      <c r="O1891" s="90">
        <v>1</v>
      </c>
      <c r="P1891" s="90">
        <v>60</v>
      </c>
      <c r="Q1891" s="55">
        <f t="shared" si="62"/>
        <v>67</v>
      </c>
      <c r="R1891" s="90">
        <v>5</v>
      </c>
      <c r="T1891" s="90" t="s">
        <v>3324</v>
      </c>
      <c r="U1891" s="90">
        <v>33766</v>
      </c>
      <c r="Y1891" s="90" t="str">
        <f>IF(VLOOKUP(I1891,属性值!A:F,2,FALSE)&lt;17,"",IF(P1891="","",INT(VLOOKUP(P1891,属性值!A:G,R1891+1,FALSE)*VLOOKUP(I1891,属性值!A:F,5,FALSE))))</f>
        <v/>
      </c>
      <c r="Z1891" s="90" t="str">
        <f t="shared" si="63"/>
        <v/>
      </c>
      <c r="AA1891" s="90">
        <f>IF(VLOOKUP(I1891,属性值!A:B,2,FALSE)&gt;16,"",IF(P1891="","",INT(VLOOKUP(P1891,属性值!I:O,R1891+1,FALSE)*VLOOKUP(I1891,属性值!A:D,3,FALSE))))</f>
        <v>642</v>
      </c>
      <c r="AB1891" s="90">
        <f>IF(VLOOKUP(I1891,属性值!A:B,2,FALSE)&gt;16,"",IF(P1891="","",INT(VLOOKUP(P1891,属性值!I:O,R1891+1,FALSE)*VLOOKUP(I1891,属性值!A:D,4,FALSE))))</f>
        <v>1285</v>
      </c>
      <c r="AC1891" s="90">
        <v>54</v>
      </c>
      <c r="AD1891" s="90" t="str">
        <f>IF(AC1891="","",VLOOKUP(AC1891,状态名词!A:C,2,FALSE))</f>
        <v>spi</v>
      </c>
      <c r="AE1891" s="90" t="str">
        <f>IF(AC1891="","",VLOOKUP(AC1891,状态名词!A:C,3,FALSE))</f>
        <v>精神</v>
      </c>
      <c r="AF1891" s="90">
        <v>70</v>
      </c>
    </row>
    <row r="1892" spans="1:32">
      <c r="I1892" s="90" t="str">
        <f>IF(H1892="",I1891,VLOOKUP(H1892,装备类型!A:B,2,FALSE))</f>
        <v>手镯</v>
      </c>
      <c r="L1892" s="90" t="s">
        <v>225</v>
      </c>
      <c r="Q1892" s="55" t="str">
        <f t="shared" si="62"/>
        <v/>
      </c>
      <c r="Y1892" s="90" t="str">
        <f>IF(VLOOKUP(I1892,属性值!A:F,2,FALSE)&lt;17,"",IF(P1892="","",INT(VLOOKUP(P1892,属性值!A:G,R1892+1,FALSE)*VLOOKUP(I1892,属性值!A:F,5,FALSE))))</f>
        <v/>
      </c>
      <c r="Z1892" s="90" t="str">
        <f t="shared" si="63"/>
        <v/>
      </c>
      <c r="AA1892" s="90" t="str">
        <f>IF(VLOOKUP(I1892,属性值!A:B,2,FALSE)&gt;16,"",IF(P1892="","",INT(VLOOKUP(P1892,属性值!I:O,R1892+1,FALSE)*VLOOKUP(I1892,属性值!A:D,3,FALSE))))</f>
        <v/>
      </c>
      <c r="AB1892" s="90" t="str">
        <f>IF(VLOOKUP(I1892,属性值!A:B,2,FALSE)&gt;16,"",IF(P1892="","",INT(VLOOKUP(P1892,属性值!I:O,R1892+1,FALSE)*VLOOKUP(I1892,属性值!A:D,4,FALSE))))</f>
        <v/>
      </c>
      <c r="AC1892" s="90">
        <v>19</v>
      </c>
      <c r="AD1892" s="90" t="str">
        <f>IF(AC1892="","",VLOOKUP(AC1892,状态名词!A:C,2,FALSE))</f>
        <v>rating</v>
      </c>
      <c r="AE1892" s="90" t="str">
        <f>IF(AC1892="","",VLOOKUP(AC1892,状态名词!A:C,3,FALSE))</f>
        <v>暴击+</v>
      </c>
      <c r="AF1892" s="90">
        <v>160</v>
      </c>
    </row>
    <row r="1893" spans="1:32">
      <c r="I1893" s="90" t="str">
        <f>IF(H1893="",I1892,VLOOKUP(H1893,装备类型!A:B,2,FALSE))</f>
        <v>手镯</v>
      </c>
      <c r="L1893" s="90" t="s">
        <v>225</v>
      </c>
      <c r="Q1893" s="55" t="str">
        <f t="shared" si="62"/>
        <v/>
      </c>
      <c r="Y1893" s="90" t="str">
        <f>IF(VLOOKUP(I1893,属性值!A:F,2,FALSE)&lt;17,"",IF(P1893="","",INT(VLOOKUP(P1893,属性值!A:G,R1893+1,FALSE)*VLOOKUP(I1893,属性值!A:F,5,FALSE))))</f>
        <v/>
      </c>
      <c r="Z1893" s="90" t="str">
        <f t="shared" si="63"/>
        <v/>
      </c>
      <c r="AA1893" s="90" t="str">
        <f>IF(VLOOKUP(I1893,属性值!A:B,2,FALSE)&gt;16,"",IF(P1893="","",INT(VLOOKUP(P1893,属性值!I:O,R1893+1,FALSE)*VLOOKUP(I1893,属性值!A:D,3,FALSE))))</f>
        <v/>
      </c>
      <c r="AB1893" s="90" t="str">
        <f>IF(VLOOKUP(I1893,属性值!A:B,2,FALSE)&gt;16,"",IF(P1893="","",INT(VLOOKUP(P1893,属性值!I:O,R1893+1,FALSE)*VLOOKUP(I1893,属性值!A:D,4,FALSE))))</f>
        <v/>
      </c>
      <c r="AC1893" s="90">
        <v>20</v>
      </c>
      <c r="AD1893" s="90" t="str">
        <f>IF(AC1893="","",VLOOKUP(AC1893,状态名词!A:C,2,FALSE))</f>
        <v>ratingdamage</v>
      </c>
      <c r="AE1893" s="90" t="str">
        <f>IF(AC1893="","",VLOOKUP(AC1893,状态名词!A:C,3,FALSE))</f>
        <v>暴伤+</v>
      </c>
      <c r="AF1893" s="90">
        <v>250</v>
      </c>
    </row>
    <row r="1894" spans="1:32">
      <c r="A1894" s="90">
        <v>16103</v>
      </c>
      <c r="B1894" s="90">
        <v>20</v>
      </c>
      <c r="C1894" s="90">
        <v>4</v>
      </c>
      <c r="D1894" s="90">
        <v>20</v>
      </c>
      <c r="E1894" s="90">
        <v>5</v>
      </c>
      <c r="F1894" s="90">
        <v>-8</v>
      </c>
      <c r="H1894" s="90">
        <v>11</v>
      </c>
      <c r="I1894" s="90" t="str">
        <f>IF(H1894="",I1893,VLOOKUP(H1894,装备类型!A:B,2,FALSE))</f>
        <v>头部</v>
      </c>
      <c r="J1894" s="90">
        <v>1</v>
      </c>
      <c r="K1894" s="90" t="s">
        <v>2434</v>
      </c>
      <c r="L1894" s="90" t="s">
        <v>5494</v>
      </c>
      <c r="O1894" s="90">
        <v>1</v>
      </c>
      <c r="P1894" s="90">
        <v>20</v>
      </c>
      <c r="Q1894" s="55">
        <f t="shared" si="62"/>
        <v>25</v>
      </c>
      <c r="R1894" s="90">
        <v>4</v>
      </c>
      <c r="T1894" s="90" t="s">
        <v>3325</v>
      </c>
      <c r="Y1894" s="90" t="str">
        <f>IF(VLOOKUP(I1894,属性值!A:F,2,FALSE)&lt;17,"",IF(P1894="","",INT(VLOOKUP(P1894,属性值!A:G,R1894+1,FALSE)*VLOOKUP(I1894,属性值!A:F,5,FALSE))))</f>
        <v/>
      </c>
      <c r="Z1894" s="90" t="str">
        <f t="shared" si="63"/>
        <v/>
      </c>
      <c r="AA1894" s="90">
        <f>IF(VLOOKUP(I1894,属性值!A:B,2,FALSE)&gt;16,"",IF(P1894="","",INT(VLOOKUP(P1894,属性值!I:O,R1894+1,FALSE)*VLOOKUP(I1894,属性值!A:D,3,FALSE))))</f>
        <v>260</v>
      </c>
      <c r="AB1894" s="90">
        <f>IF(VLOOKUP(I1894,属性值!A:B,2,FALSE)&gt;16,"",IF(P1894="","",INT(VLOOKUP(P1894,属性值!I:O,R1894+1,FALSE)*VLOOKUP(I1894,属性值!A:D,4,FALSE))))</f>
        <v>130</v>
      </c>
      <c r="AC1894" s="90">
        <v>58</v>
      </c>
      <c r="AD1894" s="90" t="str">
        <f>IF(AC1894="","",VLOOKUP(AC1894,状态名词!A:C,2,FALSE))</f>
        <v>vit</v>
      </c>
      <c r="AE1894" s="90" t="str">
        <f>IF(AC1894="","",VLOOKUP(AC1894,状态名词!A:C,3,FALSE))</f>
        <v>体力</v>
      </c>
      <c r="AF1894" s="90">
        <v>40</v>
      </c>
    </row>
    <row r="1895" spans="1:32">
      <c r="I1895" s="90" t="str">
        <f>IF(H1895="",I1894,VLOOKUP(H1895,装备类型!A:B,2,FALSE))</f>
        <v>头部</v>
      </c>
      <c r="L1895" s="90" t="s">
        <v>225</v>
      </c>
      <c r="Q1895" s="55" t="str">
        <f t="shared" si="62"/>
        <v/>
      </c>
      <c r="Y1895" s="90" t="str">
        <f>IF(VLOOKUP(I1895,属性值!A:F,2,FALSE)&lt;17,"",IF(P1895="","",INT(VLOOKUP(P1895,属性值!A:G,R1895+1,FALSE)*VLOOKUP(I1895,属性值!A:F,5,FALSE))))</f>
        <v/>
      </c>
      <c r="Z1895" s="90" t="str">
        <f t="shared" si="63"/>
        <v/>
      </c>
      <c r="AA1895" s="90" t="str">
        <f>IF(VLOOKUP(I1895,属性值!A:B,2,FALSE)&gt;16,"",IF(P1895="","",INT(VLOOKUP(P1895,属性值!I:O,R1895+1,FALSE)*VLOOKUP(I1895,属性值!A:D,3,FALSE))))</f>
        <v/>
      </c>
      <c r="AB1895" s="90" t="str">
        <f>IF(VLOOKUP(I1895,属性值!A:B,2,FALSE)&gt;16,"",IF(P1895="","",INT(VLOOKUP(P1895,属性值!I:O,R1895+1,FALSE)*VLOOKUP(I1895,属性值!A:D,4,FALSE))))</f>
        <v/>
      </c>
      <c r="AC1895" s="90">
        <v>18</v>
      </c>
      <c r="AD1895" s="90" t="str">
        <f>IF(AC1895="","",VLOOKUP(AC1895,状态名词!A:C,2,FALSE))</f>
        <v>api</v>
      </c>
      <c r="AE1895" s="90" t="str">
        <f>IF(AC1895="","",VLOOKUP(AC1895,状态名词!A:C,3,FALSE))</f>
        <v>法穿</v>
      </c>
      <c r="AF1895" s="90">
        <v>240</v>
      </c>
    </row>
    <row r="1896" spans="1:32">
      <c r="I1896" s="90" t="str">
        <f>IF(H1896="",I1895,VLOOKUP(H1896,装备类型!A:B,2,FALSE))</f>
        <v>头部</v>
      </c>
      <c r="L1896" s="90" t="s">
        <v>225</v>
      </c>
      <c r="Q1896" s="55" t="str">
        <f t="shared" si="62"/>
        <v/>
      </c>
      <c r="Y1896" s="90" t="str">
        <f>IF(VLOOKUP(I1896,属性值!A:F,2,FALSE)&lt;17,"",IF(P1896="","",INT(VLOOKUP(P1896,属性值!A:G,R1896+1,FALSE)*VLOOKUP(I1896,属性值!A:F,5,FALSE))))</f>
        <v/>
      </c>
      <c r="Z1896" s="90" t="str">
        <f t="shared" si="63"/>
        <v/>
      </c>
      <c r="AA1896" s="90" t="str">
        <f>IF(VLOOKUP(I1896,属性值!A:B,2,FALSE)&gt;16,"",IF(P1896="","",INT(VLOOKUP(P1896,属性值!I:O,R1896+1,FALSE)*VLOOKUP(I1896,属性值!A:D,3,FALSE))))</f>
        <v/>
      </c>
      <c r="AB1896" s="90" t="str">
        <f>IF(VLOOKUP(I1896,属性值!A:B,2,FALSE)&gt;16,"",IF(P1896="","",INT(VLOOKUP(P1896,属性值!I:O,R1896+1,FALSE)*VLOOKUP(I1896,属性值!A:D,4,FALSE))))</f>
        <v/>
      </c>
      <c r="AC1896" s="90">
        <v>19</v>
      </c>
      <c r="AD1896" s="90" t="str">
        <f>IF(AC1896="","",VLOOKUP(AC1896,状态名词!A:C,2,FALSE))</f>
        <v>rating</v>
      </c>
      <c r="AE1896" s="90" t="str">
        <f>IF(AC1896="","",VLOOKUP(AC1896,状态名词!A:C,3,FALSE))</f>
        <v>暴击+</v>
      </c>
      <c r="AF1896" s="90">
        <v>240</v>
      </c>
    </row>
    <row r="1897" spans="1:32">
      <c r="I1897" s="90" t="str">
        <f>IF(H1897="",I1896,VLOOKUP(H1897,装备类型!A:B,2,FALSE))</f>
        <v>头部</v>
      </c>
      <c r="J1897" s="90">
        <v>2</v>
      </c>
      <c r="K1897" s="90" t="s">
        <v>2436</v>
      </c>
      <c r="L1897" s="90" t="s">
        <v>2435</v>
      </c>
      <c r="O1897" s="90">
        <v>1</v>
      </c>
      <c r="P1897" s="90">
        <v>40</v>
      </c>
      <c r="Q1897" s="55">
        <f t="shared" si="62"/>
        <v>45</v>
      </c>
      <c r="R1897" s="90">
        <v>4</v>
      </c>
      <c r="T1897" s="90" t="s">
        <v>3325</v>
      </c>
      <c r="Y1897" s="90" t="str">
        <f>IF(VLOOKUP(I1897,属性值!A:F,2,FALSE)&lt;17,"",IF(P1897="","",INT(VLOOKUP(P1897,属性值!A:G,R1897+1,FALSE)*VLOOKUP(I1897,属性值!A:F,5,FALSE))))</f>
        <v/>
      </c>
      <c r="Z1897" s="90" t="str">
        <f t="shared" si="63"/>
        <v/>
      </c>
      <c r="AA1897" s="90">
        <f>IF(VLOOKUP(I1897,属性值!A:B,2,FALSE)&gt;16,"",IF(P1897="","",INT(VLOOKUP(P1897,属性值!I:O,R1897+1,FALSE)*VLOOKUP(I1897,属性值!A:D,3,FALSE))))</f>
        <v>572</v>
      </c>
      <c r="AB1897" s="90">
        <f>IF(VLOOKUP(I1897,属性值!A:B,2,FALSE)&gt;16,"",IF(P1897="","",INT(VLOOKUP(P1897,属性值!I:O,R1897+1,FALSE)*VLOOKUP(I1897,属性值!A:D,4,FALSE))))</f>
        <v>286</v>
      </c>
      <c r="AC1897" s="90">
        <v>58</v>
      </c>
      <c r="AD1897" s="90" t="str">
        <f>IF(AC1897="","",VLOOKUP(AC1897,状态名词!A:C,2,FALSE))</f>
        <v>vit</v>
      </c>
      <c r="AE1897" s="90" t="str">
        <f>IF(AC1897="","",VLOOKUP(AC1897,状态名词!A:C,3,FALSE))</f>
        <v>体力</v>
      </c>
      <c r="AF1897" s="90">
        <v>70</v>
      </c>
    </row>
    <row r="1898" spans="1:32">
      <c r="I1898" s="90" t="str">
        <f>IF(H1898="",I1897,VLOOKUP(H1898,装备类型!A:B,2,FALSE))</f>
        <v>头部</v>
      </c>
      <c r="L1898" s="90" t="s">
        <v>225</v>
      </c>
      <c r="Q1898" s="55" t="str">
        <f t="shared" si="62"/>
        <v/>
      </c>
      <c r="Y1898" s="90" t="str">
        <f>IF(VLOOKUP(I1898,属性值!A:F,2,FALSE)&lt;17,"",IF(P1898="","",INT(VLOOKUP(P1898,属性值!A:G,R1898+1,FALSE)*VLOOKUP(I1898,属性值!A:F,5,FALSE))))</f>
        <v/>
      </c>
      <c r="Z1898" s="90" t="str">
        <f t="shared" si="63"/>
        <v/>
      </c>
      <c r="AA1898" s="90" t="str">
        <f>IF(VLOOKUP(I1898,属性值!A:B,2,FALSE)&gt;16,"",IF(P1898="","",INT(VLOOKUP(P1898,属性值!I:O,R1898+1,FALSE)*VLOOKUP(I1898,属性值!A:D,3,FALSE))))</f>
        <v/>
      </c>
      <c r="AB1898" s="90" t="str">
        <f>IF(VLOOKUP(I1898,属性值!A:B,2,FALSE)&gt;16,"",IF(P1898="","",INT(VLOOKUP(P1898,属性值!I:O,R1898+1,FALSE)*VLOOKUP(I1898,属性值!A:D,4,FALSE))))</f>
        <v/>
      </c>
      <c r="AC1898" s="90">
        <v>18</v>
      </c>
      <c r="AD1898" s="90" t="str">
        <f>IF(AC1898="","",VLOOKUP(AC1898,状态名词!A:C,2,FALSE))</f>
        <v>api</v>
      </c>
      <c r="AE1898" s="90" t="str">
        <f>IF(AC1898="","",VLOOKUP(AC1898,状态名词!A:C,3,FALSE))</f>
        <v>法穿</v>
      </c>
      <c r="AF1898" s="90">
        <v>360</v>
      </c>
    </row>
    <row r="1899" spans="1:32">
      <c r="I1899" s="90" t="str">
        <f>IF(H1899="",I1898,VLOOKUP(H1899,装备类型!A:B,2,FALSE))</f>
        <v>头部</v>
      </c>
      <c r="L1899" s="90" t="s">
        <v>225</v>
      </c>
      <c r="Q1899" s="55" t="str">
        <f t="shared" si="62"/>
        <v/>
      </c>
      <c r="Y1899" s="90" t="str">
        <f>IF(VLOOKUP(I1899,属性值!A:F,2,FALSE)&lt;17,"",IF(P1899="","",INT(VLOOKUP(P1899,属性值!A:G,R1899+1,FALSE)*VLOOKUP(I1899,属性值!A:F,5,FALSE))))</f>
        <v/>
      </c>
      <c r="Z1899" s="90" t="str">
        <f t="shared" si="63"/>
        <v/>
      </c>
      <c r="AA1899" s="90" t="str">
        <f>IF(VLOOKUP(I1899,属性值!A:B,2,FALSE)&gt;16,"",IF(P1899="","",INT(VLOOKUP(P1899,属性值!I:O,R1899+1,FALSE)*VLOOKUP(I1899,属性值!A:D,3,FALSE))))</f>
        <v/>
      </c>
      <c r="AB1899" s="90" t="str">
        <f>IF(VLOOKUP(I1899,属性值!A:B,2,FALSE)&gt;16,"",IF(P1899="","",INT(VLOOKUP(P1899,属性值!I:O,R1899+1,FALSE)*VLOOKUP(I1899,属性值!A:D,4,FALSE))))</f>
        <v/>
      </c>
      <c r="AC1899" s="90">
        <v>19</v>
      </c>
      <c r="AD1899" s="90" t="str">
        <f>IF(AC1899="","",VLOOKUP(AC1899,状态名词!A:C,2,FALSE))</f>
        <v>rating</v>
      </c>
      <c r="AE1899" s="90" t="str">
        <f>IF(AC1899="","",VLOOKUP(AC1899,状态名词!A:C,3,FALSE))</f>
        <v>暴击+</v>
      </c>
      <c r="AF1899" s="90">
        <v>360</v>
      </c>
    </row>
    <row r="1900" spans="1:32">
      <c r="I1900" s="90" t="str">
        <f>IF(H1900="",I1899,VLOOKUP(H1900,装备类型!A:B,2,FALSE))</f>
        <v>头部</v>
      </c>
      <c r="J1900" s="90">
        <v>3</v>
      </c>
      <c r="K1900" s="90" t="s">
        <v>2437</v>
      </c>
      <c r="L1900" s="90" t="s">
        <v>2435</v>
      </c>
      <c r="O1900" s="90">
        <v>1</v>
      </c>
      <c r="P1900" s="90">
        <v>60</v>
      </c>
      <c r="Q1900" s="55">
        <f t="shared" si="62"/>
        <v>67</v>
      </c>
      <c r="R1900" s="90">
        <v>5</v>
      </c>
      <c r="T1900" s="90" t="s">
        <v>3325</v>
      </c>
      <c r="U1900" s="90">
        <v>33531</v>
      </c>
      <c r="X1900" s="90" t="s">
        <v>2830</v>
      </c>
      <c r="Y1900" s="90" t="str">
        <f>IF(VLOOKUP(I1900,属性值!A:F,2,FALSE)&lt;17,"",IF(P1900="","",INT(VLOOKUP(P1900,属性值!A:G,R1900+1,FALSE)*VLOOKUP(I1900,属性值!A:F,5,FALSE))))</f>
        <v/>
      </c>
      <c r="Z1900" s="90" t="str">
        <f t="shared" si="63"/>
        <v/>
      </c>
      <c r="AA1900" s="90">
        <f>IF(VLOOKUP(I1900,属性值!A:B,2,FALSE)&gt;16,"",IF(P1900="","",INT(VLOOKUP(P1900,属性值!I:O,R1900+1,FALSE)*VLOOKUP(I1900,属性值!A:D,3,FALSE))))</f>
        <v>1285</v>
      </c>
      <c r="AB1900" s="90">
        <f>IF(VLOOKUP(I1900,属性值!A:B,2,FALSE)&gt;16,"",IF(P1900="","",INT(VLOOKUP(P1900,属性值!I:O,R1900+1,FALSE)*VLOOKUP(I1900,属性值!A:D,4,FALSE))))</f>
        <v>642</v>
      </c>
      <c r="AC1900" s="90">
        <v>58</v>
      </c>
      <c r="AD1900" s="90" t="str">
        <f>IF(AC1900="","",VLOOKUP(AC1900,状态名词!A:C,2,FALSE))</f>
        <v>vit</v>
      </c>
      <c r="AE1900" s="90" t="str">
        <f>IF(AC1900="","",VLOOKUP(AC1900,状态名词!A:C,3,FALSE))</f>
        <v>体力</v>
      </c>
      <c r="AF1900" s="90">
        <v>110</v>
      </c>
    </row>
    <row r="1901" spans="1:32">
      <c r="I1901" s="90" t="str">
        <f>IF(H1901="",I1900,VLOOKUP(H1901,装备类型!A:B,2,FALSE))</f>
        <v>头部</v>
      </c>
      <c r="L1901" s="90" t="s">
        <v>225</v>
      </c>
      <c r="Q1901" s="55" t="str">
        <f t="shared" si="62"/>
        <v/>
      </c>
      <c r="Y1901" s="90" t="str">
        <f>IF(VLOOKUP(I1901,属性值!A:F,2,FALSE)&lt;17,"",IF(P1901="","",INT(VLOOKUP(P1901,属性值!A:G,R1901+1,FALSE)*VLOOKUP(I1901,属性值!A:F,5,FALSE))))</f>
        <v/>
      </c>
      <c r="Z1901" s="90" t="str">
        <f t="shared" si="63"/>
        <v/>
      </c>
      <c r="AA1901" s="90" t="str">
        <f>IF(VLOOKUP(I1901,属性值!A:B,2,FALSE)&gt;16,"",IF(P1901="","",INT(VLOOKUP(P1901,属性值!I:O,R1901+1,FALSE)*VLOOKUP(I1901,属性值!A:D,3,FALSE))))</f>
        <v/>
      </c>
      <c r="AB1901" s="90" t="str">
        <f>IF(VLOOKUP(I1901,属性值!A:B,2,FALSE)&gt;16,"",IF(P1901="","",INT(VLOOKUP(P1901,属性值!I:O,R1901+1,FALSE)*VLOOKUP(I1901,属性值!A:D,4,FALSE))))</f>
        <v/>
      </c>
      <c r="AC1901" s="90">
        <v>18</v>
      </c>
      <c r="AD1901" s="90" t="str">
        <f>IF(AC1901="","",VLOOKUP(AC1901,状态名词!A:C,2,FALSE))</f>
        <v>api</v>
      </c>
      <c r="AE1901" s="90" t="str">
        <f>IF(AC1901="","",VLOOKUP(AC1901,状态名词!A:C,3,FALSE))</f>
        <v>法穿</v>
      </c>
      <c r="AF1901" s="90">
        <v>590</v>
      </c>
    </row>
    <row r="1902" spans="1:32">
      <c r="I1902" s="90" t="str">
        <f>IF(H1902="",I1901,VLOOKUP(H1902,装备类型!A:B,2,FALSE))</f>
        <v>头部</v>
      </c>
      <c r="L1902" s="90" t="s">
        <v>225</v>
      </c>
      <c r="Q1902" s="55" t="str">
        <f t="shared" si="62"/>
        <v/>
      </c>
      <c r="Y1902" s="90" t="str">
        <f>IF(VLOOKUP(I1902,属性值!A:F,2,FALSE)&lt;17,"",IF(P1902="","",INT(VLOOKUP(P1902,属性值!A:G,R1902+1,FALSE)*VLOOKUP(I1902,属性值!A:F,5,FALSE))))</f>
        <v/>
      </c>
      <c r="Z1902" s="90" t="str">
        <f t="shared" si="63"/>
        <v/>
      </c>
      <c r="AA1902" s="90" t="str">
        <f>IF(VLOOKUP(I1902,属性值!A:B,2,FALSE)&gt;16,"",IF(P1902="","",INT(VLOOKUP(P1902,属性值!I:O,R1902+1,FALSE)*VLOOKUP(I1902,属性值!A:D,3,FALSE))))</f>
        <v/>
      </c>
      <c r="AB1902" s="90" t="str">
        <f>IF(VLOOKUP(I1902,属性值!A:B,2,FALSE)&gt;16,"",IF(P1902="","",INT(VLOOKUP(P1902,属性值!I:O,R1902+1,FALSE)*VLOOKUP(I1902,属性值!A:D,4,FALSE))))</f>
        <v/>
      </c>
      <c r="AC1902" s="90">
        <v>19</v>
      </c>
      <c r="AD1902" s="90" t="str">
        <f>IF(AC1902="","",VLOOKUP(AC1902,状态名词!A:C,2,FALSE))</f>
        <v>rating</v>
      </c>
      <c r="AE1902" s="90" t="str">
        <f>IF(AC1902="","",VLOOKUP(AC1902,状态名词!A:C,3,FALSE))</f>
        <v>暴击+</v>
      </c>
      <c r="AF1902" s="90">
        <v>590</v>
      </c>
    </row>
    <row r="1903" spans="1:32">
      <c r="A1903" s="90">
        <v>16104</v>
      </c>
      <c r="B1903" s="90">
        <v>20</v>
      </c>
      <c r="C1903" s="90">
        <v>4</v>
      </c>
      <c r="D1903" s="90">
        <v>20</v>
      </c>
      <c r="E1903" s="90">
        <v>5</v>
      </c>
      <c r="F1903" s="90">
        <v>-8</v>
      </c>
      <c r="H1903" s="90">
        <v>12</v>
      </c>
      <c r="I1903" s="90" t="str">
        <f>IF(H1903="",I1902,VLOOKUP(H1903,装备类型!A:B,2,FALSE))</f>
        <v>胸部</v>
      </c>
      <c r="J1903" s="90">
        <v>1</v>
      </c>
      <c r="K1903" s="90" t="s">
        <v>2438</v>
      </c>
      <c r="L1903" s="90" t="s">
        <v>5495</v>
      </c>
      <c r="O1903" s="90">
        <v>1</v>
      </c>
      <c r="P1903" s="90">
        <v>20</v>
      </c>
      <c r="Q1903" s="55">
        <f t="shared" si="62"/>
        <v>25</v>
      </c>
      <c r="R1903" s="90">
        <v>4</v>
      </c>
      <c r="T1903" s="90" t="s">
        <v>3326</v>
      </c>
      <c r="Y1903" s="90" t="str">
        <f>IF(VLOOKUP(I1903,属性值!A:F,2,FALSE)&lt;17,"",IF(P1903="","",INT(VLOOKUP(P1903,属性值!A:G,R1903+1,FALSE)*VLOOKUP(I1903,属性值!A:F,5,FALSE))))</f>
        <v/>
      </c>
      <c r="Z1903" s="90" t="str">
        <f t="shared" si="63"/>
        <v/>
      </c>
      <c r="AA1903" s="90">
        <f>IF(VLOOKUP(I1903,属性值!A:B,2,FALSE)&gt;16,"",IF(P1903="","",INT(VLOOKUP(P1903,属性值!I:O,R1903+1,FALSE)*VLOOKUP(I1903,属性值!A:D,3,FALSE))))</f>
        <v>260</v>
      </c>
      <c r="AB1903" s="90">
        <f>IF(VLOOKUP(I1903,属性值!A:B,2,FALSE)&gt;16,"",IF(P1903="","",INT(VLOOKUP(P1903,属性值!I:O,R1903+1,FALSE)*VLOOKUP(I1903,属性值!A:D,4,FALSE))))</f>
        <v>130</v>
      </c>
      <c r="AC1903" s="90">
        <v>58</v>
      </c>
      <c r="AD1903" s="90" t="str">
        <f>IF(AC1903="","",VLOOKUP(AC1903,状态名词!A:C,2,FALSE))</f>
        <v>vit</v>
      </c>
      <c r="AE1903" s="90" t="str">
        <f>IF(AC1903="","",VLOOKUP(AC1903,状态名词!A:C,3,FALSE))</f>
        <v>体力</v>
      </c>
      <c r="AF1903" s="90">
        <v>40</v>
      </c>
    </row>
    <row r="1904" spans="1:32">
      <c r="I1904" s="90" t="str">
        <f>IF(H1904="",I1903,VLOOKUP(H1904,装备类型!A:B,2,FALSE))</f>
        <v>胸部</v>
      </c>
      <c r="L1904" s="90" t="s">
        <v>225</v>
      </c>
      <c r="Q1904" s="55" t="str">
        <f t="shared" si="62"/>
        <v/>
      </c>
      <c r="Y1904" s="90" t="str">
        <f>IF(VLOOKUP(I1904,属性值!A:F,2,FALSE)&lt;17,"",IF(P1904="","",INT(VLOOKUP(P1904,属性值!A:G,R1904+1,FALSE)*VLOOKUP(I1904,属性值!A:F,5,FALSE))))</f>
        <v/>
      </c>
      <c r="Z1904" s="90" t="str">
        <f t="shared" si="63"/>
        <v/>
      </c>
      <c r="AA1904" s="90" t="str">
        <f>IF(VLOOKUP(I1904,属性值!A:B,2,FALSE)&gt;16,"",IF(P1904="","",INT(VLOOKUP(P1904,属性值!I:O,R1904+1,FALSE)*VLOOKUP(I1904,属性值!A:D,3,FALSE))))</f>
        <v/>
      </c>
      <c r="AB1904" s="90" t="str">
        <f>IF(VLOOKUP(I1904,属性值!A:B,2,FALSE)&gt;16,"",IF(P1904="","",INT(VLOOKUP(P1904,属性值!I:O,R1904+1,FALSE)*VLOOKUP(I1904,属性值!A:D,4,FALSE))))</f>
        <v/>
      </c>
      <c r="AC1904" s="90">
        <v>25</v>
      </c>
      <c r="AD1904" s="90" t="str">
        <f>IF(AC1904="","",VLOOKUP(AC1904,状态名词!A:C,2,FALSE))</f>
        <v>duochong</v>
      </c>
      <c r="AE1904" s="90" t="str">
        <f>IF(AC1904="","",VLOOKUP(AC1904,状态名词!A:C,3,FALSE))</f>
        <v>多重施法</v>
      </c>
      <c r="AF1904" s="90">
        <v>120</v>
      </c>
    </row>
    <row r="1905" spans="1:32">
      <c r="I1905" s="90" t="str">
        <f>IF(H1905="",I1904,VLOOKUP(H1905,装备类型!A:B,2,FALSE))</f>
        <v>胸部</v>
      </c>
      <c r="L1905" s="90" t="s">
        <v>225</v>
      </c>
      <c r="Q1905" s="55" t="str">
        <f t="shared" si="62"/>
        <v/>
      </c>
      <c r="Y1905" s="90" t="str">
        <f>IF(VLOOKUP(I1905,属性值!A:F,2,FALSE)&lt;17,"",IF(P1905="","",INT(VLOOKUP(P1905,属性值!A:G,R1905+1,FALSE)*VLOOKUP(I1905,属性值!A:F,5,FALSE))))</f>
        <v/>
      </c>
      <c r="Z1905" s="90" t="str">
        <f t="shared" si="63"/>
        <v/>
      </c>
      <c r="AA1905" s="90" t="str">
        <f>IF(VLOOKUP(I1905,属性值!A:B,2,FALSE)&gt;16,"",IF(P1905="","",INT(VLOOKUP(P1905,属性值!I:O,R1905+1,FALSE)*VLOOKUP(I1905,属性值!A:D,3,FALSE))))</f>
        <v/>
      </c>
      <c r="AB1905" s="90" t="str">
        <f>IF(VLOOKUP(I1905,属性值!A:B,2,FALSE)&gt;16,"",IF(P1905="","",INT(VLOOKUP(P1905,属性值!I:O,R1905+1,FALSE)*VLOOKUP(I1905,属性值!A:D,4,FALSE))))</f>
        <v/>
      </c>
      <c r="AC1905" s="90">
        <v>24</v>
      </c>
      <c r="AD1905" s="90" t="str">
        <f>IF(AC1905="","",VLOOKUP(AC1905,状态名词!A:C,2,FALSE))</f>
        <v>heal</v>
      </c>
      <c r="AE1905" s="90" t="str">
        <f>IF(AC1905="","",VLOOKUP(AC1905,状态名词!A:C,3,FALSE))</f>
        <v>治疗效果+</v>
      </c>
      <c r="AF1905" s="90">
        <v>240</v>
      </c>
    </row>
    <row r="1906" spans="1:32">
      <c r="I1906" s="90" t="str">
        <f>IF(H1906="",I1905,VLOOKUP(H1906,装备类型!A:B,2,FALSE))</f>
        <v>胸部</v>
      </c>
      <c r="J1906" s="90">
        <v>2</v>
      </c>
      <c r="K1906" s="90" t="s">
        <v>2440</v>
      </c>
      <c r="L1906" s="90" t="s">
        <v>2439</v>
      </c>
      <c r="O1906" s="90">
        <v>1</v>
      </c>
      <c r="P1906" s="90">
        <v>40</v>
      </c>
      <c r="Q1906" s="55">
        <f t="shared" si="62"/>
        <v>45</v>
      </c>
      <c r="R1906" s="90">
        <v>4</v>
      </c>
      <c r="T1906" s="90" t="s">
        <v>3326</v>
      </c>
      <c r="Y1906" s="90" t="str">
        <f>IF(VLOOKUP(I1906,属性值!A:F,2,FALSE)&lt;17,"",IF(P1906="","",INT(VLOOKUP(P1906,属性值!A:G,R1906+1,FALSE)*VLOOKUP(I1906,属性值!A:F,5,FALSE))))</f>
        <v/>
      </c>
      <c r="Z1906" s="90" t="str">
        <f t="shared" si="63"/>
        <v/>
      </c>
      <c r="AA1906" s="90">
        <f>IF(VLOOKUP(I1906,属性值!A:B,2,FALSE)&gt;16,"",IF(P1906="","",INT(VLOOKUP(P1906,属性值!I:O,R1906+1,FALSE)*VLOOKUP(I1906,属性值!A:D,3,FALSE))))</f>
        <v>572</v>
      </c>
      <c r="AB1906" s="90">
        <f>IF(VLOOKUP(I1906,属性值!A:B,2,FALSE)&gt;16,"",IF(P1906="","",INT(VLOOKUP(P1906,属性值!I:O,R1906+1,FALSE)*VLOOKUP(I1906,属性值!A:D,4,FALSE))))</f>
        <v>286</v>
      </c>
      <c r="AC1906" s="90">
        <v>58</v>
      </c>
      <c r="AD1906" s="90" t="str">
        <f>IF(AC1906="","",VLOOKUP(AC1906,状态名词!A:C,2,FALSE))</f>
        <v>vit</v>
      </c>
      <c r="AE1906" s="90" t="str">
        <f>IF(AC1906="","",VLOOKUP(AC1906,状态名词!A:C,3,FALSE))</f>
        <v>体力</v>
      </c>
      <c r="AF1906" s="90">
        <v>70</v>
      </c>
    </row>
    <row r="1907" spans="1:32">
      <c r="I1907" s="90" t="str">
        <f>IF(H1907="",I1906,VLOOKUP(H1907,装备类型!A:B,2,FALSE))</f>
        <v>胸部</v>
      </c>
      <c r="L1907" s="90" t="s">
        <v>225</v>
      </c>
      <c r="Q1907" s="55" t="str">
        <f t="shared" si="62"/>
        <v/>
      </c>
      <c r="Y1907" s="90" t="str">
        <f>IF(VLOOKUP(I1907,属性值!A:F,2,FALSE)&lt;17,"",IF(P1907="","",INT(VLOOKUP(P1907,属性值!A:G,R1907+1,FALSE)*VLOOKUP(I1907,属性值!A:F,5,FALSE))))</f>
        <v/>
      </c>
      <c r="Z1907" s="90" t="str">
        <f t="shared" si="63"/>
        <v/>
      </c>
      <c r="AA1907" s="90" t="str">
        <f>IF(VLOOKUP(I1907,属性值!A:B,2,FALSE)&gt;16,"",IF(P1907="","",INT(VLOOKUP(P1907,属性值!I:O,R1907+1,FALSE)*VLOOKUP(I1907,属性值!A:D,3,FALSE))))</f>
        <v/>
      </c>
      <c r="AB1907" s="90" t="str">
        <f>IF(VLOOKUP(I1907,属性值!A:B,2,FALSE)&gt;16,"",IF(P1907="","",INT(VLOOKUP(P1907,属性值!I:O,R1907+1,FALSE)*VLOOKUP(I1907,属性值!A:D,4,FALSE))))</f>
        <v/>
      </c>
      <c r="AC1907" s="90">
        <v>25</v>
      </c>
      <c r="AD1907" s="90" t="str">
        <f>IF(AC1907="","",VLOOKUP(AC1907,状态名词!A:C,2,FALSE))</f>
        <v>duochong</v>
      </c>
      <c r="AE1907" s="90" t="str">
        <f>IF(AC1907="","",VLOOKUP(AC1907,状态名词!A:C,3,FALSE))</f>
        <v>多重施法</v>
      </c>
      <c r="AF1907" s="90">
        <v>180</v>
      </c>
    </row>
    <row r="1908" spans="1:32">
      <c r="I1908" s="90" t="str">
        <f>IF(H1908="",I1907,VLOOKUP(H1908,装备类型!A:B,2,FALSE))</f>
        <v>胸部</v>
      </c>
      <c r="L1908" s="90" t="s">
        <v>225</v>
      </c>
      <c r="Q1908" s="55" t="str">
        <f t="shared" si="62"/>
        <v/>
      </c>
      <c r="Y1908" s="90" t="str">
        <f>IF(VLOOKUP(I1908,属性值!A:F,2,FALSE)&lt;17,"",IF(P1908="","",INT(VLOOKUP(P1908,属性值!A:G,R1908+1,FALSE)*VLOOKUP(I1908,属性值!A:F,5,FALSE))))</f>
        <v/>
      </c>
      <c r="Z1908" s="90" t="str">
        <f t="shared" si="63"/>
        <v/>
      </c>
      <c r="AA1908" s="90" t="str">
        <f>IF(VLOOKUP(I1908,属性值!A:B,2,FALSE)&gt;16,"",IF(P1908="","",INT(VLOOKUP(P1908,属性值!I:O,R1908+1,FALSE)*VLOOKUP(I1908,属性值!A:D,3,FALSE))))</f>
        <v/>
      </c>
      <c r="AB1908" s="90" t="str">
        <f>IF(VLOOKUP(I1908,属性值!A:B,2,FALSE)&gt;16,"",IF(P1908="","",INT(VLOOKUP(P1908,属性值!I:O,R1908+1,FALSE)*VLOOKUP(I1908,属性值!A:D,4,FALSE))))</f>
        <v/>
      </c>
      <c r="AC1908" s="90">
        <v>24</v>
      </c>
      <c r="AD1908" s="90" t="str">
        <f>IF(AC1908="","",VLOOKUP(AC1908,状态名词!A:C,2,FALSE))</f>
        <v>heal</v>
      </c>
      <c r="AE1908" s="90" t="str">
        <f>IF(AC1908="","",VLOOKUP(AC1908,状态名词!A:C,3,FALSE))</f>
        <v>治疗效果+</v>
      </c>
      <c r="AF1908" s="90">
        <v>360</v>
      </c>
    </row>
    <row r="1909" spans="1:32">
      <c r="I1909" s="90" t="str">
        <f>IF(H1909="",I1908,VLOOKUP(H1909,装备类型!A:B,2,FALSE))</f>
        <v>胸部</v>
      </c>
      <c r="J1909" s="90">
        <v>3</v>
      </c>
      <c r="K1909" s="90" t="s">
        <v>2441</v>
      </c>
      <c r="L1909" s="90" t="s">
        <v>2439</v>
      </c>
      <c r="O1909" s="90">
        <v>1</v>
      </c>
      <c r="P1909" s="90">
        <v>60</v>
      </c>
      <c r="Q1909" s="55">
        <f t="shared" si="62"/>
        <v>67</v>
      </c>
      <c r="R1909" s="90">
        <v>5</v>
      </c>
      <c r="T1909" s="90" t="s">
        <v>3326</v>
      </c>
      <c r="U1909" s="90">
        <v>33532</v>
      </c>
      <c r="X1909" s="90" t="s">
        <v>2831</v>
      </c>
      <c r="Y1909" s="90" t="str">
        <f>IF(VLOOKUP(I1909,属性值!A:F,2,FALSE)&lt;17,"",IF(P1909="","",INT(VLOOKUP(P1909,属性值!A:G,R1909+1,FALSE)*VLOOKUP(I1909,属性值!A:F,5,FALSE))))</f>
        <v/>
      </c>
      <c r="Z1909" s="90" t="str">
        <f t="shared" si="63"/>
        <v/>
      </c>
      <c r="AA1909" s="90">
        <f>IF(VLOOKUP(I1909,属性值!A:B,2,FALSE)&gt;16,"",IF(P1909="","",INT(VLOOKUP(P1909,属性值!I:O,R1909+1,FALSE)*VLOOKUP(I1909,属性值!A:D,3,FALSE))))</f>
        <v>1285</v>
      </c>
      <c r="AB1909" s="90">
        <f>IF(VLOOKUP(I1909,属性值!A:B,2,FALSE)&gt;16,"",IF(P1909="","",INT(VLOOKUP(P1909,属性值!I:O,R1909+1,FALSE)*VLOOKUP(I1909,属性值!A:D,4,FALSE))))</f>
        <v>642</v>
      </c>
      <c r="AC1909" s="90">
        <v>58</v>
      </c>
      <c r="AD1909" s="90" t="str">
        <f>IF(AC1909="","",VLOOKUP(AC1909,状态名词!A:C,2,FALSE))</f>
        <v>vit</v>
      </c>
      <c r="AE1909" s="90" t="str">
        <f>IF(AC1909="","",VLOOKUP(AC1909,状态名词!A:C,3,FALSE))</f>
        <v>体力</v>
      </c>
      <c r="AF1909" s="90">
        <v>110</v>
      </c>
    </row>
    <row r="1910" spans="1:32">
      <c r="I1910" s="90" t="str">
        <f>IF(H1910="",I1909,VLOOKUP(H1910,装备类型!A:B,2,FALSE))</f>
        <v>胸部</v>
      </c>
      <c r="L1910" s="90" t="s">
        <v>225</v>
      </c>
      <c r="Q1910" s="55" t="str">
        <f t="shared" si="62"/>
        <v/>
      </c>
      <c r="Y1910" s="90" t="str">
        <f>IF(VLOOKUP(I1910,属性值!A:F,2,FALSE)&lt;17,"",IF(P1910="","",INT(VLOOKUP(P1910,属性值!A:G,R1910+1,FALSE)*VLOOKUP(I1910,属性值!A:F,5,FALSE))))</f>
        <v/>
      </c>
      <c r="Z1910" s="90" t="str">
        <f t="shared" si="63"/>
        <v/>
      </c>
      <c r="AA1910" s="90" t="str">
        <f>IF(VLOOKUP(I1910,属性值!A:B,2,FALSE)&gt;16,"",IF(P1910="","",INT(VLOOKUP(P1910,属性值!I:O,R1910+1,FALSE)*VLOOKUP(I1910,属性值!A:D,3,FALSE))))</f>
        <v/>
      </c>
      <c r="AB1910" s="90" t="str">
        <f>IF(VLOOKUP(I1910,属性值!A:B,2,FALSE)&gt;16,"",IF(P1910="","",INT(VLOOKUP(P1910,属性值!I:O,R1910+1,FALSE)*VLOOKUP(I1910,属性值!A:D,4,FALSE))))</f>
        <v/>
      </c>
      <c r="AC1910" s="90">
        <v>25</v>
      </c>
      <c r="AD1910" s="90" t="str">
        <f>IF(AC1910="","",VLOOKUP(AC1910,状态名词!A:C,2,FALSE))</f>
        <v>duochong</v>
      </c>
      <c r="AE1910" s="90" t="str">
        <f>IF(AC1910="","",VLOOKUP(AC1910,状态名词!A:C,3,FALSE))</f>
        <v>多重施法</v>
      </c>
      <c r="AF1910" s="90">
        <v>290</v>
      </c>
    </row>
    <row r="1911" spans="1:32">
      <c r="I1911" s="90" t="str">
        <f>IF(H1911="",I1910,VLOOKUP(H1911,装备类型!A:B,2,FALSE))</f>
        <v>胸部</v>
      </c>
      <c r="L1911" s="90" t="s">
        <v>225</v>
      </c>
      <c r="Q1911" s="55" t="str">
        <f t="shared" si="62"/>
        <v/>
      </c>
      <c r="Y1911" s="90" t="str">
        <f>IF(VLOOKUP(I1911,属性值!A:F,2,FALSE)&lt;17,"",IF(P1911="","",INT(VLOOKUP(P1911,属性值!A:G,R1911+1,FALSE)*VLOOKUP(I1911,属性值!A:F,5,FALSE))))</f>
        <v/>
      </c>
      <c r="Z1911" s="90" t="str">
        <f t="shared" si="63"/>
        <v/>
      </c>
      <c r="AA1911" s="90" t="str">
        <f>IF(VLOOKUP(I1911,属性值!A:B,2,FALSE)&gt;16,"",IF(P1911="","",INT(VLOOKUP(P1911,属性值!I:O,R1911+1,FALSE)*VLOOKUP(I1911,属性值!A:D,3,FALSE))))</f>
        <v/>
      </c>
      <c r="AB1911" s="90" t="str">
        <f>IF(VLOOKUP(I1911,属性值!A:B,2,FALSE)&gt;16,"",IF(P1911="","",INT(VLOOKUP(P1911,属性值!I:O,R1911+1,FALSE)*VLOOKUP(I1911,属性值!A:D,4,FALSE))))</f>
        <v/>
      </c>
      <c r="AC1911" s="90">
        <v>24</v>
      </c>
      <c r="AD1911" s="90" t="str">
        <f>IF(AC1911="","",VLOOKUP(AC1911,状态名词!A:C,2,FALSE))</f>
        <v>heal</v>
      </c>
      <c r="AE1911" s="90" t="str">
        <f>IF(AC1911="","",VLOOKUP(AC1911,状态名词!A:C,3,FALSE))</f>
        <v>治疗效果+</v>
      </c>
      <c r="AF1911" s="90">
        <v>590</v>
      </c>
    </row>
    <row r="1912" spans="1:32">
      <c r="A1912" s="90">
        <v>16105</v>
      </c>
      <c r="B1912" s="90">
        <v>20</v>
      </c>
      <c r="C1912" s="90">
        <v>4</v>
      </c>
      <c r="D1912" s="90">
        <v>20</v>
      </c>
      <c r="E1912" s="90">
        <v>5</v>
      </c>
      <c r="F1912" s="90">
        <v>-8</v>
      </c>
      <c r="H1912" s="90">
        <v>13</v>
      </c>
      <c r="I1912" s="90" t="str">
        <f>IF(H1912="",I1911,VLOOKUP(H1912,装备类型!A:B,2,FALSE))</f>
        <v>腿部</v>
      </c>
      <c r="J1912" s="90">
        <v>1</v>
      </c>
      <c r="K1912" s="90" t="s">
        <v>2442</v>
      </c>
      <c r="L1912" s="90" t="s">
        <v>5496</v>
      </c>
      <c r="O1912" s="90">
        <v>1</v>
      </c>
      <c r="P1912" s="90">
        <v>20</v>
      </c>
      <c r="Q1912" s="55">
        <f t="shared" si="62"/>
        <v>25</v>
      </c>
      <c r="R1912" s="90">
        <v>4</v>
      </c>
      <c r="T1912" s="90" t="s">
        <v>3327</v>
      </c>
      <c r="Y1912" s="90" t="str">
        <f>IF(VLOOKUP(I1912,属性值!A:F,2,FALSE)&lt;17,"",IF(P1912="","",INT(VLOOKUP(P1912,属性值!A:G,R1912+1,FALSE)*VLOOKUP(I1912,属性值!A:F,5,FALSE))))</f>
        <v/>
      </c>
      <c r="Z1912" s="90" t="str">
        <f t="shared" si="63"/>
        <v/>
      </c>
      <c r="AA1912" s="90">
        <f>IF(VLOOKUP(I1912,属性值!A:B,2,FALSE)&gt;16,"",IF(P1912="","",INT(VLOOKUP(P1912,属性值!I:O,R1912+1,FALSE)*VLOOKUP(I1912,属性值!A:D,3,FALSE))))</f>
        <v>260</v>
      </c>
      <c r="AB1912" s="90">
        <f>IF(VLOOKUP(I1912,属性值!A:B,2,FALSE)&gt;16,"",IF(P1912="","",INT(VLOOKUP(P1912,属性值!I:O,R1912+1,FALSE)*VLOOKUP(I1912,属性值!A:D,4,FALSE))))</f>
        <v>130</v>
      </c>
      <c r="AC1912" s="90">
        <v>58</v>
      </c>
      <c r="AD1912" s="90" t="str">
        <f>IF(AC1912="","",VLOOKUP(AC1912,状态名词!A:C,2,FALSE))</f>
        <v>vit</v>
      </c>
      <c r="AE1912" s="90" t="str">
        <f>IF(AC1912="","",VLOOKUP(AC1912,状态名词!A:C,3,FALSE))</f>
        <v>体力</v>
      </c>
      <c r="AF1912" s="90">
        <v>40</v>
      </c>
    </row>
    <row r="1913" spans="1:32">
      <c r="I1913" s="90" t="str">
        <f>IF(H1913="",I1912,VLOOKUP(H1913,装备类型!A:B,2,FALSE))</f>
        <v>腿部</v>
      </c>
      <c r="L1913" s="90" t="s">
        <v>225</v>
      </c>
      <c r="Q1913" s="55" t="str">
        <f t="shared" si="62"/>
        <v/>
      </c>
      <c r="Y1913" s="90" t="str">
        <f>IF(VLOOKUP(I1913,属性值!A:F,2,FALSE)&lt;17,"",IF(P1913="","",INT(VLOOKUP(P1913,属性值!A:G,R1913+1,FALSE)*VLOOKUP(I1913,属性值!A:F,5,FALSE))))</f>
        <v/>
      </c>
      <c r="Z1913" s="90" t="str">
        <f t="shared" si="63"/>
        <v/>
      </c>
      <c r="AA1913" s="90" t="str">
        <f>IF(VLOOKUP(I1913,属性值!A:B,2,FALSE)&gt;16,"",IF(P1913="","",INT(VLOOKUP(P1913,属性值!I:O,R1913+1,FALSE)*VLOOKUP(I1913,属性值!A:D,3,FALSE))))</f>
        <v/>
      </c>
      <c r="AB1913" s="90" t="str">
        <f>IF(VLOOKUP(I1913,属性值!A:B,2,FALSE)&gt;16,"",IF(P1913="","",INT(VLOOKUP(P1913,属性值!I:O,R1913+1,FALSE)*VLOOKUP(I1913,属性值!A:D,4,FALSE))))</f>
        <v/>
      </c>
      <c r="AC1913" s="90">
        <v>62</v>
      </c>
      <c r="AD1913" s="90" t="str">
        <f>IF(AC1913="","",VLOOKUP(AC1913,状态名词!A:C,2,FALSE))</f>
        <v>team_ap</v>
      </c>
      <c r="AE1913" s="90" t="str">
        <f>IF(AC1913="","",VLOOKUP(AC1913,状态名词!A:C,3,FALSE))</f>
        <v>队伍AP</v>
      </c>
      <c r="AF1913" s="90">
        <v>40</v>
      </c>
    </row>
    <row r="1914" spans="1:32">
      <c r="I1914" s="90" t="str">
        <f>IF(H1914="",I1913,VLOOKUP(H1914,装备类型!A:B,2,FALSE))</f>
        <v>腿部</v>
      </c>
      <c r="L1914" s="90" t="s">
        <v>225</v>
      </c>
      <c r="Q1914" s="55" t="str">
        <f t="shared" si="62"/>
        <v/>
      </c>
      <c r="Y1914" s="90" t="str">
        <f>IF(VLOOKUP(I1914,属性值!A:F,2,FALSE)&lt;17,"",IF(P1914="","",INT(VLOOKUP(P1914,属性值!A:G,R1914+1,FALSE)*VLOOKUP(I1914,属性值!A:F,5,FALSE))))</f>
        <v/>
      </c>
      <c r="Z1914" s="90" t="str">
        <f t="shared" si="63"/>
        <v/>
      </c>
      <c r="AA1914" s="90" t="str">
        <f>IF(VLOOKUP(I1914,属性值!A:B,2,FALSE)&gt;16,"",IF(P1914="","",INT(VLOOKUP(P1914,属性值!I:O,R1914+1,FALSE)*VLOOKUP(I1914,属性值!A:D,3,FALSE))))</f>
        <v/>
      </c>
      <c r="AB1914" s="90" t="str">
        <f>IF(VLOOKUP(I1914,属性值!A:B,2,FALSE)&gt;16,"",IF(P1914="","",INT(VLOOKUP(P1914,属性值!I:O,R1914+1,FALSE)*VLOOKUP(I1914,属性值!A:D,4,FALSE))))</f>
        <v/>
      </c>
      <c r="AC1914" s="90">
        <v>21</v>
      </c>
      <c r="AD1914" s="90" t="str">
        <f>IF(AC1914="","",VLOOKUP(AC1914,状态名词!A:C,2,FALSE))</f>
        <v>speed</v>
      </c>
      <c r="AE1914" s="90" t="str">
        <f>IF(AC1914="","",VLOOKUP(AC1914,状态名词!A:C,3,FALSE))</f>
        <v>速度+</v>
      </c>
      <c r="AF1914" s="90">
        <v>240</v>
      </c>
    </row>
    <row r="1915" spans="1:32">
      <c r="I1915" s="90" t="str">
        <f>IF(H1915="",I1914,VLOOKUP(H1915,装备类型!A:B,2,FALSE))</f>
        <v>腿部</v>
      </c>
      <c r="J1915" s="90">
        <v>2</v>
      </c>
      <c r="K1915" s="90" t="s">
        <v>2444</v>
      </c>
      <c r="L1915" s="90" t="s">
        <v>2443</v>
      </c>
      <c r="O1915" s="90">
        <v>1</v>
      </c>
      <c r="P1915" s="90">
        <v>40</v>
      </c>
      <c r="Q1915" s="55">
        <f t="shared" si="62"/>
        <v>45</v>
      </c>
      <c r="R1915" s="90">
        <v>4</v>
      </c>
      <c r="T1915" s="90" t="s">
        <v>3327</v>
      </c>
      <c r="Y1915" s="90" t="str">
        <f>IF(VLOOKUP(I1915,属性值!A:F,2,FALSE)&lt;17,"",IF(P1915="","",INT(VLOOKUP(P1915,属性值!A:G,R1915+1,FALSE)*VLOOKUP(I1915,属性值!A:F,5,FALSE))))</f>
        <v/>
      </c>
      <c r="Z1915" s="90" t="str">
        <f t="shared" si="63"/>
        <v/>
      </c>
      <c r="AA1915" s="90">
        <f>IF(VLOOKUP(I1915,属性值!A:B,2,FALSE)&gt;16,"",IF(P1915="","",INT(VLOOKUP(P1915,属性值!I:O,R1915+1,FALSE)*VLOOKUP(I1915,属性值!A:D,3,FALSE))))</f>
        <v>572</v>
      </c>
      <c r="AB1915" s="90">
        <f>IF(VLOOKUP(I1915,属性值!A:B,2,FALSE)&gt;16,"",IF(P1915="","",INT(VLOOKUP(P1915,属性值!I:O,R1915+1,FALSE)*VLOOKUP(I1915,属性值!A:D,4,FALSE))))</f>
        <v>286</v>
      </c>
      <c r="AC1915" s="90">
        <v>58</v>
      </c>
      <c r="AD1915" s="90" t="str">
        <f>IF(AC1915="","",VLOOKUP(AC1915,状态名词!A:C,2,FALSE))</f>
        <v>vit</v>
      </c>
      <c r="AE1915" s="90" t="str">
        <f>IF(AC1915="","",VLOOKUP(AC1915,状态名词!A:C,3,FALSE))</f>
        <v>体力</v>
      </c>
      <c r="AF1915" s="90">
        <v>70</v>
      </c>
    </row>
    <row r="1916" spans="1:32">
      <c r="I1916" s="90" t="str">
        <f>IF(H1916="",I1915,VLOOKUP(H1916,装备类型!A:B,2,FALSE))</f>
        <v>腿部</v>
      </c>
      <c r="L1916" s="90" t="s">
        <v>225</v>
      </c>
      <c r="Q1916" s="55" t="str">
        <f t="shared" si="62"/>
        <v/>
      </c>
      <c r="Y1916" s="90" t="str">
        <f>IF(VLOOKUP(I1916,属性值!A:F,2,FALSE)&lt;17,"",IF(P1916="","",INT(VLOOKUP(P1916,属性值!A:G,R1916+1,FALSE)*VLOOKUP(I1916,属性值!A:F,5,FALSE))))</f>
        <v/>
      </c>
      <c r="Z1916" s="90" t="str">
        <f t="shared" si="63"/>
        <v/>
      </c>
      <c r="AA1916" s="90" t="str">
        <f>IF(VLOOKUP(I1916,属性值!A:B,2,FALSE)&gt;16,"",IF(P1916="","",INT(VLOOKUP(P1916,属性值!I:O,R1916+1,FALSE)*VLOOKUP(I1916,属性值!A:D,3,FALSE))))</f>
        <v/>
      </c>
      <c r="AB1916" s="90" t="str">
        <f>IF(VLOOKUP(I1916,属性值!A:B,2,FALSE)&gt;16,"",IF(P1916="","",INT(VLOOKUP(P1916,属性值!I:O,R1916+1,FALSE)*VLOOKUP(I1916,属性值!A:D,4,FALSE))))</f>
        <v/>
      </c>
      <c r="AC1916" s="90">
        <v>62</v>
      </c>
      <c r="AD1916" s="90" t="str">
        <f>IF(AC1916="","",VLOOKUP(AC1916,状态名词!A:C,2,FALSE))</f>
        <v>team_ap</v>
      </c>
      <c r="AE1916" s="90" t="str">
        <f>IF(AC1916="","",VLOOKUP(AC1916,状态名词!A:C,3,FALSE))</f>
        <v>队伍AP</v>
      </c>
      <c r="AF1916" s="90">
        <v>70</v>
      </c>
    </row>
    <row r="1917" spans="1:32">
      <c r="I1917" s="90" t="str">
        <f>IF(H1917="",I1916,VLOOKUP(H1917,装备类型!A:B,2,FALSE))</f>
        <v>腿部</v>
      </c>
      <c r="L1917" s="90" t="s">
        <v>225</v>
      </c>
      <c r="Q1917" s="55" t="str">
        <f t="shared" si="62"/>
        <v/>
      </c>
      <c r="Y1917" s="90" t="str">
        <f>IF(VLOOKUP(I1917,属性值!A:F,2,FALSE)&lt;17,"",IF(P1917="","",INT(VLOOKUP(P1917,属性值!A:G,R1917+1,FALSE)*VLOOKUP(I1917,属性值!A:F,5,FALSE))))</f>
        <v/>
      </c>
      <c r="Z1917" s="90" t="str">
        <f t="shared" si="63"/>
        <v/>
      </c>
      <c r="AA1917" s="90" t="str">
        <f>IF(VLOOKUP(I1917,属性值!A:B,2,FALSE)&gt;16,"",IF(P1917="","",INT(VLOOKUP(P1917,属性值!I:O,R1917+1,FALSE)*VLOOKUP(I1917,属性值!A:D,3,FALSE))))</f>
        <v/>
      </c>
      <c r="AB1917" s="90" t="str">
        <f>IF(VLOOKUP(I1917,属性值!A:B,2,FALSE)&gt;16,"",IF(P1917="","",INT(VLOOKUP(P1917,属性值!I:O,R1917+1,FALSE)*VLOOKUP(I1917,属性值!A:D,4,FALSE))))</f>
        <v/>
      </c>
      <c r="AC1917" s="90">
        <v>21</v>
      </c>
      <c r="AD1917" s="90" t="str">
        <f>IF(AC1917="","",VLOOKUP(AC1917,状态名词!A:C,2,FALSE))</f>
        <v>speed</v>
      </c>
      <c r="AE1917" s="90" t="str">
        <f>IF(AC1917="","",VLOOKUP(AC1917,状态名词!A:C,3,FALSE))</f>
        <v>速度+</v>
      </c>
      <c r="AF1917" s="90">
        <v>360</v>
      </c>
    </row>
    <row r="1918" spans="1:32">
      <c r="I1918" s="90" t="str">
        <f>IF(H1918="",I1917,VLOOKUP(H1918,装备类型!A:B,2,FALSE))</f>
        <v>腿部</v>
      </c>
      <c r="J1918" s="90">
        <v>3</v>
      </c>
      <c r="K1918" s="90" t="s">
        <v>2445</v>
      </c>
      <c r="L1918" s="90" t="s">
        <v>2443</v>
      </c>
      <c r="O1918" s="90">
        <v>1</v>
      </c>
      <c r="P1918" s="90">
        <v>60</v>
      </c>
      <c r="Q1918" s="55">
        <f t="shared" si="62"/>
        <v>67</v>
      </c>
      <c r="R1918" s="90">
        <v>5</v>
      </c>
      <c r="T1918" s="90" t="s">
        <v>3327</v>
      </c>
      <c r="U1918" s="90">
        <v>33533</v>
      </c>
      <c r="X1918" s="90" t="s">
        <v>2832</v>
      </c>
      <c r="Y1918" s="90" t="str">
        <f>IF(VLOOKUP(I1918,属性值!A:F,2,FALSE)&lt;17,"",IF(P1918="","",INT(VLOOKUP(P1918,属性值!A:G,R1918+1,FALSE)*VLOOKUP(I1918,属性值!A:F,5,FALSE))))</f>
        <v/>
      </c>
      <c r="Z1918" s="90" t="str">
        <f t="shared" si="63"/>
        <v/>
      </c>
      <c r="AA1918" s="90">
        <f>IF(VLOOKUP(I1918,属性值!A:B,2,FALSE)&gt;16,"",IF(P1918="","",INT(VLOOKUP(P1918,属性值!I:O,R1918+1,FALSE)*VLOOKUP(I1918,属性值!A:D,3,FALSE))))</f>
        <v>1285</v>
      </c>
      <c r="AB1918" s="90">
        <f>IF(VLOOKUP(I1918,属性值!A:B,2,FALSE)&gt;16,"",IF(P1918="","",INT(VLOOKUP(P1918,属性值!I:O,R1918+1,FALSE)*VLOOKUP(I1918,属性值!A:D,4,FALSE))))</f>
        <v>642</v>
      </c>
      <c r="AC1918" s="90">
        <v>58</v>
      </c>
      <c r="AD1918" s="90" t="str">
        <f>IF(AC1918="","",VLOOKUP(AC1918,状态名词!A:C,2,FALSE))</f>
        <v>vit</v>
      </c>
      <c r="AE1918" s="90" t="str">
        <f>IF(AC1918="","",VLOOKUP(AC1918,状态名词!A:C,3,FALSE))</f>
        <v>体力</v>
      </c>
      <c r="AF1918" s="90">
        <v>110</v>
      </c>
    </row>
    <row r="1919" spans="1:32">
      <c r="I1919" s="90" t="str">
        <f>IF(H1919="",I1918,VLOOKUP(H1919,装备类型!A:B,2,FALSE))</f>
        <v>腿部</v>
      </c>
      <c r="L1919" s="90" t="s">
        <v>225</v>
      </c>
      <c r="Q1919" s="55" t="str">
        <f t="shared" si="62"/>
        <v/>
      </c>
      <c r="Y1919" s="90" t="str">
        <f>IF(VLOOKUP(I1919,属性值!A:F,2,FALSE)&lt;17,"",IF(P1919="","",INT(VLOOKUP(P1919,属性值!A:G,R1919+1,FALSE)*VLOOKUP(I1919,属性值!A:F,5,FALSE))))</f>
        <v/>
      </c>
      <c r="Z1919" s="90" t="str">
        <f t="shared" si="63"/>
        <v/>
      </c>
      <c r="AA1919" s="90" t="str">
        <f>IF(VLOOKUP(I1919,属性值!A:B,2,FALSE)&gt;16,"",IF(P1919="","",INT(VLOOKUP(P1919,属性值!I:O,R1919+1,FALSE)*VLOOKUP(I1919,属性值!A:D,3,FALSE))))</f>
        <v/>
      </c>
      <c r="AB1919" s="90" t="str">
        <f>IF(VLOOKUP(I1919,属性值!A:B,2,FALSE)&gt;16,"",IF(P1919="","",INT(VLOOKUP(P1919,属性值!I:O,R1919+1,FALSE)*VLOOKUP(I1919,属性值!A:D,4,FALSE))))</f>
        <v/>
      </c>
      <c r="AC1919" s="90">
        <v>62</v>
      </c>
      <c r="AD1919" s="90" t="str">
        <f>IF(AC1919="","",VLOOKUP(AC1919,状态名词!A:C,2,FALSE))</f>
        <v>team_ap</v>
      </c>
      <c r="AE1919" s="90" t="str">
        <f>IF(AC1919="","",VLOOKUP(AC1919,状态名词!A:C,3,FALSE))</f>
        <v>队伍AP</v>
      </c>
      <c r="AF1919" s="90">
        <v>110</v>
      </c>
    </row>
    <row r="1920" spans="1:32">
      <c r="I1920" s="90" t="str">
        <f>IF(H1920="",I1919,VLOOKUP(H1920,装备类型!A:B,2,FALSE))</f>
        <v>腿部</v>
      </c>
      <c r="L1920" s="90" t="s">
        <v>225</v>
      </c>
      <c r="Q1920" s="55" t="str">
        <f t="shared" si="62"/>
        <v/>
      </c>
      <c r="Y1920" s="90" t="str">
        <f>IF(VLOOKUP(I1920,属性值!A:F,2,FALSE)&lt;17,"",IF(P1920="","",INT(VLOOKUP(P1920,属性值!A:G,R1920+1,FALSE)*VLOOKUP(I1920,属性值!A:F,5,FALSE))))</f>
        <v/>
      </c>
      <c r="Z1920" s="90" t="str">
        <f t="shared" si="63"/>
        <v/>
      </c>
      <c r="AA1920" s="90" t="str">
        <f>IF(VLOOKUP(I1920,属性值!A:B,2,FALSE)&gt;16,"",IF(P1920="","",INT(VLOOKUP(P1920,属性值!I:O,R1920+1,FALSE)*VLOOKUP(I1920,属性值!A:D,3,FALSE))))</f>
        <v/>
      </c>
      <c r="AB1920" s="90" t="str">
        <f>IF(VLOOKUP(I1920,属性值!A:B,2,FALSE)&gt;16,"",IF(P1920="","",INT(VLOOKUP(P1920,属性值!I:O,R1920+1,FALSE)*VLOOKUP(I1920,属性值!A:D,4,FALSE))))</f>
        <v/>
      </c>
      <c r="AC1920" s="90">
        <v>18</v>
      </c>
      <c r="AD1920" s="90" t="str">
        <f>IF(AC1920="","",VLOOKUP(AC1920,状态名词!A:C,2,FALSE))</f>
        <v>api</v>
      </c>
      <c r="AE1920" s="90" t="str">
        <f>IF(AC1920="","",VLOOKUP(AC1920,状态名词!A:C,3,FALSE))</f>
        <v>法穿</v>
      </c>
      <c r="AF1920" s="90">
        <v>590</v>
      </c>
    </row>
    <row r="1921" spans="1:32">
      <c r="A1921" s="90">
        <v>16106</v>
      </c>
      <c r="B1921" s="90">
        <v>20</v>
      </c>
      <c r="C1921" s="90">
        <v>4</v>
      </c>
      <c r="D1921" s="90">
        <v>20</v>
      </c>
      <c r="E1921" s="90">
        <v>5</v>
      </c>
      <c r="F1921" s="90">
        <v>-8</v>
      </c>
      <c r="H1921" s="90">
        <v>14</v>
      </c>
      <c r="I1921" s="90" t="str">
        <f>IF(H1921="",I1920,VLOOKUP(H1921,装备类型!A:B,2,FALSE))</f>
        <v>戒指</v>
      </c>
      <c r="J1921" s="90">
        <v>1</v>
      </c>
      <c r="K1921" s="90" t="s">
        <v>2446</v>
      </c>
      <c r="L1921" s="90" t="s">
        <v>5497</v>
      </c>
      <c r="O1921" s="90">
        <v>1</v>
      </c>
      <c r="P1921" s="90">
        <v>20</v>
      </c>
      <c r="Q1921" s="55">
        <f t="shared" si="62"/>
        <v>25</v>
      </c>
      <c r="R1921" s="90">
        <v>4</v>
      </c>
      <c r="T1921" s="90" t="s">
        <v>3328</v>
      </c>
      <c r="Y1921" s="90" t="str">
        <f>IF(VLOOKUP(I1921,属性值!A:F,2,FALSE)&lt;17,"",IF(P1921="","",INT(VLOOKUP(P1921,属性值!A:G,R1921+1,FALSE)*VLOOKUP(I1921,属性值!A:F,5,FALSE))))</f>
        <v/>
      </c>
      <c r="Z1921" s="90" t="str">
        <f t="shared" si="63"/>
        <v/>
      </c>
      <c r="AA1921" s="90">
        <f>IF(VLOOKUP(I1921,属性值!A:B,2,FALSE)&gt;16,"",IF(P1921="","",INT(VLOOKUP(P1921,属性值!I:O,R1921+1,FALSE)*VLOOKUP(I1921,属性值!A:D,3,FALSE))))</f>
        <v>130</v>
      </c>
      <c r="AB1921" s="90">
        <f>IF(VLOOKUP(I1921,属性值!A:B,2,FALSE)&gt;16,"",IF(P1921="","",INT(VLOOKUP(P1921,属性值!I:O,R1921+1,FALSE)*VLOOKUP(I1921,属性值!A:D,4,FALSE))))</f>
        <v>260</v>
      </c>
      <c r="AC1921" s="90">
        <v>54</v>
      </c>
      <c r="AD1921" s="90" t="str">
        <f>IF(AC1921="","",VLOOKUP(AC1921,状态名词!A:C,2,FALSE))</f>
        <v>spi</v>
      </c>
      <c r="AE1921" s="90" t="str">
        <f>IF(AC1921="","",VLOOKUP(AC1921,状态名词!A:C,3,FALSE))</f>
        <v>精神</v>
      </c>
      <c r="AF1921" s="90">
        <v>80</v>
      </c>
    </row>
    <row r="1922" spans="1:32">
      <c r="I1922" s="90" t="str">
        <f>IF(H1922="",I1921,VLOOKUP(H1922,装备类型!A:B,2,FALSE))</f>
        <v>戒指</v>
      </c>
      <c r="L1922" s="90" t="s">
        <v>225</v>
      </c>
      <c r="Q1922" s="55" t="str">
        <f t="shared" si="62"/>
        <v/>
      </c>
      <c r="Y1922" s="90" t="str">
        <f>IF(VLOOKUP(I1922,属性值!A:F,2,FALSE)&lt;17,"",IF(P1922="","",INT(VLOOKUP(P1922,属性值!A:G,R1922+1,FALSE)*VLOOKUP(I1922,属性值!A:F,5,FALSE))))</f>
        <v/>
      </c>
      <c r="Z1922" s="90" t="str">
        <f t="shared" si="63"/>
        <v/>
      </c>
      <c r="AA1922" s="90" t="str">
        <f>IF(VLOOKUP(I1922,属性值!A:B,2,FALSE)&gt;16,"",IF(P1922="","",INT(VLOOKUP(P1922,属性值!I:O,R1922+1,FALSE)*VLOOKUP(I1922,属性值!A:D,3,FALSE))))</f>
        <v/>
      </c>
      <c r="AB1922" s="90" t="str">
        <f>IF(VLOOKUP(I1922,属性值!A:B,2,FALSE)&gt;16,"",IF(P1922="","",INT(VLOOKUP(P1922,属性值!I:O,R1922+1,FALSE)*VLOOKUP(I1922,属性值!A:D,4,FALSE))))</f>
        <v/>
      </c>
      <c r="AC1922" s="90">
        <v>29</v>
      </c>
      <c r="AD1922" s="90" t="str">
        <f>IF(AC1922="","",VLOOKUP(AC1922,状态名词!A:C,2,FALSE))</f>
        <v>darkup</v>
      </c>
      <c r="AE1922" s="90" t="str">
        <f>IF(AC1922="","",VLOOKUP(AC1922,状态名词!A:C,3,FALSE))</f>
        <v>暗属性强化</v>
      </c>
      <c r="AF1922" s="90">
        <v>10</v>
      </c>
    </row>
    <row r="1923" spans="1:32">
      <c r="I1923" s="90" t="str">
        <f>IF(H1923="",I1922,VLOOKUP(H1923,装备类型!A:B,2,FALSE))</f>
        <v>戒指</v>
      </c>
      <c r="L1923" s="90" t="s">
        <v>225</v>
      </c>
      <c r="Q1923" s="55" t="str">
        <f t="shared" si="62"/>
        <v/>
      </c>
      <c r="Y1923" s="90" t="str">
        <f>IF(VLOOKUP(I1923,属性值!A:F,2,FALSE)&lt;17,"",IF(P1923="","",INT(VLOOKUP(P1923,属性值!A:G,R1923+1,FALSE)*VLOOKUP(I1923,属性值!A:F,5,FALSE))))</f>
        <v/>
      </c>
      <c r="Z1923" s="90" t="str">
        <f t="shared" si="63"/>
        <v/>
      </c>
      <c r="AA1923" s="90" t="str">
        <f>IF(VLOOKUP(I1923,属性值!A:B,2,FALSE)&gt;16,"",IF(P1923="","",INT(VLOOKUP(P1923,属性值!I:O,R1923+1,FALSE)*VLOOKUP(I1923,属性值!A:D,3,FALSE))))</f>
        <v/>
      </c>
      <c r="AB1923" s="90" t="str">
        <f>IF(VLOOKUP(I1923,属性值!A:B,2,FALSE)&gt;16,"",IF(P1923="","",INT(VLOOKUP(P1923,属性值!I:O,R1923+1,FALSE)*VLOOKUP(I1923,属性值!A:D,4,FALSE))))</f>
        <v/>
      </c>
      <c r="AC1923" s="90">
        <v>28</v>
      </c>
      <c r="AD1923" s="90" t="str">
        <f>IF(AC1923="","",VLOOKUP(AC1923,状态名词!A:C,2,FALSE))</f>
        <v>lightup</v>
      </c>
      <c r="AE1923" s="90" t="str">
        <f>IF(AC1923="","",VLOOKUP(AC1923,状态名词!A:C,3,FALSE))</f>
        <v>光属性强化</v>
      </c>
      <c r="AF1923" s="90">
        <v>10</v>
      </c>
    </row>
    <row r="1924" spans="1:32">
      <c r="I1924" s="90" t="str">
        <f>IF(H1924="",I1923,VLOOKUP(H1924,装备类型!A:B,2,FALSE))</f>
        <v>戒指</v>
      </c>
      <c r="J1924" s="90">
        <v>2</v>
      </c>
      <c r="K1924" s="90" t="s">
        <v>2448</v>
      </c>
      <c r="L1924" s="90" t="s">
        <v>2447</v>
      </c>
      <c r="O1924" s="90">
        <v>1</v>
      </c>
      <c r="P1924" s="90">
        <v>40</v>
      </c>
      <c r="Q1924" s="55">
        <f t="shared" si="62"/>
        <v>45</v>
      </c>
      <c r="R1924" s="90">
        <v>4</v>
      </c>
      <c r="T1924" s="90" t="s">
        <v>3328</v>
      </c>
      <c r="Y1924" s="90" t="str">
        <f>IF(VLOOKUP(I1924,属性值!A:F,2,FALSE)&lt;17,"",IF(P1924="","",INT(VLOOKUP(P1924,属性值!A:G,R1924+1,FALSE)*VLOOKUP(I1924,属性值!A:F,5,FALSE))))</f>
        <v/>
      </c>
      <c r="Z1924" s="90" t="str">
        <f t="shared" si="63"/>
        <v/>
      </c>
      <c r="AA1924" s="90">
        <f>IF(VLOOKUP(I1924,属性值!A:B,2,FALSE)&gt;16,"",IF(P1924="","",INT(VLOOKUP(P1924,属性值!I:O,R1924+1,FALSE)*VLOOKUP(I1924,属性值!A:D,3,FALSE))))</f>
        <v>286</v>
      </c>
      <c r="AB1924" s="90">
        <f>IF(VLOOKUP(I1924,属性值!A:B,2,FALSE)&gt;16,"",IF(P1924="","",INT(VLOOKUP(P1924,属性值!I:O,R1924+1,FALSE)*VLOOKUP(I1924,属性值!A:D,4,FALSE))))</f>
        <v>572</v>
      </c>
      <c r="AC1924" s="90">
        <v>54</v>
      </c>
      <c r="AD1924" s="90" t="str">
        <f>IF(AC1924="","",VLOOKUP(AC1924,状态名词!A:C,2,FALSE))</f>
        <v>spi</v>
      </c>
      <c r="AE1924" s="90" t="str">
        <f>IF(AC1924="","",VLOOKUP(AC1924,状态名词!A:C,3,FALSE))</f>
        <v>精神</v>
      </c>
      <c r="AF1924" s="90">
        <v>120</v>
      </c>
    </row>
    <row r="1925" spans="1:32">
      <c r="I1925" s="90" t="str">
        <f>IF(H1925="",I1924,VLOOKUP(H1925,装备类型!A:B,2,FALSE))</f>
        <v>戒指</v>
      </c>
      <c r="L1925" s="90" t="s">
        <v>225</v>
      </c>
      <c r="Q1925" s="55" t="str">
        <f t="shared" si="62"/>
        <v/>
      </c>
      <c r="Y1925" s="90" t="str">
        <f>IF(VLOOKUP(I1925,属性值!A:F,2,FALSE)&lt;17,"",IF(P1925="","",INT(VLOOKUP(P1925,属性值!A:G,R1925+1,FALSE)*VLOOKUP(I1925,属性值!A:F,5,FALSE))))</f>
        <v/>
      </c>
      <c r="Z1925" s="90" t="str">
        <f t="shared" si="63"/>
        <v/>
      </c>
      <c r="AA1925" s="90" t="str">
        <f>IF(VLOOKUP(I1925,属性值!A:B,2,FALSE)&gt;16,"",IF(P1925="","",INT(VLOOKUP(P1925,属性值!I:O,R1925+1,FALSE)*VLOOKUP(I1925,属性值!A:D,3,FALSE))))</f>
        <v/>
      </c>
      <c r="AB1925" s="90" t="str">
        <f>IF(VLOOKUP(I1925,属性值!A:B,2,FALSE)&gt;16,"",IF(P1925="","",INT(VLOOKUP(P1925,属性值!I:O,R1925+1,FALSE)*VLOOKUP(I1925,属性值!A:D,4,FALSE))))</f>
        <v/>
      </c>
      <c r="AC1925" s="90">
        <v>29</v>
      </c>
      <c r="AD1925" s="90" t="str">
        <f>IF(AC1925="","",VLOOKUP(AC1925,状态名词!A:C,2,FALSE))</f>
        <v>darkup</v>
      </c>
      <c r="AE1925" s="90" t="str">
        <f>IF(AC1925="","",VLOOKUP(AC1925,状态名词!A:C,3,FALSE))</f>
        <v>暗属性强化</v>
      </c>
      <c r="AF1925" s="90">
        <v>20</v>
      </c>
    </row>
    <row r="1926" spans="1:32">
      <c r="I1926" s="90" t="str">
        <f>IF(H1926="",I1925,VLOOKUP(H1926,装备类型!A:B,2,FALSE))</f>
        <v>戒指</v>
      </c>
      <c r="L1926" s="90" t="s">
        <v>225</v>
      </c>
      <c r="Q1926" s="55" t="str">
        <f t="shared" si="62"/>
        <v/>
      </c>
      <c r="Y1926" s="90" t="str">
        <f>IF(VLOOKUP(I1926,属性值!A:F,2,FALSE)&lt;17,"",IF(P1926="","",INT(VLOOKUP(P1926,属性值!A:G,R1926+1,FALSE)*VLOOKUP(I1926,属性值!A:F,5,FALSE))))</f>
        <v/>
      </c>
      <c r="Z1926" s="90" t="str">
        <f t="shared" si="63"/>
        <v/>
      </c>
      <c r="AA1926" s="90" t="str">
        <f>IF(VLOOKUP(I1926,属性值!A:B,2,FALSE)&gt;16,"",IF(P1926="","",INT(VLOOKUP(P1926,属性值!I:O,R1926+1,FALSE)*VLOOKUP(I1926,属性值!A:D,3,FALSE))))</f>
        <v/>
      </c>
      <c r="AB1926" s="90" t="str">
        <f>IF(VLOOKUP(I1926,属性值!A:B,2,FALSE)&gt;16,"",IF(P1926="","",INT(VLOOKUP(P1926,属性值!I:O,R1926+1,FALSE)*VLOOKUP(I1926,属性值!A:D,4,FALSE))))</f>
        <v/>
      </c>
      <c r="AC1926" s="90">
        <v>28</v>
      </c>
      <c r="AD1926" s="90" t="str">
        <f>IF(AC1926="","",VLOOKUP(AC1926,状态名词!A:C,2,FALSE))</f>
        <v>lightup</v>
      </c>
      <c r="AE1926" s="90" t="str">
        <f>IF(AC1926="","",VLOOKUP(AC1926,状态名词!A:C,3,FALSE))</f>
        <v>光属性强化</v>
      </c>
      <c r="AF1926" s="90">
        <v>20</v>
      </c>
    </row>
    <row r="1927" spans="1:32">
      <c r="I1927" s="90" t="str">
        <f>IF(H1927="",I1926,VLOOKUP(H1927,装备类型!A:B,2,FALSE))</f>
        <v>戒指</v>
      </c>
      <c r="J1927" s="90">
        <v>3</v>
      </c>
      <c r="K1927" s="90" t="s">
        <v>2449</v>
      </c>
      <c r="L1927" s="90" t="s">
        <v>2447</v>
      </c>
      <c r="O1927" s="90">
        <v>1</v>
      </c>
      <c r="P1927" s="90">
        <v>60</v>
      </c>
      <c r="Q1927" s="55">
        <f t="shared" si="62"/>
        <v>67</v>
      </c>
      <c r="R1927" s="90">
        <v>5</v>
      </c>
      <c r="T1927" s="90" t="s">
        <v>3328</v>
      </c>
      <c r="U1927" s="90">
        <v>33534</v>
      </c>
      <c r="X1927" s="90" t="s">
        <v>2833</v>
      </c>
      <c r="Y1927" s="90" t="str">
        <f>IF(VLOOKUP(I1927,属性值!A:F,2,FALSE)&lt;17,"",IF(P1927="","",INT(VLOOKUP(P1927,属性值!A:G,R1927+1,FALSE)*VLOOKUP(I1927,属性值!A:F,5,FALSE))))</f>
        <v/>
      </c>
      <c r="Z1927" s="90" t="str">
        <f t="shared" si="63"/>
        <v/>
      </c>
      <c r="AA1927" s="90">
        <f>IF(VLOOKUP(I1927,属性值!A:B,2,FALSE)&gt;16,"",IF(P1927="","",INT(VLOOKUP(P1927,属性值!I:O,R1927+1,FALSE)*VLOOKUP(I1927,属性值!A:D,3,FALSE))))</f>
        <v>642</v>
      </c>
      <c r="AB1927" s="90">
        <f>IF(VLOOKUP(I1927,属性值!A:B,2,FALSE)&gt;16,"",IF(P1927="","",INT(VLOOKUP(P1927,属性值!I:O,R1927+1,FALSE)*VLOOKUP(I1927,属性值!A:D,4,FALSE))))</f>
        <v>1285</v>
      </c>
      <c r="AC1927" s="90">
        <v>54</v>
      </c>
      <c r="AD1927" s="90" t="str">
        <f>IF(AC1927="","",VLOOKUP(AC1927,状态名词!A:C,2,FALSE))</f>
        <v>spi</v>
      </c>
      <c r="AE1927" s="90" t="str">
        <f>IF(AC1927="","",VLOOKUP(AC1927,状态名词!A:C,3,FALSE))</f>
        <v>精神</v>
      </c>
      <c r="AF1927" s="90">
        <v>190</v>
      </c>
    </row>
    <row r="1928" spans="1:32">
      <c r="I1928" s="90" t="str">
        <f>IF(H1928="",I1927,VLOOKUP(H1928,装备类型!A:B,2,FALSE))</f>
        <v>戒指</v>
      </c>
      <c r="L1928" s="90" t="s">
        <v>225</v>
      </c>
      <c r="Q1928" s="55" t="str">
        <f t="shared" si="62"/>
        <v/>
      </c>
      <c r="Y1928" s="90" t="str">
        <f>IF(VLOOKUP(I1928,属性值!A:F,2,FALSE)&lt;17,"",IF(P1928="","",INT(VLOOKUP(P1928,属性值!A:G,R1928+1,FALSE)*VLOOKUP(I1928,属性值!A:F,5,FALSE))))</f>
        <v/>
      </c>
      <c r="Z1928" s="90" t="str">
        <f t="shared" si="63"/>
        <v/>
      </c>
      <c r="AA1928" s="90" t="str">
        <f>IF(VLOOKUP(I1928,属性值!A:B,2,FALSE)&gt;16,"",IF(P1928="","",INT(VLOOKUP(P1928,属性值!I:O,R1928+1,FALSE)*VLOOKUP(I1928,属性值!A:D,3,FALSE))))</f>
        <v/>
      </c>
      <c r="AB1928" s="90" t="str">
        <f>IF(VLOOKUP(I1928,属性值!A:B,2,FALSE)&gt;16,"",IF(P1928="","",INT(VLOOKUP(P1928,属性值!I:O,R1928+1,FALSE)*VLOOKUP(I1928,属性值!A:D,4,FALSE))))</f>
        <v/>
      </c>
      <c r="AC1928" s="90">
        <v>29</v>
      </c>
      <c r="AD1928" s="90" t="str">
        <f>IF(AC1928="","",VLOOKUP(AC1928,状态名词!A:C,2,FALSE))</f>
        <v>darkup</v>
      </c>
      <c r="AE1928" s="90" t="str">
        <f>IF(AC1928="","",VLOOKUP(AC1928,状态名词!A:C,3,FALSE))</f>
        <v>暗属性强化</v>
      </c>
      <c r="AF1928" s="90">
        <v>30</v>
      </c>
    </row>
    <row r="1929" spans="1:32">
      <c r="I1929" s="90" t="str">
        <f>IF(H1929="",I1928,VLOOKUP(H1929,装备类型!A:B,2,FALSE))</f>
        <v>戒指</v>
      </c>
      <c r="L1929" s="90" t="s">
        <v>225</v>
      </c>
      <c r="Q1929" s="55" t="str">
        <f t="shared" si="62"/>
        <v/>
      </c>
      <c r="Y1929" s="90" t="str">
        <f>IF(VLOOKUP(I1929,属性值!A:F,2,FALSE)&lt;17,"",IF(P1929="","",INT(VLOOKUP(P1929,属性值!A:G,R1929+1,FALSE)*VLOOKUP(I1929,属性值!A:F,5,FALSE))))</f>
        <v/>
      </c>
      <c r="Z1929" s="90" t="str">
        <f t="shared" si="63"/>
        <v/>
      </c>
      <c r="AA1929" s="90" t="str">
        <f>IF(VLOOKUP(I1929,属性值!A:B,2,FALSE)&gt;16,"",IF(P1929="","",INT(VLOOKUP(P1929,属性值!I:O,R1929+1,FALSE)*VLOOKUP(I1929,属性值!A:D,3,FALSE))))</f>
        <v/>
      </c>
      <c r="AB1929" s="90" t="str">
        <f>IF(VLOOKUP(I1929,属性值!A:B,2,FALSE)&gt;16,"",IF(P1929="","",INT(VLOOKUP(P1929,属性值!I:O,R1929+1,FALSE)*VLOOKUP(I1929,属性值!A:D,4,FALSE))))</f>
        <v/>
      </c>
      <c r="AC1929" s="90">
        <v>28</v>
      </c>
      <c r="AD1929" s="90" t="str">
        <f>IF(AC1929="","",VLOOKUP(AC1929,状态名词!A:C,2,FALSE))</f>
        <v>lightup</v>
      </c>
      <c r="AE1929" s="90" t="str">
        <f>IF(AC1929="","",VLOOKUP(AC1929,状态名词!A:C,3,FALSE))</f>
        <v>光属性强化</v>
      </c>
      <c r="AF1929" s="90">
        <v>30</v>
      </c>
    </row>
    <row r="1930" spans="1:32">
      <c r="A1930" s="90">
        <v>16107</v>
      </c>
      <c r="B1930" s="90">
        <v>20</v>
      </c>
      <c r="C1930" s="90">
        <v>4</v>
      </c>
      <c r="D1930" s="90">
        <v>20</v>
      </c>
      <c r="E1930" s="90">
        <v>5</v>
      </c>
      <c r="F1930" s="90">
        <v>-8</v>
      </c>
      <c r="H1930" s="90">
        <v>15</v>
      </c>
      <c r="I1930" s="90" t="str">
        <f>IF(H1930="",I1929,VLOOKUP(H1930,装备类型!A:B,2,FALSE))</f>
        <v>项链</v>
      </c>
      <c r="J1930" s="90">
        <v>1</v>
      </c>
      <c r="K1930" s="90" t="s">
        <v>2450</v>
      </c>
      <c r="L1930" s="90" t="s">
        <v>5498</v>
      </c>
      <c r="O1930" s="90">
        <v>1</v>
      </c>
      <c r="P1930" s="90">
        <v>20</v>
      </c>
      <c r="Q1930" s="55">
        <f t="shared" si="62"/>
        <v>25</v>
      </c>
      <c r="R1930" s="90">
        <v>4</v>
      </c>
      <c r="T1930" s="90" t="s">
        <v>3329</v>
      </c>
      <c r="Y1930" s="90" t="str">
        <f>IF(VLOOKUP(I1930,属性值!A:F,2,FALSE)&lt;17,"",IF(P1930="","",INT(VLOOKUP(P1930,属性值!A:G,R1930+1,FALSE)*VLOOKUP(I1930,属性值!A:F,5,FALSE))))</f>
        <v/>
      </c>
      <c r="Z1930" s="90" t="str">
        <f t="shared" si="63"/>
        <v/>
      </c>
      <c r="AA1930" s="90">
        <f>IF(VLOOKUP(I1930,属性值!A:B,2,FALSE)&gt;16,"",IF(P1930="","",INT(VLOOKUP(P1930,属性值!I:O,R1930+1,FALSE)*VLOOKUP(I1930,属性值!A:D,3,FALSE))))</f>
        <v>130</v>
      </c>
      <c r="AB1930" s="90">
        <f>IF(VLOOKUP(I1930,属性值!A:B,2,FALSE)&gt;16,"",IF(P1930="","",INT(VLOOKUP(P1930,属性值!I:O,R1930+1,FALSE)*VLOOKUP(I1930,属性值!A:D,4,FALSE))))</f>
        <v>260</v>
      </c>
      <c r="AC1930" s="90">
        <v>54</v>
      </c>
      <c r="AD1930" s="90" t="str">
        <f>IF(AC1930="","",VLOOKUP(AC1930,状态名词!A:C,2,FALSE))</f>
        <v>spi</v>
      </c>
      <c r="AE1930" s="90" t="str">
        <f>IF(AC1930="","",VLOOKUP(AC1930,状态名词!A:C,3,FALSE))</f>
        <v>精神</v>
      </c>
      <c r="AF1930" s="90">
        <v>80</v>
      </c>
    </row>
    <row r="1931" spans="1:32">
      <c r="I1931" s="90" t="str">
        <f>IF(H1931="",I1930,VLOOKUP(H1931,装备类型!A:B,2,FALSE))</f>
        <v>项链</v>
      </c>
      <c r="L1931" s="90" t="s">
        <v>225</v>
      </c>
      <c r="Q1931" s="55" t="str">
        <f t="shared" si="62"/>
        <v/>
      </c>
      <c r="Y1931" s="90" t="str">
        <f>IF(VLOOKUP(I1931,属性值!A:F,2,FALSE)&lt;17,"",IF(P1931="","",INT(VLOOKUP(P1931,属性值!A:G,R1931+1,FALSE)*VLOOKUP(I1931,属性值!A:F,5,FALSE))))</f>
        <v/>
      </c>
      <c r="Z1931" s="90" t="str">
        <f t="shared" si="63"/>
        <v/>
      </c>
      <c r="AA1931" s="90" t="str">
        <f>IF(VLOOKUP(I1931,属性值!A:B,2,FALSE)&gt;16,"",IF(P1931="","",INT(VLOOKUP(P1931,属性值!I:O,R1931+1,FALSE)*VLOOKUP(I1931,属性值!A:D,3,FALSE))))</f>
        <v/>
      </c>
      <c r="AB1931" s="90" t="str">
        <f>IF(VLOOKUP(I1931,属性值!A:B,2,FALSE)&gt;16,"",IF(P1931="","",INT(VLOOKUP(P1931,属性值!I:O,R1931+1,FALSE)*VLOOKUP(I1931,属性值!A:D,4,FALSE))))</f>
        <v/>
      </c>
      <c r="AC1931" s="90">
        <v>61</v>
      </c>
      <c r="AD1931" s="90" t="str">
        <f>IF(AC1931="","",VLOOKUP(AC1931,状态名词!A:C,2,FALSE))</f>
        <v>team_ad</v>
      </c>
      <c r="AE1931" s="90" t="str">
        <f>IF(AC1931="","",VLOOKUP(AC1931,状态名词!A:C,3,FALSE))</f>
        <v>队伍AD</v>
      </c>
      <c r="AF1931" s="90">
        <v>40</v>
      </c>
    </row>
    <row r="1932" spans="1:32">
      <c r="I1932" s="90" t="str">
        <f>IF(H1932="",I1931,VLOOKUP(H1932,装备类型!A:B,2,FALSE))</f>
        <v>项链</v>
      </c>
      <c r="L1932" s="90" t="s">
        <v>225</v>
      </c>
      <c r="Q1932" s="55" t="str">
        <f t="shared" si="62"/>
        <v/>
      </c>
      <c r="Y1932" s="90" t="str">
        <f>IF(VLOOKUP(I1932,属性值!A:F,2,FALSE)&lt;17,"",IF(P1932="","",INT(VLOOKUP(P1932,属性值!A:G,R1932+1,FALSE)*VLOOKUP(I1932,属性值!A:F,5,FALSE))))</f>
        <v/>
      </c>
      <c r="Z1932" s="90" t="str">
        <f t="shared" si="63"/>
        <v/>
      </c>
      <c r="AA1932" s="90" t="str">
        <f>IF(VLOOKUP(I1932,属性值!A:B,2,FALSE)&gt;16,"",IF(P1932="","",INT(VLOOKUP(P1932,属性值!I:O,R1932+1,FALSE)*VLOOKUP(I1932,属性值!A:D,3,FALSE))))</f>
        <v/>
      </c>
      <c r="AB1932" s="90" t="str">
        <f>IF(VLOOKUP(I1932,属性值!A:B,2,FALSE)&gt;16,"",IF(P1932="","",INT(VLOOKUP(P1932,属性值!I:O,R1932+1,FALSE)*VLOOKUP(I1932,属性值!A:D,4,FALSE))))</f>
        <v/>
      </c>
      <c r="AC1932" s="90">
        <v>62</v>
      </c>
      <c r="AD1932" s="90" t="str">
        <f>IF(AC1932="","",VLOOKUP(AC1932,状态名词!A:C,2,FALSE))</f>
        <v>team_ap</v>
      </c>
      <c r="AE1932" s="90" t="str">
        <f>IF(AC1932="","",VLOOKUP(AC1932,状态名词!A:C,3,FALSE))</f>
        <v>队伍AP</v>
      </c>
      <c r="AF1932" s="90">
        <v>40</v>
      </c>
    </row>
    <row r="1933" spans="1:32">
      <c r="I1933" s="90" t="str">
        <f>IF(H1933="",I1932,VLOOKUP(H1933,装备类型!A:B,2,FALSE))</f>
        <v>项链</v>
      </c>
      <c r="J1933" s="90">
        <v>2</v>
      </c>
      <c r="K1933" s="90" t="s">
        <v>2452</v>
      </c>
      <c r="L1933" s="90" t="s">
        <v>2451</v>
      </c>
      <c r="O1933" s="90">
        <v>1</v>
      </c>
      <c r="P1933" s="90">
        <v>40</v>
      </c>
      <c r="Q1933" s="55">
        <f t="shared" si="62"/>
        <v>45</v>
      </c>
      <c r="R1933" s="90">
        <v>4</v>
      </c>
      <c r="T1933" s="90" t="s">
        <v>3329</v>
      </c>
      <c r="Y1933" s="90" t="str">
        <f>IF(VLOOKUP(I1933,属性值!A:F,2,FALSE)&lt;17,"",IF(P1933="","",INT(VLOOKUP(P1933,属性值!A:G,R1933+1,FALSE)*VLOOKUP(I1933,属性值!A:F,5,FALSE))))</f>
        <v/>
      </c>
      <c r="Z1933" s="90" t="str">
        <f t="shared" si="63"/>
        <v/>
      </c>
      <c r="AA1933" s="90">
        <f>IF(VLOOKUP(I1933,属性值!A:B,2,FALSE)&gt;16,"",IF(P1933="","",INT(VLOOKUP(P1933,属性值!I:O,R1933+1,FALSE)*VLOOKUP(I1933,属性值!A:D,3,FALSE))))</f>
        <v>286</v>
      </c>
      <c r="AB1933" s="90">
        <f>IF(VLOOKUP(I1933,属性值!A:B,2,FALSE)&gt;16,"",IF(P1933="","",INT(VLOOKUP(P1933,属性值!I:O,R1933+1,FALSE)*VLOOKUP(I1933,属性值!A:D,4,FALSE))))</f>
        <v>572</v>
      </c>
      <c r="AC1933" s="90">
        <v>54</v>
      </c>
      <c r="AD1933" s="90" t="str">
        <f>IF(AC1933="","",VLOOKUP(AC1933,状态名词!A:C,2,FALSE))</f>
        <v>spi</v>
      </c>
      <c r="AE1933" s="90" t="str">
        <f>IF(AC1933="","",VLOOKUP(AC1933,状态名词!A:C,3,FALSE))</f>
        <v>精神</v>
      </c>
      <c r="AF1933" s="90">
        <v>120</v>
      </c>
    </row>
    <row r="1934" spans="1:32">
      <c r="I1934" s="90" t="str">
        <f>IF(H1934="",I1933,VLOOKUP(H1934,装备类型!A:B,2,FALSE))</f>
        <v>项链</v>
      </c>
      <c r="L1934" s="90" t="s">
        <v>225</v>
      </c>
      <c r="Q1934" s="55" t="str">
        <f t="shared" si="62"/>
        <v/>
      </c>
      <c r="Y1934" s="90" t="str">
        <f>IF(VLOOKUP(I1934,属性值!A:F,2,FALSE)&lt;17,"",IF(P1934="","",INT(VLOOKUP(P1934,属性值!A:G,R1934+1,FALSE)*VLOOKUP(I1934,属性值!A:F,5,FALSE))))</f>
        <v/>
      </c>
      <c r="Z1934" s="90" t="str">
        <f t="shared" si="63"/>
        <v/>
      </c>
      <c r="AA1934" s="90" t="str">
        <f>IF(VLOOKUP(I1934,属性值!A:B,2,FALSE)&gt;16,"",IF(P1934="","",INT(VLOOKUP(P1934,属性值!I:O,R1934+1,FALSE)*VLOOKUP(I1934,属性值!A:D,3,FALSE))))</f>
        <v/>
      </c>
      <c r="AB1934" s="90" t="str">
        <f>IF(VLOOKUP(I1934,属性值!A:B,2,FALSE)&gt;16,"",IF(P1934="","",INT(VLOOKUP(P1934,属性值!I:O,R1934+1,FALSE)*VLOOKUP(I1934,属性值!A:D,4,FALSE))))</f>
        <v/>
      </c>
      <c r="AC1934" s="90">
        <v>61</v>
      </c>
      <c r="AD1934" s="90" t="str">
        <f>IF(AC1934="","",VLOOKUP(AC1934,状态名词!A:C,2,FALSE))</f>
        <v>team_ad</v>
      </c>
      <c r="AE1934" s="90" t="str">
        <f>IF(AC1934="","",VLOOKUP(AC1934,状态名词!A:C,3,FALSE))</f>
        <v>队伍AD</v>
      </c>
      <c r="AF1934" s="90">
        <v>70</v>
      </c>
    </row>
    <row r="1935" spans="1:32">
      <c r="I1935" s="90" t="str">
        <f>IF(H1935="",I1934,VLOOKUP(H1935,装备类型!A:B,2,FALSE))</f>
        <v>项链</v>
      </c>
      <c r="L1935" s="90" t="s">
        <v>225</v>
      </c>
      <c r="Q1935" s="55" t="str">
        <f t="shared" si="62"/>
        <v/>
      </c>
      <c r="Y1935" s="90" t="str">
        <f>IF(VLOOKUP(I1935,属性值!A:F,2,FALSE)&lt;17,"",IF(P1935="","",INT(VLOOKUP(P1935,属性值!A:G,R1935+1,FALSE)*VLOOKUP(I1935,属性值!A:F,5,FALSE))))</f>
        <v/>
      </c>
      <c r="Z1935" s="90" t="str">
        <f t="shared" si="63"/>
        <v/>
      </c>
      <c r="AA1935" s="90" t="str">
        <f>IF(VLOOKUP(I1935,属性值!A:B,2,FALSE)&gt;16,"",IF(P1935="","",INT(VLOOKUP(P1935,属性值!I:O,R1935+1,FALSE)*VLOOKUP(I1935,属性值!A:D,3,FALSE))))</f>
        <v/>
      </c>
      <c r="AB1935" s="90" t="str">
        <f>IF(VLOOKUP(I1935,属性值!A:B,2,FALSE)&gt;16,"",IF(P1935="","",INT(VLOOKUP(P1935,属性值!I:O,R1935+1,FALSE)*VLOOKUP(I1935,属性值!A:D,4,FALSE))))</f>
        <v/>
      </c>
      <c r="AC1935" s="90">
        <v>62</v>
      </c>
      <c r="AD1935" s="90" t="str">
        <f>IF(AC1935="","",VLOOKUP(AC1935,状态名词!A:C,2,FALSE))</f>
        <v>team_ap</v>
      </c>
      <c r="AE1935" s="90" t="str">
        <f>IF(AC1935="","",VLOOKUP(AC1935,状态名词!A:C,3,FALSE))</f>
        <v>队伍AP</v>
      </c>
      <c r="AF1935" s="90">
        <v>70</v>
      </c>
    </row>
    <row r="1936" spans="1:32">
      <c r="I1936" s="90" t="str">
        <f>IF(H1936="",I1935,VLOOKUP(H1936,装备类型!A:B,2,FALSE))</f>
        <v>项链</v>
      </c>
      <c r="J1936" s="90">
        <v>3</v>
      </c>
      <c r="K1936" s="90" t="s">
        <v>2453</v>
      </c>
      <c r="L1936" s="90" t="s">
        <v>2451</v>
      </c>
      <c r="O1936" s="90">
        <v>1</v>
      </c>
      <c r="P1936" s="90">
        <v>60</v>
      </c>
      <c r="Q1936" s="55">
        <f t="shared" si="62"/>
        <v>67</v>
      </c>
      <c r="R1936" s="90">
        <v>5</v>
      </c>
      <c r="T1936" s="90" t="s">
        <v>3329</v>
      </c>
      <c r="U1936" s="90">
        <v>33535</v>
      </c>
      <c r="X1936" s="90" t="s">
        <v>2834</v>
      </c>
      <c r="Y1936" s="90" t="str">
        <f>IF(VLOOKUP(I1936,属性值!A:F,2,FALSE)&lt;17,"",IF(P1936="","",INT(VLOOKUP(P1936,属性值!A:G,R1936+1,FALSE)*VLOOKUP(I1936,属性值!A:F,5,FALSE))))</f>
        <v/>
      </c>
      <c r="Z1936" s="90" t="str">
        <f t="shared" si="63"/>
        <v/>
      </c>
      <c r="AA1936" s="90">
        <f>IF(VLOOKUP(I1936,属性值!A:B,2,FALSE)&gt;16,"",IF(P1936="","",INT(VLOOKUP(P1936,属性值!I:O,R1936+1,FALSE)*VLOOKUP(I1936,属性值!A:D,3,FALSE))))</f>
        <v>642</v>
      </c>
      <c r="AB1936" s="90">
        <f>IF(VLOOKUP(I1936,属性值!A:B,2,FALSE)&gt;16,"",IF(P1936="","",INT(VLOOKUP(P1936,属性值!I:O,R1936+1,FALSE)*VLOOKUP(I1936,属性值!A:D,4,FALSE))))</f>
        <v>1285</v>
      </c>
      <c r="AC1936" s="90">
        <v>54</v>
      </c>
      <c r="AD1936" s="90" t="str">
        <f>IF(AC1936="","",VLOOKUP(AC1936,状态名词!A:C,2,FALSE))</f>
        <v>spi</v>
      </c>
      <c r="AE1936" s="90" t="str">
        <f>IF(AC1936="","",VLOOKUP(AC1936,状态名词!A:C,3,FALSE))</f>
        <v>精神</v>
      </c>
      <c r="AF1936" s="90">
        <v>190</v>
      </c>
    </row>
    <row r="1937" spans="1:32">
      <c r="I1937" s="90" t="str">
        <f>IF(H1937="",I1936,VLOOKUP(H1937,装备类型!A:B,2,FALSE))</f>
        <v>项链</v>
      </c>
      <c r="L1937" s="90" t="s">
        <v>225</v>
      </c>
      <c r="Q1937" s="55" t="str">
        <f t="shared" si="62"/>
        <v/>
      </c>
      <c r="Y1937" s="90" t="str">
        <f>IF(VLOOKUP(I1937,属性值!A:F,2,FALSE)&lt;17,"",IF(P1937="","",INT(VLOOKUP(P1937,属性值!A:G,R1937+1,FALSE)*VLOOKUP(I1937,属性值!A:F,5,FALSE))))</f>
        <v/>
      </c>
      <c r="Z1937" s="90" t="str">
        <f t="shared" si="63"/>
        <v/>
      </c>
      <c r="AA1937" s="90" t="str">
        <f>IF(VLOOKUP(I1937,属性值!A:B,2,FALSE)&gt;16,"",IF(P1937="","",INT(VLOOKUP(P1937,属性值!I:O,R1937+1,FALSE)*VLOOKUP(I1937,属性值!A:D,3,FALSE))))</f>
        <v/>
      </c>
      <c r="AB1937" s="90" t="str">
        <f>IF(VLOOKUP(I1937,属性值!A:B,2,FALSE)&gt;16,"",IF(P1937="","",INT(VLOOKUP(P1937,属性值!I:O,R1937+1,FALSE)*VLOOKUP(I1937,属性值!A:D,4,FALSE))))</f>
        <v/>
      </c>
      <c r="AC1937" s="90">
        <v>61</v>
      </c>
      <c r="AD1937" s="90" t="str">
        <f>IF(AC1937="","",VLOOKUP(AC1937,状态名词!A:C,2,FALSE))</f>
        <v>team_ad</v>
      </c>
      <c r="AE1937" s="90" t="str">
        <f>IF(AC1937="","",VLOOKUP(AC1937,状态名词!A:C,3,FALSE))</f>
        <v>队伍AD</v>
      </c>
      <c r="AF1937" s="90">
        <v>110</v>
      </c>
    </row>
    <row r="1938" spans="1:32">
      <c r="I1938" s="90" t="str">
        <f>IF(H1938="",I1937,VLOOKUP(H1938,装备类型!A:B,2,FALSE))</f>
        <v>项链</v>
      </c>
      <c r="L1938" s="90" t="s">
        <v>225</v>
      </c>
      <c r="Q1938" s="55" t="str">
        <f t="shared" si="62"/>
        <v/>
      </c>
      <c r="Y1938" s="90" t="str">
        <f>IF(VLOOKUP(I1938,属性值!A:F,2,FALSE)&lt;17,"",IF(P1938="","",INT(VLOOKUP(P1938,属性值!A:G,R1938+1,FALSE)*VLOOKUP(I1938,属性值!A:F,5,FALSE))))</f>
        <v/>
      </c>
      <c r="Z1938" s="90" t="str">
        <f t="shared" si="63"/>
        <v/>
      </c>
      <c r="AA1938" s="90" t="str">
        <f>IF(VLOOKUP(I1938,属性值!A:B,2,FALSE)&gt;16,"",IF(P1938="","",INT(VLOOKUP(P1938,属性值!I:O,R1938+1,FALSE)*VLOOKUP(I1938,属性值!A:D,3,FALSE))))</f>
        <v/>
      </c>
      <c r="AB1938" s="90" t="str">
        <f>IF(VLOOKUP(I1938,属性值!A:B,2,FALSE)&gt;16,"",IF(P1938="","",INT(VLOOKUP(P1938,属性值!I:O,R1938+1,FALSE)*VLOOKUP(I1938,属性值!A:D,4,FALSE))))</f>
        <v/>
      </c>
      <c r="AC1938" s="90">
        <v>62</v>
      </c>
      <c r="AD1938" s="90" t="str">
        <f>IF(AC1938="","",VLOOKUP(AC1938,状态名词!A:C,2,FALSE))</f>
        <v>team_ap</v>
      </c>
      <c r="AE1938" s="90" t="str">
        <f>IF(AC1938="","",VLOOKUP(AC1938,状态名词!A:C,3,FALSE))</f>
        <v>队伍AP</v>
      </c>
      <c r="AF1938" s="90">
        <v>110</v>
      </c>
    </row>
    <row r="1939" spans="1:32">
      <c r="A1939" s="90">
        <v>16108</v>
      </c>
      <c r="B1939" s="90">
        <v>20</v>
      </c>
      <c r="C1939" s="90">
        <v>4</v>
      </c>
      <c r="D1939" s="90">
        <v>20</v>
      </c>
      <c r="E1939" s="90">
        <v>5</v>
      </c>
      <c r="F1939" s="90">
        <v>-8</v>
      </c>
      <c r="H1939" s="90">
        <v>16</v>
      </c>
      <c r="I1939" s="90" t="str">
        <f>IF(H1939="",I1938,VLOOKUP(H1939,装备类型!A:B,2,FALSE))</f>
        <v>手镯</v>
      </c>
      <c r="J1939" s="90">
        <v>1</v>
      </c>
      <c r="K1939" s="90" t="s">
        <v>2454</v>
      </c>
      <c r="L1939" s="90" t="s">
        <v>5499</v>
      </c>
      <c r="O1939" s="90">
        <v>1</v>
      </c>
      <c r="P1939" s="90">
        <v>20</v>
      </c>
      <c r="Q1939" s="55">
        <f t="shared" si="62"/>
        <v>25</v>
      </c>
      <c r="R1939" s="90">
        <v>4</v>
      </c>
      <c r="T1939" s="90" t="s">
        <v>3330</v>
      </c>
      <c r="Y1939" s="90" t="str">
        <f>IF(VLOOKUP(I1939,属性值!A:F,2,FALSE)&lt;17,"",IF(P1939="","",INT(VLOOKUP(P1939,属性值!A:G,R1939+1,FALSE)*VLOOKUP(I1939,属性值!A:F,5,FALSE))))</f>
        <v/>
      </c>
      <c r="Z1939" s="90" t="str">
        <f t="shared" si="63"/>
        <v/>
      </c>
      <c r="AA1939" s="90">
        <f>IF(VLOOKUP(I1939,属性值!A:B,2,FALSE)&gt;16,"",IF(P1939="","",INT(VLOOKUP(P1939,属性值!I:O,R1939+1,FALSE)*VLOOKUP(I1939,属性值!A:D,3,FALSE))))</f>
        <v>130</v>
      </c>
      <c r="AB1939" s="90">
        <f>IF(VLOOKUP(I1939,属性值!A:B,2,FALSE)&gt;16,"",IF(P1939="","",INT(VLOOKUP(P1939,属性值!I:O,R1939+1,FALSE)*VLOOKUP(I1939,属性值!A:D,4,FALSE))))</f>
        <v>260</v>
      </c>
      <c r="AC1939" s="90">
        <v>54</v>
      </c>
      <c r="AD1939" s="90" t="str">
        <f>IF(AC1939="","",VLOOKUP(AC1939,状态名词!A:C,2,FALSE))</f>
        <v>spi</v>
      </c>
      <c r="AE1939" s="90" t="str">
        <f>IF(AC1939="","",VLOOKUP(AC1939,状态名词!A:C,3,FALSE))</f>
        <v>精神</v>
      </c>
      <c r="AF1939" s="90">
        <v>80</v>
      </c>
    </row>
    <row r="1940" spans="1:32">
      <c r="I1940" s="90" t="str">
        <f>IF(H1940="",I1939,VLOOKUP(H1940,装备类型!A:B,2,FALSE))</f>
        <v>手镯</v>
      </c>
      <c r="L1940" s="90" t="s">
        <v>225</v>
      </c>
      <c r="Q1940" s="55" t="str">
        <f t="shared" si="62"/>
        <v/>
      </c>
      <c r="Y1940" s="90" t="str">
        <f>IF(VLOOKUP(I1940,属性值!A:F,2,FALSE)&lt;17,"",IF(P1940="","",INT(VLOOKUP(P1940,属性值!A:G,R1940+1,FALSE)*VLOOKUP(I1940,属性值!A:F,5,FALSE))))</f>
        <v/>
      </c>
      <c r="Z1940" s="90" t="str">
        <f t="shared" si="63"/>
        <v/>
      </c>
      <c r="AA1940" s="90" t="str">
        <f>IF(VLOOKUP(I1940,属性值!A:B,2,FALSE)&gt;16,"",IF(P1940="","",INT(VLOOKUP(P1940,属性值!I:O,R1940+1,FALSE)*VLOOKUP(I1940,属性值!A:D,3,FALSE))))</f>
        <v/>
      </c>
      <c r="AB1940" s="90" t="str">
        <f>IF(VLOOKUP(I1940,属性值!A:B,2,FALSE)&gt;16,"",IF(P1940="","",INT(VLOOKUP(P1940,属性值!I:O,R1940+1,FALSE)*VLOOKUP(I1940,属性值!A:D,4,FALSE))))</f>
        <v/>
      </c>
      <c r="AC1940" s="90">
        <v>29</v>
      </c>
      <c r="AD1940" s="90" t="str">
        <f>IF(AC1940="","",VLOOKUP(AC1940,状态名词!A:C,2,FALSE))</f>
        <v>darkup</v>
      </c>
      <c r="AE1940" s="90" t="str">
        <f>IF(AC1940="","",VLOOKUP(AC1940,状态名词!A:C,3,FALSE))</f>
        <v>暗属性强化</v>
      </c>
      <c r="AF1940" s="90">
        <v>10</v>
      </c>
    </row>
    <row r="1941" spans="1:32">
      <c r="I1941" s="90" t="str">
        <f>IF(H1941="",I1940,VLOOKUP(H1941,装备类型!A:B,2,FALSE))</f>
        <v>手镯</v>
      </c>
      <c r="L1941" s="90" t="s">
        <v>225</v>
      </c>
      <c r="Q1941" s="55" t="str">
        <f t="shared" si="62"/>
        <v/>
      </c>
      <c r="Y1941" s="90" t="str">
        <f>IF(VLOOKUP(I1941,属性值!A:F,2,FALSE)&lt;17,"",IF(P1941="","",INT(VLOOKUP(P1941,属性值!A:G,R1941+1,FALSE)*VLOOKUP(I1941,属性值!A:F,5,FALSE))))</f>
        <v/>
      </c>
      <c r="Z1941" s="90" t="str">
        <f t="shared" si="63"/>
        <v/>
      </c>
      <c r="AA1941" s="90" t="str">
        <f>IF(VLOOKUP(I1941,属性值!A:B,2,FALSE)&gt;16,"",IF(P1941="","",INT(VLOOKUP(P1941,属性值!I:O,R1941+1,FALSE)*VLOOKUP(I1941,属性值!A:D,3,FALSE))))</f>
        <v/>
      </c>
      <c r="AB1941" s="90" t="str">
        <f>IF(VLOOKUP(I1941,属性值!A:B,2,FALSE)&gt;16,"",IF(P1941="","",INT(VLOOKUP(P1941,属性值!I:O,R1941+1,FALSE)*VLOOKUP(I1941,属性值!A:D,4,FALSE))))</f>
        <v/>
      </c>
      <c r="AC1941" s="90">
        <v>23</v>
      </c>
      <c r="AD1941" s="90" t="str">
        <f>IF(AC1941="","",VLOOKUP(AC1941,状态名词!A:C,2,FALSE))</f>
        <v>steal</v>
      </c>
      <c r="AE1941" s="90" t="str">
        <f>IF(AC1941="","",VLOOKUP(AC1941,状态名词!A:C,3,FALSE))</f>
        <v>生命偷取</v>
      </c>
      <c r="AF1941" s="90">
        <v>240</v>
      </c>
    </row>
    <row r="1942" spans="1:32">
      <c r="I1942" s="90" t="str">
        <f>IF(H1942="",I1941,VLOOKUP(H1942,装备类型!A:B,2,FALSE))</f>
        <v>手镯</v>
      </c>
      <c r="J1942" s="90">
        <v>2</v>
      </c>
      <c r="K1942" s="90" t="s">
        <v>2456</v>
      </c>
      <c r="L1942" s="90" t="s">
        <v>2455</v>
      </c>
      <c r="O1942" s="90">
        <v>1</v>
      </c>
      <c r="P1942" s="90">
        <v>40</v>
      </c>
      <c r="Q1942" s="55">
        <f t="shared" si="62"/>
        <v>45</v>
      </c>
      <c r="R1942" s="90">
        <v>4</v>
      </c>
      <c r="T1942" s="90" t="s">
        <v>3330</v>
      </c>
      <c r="Y1942" s="90" t="str">
        <f>IF(VLOOKUP(I1942,属性值!A:F,2,FALSE)&lt;17,"",IF(P1942="","",INT(VLOOKUP(P1942,属性值!A:G,R1942+1,FALSE)*VLOOKUP(I1942,属性值!A:F,5,FALSE))))</f>
        <v/>
      </c>
      <c r="Z1942" s="90" t="str">
        <f t="shared" si="63"/>
        <v/>
      </c>
      <c r="AA1942" s="90">
        <f>IF(VLOOKUP(I1942,属性值!A:B,2,FALSE)&gt;16,"",IF(P1942="","",INT(VLOOKUP(P1942,属性值!I:O,R1942+1,FALSE)*VLOOKUP(I1942,属性值!A:D,3,FALSE))))</f>
        <v>286</v>
      </c>
      <c r="AB1942" s="90">
        <f>IF(VLOOKUP(I1942,属性值!A:B,2,FALSE)&gt;16,"",IF(P1942="","",INT(VLOOKUP(P1942,属性值!I:O,R1942+1,FALSE)*VLOOKUP(I1942,属性值!A:D,4,FALSE))))</f>
        <v>572</v>
      </c>
      <c r="AC1942" s="90">
        <v>54</v>
      </c>
      <c r="AD1942" s="90" t="str">
        <f>IF(AC1942="","",VLOOKUP(AC1942,状态名词!A:C,2,FALSE))</f>
        <v>spi</v>
      </c>
      <c r="AE1942" s="90" t="str">
        <f>IF(AC1942="","",VLOOKUP(AC1942,状态名词!A:C,3,FALSE))</f>
        <v>精神</v>
      </c>
      <c r="AF1942" s="90">
        <v>120</v>
      </c>
    </row>
    <row r="1943" spans="1:32">
      <c r="I1943" s="90" t="str">
        <f>IF(H1943="",I1942,VLOOKUP(H1943,装备类型!A:B,2,FALSE))</f>
        <v>手镯</v>
      </c>
      <c r="L1943" s="90" t="s">
        <v>225</v>
      </c>
      <c r="Q1943" s="55" t="str">
        <f t="shared" ref="Q1943:Q2006" si="64">IF(R1943="","",IF(R1943=1,P1943,R1943*2-3+P1943))</f>
        <v/>
      </c>
      <c r="Y1943" s="90" t="str">
        <f>IF(VLOOKUP(I1943,属性值!A:F,2,FALSE)&lt;17,"",IF(P1943="","",INT(VLOOKUP(P1943,属性值!A:G,R1943+1,FALSE)*VLOOKUP(I1943,属性值!A:F,5,FALSE))))</f>
        <v/>
      </c>
      <c r="Z1943" s="90" t="str">
        <f t="shared" si="63"/>
        <v/>
      </c>
      <c r="AA1943" s="90" t="str">
        <f>IF(VLOOKUP(I1943,属性值!A:B,2,FALSE)&gt;16,"",IF(P1943="","",INT(VLOOKUP(P1943,属性值!I:O,R1943+1,FALSE)*VLOOKUP(I1943,属性值!A:D,3,FALSE))))</f>
        <v/>
      </c>
      <c r="AB1943" s="90" t="str">
        <f>IF(VLOOKUP(I1943,属性值!A:B,2,FALSE)&gt;16,"",IF(P1943="","",INT(VLOOKUP(P1943,属性值!I:O,R1943+1,FALSE)*VLOOKUP(I1943,属性值!A:D,4,FALSE))))</f>
        <v/>
      </c>
      <c r="AC1943" s="90">
        <v>29</v>
      </c>
      <c r="AD1943" s="90" t="str">
        <f>IF(AC1943="","",VLOOKUP(AC1943,状态名词!A:C,2,FALSE))</f>
        <v>darkup</v>
      </c>
      <c r="AE1943" s="90" t="str">
        <f>IF(AC1943="","",VLOOKUP(AC1943,状态名词!A:C,3,FALSE))</f>
        <v>暗属性强化</v>
      </c>
      <c r="AF1943" s="90">
        <v>20</v>
      </c>
    </row>
    <row r="1944" spans="1:32">
      <c r="I1944" s="90" t="str">
        <f>IF(H1944="",I1943,VLOOKUP(H1944,装备类型!A:B,2,FALSE))</f>
        <v>手镯</v>
      </c>
      <c r="L1944" s="90" t="s">
        <v>225</v>
      </c>
      <c r="Q1944" s="55" t="str">
        <f t="shared" si="64"/>
        <v/>
      </c>
      <c r="Y1944" s="90" t="str">
        <f>IF(VLOOKUP(I1944,属性值!A:F,2,FALSE)&lt;17,"",IF(P1944="","",INT(VLOOKUP(P1944,属性值!A:G,R1944+1,FALSE)*VLOOKUP(I1944,属性值!A:F,5,FALSE))))</f>
        <v/>
      </c>
      <c r="Z1944" s="90" t="str">
        <f t="shared" si="63"/>
        <v/>
      </c>
      <c r="AA1944" s="90" t="str">
        <f>IF(VLOOKUP(I1944,属性值!A:B,2,FALSE)&gt;16,"",IF(P1944="","",INT(VLOOKUP(P1944,属性值!I:O,R1944+1,FALSE)*VLOOKUP(I1944,属性值!A:D,3,FALSE))))</f>
        <v/>
      </c>
      <c r="AB1944" s="90" t="str">
        <f>IF(VLOOKUP(I1944,属性值!A:B,2,FALSE)&gt;16,"",IF(P1944="","",INT(VLOOKUP(P1944,属性值!I:O,R1944+1,FALSE)*VLOOKUP(I1944,属性值!A:D,4,FALSE))))</f>
        <v/>
      </c>
      <c r="AC1944" s="90">
        <v>23</v>
      </c>
      <c r="AD1944" s="90" t="str">
        <f>IF(AC1944="","",VLOOKUP(AC1944,状态名词!A:C,2,FALSE))</f>
        <v>steal</v>
      </c>
      <c r="AE1944" s="90" t="str">
        <f>IF(AC1944="","",VLOOKUP(AC1944,状态名词!A:C,3,FALSE))</f>
        <v>生命偷取</v>
      </c>
      <c r="AF1944" s="90">
        <v>360</v>
      </c>
    </row>
    <row r="1945" spans="1:32">
      <c r="I1945" s="90" t="str">
        <f>IF(H1945="",I1944,VLOOKUP(H1945,装备类型!A:B,2,FALSE))</f>
        <v>手镯</v>
      </c>
      <c r="J1945" s="90">
        <v>3</v>
      </c>
      <c r="K1945" s="90" t="s">
        <v>2457</v>
      </c>
      <c r="L1945" s="90" t="s">
        <v>2455</v>
      </c>
      <c r="O1945" s="90">
        <v>1</v>
      </c>
      <c r="P1945" s="90">
        <v>60</v>
      </c>
      <c r="Q1945" s="55">
        <f t="shared" si="64"/>
        <v>67</v>
      </c>
      <c r="R1945" s="90">
        <v>5</v>
      </c>
      <c r="T1945" s="90" t="s">
        <v>3330</v>
      </c>
      <c r="U1945" s="90">
        <v>33536</v>
      </c>
      <c r="X1945" s="90" t="s">
        <v>2835</v>
      </c>
      <c r="Y1945" s="90" t="str">
        <f>IF(VLOOKUP(I1945,属性值!A:F,2,FALSE)&lt;17,"",IF(P1945="","",INT(VLOOKUP(P1945,属性值!A:G,R1945+1,FALSE)*VLOOKUP(I1945,属性值!A:F,5,FALSE))))</f>
        <v/>
      </c>
      <c r="Z1945" s="90" t="str">
        <f t="shared" si="63"/>
        <v/>
      </c>
      <c r="AA1945" s="90">
        <f>IF(VLOOKUP(I1945,属性值!A:B,2,FALSE)&gt;16,"",IF(P1945="","",INT(VLOOKUP(P1945,属性值!I:O,R1945+1,FALSE)*VLOOKUP(I1945,属性值!A:D,3,FALSE))))</f>
        <v>642</v>
      </c>
      <c r="AB1945" s="90">
        <f>IF(VLOOKUP(I1945,属性值!A:B,2,FALSE)&gt;16,"",IF(P1945="","",INT(VLOOKUP(P1945,属性值!I:O,R1945+1,FALSE)*VLOOKUP(I1945,属性值!A:D,4,FALSE))))</f>
        <v>1285</v>
      </c>
      <c r="AC1945" s="90">
        <v>54</v>
      </c>
      <c r="AD1945" s="90" t="str">
        <f>IF(AC1945="","",VLOOKUP(AC1945,状态名词!A:C,2,FALSE))</f>
        <v>spi</v>
      </c>
      <c r="AE1945" s="90" t="str">
        <f>IF(AC1945="","",VLOOKUP(AC1945,状态名词!A:C,3,FALSE))</f>
        <v>精神</v>
      </c>
      <c r="AF1945" s="90">
        <v>190</v>
      </c>
    </row>
    <row r="1946" spans="1:32">
      <c r="I1946" s="90" t="str">
        <f>IF(H1946="",I1945,VLOOKUP(H1946,装备类型!A:B,2,FALSE))</f>
        <v>手镯</v>
      </c>
      <c r="L1946" s="90" t="s">
        <v>225</v>
      </c>
      <c r="Q1946" s="55" t="str">
        <f t="shared" si="64"/>
        <v/>
      </c>
      <c r="Y1946" s="90" t="str">
        <f>IF(VLOOKUP(I1946,属性值!A:F,2,FALSE)&lt;17,"",IF(P1946="","",INT(VLOOKUP(P1946,属性值!A:G,R1946+1,FALSE)*VLOOKUP(I1946,属性值!A:F,5,FALSE))))</f>
        <v/>
      </c>
      <c r="Z1946" s="90" t="str">
        <f t="shared" si="63"/>
        <v/>
      </c>
      <c r="AA1946" s="90" t="str">
        <f>IF(VLOOKUP(I1946,属性值!A:B,2,FALSE)&gt;16,"",IF(P1946="","",INT(VLOOKUP(P1946,属性值!I:O,R1946+1,FALSE)*VLOOKUP(I1946,属性值!A:D,3,FALSE))))</f>
        <v/>
      </c>
      <c r="AB1946" s="90" t="str">
        <f>IF(VLOOKUP(I1946,属性值!A:B,2,FALSE)&gt;16,"",IF(P1946="","",INT(VLOOKUP(P1946,属性值!I:O,R1946+1,FALSE)*VLOOKUP(I1946,属性值!A:D,4,FALSE))))</f>
        <v/>
      </c>
      <c r="AC1946" s="90">
        <v>29</v>
      </c>
      <c r="AD1946" s="90" t="str">
        <f>IF(AC1946="","",VLOOKUP(AC1946,状态名词!A:C,2,FALSE))</f>
        <v>darkup</v>
      </c>
      <c r="AE1946" s="90" t="str">
        <f>IF(AC1946="","",VLOOKUP(AC1946,状态名词!A:C,3,FALSE))</f>
        <v>暗属性强化</v>
      </c>
      <c r="AF1946" s="90">
        <v>30</v>
      </c>
    </row>
    <row r="1947" spans="1:32">
      <c r="I1947" s="90" t="str">
        <f>IF(H1947="",I1946,VLOOKUP(H1947,装备类型!A:B,2,FALSE))</f>
        <v>手镯</v>
      </c>
      <c r="L1947" s="90" t="s">
        <v>225</v>
      </c>
      <c r="Q1947" s="55" t="str">
        <f t="shared" si="64"/>
        <v/>
      </c>
      <c r="Y1947" s="90" t="str">
        <f>IF(VLOOKUP(I1947,属性值!A:F,2,FALSE)&lt;17,"",IF(P1947="","",INT(VLOOKUP(P1947,属性值!A:G,R1947+1,FALSE)*VLOOKUP(I1947,属性值!A:F,5,FALSE))))</f>
        <v/>
      </c>
      <c r="Z1947" s="90" t="str">
        <f t="shared" si="63"/>
        <v/>
      </c>
      <c r="AA1947" s="90" t="str">
        <f>IF(VLOOKUP(I1947,属性值!A:B,2,FALSE)&gt;16,"",IF(P1947="","",INT(VLOOKUP(P1947,属性值!I:O,R1947+1,FALSE)*VLOOKUP(I1947,属性值!A:D,3,FALSE))))</f>
        <v/>
      </c>
      <c r="AB1947" s="90" t="str">
        <f>IF(VLOOKUP(I1947,属性值!A:B,2,FALSE)&gt;16,"",IF(P1947="","",INT(VLOOKUP(P1947,属性值!I:O,R1947+1,FALSE)*VLOOKUP(I1947,属性值!A:D,4,FALSE))))</f>
        <v/>
      </c>
      <c r="AC1947" s="90">
        <v>23</v>
      </c>
      <c r="AD1947" s="90" t="str">
        <f>IF(AC1947="","",VLOOKUP(AC1947,状态名词!A:C,2,FALSE))</f>
        <v>steal</v>
      </c>
      <c r="AE1947" s="90" t="str">
        <f>IF(AC1947="","",VLOOKUP(AC1947,状态名词!A:C,3,FALSE))</f>
        <v>生命偷取</v>
      </c>
      <c r="AF1947" s="90">
        <v>590</v>
      </c>
    </row>
    <row r="1948" spans="1:32">
      <c r="A1948" s="90">
        <v>16109</v>
      </c>
      <c r="B1948" s="90">
        <v>20</v>
      </c>
      <c r="C1948" s="90">
        <v>4</v>
      </c>
      <c r="D1948" s="90">
        <v>20</v>
      </c>
      <c r="E1948" s="90">
        <v>5</v>
      </c>
      <c r="F1948" s="90">
        <v>-5</v>
      </c>
      <c r="H1948" s="90">
        <v>11</v>
      </c>
      <c r="I1948" s="90" t="str">
        <f>IF(H1948="",I1947,VLOOKUP(H1948,装备类型!A:B,2,FALSE))</f>
        <v>头部</v>
      </c>
      <c r="J1948" s="90">
        <v>1</v>
      </c>
      <c r="K1948" s="90" t="s">
        <v>2458</v>
      </c>
      <c r="L1948" s="90" t="s">
        <v>5500</v>
      </c>
      <c r="O1948" s="90">
        <v>1</v>
      </c>
      <c r="P1948" s="90">
        <v>20</v>
      </c>
      <c r="Q1948" s="55">
        <f t="shared" si="64"/>
        <v>25</v>
      </c>
      <c r="R1948" s="90">
        <v>4</v>
      </c>
      <c r="T1948" s="90" t="s">
        <v>1715</v>
      </c>
      <c r="Y1948" s="90" t="str">
        <f>IF(VLOOKUP(I1948,属性值!A:F,2,FALSE)&lt;17,"",IF(P1948="","",INT(VLOOKUP(P1948,属性值!A:G,R1948+1,FALSE)*VLOOKUP(I1948,属性值!A:F,5,FALSE))))</f>
        <v/>
      </c>
      <c r="Z1948" s="90" t="str">
        <f t="shared" si="63"/>
        <v/>
      </c>
      <c r="AA1948" s="90">
        <f>IF(VLOOKUP(I1948,属性值!A:B,2,FALSE)&gt;16,"",IF(P1948="","",INT(VLOOKUP(P1948,属性值!I:O,R1948+1,FALSE)*VLOOKUP(I1948,属性值!A:D,3,FALSE))))</f>
        <v>260</v>
      </c>
      <c r="AB1948" s="90">
        <f>IF(VLOOKUP(I1948,属性值!A:B,2,FALSE)&gt;16,"",IF(P1948="","",INT(VLOOKUP(P1948,属性值!I:O,R1948+1,FALSE)*VLOOKUP(I1948,属性值!A:D,4,FALSE))))</f>
        <v>130</v>
      </c>
      <c r="AC1948" s="90">
        <v>58</v>
      </c>
      <c r="AD1948" s="90" t="str">
        <f>IF(AC1948="","",VLOOKUP(AC1948,状态名词!A:C,2,FALSE))</f>
        <v>vit</v>
      </c>
      <c r="AE1948" s="90" t="str">
        <f>IF(AC1948="","",VLOOKUP(AC1948,状态名词!A:C,3,FALSE))</f>
        <v>体力</v>
      </c>
      <c r="AF1948" s="90">
        <v>40</v>
      </c>
    </row>
    <row r="1949" spans="1:32">
      <c r="I1949" s="90" t="str">
        <f>IF(H1949="",I1948,VLOOKUP(H1949,装备类型!A:B,2,FALSE))</f>
        <v>头部</v>
      </c>
      <c r="L1949" s="90" t="s">
        <v>225</v>
      </c>
      <c r="Q1949" s="55" t="str">
        <f t="shared" si="64"/>
        <v/>
      </c>
      <c r="Y1949" s="90" t="str">
        <f>IF(VLOOKUP(I1949,属性值!A:F,2,FALSE)&lt;17,"",IF(P1949="","",INT(VLOOKUP(P1949,属性值!A:G,R1949+1,FALSE)*VLOOKUP(I1949,属性值!A:F,5,FALSE))))</f>
        <v/>
      </c>
      <c r="Z1949" s="90" t="str">
        <f t="shared" si="63"/>
        <v/>
      </c>
      <c r="AA1949" s="90" t="str">
        <f>IF(VLOOKUP(I1949,属性值!A:B,2,FALSE)&gt;16,"",IF(P1949="","",INT(VLOOKUP(P1949,属性值!I:O,R1949+1,FALSE)*VLOOKUP(I1949,属性值!A:D,3,FALSE))))</f>
        <v/>
      </c>
      <c r="AB1949" s="90" t="str">
        <f>IF(VLOOKUP(I1949,属性值!A:B,2,FALSE)&gt;16,"",IF(P1949="","",INT(VLOOKUP(P1949,属性值!I:O,R1949+1,FALSE)*VLOOKUP(I1949,属性值!A:D,4,FALSE))))</f>
        <v/>
      </c>
      <c r="AC1949" s="90">
        <v>19</v>
      </c>
      <c r="AD1949" s="90" t="str">
        <f>IF(AC1949="","",VLOOKUP(AC1949,状态名词!A:C,2,FALSE))</f>
        <v>rating</v>
      </c>
      <c r="AE1949" s="90" t="str">
        <f>IF(AC1949="","",VLOOKUP(AC1949,状态名词!A:C,3,FALSE))</f>
        <v>暴击+</v>
      </c>
      <c r="AF1949" s="90">
        <v>140</v>
      </c>
    </row>
    <row r="1950" spans="1:32">
      <c r="I1950" s="90" t="str">
        <f>IF(H1950="",I1949,VLOOKUP(H1950,装备类型!A:B,2,FALSE))</f>
        <v>头部</v>
      </c>
      <c r="L1950" s="90" t="s">
        <v>225</v>
      </c>
      <c r="Q1950" s="55" t="str">
        <f t="shared" si="64"/>
        <v/>
      </c>
      <c r="Y1950" s="90" t="str">
        <f>IF(VLOOKUP(I1950,属性值!A:F,2,FALSE)&lt;17,"",IF(P1950="","",INT(VLOOKUP(P1950,属性值!A:G,R1950+1,FALSE)*VLOOKUP(I1950,属性值!A:F,5,FALSE))))</f>
        <v/>
      </c>
      <c r="Z1950" s="90" t="str">
        <f t="shared" si="63"/>
        <v/>
      </c>
      <c r="AA1950" s="90" t="str">
        <f>IF(VLOOKUP(I1950,属性值!A:B,2,FALSE)&gt;16,"",IF(P1950="","",INT(VLOOKUP(P1950,属性值!I:O,R1950+1,FALSE)*VLOOKUP(I1950,属性值!A:D,3,FALSE))))</f>
        <v/>
      </c>
      <c r="AB1950" s="90" t="str">
        <f>IF(VLOOKUP(I1950,属性值!A:B,2,FALSE)&gt;16,"",IF(P1950="","",INT(VLOOKUP(P1950,属性值!I:O,R1950+1,FALSE)*VLOOKUP(I1950,属性值!A:D,4,FALSE))))</f>
        <v/>
      </c>
      <c r="AC1950" s="90">
        <v>20</v>
      </c>
      <c r="AD1950" s="90" t="str">
        <f>IF(AC1950="","",VLOOKUP(AC1950,状态名词!A:C,2,FALSE))</f>
        <v>ratingdamage</v>
      </c>
      <c r="AE1950" s="90" t="str">
        <f>IF(AC1950="","",VLOOKUP(AC1950,状态名词!A:C,3,FALSE))</f>
        <v>暴伤+</v>
      </c>
      <c r="AF1950" s="90">
        <v>220</v>
      </c>
    </row>
    <row r="1951" spans="1:32">
      <c r="I1951" s="90" t="str">
        <f>IF(H1951="",I1950,VLOOKUP(H1951,装备类型!A:B,2,FALSE))</f>
        <v>头部</v>
      </c>
      <c r="J1951" s="90">
        <v>2</v>
      </c>
      <c r="K1951" s="90" t="s">
        <v>2460</v>
      </c>
      <c r="L1951" s="90" t="s">
        <v>2459</v>
      </c>
      <c r="O1951" s="90">
        <v>1</v>
      </c>
      <c r="P1951" s="90">
        <v>40</v>
      </c>
      <c r="Q1951" s="55">
        <f t="shared" si="64"/>
        <v>45</v>
      </c>
      <c r="R1951" s="90">
        <v>4</v>
      </c>
      <c r="T1951" s="90" t="s">
        <v>1715</v>
      </c>
      <c r="Y1951" s="90" t="str">
        <f>IF(VLOOKUP(I1951,属性值!A:F,2,FALSE)&lt;17,"",IF(P1951="","",INT(VLOOKUP(P1951,属性值!A:G,R1951+1,FALSE)*VLOOKUP(I1951,属性值!A:F,5,FALSE))))</f>
        <v/>
      </c>
      <c r="Z1951" s="90" t="str">
        <f t="shared" si="63"/>
        <v/>
      </c>
      <c r="AA1951" s="90">
        <f>IF(VLOOKUP(I1951,属性值!A:B,2,FALSE)&gt;16,"",IF(P1951="","",INT(VLOOKUP(P1951,属性值!I:O,R1951+1,FALSE)*VLOOKUP(I1951,属性值!A:D,3,FALSE))))</f>
        <v>572</v>
      </c>
      <c r="AB1951" s="90">
        <f>IF(VLOOKUP(I1951,属性值!A:B,2,FALSE)&gt;16,"",IF(P1951="","",INT(VLOOKUP(P1951,属性值!I:O,R1951+1,FALSE)*VLOOKUP(I1951,属性值!A:D,4,FALSE))))</f>
        <v>286</v>
      </c>
      <c r="AC1951" s="90">
        <v>58</v>
      </c>
      <c r="AD1951" s="90" t="str">
        <f>IF(AC1951="","",VLOOKUP(AC1951,状态名词!A:C,2,FALSE))</f>
        <v>vit</v>
      </c>
      <c r="AE1951" s="90" t="str">
        <f>IF(AC1951="","",VLOOKUP(AC1951,状态名词!A:C,3,FALSE))</f>
        <v>体力</v>
      </c>
      <c r="AF1951" s="90">
        <v>50</v>
      </c>
    </row>
    <row r="1952" spans="1:32">
      <c r="I1952" s="90" t="str">
        <f>IF(H1952="",I1951,VLOOKUP(H1952,装备类型!A:B,2,FALSE))</f>
        <v>头部</v>
      </c>
      <c r="L1952" s="90" t="s">
        <v>225</v>
      </c>
      <c r="Q1952" s="55" t="str">
        <f t="shared" si="64"/>
        <v/>
      </c>
      <c r="Y1952" s="90" t="str">
        <f>IF(VLOOKUP(I1952,属性值!A:F,2,FALSE)&lt;17,"",IF(P1952="","",INT(VLOOKUP(P1952,属性值!A:G,R1952+1,FALSE)*VLOOKUP(I1952,属性值!A:F,5,FALSE))))</f>
        <v/>
      </c>
      <c r="Z1952" s="90" t="str">
        <f t="shared" si="63"/>
        <v/>
      </c>
      <c r="AA1952" s="90" t="str">
        <f>IF(VLOOKUP(I1952,属性值!A:B,2,FALSE)&gt;16,"",IF(P1952="","",INT(VLOOKUP(P1952,属性值!I:O,R1952+1,FALSE)*VLOOKUP(I1952,属性值!A:D,3,FALSE))))</f>
        <v/>
      </c>
      <c r="AB1952" s="90" t="str">
        <f>IF(VLOOKUP(I1952,属性值!A:B,2,FALSE)&gt;16,"",IF(P1952="","",INT(VLOOKUP(P1952,属性值!I:O,R1952+1,FALSE)*VLOOKUP(I1952,属性值!A:D,4,FALSE))))</f>
        <v/>
      </c>
      <c r="AC1952" s="90">
        <v>19</v>
      </c>
      <c r="AD1952" s="90" t="str">
        <f>IF(AC1952="","",VLOOKUP(AC1952,状态名词!A:C,2,FALSE))</f>
        <v>rating</v>
      </c>
      <c r="AE1952" s="90" t="str">
        <f>IF(AC1952="","",VLOOKUP(AC1952,状态名词!A:C,3,FALSE))</f>
        <v>暴击+</v>
      </c>
      <c r="AF1952" s="90">
        <v>190</v>
      </c>
    </row>
    <row r="1953" spans="1:32">
      <c r="I1953" s="90" t="str">
        <f>IF(H1953="",I1952,VLOOKUP(H1953,装备类型!A:B,2,FALSE))</f>
        <v>头部</v>
      </c>
      <c r="L1953" s="90" t="s">
        <v>225</v>
      </c>
      <c r="Q1953" s="55" t="str">
        <f t="shared" si="64"/>
        <v/>
      </c>
      <c r="Y1953" s="90" t="str">
        <f>IF(VLOOKUP(I1953,属性值!A:F,2,FALSE)&lt;17,"",IF(P1953="","",INT(VLOOKUP(P1953,属性值!A:G,R1953+1,FALSE)*VLOOKUP(I1953,属性值!A:F,5,FALSE))))</f>
        <v/>
      </c>
      <c r="Z1953" s="90" t="str">
        <f t="shared" si="63"/>
        <v/>
      </c>
      <c r="AA1953" s="90" t="str">
        <f>IF(VLOOKUP(I1953,属性值!A:B,2,FALSE)&gt;16,"",IF(P1953="","",INT(VLOOKUP(P1953,属性值!I:O,R1953+1,FALSE)*VLOOKUP(I1953,属性值!A:D,3,FALSE))))</f>
        <v/>
      </c>
      <c r="AB1953" s="90" t="str">
        <f>IF(VLOOKUP(I1953,属性值!A:B,2,FALSE)&gt;16,"",IF(P1953="","",INT(VLOOKUP(P1953,属性值!I:O,R1953+1,FALSE)*VLOOKUP(I1953,属性值!A:D,4,FALSE))))</f>
        <v/>
      </c>
      <c r="AC1953" s="90">
        <v>20</v>
      </c>
      <c r="AD1953" s="90" t="str">
        <f>IF(AC1953="","",VLOOKUP(AC1953,状态名词!A:C,2,FALSE))</f>
        <v>ratingdamage</v>
      </c>
      <c r="AE1953" s="90" t="str">
        <f>IF(AC1953="","",VLOOKUP(AC1953,状态名词!A:C,3,FALSE))</f>
        <v>暴伤+</v>
      </c>
      <c r="AF1953" s="90">
        <v>290</v>
      </c>
    </row>
    <row r="1954" spans="1:32">
      <c r="I1954" s="90" t="str">
        <f>IF(H1954="",I1953,VLOOKUP(H1954,装备类型!A:B,2,FALSE))</f>
        <v>头部</v>
      </c>
      <c r="J1954" s="90">
        <v>3</v>
      </c>
      <c r="K1954" s="90" t="s">
        <v>2461</v>
      </c>
      <c r="L1954" s="90" t="s">
        <v>2459</v>
      </c>
      <c r="O1954" s="90">
        <v>1</v>
      </c>
      <c r="P1954" s="90">
        <v>60</v>
      </c>
      <c r="Q1954" s="55">
        <f t="shared" si="64"/>
        <v>67</v>
      </c>
      <c r="R1954" s="90">
        <v>5</v>
      </c>
      <c r="T1954" s="90" t="s">
        <v>1715</v>
      </c>
      <c r="U1954" s="90">
        <v>33767</v>
      </c>
      <c r="Y1954" s="90" t="str">
        <f>IF(VLOOKUP(I1954,属性值!A:F,2,FALSE)&lt;17,"",IF(P1954="","",INT(VLOOKUP(P1954,属性值!A:G,R1954+1,FALSE)*VLOOKUP(I1954,属性值!A:F,5,FALSE))))</f>
        <v/>
      </c>
      <c r="Z1954" s="90" t="str">
        <f t="shared" ref="Z1954:Z2017" si="65">Y1954</f>
        <v/>
      </c>
      <c r="AA1954" s="90">
        <f>IF(VLOOKUP(I1954,属性值!A:B,2,FALSE)&gt;16,"",IF(P1954="","",INT(VLOOKUP(P1954,属性值!I:O,R1954+1,FALSE)*VLOOKUP(I1954,属性值!A:D,3,FALSE))))</f>
        <v>1285</v>
      </c>
      <c r="AB1954" s="90">
        <f>IF(VLOOKUP(I1954,属性值!A:B,2,FALSE)&gt;16,"",IF(P1954="","",INT(VLOOKUP(P1954,属性值!I:O,R1954+1,FALSE)*VLOOKUP(I1954,属性值!A:D,4,FALSE))))</f>
        <v>642</v>
      </c>
      <c r="AC1954" s="90">
        <v>58</v>
      </c>
      <c r="AD1954" s="90" t="str">
        <f>IF(AC1954="","",VLOOKUP(AC1954,状态名词!A:C,2,FALSE))</f>
        <v>vit</v>
      </c>
      <c r="AE1954" s="90" t="str">
        <f>IF(AC1954="","",VLOOKUP(AC1954,状态名词!A:C,3,FALSE))</f>
        <v>体力</v>
      </c>
      <c r="AF1954" s="90">
        <v>80</v>
      </c>
    </row>
    <row r="1955" spans="1:32">
      <c r="I1955" s="90" t="str">
        <f>IF(H1955="",I1954,VLOOKUP(H1955,装备类型!A:B,2,FALSE))</f>
        <v>头部</v>
      </c>
      <c r="L1955" s="90" t="s">
        <v>225</v>
      </c>
      <c r="Q1955" s="55" t="str">
        <f t="shared" si="64"/>
        <v/>
      </c>
      <c r="Y1955" s="90" t="str">
        <f>IF(VLOOKUP(I1955,属性值!A:F,2,FALSE)&lt;17,"",IF(P1955="","",INT(VLOOKUP(P1955,属性值!A:G,R1955+1,FALSE)*VLOOKUP(I1955,属性值!A:F,5,FALSE))))</f>
        <v/>
      </c>
      <c r="Z1955" s="90" t="str">
        <f t="shared" si="65"/>
        <v/>
      </c>
      <c r="AA1955" s="90" t="str">
        <f>IF(VLOOKUP(I1955,属性值!A:B,2,FALSE)&gt;16,"",IF(P1955="","",INT(VLOOKUP(P1955,属性值!I:O,R1955+1,FALSE)*VLOOKUP(I1955,属性值!A:D,3,FALSE))))</f>
        <v/>
      </c>
      <c r="AB1955" s="90" t="str">
        <f>IF(VLOOKUP(I1955,属性值!A:B,2,FALSE)&gt;16,"",IF(P1955="","",INT(VLOOKUP(P1955,属性值!I:O,R1955+1,FALSE)*VLOOKUP(I1955,属性值!A:D,4,FALSE))))</f>
        <v/>
      </c>
      <c r="AC1955" s="90">
        <v>19</v>
      </c>
      <c r="AD1955" s="90" t="str">
        <f>IF(AC1955="","",VLOOKUP(AC1955,状态名词!A:C,2,FALSE))</f>
        <v>rating</v>
      </c>
      <c r="AE1955" s="90" t="str">
        <f>IF(AC1955="","",VLOOKUP(AC1955,状态名词!A:C,3,FALSE))</f>
        <v>暴击+</v>
      </c>
      <c r="AF1955" s="90">
        <v>320</v>
      </c>
    </row>
    <row r="1956" spans="1:32">
      <c r="I1956" s="90" t="str">
        <f>IF(H1956="",I1955,VLOOKUP(H1956,装备类型!A:B,2,FALSE))</f>
        <v>头部</v>
      </c>
      <c r="L1956" s="90" t="s">
        <v>225</v>
      </c>
      <c r="Q1956" s="55" t="str">
        <f t="shared" si="64"/>
        <v/>
      </c>
      <c r="Y1956" s="90" t="str">
        <f>IF(VLOOKUP(I1956,属性值!A:F,2,FALSE)&lt;17,"",IF(P1956="","",INT(VLOOKUP(P1956,属性值!A:G,R1956+1,FALSE)*VLOOKUP(I1956,属性值!A:F,5,FALSE))))</f>
        <v/>
      </c>
      <c r="Z1956" s="90" t="str">
        <f t="shared" si="65"/>
        <v/>
      </c>
      <c r="AA1956" s="90" t="str">
        <f>IF(VLOOKUP(I1956,属性值!A:B,2,FALSE)&gt;16,"",IF(P1956="","",INT(VLOOKUP(P1956,属性值!I:O,R1956+1,FALSE)*VLOOKUP(I1956,属性值!A:D,3,FALSE))))</f>
        <v/>
      </c>
      <c r="AB1956" s="90" t="str">
        <f>IF(VLOOKUP(I1956,属性值!A:B,2,FALSE)&gt;16,"",IF(P1956="","",INT(VLOOKUP(P1956,属性值!I:O,R1956+1,FALSE)*VLOOKUP(I1956,属性值!A:D,4,FALSE))))</f>
        <v/>
      </c>
      <c r="AC1956" s="90">
        <v>20</v>
      </c>
      <c r="AD1956" s="90" t="str">
        <f>IF(AC1956="","",VLOOKUP(AC1956,状态名词!A:C,2,FALSE))</f>
        <v>ratingdamage</v>
      </c>
      <c r="AE1956" s="90" t="str">
        <f>IF(AC1956="","",VLOOKUP(AC1956,状态名词!A:C,3,FALSE))</f>
        <v>暴伤+</v>
      </c>
      <c r="AF1956" s="90">
        <v>480</v>
      </c>
    </row>
    <row r="1957" spans="1:32">
      <c r="A1957" s="90">
        <v>16110</v>
      </c>
      <c r="B1957" s="90">
        <v>20</v>
      </c>
      <c r="C1957" s="90">
        <v>4</v>
      </c>
      <c r="D1957" s="90">
        <v>20</v>
      </c>
      <c r="E1957" s="90">
        <v>5</v>
      </c>
      <c r="F1957" s="90">
        <v>-5</v>
      </c>
      <c r="H1957" s="90">
        <v>12</v>
      </c>
      <c r="I1957" s="90" t="str">
        <f>IF(H1957="",I1956,VLOOKUP(H1957,装备类型!A:B,2,FALSE))</f>
        <v>胸部</v>
      </c>
      <c r="J1957" s="90">
        <v>1</v>
      </c>
      <c r="K1957" s="90" t="s">
        <v>2462</v>
      </c>
      <c r="L1957" s="90" t="s">
        <v>5500</v>
      </c>
      <c r="O1957" s="90">
        <v>1</v>
      </c>
      <c r="P1957" s="90">
        <v>20</v>
      </c>
      <c r="Q1957" s="55">
        <f t="shared" si="64"/>
        <v>25</v>
      </c>
      <c r="R1957" s="90">
        <v>4</v>
      </c>
      <c r="T1957" s="90" t="s">
        <v>3331</v>
      </c>
      <c r="Y1957" s="90" t="str">
        <f>IF(VLOOKUP(I1957,属性值!A:F,2,FALSE)&lt;17,"",IF(P1957="","",INT(VLOOKUP(P1957,属性值!A:G,R1957+1,FALSE)*VLOOKUP(I1957,属性值!A:F,5,FALSE))))</f>
        <v/>
      </c>
      <c r="Z1957" s="90" t="str">
        <f t="shared" si="65"/>
        <v/>
      </c>
      <c r="AA1957" s="90">
        <f>IF(VLOOKUP(I1957,属性值!A:B,2,FALSE)&gt;16,"",IF(P1957="","",INT(VLOOKUP(P1957,属性值!I:O,R1957+1,FALSE)*VLOOKUP(I1957,属性值!A:D,3,FALSE))))</f>
        <v>260</v>
      </c>
      <c r="AB1957" s="90">
        <f>IF(VLOOKUP(I1957,属性值!A:B,2,FALSE)&gt;16,"",IF(P1957="","",INT(VLOOKUP(P1957,属性值!I:O,R1957+1,FALSE)*VLOOKUP(I1957,属性值!A:D,4,FALSE))))</f>
        <v>130</v>
      </c>
      <c r="AC1957" s="90">
        <v>58</v>
      </c>
      <c r="AD1957" s="90" t="str">
        <f>IF(AC1957="","",VLOOKUP(AC1957,状态名词!A:C,2,FALSE))</f>
        <v>vit</v>
      </c>
      <c r="AE1957" s="90" t="str">
        <f>IF(AC1957="","",VLOOKUP(AC1957,状态名词!A:C,3,FALSE))</f>
        <v>体力</v>
      </c>
      <c r="AF1957" s="90">
        <v>40</v>
      </c>
    </row>
    <row r="1958" spans="1:32">
      <c r="I1958" s="90" t="str">
        <f>IF(H1958="",I1957,VLOOKUP(H1958,装备类型!A:B,2,FALSE))</f>
        <v>胸部</v>
      </c>
      <c r="L1958" s="90" t="s">
        <v>225</v>
      </c>
      <c r="Q1958" s="55" t="str">
        <f t="shared" si="64"/>
        <v/>
      </c>
      <c r="Y1958" s="90" t="str">
        <f>IF(VLOOKUP(I1958,属性值!A:F,2,FALSE)&lt;17,"",IF(P1958="","",INT(VLOOKUP(P1958,属性值!A:G,R1958+1,FALSE)*VLOOKUP(I1958,属性值!A:F,5,FALSE))))</f>
        <v/>
      </c>
      <c r="Z1958" s="90" t="str">
        <f t="shared" si="65"/>
        <v/>
      </c>
      <c r="AA1958" s="90" t="str">
        <f>IF(VLOOKUP(I1958,属性值!A:B,2,FALSE)&gt;16,"",IF(P1958="","",INT(VLOOKUP(P1958,属性值!I:O,R1958+1,FALSE)*VLOOKUP(I1958,属性值!A:D,3,FALSE))))</f>
        <v/>
      </c>
      <c r="AB1958" s="90" t="str">
        <f>IF(VLOOKUP(I1958,属性值!A:B,2,FALSE)&gt;16,"",IF(P1958="","",INT(VLOOKUP(P1958,属性值!I:O,R1958+1,FALSE)*VLOOKUP(I1958,属性值!A:D,4,FALSE))))</f>
        <v/>
      </c>
      <c r="AC1958" s="90">
        <v>19</v>
      </c>
      <c r="AD1958" s="90" t="str">
        <f>IF(AC1958="","",VLOOKUP(AC1958,状态名词!A:C,2,FALSE))</f>
        <v>rating</v>
      </c>
      <c r="AE1958" s="90" t="str">
        <f>IF(AC1958="","",VLOOKUP(AC1958,状态名词!A:C,3,FALSE))</f>
        <v>暴击+</v>
      </c>
      <c r="AF1958" s="90">
        <v>140</v>
      </c>
    </row>
    <row r="1959" spans="1:32">
      <c r="I1959" s="90" t="str">
        <f>IF(H1959="",I1958,VLOOKUP(H1959,装备类型!A:B,2,FALSE))</f>
        <v>胸部</v>
      </c>
      <c r="L1959" s="90" t="s">
        <v>225</v>
      </c>
      <c r="Q1959" s="55" t="str">
        <f t="shared" si="64"/>
        <v/>
      </c>
      <c r="Y1959" s="90" t="str">
        <f>IF(VLOOKUP(I1959,属性值!A:F,2,FALSE)&lt;17,"",IF(P1959="","",INT(VLOOKUP(P1959,属性值!A:G,R1959+1,FALSE)*VLOOKUP(I1959,属性值!A:F,5,FALSE))))</f>
        <v/>
      </c>
      <c r="Z1959" s="90" t="str">
        <f t="shared" si="65"/>
        <v/>
      </c>
      <c r="AA1959" s="90" t="str">
        <f>IF(VLOOKUP(I1959,属性值!A:B,2,FALSE)&gt;16,"",IF(P1959="","",INT(VLOOKUP(P1959,属性值!I:O,R1959+1,FALSE)*VLOOKUP(I1959,属性值!A:D,3,FALSE))))</f>
        <v/>
      </c>
      <c r="AB1959" s="90" t="str">
        <f>IF(VLOOKUP(I1959,属性值!A:B,2,FALSE)&gt;16,"",IF(P1959="","",INT(VLOOKUP(P1959,属性值!I:O,R1959+1,FALSE)*VLOOKUP(I1959,属性值!A:D,4,FALSE))))</f>
        <v/>
      </c>
      <c r="AC1959" s="90">
        <v>20</v>
      </c>
      <c r="AD1959" s="90" t="str">
        <f>IF(AC1959="","",VLOOKUP(AC1959,状态名词!A:C,2,FALSE))</f>
        <v>ratingdamage</v>
      </c>
      <c r="AE1959" s="90" t="str">
        <f>IF(AC1959="","",VLOOKUP(AC1959,状态名词!A:C,3,FALSE))</f>
        <v>暴伤+</v>
      </c>
      <c r="AF1959" s="90">
        <v>220</v>
      </c>
    </row>
    <row r="1960" spans="1:32">
      <c r="I1960" s="90" t="str">
        <f>IF(H1960="",I1959,VLOOKUP(H1960,装备类型!A:B,2,FALSE))</f>
        <v>胸部</v>
      </c>
      <c r="J1960" s="90">
        <v>2</v>
      </c>
      <c r="K1960" s="90" t="s">
        <v>2463</v>
      </c>
      <c r="L1960" s="90" t="s">
        <v>2459</v>
      </c>
      <c r="O1960" s="90">
        <v>1</v>
      </c>
      <c r="P1960" s="90">
        <v>40</v>
      </c>
      <c r="Q1960" s="55">
        <f t="shared" si="64"/>
        <v>45</v>
      </c>
      <c r="R1960" s="90">
        <v>4</v>
      </c>
      <c r="T1960" s="90" t="s">
        <v>3331</v>
      </c>
      <c r="Y1960" s="90" t="str">
        <f>IF(VLOOKUP(I1960,属性值!A:F,2,FALSE)&lt;17,"",IF(P1960="","",INT(VLOOKUP(P1960,属性值!A:G,R1960+1,FALSE)*VLOOKUP(I1960,属性值!A:F,5,FALSE))))</f>
        <v/>
      </c>
      <c r="Z1960" s="90" t="str">
        <f t="shared" si="65"/>
        <v/>
      </c>
      <c r="AA1960" s="90">
        <f>IF(VLOOKUP(I1960,属性值!A:B,2,FALSE)&gt;16,"",IF(P1960="","",INT(VLOOKUP(P1960,属性值!I:O,R1960+1,FALSE)*VLOOKUP(I1960,属性值!A:D,3,FALSE))))</f>
        <v>572</v>
      </c>
      <c r="AB1960" s="90">
        <f>IF(VLOOKUP(I1960,属性值!A:B,2,FALSE)&gt;16,"",IF(P1960="","",INT(VLOOKUP(P1960,属性值!I:O,R1960+1,FALSE)*VLOOKUP(I1960,属性值!A:D,4,FALSE))))</f>
        <v>286</v>
      </c>
      <c r="AC1960" s="90">
        <v>58</v>
      </c>
      <c r="AD1960" s="90" t="str">
        <f>IF(AC1960="","",VLOOKUP(AC1960,状态名词!A:C,2,FALSE))</f>
        <v>vit</v>
      </c>
      <c r="AE1960" s="90" t="str">
        <f>IF(AC1960="","",VLOOKUP(AC1960,状态名词!A:C,3,FALSE))</f>
        <v>体力</v>
      </c>
      <c r="AF1960" s="90">
        <v>50</v>
      </c>
    </row>
    <row r="1961" spans="1:32">
      <c r="I1961" s="90" t="str">
        <f>IF(H1961="",I1960,VLOOKUP(H1961,装备类型!A:B,2,FALSE))</f>
        <v>胸部</v>
      </c>
      <c r="L1961" s="90" t="s">
        <v>225</v>
      </c>
      <c r="Q1961" s="55" t="str">
        <f t="shared" si="64"/>
        <v/>
      </c>
      <c r="Y1961" s="90" t="str">
        <f>IF(VLOOKUP(I1961,属性值!A:F,2,FALSE)&lt;17,"",IF(P1961="","",INT(VLOOKUP(P1961,属性值!A:G,R1961+1,FALSE)*VLOOKUP(I1961,属性值!A:F,5,FALSE))))</f>
        <v/>
      </c>
      <c r="Z1961" s="90" t="str">
        <f t="shared" si="65"/>
        <v/>
      </c>
      <c r="AA1961" s="90" t="str">
        <f>IF(VLOOKUP(I1961,属性值!A:B,2,FALSE)&gt;16,"",IF(P1961="","",INT(VLOOKUP(P1961,属性值!I:O,R1961+1,FALSE)*VLOOKUP(I1961,属性值!A:D,3,FALSE))))</f>
        <v/>
      </c>
      <c r="AB1961" s="90" t="str">
        <f>IF(VLOOKUP(I1961,属性值!A:B,2,FALSE)&gt;16,"",IF(P1961="","",INT(VLOOKUP(P1961,属性值!I:O,R1961+1,FALSE)*VLOOKUP(I1961,属性值!A:D,4,FALSE))))</f>
        <v/>
      </c>
      <c r="AC1961" s="90">
        <v>19</v>
      </c>
      <c r="AD1961" s="90" t="str">
        <f>IF(AC1961="","",VLOOKUP(AC1961,状态名词!A:C,2,FALSE))</f>
        <v>rating</v>
      </c>
      <c r="AE1961" s="90" t="str">
        <f>IF(AC1961="","",VLOOKUP(AC1961,状态名词!A:C,3,FALSE))</f>
        <v>暴击+</v>
      </c>
      <c r="AF1961" s="90">
        <v>190</v>
      </c>
    </row>
    <row r="1962" spans="1:32">
      <c r="I1962" s="90" t="str">
        <f>IF(H1962="",I1961,VLOOKUP(H1962,装备类型!A:B,2,FALSE))</f>
        <v>胸部</v>
      </c>
      <c r="L1962" s="90" t="s">
        <v>225</v>
      </c>
      <c r="Q1962" s="55" t="str">
        <f t="shared" si="64"/>
        <v/>
      </c>
      <c r="Y1962" s="90" t="str">
        <f>IF(VLOOKUP(I1962,属性值!A:F,2,FALSE)&lt;17,"",IF(P1962="","",INT(VLOOKUP(P1962,属性值!A:G,R1962+1,FALSE)*VLOOKUP(I1962,属性值!A:F,5,FALSE))))</f>
        <v/>
      </c>
      <c r="Z1962" s="90" t="str">
        <f t="shared" si="65"/>
        <v/>
      </c>
      <c r="AA1962" s="90" t="str">
        <f>IF(VLOOKUP(I1962,属性值!A:B,2,FALSE)&gt;16,"",IF(P1962="","",INT(VLOOKUP(P1962,属性值!I:O,R1962+1,FALSE)*VLOOKUP(I1962,属性值!A:D,3,FALSE))))</f>
        <v/>
      </c>
      <c r="AB1962" s="90" t="str">
        <f>IF(VLOOKUP(I1962,属性值!A:B,2,FALSE)&gt;16,"",IF(P1962="","",INT(VLOOKUP(P1962,属性值!I:O,R1962+1,FALSE)*VLOOKUP(I1962,属性值!A:D,4,FALSE))))</f>
        <v/>
      </c>
      <c r="AC1962" s="90">
        <v>20</v>
      </c>
      <c r="AD1962" s="90" t="str">
        <f>IF(AC1962="","",VLOOKUP(AC1962,状态名词!A:C,2,FALSE))</f>
        <v>ratingdamage</v>
      </c>
      <c r="AE1962" s="90" t="str">
        <f>IF(AC1962="","",VLOOKUP(AC1962,状态名词!A:C,3,FALSE))</f>
        <v>暴伤+</v>
      </c>
      <c r="AF1962" s="90">
        <v>290</v>
      </c>
    </row>
    <row r="1963" spans="1:32">
      <c r="I1963" s="90" t="str">
        <f>IF(H1963="",I1962,VLOOKUP(H1963,装备类型!A:B,2,FALSE))</f>
        <v>胸部</v>
      </c>
      <c r="J1963" s="90">
        <v>3</v>
      </c>
      <c r="K1963" s="90" t="s">
        <v>2464</v>
      </c>
      <c r="L1963" s="90" t="s">
        <v>2459</v>
      </c>
      <c r="O1963" s="90">
        <v>1</v>
      </c>
      <c r="P1963" s="90">
        <v>60</v>
      </c>
      <c r="Q1963" s="55">
        <f t="shared" si="64"/>
        <v>67</v>
      </c>
      <c r="R1963" s="90">
        <v>5</v>
      </c>
      <c r="T1963" s="90" t="s">
        <v>3331</v>
      </c>
      <c r="U1963" s="90">
        <v>33768</v>
      </c>
      <c r="Y1963" s="90" t="str">
        <f>IF(VLOOKUP(I1963,属性值!A:F,2,FALSE)&lt;17,"",IF(P1963="","",INT(VLOOKUP(P1963,属性值!A:G,R1963+1,FALSE)*VLOOKUP(I1963,属性值!A:F,5,FALSE))))</f>
        <v/>
      </c>
      <c r="Z1963" s="90" t="str">
        <f t="shared" si="65"/>
        <v/>
      </c>
      <c r="AA1963" s="90">
        <f>IF(VLOOKUP(I1963,属性值!A:B,2,FALSE)&gt;16,"",IF(P1963="","",INT(VLOOKUP(P1963,属性值!I:O,R1963+1,FALSE)*VLOOKUP(I1963,属性值!A:D,3,FALSE))))</f>
        <v>1285</v>
      </c>
      <c r="AB1963" s="90">
        <f>IF(VLOOKUP(I1963,属性值!A:B,2,FALSE)&gt;16,"",IF(P1963="","",INT(VLOOKUP(P1963,属性值!I:O,R1963+1,FALSE)*VLOOKUP(I1963,属性值!A:D,4,FALSE))))</f>
        <v>642</v>
      </c>
      <c r="AC1963" s="90">
        <v>58</v>
      </c>
      <c r="AD1963" s="90" t="str">
        <f>IF(AC1963="","",VLOOKUP(AC1963,状态名词!A:C,2,FALSE))</f>
        <v>vit</v>
      </c>
      <c r="AE1963" s="90" t="str">
        <f>IF(AC1963="","",VLOOKUP(AC1963,状态名词!A:C,3,FALSE))</f>
        <v>体力</v>
      </c>
      <c r="AF1963" s="90">
        <v>80</v>
      </c>
    </row>
    <row r="1964" spans="1:32">
      <c r="I1964" s="90" t="str">
        <f>IF(H1964="",I1963,VLOOKUP(H1964,装备类型!A:B,2,FALSE))</f>
        <v>胸部</v>
      </c>
      <c r="L1964" s="90" t="s">
        <v>225</v>
      </c>
      <c r="Q1964" s="55" t="str">
        <f t="shared" si="64"/>
        <v/>
      </c>
      <c r="Y1964" s="90" t="str">
        <f>IF(VLOOKUP(I1964,属性值!A:F,2,FALSE)&lt;17,"",IF(P1964="","",INT(VLOOKUP(P1964,属性值!A:G,R1964+1,FALSE)*VLOOKUP(I1964,属性值!A:F,5,FALSE))))</f>
        <v/>
      </c>
      <c r="Z1964" s="90" t="str">
        <f t="shared" si="65"/>
        <v/>
      </c>
      <c r="AA1964" s="90" t="str">
        <f>IF(VLOOKUP(I1964,属性值!A:B,2,FALSE)&gt;16,"",IF(P1964="","",INT(VLOOKUP(P1964,属性值!I:O,R1964+1,FALSE)*VLOOKUP(I1964,属性值!A:D,3,FALSE))))</f>
        <v/>
      </c>
      <c r="AB1964" s="90" t="str">
        <f>IF(VLOOKUP(I1964,属性值!A:B,2,FALSE)&gt;16,"",IF(P1964="","",INT(VLOOKUP(P1964,属性值!I:O,R1964+1,FALSE)*VLOOKUP(I1964,属性值!A:D,4,FALSE))))</f>
        <v/>
      </c>
      <c r="AC1964" s="90">
        <v>19</v>
      </c>
      <c r="AD1964" s="90" t="str">
        <f>IF(AC1964="","",VLOOKUP(AC1964,状态名词!A:C,2,FALSE))</f>
        <v>rating</v>
      </c>
      <c r="AE1964" s="90" t="str">
        <f>IF(AC1964="","",VLOOKUP(AC1964,状态名词!A:C,3,FALSE))</f>
        <v>暴击+</v>
      </c>
      <c r="AF1964" s="90">
        <v>320</v>
      </c>
    </row>
    <row r="1965" spans="1:32">
      <c r="I1965" s="90" t="str">
        <f>IF(H1965="",I1964,VLOOKUP(H1965,装备类型!A:B,2,FALSE))</f>
        <v>胸部</v>
      </c>
      <c r="L1965" s="90" t="s">
        <v>225</v>
      </c>
      <c r="Q1965" s="55" t="str">
        <f t="shared" si="64"/>
        <v/>
      </c>
      <c r="Y1965" s="90" t="str">
        <f>IF(VLOOKUP(I1965,属性值!A:F,2,FALSE)&lt;17,"",IF(P1965="","",INT(VLOOKUP(P1965,属性值!A:G,R1965+1,FALSE)*VLOOKUP(I1965,属性值!A:F,5,FALSE))))</f>
        <v/>
      </c>
      <c r="Z1965" s="90" t="str">
        <f t="shared" si="65"/>
        <v/>
      </c>
      <c r="AA1965" s="90" t="str">
        <f>IF(VLOOKUP(I1965,属性值!A:B,2,FALSE)&gt;16,"",IF(P1965="","",INT(VLOOKUP(P1965,属性值!I:O,R1965+1,FALSE)*VLOOKUP(I1965,属性值!A:D,3,FALSE))))</f>
        <v/>
      </c>
      <c r="AB1965" s="90" t="str">
        <f>IF(VLOOKUP(I1965,属性值!A:B,2,FALSE)&gt;16,"",IF(P1965="","",INT(VLOOKUP(P1965,属性值!I:O,R1965+1,FALSE)*VLOOKUP(I1965,属性值!A:D,4,FALSE))))</f>
        <v/>
      </c>
      <c r="AC1965" s="90">
        <v>20</v>
      </c>
      <c r="AD1965" s="90" t="str">
        <f>IF(AC1965="","",VLOOKUP(AC1965,状态名词!A:C,2,FALSE))</f>
        <v>ratingdamage</v>
      </c>
      <c r="AE1965" s="90" t="str">
        <f>IF(AC1965="","",VLOOKUP(AC1965,状态名词!A:C,3,FALSE))</f>
        <v>暴伤+</v>
      </c>
      <c r="AF1965" s="90">
        <v>480</v>
      </c>
    </row>
    <row r="1966" spans="1:32">
      <c r="A1966" s="90">
        <v>16111</v>
      </c>
      <c r="B1966" s="90">
        <v>20</v>
      </c>
      <c r="C1966" s="90">
        <v>4</v>
      </c>
      <c r="D1966" s="90">
        <v>20</v>
      </c>
      <c r="E1966" s="90">
        <v>5</v>
      </c>
      <c r="F1966" s="90">
        <v>-5</v>
      </c>
      <c r="H1966" s="90">
        <v>13</v>
      </c>
      <c r="I1966" s="90" t="str">
        <f>IF(H1966="",I1965,VLOOKUP(H1966,装备类型!A:B,2,FALSE))</f>
        <v>腿部</v>
      </c>
      <c r="J1966" s="90">
        <v>1</v>
      </c>
      <c r="K1966" s="90" t="s">
        <v>2465</v>
      </c>
      <c r="L1966" s="90" t="s">
        <v>5500</v>
      </c>
      <c r="O1966" s="90">
        <v>1</v>
      </c>
      <c r="P1966" s="90">
        <v>20</v>
      </c>
      <c r="Q1966" s="55">
        <f t="shared" si="64"/>
        <v>25</v>
      </c>
      <c r="R1966" s="90">
        <v>4</v>
      </c>
      <c r="T1966" s="90" t="s">
        <v>3332</v>
      </c>
      <c r="Y1966" s="90" t="str">
        <f>IF(VLOOKUP(I1966,属性值!A:F,2,FALSE)&lt;17,"",IF(P1966="","",INT(VLOOKUP(P1966,属性值!A:G,R1966+1,FALSE)*VLOOKUP(I1966,属性值!A:F,5,FALSE))))</f>
        <v/>
      </c>
      <c r="Z1966" s="90" t="str">
        <f t="shared" si="65"/>
        <v/>
      </c>
      <c r="AA1966" s="90">
        <f>IF(VLOOKUP(I1966,属性值!A:B,2,FALSE)&gt;16,"",IF(P1966="","",INT(VLOOKUP(P1966,属性值!I:O,R1966+1,FALSE)*VLOOKUP(I1966,属性值!A:D,3,FALSE))))</f>
        <v>260</v>
      </c>
      <c r="AB1966" s="90">
        <f>IF(VLOOKUP(I1966,属性值!A:B,2,FALSE)&gt;16,"",IF(P1966="","",INT(VLOOKUP(P1966,属性值!I:O,R1966+1,FALSE)*VLOOKUP(I1966,属性值!A:D,4,FALSE))))</f>
        <v>130</v>
      </c>
      <c r="AC1966" s="90">
        <v>58</v>
      </c>
      <c r="AD1966" s="90" t="str">
        <f>IF(AC1966="","",VLOOKUP(AC1966,状态名词!A:C,2,FALSE))</f>
        <v>vit</v>
      </c>
      <c r="AE1966" s="90" t="str">
        <f>IF(AC1966="","",VLOOKUP(AC1966,状态名词!A:C,3,FALSE))</f>
        <v>体力</v>
      </c>
      <c r="AF1966" s="90">
        <v>40</v>
      </c>
    </row>
    <row r="1967" spans="1:32">
      <c r="I1967" s="90" t="str">
        <f>IF(H1967="",I1966,VLOOKUP(H1967,装备类型!A:B,2,FALSE))</f>
        <v>腿部</v>
      </c>
      <c r="L1967" s="90" t="s">
        <v>225</v>
      </c>
      <c r="Q1967" s="55" t="str">
        <f t="shared" si="64"/>
        <v/>
      </c>
      <c r="Y1967" s="90" t="str">
        <f>IF(VLOOKUP(I1967,属性值!A:F,2,FALSE)&lt;17,"",IF(P1967="","",INT(VLOOKUP(P1967,属性值!A:G,R1967+1,FALSE)*VLOOKUP(I1967,属性值!A:F,5,FALSE))))</f>
        <v/>
      </c>
      <c r="Z1967" s="90" t="str">
        <f t="shared" si="65"/>
        <v/>
      </c>
      <c r="AA1967" s="90" t="str">
        <f>IF(VLOOKUP(I1967,属性值!A:B,2,FALSE)&gt;16,"",IF(P1967="","",INT(VLOOKUP(P1967,属性值!I:O,R1967+1,FALSE)*VLOOKUP(I1967,属性值!A:D,3,FALSE))))</f>
        <v/>
      </c>
      <c r="AB1967" s="90" t="str">
        <f>IF(VLOOKUP(I1967,属性值!A:B,2,FALSE)&gt;16,"",IF(P1967="","",INT(VLOOKUP(P1967,属性值!I:O,R1967+1,FALSE)*VLOOKUP(I1967,属性值!A:D,4,FALSE))))</f>
        <v/>
      </c>
      <c r="AC1967" s="90">
        <v>19</v>
      </c>
      <c r="AD1967" s="90" t="str">
        <f>IF(AC1967="","",VLOOKUP(AC1967,状态名词!A:C,2,FALSE))</f>
        <v>rating</v>
      </c>
      <c r="AE1967" s="90" t="str">
        <f>IF(AC1967="","",VLOOKUP(AC1967,状态名词!A:C,3,FALSE))</f>
        <v>暴击+</v>
      </c>
      <c r="AF1967" s="90">
        <v>140</v>
      </c>
    </row>
    <row r="1968" spans="1:32">
      <c r="I1968" s="90" t="str">
        <f>IF(H1968="",I1967,VLOOKUP(H1968,装备类型!A:B,2,FALSE))</f>
        <v>腿部</v>
      </c>
      <c r="L1968" s="90" t="s">
        <v>225</v>
      </c>
      <c r="Q1968" s="55" t="str">
        <f t="shared" si="64"/>
        <v/>
      </c>
      <c r="Y1968" s="90" t="str">
        <f>IF(VLOOKUP(I1968,属性值!A:F,2,FALSE)&lt;17,"",IF(P1968="","",INT(VLOOKUP(P1968,属性值!A:G,R1968+1,FALSE)*VLOOKUP(I1968,属性值!A:F,5,FALSE))))</f>
        <v/>
      </c>
      <c r="Z1968" s="90" t="str">
        <f t="shared" si="65"/>
        <v/>
      </c>
      <c r="AA1968" s="90" t="str">
        <f>IF(VLOOKUP(I1968,属性值!A:B,2,FALSE)&gt;16,"",IF(P1968="","",INT(VLOOKUP(P1968,属性值!I:O,R1968+1,FALSE)*VLOOKUP(I1968,属性值!A:D,3,FALSE))))</f>
        <v/>
      </c>
      <c r="AB1968" s="90" t="str">
        <f>IF(VLOOKUP(I1968,属性值!A:B,2,FALSE)&gt;16,"",IF(P1968="","",INT(VLOOKUP(P1968,属性值!I:O,R1968+1,FALSE)*VLOOKUP(I1968,属性值!A:D,4,FALSE))))</f>
        <v/>
      </c>
      <c r="AC1968" s="90">
        <v>20</v>
      </c>
      <c r="AD1968" s="90" t="str">
        <f>IF(AC1968="","",VLOOKUP(AC1968,状态名词!A:C,2,FALSE))</f>
        <v>ratingdamage</v>
      </c>
      <c r="AE1968" s="90" t="str">
        <f>IF(AC1968="","",VLOOKUP(AC1968,状态名词!A:C,3,FALSE))</f>
        <v>暴伤+</v>
      </c>
      <c r="AF1968" s="90">
        <v>220</v>
      </c>
    </row>
    <row r="1969" spans="1:32">
      <c r="I1969" s="90" t="str">
        <f>IF(H1969="",I1968,VLOOKUP(H1969,装备类型!A:B,2,FALSE))</f>
        <v>腿部</v>
      </c>
      <c r="J1969" s="90">
        <v>2</v>
      </c>
      <c r="K1969" s="90" t="s">
        <v>2466</v>
      </c>
      <c r="L1969" s="90" t="s">
        <v>2459</v>
      </c>
      <c r="O1969" s="90">
        <v>1</v>
      </c>
      <c r="P1969" s="90">
        <v>40</v>
      </c>
      <c r="Q1969" s="55">
        <f t="shared" si="64"/>
        <v>45</v>
      </c>
      <c r="R1969" s="90">
        <v>4</v>
      </c>
      <c r="T1969" s="90" t="s">
        <v>3332</v>
      </c>
      <c r="Y1969" s="90" t="str">
        <f>IF(VLOOKUP(I1969,属性值!A:F,2,FALSE)&lt;17,"",IF(P1969="","",INT(VLOOKUP(P1969,属性值!A:G,R1969+1,FALSE)*VLOOKUP(I1969,属性值!A:F,5,FALSE))))</f>
        <v/>
      </c>
      <c r="Z1969" s="90" t="str">
        <f t="shared" si="65"/>
        <v/>
      </c>
      <c r="AA1969" s="90">
        <f>IF(VLOOKUP(I1969,属性值!A:B,2,FALSE)&gt;16,"",IF(P1969="","",INT(VLOOKUP(P1969,属性值!I:O,R1969+1,FALSE)*VLOOKUP(I1969,属性值!A:D,3,FALSE))))</f>
        <v>572</v>
      </c>
      <c r="AB1969" s="90">
        <f>IF(VLOOKUP(I1969,属性值!A:B,2,FALSE)&gt;16,"",IF(P1969="","",INT(VLOOKUP(P1969,属性值!I:O,R1969+1,FALSE)*VLOOKUP(I1969,属性值!A:D,4,FALSE))))</f>
        <v>286</v>
      </c>
      <c r="AC1969" s="90">
        <v>58</v>
      </c>
      <c r="AD1969" s="90" t="str">
        <f>IF(AC1969="","",VLOOKUP(AC1969,状态名词!A:C,2,FALSE))</f>
        <v>vit</v>
      </c>
      <c r="AE1969" s="90" t="str">
        <f>IF(AC1969="","",VLOOKUP(AC1969,状态名词!A:C,3,FALSE))</f>
        <v>体力</v>
      </c>
      <c r="AF1969" s="90">
        <v>50</v>
      </c>
    </row>
    <row r="1970" spans="1:32">
      <c r="I1970" s="90" t="str">
        <f>IF(H1970="",I1969,VLOOKUP(H1970,装备类型!A:B,2,FALSE))</f>
        <v>腿部</v>
      </c>
      <c r="L1970" s="90" t="s">
        <v>225</v>
      </c>
      <c r="Q1970" s="55" t="str">
        <f t="shared" si="64"/>
        <v/>
      </c>
      <c r="Y1970" s="90" t="str">
        <f>IF(VLOOKUP(I1970,属性值!A:F,2,FALSE)&lt;17,"",IF(P1970="","",INT(VLOOKUP(P1970,属性值!A:G,R1970+1,FALSE)*VLOOKUP(I1970,属性值!A:F,5,FALSE))))</f>
        <v/>
      </c>
      <c r="Z1970" s="90" t="str">
        <f t="shared" si="65"/>
        <v/>
      </c>
      <c r="AA1970" s="90" t="str">
        <f>IF(VLOOKUP(I1970,属性值!A:B,2,FALSE)&gt;16,"",IF(P1970="","",INT(VLOOKUP(P1970,属性值!I:O,R1970+1,FALSE)*VLOOKUP(I1970,属性值!A:D,3,FALSE))))</f>
        <v/>
      </c>
      <c r="AB1970" s="90" t="str">
        <f>IF(VLOOKUP(I1970,属性值!A:B,2,FALSE)&gt;16,"",IF(P1970="","",INT(VLOOKUP(P1970,属性值!I:O,R1970+1,FALSE)*VLOOKUP(I1970,属性值!A:D,4,FALSE))))</f>
        <v/>
      </c>
      <c r="AC1970" s="90">
        <v>19</v>
      </c>
      <c r="AD1970" s="90" t="str">
        <f>IF(AC1970="","",VLOOKUP(AC1970,状态名词!A:C,2,FALSE))</f>
        <v>rating</v>
      </c>
      <c r="AE1970" s="90" t="str">
        <f>IF(AC1970="","",VLOOKUP(AC1970,状态名词!A:C,3,FALSE))</f>
        <v>暴击+</v>
      </c>
      <c r="AF1970" s="90">
        <v>190</v>
      </c>
    </row>
    <row r="1971" spans="1:32">
      <c r="I1971" s="90" t="str">
        <f>IF(H1971="",I1970,VLOOKUP(H1971,装备类型!A:B,2,FALSE))</f>
        <v>腿部</v>
      </c>
      <c r="L1971" s="90" t="s">
        <v>225</v>
      </c>
      <c r="Q1971" s="55" t="str">
        <f t="shared" si="64"/>
        <v/>
      </c>
      <c r="Y1971" s="90" t="str">
        <f>IF(VLOOKUP(I1971,属性值!A:F,2,FALSE)&lt;17,"",IF(P1971="","",INT(VLOOKUP(P1971,属性值!A:G,R1971+1,FALSE)*VLOOKUP(I1971,属性值!A:F,5,FALSE))))</f>
        <v/>
      </c>
      <c r="Z1971" s="90" t="str">
        <f t="shared" si="65"/>
        <v/>
      </c>
      <c r="AA1971" s="90" t="str">
        <f>IF(VLOOKUP(I1971,属性值!A:B,2,FALSE)&gt;16,"",IF(P1971="","",INT(VLOOKUP(P1971,属性值!I:O,R1971+1,FALSE)*VLOOKUP(I1971,属性值!A:D,3,FALSE))))</f>
        <v/>
      </c>
      <c r="AB1971" s="90" t="str">
        <f>IF(VLOOKUP(I1971,属性值!A:B,2,FALSE)&gt;16,"",IF(P1971="","",INT(VLOOKUP(P1971,属性值!I:O,R1971+1,FALSE)*VLOOKUP(I1971,属性值!A:D,4,FALSE))))</f>
        <v/>
      </c>
      <c r="AC1971" s="90">
        <v>20</v>
      </c>
      <c r="AD1971" s="90" t="str">
        <f>IF(AC1971="","",VLOOKUP(AC1971,状态名词!A:C,2,FALSE))</f>
        <v>ratingdamage</v>
      </c>
      <c r="AE1971" s="90" t="str">
        <f>IF(AC1971="","",VLOOKUP(AC1971,状态名词!A:C,3,FALSE))</f>
        <v>暴伤+</v>
      </c>
      <c r="AF1971" s="90">
        <v>290</v>
      </c>
    </row>
    <row r="1972" spans="1:32">
      <c r="I1972" s="90" t="str">
        <f>IF(H1972="",I1971,VLOOKUP(H1972,装备类型!A:B,2,FALSE))</f>
        <v>腿部</v>
      </c>
      <c r="J1972" s="90">
        <v>3</v>
      </c>
      <c r="K1972" s="90" t="s">
        <v>2467</v>
      </c>
      <c r="L1972" s="90" t="s">
        <v>2459</v>
      </c>
      <c r="O1972" s="90">
        <v>1</v>
      </c>
      <c r="P1972" s="90">
        <v>60</v>
      </c>
      <c r="Q1972" s="55">
        <f t="shared" si="64"/>
        <v>67</v>
      </c>
      <c r="R1972" s="90">
        <v>5</v>
      </c>
      <c r="T1972" s="90" t="s">
        <v>3332</v>
      </c>
      <c r="U1972" s="90">
        <v>33769</v>
      </c>
      <c r="Y1972" s="90" t="str">
        <f>IF(VLOOKUP(I1972,属性值!A:F,2,FALSE)&lt;17,"",IF(P1972="","",INT(VLOOKUP(P1972,属性值!A:G,R1972+1,FALSE)*VLOOKUP(I1972,属性值!A:F,5,FALSE))))</f>
        <v/>
      </c>
      <c r="Z1972" s="90" t="str">
        <f t="shared" si="65"/>
        <v/>
      </c>
      <c r="AA1972" s="90">
        <f>IF(VLOOKUP(I1972,属性值!A:B,2,FALSE)&gt;16,"",IF(P1972="","",INT(VLOOKUP(P1972,属性值!I:O,R1972+1,FALSE)*VLOOKUP(I1972,属性值!A:D,3,FALSE))))</f>
        <v>1285</v>
      </c>
      <c r="AB1972" s="90">
        <f>IF(VLOOKUP(I1972,属性值!A:B,2,FALSE)&gt;16,"",IF(P1972="","",INT(VLOOKUP(P1972,属性值!I:O,R1972+1,FALSE)*VLOOKUP(I1972,属性值!A:D,4,FALSE))))</f>
        <v>642</v>
      </c>
      <c r="AC1972" s="90">
        <v>58</v>
      </c>
      <c r="AD1972" s="90" t="str">
        <f>IF(AC1972="","",VLOOKUP(AC1972,状态名词!A:C,2,FALSE))</f>
        <v>vit</v>
      </c>
      <c r="AE1972" s="90" t="str">
        <f>IF(AC1972="","",VLOOKUP(AC1972,状态名词!A:C,3,FALSE))</f>
        <v>体力</v>
      </c>
      <c r="AF1972" s="90">
        <v>80</v>
      </c>
    </row>
    <row r="1973" spans="1:32">
      <c r="I1973" s="90" t="str">
        <f>IF(H1973="",I1972,VLOOKUP(H1973,装备类型!A:B,2,FALSE))</f>
        <v>腿部</v>
      </c>
      <c r="L1973" s="90" t="s">
        <v>225</v>
      </c>
      <c r="Q1973" s="55" t="str">
        <f t="shared" si="64"/>
        <v/>
      </c>
      <c r="Y1973" s="90" t="str">
        <f>IF(VLOOKUP(I1973,属性值!A:F,2,FALSE)&lt;17,"",IF(P1973="","",INT(VLOOKUP(P1973,属性值!A:G,R1973+1,FALSE)*VLOOKUP(I1973,属性值!A:F,5,FALSE))))</f>
        <v/>
      </c>
      <c r="Z1973" s="90" t="str">
        <f t="shared" si="65"/>
        <v/>
      </c>
      <c r="AA1973" s="90" t="str">
        <f>IF(VLOOKUP(I1973,属性值!A:B,2,FALSE)&gt;16,"",IF(P1973="","",INT(VLOOKUP(P1973,属性值!I:O,R1973+1,FALSE)*VLOOKUP(I1973,属性值!A:D,3,FALSE))))</f>
        <v/>
      </c>
      <c r="AB1973" s="90" t="str">
        <f>IF(VLOOKUP(I1973,属性值!A:B,2,FALSE)&gt;16,"",IF(P1973="","",INT(VLOOKUP(P1973,属性值!I:O,R1973+1,FALSE)*VLOOKUP(I1973,属性值!A:D,4,FALSE))))</f>
        <v/>
      </c>
      <c r="AC1973" s="90">
        <v>19</v>
      </c>
      <c r="AD1973" s="90" t="str">
        <f>IF(AC1973="","",VLOOKUP(AC1973,状态名词!A:C,2,FALSE))</f>
        <v>rating</v>
      </c>
      <c r="AE1973" s="90" t="str">
        <f>IF(AC1973="","",VLOOKUP(AC1973,状态名词!A:C,3,FALSE))</f>
        <v>暴击+</v>
      </c>
      <c r="AF1973" s="90">
        <v>320</v>
      </c>
    </row>
    <row r="1974" spans="1:32">
      <c r="I1974" s="90" t="str">
        <f>IF(H1974="",I1973,VLOOKUP(H1974,装备类型!A:B,2,FALSE))</f>
        <v>腿部</v>
      </c>
      <c r="L1974" s="90" t="s">
        <v>225</v>
      </c>
      <c r="Q1974" s="55" t="str">
        <f t="shared" si="64"/>
        <v/>
      </c>
      <c r="Y1974" s="90" t="str">
        <f>IF(VLOOKUP(I1974,属性值!A:F,2,FALSE)&lt;17,"",IF(P1974="","",INT(VLOOKUP(P1974,属性值!A:G,R1974+1,FALSE)*VLOOKUP(I1974,属性值!A:F,5,FALSE))))</f>
        <v/>
      </c>
      <c r="Z1974" s="90" t="str">
        <f t="shared" si="65"/>
        <v/>
      </c>
      <c r="AA1974" s="90" t="str">
        <f>IF(VLOOKUP(I1974,属性值!A:B,2,FALSE)&gt;16,"",IF(P1974="","",INT(VLOOKUP(P1974,属性值!I:O,R1974+1,FALSE)*VLOOKUP(I1974,属性值!A:D,3,FALSE))))</f>
        <v/>
      </c>
      <c r="AB1974" s="90" t="str">
        <f>IF(VLOOKUP(I1974,属性值!A:B,2,FALSE)&gt;16,"",IF(P1974="","",INT(VLOOKUP(P1974,属性值!I:O,R1974+1,FALSE)*VLOOKUP(I1974,属性值!A:D,4,FALSE))))</f>
        <v/>
      </c>
      <c r="AC1974" s="90">
        <v>20</v>
      </c>
      <c r="AD1974" s="90" t="str">
        <f>IF(AC1974="","",VLOOKUP(AC1974,状态名词!A:C,2,FALSE))</f>
        <v>ratingdamage</v>
      </c>
      <c r="AE1974" s="90" t="str">
        <f>IF(AC1974="","",VLOOKUP(AC1974,状态名词!A:C,3,FALSE))</f>
        <v>暴伤+</v>
      </c>
      <c r="AF1974" s="90">
        <v>480</v>
      </c>
    </row>
    <row r="1975" spans="1:32">
      <c r="A1975" s="90">
        <v>16112</v>
      </c>
      <c r="B1975" s="90">
        <v>20</v>
      </c>
      <c r="C1975" s="90">
        <v>4</v>
      </c>
      <c r="D1975" s="90">
        <v>20</v>
      </c>
      <c r="E1975" s="90">
        <v>5</v>
      </c>
      <c r="F1975" s="90">
        <v>-5</v>
      </c>
      <c r="H1975" s="90">
        <v>14</v>
      </c>
      <c r="I1975" s="90" t="str">
        <f>IF(H1975="",I1974,VLOOKUP(H1975,装备类型!A:B,2,FALSE))</f>
        <v>戒指</v>
      </c>
      <c r="J1975" s="90">
        <v>1</v>
      </c>
      <c r="K1975" s="90" t="s">
        <v>2468</v>
      </c>
      <c r="L1975" s="90" t="s">
        <v>5500</v>
      </c>
      <c r="O1975" s="90">
        <v>1</v>
      </c>
      <c r="P1975" s="90">
        <v>20</v>
      </c>
      <c r="Q1975" s="55">
        <f t="shared" si="64"/>
        <v>25</v>
      </c>
      <c r="R1975" s="90">
        <v>4</v>
      </c>
      <c r="T1975" s="90" t="s">
        <v>3333</v>
      </c>
      <c r="Y1975" s="90" t="str">
        <f>IF(VLOOKUP(I1975,属性值!A:F,2,FALSE)&lt;17,"",IF(P1975="","",INT(VLOOKUP(P1975,属性值!A:G,R1975+1,FALSE)*VLOOKUP(I1975,属性值!A:F,5,FALSE))))</f>
        <v/>
      </c>
      <c r="Z1975" s="90" t="str">
        <f t="shared" si="65"/>
        <v/>
      </c>
      <c r="AA1975" s="90">
        <f>IF(VLOOKUP(I1975,属性值!A:B,2,FALSE)&gt;16,"",IF(P1975="","",INT(VLOOKUP(P1975,属性值!I:O,R1975+1,FALSE)*VLOOKUP(I1975,属性值!A:D,3,FALSE))))</f>
        <v>130</v>
      </c>
      <c r="AB1975" s="90">
        <f>IF(VLOOKUP(I1975,属性值!A:B,2,FALSE)&gt;16,"",IF(P1975="","",INT(VLOOKUP(P1975,属性值!I:O,R1975+1,FALSE)*VLOOKUP(I1975,属性值!A:D,4,FALSE))))</f>
        <v>260</v>
      </c>
      <c r="AC1975" s="90">
        <v>54</v>
      </c>
      <c r="AD1975" s="90" t="str">
        <f>IF(AC1975="","",VLOOKUP(AC1975,状态名词!A:C,2,FALSE))</f>
        <v>spi</v>
      </c>
      <c r="AE1975" s="90" t="str">
        <f>IF(AC1975="","",VLOOKUP(AC1975,状态名词!A:C,3,FALSE))</f>
        <v>精神</v>
      </c>
      <c r="AF1975" s="90">
        <v>60</v>
      </c>
    </row>
    <row r="1976" spans="1:32">
      <c r="I1976" s="90" t="str">
        <f>IF(H1976="",I1975,VLOOKUP(H1976,装备类型!A:B,2,FALSE))</f>
        <v>戒指</v>
      </c>
      <c r="L1976" s="90" t="s">
        <v>225</v>
      </c>
      <c r="Q1976" s="55" t="str">
        <f t="shared" si="64"/>
        <v/>
      </c>
      <c r="Y1976" s="90" t="str">
        <f>IF(VLOOKUP(I1976,属性值!A:F,2,FALSE)&lt;17,"",IF(P1976="","",INT(VLOOKUP(P1976,属性值!A:G,R1976+1,FALSE)*VLOOKUP(I1976,属性值!A:F,5,FALSE))))</f>
        <v/>
      </c>
      <c r="Z1976" s="90" t="str">
        <f t="shared" si="65"/>
        <v/>
      </c>
      <c r="AA1976" s="90" t="str">
        <f>IF(VLOOKUP(I1976,属性值!A:B,2,FALSE)&gt;16,"",IF(P1976="","",INT(VLOOKUP(P1976,属性值!I:O,R1976+1,FALSE)*VLOOKUP(I1976,属性值!A:D,3,FALSE))))</f>
        <v/>
      </c>
      <c r="AB1976" s="90" t="str">
        <f>IF(VLOOKUP(I1976,属性值!A:B,2,FALSE)&gt;16,"",IF(P1976="","",INT(VLOOKUP(P1976,属性值!I:O,R1976+1,FALSE)*VLOOKUP(I1976,属性值!A:D,4,FALSE))))</f>
        <v/>
      </c>
      <c r="AC1976" s="90">
        <v>23</v>
      </c>
      <c r="AD1976" s="90" t="str">
        <f>IF(AC1976="","",VLOOKUP(AC1976,状态名词!A:C,2,FALSE))</f>
        <v>steal</v>
      </c>
      <c r="AE1976" s="90" t="str">
        <f>IF(AC1976="","",VLOOKUP(AC1976,状态名词!A:C,3,FALSE))</f>
        <v>生命偷取</v>
      </c>
      <c r="AF1976" s="90">
        <v>140</v>
      </c>
    </row>
    <row r="1977" spans="1:32">
      <c r="I1977" s="90" t="str">
        <f>IF(H1977="",I1976,VLOOKUP(H1977,装备类型!A:B,2,FALSE))</f>
        <v>戒指</v>
      </c>
      <c r="L1977" s="90" t="s">
        <v>225</v>
      </c>
      <c r="Q1977" s="55" t="str">
        <f t="shared" si="64"/>
        <v/>
      </c>
      <c r="Y1977" s="90" t="str">
        <f>IF(VLOOKUP(I1977,属性值!A:F,2,FALSE)&lt;17,"",IF(P1977="","",INT(VLOOKUP(P1977,属性值!A:G,R1977+1,FALSE)*VLOOKUP(I1977,属性值!A:F,5,FALSE))))</f>
        <v/>
      </c>
      <c r="Z1977" s="90" t="str">
        <f t="shared" si="65"/>
        <v/>
      </c>
      <c r="AA1977" s="90" t="str">
        <f>IF(VLOOKUP(I1977,属性值!A:B,2,FALSE)&gt;16,"",IF(P1977="","",INT(VLOOKUP(P1977,属性值!I:O,R1977+1,FALSE)*VLOOKUP(I1977,属性值!A:D,3,FALSE))))</f>
        <v/>
      </c>
      <c r="AB1977" s="90" t="str">
        <f>IF(VLOOKUP(I1977,属性值!A:B,2,FALSE)&gt;16,"",IF(P1977="","",INT(VLOOKUP(P1977,属性值!I:O,R1977+1,FALSE)*VLOOKUP(I1977,属性值!A:D,4,FALSE))))</f>
        <v/>
      </c>
      <c r="AC1977" s="90">
        <v>25</v>
      </c>
      <c r="AD1977" s="90" t="str">
        <f>IF(AC1977="","",VLOOKUP(AC1977,状态名词!A:C,2,FALSE))</f>
        <v>duochong</v>
      </c>
      <c r="AE1977" s="90" t="str">
        <f>IF(AC1977="","",VLOOKUP(AC1977,状态名词!A:C,3,FALSE))</f>
        <v>多重施法</v>
      </c>
      <c r="AF1977" s="90">
        <v>60</v>
      </c>
    </row>
    <row r="1978" spans="1:32">
      <c r="I1978" s="90" t="str">
        <f>IF(H1978="",I1977,VLOOKUP(H1978,装备类型!A:B,2,FALSE))</f>
        <v>戒指</v>
      </c>
      <c r="J1978" s="90">
        <v>2</v>
      </c>
      <c r="K1978" s="90" t="s">
        <v>2469</v>
      </c>
      <c r="L1978" s="90" t="s">
        <v>2459</v>
      </c>
      <c r="O1978" s="90">
        <v>1</v>
      </c>
      <c r="P1978" s="90">
        <v>40</v>
      </c>
      <c r="Q1978" s="55">
        <f t="shared" si="64"/>
        <v>45</v>
      </c>
      <c r="R1978" s="90">
        <v>4</v>
      </c>
      <c r="T1978" s="90" t="s">
        <v>3333</v>
      </c>
      <c r="Y1978" s="90" t="str">
        <f>IF(VLOOKUP(I1978,属性值!A:F,2,FALSE)&lt;17,"",IF(P1978="","",INT(VLOOKUP(P1978,属性值!A:G,R1978+1,FALSE)*VLOOKUP(I1978,属性值!A:F,5,FALSE))))</f>
        <v/>
      </c>
      <c r="Z1978" s="90" t="str">
        <f t="shared" si="65"/>
        <v/>
      </c>
      <c r="AA1978" s="90">
        <f>IF(VLOOKUP(I1978,属性值!A:B,2,FALSE)&gt;16,"",IF(P1978="","",INT(VLOOKUP(P1978,属性值!I:O,R1978+1,FALSE)*VLOOKUP(I1978,属性值!A:D,3,FALSE))))</f>
        <v>286</v>
      </c>
      <c r="AB1978" s="90">
        <f>IF(VLOOKUP(I1978,属性值!A:B,2,FALSE)&gt;16,"",IF(P1978="","",INT(VLOOKUP(P1978,属性值!I:O,R1978+1,FALSE)*VLOOKUP(I1978,属性值!A:D,4,FALSE))))</f>
        <v>572</v>
      </c>
      <c r="AC1978" s="90">
        <v>54</v>
      </c>
      <c r="AD1978" s="90" t="str">
        <f>IF(AC1978="","",VLOOKUP(AC1978,状态名词!A:C,2,FALSE))</f>
        <v>spi</v>
      </c>
      <c r="AE1978" s="90" t="str">
        <f>IF(AC1978="","",VLOOKUP(AC1978,状态名词!A:C,3,FALSE))</f>
        <v>精神</v>
      </c>
      <c r="AF1978" s="90">
        <v>80</v>
      </c>
    </row>
    <row r="1979" spans="1:32">
      <c r="I1979" s="90" t="str">
        <f>IF(H1979="",I1978,VLOOKUP(H1979,装备类型!A:B,2,FALSE))</f>
        <v>戒指</v>
      </c>
      <c r="L1979" s="90" t="s">
        <v>225</v>
      </c>
      <c r="Q1979" s="55" t="str">
        <f t="shared" si="64"/>
        <v/>
      </c>
      <c r="Y1979" s="90" t="str">
        <f>IF(VLOOKUP(I1979,属性值!A:F,2,FALSE)&lt;17,"",IF(P1979="","",INT(VLOOKUP(P1979,属性值!A:G,R1979+1,FALSE)*VLOOKUP(I1979,属性值!A:F,5,FALSE))))</f>
        <v/>
      </c>
      <c r="Z1979" s="90" t="str">
        <f t="shared" si="65"/>
        <v/>
      </c>
      <c r="AA1979" s="90" t="str">
        <f>IF(VLOOKUP(I1979,属性值!A:B,2,FALSE)&gt;16,"",IF(P1979="","",INT(VLOOKUP(P1979,属性值!I:O,R1979+1,FALSE)*VLOOKUP(I1979,属性值!A:D,3,FALSE))))</f>
        <v/>
      </c>
      <c r="AB1979" s="90" t="str">
        <f>IF(VLOOKUP(I1979,属性值!A:B,2,FALSE)&gt;16,"",IF(P1979="","",INT(VLOOKUP(P1979,属性值!I:O,R1979+1,FALSE)*VLOOKUP(I1979,属性值!A:D,4,FALSE))))</f>
        <v/>
      </c>
      <c r="AC1979" s="90">
        <v>23</v>
      </c>
      <c r="AD1979" s="90" t="str">
        <f>IF(AC1979="","",VLOOKUP(AC1979,状态名词!A:C,2,FALSE))</f>
        <v>steal</v>
      </c>
      <c r="AE1979" s="90" t="str">
        <f>IF(AC1979="","",VLOOKUP(AC1979,状态名词!A:C,3,FALSE))</f>
        <v>生命偷取</v>
      </c>
      <c r="AF1979" s="90">
        <v>190</v>
      </c>
    </row>
    <row r="1980" spans="1:32">
      <c r="I1980" s="90" t="str">
        <f>IF(H1980="",I1979,VLOOKUP(H1980,装备类型!A:B,2,FALSE))</f>
        <v>戒指</v>
      </c>
      <c r="L1980" s="90" t="s">
        <v>225</v>
      </c>
      <c r="Q1980" s="55" t="str">
        <f t="shared" si="64"/>
        <v/>
      </c>
      <c r="Y1980" s="90" t="str">
        <f>IF(VLOOKUP(I1980,属性值!A:F,2,FALSE)&lt;17,"",IF(P1980="","",INT(VLOOKUP(P1980,属性值!A:G,R1980+1,FALSE)*VLOOKUP(I1980,属性值!A:F,5,FALSE))))</f>
        <v/>
      </c>
      <c r="Z1980" s="90" t="str">
        <f t="shared" si="65"/>
        <v/>
      </c>
      <c r="AA1980" s="90" t="str">
        <f>IF(VLOOKUP(I1980,属性值!A:B,2,FALSE)&gt;16,"",IF(P1980="","",INT(VLOOKUP(P1980,属性值!I:O,R1980+1,FALSE)*VLOOKUP(I1980,属性值!A:D,3,FALSE))))</f>
        <v/>
      </c>
      <c r="AB1980" s="90" t="str">
        <f>IF(VLOOKUP(I1980,属性值!A:B,2,FALSE)&gt;16,"",IF(P1980="","",INT(VLOOKUP(P1980,属性值!I:O,R1980+1,FALSE)*VLOOKUP(I1980,属性值!A:D,4,FALSE))))</f>
        <v/>
      </c>
      <c r="AC1980" s="90">
        <v>25</v>
      </c>
      <c r="AD1980" s="90" t="str">
        <f>IF(AC1980="","",VLOOKUP(AC1980,状态名词!A:C,2,FALSE))</f>
        <v>duochong</v>
      </c>
      <c r="AE1980" s="90" t="str">
        <f>IF(AC1980="","",VLOOKUP(AC1980,状态名词!A:C,3,FALSE))</f>
        <v>多重施法</v>
      </c>
      <c r="AF1980" s="90">
        <v>90</v>
      </c>
    </row>
    <row r="1981" spans="1:32">
      <c r="I1981" s="90" t="str">
        <f>IF(H1981="",I1980,VLOOKUP(H1981,装备类型!A:B,2,FALSE))</f>
        <v>戒指</v>
      </c>
      <c r="J1981" s="90">
        <v>3</v>
      </c>
      <c r="K1981" s="90" t="s">
        <v>2470</v>
      </c>
      <c r="L1981" s="90" t="s">
        <v>2459</v>
      </c>
      <c r="O1981" s="90">
        <v>1</v>
      </c>
      <c r="P1981" s="90">
        <v>60</v>
      </c>
      <c r="Q1981" s="55">
        <f t="shared" si="64"/>
        <v>67</v>
      </c>
      <c r="R1981" s="90">
        <v>5</v>
      </c>
      <c r="T1981" s="90" t="s">
        <v>3333</v>
      </c>
      <c r="U1981" s="90">
        <v>33770</v>
      </c>
      <c r="Y1981" s="90" t="str">
        <f>IF(VLOOKUP(I1981,属性值!A:F,2,FALSE)&lt;17,"",IF(P1981="","",INT(VLOOKUP(P1981,属性值!A:G,R1981+1,FALSE)*VLOOKUP(I1981,属性值!A:F,5,FALSE))))</f>
        <v/>
      </c>
      <c r="Z1981" s="90" t="str">
        <f t="shared" si="65"/>
        <v/>
      </c>
      <c r="AA1981" s="90">
        <f>IF(VLOOKUP(I1981,属性值!A:B,2,FALSE)&gt;16,"",IF(P1981="","",INT(VLOOKUP(P1981,属性值!I:O,R1981+1,FALSE)*VLOOKUP(I1981,属性值!A:D,3,FALSE))))</f>
        <v>642</v>
      </c>
      <c r="AB1981" s="90">
        <f>IF(VLOOKUP(I1981,属性值!A:B,2,FALSE)&gt;16,"",IF(P1981="","",INT(VLOOKUP(P1981,属性值!I:O,R1981+1,FALSE)*VLOOKUP(I1981,属性值!A:D,4,FALSE))))</f>
        <v>1285</v>
      </c>
      <c r="AC1981" s="90">
        <v>54</v>
      </c>
      <c r="AD1981" s="90" t="str">
        <f>IF(AC1981="","",VLOOKUP(AC1981,状态名词!A:C,2,FALSE))</f>
        <v>spi</v>
      </c>
      <c r="AE1981" s="90" t="str">
        <f>IF(AC1981="","",VLOOKUP(AC1981,状态名词!A:C,3,FALSE))</f>
        <v>精神</v>
      </c>
      <c r="AF1981" s="90">
        <v>140</v>
      </c>
    </row>
    <row r="1982" spans="1:32">
      <c r="I1982" s="90" t="str">
        <f>IF(H1982="",I1981,VLOOKUP(H1982,装备类型!A:B,2,FALSE))</f>
        <v>戒指</v>
      </c>
      <c r="L1982" s="90" t="s">
        <v>225</v>
      </c>
      <c r="Q1982" s="55" t="str">
        <f t="shared" si="64"/>
        <v/>
      </c>
      <c r="Y1982" s="90" t="str">
        <f>IF(VLOOKUP(I1982,属性值!A:F,2,FALSE)&lt;17,"",IF(P1982="","",INT(VLOOKUP(P1982,属性值!A:G,R1982+1,FALSE)*VLOOKUP(I1982,属性值!A:F,5,FALSE))))</f>
        <v/>
      </c>
      <c r="Z1982" s="90" t="str">
        <f t="shared" si="65"/>
        <v/>
      </c>
      <c r="AA1982" s="90" t="str">
        <f>IF(VLOOKUP(I1982,属性值!A:B,2,FALSE)&gt;16,"",IF(P1982="","",INT(VLOOKUP(P1982,属性值!I:O,R1982+1,FALSE)*VLOOKUP(I1982,属性值!A:D,3,FALSE))))</f>
        <v/>
      </c>
      <c r="AB1982" s="90" t="str">
        <f>IF(VLOOKUP(I1982,属性值!A:B,2,FALSE)&gt;16,"",IF(P1982="","",INT(VLOOKUP(P1982,属性值!I:O,R1982+1,FALSE)*VLOOKUP(I1982,属性值!A:D,4,FALSE))))</f>
        <v/>
      </c>
      <c r="AC1982" s="90">
        <v>23</v>
      </c>
      <c r="AD1982" s="90" t="str">
        <f>IF(AC1982="","",VLOOKUP(AC1982,状态名词!A:C,2,FALSE))</f>
        <v>steal</v>
      </c>
      <c r="AE1982" s="90" t="str">
        <f>IF(AC1982="","",VLOOKUP(AC1982,状态名词!A:C,3,FALSE))</f>
        <v>生命偷取</v>
      </c>
      <c r="AF1982" s="90">
        <v>320</v>
      </c>
    </row>
    <row r="1983" spans="1:32">
      <c r="I1983" s="90" t="str">
        <f>IF(H1983="",I1982,VLOOKUP(H1983,装备类型!A:B,2,FALSE))</f>
        <v>戒指</v>
      </c>
      <c r="L1983" s="90" t="s">
        <v>225</v>
      </c>
      <c r="Q1983" s="55" t="str">
        <f t="shared" si="64"/>
        <v/>
      </c>
      <c r="Y1983" s="90" t="str">
        <f>IF(VLOOKUP(I1983,属性值!A:F,2,FALSE)&lt;17,"",IF(P1983="","",INT(VLOOKUP(P1983,属性值!A:G,R1983+1,FALSE)*VLOOKUP(I1983,属性值!A:F,5,FALSE))))</f>
        <v/>
      </c>
      <c r="Z1983" s="90" t="str">
        <f t="shared" si="65"/>
        <v/>
      </c>
      <c r="AA1983" s="90" t="str">
        <f>IF(VLOOKUP(I1983,属性值!A:B,2,FALSE)&gt;16,"",IF(P1983="","",INT(VLOOKUP(P1983,属性值!I:O,R1983+1,FALSE)*VLOOKUP(I1983,属性值!A:D,3,FALSE))))</f>
        <v/>
      </c>
      <c r="AB1983" s="90" t="str">
        <f>IF(VLOOKUP(I1983,属性值!A:B,2,FALSE)&gt;16,"",IF(P1983="","",INT(VLOOKUP(P1983,属性值!I:O,R1983+1,FALSE)*VLOOKUP(I1983,属性值!A:D,4,FALSE))))</f>
        <v/>
      </c>
      <c r="AC1983" s="90">
        <v>25</v>
      </c>
      <c r="AD1983" s="90" t="str">
        <f>IF(AC1983="","",VLOOKUP(AC1983,状态名词!A:C,2,FALSE))</f>
        <v>duochong</v>
      </c>
      <c r="AE1983" s="90" t="str">
        <f>IF(AC1983="","",VLOOKUP(AC1983,状态名词!A:C,3,FALSE))</f>
        <v>多重施法</v>
      </c>
      <c r="AF1983" s="90">
        <v>160</v>
      </c>
    </row>
    <row r="1984" spans="1:32">
      <c r="A1984" s="90">
        <v>16113</v>
      </c>
      <c r="B1984" s="90">
        <v>20</v>
      </c>
      <c r="C1984" s="90">
        <v>4</v>
      </c>
      <c r="D1984" s="90">
        <v>20</v>
      </c>
      <c r="E1984" s="90">
        <v>5</v>
      </c>
      <c r="F1984" s="90">
        <v>-5</v>
      </c>
      <c r="H1984" s="90">
        <v>15</v>
      </c>
      <c r="I1984" s="90" t="str">
        <f>IF(H1984="",I1983,VLOOKUP(H1984,装备类型!A:B,2,FALSE))</f>
        <v>项链</v>
      </c>
      <c r="J1984" s="90">
        <v>1</v>
      </c>
      <c r="K1984" s="90" t="s">
        <v>2471</v>
      </c>
      <c r="L1984" s="90" t="s">
        <v>5500</v>
      </c>
      <c r="O1984" s="90">
        <v>1</v>
      </c>
      <c r="P1984" s="90">
        <v>20</v>
      </c>
      <c r="Q1984" s="55">
        <f t="shared" si="64"/>
        <v>25</v>
      </c>
      <c r="R1984" s="90">
        <v>4</v>
      </c>
      <c r="T1984" s="90" t="s">
        <v>3334</v>
      </c>
      <c r="Y1984" s="90" t="str">
        <f>IF(VLOOKUP(I1984,属性值!A:F,2,FALSE)&lt;17,"",IF(P1984="","",INT(VLOOKUP(P1984,属性值!A:G,R1984+1,FALSE)*VLOOKUP(I1984,属性值!A:F,5,FALSE))))</f>
        <v/>
      </c>
      <c r="Z1984" s="90" t="str">
        <f t="shared" si="65"/>
        <v/>
      </c>
      <c r="AA1984" s="90">
        <f>IF(VLOOKUP(I1984,属性值!A:B,2,FALSE)&gt;16,"",IF(P1984="","",INT(VLOOKUP(P1984,属性值!I:O,R1984+1,FALSE)*VLOOKUP(I1984,属性值!A:D,3,FALSE))))</f>
        <v>130</v>
      </c>
      <c r="AB1984" s="90">
        <f>IF(VLOOKUP(I1984,属性值!A:B,2,FALSE)&gt;16,"",IF(P1984="","",INT(VLOOKUP(P1984,属性值!I:O,R1984+1,FALSE)*VLOOKUP(I1984,属性值!A:D,4,FALSE))))</f>
        <v>260</v>
      </c>
      <c r="AC1984" s="90">
        <v>54</v>
      </c>
      <c r="AD1984" s="90" t="str">
        <f>IF(AC1984="","",VLOOKUP(AC1984,状态名词!A:C,2,FALSE))</f>
        <v>spi</v>
      </c>
      <c r="AE1984" s="90" t="str">
        <f>IF(AC1984="","",VLOOKUP(AC1984,状态名词!A:C,3,FALSE))</f>
        <v>精神</v>
      </c>
      <c r="AF1984" s="90">
        <v>60</v>
      </c>
    </row>
    <row r="1985" spans="1:32">
      <c r="I1985" s="90" t="str">
        <f>IF(H1985="",I1984,VLOOKUP(H1985,装备类型!A:B,2,FALSE))</f>
        <v>项链</v>
      </c>
      <c r="L1985" s="90" t="s">
        <v>225</v>
      </c>
      <c r="Q1985" s="55" t="str">
        <f t="shared" si="64"/>
        <v/>
      </c>
      <c r="Y1985" s="90" t="str">
        <f>IF(VLOOKUP(I1985,属性值!A:F,2,FALSE)&lt;17,"",IF(P1985="","",INT(VLOOKUP(P1985,属性值!A:G,R1985+1,FALSE)*VLOOKUP(I1985,属性值!A:F,5,FALSE))))</f>
        <v/>
      </c>
      <c r="Z1985" s="90" t="str">
        <f t="shared" si="65"/>
        <v/>
      </c>
      <c r="AA1985" s="90" t="str">
        <f>IF(VLOOKUP(I1985,属性值!A:B,2,FALSE)&gt;16,"",IF(P1985="","",INT(VLOOKUP(P1985,属性值!I:O,R1985+1,FALSE)*VLOOKUP(I1985,属性值!A:D,3,FALSE))))</f>
        <v/>
      </c>
      <c r="AB1985" s="90" t="str">
        <f>IF(VLOOKUP(I1985,属性值!A:B,2,FALSE)&gt;16,"",IF(P1985="","",INT(VLOOKUP(P1985,属性值!I:O,R1985+1,FALSE)*VLOOKUP(I1985,属性值!A:D,4,FALSE))))</f>
        <v/>
      </c>
      <c r="AC1985" s="90">
        <v>23</v>
      </c>
      <c r="AD1985" s="90" t="str">
        <f>IF(AC1985="","",VLOOKUP(AC1985,状态名词!A:C,2,FALSE))</f>
        <v>steal</v>
      </c>
      <c r="AE1985" s="90" t="str">
        <f>IF(AC1985="","",VLOOKUP(AC1985,状态名词!A:C,3,FALSE))</f>
        <v>生命偷取</v>
      </c>
      <c r="AF1985" s="90">
        <v>140</v>
      </c>
    </row>
    <row r="1986" spans="1:32">
      <c r="I1986" s="90" t="str">
        <f>IF(H1986="",I1985,VLOOKUP(H1986,装备类型!A:B,2,FALSE))</f>
        <v>项链</v>
      </c>
      <c r="L1986" s="90" t="s">
        <v>225</v>
      </c>
      <c r="Q1986" s="55" t="str">
        <f t="shared" si="64"/>
        <v/>
      </c>
      <c r="Y1986" s="90" t="str">
        <f>IF(VLOOKUP(I1986,属性值!A:F,2,FALSE)&lt;17,"",IF(P1986="","",INT(VLOOKUP(P1986,属性值!A:G,R1986+1,FALSE)*VLOOKUP(I1986,属性值!A:F,5,FALSE))))</f>
        <v/>
      </c>
      <c r="Z1986" s="90" t="str">
        <f t="shared" si="65"/>
        <v/>
      </c>
      <c r="AA1986" s="90" t="str">
        <f>IF(VLOOKUP(I1986,属性值!A:B,2,FALSE)&gt;16,"",IF(P1986="","",INT(VLOOKUP(P1986,属性值!I:O,R1986+1,FALSE)*VLOOKUP(I1986,属性值!A:D,3,FALSE))))</f>
        <v/>
      </c>
      <c r="AB1986" s="90" t="str">
        <f>IF(VLOOKUP(I1986,属性值!A:B,2,FALSE)&gt;16,"",IF(P1986="","",INT(VLOOKUP(P1986,属性值!I:O,R1986+1,FALSE)*VLOOKUP(I1986,属性值!A:D,4,FALSE))))</f>
        <v/>
      </c>
      <c r="AC1986" s="90">
        <v>25</v>
      </c>
      <c r="AD1986" s="90" t="str">
        <f>IF(AC1986="","",VLOOKUP(AC1986,状态名词!A:C,2,FALSE))</f>
        <v>duochong</v>
      </c>
      <c r="AE1986" s="90" t="str">
        <f>IF(AC1986="","",VLOOKUP(AC1986,状态名词!A:C,3,FALSE))</f>
        <v>多重施法</v>
      </c>
      <c r="AF1986" s="90">
        <v>60</v>
      </c>
    </row>
    <row r="1987" spans="1:32">
      <c r="I1987" s="90" t="str">
        <f>IF(H1987="",I1986,VLOOKUP(H1987,装备类型!A:B,2,FALSE))</f>
        <v>项链</v>
      </c>
      <c r="J1987" s="90">
        <v>2</v>
      </c>
      <c r="K1987" s="90" t="s">
        <v>2472</v>
      </c>
      <c r="L1987" s="90" t="s">
        <v>2459</v>
      </c>
      <c r="O1987" s="90">
        <v>1</v>
      </c>
      <c r="P1987" s="90">
        <v>40</v>
      </c>
      <c r="Q1987" s="55">
        <f t="shared" si="64"/>
        <v>45</v>
      </c>
      <c r="R1987" s="90">
        <v>4</v>
      </c>
      <c r="T1987" s="90" t="s">
        <v>3334</v>
      </c>
      <c r="Y1987" s="90" t="str">
        <f>IF(VLOOKUP(I1987,属性值!A:F,2,FALSE)&lt;17,"",IF(P1987="","",INT(VLOOKUP(P1987,属性值!A:G,R1987+1,FALSE)*VLOOKUP(I1987,属性值!A:F,5,FALSE))))</f>
        <v/>
      </c>
      <c r="Z1987" s="90" t="str">
        <f t="shared" si="65"/>
        <v/>
      </c>
      <c r="AA1987" s="90">
        <f>IF(VLOOKUP(I1987,属性值!A:B,2,FALSE)&gt;16,"",IF(P1987="","",INT(VLOOKUP(P1987,属性值!I:O,R1987+1,FALSE)*VLOOKUP(I1987,属性值!A:D,3,FALSE))))</f>
        <v>286</v>
      </c>
      <c r="AB1987" s="90">
        <f>IF(VLOOKUP(I1987,属性值!A:B,2,FALSE)&gt;16,"",IF(P1987="","",INT(VLOOKUP(P1987,属性值!I:O,R1987+1,FALSE)*VLOOKUP(I1987,属性值!A:D,4,FALSE))))</f>
        <v>572</v>
      </c>
      <c r="AC1987" s="90">
        <v>54</v>
      </c>
      <c r="AD1987" s="90" t="str">
        <f>IF(AC1987="","",VLOOKUP(AC1987,状态名词!A:C,2,FALSE))</f>
        <v>spi</v>
      </c>
      <c r="AE1987" s="90" t="str">
        <f>IF(AC1987="","",VLOOKUP(AC1987,状态名词!A:C,3,FALSE))</f>
        <v>精神</v>
      </c>
      <c r="AF1987" s="90">
        <v>80</v>
      </c>
    </row>
    <row r="1988" spans="1:32">
      <c r="I1988" s="90" t="str">
        <f>IF(H1988="",I1987,VLOOKUP(H1988,装备类型!A:B,2,FALSE))</f>
        <v>项链</v>
      </c>
      <c r="L1988" s="90" t="s">
        <v>225</v>
      </c>
      <c r="Q1988" s="55" t="str">
        <f t="shared" si="64"/>
        <v/>
      </c>
      <c r="Y1988" s="90" t="str">
        <f>IF(VLOOKUP(I1988,属性值!A:F,2,FALSE)&lt;17,"",IF(P1988="","",INT(VLOOKUP(P1988,属性值!A:G,R1988+1,FALSE)*VLOOKUP(I1988,属性值!A:F,5,FALSE))))</f>
        <v/>
      </c>
      <c r="Z1988" s="90" t="str">
        <f t="shared" si="65"/>
        <v/>
      </c>
      <c r="AA1988" s="90" t="str">
        <f>IF(VLOOKUP(I1988,属性值!A:B,2,FALSE)&gt;16,"",IF(P1988="","",INT(VLOOKUP(P1988,属性值!I:O,R1988+1,FALSE)*VLOOKUP(I1988,属性值!A:D,3,FALSE))))</f>
        <v/>
      </c>
      <c r="AB1988" s="90" t="str">
        <f>IF(VLOOKUP(I1988,属性值!A:B,2,FALSE)&gt;16,"",IF(P1988="","",INT(VLOOKUP(P1988,属性值!I:O,R1988+1,FALSE)*VLOOKUP(I1988,属性值!A:D,4,FALSE))))</f>
        <v/>
      </c>
      <c r="AC1988" s="90">
        <v>23</v>
      </c>
      <c r="AD1988" s="90" t="str">
        <f>IF(AC1988="","",VLOOKUP(AC1988,状态名词!A:C,2,FALSE))</f>
        <v>steal</v>
      </c>
      <c r="AE1988" s="90" t="str">
        <f>IF(AC1988="","",VLOOKUP(AC1988,状态名词!A:C,3,FALSE))</f>
        <v>生命偷取</v>
      </c>
      <c r="AF1988" s="90">
        <v>190</v>
      </c>
    </row>
    <row r="1989" spans="1:32">
      <c r="I1989" s="90" t="str">
        <f>IF(H1989="",I1988,VLOOKUP(H1989,装备类型!A:B,2,FALSE))</f>
        <v>项链</v>
      </c>
      <c r="L1989" s="90" t="s">
        <v>225</v>
      </c>
      <c r="Q1989" s="55" t="str">
        <f t="shared" si="64"/>
        <v/>
      </c>
      <c r="Y1989" s="90" t="str">
        <f>IF(VLOOKUP(I1989,属性值!A:F,2,FALSE)&lt;17,"",IF(P1989="","",INT(VLOOKUP(P1989,属性值!A:G,R1989+1,FALSE)*VLOOKUP(I1989,属性值!A:F,5,FALSE))))</f>
        <v/>
      </c>
      <c r="Z1989" s="90" t="str">
        <f t="shared" si="65"/>
        <v/>
      </c>
      <c r="AA1989" s="90" t="str">
        <f>IF(VLOOKUP(I1989,属性值!A:B,2,FALSE)&gt;16,"",IF(P1989="","",INT(VLOOKUP(P1989,属性值!I:O,R1989+1,FALSE)*VLOOKUP(I1989,属性值!A:D,3,FALSE))))</f>
        <v/>
      </c>
      <c r="AB1989" s="90" t="str">
        <f>IF(VLOOKUP(I1989,属性值!A:B,2,FALSE)&gt;16,"",IF(P1989="","",INT(VLOOKUP(P1989,属性值!I:O,R1989+1,FALSE)*VLOOKUP(I1989,属性值!A:D,4,FALSE))))</f>
        <v/>
      </c>
      <c r="AC1989" s="90">
        <v>25</v>
      </c>
      <c r="AD1989" s="90" t="str">
        <f>IF(AC1989="","",VLOOKUP(AC1989,状态名词!A:C,2,FALSE))</f>
        <v>duochong</v>
      </c>
      <c r="AE1989" s="90" t="str">
        <f>IF(AC1989="","",VLOOKUP(AC1989,状态名词!A:C,3,FALSE))</f>
        <v>多重施法</v>
      </c>
      <c r="AF1989" s="90">
        <v>90</v>
      </c>
    </row>
    <row r="1990" spans="1:32">
      <c r="I1990" s="90" t="str">
        <f>IF(H1990="",I1989,VLOOKUP(H1990,装备类型!A:B,2,FALSE))</f>
        <v>项链</v>
      </c>
      <c r="J1990" s="90">
        <v>3</v>
      </c>
      <c r="K1990" s="90" t="s">
        <v>2473</v>
      </c>
      <c r="L1990" s="90" t="s">
        <v>2459</v>
      </c>
      <c r="O1990" s="90">
        <v>1</v>
      </c>
      <c r="P1990" s="90">
        <v>60</v>
      </c>
      <c r="Q1990" s="55">
        <f t="shared" si="64"/>
        <v>67</v>
      </c>
      <c r="R1990" s="90">
        <v>5</v>
      </c>
      <c r="T1990" s="90" t="s">
        <v>3334</v>
      </c>
      <c r="U1990" s="90">
        <v>33771</v>
      </c>
      <c r="Y1990" s="90" t="str">
        <f>IF(VLOOKUP(I1990,属性值!A:F,2,FALSE)&lt;17,"",IF(P1990="","",INT(VLOOKUP(P1990,属性值!A:G,R1990+1,FALSE)*VLOOKUP(I1990,属性值!A:F,5,FALSE))))</f>
        <v/>
      </c>
      <c r="Z1990" s="90" t="str">
        <f t="shared" si="65"/>
        <v/>
      </c>
      <c r="AA1990" s="90">
        <f>IF(VLOOKUP(I1990,属性值!A:B,2,FALSE)&gt;16,"",IF(P1990="","",INT(VLOOKUP(P1990,属性值!I:O,R1990+1,FALSE)*VLOOKUP(I1990,属性值!A:D,3,FALSE))))</f>
        <v>642</v>
      </c>
      <c r="AB1990" s="90">
        <f>IF(VLOOKUP(I1990,属性值!A:B,2,FALSE)&gt;16,"",IF(P1990="","",INT(VLOOKUP(P1990,属性值!I:O,R1990+1,FALSE)*VLOOKUP(I1990,属性值!A:D,4,FALSE))))</f>
        <v>1285</v>
      </c>
      <c r="AC1990" s="90">
        <v>54</v>
      </c>
      <c r="AD1990" s="90" t="str">
        <f>IF(AC1990="","",VLOOKUP(AC1990,状态名词!A:C,2,FALSE))</f>
        <v>spi</v>
      </c>
      <c r="AE1990" s="90" t="str">
        <f>IF(AC1990="","",VLOOKUP(AC1990,状态名词!A:C,3,FALSE))</f>
        <v>精神</v>
      </c>
      <c r="AF1990" s="90">
        <v>140</v>
      </c>
    </row>
    <row r="1991" spans="1:32">
      <c r="I1991" s="90" t="str">
        <f>IF(H1991="",I1990,VLOOKUP(H1991,装备类型!A:B,2,FALSE))</f>
        <v>项链</v>
      </c>
      <c r="L1991" s="90" t="s">
        <v>225</v>
      </c>
      <c r="Q1991" s="55" t="str">
        <f t="shared" si="64"/>
        <v/>
      </c>
      <c r="Y1991" s="90" t="str">
        <f>IF(VLOOKUP(I1991,属性值!A:F,2,FALSE)&lt;17,"",IF(P1991="","",INT(VLOOKUP(P1991,属性值!A:G,R1991+1,FALSE)*VLOOKUP(I1991,属性值!A:F,5,FALSE))))</f>
        <v/>
      </c>
      <c r="Z1991" s="90" t="str">
        <f t="shared" si="65"/>
        <v/>
      </c>
      <c r="AA1991" s="90" t="str">
        <f>IF(VLOOKUP(I1991,属性值!A:B,2,FALSE)&gt;16,"",IF(P1991="","",INT(VLOOKUP(P1991,属性值!I:O,R1991+1,FALSE)*VLOOKUP(I1991,属性值!A:D,3,FALSE))))</f>
        <v/>
      </c>
      <c r="AB1991" s="90" t="str">
        <f>IF(VLOOKUP(I1991,属性值!A:B,2,FALSE)&gt;16,"",IF(P1991="","",INT(VLOOKUP(P1991,属性值!I:O,R1991+1,FALSE)*VLOOKUP(I1991,属性值!A:D,4,FALSE))))</f>
        <v/>
      </c>
      <c r="AC1991" s="90">
        <v>23</v>
      </c>
      <c r="AD1991" s="90" t="str">
        <f>IF(AC1991="","",VLOOKUP(AC1991,状态名词!A:C,2,FALSE))</f>
        <v>steal</v>
      </c>
      <c r="AE1991" s="90" t="str">
        <f>IF(AC1991="","",VLOOKUP(AC1991,状态名词!A:C,3,FALSE))</f>
        <v>生命偷取</v>
      </c>
      <c r="AF1991" s="90">
        <v>320</v>
      </c>
    </row>
    <row r="1992" spans="1:32">
      <c r="I1992" s="90" t="str">
        <f>IF(H1992="",I1991,VLOOKUP(H1992,装备类型!A:B,2,FALSE))</f>
        <v>项链</v>
      </c>
      <c r="L1992" s="90" t="s">
        <v>225</v>
      </c>
      <c r="Q1992" s="55" t="str">
        <f t="shared" si="64"/>
        <v/>
      </c>
      <c r="Y1992" s="90" t="str">
        <f>IF(VLOOKUP(I1992,属性值!A:F,2,FALSE)&lt;17,"",IF(P1992="","",INT(VLOOKUP(P1992,属性值!A:G,R1992+1,FALSE)*VLOOKUP(I1992,属性值!A:F,5,FALSE))))</f>
        <v/>
      </c>
      <c r="Z1992" s="90" t="str">
        <f t="shared" si="65"/>
        <v/>
      </c>
      <c r="AA1992" s="90" t="str">
        <f>IF(VLOOKUP(I1992,属性值!A:B,2,FALSE)&gt;16,"",IF(P1992="","",INT(VLOOKUP(P1992,属性值!I:O,R1992+1,FALSE)*VLOOKUP(I1992,属性值!A:D,3,FALSE))))</f>
        <v/>
      </c>
      <c r="AB1992" s="90" t="str">
        <f>IF(VLOOKUP(I1992,属性值!A:B,2,FALSE)&gt;16,"",IF(P1992="","",INT(VLOOKUP(P1992,属性值!I:O,R1992+1,FALSE)*VLOOKUP(I1992,属性值!A:D,4,FALSE))))</f>
        <v/>
      </c>
      <c r="AC1992" s="90">
        <v>25</v>
      </c>
      <c r="AD1992" s="90" t="str">
        <f>IF(AC1992="","",VLOOKUP(AC1992,状态名词!A:C,2,FALSE))</f>
        <v>duochong</v>
      </c>
      <c r="AE1992" s="90" t="str">
        <f>IF(AC1992="","",VLOOKUP(AC1992,状态名词!A:C,3,FALSE))</f>
        <v>多重施法</v>
      </c>
      <c r="AF1992" s="90">
        <v>160</v>
      </c>
    </row>
    <row r="1993" spans="1:32">
      <c r="A1993" s="90">
        <v>16114</v>
      </c>
      <c r="B1993" s="90">
        <v>20</v>
      </c>
      <c r="C1993" s="90">
        <v>4</v>
      </c>
      <c r="D1993" s="90">
        <v>20</v>
      </c>
      <c r="E1993" s="90">
        <v>5</v>
      </c>
      <c r="F1993" s="90">
        <v>-5</v>
      </c>
      <c r="H1993" s="90">
        <v>16</v>
      </c>
      <c r="I1993" s="90" t="str">
        <f>IF(H1993="",I1992,VLOOKUP(H1993,装备类型!A:B,2,FALSE))</f>
        <v>手镯</v>
      </c>
      <c r="J1993" s="90">
        <v>1</v>
      </c>
      <c r="K1993" s="90" t="s">
        <v>2474</v>
      </c>
      <c r="L1993" s="90" t="s">
        <v>5500</v>
      </c>
      <c r="O1993" s="90">
        <v>1</v>
      </c>
      <c r="P1993" s="90">
        <v>20</v>
      </c>
      <c r="Q1993" s="55">
        <f t="shared" si="64"/>
        <v>25</v>
      </c>
      <c r="R1993" s="90">
        <v>4</v>
      </c>
      <c r="T1993" s="90" t="s">
        <v>3335</v>
      </c>
      <c r="Y1993" s="90" t="str">
        <f>IF(VLOOKUP(I1993,属性值!A:F,2,FALSE)&lt;17,"",IF(P1993="","",INT(VLOOKUP(P1993,属性值!A:G,R1993+1,FALSE)*VLOOKUP(I1993,属性值!A:F,5,FALSE))))</f>
        <v/>
      </c>
      <c r="Z1993" s="90" t="str">
        <f t="shared" si="65"/>
        <v/>
      </c>
      <c r="AA1993" s="90">
        <f>IF(VLOOKUP(I1993,属性值!A:B,2,FALSE)&gt;16,"",IF(P1993="","",INT(VLOOKUP(P1993,属性值!I:O,R1993+1,FALSE)*VLOOKUP(I1993,属性值!A:D,3,FALSE))))</f>
        <v>130</v>
      </c>
      <c r="AB1993" s="90">
        <f>IF(VLOOKUP(I1993,属性值!A:B,2,FALSE)&gt;16,"",IF(P1993="","",INT(VLOOKUP(P1993,属性值!I:O,R1993+1,FALSE)*VLOOKUP(I1993,属性值!A:D,4,FALSE))))</f>
        <v>260</v>
      </c>
      <c r="AC1993" s="90">
        <v>54</v>
      </c>
      <c r="AD1993" s="90" t="str">
        <f>IF(AC1993="","",VLOOKUP(AC1993,状态名词!A:C,2,FALSE))</f>
        <v>spi</v>
      </c>
      <c r="AE1993" s="90" t="str">
        <f>IF(AC1993="","",VLOOKUP(AC1993,状态名词!A:C,3,FALSE))</f>
        <v>精神</v>
      </c>
      <c r="AF1993" s="90">
        <v>60</v>
      </c>
    </row>
    <row r="1994" spans="1:32">
      <c r="I1994" s="90" t="str">
        <f>IF(H1994="",I1993,VLOOKUP(H1994,装备类型!A:B,2,FALSE))</f>
        <v>手镯</v>
      </c>
      <c r="L1994" s="90" t="s">
        <v>225</v>
      </c>
      <c r="Q1994" s="55" t="str">
        <f t="shared" si="64"/>
        <v/>
      </c>
      <c r="Y1994" s="90" t="str">
        <f>IF(VLOOKUP(I1994,属性值!A:F,2,FALSE)&lt;17,"",IF(P1994="","",INT(VLOOKUP(P1994,属性值!A:G,R1994+1,FALSE)*VLOOKUP(I1994,属性值!A:F,5,FALSE))))</f>
        <v/>
      </c>
      <c r="Z1994" s="90" t="str">
        <f t="shared" si="65"/>
        <v/>
      </c>
      <c r="AA1994" s="90" t="str">
        <f>IF(VLOOKUP(I1994,属性值!A:B,2,FALSE)&gt;16,"",IF(P1994="","",INT(VLOOKUP(P1994,属性值!I:O,R1994+1,FALSE)*VLOOKUP(I1994,属性值!A:D,3,FALSE))))</f>
        <v/>
      </c>
      <c r="AB1994" s="90" t="str">
        <f>IF(VLOOKUP(I1994,属性值!A:B,2,FALSE)&gt;16,"",IF(P1994="","",INT(VLOOKUP(P1994,属性值!I:O,R1994+1,FALSE)*VLOOKUP(I1994,属性值!A:D,4,FALSE))))</f>
        <v/>
      </c>
      <c r="AC1994" s="90">
        <v>23</v>
      </c>
      <c r="AD1994" s="90" t="str">
        <f>IF(AC1994="","",VLOOKUP(AC1994,状态名词!A:C,2,FALSE))</f>
        <v>steal</v>
      </c>
      <c r="AE1994" s="90" t="str">
        <f>IF(AC1994="","",VLOOKUP(AC1994,状态名词!A:C,3,FALSE))</f>
        <v>生命偷取</v>
      </c>
      <c r="AF1994" s="90">
        <v>140</v>
      </c>
    </row>
    <row r="1995" spans="1:32">
      <c r="I1995" s="90" t="str">
        <f>IF(H1995="",I1994,VLOOKUP(H1995,装备类型!A:B,2,FALSE))</f>
        <v>手镯</v>
      </c>
      <c r="L1995" s="90" t="s">
        <v>225</v>
      </c>
      <c r="Q1995" s="55" t="str">
        <f t="shared" si="64"/>
        <v/>
      </c>
      <c r="Y1995" s="90" t="str">
        <f>IF(VLOOKUP(I1995,属性值!A:F,2,FALSE)&lt;17,"",IF(P1995="","",INT(VLOOKUP(P1995,属性值!A:G,R1995+1,FALSE)*VLOOKUP(I1995,属性值!A:F,5,FALSE))))</f>
        <v/>
      </c>
      <c r="Z1995" s="90" t="str">
        <f t="shared" si="65"/>
        <v/>
      </c>
      <c r="AA1995" s="90" t="str">
        <f>IF(VLOOKUP(I1995,属性值!A:B,2,FALSE)&gt;16,"",IF(P1995="","",INT(VLOOKUP(P1995,属性值!I:O,R1995+1,FALSE)*VLOOKUP(I1995,属性值!A:D,3,FALSE))))</f>
        <v/>
      </c>
      <c r="AB1995" s="90" t="str">
        <f>IF(VLOOKUP(I1995,属性值!A:B,2,FALSE)&gt;16,"",IF(P1995="","",INT(VLOOKUP(P1995,属性值!I:O,R1995+1,FALSE)*VLOOKUP(I1995,属性值!A:D,4,FALSE))))</f>
        <v/>
      </c>
      <c r="AC1995" s="90">
        <v>25</v>
      </c>
      <c r="AD1995" s="90" t="str">
        <f>IF(AC1995="","",VLOOKUP(AC1995,状态名词!A:C,2,FALSE))</f>
        <v>duochong</v>
      </c>
      <c r="AE1995" s="90" t="str">
        <f>IF(AC1995="","",VLOOKUP(AC1995,状态名词!A:C,3,FALSE))</f>
        <v>多重施法</v>
      </c>
      <c r="AF1995" s="90">
        <v>60</v>
      </c>
    </row>
    <row r="1996" spans="1:32">
      <c r="I1996" s="90" t="str">
        <f>IF(H1996="",I1995,VLOOKUP(H1996,装备类型!A:B,2,FALSE))</f>
        <v>手镯</v>
      </c>
      <c r="J1996" s="90">
        <v>2</v>
      </c>
      <c r="K1996" s="90" t="s">
        <v>2475</v>
      </c>
      <c r="L1996" s="90" t="s">
        <v>2459</v>
      </c>
      <c r="O1996" s="90">
        <v>1</v>
      </c>
      <c r="P1996" s="90">
        <v>40</v>
      </c>
      <c r="Q1996" s="55">
        <f t="shared" si="64"/>
        <v>45</v>
      </c>
      <c r="R1996" s="90">
        <v>4</v>
      </c>
      <c r="T1996" s="90" t="s">
        <v>3335</v>
      </c>
      <c r="Y1996" s="90" t="str">
        <f>IF(VLOOKUP(I1996,属性值!A:F,2,FALSE)&lt;17,"",IF(P1996="","",INT(VLOOKUP(P1996,属性值!A:G,R1996+1,FALSE)*VLOOKUP(I1996,属性值!A:F,5,FALSE))))</f>
        <v/>
      </c>
      <c r="Z1996" s="90" t="str">
        <f t="shared" si="65"/>
        <v/>
      </c>
      <c r="AA1996" s="90">
        <f>IF(VLOOKUP(I1996,属性值!A:B,2,FALSE)&gt;16,"",IF(P1996="","",INT(VLOOKUP(P1996,属性值!I:O,R1996+1,FALSE)*VLOOKUP(I1996,属性值!A:D,3,FALSE))))</f>
        <v>286</v>
      </c>
      <c r="AB1996" s="90">
        <f>IF(VLOOKUP(I1996,属性值!A:B,2,FALSE)&gt;16,"",IF(P1996="","",INT(VLOOKUP(P1996,属性值!I:O,R1996+1,FALSE)*VLOOKUP(I1996,属性值!A:D,4,FALSE))))</f>
        <v>572</v>
      </c>
      <c r="AC1996" s="90">
        <v>54</v>
      </c>
      <c r="AD1996" s="90" t="str">
        <f>IF(AC1996="","",VLOOKUP(AC1996,状态名词!A:C,2,FALSE))</f>
        <v>spi</v>
      </c>
      <c r="AE1996" s="90" t="str">
        <f>IF(AC1996="","",VLOOKUP(AC1996,状态名词!A:C,3,FALSE))</f>
        <v>精神</v>
      </c>
      <c r="AF1996" s="90">
        <v>80</v>
      </c>
    </row>
    <row r="1997" spans="1:32">
      <c r="I1997" s="90" t="str">
        <f>IF(H1997="",I1996,VLOOKUP(H1997,装备类型!A:B,2,FALSE))</f>
        <v>手镯</v>
      </c>
      <c r="L1997" s="90" t="s">
        <v>225</v>
      </c>
      <c r="Q1997" s="55" t="str">
        <f t="shared" si="64"/>
        <v/>
      </c>
      <c r="Y1997" s="90" t="str">
        <f>IF(VLOOKUP(I1997,属性值!A:F,2,FALSE)&lt;17,"",IF(P1997="","",INT(VLOOKUP(P1997,属性值!A:G,R1997+1,FALSE)*VLOOKUP(I1997,属性值!A:F,5,FALSE))))</f>
        <v/>
      </c>
      <c r="Z1997" s="90" t="str">
        <f t="shared" si="65"/>
        <v/>
      </c>
      <c r="AA1997" s="90" t="str">
        <f>IF(VLOOKUP(I1997,属性值!A:B,2,FALSE)&gt;16,"",IF(P1997="","",INT(VLOOKUP(P1997,属性值!I:O,R1997+1,FALSE)*VLOOKUP(I1997,属性值!A:D,3,FALSE))))</f>
        <v/>
      </c>
      <c r="AB1997" s="90" t="str">
        <f>IF(VLOOKUP(I1997,属性值!A:B,2,FALSE)&gt;16,"",IF(P1997="","",INT(VLOOKUP(P1997,属性值!I:O,R1997+1,FALSE)*VLOOKUP(I1997,属性值!A:D,4,FALSE))))</f>
        <v/>
      </c>
      <c r="AC1997" s="90">
        <v>23</v>
      </c>
      <c r="AD1997" s="90" t="str">
        <f>IF(AC1997="","",VLOOKUP(AC1997,状态名词!A:C,2,FALSE))</f>
        <v>steal</v>
      </c>
      <c r="AE1997" s="90" t="str">
        <f>IF(AC1997="","",VLOOKUP(AC1997,状态名词!A:C,3,FALSE))</f>
        <v>生命偷取</v>
      </c>
      <c r="AF1997" s="90">
        <v>190</v>
      </c>
    </row>
    <row r="1998" spans="1:32">
      <c r="I1998" s="90" t="str">
        <f>IF(H1998="",I1997,VLOOKUP(H1998,装备类型!A:B,2,FALSE))</f>
        <v>手镯</v>
      </c>
      <c r="L1998" s="90" t="s">
        <v>225</v>
      </c>
      <c r="Q1998" s="55" t="str">
        <f t="shared" si="64"/>
        <v/>
      </c>
      <c r="Y1998" s="90" t="str">
        <f>IF(VLOOKUP(I1998,属性值!A:F,2,FALSE)&lt;17,"",IF(P1998="","",INT(VLOOKUP(P1998,属性值!A:G,R1998+1,FALSE)*VLOOKUP(I1998,属性值!A:F,5,FALSE))))</f>
        <v/>
      </c>
      <c r="Z1998" s="90" t="str">
        <f t="shared" si="65"/>
        <v/>
      </c>
      <c r="AA1998" s="90" t="str">
        <f>IF(VLOOKUP(I1998,属性值!A:B,2,FALSE)&gt;16,"",IF(P1998="","",INT(VLOOKUP(P1998,属性值!I:O,R1998+1,FALSE)*VLOOKUP(I1998,属性值!A:D,3,FALSE))))</f>
        <v/>
      </c>
      <c r="AB1998" s="90" t="str">
        <f>IF(VLOOKUP(I1998,属性值!A:B,2,FALSE)&gt;16,"",IF(P1998="","",INT(VLOOKUP(P1998,属性值!I:O,R1998+1,FALSE)*VLOOKUP(I1998,属性值!A:D,4,FALSE))))</f>
        <v/>
      </c>
      <c r="AC1998" s="90">
        <v>25</v>
      </c>
      <c r="AD1998" s="90" t="str">
        <f>IF(AC1998="","",VLOOKUP(AC1998,状态名词!A:C,2,FALSE))</f>
        <v>duochong</v>
      </c>
      <c r="AE1998" s="90" t="str">
        <f>IF(AC1998="","",VLOOKUP(AC1998,状态名词!A:C,3,FALSE))</f>
        <v>多重施法</v>
      </c>
      <c r="AF1998" s="90">
        <v>90</v>
      </c>
    </row>
    <row r="1999" spans="1:32">
      <c r="I1999" s="90" t="str">
        <f>IF(H1999="",I1998,VLOOKUP(H1999,装备类型!A:B,2,FALSE))</f>
        <v>手镯</v>
      </c>
      <c r="J1999" s="90">
        <v>3</v>
      </c>
      <c r="K1999" s="90" t="s">
        <v>2476</v>
      </c>
      <c r="L1999" s="90" t="s">
        <v>2459</v>
      </c>
      <c r="O1999" s="90">
        <v>1</v>
      </c>
      <c r="P1999" s="90">
        <v>60</v>
      </c>
      <c r="Q1999" s="55">
        <f t="shared" si="64"/>
        <v>67</v>
      </c>
      <c r="R1999" s="90">
        <v>5</v>
      </c>
      <c r="T1999" s="90" t="s">
        <v>3335</v>
      </c>
      <c r="U1999" s="90">
        <v>33772</v>
      </c>
      <c r="Y1999" s="90" t="str">
        <f>IF(VLOOKUP(I1999,属性值!A:F,2,FALSE)&lt;17,"",IF(P1999="","",INT(VLOOKUP(P1999,属性值!A:G,R1999+1,FALSE)*VLOOKUP(I1999,属性值!A:F,5,FALSE))))</f>
        <v/>
      </c>
      <c r="Z1999" s="90" t="str">
        <f t="shared" si="65"/>
        <v/>
      </c>
      <c r="AA1999" s="90">
        <f>IF(VLOOKUP(I1999,属性值!A:B,2,FALSE)&gt;16,"",IF(P1999="","",INT(VLOOKUP(P1999,属性值!I:O,R1999+1,FALSE)*VLOOKUP(I1999,属性值!A:D,3,FALSE))))</f>
        <v>642</v>
      </c>
      <c r="AB1999" s="90">
        <f>IF(VLOOKUP(I1999,属性值!A:B,2,FALSE)&gt;16,"",IF(P1999="","",INT(VLOOKUP(P1999,属性值!I:O,R1999+1,FALSE)*VLOOKUP(I1999,属性值!A:D,4,FALSE))))</f>
        <v>1285</v>
      </c>
      <c r="AC1999" s="90">
        <v>54</v>
      </c>
      <c r="AD1999" s="90" t="str">
        <f>IF(AC1999="","",VLOOKUP(AC1999,状态名词!A:C,2,FALSE))</f>
        <v>spi</v>
      </c>
      <c r="AE1999" s="90" t="str">
        <f>IF(AC1999="","",VLOOKUP(AC1999,状态名词!A:C,3,FALSE))</f>
        <v>精神</v>
      </c>
      <c r="AF1999" s="90">
        <v>140</v>
      </c>
    </row>
    <row r="2000" spans="1:32">
      <c r="I2000" s="90" t="str">
        <f>IF(H2000="",I1999,VLOOKUP(H2000,装备类型!A:B,2,FALSE))</f>
        <v>手镯</v>
      </c>
      <c r="L2000" s="90" t="s">
        <v>225</v>
      </c>
      <c r="Q2000" s="55" t="str">
        <f t="shared" si="64"/>
        <v/>
      </c>
      <c r="Y2000" s="90" t="str">
        <f>IF(VLOOKUP(I2000,属性值!A:F,2,FALSE)&lt;17,"",IF(P2000="","",INT(VLOOKUP(P2000,属性值!A:G,R2000+1,FALSE)*VLOOKUP(I2000,属性值!A:F,5,FALSE))))</f>
        <v/>
      </c>
      <c r="Z2000" s="90" t="str">
        <f t="shared" si="65"/>
        <v/>
      </c>
      <c r="AA2000" s="90" t="str">
        <f>IF(VLOOKUP(I2000,属性值!A:B,2,FALSE)&gt;16,"",IF(P2000="","",INT(VLOOKUP(P2000,属性值!I:O,R2000+1,FALSE)*VLOOKUP(I2000,属性值!A:D,3,FALSE))))</f>
        <v/>
      </c>
      <c r="AB2000" s="90" t="str">
        <f>IF(VLOOKUP(I2000,属性值!A:B,2,FALSE)&gt;16,"",IF(P2000="","",INT(VLOOKUP(P2000,属性值!I:O,R2000+1,FALSE)*VLOOKUP(I2000,属性值!A:D,4,FALSE))))</f>
        <v/>
      </c>
      <c r="AC2000" s="90">
        <v>23</v>
      </c>
      <c r="AD2000" s="90" t="str">
        <f>IF(AC2000="","",VLOOKUP(AC2000,状态名词!A:C,2,FALSE))</f>
        <v>steal</v>
      </c>
      <c r="AE2000" s="90" t="str">
        <f>IF(AC2000="","",VLOOKUP(AC2000,状态名词!A:C,3,FALSE))</f>
        <v>生命偷取</v>
      </c>
      <c r="AF2000" s="90">
        <v>320</v>
      </c>
    </row>
    <row r="2001" spans="1:32">
      <c r="I2001" s="90" t="str">
        <f>IF(H2001="",I2000,VLOOKUP(H2001,装备类型!A:B,2,FALSE))</f>
        <v>手镯</v>
      </c>
      <c r="L2001" s="90" t="s">
        <v>225</v>
      </c>
      <c r="Q2001" s="55" t="str">
        <f t="shared" si="64"/>
        <v/>
      </c>
      <c r="Y2001" s="90" t="str">
        <f>IF(VLOOKUP(I2001,属性值!A:F,2,FALSE)&lt;17,"",IF(P2001="","",INT(VLOOKUP(P2001,属性值!A:G,R2001+1,FALSE)*VLOOKUP(I2001,属性值!A:F,5,FALSE))))</f>
        <v/>
      </c>
      <c r="Z2001" s="90" t="str">
        <f t="shared" si="65"/>
        <v/>
      </c>
      <c r="AA2001" s="90" t="str">
        <f>IF(VLOOKUP(I2001,属性值!A:B,2,FALSE)&gt;16,"",IF(P2001="","",INT(VLOOKUP(P2001,属性值!I:O,R2001+1,FALSE)*VLOOKUP(I2001,属性值!A:D,3,FALSE))))</f>
        <v/>
      </c>
      <c r="AB2001" s="90" t="str">
        <f>IF(VLOOKUP(I2001,属性值!A:B,2,FALSE)&gt;16,"",IF(P2001="","",INT(VLOOKUP(P2001,属性值!I:O,R2001+1,FALSE)*VLOOKUP(I2001,属性值!A:D,4,FALSE))))</f>
        <v/>
      </c>
      <c r="AC2001" s="90">
        <v>25</v>
      </c>
      <c r="AD2001" s="90" t="str">
        <f>IF(AC2001="","",VLOOKUP(AC2001,状态名词!A:C,2,FALSE))</f>
        <v>duochong</v>
      </c>
      <c r="AE2001" s="90" t="str">
        <f>IF(AC2001="","",VLOOKUP(AC2001,状态名词!A:C,3,FALSE))</f>
        <v>多重施法</v>
      </c>
      <c r="AF2001" s="90">
        <v>160</v>
      </c>
    </row>
    <row r="2002" spans="1:32">
      <c r="A2002" s="90">
        <v>16115</v>
      </c>
      <c r="B2002" s="90">
        <v>20</v>
      </c>
      <c r="C2002" s="90">
        <v>4</v>
      </c>
      <c r="D2002" s="90">
        <v>20</v>
      </c>
      <c r="E2002" s="90">
        <v>5</v>
      </c>
      <c r="F2002" s="90">
        <v>-5</v>
      </c>
      <c r="H2002" s="90">
        <v>11</v>
      </c>
      <c r="I2002" s="90" t="str">
        <f>IF(H2002="",I2001,VLOOKUP(H2002,装备类型!A:B,2,FALSE))</f>
        <v>头部</v>
      </c>
      <c r="J2002" s="90">
        <v>1</v>
      </c>
      <c r="K2002" s="90" t="s">
        <v>2127</v>
      </c>
      <c r="L2002" s="90" t="s">
        <v>5501</v>
      </c>
      <c r="O2002" s="90">
        <v>1</v>
      </c>
      <c r="P2002" s="90">
        <v>20</v>
      </c>
      <c r="Q2002" s="55">
        <f t="shared" si="64"/>
        <v>25</v>
      </c>
      <c r="R2002" s="90">
        <v>4</v>
      </c>
      <c r="T2002" s="90" t="s">
        <v>3336</v>
      </c>
      <c r="Y2002" s="90" t="str">
        <f>IF(VLOOKUP(I2002,属性值!A:F,2,FALSE)&lt;17,"",IF(P2002="","",INT(VLOOKUP(P2002,属性值!A:G,R2002+1,FALSE)*VLOOKUP(I2002,属性值!A:F,5,FALSE))))</f>
        <v/>
      </c>
      <c r="Z2002" s="90" t="str">
        <f t="shared" si="65"/>
        <v/>
      </c>
      <c r="AA2002" s="90">
        <f>IF(VLOOKUP(I2002,属性值!A:B,2,FALSE)&gt;16,"",IF(P2002="","",INT(VLOOKUP(P2002,属性值!I:O,R2002+1,FALSE)*VLOOKUP(I2002,属性值!A:D,3,FALSE))))</f>
        <v>260</v>
      </c>
      <c r="AB2002" s="90">
        <f>IF(VLOOKUP(I2002,属性值!A:B,2,FALSE)&gt;16,"",IF(P2002="","",INT(VLOOKUP(P2002,属性值!I:O,R2002+1,FALSE)*VLOOKUP(I2002,属性值!A:D,4,FALSE))))</f>
        <v>130</v>
      </c>
      <c r="AC2002" s="90">
        <v>58</v>
      </c>
      <c r="AD2002" s="90" t="str">
        <f>IF(AC2002="","",VLOOKUP(AC2002,状态名词!A:C,2,FALSE))</f>
        <v>vit</v>
      </c>
      <c r="AE2002" s="90" t="str">
        <f>IF(AC2002="","",VLOOKUP(AC2002,状态名词!A:C,3,FALSE))</f>
        <v>体力</v>
      </c>
      <c r="AF2002" s="90">
        <v>20</v>
      </c>
    </row>
    <row r="2003" spans="1:32">
      <c r="I2003" s="90" t="str">
        <f>IF(H2003="",I2002,VLOOKUP(H2003,装备类型!A:B,2,FALSE))</f>
        <v>头部</v>
      </c>
      <c r="L2003" s="90" t="s">
        <v>225</v>
      </c>
      <c r="Q2003" s="55" t="str">
        <f t="shared" si="64"/>
        <v/>
      </c>
      <c r="Y2003" s="90" t="str">
        <f>IF(VLOOKUP(I2003,属性值!A:F,2,FALSE)&lt;17,"",IF(P2003="","",INT(VLOOKUP(P2003,属性值!A:G,R2003+1,FALSE)*VLOOKUP(I2003,属性值!A:F,5,FALSE))))</f>
        <v/>
      </c>
      <c r="Z2003" s="90" t="str">
        <f t="shared" si="65"/>
        <v/>
      </c>
      <c r="AA2003" s="90" t="str">
        <f>IF(VLOOKUP(I2003,属性值!A:B,2,FALSE)&gt;16,"",IF(P2003="","",INT(VLOOKUP(P2003,属性值!I:O,R2003+1,FALSE)*VLOOKUP(I2003,属性值!A:D,3,FALSE))))</f>
        <v/>
      </c>
      <c r="AB2003" s="90" t="str">
        <f>IF(VLOOKUP(I2003,属性值!A:B,2,FALSE)&gt;16,"",IF(P2003="","",INT(VLOOKUP(P2003,属性值!I:O,R2003+1,FALSE)*VLOOKUP(I2003,属性值!A:D,4,FALSE))))</f>
        <v/>
      </c>
      <c r="AC2003" s="90">
        <v>26</v>
      </c>
      <c r="AD2003" s="90" t="str">
        <f>IF(AC2003="","",VLOOKUP(AC2003,状态名词!A:C,2,FALSE))</f>
        <v>fireup</v>
      </c>
      <c r="AE2003" s="90" t="str">
        <f>IF(AC2003="","",VLOOKUP(AC2003,状态名词!A:C,3,FALSE))</f>
        <v>火属性强化</v>
      </c>
      <c r="AF2003" s="90">
        <v>20</v>
      </c>
    </row>
    <row r="2004" spans="1:32">
      <c r="I2004" s="90" t="str">
        <f>IF(H2004="",I2003,VLOOKUP(H2004,装备类型!A:B,2,FALSE))</f>
        <v>头部</v>
      </c>
      <c r="L2004" s="90" t="s">
        <v>225</v>
      </c>
      <c r="Q2004" s="55" t="str">
        <f t="shared" si="64"/>
        <v/>
      </c>
      <c r="Y2004" s="90" t="str">
        <f>IF(VLOOKUP(I2004,属性值!A:F,2,FALSE)&lt;17,"",IF(P2004="","",INT(VLOOKUP(P2004,属性值!A:G,R2004+1,FALSE)*VLOOKUP(I2004,属性值!A:F,5,FALSE))))</f>
        <v/>
      </c>
      <c r="Z2004" s="90" t="str">
        <f t="shared" si="65"/>
        <v/>
      </c>
      <c r="AA2004" s="90" t="str">
        <f>IF(VLOOKUP(I2004,属性值!A:B,2,FALSE)&gt;16,"",IF(P2004="","",INT(VLOOKUP(P2004,属性值!I:O,R2004+1,FALSE)*VLOOKUP(I2004,属性值!A:D,3,FALSE))))</f>
        <v/>
      </c>
      <c r="AB2004" s="90" t="str">
        <f>IF(VLOOKUP(I2004,属性值!A:B,2,FALSE)&gt;16,"",IF(P2004="","",INT(VLOOKUP(P2004,属性值!I:O,R2004+1,FALSE)*VLOOKUP(I2004,属性值!A:D,4,FALSE))))</f>
        <v/>
      </c>
      <c r="AC2004" s="90">
        <v>18</v>
      </c>
      <c r="AD2004" s="90" t="str">
        <f>IF(AC2004="","",VLOOKUP(AC2004,状态名词!A:C,2,FALSE))</f>
        <v>api</v>
      </c>
      <c r="AE2004" s="90" t="str">
        <f>IF(AC2004="","",VLOOKUP(AC2004,状态名词!A:C,3,FALSE))</f>
        <v>法穿</v>
      </c>
      <c r="AF2004" s="90">
        <v>60</v>
      </c>
    </row>
    <row r="2005" spans="1:32">
      <c r="I2005" s="90" t="str">
        <f>IF(H2005="",I2004,VLOOKUP(H2005,装备类型!A:B,2,FALSE))</f>
        <v>头部</v>
      </c>
      <c r="J2005" s="90">
        <v>2</v>
      </c>
      <c r="K2005" s="90" t="s">
        <v>2129</v>
      </c>
      <c r="L2005" s="90" t="s">
        <v>2477</v>
      </c>
      <c r="O2005" s="90">
        <v>1</v>
      </c>
      <c r="P2005" s="90">
        <v>40</v>
      </c>
      <c r="Q2005" s="55">
        <f t="shared" si="64"/>
        <v>45</v>
      </c>
      <c r="R2005" s="90">
        <v>4</v>
      </c>
      <c r="T2005" s="90" t="s">
        <v>3336</v>
      </c>
      <c r="Y2005" s="90" t="str">
        <f>IF(VLOOKUP(I2005,属性值!A:F,2,FALSE)&lt;17,"",IF(P2005="","",INT(VLOOKUP(P2005,属性值!A:G,R2005+1,FALSE)*VLOOKUP(I2005,属性值!A:F,5,FALSE))))</f>
        <v/>
      </c>
      <c r="Z2005" s="90" t="str">
        <f t="shared" si="65"/>
        <v/>
      </c>
      <c r="AA2005" s="90">
        <f>IF(VLOOKUP(I2005,属性值!A:B,2,FALSE)&gt;16,"",IF(P2005="","",INT(VLOOKUP(P2005,属性值!I:O,R2005+1,FALSE)*VLOOKUP(I2005,属性值!A:D,3,FALSE))))</f>
        <v>572</v>
      </c>
      <c r="AB2005" s="90">
        <f>IF(VLOOKUP(I2005,属性值!A:B,2,FALSE)&gt;16,"",IF(P2005="","",INT(VLOOKUP(P2005,属性值!I:O,R2005+1,FALSE)*VLOOKUP(I2005,属性值!A:D,4,FALSE))))</f>
        <v>286</v>
      </c>
      <c r="AC2005" s="90">
        <v>58</v>
      </c>
      <c r="AD2005" s="90" t="str">
        <f>IF(AC2005="","",VLOOKUP(AC2005,状态名词!A:C,2,FALSE))</f>
        <v>vit</v>
      </c>
      <c r="AE2005" s="90" t="str">
        <f>IF(AC2005="","",VLOOKUP(AC2005,状态名词!A:C,3,FALSE))</f>
        <v>体力</v>
      </c>
      <c r="AF2005" s="90">
        <v>20</v>
      </c>
    </row>
    <row r="2006" spans="1:32">
      <c r="I2006" s="90" t="str">
        <f>IF(H2006="",I2005,VLOOKUP(H2006,装备类型!A:B,2,FALSE))</f>
        <v>头部</v>
      </c>
      <c r="L2006" s="90" t="s">
        <v>225</v>
      </c>
      <c r="Q2006" s="55" t="str">
        <f t="shared" si="64"/>
        <v/>
      </c>
      <c r="Y2006" s="90" t="str">
        <f>IF(VLOOKUP(I2006,属性值!A:F,2,FALSE)&lt;17,"",IF(P2006="","",INT(VLOOKUP(P2006,属性值!A:G,R2006+1,FALSE)*VLOOKUP(I2006,属性值!A:F,5,FALSE))))</f>
        <v/>
      </c>
      <c r="Z2006" s="90" t="str">
        <f t="shared" si="65"/>
        <v/>
      </c>
      <c r="AA2006" s="90" t="str">
        <f>IF(VLOOKUP(I2006,属性值!A:B,2,FALSE)&gt;16,"",IF(P2006="","",INT(VLOOKUP(P2006,属性值!I:O,R2006+1,FALSE)*VLOOKUP(I2006,属性值!A:D,3,FALSE))))</f>
        <v/>
      </c>
      <c r="AB2006" s="90" t="str">
        <f>IF(VLOOKUP(I2006,属性值!A:B,2,FALSE)&gt;16,"",IF(P2006="","",INT(VLOOKUP(P2006,属性值!I:O,R2006+1,FALSE)*VLOOKUP(I2006,属性值!A:D,4,FALSE))))</f>
        <v/>
      </c>
      <c r="AC2006" s="90">
        <v>26</v>
      </c>
      <c r="AD2006" s="90" t="str">
        <f>IF(AC2006="","",VLOOKUP(AC2006,状态名词!A:C,2,FALSE))</f>
        <v>fireup</v>
      </c>
      <c r="AE2006" s="90" t="str">
        <f>IF(AC2006="","",VLOOKUP(AC2006,状态名词!A:C,3,FALSE))</f>
        <v>火属性强化</v>
      </c>
      <c r="AF2006" s="90">
        <v>10</v>
      </c>
    </row>
    <row r="2007" spans="1:32">
      <c r="I2007" s="90" t="str">
        <f>IF(H2007="",I2006,VLOOKUP(H2007,装备类型!A:B,2,FALSE))</f>
        <v>头部</v>
      </c>
      <c r="L2007" s="90" t="s">
        <v>225</v>
      </c>
      <c r="Q2007" s="55" t="str">
        <f t="shared" ref="Q2007:Q2070" si="66">IF(R2007="","",IF(R2007=1,P2007,R2007*2-3+P2007))</f>
        <v/>
      </c>
      <c r="Y2007" s="90" t="str">
        <f>IF(VLOOKUP(I2007,属性值!A:F,2,FALSE)&lt;17,"",IF(P2007="","",INT(VLOOKUP(P2007,属性值!A:G,R2007+1,FALSE)*VLOOKUP(I2007,属性值!A:F,5,FALSE))))</f>
        <v/>
      </c>
      <c r="Z2007" s="90" t="str">
        <f t="shared" si="65"/>
        <v/>
      </c>
      <c r="AA2007" s="90" t="str">
        <f>IF(VLOOKUP(I2007,属性值!A:B,2,FALSE)&gt;16,"",IF(P2007="","",INT(VLOOKUP(P2007,属性值!I:O,R2007+1,FALSE)*VLOOKUP(I2007,属性值!A:D,3,FALSE))))</f>
        <v/>
      </c>
      <c r="AB2007" s="90" t="str">
        <f>IF(VLOOKUP(I2007,属性值!A:B,2,FALSE)&gt;16,"",IF(P2007="","",INT(VLOOKUP(P2007,属性值!I:O,R2007+1,FALSE)*VLOOKUP(I2007,属性值!A:D,4,FALSE))))</f>
        <v/>
      </c>
      <c r="AC2007" s="90">
        <v>18</v>
      </c>
      <c r="AD2007" s="90" t="str">
        <f>IF(AC2007="","",VLOOKUP(AC2007,状态名词!A:C,2,FALSE))</f>
        <v>api</v>
      </c>
      <c r="AE2007" s="90" t="str">
        <f>IF(AC2007="","",VLOOKUP(AC2007,状态名词!A:C,3,FALSE))</f>
        <v>法穿</v>
      </c>
      <c r="AF2007" s="90">
        <v>100</v>
      </c>
    </row>
    <row r="2008" spans="1:32">
      <c r="I2008" s="90" t="str">
        <f>IF(H2008="",I2007,VLOOKUP(H2008,装备类型!A:B,2,FALSE))</f>
        <v>头部</v>
      </c>
      <c r="J2008" s="90">
        <v>3</v>
      </c>
      <c r="K2008" s="90" t="s">
        <v>2130</v>
      </c>
      <c r="L2008" s="90" t="s">
        <v>2477</v>
      </c>
      <c r="O2008" s="90">
        <v>1</v>
      </c>
      <c r="P2008" s="90">
        <v>60</v>
      </c>
      <c r="Q2008" s="55">
        <f t="shared" si="66"/>
        <v>67</v>
      </c>
      <c r="R2008" s="90">
        <v>5</v>
      </c>
      <c r="T2008" s="90" t="s">
        <v>3336</v>
      </c>
      <c r="U2008" s="90">
        <v>33773</v>
      </c>
      <c r="Y2008" s="90" t="str">
        <f>IF(VLOOKUP(I2008,属性值!A:F,2,FALSE)&lt;17,"",IF(P2008="","",INT(VLOOKUP(P2008,属性值!A:G,R2008+1,FALSE)*VLOOKUP(I2008,属性值!A:F,5,FALSE))))</f>
        <v/>
      </c>
      <c r="Z2008" s="90" t="str">
        <f t="shared" si="65"/>
        <v/>
      </c>
      <c r="AA2008" s="90">
        <f>IF(VLOOKUP(I2008,属性值!A:B,2,FALSE)&gt;16,"",IF(P2008="","",INT(VLOOKUP(P2008,属性值!I:O,R2008+1,FALSE)*VLOOKUP(I2008,属性值!A:D,3,FALSE))))</f>
        <v>1285</v>
      </c>
      <c r="AB2008" s="90">
        <f>IF(VLOOKUP(I2008,属性值!A:B,2,FALSE)&gt;16,"",IF(P2008="","",INT(VLOOKUP(P2008,属性值!I:O,R2008+1,FALSE)*VLOOKUP(I2008,属性值!A:D,4,FALSE))))</f>
        <v>642</v>
      </c>
      <c r="AC2008" s="90">
        <v>58</v>
      </c>
      <c r="AD2008" s="90" t="str">
        <f>IF(AC2008="","",VLOOKUP(AC2008,状态名词!A:C,2,FALSE))</f>
        <v>vit</v>
      </c>
      <c r="AE2008" s="90" t="str">
        <f>IF(AC2008="","",VLOOKUP(AC2008,状态名词!A:C,3,FALSE))</f>
        <v>体力</v>
      </c>
      <c r="AF2008" s="90">
        <v>40</v>
      </c>
    </row>
    <row r="2009" spans="1:32">
      <c r="I2009" s="90" t="str">
        <f>IF(H2009="",I2008,VLOOKUP(H2009,装备类型!A:B,2,FALSE))</f>
        <v>头部</v>
      </c>
      <c r="L2009" s="90" t="s">
        <v>225</v>
      </c>
      <c r="Q2009" s="55" t="str">
        <f t="shared" si="66"/>
        <v/>
      </c>
      <c r="Y2009" s="90" t="str">
        <f>IF(VLOOKUP(I2009,属性值!A:F,2,FALSE)&lt;17,"",IF(P2009="","",INT(VLOOKUP(P2009,属性值!A:G,R2009+1,FALSE)*VLOOKUP(I2009,属性值!A:F,5,FALSE))))</f>
        <v/>
      </c>
      <c r="Z2009" s="90" t="str">
        <f t="shared" si="65"/>
        <v/>
      </c>
      <c r="AA2009" s="90" t="str">
        <f>IF(VLOOKUP(I2009,属性值!A:B,2,FALSE)&gt;16,"",IF(P2009="","",INT(VLOOKUP(P2009,属性值!I:O,R2009+1,FALSE)*VLOOKUP(I2009,属性值!A:D,3,FALSE))))</f>
        <v/>
      </c>
      <c r="AB2009" s="90" t="str">
        <f>IF(VLOOKUP(I2009,属性值!A:B,2,FALSE)&gt;16,"",IF(P2009="","",INT(VLOOKUP(P2009,属性值!I:O,R2009+1,FALSE)*VLOOKUP(I2009,属性值!A:D,4,FALSE))))</f>
        <v/>
      </c>
      <c r="AC2009" s="90">
        <v>26</v>
      </c>
      <c r="AD2009" s="90" t="str">
        <f>IF(AC2009="","",VLOOKUP(AC2009,状态名词!A:C,2,FALSE))</f>
        <v>fireup</v>
      </c>
      <c r="AE2009" s="90" t="str">
        <f>IF(AC2009="","",VLOOKUP(AC2009,状态名词!A:C,3,FALSE))</f>
        <v>火属性强化</v>
      </c>
      <c r="AF2009" s="90">
        <v>0</v>
      </c>
    </row>
    <row r="2010" spans="1:32">
      <c r="I2010" s="90" t="str">
        <f>IF(H2010="",I2009,VLOOKUP(H2010,装备类型!A:B,2,FALSE))</f>
        <v>头部</v>
      </c>
      <c r="L2010" s="90" t="s">
        <v>225</v>
      </c>
      <c r="Q2010" s="55" t="str">
        <f t="shared" si="66"/>
        <v/>
      </c>
      <c r="Y2010" s="90" t="str">
        <f>IF(VLOOKUP(I2010,属性值!A:F,2,FALSE)&lt;17,"",IF(P2010="","",INT(VLOOKUP(P2010,属性值!A:G,R2010+1,FALSE)*VLOOKUP(I2010,属性值!A:F,5,FALSE))))</f>
        <v/>
      </c>
      <c r="Z2010" s="90" t="str">
        <f t="shared" si="65"/>
        <v/>
      </c>
      <c r="AA2010" s="90" t="str">
        <f>IF(VLOOKUP(I2010,属性值!A:B,2,FALSE)&gt;16,"",IF(P2010="","",INT(VLOOKUP(P2010,属性值!I:O,R2010+1,FALSE)*VLOOKUP(I2010,属性值!A:D,3,FALSE))))</f>
        <v/>
      </c>
      <c r="AB2010" s="90" t="str">
        <f>IF(VLOOKUP(I2010,属性值!A:B,2,FALSE)&gt;16,"",IF(P2010="","",INT(VLOOKUP(P2010,属性值!I:O,R2010+1,FALSE)*VLOOKUP(I2010,属性值!A:D,4,FALSE))))</f>
        <v/>
      </c>
      <c r="AC2010" s="90">
        <v>18</v>
      </c>
      <c r="AD2010" s="90" t="str">
        <f>IF(AC2010="","",VLOOKUP(AC2010,状态名词!A:C,2,FALSE))</f>
        <v>api</v>
      </c>
      <c r="AE2010" s="90" t="str">
        <f>IF(AC2010="","",VLOOKUP(AC2010,状态名词!A:C,3,FALSE))</f>
        <v>法穿</v>
      </c>
      <c r="AF2010" s="90">
        <v>160</v>
      </c>
    </row>
    <row r="2011" spans="1:32">
      <c r="A2011" s="90">
        <v>16116</v>
      </c>
      <c r="B2011" s="90">
        <v>20</v>
      </c>
      <c r="C2011" s="90">
        <v>4</v>
      </c>
      <c r="D2011" s="90">
        <v>20</v>
      </c>
      <c r="E2011" s="90">
        <v>5</v>
      </c>
      <c r="F2011" s="90">
        <v>-5</v>
      </c>
      <c r="H2011" s="90">
        <v>12</v>
      </c>
      <c r="I2011" s="90" t="str">
        <f>IF(H2011="",I2010,VLOOKUP(H2011,装备类型!A:B,2,FALSE))</f>
        <v>胸部</v>
      </c>
      <c r="J2011" s="90">
        <v>1</v>
      </c>
      <c r="K2011" s="90" t="s">
        <v>2478</v>
      </c>
      <c r="L2011" s="90" t="s">
        <v>5501</v>
      </c>
      <c r="O2011" s="90">
        <v>1</v>
      </c>
      <c r="P2011" s="90">
        <v>20</v>
      </c>
      <c r="Q2011" s="55">
        <f t="shared" si="66"/>
        <v>25</v>
      </c>
      <c r="R2011" s="90">
        <v>4</v>
      </c>
      <c r="T2011" s="90" t="s">
        <v>3337</v>
      </c>
      <c r="Y2011" s="90" t="str">
        <f>IF(VLOOKUP(I2011,属性值!A:F,2,FALSE)&lt;17,"",IF(P2011="","",INT(VLOOKUP(P2011,属性值!A:G,R2011+1,FALSE)*VLOOKUP(I2011,属性值!A:F,5,FALSE))))</f>
        <v/>
      </c>
      <c r="Z2011" s="90" t="str">
        <f t="shared" si="65"/>
        <v/>
      </c>
      <c r="AA2011" s="90">
        <f>IF(VLOOKUP(I2011,属性值!A:B,2,FALSE)&gt;16,"",IF(P2011="","",INT(VLOOKUP(P2011,属性值!I:O,R2011+1,FALSE)*VLOOKUP(I2011,属性值!A:D,3,FALSE))))</f>
        <v>260</v>
      </c>
      <c r="AB2011" s="90">
        <f>IF(VLOOKUP(I2011,属性值!A:B,2,FALSE)&gt;16,"",IF(P2011="","",INT(VLOOKUP(P2011,属性值!I:O,R2011+1,FALSE)*VLOOKUP(I2011,属性值!A:D,4,FALSE))))</f>
        <v>130</v>
      </c>
      <c r="AC2011" s="90">
        <v>58</v>
      </c>
      <c r="AD2011" s="90" t="str">
        <f>IF(AC2011="","",VLOOKUP(AC2011,状态名词!A:C,2,FALSE))</f>
        <v>vit</v>
      </c>
      <c r="AE2011" s="90" t="str">
        <f>IF(AC2011="","",VLOOKUP(AC2011,状态名词!A:C,3,FALSE))</f>
        <v>体力</v>
      </c>
      <c r="AF2011" s="90">
        <v>20</v>
      </c>
    </row>
    <row r="2012" spans="1:32">
      <c r="I2012" s="90" t="str">
        <f>IF(H2012="",I2011,VLOOKUP(H2012,装备类型!A:B,2,FALSE))</f>
        <v>胸部</v>
      </c>
      <c r="L2012" s="90" t="s">
        <v>225</v>
      </c>
      <c r="Q2012" s="55" t="str">
        <f t="shared" si="66"/>
        <v/>
      </c>
      <c r="Y2012" s="90" t="str">
        <f>IF(VLOOKUP(I2012,属性值!A:F,2,FALSE)&lt;17,"",IF(P2012="","",INT(VLOOKUP(P2012,属性值!A:G,R2012+1,FALSE)*VLOOKUP(I2012,属性值!A:F,5,FALSE))))</f>
        <v/>
      </c>
      <c r="Z2012" s="90" t="str">
        <f t="shared" si="65"/>
        <v/>
      </c>
      <c r="AA2012" s="90" t="str">
        <f>IF(VLOOKUP(I2012,属性值!A:B,2,FALSE)&gt;16,"",IF(P2012="","",INT(VLOOKUP(P2012,属性值!I:O,R2012+1,FALSE)*VLOOKUP(I2012,属性值!A:D,3,FALSE))))</f>
        <v/>
      </c>
      <c r="AB2012" s="90" t="str">
        <f>IF(VLOOKUP(I2012,属性值!A:B,2,FALSE)&gt;16,"",IF(P2012="","",INT(VLOOKUP(P2012,属性值!I:O,R2012+1,FALSE)*VLOOKUP(I2012,属性值!A:D,4,FALSE))))</f>
        <v/>
      </c>
      <c r="AC2012" s="90">
        <v>26</v>
      </c>
      <c r="AD2012" s="90" t="str">
        <f>IF(AC2012="","",VLOOKUP(AC2012,状态名词!A:C,2,FALSE))</f>
        <v>fireup</v>
      </c>
      <c r="AE2012" s="90" t="str">
        <f>IF(AC2012="","",VLOOKUP(AC2012,状态名词!A:C,3,FALSE))</f>
        <v>火属性强化</v>
      </c>
      <c r="AF2012" s="90">
        <v>20</v>
      </c>
    </row>
    <row r="2013" spans="1:32">
      <c r="I2013" s="90" t="str">
        <f>IF(H2013="",I2012,VLOOKUP(H2013,装备类型!A:B,2,FALSE))</f>
        <v>胸部</v>
      </c>
      <c r="L2013" s="90" t="s">
        <v>225</v>
      </c>
      <c r="Q2013" s="55" t="str">
        <f t="shared" si="66"/>
        <v/>
      </c>
      <c r="Y2013" s="90" t="str">
        <f>IF(VLOOKUP(I2013,属性值!A:F,2,FALSE)&lt;17,"",IF(P2013="","",INT(VLOOKUP(P2013,属性值!A:G,R2013+1,FALSE)*VLOOKUP(I2013,属性值!A:F,5,FALSE))))</f>
        <v/>
      </c>
      <c r="Z2013" s="90" t="str">
        <f t="shared" si="65"/>
        <v/>
      </c>
      <c r="AA2013" s="90" t="str">
        <f>IF(VLOOKUP(I2013,属性值!A:B,2,FALSE)&gt;16,"",IF(P2013="","",INT(VLOOKUP(P2013,属性值!I:O,R2013+1,FALSE)*VLOOKUP(I2013,属性值!A:D,3,FALSE))))</f>
        <v/>
      </c>
      <c r="AB2013" s="90" t="str">
        <f>IF(VLOOKUP(I2013,属性值!A:B,2,FALSE)&gt;16,"",IF(P2013="","",INT(VLOOKUP(P2013,属性值!I:O,R2013+1,FALSE)*VLOOKUP(I2013,属性值!A:D,4,FALSE))))</f>
        <v/>
      </c>
      <c r="AC2013" s="90">
        <v>18</v>
      </c>
      <c r="AD2013" s="90" t="str">
        <f>IF(AC2013="","",VLOOKUP(AC2013,状态名词!A:C,2,FALSE))</f>
        <v>api</v>
      </c>
      <c r="AE2013" s="90" t="str">
        <f>IF(AC2013="","",VLOOKUP(AC2013,状态名词!A:C,3,FALSE))</f>
        <v>法穿</v>
      </c>
      <c r="AF2013" s="90">
        <v>60</v>
      </c>
    </row>
    <row r="2014" spans="1:32">
      <c r="I2014" s="90" t="str">
        <f>IF(H2014="",I2013,VLOOKUP(H2014,装备类型!A:B,2,FALSE))</f>
        <v>胸部</v>
      </c>
      <c r="J2014" s="90">
        <v>2</v>
      </c>
      <c r="K2014" s="90" t="s">
        <v>2479</v>
      </c>
      <c r="L2014" s="90" t="s">
        <v>2477</v>
      </c>
      <c r="O2014" s="90">
        <v>1</v>
      </c>
      <c r="P2014" s="90">
        <v>40</v>
      </c>
      <c r="Q2014" s="55">
        <f t="shared" si="66"/>
        <v>45</v>
      </c>
      <c r="R2014" s="90">
        <v>4</v>
      </c>
      <c r="T2014" s="90" t="s">
        <v>3337</v>
      </c>
      <c r="Y2014" s="90" t="str">
        <f>IF(VLOOKUP(I2014,属性值!A:F,2,FALSE)&lt;17,"",IF(P2014="","",INT(VLOOKUP(P2014,属性值!A:G,R2014+1,FALSE)*VLOOKUP(I2014,属性值!A:F,5,FALSE))))</f>
        <v/>
      </c>
      <c r="Z2014" s="90" t="str">
        <f t="shared" si="65"/>
        <v/>
      </c>
      <c r="AA2014" s="90">
        <f>IF(VLOOKUP(I2014,属性值!A:B,2,FALSE)&gt;16,"",IF(P2014="","",INT(VLOOKUP(P2014,属性值!I:O,R2014+1,FALSE)*VLOOKUP(I2014,属性值!A:D,3,FALSE))))</f>
        <v>572</v>
      </c>
      <c r="AB2014" s="90">
        <f>IF(VLOOKUP(I2014,属性值!A:B,2,FALSE)&gt;16,"",IF(P2014="","",INT(VLOOKUP(P2014,属性值!I:O,R2014+1,FALSE)*VLOOKUP(I2014,属性值!A:D,4,FALSE))))</f>
        <v>286</v>
      </c>
      <c r="AC2014" s="90">
        <v>58</v>
      </c>
      <c r="AD2014" s="90" t="str">
        <f>IF(AC2014="","",VLOOKUP(AC2014,状态名词!A:C,2,FALSE))</f>
        <v>vit</v>
      </c>
      <c r="AE2014" s="90" t="str">
        <f>IF(AC2014="","",VLOOKUP(AC2014,状态名词!A:C,3,FALSE))</f>
        <v>体力</v>
      </c>
      <c r="AF2014" s="90">
        <v>20</v>
      </c>
    </row>
    <row r="2015" spans="1:32">
      <c r="I2015" s="90" t="str">
        <f>IF(H2015="",I2014,VLOOKUP(H2015,装备类型!A:B,2,FALSE))</f>
        <v>胸部</v>
      </c>
      <c r="L2015" s="90" t="s">
        <v>225</v>
      </c>
      <c r="Q2015" s="55" t="str">
        <f t="shared" si="66"/>
        <v/>
      </c>
      <c r="Y2015" s="90" t="str">
        <f>IF(VLOOKUP(I2015,属性值!A:F,2,FALSE)&lt;17,"",IF(P2015="","",INT(VLOOKUP(P2015,属性值!A:G,R2015+1,FALSE)*VLOOKUP(I2015,属性值!A:F,5,FALSE))))</f>
        <v/>
      </c>
      <c r="Z2015" s="90" t="str">
        <f t="shared" si="65"/>
        <v/>
      </c>
      <c r="AA2015" s="90" t="str">
        <f>IF(VLOOKUP(I2015,属性值!A:B,2,FALSE)&gt;16,"",IF(P2015="","",INT(VLOOKUP(P2015,属性值!I:O,R2015+1,FALSE)*VLOOKUP(I2015,属性值!A:D,3,FALSE))))</f>
        <v/>
      </c>
      <c r="AB2015" s="90" t="str">
        <f>IF(VLOOKUP(I2015,属性值!A:B,2,FALSE)&gt;16,"",IF(P2015="","",INT(VLOOKUP(P2015,属性值!I:O,R2015+1,FALSE)*VLOOKUP(I2015,属性值!A:D,4,FALSE))))</f>
        <v/>
      </c>
      <c r="AC2015" s="90">
        <v>26</v>
      </c>
      <c r="AD2015" s="90" t="str">
        <f>IF(AC2015="","",VLOOKUP(AC2015,状态名词!A:C,2,FALSE))</f>
        <v>fireup</v>
      </c>
      <c r="AE2015" s="90" t="str">
        <f>IF(AC2015="","",VLOOKUP(AC2015,状态名词!A:C,3,FALSE))</f>
        <v>火属性强化</v>
      </c>
      <c r="AF2015" s="90">
        <v>10</v>
      </c>
    </row>
    <row r="2016" spans="1:32">
      <c r="I2016" s="90" t="str">
        <f>IF(H2016="",I2015,VLOOKUP(H2016,装备类型!A:B,2,FALSE))</f>
        <v>胸部</v>
      </c>
      <c r="L2016" s="90" t="s">
        <v>225</v>
      </c>
      <c r="Q2016" s="55" t="str">
        <f t="shared" si="66"/>
        <v/>
      </c>
      <c r="Y2016" s="90" t="str">
        <f>IF(VLOOKUP(I2016,属性值!A:F,2,FALSE)&lt;17,"",IF(P2016="","",INT(VLOOKUP(P2016,属性值!A:G,R2016+1,FALSE)*VLOOKUP(I2016,属性值!A:F,5,FALSE))))</f>
        <v/>
      </c>
      <c r="Z2016" s="90" t="str">
        <f t="shared" si="65"/>
        <v/>
      </c>
      <c r="AA2016" s="90" t="str">
        <f>IF(VLOOKUP(I2016,属性值!A:B,2,FALSE)&gt;16,"",IF(P2016="","",INT(VLOOKUP(P2016,属性值!I:O,R2016+1,FALSE)*VLOOKUP(I2016,属性值!A:D,3,FALSE))))</f>
        <v/>
      </c>
      <c r="AB2016" s="90" t="str">
        <f>IF(VLOOKUP(I2016,属性值!A:B,2,FALSE)&gt;16,"",IF(P2016="","",INT(VLOOKUP(P2016,属性值!I:O,R2016+1,FALSE)*VLOOKUP(I2016,属性值!A:D,4,FALSE))))</f>
        <v/>
      </c>
      <c r="AC2016" s="90">
        <v>18</v>
      </c>
      <c r="AD2016" s="90" t="str">
        <f>IF(AC2016="","",VLOOKUP(AC2016,状态名词!A:C,2,FALSE))</f>
        <v>api</v>
      </c>
      <c r="AE2016" s="90" t="str">
        <f>IF(AC2016="","",VLOOKUP(AC2016,状态名词!A:C,3,FALSE))</f>
        <v>法穿</v>
      </c>
      <c r="AF2016" s="90">
        <v>100</v>
      </c>
    </row>
    <row r="2017" spans="1:32">
      <c r="I2017" s="90" t="str">
        <f>IF(H2017="",I2016,VLOOKUP(H2017,装备类型!A:B,2,FALSE))</f>
        <v>胸部</v>
      </c>
      <c r="J2017" s="90">
        <v>3</v>
      </c>
      <c r="K2017" s="90" t="s">
        <v>2480</v>
      </c>
      <c r="L2017" s="90" t="s">
        <v>2477</v>
      </c>
      <c r="O2017" s="90">
        <v>1</v>
      </c>
      <c r="P2017" s="90">
        <v>60</v>
      </c>
      <c r="Q2017" s="55">
        <f t="shared" si="66"/>
        <v>67</v>
      </c>
      <c r="R2017" s="90">
        <v>5</v>
      </c>
      <c r="T2017" s="90" t="s">
        <v>3337</v>
      </c>
      <c r="U2017" s="90">
        <v>33774</v>
      </c>
      <c r="Y2017" s="90" t="str">
        <f>IF(VLOOKUP(I2017,属性值!A:F,2,FALSE)&lt;17,"",IF(P2017="","",INT(VLOOKUP(P2017,属性值!A:G,R2017+1,FALSE)*VLOOKUP(I2017,属性值!A:F,5,FALSE))))</f>
        <v/>
      </c>
      <c r="Z2017" s="90" t="str">
        <f t="shared" si="65"/>
        <v/>
      </c>
      <c r="AA2017" s="90">
        <f>IF(VLOOKUP(I2017,属性值!A:B,2,FALSE)&gt;16,"",IF(P2017="","",INT(VLOOKUP(P2017,属性值!I:O,R2017+1,FALSE)*VLOOKUP(I2017,属性值!A:D,3,FALSE))))</f>
        <v>1285</v>
      </c>
      <c r="AB2017" s="90">
        <f>IF(VLOOKUP(I2017,属性值!A:B,2,FALSE)&gt;16,"",IF(P2017="","",INT(VLOOKUP(P2017,属性值!I:O,R2017+1,FALSE)*VLOOKUP(I2017,属性值!A:D,4,FALSE))))</f>
        <v>642</v>
      </c>
      <c r="AC2017" s="90">
        <v>58</v>
      </c>
      <c r="AD2017" s="90" t="str">
        <f>IF(AC2017="","",VLOOKUP(AC2017,状态名词!A:C,2,FALSE))</f>
        <v>vit</v>
      </c>
      <c r="AE2017" s="90" t="str">
        <f>IF(AC2017="","",VLOOKUP(AC2017,状态名词!A:C,3,FALSE))</f>
        <v>体力</v>
      </c>
      <c r="AF2017" s="90">
        <v>40</v>
      </c>
    </row>
    <row r="2018" spans="1:32">
      <c r="I2018" s="90" t="str">
        <f>IF(H2018="",I2017,VLOOKUP(H2018,装备类型!A:B,2,FALSE))</f>
        <v>胸部</v>
      </c>
      <c r="L2018" s="90" t="s">
        <v>225</v>
      </c>
      <c r="Q2018" s="55" t="str">
        <f t="shared" si="66"/>
        <v/>
      </c>
      <c r="Y2018" s="90" t="str">
        <f>IF(VLOOKUP(I2018,属性值!A:F,2,FALSE)&lt;17,"",IF(P2018="","",INT(VLOOKUP(P2018,属性值!A:G,R2018+1,FALSE)*VLOOKUP(I2018,属性值!A:F,5,FALSE))))</f>
        <v/>
      </c>
      <c r="Z2018" s="90" t="str">
        <f t="shared" ref="Z2018:Z2081" si="67">Y2018</f>
        <v/>
      </c>
      <c r="AA2018" s="90" t="str">
        <f>IF(VLOOKUP(I2018,属性值!A:B,2,FALSE)&gt;16,"",IF(P2018="","",INT(VLOOKUP(P2018,属性值!I:O,R2018+1,FALSE)*VLOOKUP(I2018,属性值!A:D,3,FALSE))))</f>
        <v/>
      </c>
      <c r="AB2018" s="90" t="str">
        <f>IF(VLOOKUP(I2018,属性值!A:B,2,FALSE)&gt;16,"",IF(P2018="","",INT(VLOOKUP(P2018,属性值!I:O,R2018+1,FALSE)*VLOOKUP(I2018,属性值!A:D,4,FALSE))))</f>
        <v/>
      </c>
      <c r="AC2018" s="90">
        <v>26</v>
      </c>
      <c r="AD2018" s="90" t="str">
        <f>IF(AC2018="","",VLOOKUP(AC2018,状态名词!A:C,2,FALSE))</f>
        <v>fireup</v>
      </c>
      <c r="AE2018" s="90" t="str">
        <f>IF(AC2018="","",VLOOKUP(AC2018,状态名词!A:C,3,FALSE))</f>
        <v>火属性强化</v>
      </c>
      <c r="AF2018" s="90">
        <v>0</v>
      </c>
    </row>
    <row r="2019" spans="1:32">
      <c r="I2019" s="90" t="str">
        <f>IF(H2019="",I2018,VLOOKUP(H2019,装备类型!A:B,2,FALSE))</f>
        <v>胸部</v>
      </c>
      <c r="L2019" s="90" t="s">
        <v>225</v>
      </c>
      <c r="Q2019" s="55" t="str">
        <f t="shared" si="66"/>
        <v/>
      </c>
      <c r="Y2019" s="90" t="str">
        <f>IF(VLOOKUP(I2019,属性值!A:F,2,FALSE)&lt;17,"",IF(P2019="","",INT(VLOOKUP(P2019,属性值!A:G,R2019+1,FALSE)*VLOOKUP(I2019,属性值!A:F,5,FALSE))))</f>
        <v/>
      </c>
      <c r="Z2019" s="90" t="str">
        <f t="shared" si="67"/>
        <v/>
      </c>
      <c r="AA2019" s="90" t="str">
        <f>IF(VLOOKUP(I2019,属性值!A:B,2,FALSE)&gt;16,"",IF(P2019="","",INT(VLOOKUP(P2019,属性值!I:O,R2019+1,FALSE)*VLOOKUP(I2019,属性值!A:D,3,FALSE))))</f>
        <v/>
      </c>
      <c r="AB2019" s="90" t="str">
        <f>IF(VLOOKUP(I2019,属性值!A:B,2,FALSE)&gt;16,"",IF(P2019="","",INT(VLOOKUP(P2019,属性值!I:O,R2019+1,FALSE)*VLOOKUP(I2019,属性值!A:D,4,FALSE))))</f>
        <v/>
      </c>
      <c r="AC2019" s="90">
        <v>18</v>
      </c>
      <c r="AD2019" s="90" t="str">
        <f>IF(AC2019="","",VLOOKUP(AC2019,状态名词!A:C,2,FALSE))</f>
        <v>api</v>
      </c>
      <c r="AE2019" s="90" t="str">
        <f>IF(AC2019="","",VLOOKUP(AC2019,状态名词!A:C,3,FALSE))</f>
        <v>法穿</v>
      </c>
      <c r="AF2019" s="90">
        <v>160</v>
      </c>
    </row>
    <row r="2020" spans="1:32">
      <c r="A2020" s="90">
        <v>16117</v>
      </c>
      <c r="B2020" s="90">
        <v>20</v>
      </c>
      <c r="C2020" s="90">
        <v>4</v>
      </c>
      <c r="D2020" s="90">
        <v>20</v>
      </c>
      <c r="E2020" s="90">
        <v>5</v>
      </c>
      <c r="F2020" s="90">
        <v>-5</v>
      </c>
      <c r="H2020" s="90">
        <v>13</v>
      </c>
      <c r="I2020" s="90" t="str">
        <f>IF(H2020="",I2019,VLOOKUP(H2020,装备类型!A:B,2,FALSE))</f>
        <v>腿部</v>
      </c>
      <c r="J2020" s="90">
        <v>1</v>
      </c>
      <c r="K2020" s="90" t="s">
        <v>2481</v>
      </c>
      <c r="L2020" s="90" t="s">
        <v>5501</v>
      </c>
      <c r="O2020" s="90">
        <v>1</v>
      </c>
      <c r="P2020" s="90">
        <v>20</v>
      </c>
      <c r="Q2020" s="55">
        <f t="shared" si="66"/>
        <v>25</v>
      </c>
      <c r="R2020" s="90">
        <v>4</v>
      </c>
      <c r="T2020" s="90" t="s">
        <v>3310</v>
      </c>
      <c r="Y2020" s="90" t="str">
        <f>IF(VLOOKUP(I2020,属性值!A:F,2,FALSE)&lt;17,"",IF(P2020="","",INT(VLOOKUP(P2020,属性值!A:G,R2020+1,FALSE)*VLOOKUP(I2020,属性值!A:F,5,FALSE))))</f>
        <v/>
      </c>
      <c r="Z2020" s="90" t="str">
        <f t="shared" si="67"/>
        <v/>
      </c>
      <c r="AA2020" s="90">
        <f>IF(VLOOKUP(I2020,属性值!A:B,2,FALSE)&gt;16,"",IF(P2020="","",INT(VLOOKUP(P2020,属性值!I:O,R2020+1,FALSE)*VLOOKUP(I2020,属性值!A:D,3,FALSE))))</f>
        <v>260</v>
      </c>
      <c r="AB2020" s="90">
        <f>IF(VLOOKUP(I2020,属性值!A:B,2,FALSE)&gt;16,"",IF(P2020="","",INT(VLOOKUP(P2020,属性值!I:O,R2020+1,FALSE)*VLOOKUP(I2020,属性值!A:D,4,FALSE))))</f>
        <v>130</v>
      </c>
      <c r="AC2020" s="90">
        <v>58</v>
      </c>
      <c r="AD2020" s="90" t="str">
        <f>IF(AC2020="","",VLOOKUP(AC2020,状态名词!A:C,2,FALSE))</f>
        <v>vit</v>
      </c>
      <c r="AE2020" s="90" t="str">
        <f>IF(AC2020="","",VLOOKUP(AC2020,状态名词!A:C,3,FALSE))</f>
        <v>体力</v>
      </c>
      <c r="AF2020" s="90">
        <v>20</v>
      </c>
    </row>
    <row r="2021" spans="1:32">
      <c r="I2021" s="90" t="str">
        <f>IF(H2021="",I2020,VLOOKUP(H2021,装备类型!A:B,2,FALSE))</f>
        <v>腿部</v>
      </c>
      <c r="L2021" s="90" t="s">
        <v>225</v>
      </c>
      <c r="Q2021" s="55" t="str">
        <f t="shared" si="66"/>
        <v/>
      </c>
      <c r="Y2021" s="90" t="str">
        <f>IF(VLOOKUP(I2021,属性值!A:F,2,FALSE)&lt;17,"",IF(P2021="","",INT(VLOOKUP(P2021,属性值!A:G,R2021+1,FALSE)*VLOOKUP(I2021,属性值!A:F,5,FALSE))))</f>
        <v/>
      </c>
      <c r="Z2021" s="90" t="str">
        <f t="shared" si="67"/>
        <v/>
      </c>
      <c r="AA2021" s="90" t="str">
        <f>IF(VLOOKUP(I2021,属性值!A:B,2,FALSE)&gt;16,"",IF(P2021="","",INT(VLOOKUP(P2021,属性值!I:O,R2021+1,FALSE)*VLOOKUP(I2021,属性值!A:D,3,FALSE))))</f>
        <v/>
      </c>
      <c r="AB2021" s="90" t="str">
        <f>IF(VLOOKUP(I2021,属性值!A:B,2,FALSE)&gt;16,"",IF(P2021="","",INT(VLOOKUP(P2021,属性值!I:O,R2021+1,FALSE)*VLOOKUP(I2021,属性值!A:D,4,FALSE))))</f>
        <v/>
      </c>
      <c r="AC2021" s="90">
        <v>25</v>
      </c>
      <c r="AD2021" s="90" t="str">
        <f>IF(AC2021="","",VLOOKUP(AC2021,状态名词!A:C,2,FALSE))</f>
        <v>duochong</v>
      </c>
      <c r="AE2021" s="90" t="str">
        <f>IF(AC2021="","",VLOOKUP(AC2021,状态名词!A:C,3,FALSE))</f>
        <v>多重施法</v>
      </c>
      <c r="AF2021" s="90">
        <v>20</v>
      </c>
    </row>
    <row r="2022" spans="1:32">
      <c r="I2022" s="90" t="str">
        <f>IF(H2022="",I2021,VLOOKUP(H2022,装备类型!A:B,2,FALSE))</f>
        <v>腿部</v>
      </c>
      <c r="L2022" s="90" t="s">
        <v>225</v>
      </c>
      <c r="Q2022" s="55" t="str">
        <f t="shared" si="66"/>
        <v/>
      </c>
      <c r="Y2022" s="90" t="str">
        <f>IF(VLOOKUP(I2022,属性值!A:F,2,FALSE)&lt;17,"",IF(P2022="","",INT(VLOOKUP(P2022,属性值!A:G,R2022+1,FALSE)*VLOOKUP(I2022,属性值!A:F,5,FALSE))))</f>
        <v/>
      </c>
      <c r="Z2022" s="90" t="str">
        <f t="shared" si="67"/>
        <v/>
      </c>
      <c r="AA2022" s="90" t="str">
        <f>IF(VLOOKUP(I2022,属性值!A:B,2,FALSE)&gt;16,"",IF(P2022="","",INT(VLOOKUP(P2022,属性值!I:O,R2022+1,FALSE)*VLOOKUP(I2022,属性值!A:D,3,FALSE))))</f>
        <v/>
      </c>
      <c r="AB2022" s="90" t="str">
        <f>IF(VLOOKUP(I2022,属性值!A:B,2,FALSE)&gt;16,"",IF(P2022="","",INT(VLOOKUP(P2022,属性值!I:O,R2022+1,FALSE)*VLOOKUP(I2022,属性值!A:D,4,FALSE))))</f>
        <v/>
      </c>
      <c r="AC2022" s="90">
        <v>21</v>
      </c>
      <c r="AD2022" s="90" t="str">
        <f>IF(AC2022="","",VLOOKUP(AC2022,状态名词!A:C,2,FALSE))</f>
        <v>speed</v>
      </c>
      <c r="AE2022" s="90" t="str">
        <f>IF(AC2022="","",VLOOKUP(AC2022,状态名词!A:C,3,FALSE))</f>
        <v>速度+</v>
      </c>
      <c r="AF2022" s="90">
        <v>60</v>
      </c>
    </row>
    <row r="2023" spans="1:32">
      <c r="I2023" s="90" t="str">
        <f>IF(H2023="",I2022,VLOOKUP(H2023,装备类型!A:B,2,FALSE))</f>
        <v>腿部</v>
      </c>
      <c r="J2023" s="90">
        <v>2</v>
      </c>
      <c r="K2023" s="90" t="s">
        <v>2482</v>
      </c>
      <c r="L2023" s="90" t="s">
        <v>2477</v>
      </c>
      <c r="O2023" s="90">
        <v>1</v>
      </c>
      <c r="P2023" s="90">
        <v>40</v>
      </c>
      <c r="Q2023" s="55">
        <f t="shared" si="66"/>
        <v>45</v>
      </c>
      <c r="R2023" s="90">
        <v>4</v>
      </c>
      <c r="T2023" s="90" t="s">
        <v>3310</v>
      </c>
      <c r="Y2023" s="90" t="str">
        <f>IF(VLOOKUP(I2023,属性值!A:F,2,FALSE)&lt;17,"",IF(P2023="","",INT(VLOOKUP(P2023,属性值!A:G,R2023+1,FALSE)*VLOOKUP(I2023,属性值!A:F,5,FALSE))))</f>
        <v/>
      </c>
      <c r="Z2023" s="90" t="str">
        <f t="shared" si="67"/>
        <v/>
      </c>
      <c r="AA2023" s="90">
        <f>IF(VLOOKUP(I2023,属性值!A:B,2,FALSE)&gt;16,"",IF(P2023="","",INT(VLOOKUP(P2023,属性值!I:O,R2023+1,FALSE)*VLOOKUP(I2023,属性值!A:D,3,FALSE))))</f>
        <v>572</v>
      </c>
      <c r="AB2023" s="90">
        <f>IF(VLOOKUP(I2023,属性值!A:B,2,FALSE)&gt;16,"",IF(P2023="","",INT(VLOOKUP(P2023,属性值!I:O,R2023+1,FALSE)*VLOOKUP(I2023,属性值!A:D,4,FALSE))))</f>
        <v>286</v>
      </c>
      <c r="AC2023" s="90">
        <v>58</v>
      </c>
      <c r="AD2023" s="90" t="str">
        <f>IF(AC2023="","",VLOOKUP(AC2023,状态名词!A:C,2,FALSE))</f>
        <v>vit</v>
      </c>
      <c r="AE2023" s="90" t="str">
        <f>IF(AC2023="","",VLOOKUP(AC2023,状态名词!A:C,3,FALSE))</f>
        <v>体力</v>
      </c>
      <c r="AF2023" s="90">
        <v>20</v>
      </c>
    </row>
    <row r="2024" spans="1:32">
      <c r="I2024" s="90" t="str">
        <f>IF(H2024="",I2023,VLOOKUP(H2024,装备类型!A:B,2,FALSE))</f>
        <v>腿部</v>
      </c>
      <c r="L2024" s="90" t="s">
        <v>225</v>
      </c>
      <c r="Q2024" s="55" t="str">
        <f t="shared" si="66"/>
        <v/>
      </c>
      <c r="Y2024" s="90" t="str">
        <f>IF(VLOOKUP(I2024,属性值!A:F,2,FALSE)&lt;17,"",IF(P2024="","",INT(VLOOKUP(P2024,属性值!A:G,R2024+1,FALSE)*VLOOKUP(I2024,属性值!A:F,5,FALSE))))</f>
        <v/>
      </c>
      <c r="Z2024" s="90" t="str">
        <f t="shared" si="67"/>
        <v/>
      </c>
      <c r="AA2024" s="90" t="str">
        <f>IF(VLOOKUP(I2024,属性值!A:B,2,FALSE)&gt;16,"",IF(P2024="","",INT(VLOOKUP(P2024,属性值!I:O,R2024+1,FALSE)*VLOOKUP(I2024,属性值!A:D,3,FALSE))))</f>
        <v/>
      </c>
      <c r="AB2024" s="90" t="str">
        <f>IF(VLOOKUP(I2024,属性值!A:B,2,FALSE)&gt;16,"",IF(P2024="","",INT(VLOOKUP(P2024,属性值!I:O,R2024+1,FALSE)*VLOOKUP(I2024,属性值!A:D,4,FALSE))))</f>
        <v/>
      </c>
      <c r="AC2024" s="90">
        <v>25</v>
      </c>
      <c r="AD2024" s="90" t="str">
        <f>IF(AC2024="","",VLOOKUP(AC2024,状态名词!A:C,2,FALSE))</f>
        <v>duochong</v>
      </c>
      <c r="AE2024" s="90" t="str">
        <f>IF(AC2024="","",VLOOKUP(AC2024,状态名词!A:C,3,FALSE))</f>
        <v>多重施法</v>
      </c>
      <c r="AF2024" s="90">
        <v>50</v>
      </c>
    </row>
    <row r="2025" spans="1:32">
      <c r="I2025" s="90" t="str">
        <f>IF(H2025="",I2024,VLOOKUP(H2025,装备类型!A:B,2,FALSE))</f>
        <v>腿部</v>
      </c>
      <c r="L2025" s="90" t="s">
        <v>225</v>
      </c>
      <c r="Q2025" s="55" t="str">
        <f t="shared" si="66"/>
        <v/>
      </c>
      <c r="Y2025" s="90" t="str">
        <f>IF(VLOOKUP(I2025,属性值!A:F,2,FALSE)&lt;17,"",IF(P2025="","",INT(VLOOKUP(P2025,属性值!A:G,R2025+1,FALSE)*VLOOKUP(I2025,属性值!A:F,5,FALSE))))</f>
        <v/>
      </c>
      <c r="Z2025" s="90" t="str">
        <f t="shared" si="67"/>
        <v/>
      </c>
      <c r="AA2025" s="90" t="str">
        <f>IF(VLOOKUP(I2025,属性值!A:B,2,FALSE)&gt;16,"",IF(P2025="","",INT(VLOOKUP(P2025,属性值!I:O,R2025+1,FALSE)*VLOOKUP(I2025,属性值!A:D,3,FALSE))))</f>
        <v/>
      </c>
      <c r="AB2025" s="90" t="str">
        <f>IF(VLOOKUP(I2025,属性值!A:B,2,FALSE)&gt;16,"",IF(P2025="","",INT(VLOOKUP(P2025,属性值!I:O,R2025+1,FALSE)*VLOOKUP(I2025,属性值!A:D,4,FALSE))))</f>
        <v/>
      </c>
      <c r="AC2025" s="90">
        <v>21</v>
      </c>
      <c r="AD2025" s="90" t="str">
        <f>IF(AC2025="","",VLOOKUP(AC2025,状态名词!A:C,2,FALSE))</f>
        <v>speed</v>
      </c>
      <c r="AE2025" s="90" t="str">
        <f>IF(AC2025="","",VLOOKUP(AC2025,状态名词!A:C,3,FALSE))</f>
        <v>速度+</v>
      </c>
      <c r="AF2025" s="90">
        <v>100</v>
      </c>
    </row>
    <row r="2026" spans="1:32">
      <c r="I2026" s="90" t="str">
        <f>IF(H2026="",I2025,VLOOKUP(H2026,装备类型!A:B,2,FALSE))</f>
        <v>腿部</v>
      </c>
      <c r="J2026" s="90">
        <v>3</v>
      </c>
      <c r="K2026" s="90" t="s">
        <v>2483</v>
      </c>
      <c r="L2026" s="90" t="s">
        <v>2477</v>
      </c>
      <c r="O2026" s="90">
        <v>1</v>
      </c>
      <c r="P2026" s="90">
        <v>60</v>
      </c>
      <c r="Q2026" s="55">
        <f t="shared" si="66"/>
        <v>67</v>
      </c>
      <c r="R2026" s="90">
        <v>5</v>
      </c>
      <c r="T2026" s="90" t="s">
        <v>3310</v>
      </c>
      <c r="U2026" s="90">
        <v>33775</v>
      </c>
      <c r="Y2026" s="90" t="str">
        <f>IF(VLOOKUP(I2026,属性值!A:F,2,FALSE)&lt;17,"",IF(P2026="","",INT(VLOOKUP(P2026,属性值!A:G,R2026+1,FALSE)*VLOOKUP(I2026,属性值!A:F,5,FALSE))))</f>
        <v/>
      </c>
      <c r="Z2026" s="90" t="str">
        <f t="shared" si="67"/>
        <v/>
      </c>
      <c r="AA2026" s="90">
        <f>IF(VLOOKUP(I2026,属性值!A:B,2,FALSE)&gt;16,"",IF(P2026="","",INT(VLOOKUP(P2026,属性值!I:O,R2026+1,FALSE)*VLOOKUP(I2026,属性值!A:D,3,FALSE))))</f>
        <v>1285</v>
      </c>
      <c r="AB2026" s="90">
        <f>IF(VLOOKUP(I2026,属性值!A:B,2,FALSE)&gt;16,"",IF(P2026="","",INT(VLOOKUP(P2026,属性值!I:O,R2026+1,FALSE)*VLOOKUP(I2026,属性值!A:D,4,FALSE))))</f>
        <v>642</v>
      </c>
      <c r="AC2026" s="90">
        <v>58</v>
      </c>
      <c r="AD2026" s="90" t="str">
        <f>IF(AC2026="","",VLOOKUP(AC2026,状态名词!A:C,2,FALSE))</f>
        <v>vit</v>
      </c>
      <c r="AE2026" s="90" t="str">
        <f>IF(AC2026="","",VLOOKUP(AC2026,状态名词!A:C,3,FALSE))</f>
        <v>体力</v>
      </c>
      <c r="AF2026" s="90">
        <v>40</v>
      </c>
    </row>
    <row r="2027" spans="1:32">
      <c r="I2027" s="90" t="str">
        <f>IF(H2027="",I2026,VLOOKUP(H2027,装备类型!A:B,2,FALSE))</f>
        <v>腿部</v>
      </c>
      <c r="L2027" s="90" t="s">
        <v>225</v>
      </c>
      <c r="Q2027" s="55" t="str">
        <f t="shared" si="66"/>
        <v/>
      </c>
      <c r="Y2027" s="90" t="str">
        <f>IF(VLOOKUP(I2027,属性值!A:F,2,FALSE)&lt;17,"",IF(P2027="","",INT(VLOOKUP(P2027,属性值!A:G,R2027+1,FALSE)*VLOOKUP(I2027,属性值!A:F,5,FALSE))))</f>
        <v/>
      </c>
      <c r="Z2027" s="90" t="str">
        <f t="shared" si="67"/>
        <v/>
      </c>
      <c r="AA2027" s="90" t="str">
        <f>IF(VLOOKUP(I2027,属性值!A:B,2,FALSE)&gt;16,"",IF(P2027="","",INT(VLOOKUP(P2027,属性值!I:O,R2027+1,FALSE)*VLOOKUP(I2027,属性值!A:D,3,FALSE))))</f>
        <v/>
      </c>
      <c r="AB2027" s="90" t="str">
        <f>IF(VLOOKUP(I2027,属性值!A:B,2,FALSE)&gt;16,"",IF(P2027="","",INT(VLOOKUP(P2027,属性值!I:O,R2027+1,FALSE)*VLOOKUP(I2027,属性值!A:D,4,FALSE))))</f>
        <v/>
      </c>
      <c r="AC2027" s="90">
        <v>25</v>
      </c>
      <c r="AD2027" s="90" t="str">
        <f>IF(AC2027="","",VLOOKUP(AC2027,状态名词!A:C,2,FALSE))</f>
        <v>duochong</v>
      </c>
      <c r="AE2027" s="90" t="str">
        <f>IF(AC2027="","",VLOOKUP(AC2027,状态名词!A:C,3,FALSE))</f>
        <v>多重施法</v>
      </c>
      <c r="AF2027" s="90">
        <v>80</v>
      </c>
    </row>
    <row r="2028" spans="1:32">
      <c r="I2028" s="90" t="str">
        <f>IF(H2028="",I2027,VLOOKUP(H2028,装备类型!A:B,2,FALSE))</f>
        <v>腿部</v>
      </c>
      <c r="L2028" s="90" t="s">
        <v>225</v>
      </c>
      <c r="Q2028" s="55" t="str">
        <f t="shared" si="66"/>
        <v/>
      </c>
      <c r="Y2028" s="90" t="str">
        <f>IF(VLOOKUP(I2028,属性值!A:F,2,FALSE)&lt;17,"",IF(P2028="","",INT(VLOOKUP(P2028,属性值!A:G,R2028+1,FALSE)*VLOOKUP(I2028,属性值!A:F,5,FALSE))))</f>
        <v/>
      </c>
      <c r="Z2028" s="90" t="str">
        <f t="shared" si="67"/>
        <v/>
      </c>
      <c r="AA2028" s="90" t="str">
        <f>IF(VLOOKUP(I2028,属性值!A:B,2,FALSE)&gt;16,"",IF(P2028="","",INT(VLOOKUP(P2028,属性值!I:O,R2028+1,FALSE)*VLOOKUP(I2028,属性值!A:D,3,FALSE))))</f>
        <v/>
      </c>
      <c r="AB2028" s="90" t="str">
        <f>IF(VLOOKUP(I2028,属性值!A:B,2,FALSE)&gt;16,"",IF(P2028="","",INT(VLOOKUP(P2028,属性值!I:O,R2028+1,FALSE)*VLOOKUP(I2028,属性值!A:D,4,FALSE))))</f>
        <v/>
      </c>
      <c r="AC2028" s="90">
        <v>21</v>
      </c>
      <c r="AD2028" s="90" t="str">
        <f>IF(AC2028="","",VLOOKUP(AC2028,状态名词!A:C,2,FALSE))</f>
        <v>speed</v>
      </c>
      <c r="AE2028" s="90" t="str">
        <f>IF(AC2028="","",VLOOKUP(AC2028,状态名词!A:C,3,FALSE))</f>
        <v>速度+</v>
      </c>
      <c r="AF2028" s="90">
        <v>160</v>
      </c>
    </row>
    <row r="2029" spans="1:32">
      <c r="A2029" s="90">
        <v>16118</v>
      </c>
      <c r="B2029" s="90">
        <v>20</v>
      </c>
      <c r="C2029" s="90">
        <v>4</v>
      </c>
      <c r="D2029" s="90">
        <v>20</v>
      </c>
      <c r="E2029" s="90">
        <v>5</v>
      </c>
      <c r="F2029" s="90">
        <v>-5</v>
      </c>
      <c r="H2029" s="90">
        <v>14</v>
      </c>
      <c r="I2029" s="90" t="str">
        <f>IF(H2029="",I2028,VLOOKUP(H2029,装备类型!A:B,2,FALSE))</f>
        <v>戒指</v>
      </c>
      <c r="J2029" s="90">
        <v>1</v>
      </c>
      <c r="K2029" s="90" t="s">
        <v>2484</v>
      </c>
      <c r="L2029" s="90" t="s">
        <v>5501</v>
      </c>
      <c r="O2029" s="90">
        <v>1</v>
      </c>
      <c r="P2029" s="90">
        <v>20</v>
      </c>
      <c r="Q2029" s="55">
        <f t="shared" si="66"/>
        <v>25</v>
      </c>
      <c r="R2029" s="90">
        <v>4</v>
      </c>
      <c r="T2029" s="90" t="s">
        <v>3338</v>
      </c>
      <c r="Y2029" s="90" t="str">
        <f>IF(VLOOKUP(I2029,属性值!A:F,2,FALSE)&lt;17,"",IF(P2029="","",INT(VLOOKUP(P2029,属性值!A:G,R2029+1,FALSE)*VLOOKUP(I2029,属性值!A:F,5,FALSE))))</f>
        <v/>
      </c>
      <c r="Z2029" s="90" t="str">
        <f t="shared" si="67"/>
        <v/>
      </c>
      <c r="AA2029" s="90">
        <f>IF(VLOOKUP(I2029,属性值!A:B,2,FALSE)&gt;16,"",IF(P2029="","",INT(VLOOKUP(P2029,属性值!I:O,R2029+1,FALSE)*VLOOKUP(I2029,属性值!A:D,3,FALSE))))</f>
        <v>130</v>
      </c>
      <c r="AB2029" s="90">
        <f>IF(VLOOKUP(I2029,属性值!A:B,2,FALSE)&gt;16,"",IF(P2029="","",INT(VLOOKUP(P2029,属性值!I:O,R2029+1,FALSE)*VLOOKUP(I2029,属性值!A:D,4,FALSE))))</f>
        <v>260</v>
      </c>
      <c r="AC2029" s="90">
        <v>54</v>
      </c>
      <c r="AD2029" s="90" t="str">
        <f>IF(AC2029="","",VLOOKUP(AC2029,状态名词!A:C,2,FALSE))</f>
        <v>spi</v>
      </c>
      <c r="AE2029" s="90" t="str">
        <f>IF(AC2029="","",VLOOKUP(AC2029,状态名词!A:C,3,FALSE))</f>
        <v>精神</v>
      </c>
      <c r="AF2029" s="90">
        <v>20</v>
      </c>
    </row>
    <row r="2030" spans="1:32">
      <c r="I2030" s="90" t="str">
        <f>IF(H2030="",I2029,VLOOKUP(H2030,装备类型!A:B,2,FALSE))</f>
        <v>戒指</v>
      </c>
      <c r="L2030" s="90" t="s">
        <v>225</v>
      </c>
      <c r="Q2030" s="55" t="str">
        <f t="shared" si="66"/>
        <v/>
      </c>
      <c r="Y2030" s="90" t="str">
        <f>IF(VLOOKUP(I2030,属性值!A:F,2,FALSE)&lt;17,"",IF(P2030="","",INT(VLOOKUP(P2030,属性值!A:G,R2030+1,FALSE)*VLOOKUP(I2030,属性值!A:F,5,FALSE))))</f>
        <v/>
      </c>
      <c r="Z2030" s="90" t="str">
        <f t="shared" si="67"/>
        <v/>
      </c>
      <c r="AA2030" s="90" t="str">
        <f>IF(VLOOKUP(I2030,属性值!A:B,2,FALSE)&gt;16,"",IF(P2030="","",INT(VLOOKUP(P2030,属性值!I:O,R2030+1,FALSE)*VLOOKUP(I2030,属性值!A:D,3,FALSE))))</f>
        <v/>
      </c>
      <c r="AB2030" s="90" t="str">
        <f>IF(VLOOKUP(I2030,属性值!A:B,2,FALSE)&gt;16,"",IF(P2030="","",INT(VLOOKUP(P2030,属性值!I:O,R2030+1,FALSE)*VLOOKUP(I2030,属性值!A:D,4,FALSE))))</f>
        <v/>
      </c>
      <c r="AC2030" s="90">
        <v>21</v>
      </c>
      <c r="AD2030" s="90" t="str">
        <f>IF(AC2030="","",VLOOKUP(AC2030,状态名词!A:C,2,FALSE))</f>
        <v>speed</v>
      </c>
      <c r="AE2030" s="90" t="str">
        <f>IF(AC2030="","",VLOOKUP(AC2030,状态名词!A:C,3,FALSE))</f>
        <v>速度+</v>
      </c>
      <c r="AF2030" s="90">
        <v>60</v>
      </c>
    </row>
    <row r="2031" spans="1:32">
      <c r="I2031" s="90" t="str">
        <f>IF(H2031="",I2030,VLOOKUP(H2031,装备类型!A:B,2,FALSE))</f>
        <v>戒指</v>
      </c>
      <c r="L2031" s="90" t="s">
        <v>225</v>
      </c>
      <c r="Q2031" s="55" t="str">
        <f t="shared" si="66"/>
        <v/>
      </c>
      <c r="Y2031" s="90" t="str">
        <f>IF(VLOOKUP(I2031,属性值!A:F,2,FALSE)&lt;17,"",IF(P2031="","",INT(VLOOKUP(P2031,属性值!A:G,R2031+1,FALSE)*VLOOKUP(I2031,属性值!A:F,5,FALSE))))</f>
        <v/>
      </c>
      <c r="Z2031" s="90" t="str">
        <f t="shared" si="67"/>
        <v/>
      </c>
      <c r="AA2031" s="90" t="str">
        <f>IF(VLOOKUP(I2031,属性值!A:B,2,FALSE)&gt;16,"",IF(P2031="","",INT(VLOOKUP(P2031,属性值!I:O,R2031+1,FALSE)*VLOOKUP(I2031,属性值!A:D,3,FALSE))))</f>
        <v/>
      </c>
      <c r="AB2031" s="90" t="str">
        <f>IF(VLOOKUP(I2031,属性值!A:B,2,FALSE)&gt;16,"",IF(P2031="","",INT(VLOOKUP(P2031,属性值!I:O,R2031+1,FALSE)*VLOOKUP(I2031,属性值!A:D,4,FALSE))))</f>
        <v/>
      </c>
      <c r="AC2031" s="90">
        <v>19</v>
      </c>
      <c r="AD2031" s="90" t="str">
        <f>IF(AC2031="","",VLOOKUP(AC2031,状态名词!A:C,2,FALSE))</f>
        <v>rating</v>
      </c>
      <c r="AE2031" s="90" t="str">
        <f>IF(AC2031="","",VLOOKUP(AC2031,状态名词!A:C,3,FALSE))</f>
        <v>暴击+</v>
      </c>
      <c r="AF2031" s="90">
        <v>60</v>
      </c>
    </row>
    <row r="2032" spans="1:32">
      <c r="I2032" s="90" t="str">
        <f>IF(H2032="",I2031,VLOOKUP(H2032,装备类型!A:B,2,FALSE))</f>
        <v>戒指</v>
      </c>
      <c r="J2032" s="90">
        <v>2</v>
      </c>
      <c r="K2032" s="90" t="s">
        <v>2485</v>
      </c>
      <c r="L2032" s="90" t="s">
        <v>2477</v>
      </c>
      <c r="O2032" s="90">
        <v>1</v>
      </c>
      <c r="P2032" s="90">
        <v>40</v>
      </c>
      <c r="Q2032" s="55">
        <f t="shared" si="66"/>
        <v>45</v>
      </c>
      <c r="R2032" s="90">
        <v>4</v>
      </c>
      <c r="T2032" s="90" t="s">
        <v>3338</v>
      </c>
      <c r="Y2032" s="90" t="str">
        <f>IF(VLOOKUP(I2032,属性值!A:F,2,FALSE)&lt;17,"",IF(P2032="","",INT(VLOOKUP(P2032,属性值!A:G,R2032+1,FALSE)*VLOOKUP(I2032,属性值!A:F,5,FALSE))))</f>
        <v/>
      </c>
      <c r="Z2032" s="90" t="str">
        <f t="shared" si="67"/>
        <v/>
      </c>
      <c r="AA2032" s="90">
        <f>IF(VLOOKUP(I2032,属性值!A:B,2,FALSE)&gt;16,"",IF(P2032="","",INT(VLOOKUP(P2032,属性值!I:O,R2032+1,FALSE)*VLOOKUP(I2032,属性值!A:D,3,FALSE))))</f>
        <v>286</v>
      </c>
      <c r="AB2032" s="90">
        <f>IF(VLOOKUP(I2032,属性值!A:B,2,FALSE)&gt;16,"",IF(P2032="","",INT(VLOOKUP(P2032,属性值!I:O,R2032+1,FALSE)*VLOOKUP(I2032,属性值!A:D,4,FALSE))))</f>
        <v>572</v>
      </c>
      <c r="AC2032" s="90">
        <v>54</v>
      </c>
      <c r="AD2032" s="90" t="str">
        <f>IF(AC2032="","",VLOOKUP(AC2032,状态名词!A:C,2,FALSE))</f>
        <v>spi</v>
      </c>
      <c r="AE2032" s="90" t="str">
        <f>IF(AC2032="","",VLOOKUP(AC2032,状态名词!A:C,3,FALSE))</f>
        <v>精神</v>
      </c>
      <c r="AF2032" s="90">
        <v>40</v>
      </c>
    </row>
    <row r="2033" spans="1:32">
      <c r="I2033" s="90" t="str">
        <f>IF(H2033="",I2032,VLOOKUP(H2033,装备类型!A:B,2,FALSE))</f>
        <v>戒指</v>
      </c>
      <c r="L2033" s="90" t="s">
        <v>225</v>
      </c>
      <c r="Q2033" s="55" t="str">
        <f t="shared" si="66"/>
        <v/>
      </c>
      <c r="Y2033" s="90" t="str">
        <f>IF(VLOOKUP(I2033,属性值!A:F,2,FALSE)&lt;17,"",IF(P2033="","",INT(VLOOKUP(P2033,属性值!A:G,R2033+1,FALSE)*VLOOKUP(I2033,属性值!A:F,5,FALSE))))</f>
        <v/>
      </c>
      <c r="Z2033" s="90" t="str">
        <f t="shared" si="67"/>
        <v/>
      </c>
      <c r="AA2033" s="90" t="str">
        <f>IF(VLOOKUP(I2033,属性值!A:B,2,FALSE)&gt;16,"",IF(P2033="","",INT(VLOOKUP(P2033,属性值!I:O,R2033+1,FALSE)*VLOOKUP(I2033,属性值!A:D,3,FALSE))))</f>
        <v/>
      </c>
      <c r="AB2033" s="90" t="str">
        <f>IF(VLOOKUP(I2033,属性值!A:B,2,FALSE)&gt;16,"",IF(P2033="","",INT(VLOOKUP(P2033,属性值!I:O,R2033+1,FALSE)*VLOOKUP(I2033,属性值!A:D,4,FALSE))))</f>
        <v/>
      </c>
      <c r="AC2033" s="90">
        <v>21</v>
      </c>
      <c r="AD2033" s="90" t="str">
        <f>IF(AC2033="","",VLOOKUP(AC2033,状态名词!A:C,2,FALSE))</f>
        <v>speed</v>
      </c>
      <c r="AE2033" s="90" t="str">
        <f>IF(AC2033="","",VLOOKUP(AC2033,状态名词!A:C,3,FALSE))</f>
        <v>速度+</v>
      </c>
      <c r="AF2033" s="90">
        <v>100</v>
      </c>
    </row>
    <row r="2034" spans="1:32">
      <c r="I2034" s="90" t="str">
        <f>IF(H2034="",I2033,VLOOKUP(H2034,装备类型!A:B,2,FALSE))</f>
        <v>戒指</v>
      </c>
      <c r="L2034" s="90" t="s">
        <v>225</v>
      </c>
      <c r="Q2034" s="55" t="str">
        <f t="shared" si="66"/>
        <v/>
      </c>
      <c r="Y2034" s="90" t="str">
        <f>IF(VLOOKUP(I2034,属性值!A:F,2,FALSE)&lt;17,"",IF(P2034="","",INT(VLOOKUP(P2034,属性值!A:G,R2034+1,FALSE)*VLOOKUP(I2034,属性值!A:F,5,FALSE))))</f>
        <v/>
      </c>
      <c r="Z2034" s="90" t="str">
        <f t="shared" si="67"/>
        <v/>
      </c>
      <c r="AA2034" s="90" t="str">
        <f>IF(VLOOKUP(I2034,属性值!A:B,2,FALSE)&gt;16,"",IF(P2034="","",INT(VLOOKUP(P2034,属性值!I:O,R2034+1,FALSE)*VLOOKUP(I2034,属性值!A:D,3,FALSE))))</f>
        <v/>
      </c>
      <c r="AB2034" s="90" t="str">
        <f>IF(VLOOKUP(I2034,属性值!A:B,2,FALSE)&gt;16,"",IF(P2034="","",INT(VLOOKUP(P2034,属性值!I:O,R2034+1,FALSE)*VLOOKUP(I2034,属性值!A:D,4,FALSE))))</f>
        <v/>
      </c>
      <c r="AC2034" s="90">
        <v>19</v>
      </c>
      <c r="AD2034" s="90" t="str">
        <f>IF(AC2034="","",VLOOKUP(AC2034,状态名词!A:C,2,FALSE))</f>
        <v>rating</v>
      </c>
      <c r="AE2034" s="90" t="str">
        <f>IF(AC2034="","",VLOOKUP(AC2034,状态名词!A:C,3,FALSE))</f>
        <v>暴击+</v>
      </c>
      <c r="AF2034" s="90">
        <v>100</v>
      </c>
    </row>
    <row r="2035" spans="1:32">
      <c r="I2035" s="90" t="str">
        <f>IF(H2035="",I2034,VLOOKUP(H2035,装备类型!A:B,2,FALSE))</f>
        <v>戒指</v>
      </c>
      <c r="J2035" s="90">
        <v>3</v>
      </c>
      <c r="K2035" s="90" t="s">
        <v>2486</v>
      </c>
      <c r="L2035" s="90" t="s">
        <v>2477</v>
      </c>
      <c r="O2035" s="90">
        <v>1</v>
      </c>
      <c r="P2035" s="90">
        <v>60</v>
      </c>
      <c r="Q2035" s="55">
        <f t="shared" si="66"/>
        <v>67</v>
      </c>
      <c r="R2035" s="90">
        <v>5</v>
      </c>
      <c r="T2035" s="90" t="s">
        <v>3338</v>
      </c>
      <c r="U2035" s="90">
        <v>33776</v>
      </c>
      <c r="Y2035" s="90" t="str">
        <f>IF(VLOOKUP(I2035,属性值!A:F,2,FALSE)&lt;17,"",IF(P2035="","",INT(VLOOKUP(P2035,属性值!A:G,R2035+1,FALSE)*VLOOKUP(I2035,属性值!A:F,5,FALSE))))</f>
        <v/>
      </c>
      <c r="Z2035" s="90" t="str">
        <f t="shared" si="67"/>
        <v/>
      </c>
      <c r="AA2035" s="90">
        <f>IF(VLOOKUP(I2035,属性值!A:B,2,FALSE)&gt;16,"",IF(P2035="","",INT(VLOOKUP(P2035,属性值!I:O,R2035+1,FALSE)*VLOOKUP(I2035,属性值!A:D,3,FALSE))))</f>
        <v>642</v>
      </c>
      <c r="AB2035" s="90">
        <f>IF(VLOOKUP(I2035,属性值!A:B,2,FALSE)&gt;16,"",IF(P2035="","",INT(VLOOKUP(P2035,属性值!I:O,R2035+1,FALSE)*VLOOKUP(I2035,属性值!A:D,4,FALSE))))</f>
        <v>1285</v>
      </c>
      <c r="AC2035" s="90">
        <v>54</v>
      </c>
      <c r="AD2035" s="90" t="str">
        <f>IF(AC2035="","",VLOOKUP(AC2035,状态名词!A:C,2,FALSE))</f>
        <v>spi</v>
      </c>
      <c r="AE2035" s="90" t="str">
        <f>IF(AC2035="","",VLOOKUP(AC2035,状态名词!A:C,3,FALSE))</f>
        <v>精神</v>
      </c>
      <c r="AF2035" s="90">
        <v>70</v>
      </c>
    </row>
    <row r="2036" spans="1:32">
      <c r="I2036" s="90" t="str">
        <f>IF(H2036="",I2035,VLOOKUP(H2036,装备类型!A:B,2,FALSE))</f>
        <v>戒指</v>
      </c>
      <c r="L2036" s="90" t="s">
        <v>225</v>
      </c>
      <c r="Q2036" s="55" t="str">
        <f t="shared" si="66"/>
        <v/>
      </c>
      <c r="Y2036" s="90" t="str">
        <f>IF(VLOOKUP(I2036,属性值!A:F,2,FALSE)&lt;17,"",IF(P2036="","",INT(VLOOKUP(P2036,属性值!A:G,R2036+1,FALSE)*VLOOKUP(I2036,属性值!A:F,5,FALSE))))</f>
        <v/>
      </c>
      <c r="Z2036" s="90" t="str">
        <f t="shared" si="67"/>
        <v/>
      </c>
      <c r="AA2036" s="90" t="str">
        <f>IF(VLOOKUP(I2036,属性值!A:B,2,FALSE)&gt;16,"",IF(P2036="","",INT(VLOOKUP(P2036,属性值!I:O,R2036+1,FALSE)*VLOOKUP(I2036,属性值!A:D,3,FALSE))))</f>
        <v/>
      </c>
      <c r="AB2036" s="90" t="str">
        <f>IF(VLOOKUP(I2036,属性值!A:B,2,FALSE)&gt;16,"",IF(P2036="","",INT(VLOOKUP(P2036,属性值!I:O,R2036+1,FALSE)*VLOOKUP(I2036,属性值!A:D,4,FALSE))))</f>
        <v/>
      </c>
      <c r="AC2036" s="90">
        <v>21</v>
      </c>
      <c r="AD2036" s="90" t="str">
        <f>IF(AC2036="","",VLOOKUP(AC2036,状态名词!A:C,2,FALSE))</f>
        <v>speed</v>
      </c>
      <c r="AE2036" s="90" t="str">
        <f>IF(AC2036="","",VLOOKUP(AC2036,状态名词!A:C,3,FALSE))</f>
        <v>速度+</v>
      </c>
      <c r="AF2036" s="90">
        <v>160</v>
      </c>
    </row>
    <row r="2037" spans="1:32">
      <c r="I2037" s="90" t="str">
        <f>IF(H2037="",I2036,VLOOKUP(H2037,装备类型!A:B,2,FALSE))</f>
        <v>戒指</v>
      </c>
      <c r="L2037" s="90" t="s">
        <v>225</v>
      </c>
      <c r="Q2037" s="55" t="str">
        <f t="shared" si="66"/>
        <v/>
      </c>
      <c r="Y2037" s="90" t="str">
        <f>IF(VLOOKUP(I2037,属性值!A:F,2,FALSE)&lt;17,"",IF(P2037="","",INT(VLOOKUP(P2037,属性值!A:G,R2037+1,FALSE)*VLOOKUP(I2037,属性值!A:F,5,FALSE))))</f>
        <v/>
      </c>
      <c r="Z2037" s="90" t="str">
        <f t="shared" si="67"/>
        <v/>
      </c>
      <c r="AA2037" s="90" t="str">
        <f>IF(VLOOKUP(I2037,属性值!A:B,2,FALSE)&gt;16,"",IF(P2037="","",INT(VLOOKUP(P2037,属性值!I:O,R2037+1,FALSE)*VLOOKUP(I2037,属性值!A:D,3,FALSE))))</f>
        <v/>
      </c>
      <c r="AB2037" s="90" t="str">
        <f>IF(VLOOKUP(I2037,属性值!A:B,2,FALSE)&gt;16,"",IF(P2037="","",INT(VLOOKUP(P2037,属性值!I:O,R2037+1,FALSE)*VLOOKUP(I2037,属性值!A:D,4,FALSE))))</f>
        <v/>
      </c>
      <c r="AC2037" s="90">
        <v>19</v>
      </c>
      <c r="AD2037" s="90" t="str">
        <f>IF(AC2037="","",VLOOKUP(AC2037,状态名词!A:C,2,FALSE))</f>
        <v>rating</v>
      </c>
      <c r="AE2037" s="90" t="str">
        <f>IF(AC2037="","",VLOOKUP(AC2037,状态名词!A:C,3,FALSE))</f>
        <v>暴击+</v>
      </c>
      <c r="AF2037" s="90">
        <v>160</v>
      </c>
    </row>
    <row r="2038" spans="1:32">
      <c r="A2038" s="90">
        <v>16119</v>
      </c>
      <c r="B2038" s="90">
        <v>20</v>
      </c>
      <c r="C2038" s="90">
        <v>4</v>
      </c>
      <c r="D2038" s="90">
        <v>20</v>
      </c>
      <c r="E2038" s="90">
        <v>5</v>
      </c>
      <c r="F2038" s="90">
        <v>-5</v>
      </c>
      <c r="H2038" s="90">
        <v>15</v>
      </c>
      <c r="I2038" s="90" t="str">
        <f>IF(H2038="",I2037,VLOOKUP(H2038,装备类型!A:B,2,FALSE))</f>
        <v>项链</v>
      </c>
      <c r="J2038" s="90">
        <v>1</v>
      </c>
      <c r="K2038" s="90" t="s">
        <v>2487</v>
      </c>
      <c r="L2038" s="90" t="s">
        <v>5501</v>
      </c>
      <c r="O2038" s="90">
        <v>1</v>
      </c>
      <c r="P2038" s="90">
        <v>20</v>
      </c>
      <c r="Q2038" s="55">
        <f t="shared" si="66"/>
        <v>25</v>
      </c>
      <c r="R2038" s="90">
        <v>4</v>
      </c>
      <c r="T2038" s="90" t="s">
        <v>3339</v>
      </c>
      <c r="Y2038" s="90" t="str">
        <f>IF(VLOOKUP(I2038,属性值!A:F,2,FALSE)&lt;17,"",IF(P2038="","",INT(VLOOKUP(P2038,属性值!A:G,R2038+1,FALSE)*VLOOKUP(I2038,属性值!A:F,5,FALSE))))</f>
        <v/>
      </c>
      <c r="Z2038" s="90" t="str">
        <f t="shared" si="67"/>
        <v/>
      </c>
      <c r="AA2038" s="90">
        <f>IF(VLOOKUP(I2038,属性值!A:B,2,FALSE)&gt;16,"",IF(P2038="","",INT(VLOOKUP(P2038,属性值!I:O,R2038+1,FALSE)*VLOOKUP(I2038,属性值!A:D,3,FALSE))))</f>
        <v>130</v>
      </c>
      <c r="AB2038" s="90">
        <f>IF(VLOOKUP(I2038,属性值!A:B,2,FALSE)&gt;16,"",IF(P2038="","",INT(VLOOKUP(P2038,属性值!I:O,R2038+1,FALSE)*VLOOKUP(I2038,属性值!A:D,4,FALSE))))</f>
        <v>260</v>
      </c>
      <c r="AC2038" s="90">
        <v>54</v>
      </c>
      <c r="AD2038" s="90" t="str">
        <f>IF(AC2038="","",VLOOKUP(AC2038,状态名词!A:C,2,FALSE))</f>
        <v>spi</v>
      </c>
      <c r="AE2038" s="90" t="str">
        <f>IF(AC2038="","",VLOOKUP(AC2038,状态名词!A:C,3,FALSE))</f>
        <v>精神</v>
      </c>
      <c r="AF2038" s="90">
        <v>20</v>
      </c>
    </row>
    <row r="2039" spans="1:32">
      <c r="I2039" s="90" t="str">
        <f>IF(H2039="",I2038,VLOOKUP(H2039,装备类型!A:B,2,FALSE))</f>
        <v>项链</v>
      </c>
      <c r="L2039" s="90" t="s">
        <v>225</v>
      </c>
      <c r="Q2039" s="55" t="str">
        <f t="shared" si="66"/>
        <v/>
      </c>
      <c r="Y2039" s="90" t="str">
        <f>IF(VLOOKUP(I2039,属性值!A:F,2,FALSE)&lt;17,"",IF(P2039="","",INT(VLOOKUP(P2039,属性值!A:G,R2039+1,FALSE)*VLOOKUP(I2039,属性值!A:F,5,FALSE))))</f>
        <v/>
      </c>
      <c r="Z2039" s="90" t="str">
        <f t="shared" si="67"/>
        <v/>
      </c>
      <c r="AA2039" s="90" t="str">
        <f>IF(VLOOKUP(I2039,属性值!A:B,2,FALSE)&gt;16,"",IF(P2039="","",INT(VLOOKUP(P2039,属性值!I:O,R2039+1,FALSE)*VLOOKUP(I2039,属性值!A:D,3,FALSE))))</f>
        <v/>
      </c>
      <c r="AB2039" s="90" t="str">
        <f>IF(VLOOKUP(I2039,属性值!A:B,2,FALSE)&gt;16,"",IF(P2039="","",INT(VLOOKUP(P2039,属性值!I:O,R2039+1,FALSE)*VLOOKUP(I2039,属性值!A:D,4,FALSE))))</f>
        <v/>
      </c>
      <c r="AC2039" s="90">
        <v>21</v>
      </c>
      <c r="AD2039" s="90" t="str">
        <f>IF(AC2039="","",VLOOKUP(AC2039,状态名词!A:C,2,FALSE))</f>
        <v>speed</v>
      </c>
      <c r="AE2039" s="90" t="str">
        <f>IF(AC2039="","",VLOOKUP(AC2039,状态名词!A:C,3,FALSE))</f>
        <v>速度+</v>
      </c>
      <c r="AF2039" s="90">
        <v>60</v>
      </c>
    </row>
    <row r="2040" spans="1:32">
      <c r="I2040" s="90" t="str">
        <f>IF(H2040="",I2039,VLOOKUP(H2040,装备类型!A:B,2,FALSE))</f>
        <v>项链</v>
      </c>
      <c r="L2040" s="90" t="s">
        <v>225</v>
      </c>
      <c r="Q2040" s="55" t="str">
        <f t="shared" si="66"/>
        <v/>
      </c>
      <c r="Y2040" s="90" t="str">
        <f>IF(VLOOKUP(I2040,属性值!A:F,2,FALSE)&lt;17,"",IF(P2040="","",INT(VLOOKUP(P2040,属性值!A:G,R2040+1,FALSE)*VLOOKUP(I2040,属性值!A:F,5,FALSE))))</f>
        <v/>
      </c>
      <c r="Z2040" s="90" t="str">
        <f t="shared" si="67"/>
        <v/>
      </c>
      <c r="AA2040" s="90" t="str">
        <f>IF(VLOOKUP(I2040,属性值!A:B,2,FALSE)&gt;16,"",IF(P2040="","",INT(VLOOKUP(P2040,属性值!I:O,R2040+1,FALSE)*VLOOKUP(I2040,属性值!A:D,3,FALSE))))</f>
        <v/>
      </c>
      <c r="AB2040" s="90" t="str">
        <f>IF(VLOOKUP(I2040,属性值!A:B,2,FALSE)&gt;16,"",IF(P2040="","",INT(VLOOKUP(P2040,属性值!I:O,R2040+1,FALSE)*VLOOKUP(I2040,属性值!A:D,4,FALSE))))</f>
        <v/>
      </c>
      <c r="AC2040" s="90">
        <v>19</v>
      </c>
      <c r="AD2040" s="90" t="str">
        <f>IF(AC2040="","",VLOOKUP(AC2040,状态名词!A:C,2,FALSE))</f>
        <v>rating</v>
      </c>
      <c r="AE2040" s="90" t="str">
        <f>IF(AC2040="","",VLOOKUP(AC2040,状态名词!A:C,3,FALSE))</f>
        <v>暴击+</v>
      </c>
      <c r="AF2040" s="90">
        <v>60</v>
      </c>
    </row>
    <row r="2041" spans="1:32">
      <c r="I2041" s="90" t="str">
        <f>IF(H2041="",I2040,VLOOKUP(H2041,装备类型!A:B,2,FALSE))</f>
        <v>项链</v>
      </c>
      <c r="J2041" s="90">
        <v>2</v>
      </c>
      <c r="K2041" s="90" t="s">
        <v>2488</v>
      </c>
      <c r="L2041" s="90" t="s">
        <v>2477</v>
      </c>
      <c r="O2041" s="90">
        <v>1</v>
      </c>
      <c r="P2041" s="90">
        <v>40</v>
      </c>
      <c r="Q2041" s="55">
        <f t="shared" si="66"/>
        <v>45</v>
      </c>
      <c r="R2041" s="90">
        <v>4</v>
      </c>
      <c r="T2041" s="90" t="s">
        <v>3339</v>
      </c>
      <c r="Y2041" s="90" t="str">
        <f>IF(VLOOKUP(I2041,属性值!A:F,2,FALSE)&lt;17,"",IF(P2041="","",INT(VLOOKUP(P2041,属性值!A:G,R2041+1,FALSE)*VLOOKUP(I2041,属性值!A:F,5,FALSE))))</f>
        <v/>
      </c>
      <c r="Z2041" s="90" t="str">
        <f t="shared" si="67"/>
        <v/>
      </c>
      <c r="AA2041" s="90">
        <f>IF(VLOOKUP(I2041,属性值!A:B,2,FALSE)&gt;16,"",IF(P2041="","",INT(VLOOKUP(P2041,属性值!I:O,R2041+1,FALSE)*VLOOKUP(I2041,属性值!A:D,3,FALSE))))</f>
        <v>286</v>
      </c>
      <c r="AB2041" s="90">
        <f>IF(VLOOKUP(I2041,属性值!A:B,2,FALSE)&gt;16,"",IF(P2041="","",INT(VLOOKUP(P2041,属性值!I:O,R2041+1,FALSE)*VLOOKUP(I2041,属性值!A:D,4,FALSE))))</f>
        <v>572</v>
      </c>
      <c r="AC2041" s="90">
        <v>54</v>
      </c>
      <c r="AD2041" s="90" t="str">
        <f>IF(AC2041="","",VLOOKUP(AC2041,状态名词!A:C,2,FALSE))</f>
        <v>spi</v>
      </c>
      <c r="AE2041" s="90" t="str">
        <f>IF(AC2041="","",VLOOKUP(AC2041,状态名词!A:C,3,FALSE))</f>
        <v>精神</v>
      </c>
      <c r="AF2041" s="90">
        <v>40</v>
      </c>
    </row>
    <row r="2042" spans="1:32">
      <c r="I2042" s="90" t="str">
        <f>IF(H2042="",I2041,VLOOKUP(H2042,装备类型!A:B,2,FALSE))</f>
        <v>项链</v>
      </c>
      <c r="L2042" s="90" t="s">
        <v>225</v>
      </c>
      <c r="Q2042" s="55" t="str">
        <f t="shared" si="66"/>
        <v/>
      </c>
      <c r="Y2042" s="90" t="str">
        <f>IF(VLOOKUP(I2042,属性值!A:F,2,FALSE)&lt;17,"",IF(P2042="","",INT(VLOOKUP(P2042,属性值!A:G,R2042+1,FALSE)*VLOOKUP(I2042,属性值!A:F,5,FALSE))))</f>
        <v/>
      </c>
      <c r="Z2042" s="90" t="str">
        <f t="shared" si="67"/>
        <v/>
      </c>
      <c r="AA2042" s="90" t="str">
        <f>IF(VLOOKUP(I2042,属性值!A:B,2,FALSE)&gt;16,"",IF(P2042="","",INT(VLOOKUP(P2042,属性值!I:O,R2042+1,FALSE)*VLOOKUP(I2042,属性值!A:D,3,FALSE))))</f>
        <v/>
      </c>
      <c r="AB2042" s="90" t="str">
        <f>IF(VLOOKUP(I2042,属性值!A:B,2,FALSE)&gt;16,"",IF(P2042="","",INT(VLOOKUP(P2042,属性值!I:O,R2042+1,FALSE)*VLOOKUP(I2042,属性值!A:D,4,FALSE))))</f>
        <v/>
      </c>
      <c r="AC2042" s="90">
        <v>21</v>
      </c>
      <c r="AD2042" s="90" t="str">
        <f>IF(AC2042="","",VLOOKUP(AC2042,状态名词!A:C,2,FALSE))</f>
        <v>speed</v>
      </c>
      <c r="AE2042" s="90" t="str">
        <f>IF(AC2042="","",VLOOKUP(AC2042,状态名词!A:C,3,FALSE))</f>
        <v>速度+</v>
      </c>
      <c r="AF2042" s="90">
        <v>100</v>
      </c>
    </row>
    <row r="2043" spans="1:32">
      <c r="I2043" s="90" t="str">
        <f>IF(H2043="",I2042,VLOOKUP(H2043,装备类型!A:B,2,FALSE))</f>
        <v>项链</v>
      </c>
      <c r="L2043" s="90" t="s">
        <v>225</v>
      </c>
      <c r="Q2043" s="55" t="str">
        <f t="shared" si="66"/>
        <v/>
      </c>
      <c r="Y2043" s="90" t="str">
        <f>IF(VLOOKUP(I2043,属性值!A:F,2,FALSE)&lt;17,"",IF(P2043="","",INT(VLOOKUP(P2043,属性值!A:G,R2043+1,FALSE)*VLOOKUP(I2043,属性值!A:F,5,FALSE))))</f>
        <v/>
      </c>
      <c r="Z2043" s="90" t="str">
        <f t="shared" si="67"/>
        <v/>
      </c>
      <c r="AA2043" s="90" t="str">
        <f>IF(VLOOKUP(I2043,属性值!A:B,2,FALSE)&gt;16,"",IF(P2043="","",INT(VLOOKUP(P2043,属性值!I:O,R2043+1,FALSE)*VLOOKUP(I2043,属性值!A:D,3,FALSE))))</f>
        <v/>
      </c>
      <c r="AB2043" s="90" t="str">
        <f>IF(VLOOKUP(I2043,属性值!A:B,2,FALSE)&gt;16,"",IF(P2043="","",INT(VLOOKUP(P2043,属性值!I:O,R2043+1,FALSE)*VLOOKUP(I2043,属性值!A:D,4,FALSE))))</f>
        <v/>
      </c>
      <c r="AC2043" s="90">
        <v>19</v>
      </c>
      <c r="AD2043" s="90" t="str">
        <f>IF(AC2043="","",VLOOKUP(AC2043,状态名词!A:C,2,FALSE))</f>
        <v>rating</v>
      </c>
      <c r="AE2043" s="90" t="str">
        <f>IF(AC2043="","",VLOOKUP(AC2043,状态名词!A:C,3,FALSE))</f>
        <v>暴击+</v>
      </c>
      <c r="AF2043" s="90">
        <v>100</v>
      </c>
    </row>
    <row r="2044" spans="1:32">
      <c r="I2044" s="90" t="str">
        <f>IF(H2044="",I2043,VLOOKUP(H2044,装备类型!A:B,2,FALSE))</f>
        <v>项链</v>
      </c>
      <c r="J2044" s="90">
        <v>3</v>
      </c>
      <c r="K2044" s="90" t="s">
        <v>2489</v>
      </c>
      <c r="L2044" s="90" t="s">
        <v>2477</v>
      </c>
      <c r="O2044" s="90">
        <v>1</v>
      </c>
      <c r="P2044" s="90">
        <v>60</v>
      </c>
      <c r="Q2044" s="55">
        <f t="shared" si="66"/>
        <v>67</v>
      </c>
      <c r="R2044" s="90">
        <v>5</v>
      </c>
      <c r="T2044" s="90" t="s">
        <v>3339</v>
      </c>
      <c r="U2044" s="90">
        <v>33777</v>
      </c>
      <c r="Y2044" s="90" t="str">
        <f>IF(VLOOKUP(I2044,属性值!A:F,2,FALSE)&lt;17,"",IF(P2044="","",INT(VLOOKUP(P2044,属性值!A:G,R2044+1,FALSE)*VLOOKUP(I2044,属性值!A:F,5,FALSE))))</f>
        <v/>
      </c>
      <c r="Z2044" s="90" t="str">
        <f t="shared" si="67"/>
        <v/>
      </c>
      <c r="AA2044" s="90">
        <f>IF(VLOOKUP(I2044,属性值!A:B,2,FALSE)&gt;16,"",IF(P2044="","",INT(VLOOKUP(P2044,属性值!I:O,R2044+1,FALSE)*VLOOKUP(I2044,属性值!A:D,3,FALSE))))</f>
        <v>642</v>
      </c>
      <c r="AB2044" s="90">
        <f>IF(VLOOKUP(I2044,属性值!A:B,2,FALSE)&gt;16,"",IF(P2044="","",INT(VLOOKUP(P2044,属性值!I:O,R2044+1,FALSE)*VLOOKUP(I2044,属性值!A:D,4,FALSE))))</f>
        <v>1285</v>
      </c>
      <c r="AC2044" s="90">
        <v>54</v>
      </c>
      <c r="AD2044" s="90" t="str">
        <f>IF(AC2044="","",VLOOKUP(AC2044,状态名词!A:C,2,FALSE))</f>
        <v>spi</v>
      </c>
      <c r="AE2044" s="90" t="str">
        <f>IF(AC2044="","",VLOOKUP(AC2044,状态名词!A:C,3,FALSE))</f>
        <v>精神</v>
      </c>
      <c r="AF2044" s="90">
        <v>70</v>
      </c>
    </row>
    <row r="2045" spans="1:32">
      <c r="I2045" s="90" t="str">
        <f>IF(H2045="",I2044,VLOOKUP(H2045,装备类型!A:B,2,FALSE))</f>
        <v>项链</v>
      </c>
      <c r="L2045" s="90" t="s">
        <v>225</v>
      </c>
      <c r="Q2045" s="55" t="str">
        <f t="shared" si="66"/>
        <v/>
      </c>
      <c r="Y2045" s="90" t="str">
        <f>IF(VLOOKUP(I2045,属性值!A:F,2,FALSE)&lt;17,"",IF(P2045="","",INT(VLOOKUP(P2045,属性值!A:G,R2045+1,FALSE)*VLOOKUP(I2045,属性值!A:F,5,FALSE))))</f>
        <v/>
      </c>
      <c r="Z2045" s="90" t="str">
        <f t="shared" si="67"/>
        <v/>
      </c>
      <c r="AA2045" s="90" t="str">
        <f>IF(VLOOKUP(I2045,属性值!A:B,2,FALSE)&gt;16,"",IF(P2045="","",INT(VLOOKUP(P2045,属性值!I:O,R2045+1,FALSE)*VLOOKUP(I2045,属性值!A:D,3,FALSE))))</f>
        <v/>
      </c>
      <c r="AB2045" s="90" t="str">
        <f>IF(VLOOKUP(I2045,属性值!A:B,2,FALSE)&gt;16,"",IF(P2045="","",INT(VLOOKUP(P2045,属性值!I:O,R2045+1,FALSE)*VLOOKUP(I2045,属性值!A:D,4,FALSE))))</f>
        <v/>
      </c>
      <c r="AC2045" s="90">
        <v>21</v>
      </c>
      <c r="AD2045" s="90" t="str">
        <f>IF(AC2045="","",VLOOKUP(AC2045,状态名词!A:C,2,FALSE))</f>
        <v>speed</v>
      </c>
      <c r="AE2045" s="90" t="str">
        <f>IF(AC2045="","",VLOOKUP(AC2045,状态名词!A:C,3,FALSE))</f>
        <v>速度+</v>
      </c>
      <c r="AF2045" s="90">
        <v>160</v>
      </c>
    </row>
    <row r="2046" spans="1:32">
      <c r="I2046" s="90" t="str">
        <f>IF(H2046="",I2045,VLOOKUP(H2046,装备类型!A:B,2,FALSE))</f>
        <v>项链</v>
      </c>
      <c r="L2046" s="90" t="s">
        <v>225</v>
      </c>
      <c r="Q2046" s="55" t="str">
        <f t="shared" si="66"/>
        <v/>
      </c>
      <c r="Y2046" s="90" t="str">
        <f>IF(VLOOKUP(I2046,属性值!A:F,2,FALSE)&lt;17,"",IF(P2046="","",INT(VLOOKUP(P2046,属性值!A:G,R2046+1,FALSE)*VLOOKUP(I2046,属性值!A:F,5,FALSE))))</f>
        <v/>
      </c>
      <c r="Z2046" s="90" t="str">
        <f t="shared" si="67"/>
        <v/>
      </c>
      <c r="AA2046" s="90" t="str">
        <f>IF(VLOOKUP(I2046,属性值!A:B,2,FALSE)&gt;16,"",IF(P2046="","",INT(VLOOKUP(P2046,属性值!I:O,R2046+1,FALSE)*VLOOKUP(I2046,属性值!A:D,3,FALSE))))</f>
        <v/>
      </c>
      <c r="AB2046" s="90" t="str">
        <f>IF(VLOOKUP(I2046,属性值!A:B,2,FALSE)&gt;16,"",IF(P2046="","",INT(VLOOKUP(P2046,属性值!I:O,R2046+1,FALSE)*VLOOKUP(I2046,属性值!A:D,4,FALSE))))</f>
        <v/>
      </c>
      <c r="AC2046" s="90">
        <v>19</v>
      </c>
      <c r="AD2046" s="90" t="str">
        <f>IF(AC2046="","",VLOOKUP(AC2046,状态名词!A:C,2,FALSE))</f>
        <v>rating</v>
      </c>
      <c r="AE2046" s="90" t="str">
        <f>IF(AC2046="","",VLOOKUP(AC2046,状态名词!A:C,3,FALSE))</f>
        <v>暴击+</v>
      </c>
      <c r="AF2046" s="90">
        <v>160</v>
      </c>
    </row>
    <row r="2047" spans="1:32">
      <c r="A2047" s="90">
        <v>16120</v>
      </c>
      <c r="B2047" s="90">
        <v>20</v>
      </c>
      <c r="C2047" s="90">
        <v>4</v>
      </c>
      <c r="D2047" s="90">
        <v>20</v>
      </c>
      <c r="E2047" s="90">
        <v>5</v>
      </c>
      <c r="F2047" s="90">
        <v>-5</v>
      </c>
      <c r="H2047" s="90">
        <v>16</v>
      </c>
      <c r="I2047" s="90" t="str">
        <f>IF(H2047="",I2046,VLOOKUP(H2047,装备类型!A:B,2,FALSE))</f>
        <v>手镯</v>
      </c>
      <c r="J2047" s="90">
        <v>1</v>
      </c>
      <c r="K2047" s="90" t="s">
        <v>2490</v>
      </c>
      <c r="L2047" s="90" t="s">
        <v>5501</v>
      </c>
      <c r="O2047" s="90">
        <v>1</v>
      </c>
      <c r="P2047" s="90">
        <v>20</v>
      </c>
      <c r="Q2047" s="55">
        <f t="shared" si="66"/>
        <v>25</v>
      </c>
      <c r="R2047" s="90">
        <v>4</v>
      </c>
      <c r="T2047" s="90" t="s">
        <v>3340</v>
      </c>
      <c r="Y2047" s="90" t="str">
        <f>IF(VLOOKUP(I2047,属性值!A:F,2,FALSE)&lt;17,"",IF(P2047="","",INT(VLOOKUP(P2047,属性值!A:G,R2047+1,FALSE)*VLOOKUP(I2047,属性值!A:F,5,FALSE))))</f>
        <v/>
      </c>
      <c r="Z2047" s="90" t="str">
        <f t="shared" si="67"/>
        <v/>
      </c>
      <c r="AA2047" s="90">
        <f>IF(VLOOKUP(I2047,属性值!A:B,2,FALSE)&gt;16,"",IF(P2047="","",INT(VLOOKUP(P2047,属性值!I:O,R2047+1,FALSE)*VLOOKUP(I2047,属性值!A:D,3,FALSE))))</f>
        <v>130</v>
      </c>
      <c r="AB2047" s="90">
        <f>IF(VLOOKUP(I2047,属性值!A:B,2,FALSE)&gt;16,"",IF(P2047="","",INT(VLOOKUP(P2047,属性值!I:O,R2047+1,FALSE)*VLOOKUP(I2047,属性值!A:D,4,FALSE))))</f>
        <v>260</v>
      </c>
      <c r="AC2047" s="90">
        <v>54</v>
      </c>
      <c r="AD2047" s="90" t="str">
        <f>IF(AC2047="","",VLOOKUP(AC2047,状态名词!A:C,2,FALSE))</f>
        <v>spi</v>
      </c>
      <c r="AE2047" s="90" t="str">
        <f>IF(AC2047="","",VLOOKUP(AC2047,状态名词!A:C,3,FALSE))</f>
        <v>精神</v>
      </c>
      <c r="AF2047" s="90">
        <v>20</v>
      </c>
    </row>
    <row r="2048" spans="1:32">
      <c r="I2048" s="90" t="str">
        <f>IF(H2048="",I2047,VLOOKUP(H2048,装备类型!A:B,2,FALSE))</f>
        <v>手镯</v>
      </c>
      <c r="L2048" s="90" t="s">
        <v>225</v>
      </c>
      <c r="Q2048" s="55" t="str">
        <f t="shared" si="66"/>
        <v/>
      </c>
      <c r="Y2048" s="90" t="str">
        <f>IF(VLOOKUP(I2048,属性值!A:F,2,FALSE)&lt;17,"",IF(P2048="","",INT(VLOOKUP(P2048,属性值!A:G,R2048+1,FALSE)*VLOOKUP(I2048,属性值!A:F,5,FALSE))))</f>
        <v/>
      </c>
      <c r="Z2048" s="90" t="str">
        <f t="shared" si="67"/>
        <v/>
      </c>
      <c r="AA2048" s="90" t="str">
        <f>IF(VLOOKUP(I2048,属性值!A:B,2,FALSE)&gt;16,"",IF(P2048="","",INT(VLOOKUP(P2048,属性值!I:O,R2048+1,FALSE)*VLOOKUP(I2048,属性值!A:D,3,FALSE))))</f>
        <v/>
      </c>
      <c r="AB2048" s="90" t="str">
        <f>IF(VLOOKUP(I2048,属性值!A:B,2,FALSE)&gt;16,"",IF(P2048="","",INT(VLOOKUP(P2048,属性值!I:O,R2048+1,FALSE)*VLOOKUP(I2048,属性值!A:D,4,FALSE))))</f>
        <v/>
      </c>
      <c r="AC2048" s="90">
        <v>26</v>
      </c>
      <c r="AD2048" s="90" t="str">
        <f>IF(AC2048="","",VLOOKUP(AC2048,状态名词!A:C,2,FALSE))</f>
        <v>fireup</v>
      </c>
      <c r="AE2048" s="90" t="str">
        <f>IF(AC2048="","",VLOOKUP(AC2048,状态名词!A:C,3,FALSE))</f>
        <v>火属性强化</v>
      </c>
      <c r="AF2048" s="90">
        <v>5</v>
      </c>
    </row>
    <row r="2049" spans="1:32">
      <c r="I2049" s="90" t="str">
        <f>IF(H2049="",I2048,VLOOKUP(H2049,装备类型!A:B,2,FALSE))</f>
        <v>手镯</v>
      </c>
      <c r="L2049" s="90" t="s">
        <v>225</v>
      </c>
      <c r="Q2049" s="55" t="str">
        <f t="shared" si="66"/>
        <v/>
      </c>
      <c r="Y2049" s="90" t="str">
        <f>IF(VLOOKUP(I2049,属性值!A:F,2,FALSE)&lt;17,"",IF(P2049="","",INT(VLOOKUP(P2049,属性值!A:G,R2049+1,FALSE)*VLOOKUP(I2049,属性值!A:F,5,FALSE))))</f>
        <v/>
      </c>
      <c r="Z2049" s="90" t="str">
        <f t="shared" si="67"/>
        <v/>
      </c>
      <c r="AA2049" s="90" t="str">
        <f>IF(VLOOKUP(I2049,属性值!A:B,2,FALSE)&gt;16,"",IF(P2049="","",INT(VLOOKUP(P2049,属性值!I:O,R2049+1,FALSE)*VLOOKUP(I2049,属性值!A:D,3,FALSE))))</f>
        <v/>
      </c>
      <c r="AB2049" s="90" t="str">
        <f>IF(VLOOKUP(I2049,属性值!A:B,2,FALSE)&gt;16,"",IF(P2049="","",INT(VLOOKUP(P2049,属性值!I:O,R2049+1,FALSE)*VLOOKUP(I2049,属性值!A:D,4,FALSE))))</f>
        <v/>
      </c>
      <c r="AC2049" s="90">
        <v>19</v>
      </c>
      <c r="AD2049" s="90" t="str">
        <f>IF(AC2049="","",VLOOKUP(AC2049,状态名词!A:C,2,FALSE))</f>
        <v>rating</v>
      </c>
      <c r="AE2049" s="90" t="str">
        <f>IF(AC2049="","",VLOOKUP(AC2049,状态名词!A:C,3,FALSE))</f>
        <v>暴击+</v>
      </c>
      <c r="AF2049" s="90">
        <v>60</v>
      </c>
    </row>
    <row r="2050" spans="1:32">
      <c r="I2050" s="90" t="str">
        <f>IF(H2050="",I2049,VLOOKUP(H2050,装备类型!A:B,2,FALSE))</f>
        <v>手镯</v>
      </c>
      <c r="J2050" s="90">
        <v>2</v>
      </c>
      <c r="K2050" s="90" t="s">
        <v>2491</v>
      </c>
      <c r="L2050" s="90" t="s">
        <v>2477</v>
      </c>
      <c r="O2050" s="90">
        <v>1</v>
      </c>
      <c r="P2050" s="90">
        <v>40</v>
      </c>
      <c r="Q2050" s="55">
        <f t="shared" si="66"/>
        <v>45</v>
      </c>
      <c r="R2050" s="90">
        <v>4</v>
      </c>
      <c r="T2050" s="90" t="s">
        <v>3340</v>
      </c>
      <c r="Y2050" s="90" t="str">
        <f>IF(VLOOKUP(I2050,属性值!A:F,2,FALSE)&lt;17,"",IF(P2050="","",INT(VLOOKUP(P2050,属性值!A:G,R2050+1,FALSE)*VLOOKUP(I2050,属性值!A:F,5,FALSE))))</f>
        <v/>
      </c>
      <c r="Z2050" s="90" t="str">
        <f t="shared" si="67"/>
        <v/>
      </c>
      <c r="AA2050" s="90">
        <f>IF(VLOOKUP(I2050,属性值!A:B,2,FALSE)&gt;16,"",IF(P2050="","",INT(VLOOKUP(P2050,属性值!I:O,R2050+1,FALSE)*VLOOKUP(I2050,属性值!A:D,3,FALSE))))</f>
        <v>286</v>
      </c>
      <c r="AB2050" s="90">
        <f>IF(VLOOKUP(I2050,属性值!A:B,2,FALSE)&gt;16,"",IF(P2050="","",INT(VLOOKUP(P2050,属性值!I:O,R2050+1,FALSE)*VLOOKUP(I2050,属性值!A:D,4,FALSE))))</f>
        <v>572</v>
      </c>
      <c r="AC2050" s="90">
        <v>54</v>
      </c>
      <c r="AD2050" s="90" t="str">
        <f>IF(AC2050="","",VLOOKUP(AC2050,状态名词!A:C,2,FALSE))</f>
        <v>spi</v>
      </c>
      <c r="AE2050" s="90" t="str">
        <f>IF(AC2050="","",VLOOKUP(AC2050,状态名词!A:C,3,FALSE))</f>
        <v>精神</v>
      </c>
      <c r="AF2050" s="90">
        <v>40</v>
      </c>
    </row>
    <row r="2051" spans="1:32">
      <c r="I2051" s="90" t="str">
        <f>IF(H2051="",I2050,VLOOKUP(H2051,装备类型!A:B,2,FALSE))</f>
        <v>手镯</v>
      </c>
      <c r="L2051" s="90" t="s">
        <v>225</v>
      </c>
      <c r="Q2051" s="55" t="str">
        <f t="shared" si="66"/>
        <v/>
      </c>
      <c r="Y2051" s="90" t="str">
        <f>IF(VLOOKUP(I2051,属性值!A:F,2,FALSE)&lt;17,"",IF(P2051="","",INT(VLOOKUP(P2051,属性值!A:G,R2051+1,FALSE)*VLOOKUP(I2051,属性值!A:F,5,FALSE))))</f>
        <v/>
      </c>
      <c r="Z2051" s="90" t="str">
        <f t="shared" si="67"/>
        <v/>
      </c>
      <c r="AA2051" s="90" t="str">
        <f>IF(VLOOKUP(I2051,属性值!A:B,2,FALSE)&gt;16,"",IF(P2051="","",INT(VLOOKUP(P2051,属性值!I:O,R2051+1,FALSE)*VLOOKUP(I2051,属性值!A:D,3,FALSE))))</f>
        <v/>
      </c>
      <c r="AB2051" s="90" t="str">
        <f>IF(VLOOKUP(I2051,属性值!A:B,2,FALSE)&gt;16,"",IF(P2051="","",INT(VLOOKUP(P2051,属性值!I:O,R2051+1,FALSE)*VLOOKUP(I2051,属性值!A:D,4,FALSE))))</f>
        <v/>
      </c>
      <c r="AC2051" s="90">
        <v>26</v>
      </c>
      <c r="AD2051" s="90" t="str">
        <f>IF(AC2051="","",VLOOKUP(AC2051,状态名词!A:C,2,FALSE))</f>
        <v>fireup</v>
      </c>
      <c r="AE2051" s="90" t="str">
        <f>IF(AC2051="","",VLOOKUP(AC2051,状态名词!A:C,3,FALSE))</f>
        <v>火属性强化</v>
      </c>
      <c r="AF2051" s="90">
        <v>10</v>
      </c>
    </row>
    <row r="2052" spans="1:32">
      <c r="I2052" s="90" t="str">
        <f>IF(H2052="",I2051,VLOOKUP(H2052,装备类型!A:B,2,FALSE))</f>
        <v>手镯</v>
      </c>
      <c r="L2052" s="90" t="s">
        <v>225</v>
      </c>
      <c r="Q2052" s="55" t="str">
        <f t="shared" si="66"/>
        <v/>
      </c>
      <c r="Y2052" s="90" t="str">
        <f>IF(VLOOKUP(I2052,属性值!A:F,2,FALSE)&lt;17,"",IF(P2052="","",INT(VLOOKUP(P2052,属性值!A:G,R2052+1,FALSE)*VLOOKUP(I2052,属性值!A:F,5,FALSE))))</f>
        <v/>
      </c>
      <c r="Z2052" s="90" t="str">
        <f t="shared" si="67"/>
        <v/>
      </c>
      <c r="AA2052" s="90" t="str">
        <f>IF(VLOOKUP(I2052,属性值!A:B,2,FALSE)&gt;16,"",IF(P2052="","",INT(VLOOKUP(P2052,属性值!I:O,R2052+1,FALSE)*VLOOKUP(I2052,属性值!A:D,3,FALSE))))</f>
        <v/>
      </c>
      <c r="AB2052" s="90" t="str">
        <f>IF(VLOOKUP(I2052,属性值!A:B,2,FALSE)&gt;16,"",IF(P2052="","",INT(VLOOKUP(P2052,属性值!I:O,R2052+1,FALSE)*VLOOKUP(I2052,属性值!A:D,4,FALSE))))</f>
        <v/>
      </c>
      <c r="AC2052" s="90">
        <v>19</v>
      </c>
      <c r="AD2052" s="90" t="str">
        <f>IF(AC2052="","",VLOOKUP(AC2052,状态名词!A:C,2,FALSE))</f>
        <v>rating</v>
      </c>
      <c r="AE2052" s="90" t="str">
        <f>IF(AC2052="","",VLOOKUP(AC2052,状态名词!A:C,3,FALSE))</f>
        <v>暴击+</v>
      </c>
      <c r="AF2052" s="90">
        <v>100</v>
      </c>
    </row>
    <row r="2053" spans="1:32">
      <c r="I2053" s="90" t="str">
        <f>IF(H2053="",I2052,VLOOKUP(H2053,装备类型!A:B,2,FALSE))</f>
        <v>手镯</v>
      </c>
      <c r="J2053" s="90">
        <v>3</v>
      </c>
      <c r="K2053" s="90" t="s">
        <v>2492</v>
      </c>
      <c r="L2053" s="90" t="s">
        <v>2477</v>
      </c>
      <c r="O2053" s="90">
        <v>1</v>
      </c>
      <c r="P2053" s="90">
        <v>60</v>
      </c>
      <c r="Q2053" s="55">
        <f t="shared" si="66"/>
        <v>67</v>
      </c>
      <c r="R2053" s="90">
        <v>5</v>
      </c>
      <c r="T2053" s="90" t="s">
        <v>3340</v>
      </c>
      <c r="U2053" s="90">
        <v>33778</v>
      </c>
      <c r="Y2053" s="90" t="str">
        <f>IF(VLOOKUP(I2053,属性值!A:F,2,FALSE)&lt;17,"",IF(P2053="","",INT(VLOOKUP(P2053,属性值!A:G,R2053+1,FALSE)*VLOOKUP(I2053,属性值!A:F,5,FALSE))))</f>
        <v/>
      </c>
      <c r="Z2053" s="90" t="str">
        <f t="shared" si="67"/>
        <v/>
      </c>
      <c r="AA2053" s="90">
        <f>IF(VLOOKUP(I2053,属性值!A:B,2,FALSE)&gt;16,"",IF(P2053="","",INT(VLOOKUP(P2053,属性值!I:O,R2053+1,FALSE)*VLOOKUP(I2053,属性值!A:D,3,FALSE))))</f>
        <v>642</v>
      </c>
      <c r="AB2053" s="90">
        <f>IF(VLOOKUP(I2053,属性值!A:B,2,FALSE)&gt;16,"",IF(P2053="","",INT(VLOOKUP(P2053,属性值!I:O,R2053+1,FALSE)*VLOOKUP(I2053,属性值!A:D,4,FALSE))))</f>
        <v>1285</v>
      </c>
      <c r="AC2053" s="90">
        <v>54</v>
      </c>
      <c r="AD2053" s="90" t="str">
        <f>IF(AC2053="","",VLOOKUP(AC2053,状态名词!A:C,2,FALSE))</f>
        <v>spi</v>
      </c>
      <c r="AE2053" s="90" t="str">
        <f>IF(AC2053="","",VLOOKUP(AC2053,状态名词!A:C,3,FALSE))</f>
        <v>精神</v>
      </c>
      <c r="AF2053" s="90">
        <v>70</v>
      </c>
    </row>
    <row r="2054" spans="1:32">
      <c r="I2054" s="90" t="str">
        <f>IF(H2054="",I2053,VLOOKUP(H2054,装备类型!A:B,2,FALSE))</f>
        <v>手镯</v>
      </c>
      <c r="L2054" s="90" t="s">
        <v>225</v>
      </c>
      <c r="Q2054" s="55" t="str">
        <f t="shared" si="66"/>
        <v/>
      </c>
      <c r="Y2054" s="90" t="str">
        <f>IF(VLOOKUP(I2054,属性值!A:F,2,FALSE)&lt;17,"",IF(P2054="","",INT(VLOOKUP(P2054,属性值!A:G,R2054+1,FALSE)*VLOOKUP(I2054,属性值!A:F,5,FALSE))))</f>
        <v/>
      </c>
      <c r="Z2054" s="90" t="str">
        <f t="shared" si="67"/>
        <v/>
      </c>
      <c r="AA2054" s="90" t="str">
        <f>IF(VLOOKUP(I2054,属性值!A:B,2,FALSE)&gt;16,"",IF(P2054="","",INT(VLOOKUP(P2054,属性值!I:O,R2054+1,FALSE)*VLOOKUP(I2054,属性值!A:D,3,FALSE))))</f>
        <v/>
      </c>
      <c r="AB2054" s="90" t="str">
        <f>IF(VLOOKUP(I2054,属性值!A:B,2,FALSE)&gt;16,"",IF(P2054="","",INT(VLOOKUP(P2054,属性值!I:O,R2054+1,FALSE)*VLOOKUP(I2054,属性值!A:D,4,FALSE))))</f>
        <v/>
      </c>
      <c r="AC2054" s="90">
        <v>26</v>
      </c>
      <c r="AD2054" s="90" t="str">
        <f>IF(AC2054="","",VLOOKUP(AC2054,状态名词!A:C,2,FALSE))</f>
        <v>fireup</v>
      </c>
      <c r="AE2054" s="90" t="str">
        <f>IF(AC2054="","",VLOOKUP(AC2054,状态名词!A:C,3,FALSE))</f>
        <v>火属性强化</v>
      </c>
      <c r="AF2054" s="90">
        <v>15</v>
      </c>
    </row>
    <row r="2055" spans="1:32">
      <c r="I2055" s="90" t="str">
        <f>IF(H2055="",I2054,VLOOKUP(H2055,装备类型!A:B,2,FALSE))</f>
        <v>手镯</v>
      </c>
      <c r="L2055" s="90" t="s">
        <v>225</v>
      </c>
      <c r="Q2055" s="55" t="str">
        <f t="shared" si="66"/>
        <v/>
      </c>
      <c r="Y2055" s="90" t="str">
        <f>IF(VLOOKUP(I2055,属性值!A:F,2,FALSE)&lt;17,"",IF(P2055="","",INT(VLOOKUP(P2055,属性值!A:G,R2055+1,FALSE)*VLOOKUP(I2055,属性值!A:F,5,FALSE))))</f>
        <v/>
      </c>
      <c r="Z2055" s="90" t="str">
        <f t="shared" si="67"/>
        <v/>
      </c>
      <c r="AA2055" s="90" t="str">
        <f>IF(VLOOKUP(I2055,属性值!A:B,2,FALSE)&gt;16,"",IF(P2055="","",INT(VLOOKUP(P2055,属性值!I:O,R2055+1,FALSE)*VLOOKUP(I2055,属性值!A:D,3,FALSE))))</f>
        <v/>
      </c>
      <c r="AB2055" s="90" t="str">
        <f>IF(VLOOKUP(I2055,属性值!A:B,2,FALSE)&gt;16,"",IF(P2055="","",INT(VLOOKUP(P2055,属性值!I:O,R2055+1,FALSE)*VLOOKUP(I2055,属性值!A:D,4,FALSE))))</f>
        <v/>
      </c>
      <c r="AC2055" s="90">
        <v>19</v>
      </c>
      <c r="AD2055" s="90" t="str">
        <f>IF(AC2055="","",VLOOKUP(AC2055,状态名词!A:C,2,FALSE))</f>
        <v>rating</v>
      </c>
      <c r="AE2055" s="90" t="str">
        <f>IF(AC2055="","",VLOOKUP(AC2055,状态名词!A:C,3,FALSE))</f>
        <v>暴击+</v>
      </c>
      <c r="AF2055" s="90">
        <v>160</v>
      </c>
    </row>
    <row r="2056" spans="1:32">
      <c r="A2056" s="90">
        <v>16121</v>
      </c>
      <c r="B2056" s="90">
        <v>20</v>
      </c>
      <c r="C2056" s="90">
        <v>4</v>
      </c>
      <c r="D2056" s="90">
        <v>20</v>
      </c>
      <c r="E2056" s="90">
        <v>5</v>
      </c>
      <c r="F2056" s="90">
        <v>-5</v>
      </c>
      <c r="H2056" s="90">
        <v>11</v>
      </c>
      <c r="I2056" s="90" t="str">
        <f>IF(H2056="",I2055,VLOOKUP(H2056,装备类型!A:B,2,FALSE))</f>
        <v>头部</v>
      </c>
      <c r="J2056" s="90">
        <v>1</v>
      </c>
      <c r="K2056" s="90" t="s">
        <v>2493</v>
      </c>
      <c r="L2056" s="90" t="s">
        <v>5502</v>
      </c>
      <c r="O2056" s="90">
        <v>1</v>
      </c>
      <c r="P2056" s="90">
        <v>20</v>
      </c>
      <c r="Q2056" s="55">
        <f t="shared" si="66"/>
        <v>25</v>
      </c>
      <c r="R2056" s="90">
        <v>4</v>
      </c>
      <c r="T2056" s="90" t="s">
        <v>3341</v>
      </c>
      <c r="Y2056" s="90" t="str">
        <f>IF(VLOOKUP(I2056,属性值!A:F,2,FALSE)&lt;17,"",IF(P2056="","",INT(VLOOKUP(P2056,属性值!A:G,R2056+1,FALSE)*VLOOKUP(I2056,属性值!A:F,5,FALSE))))</f>
        <v/>
      </c>
      <c r="Z2056" s="90" t="str">
        <f t="shared" si="67"/>
        <v/>
      </c>
      <c r="AA2056" s="90">
        <f>IF(VLOOKUP(I2056,属性值!A:B,2,FALSE)&gt;16,"",IF(P2056="","",INT(VLOOKUP(P2056,属性值!I:O,R2056+1,FALSE)*VLOOKUP(I2056,属性值!A:D,3,FALSE))))</f>
        <v>260</v>
      </c>
      <c r="AB2056" s="90">
        <f>IF(VLOOKUP(I2056,属性值!A:B,2,FALSE)&gt;16,"",IF(P2056="","",INT(VLOOKUP(P2056,属性值!I:O,R2056+1,FALSE)*VLOOKUP(I2056,属性值!A:D,4,FALSE))))</f>
        <v>130</v>
      </c>
      <c r="AC2056" s="90">
        <v>58</v>
      </c>
      <c r="AD2056" s="90" t="str">
        <f>IF(AC2056="","",VLOOKUP(AC2056,状态名词!A:C,2,FALSE))</f>
        <v>vit</v>
      </c>
      <c r="AE2056" s="90" t="str">
        <f>IF(AC2056="","",VLOOKUP(AC2056,状态名词!A:C,3,FALSE))</f>
        <v>体力</v>
      </c>
      <c r="AF2056" s="90">
        <v>40</v>
      </c>
    </row>
    <row r="2057" spans="1:32">
      <c r="I2057" s="90" t="str">
        <f>IF(H2057="",I2056,VLOOKUP(H2057,装备类型!A:B,2,FALSE))</f>
        <v>头部</v>
      </c>
      <c r="L2057" s="90" t="s">
        <v>225</v>
      </c>
      <c r="Q2057" s="55" t="str">
        <f t="shared" si="66"/>
        <v/>
      </c>
      <c r="Y2057" s="90" t="str">
        <f>IF(VLOOKUP(I2057,属性值!A:F,2,FALSE)&lt;17,"",IF(P2057="","",INT(VLOOKUP(P2057,属性值!A:G,R2057+1,FALSE)*VLOOKUP(I2057,属性值!A:F,5,FALSE))))</f>
        <v/>
      </c>
      <c r="Z2057" s="90" t="str">
        <f t="shared" si="67"/>
        <v/>
      </c>
      <c r="AA2057" s="90" t="str">
        <f>IF(VLOOKUP(I2057,属性值!A:B,2,FALSE)&gt;16,"",IF(P2057="","",INT(VLOOKUP(P2057,属性值!I:O,R2057+1,FALSE)*VLOOKUP(I2057,属性值!A:D,3,FALSE))))</f>
        <v/>
      </c>
      <c r="AB2057" s="90" t="str">
        <f>IF(VLOOKUP(I2057,属性值!A:B,2,FALSE)&gt;16,"",IF(P2057="","",INT(VLOOKUP(P2057,属性值!I:O,R2057+1,FALSE)*VLOOKUP(I2057,属性值!A:D,4,FALSE))))</f>
        <v/>
      </c>
      <c r="AC2057" s="90">
        <v>21</v>
      </c>
      <c r="AD2057" s="90" t="str">
        <f>IF(AC2057="","",VLOOKUP(AC2057,状态名词!A:C,2,FALSE))</f>
        <v>speed</v>
      </c>
      <c r="AE2057" s="90" t="str">
        <f>IF(AC2057="","",VLOOKUP(AC2057,状态名词!A:C,3,FALSE))</f>
        <v>速度+</v>
      </c>
      <c r="AF2057" s="90">
        <v>240</v>
      </c>
    </row>
    <row r="2058" spans="1:32">
      <c r="I2058" s="90" t="str">
        <f>IF(H2058="",I2057,VLOOKUP(H2058,装备类型!A:B,2,FALSE))</f>
        <v>头部</v>
      </c>
      <c r="L2058" s="90" t="s">
        <v>225</v>
      </c>
      <c r="Q2058" s="55" t="str">
        <f t="shared" si="66"/>
        <v/>
      </c>
      <c r="Y2058" s="90" t="str">
        <f>IF(VLOOKUP(I2058,属性值!A:F,2,FALSE)&lt;17,"",IF(P2058="","",INT(VLOOKUP(P2058,属性值!A:G,R2058+1,FALSE)*VLOOKUP(I2058,属性值!A:F,5,FALSE))))</f>
        <v/>
      </c>
      <c r="Z2058" s="90" t="str">
        <f t="shared" si="67"/>
        <v/>
      </c>
      <c r="AA2058" s="90" t="str">
        <f>IF(VLOOKUP(I2058,属性值!A:B,2,FALSE)&gt;16,"",IF(P2058="","",INT(VLOOKUP(P2058,属性值!I:O,R2058+1,FALSE)*VLOOKUP(I2058,属性值!A:D,3,FALSE))))</f>
        <v/>
      </c>
      <c r="AB2058" s="90" t="str">
        <f>IF(VLOOKUP(I2058,属性值!A:B,2,FALSE)&gt;16,"",IF(P2058="","",INT(VLOOKUP(P2058,属性值!I:O,R2058+1,FALSE)*VLOOKUP(I2058,属性值!A:D,4,FALSE))))</f>
        <v/>
      </c>
      <c r="AC2058" s="90">
        <v>23</v>
      </c>
      <c r="AD2058" s="90" t="str">
        <f>IF(AC2058="","",VLOOKUP(AC2058,状态名词!A:C,2,FALSE))</f>
        <v>steal</v>
      </c>
      <c r="AE2058" s="90" t="str">
        <f>IF(AC2058="","",VLOOKUP(AC2058,状态名词!A:C,3,FALSE))</f>
        <v>生命偷取</v>
      </c>
      <c r="AF2058" s="90">
        <v>240</v>
      </c>
    </row>
    <row r="2059" spans="1:32">
      <c r="I2059" s="90" t="str">
        <f>IF(H2059="",I2058,VLOOKUP(H2059,装备类型!A:B,2,FALSE))</f>
        <v>头部</v>
      </c>
      <c r="J2059" s="90">
        <v>2</v>
      </c>
      <c r="K2059" s="90" t="s">
        <v>2495</v>
      </c>
      <c r="L2059" s="90" t="s">
        <v>2494</v>
      </c>
      <c r="O2059" s="90">
        <v>1</v>
      </c>
      <c r="P2059" s="90">
        <v>40</v>
      </c>
      <c r="Q2059" s="55">
        <f t="shared" si="66"/>
        <v>45</v>
      </c>
      <c r="R2059" s="90">
        <v>4</v>
      </c>
      <c r="T2059" s="90" t="s">
        <v>3341</v>
      </c>
      <c r="Y2059" s="90" t="str">
        <f>IF(VLOOKUP(I2059,属性值!A:F,2,FALSE)&lt;17,"",IF(P2059="","",INT(VLOOKUP(P2059,属性值!A:G,R2059+1,FALSE)*VLOOKUP(I2059,属性值!A:F,5,FALSE))))</f>
        <v/>
      </c>
      <c r="Z2059" s="90" t="str">
        <f t="shared" si="67"/>
        <v/>
      </c>
      <c r="AA2059" s="90">
        <f>IF(VLOOKUP(I2059,属性值!A:B,2,FALSE)&gt;16,"",IF(P2059="","",INT(VLOOKUP(P2059,属性值!I:O,R2059+1,FALSE)*VLOOKUP(I2059,属性值!A:D,3,FALSE))))</f>
        <v>572</v>
      </c>
      <c r="AB2059" s="90">
        <f>IF(VLOOKUP(I2059,属性值!A:B,2,FALSE)&gt;16,"",IF(P2059="","",INT(VLOOKUP(P2059,属性值!I:O,R2059+1,FALSE)*VLOOKUP(I2059,属性值!A:D,4,FALSE))))</f>
        <v>286</v>
      </c>
      <c r="AC2059" s="90">
        <v>58</v>
      </c>
      <c r="AD2059" s="90" t="str">
        <f>IF(AC2059="","",VLOOKUP(AC2059,状态名词!A:C,2,FALSE))</f>
        <v>vit</v>
      </c>
      <c r="AE2059" s="90" t="str">
        <f>IF(AC2059="","",VLOOKUP(AC2059,状态名词!A:C,3,FALSE))</f>
        <v>体力</v>
      </c>
      <c r="AF2059" s="90">
        <v>70</v>
      </c>
    </row>
    <row r="2060" spans="1:32">
      <c r="I2060" s="90" t="str">
        <f>IF(H2060="",I2059,VLOOKUP(H2060,装备类型!A:B,2,FALSE))</f>
        <v>头部</v>
      </c>
      <c r="L2060" s="90" t="s">
        <v>225</v>
      </c>
      <c r="Q2060" s="55" t="str">
        <f t="shared" si="66"/>
        <v/>
      </c>
      <c r="Y2060" s="90" t="str">
        <f>IF(VLOOKUP(I2060,属性值!A:F,2,FALSE)&lt;17,"",IF(P2060="","",INT(VLOOKUP(P2060,属性值!A:G,R2060+1,FALSE)*VLOOKUP(I2060,属性值!A:F,5,FALSE))))</f>
        <v/>
      </c>
      <c r="Z2060" s="90" t="str">
        <f t="shared" si="67"/>
        <v/>
      </c>
      <c r="AA2060" s="90" t="str">
        <f>IF(VLOOKUP(I2060,属性值!A:B,2,FALSE)&gt;16,"",IF(P2060="","",INT(VLOOKUP(P2060,属性值!I:O,R2060+1,FALSE)*VLOOKUP(I2060,属性值!A:D,3,FALSE))))</f>
        <v/>
      </c>
      <c r="AB2060" s="90" t="str">
        <f>IF(VLOOKUP(I2060,属性值!A:B,2,FALSE)&gt;16,"",IF(P2060="","",INT(VLOOKUP(P2060,属性值!I:O,R2060+1,FALSE)*VLOOKUP(I2060,属性值!A:D,4,FALSE))))</f>
        <v/>
      </c>
      <c r="AC2060" s="90">
        <v>21</v>
      </c>
      <c r="AD2060" s="90" t="str">
        <f>IF(AC2060="","",VLOOKUP(AC2060,状态名词!A:C,2,FALSE))</f>
        <v>speed</v>
      </c>
      <c r="AE2060" s="90" t="str">
        <f>IF(AC2060="","",VLOOKUP(AC2060,状态名词!A:C,3,FALSE))</f>
        <v>速度+</v>
      </c>
      <c r="AF2060" s="90">
        <v>360</v>
      </c>
    </row>
    <row r="2061" spans="1:32">
      <c r="I2061" s="90" t="str">
        <f>IF(H2061="",I2060,VLOOKUP(H2061,装备类型!A:B,2,FALSE))</f>
        <v>头部</v>
      </c>
      <c r="L2061" s="90" t="s">
        <v>225</v>
      </c>
      <c r="Q2061" s="55" t="str">
        <f t="shared" si="66"/>
        <v/>
      </c>
      <c r="Y2061" s="90" t="str">
        <f>IF(VLOOKUP(I2061,属性值!A:F,2,FALSE)&lt;17,"",IF(P2061="","",INT(VLOOKUP(P2061,属性值!A:G,R2061+1,FALSE)*VLOOKUP(I2061,属性值!A:F,5,FALSE))))</f>
        <v/>
      </c>
      <c r="Z2061" s="90" t="str">
        <f t="shared" si="67"/>
        <v/>
      </c>
      <c r="AA2061" s="90" t="str">
        <f>IF(VLOOKUP(I2061,属性值!A:B,2,FALSE)&gt;16,"",IF(P2061="","",INT(VLOOKUP(P2061,属性值!I:O,R2061+1,FALSE)*VLOOKUP(I2061,属性值!A:D,3,FALSE))))</f>
        <v/>
      </c>
      <c r="AB2061" s="90" t="str">
        <f>IF(VLOOKUP(I2061,属性值!A:B,2,FALSE)&gt;16,"",IF(P2061="","",INT(VLOOKUP(P2061,属性值!I:O,R2061+1,FALSE)*VLOOKUP(I2061,属性值!A:D,4,FALSE))))</f>
        <v/>
      </c>
      <c r="AC2061" s="90">
        <v>23</v>
      </c>
      <c r="AD2061" s="90" t="str">
        <f>IF(AC2061="","",VLOOKUP(AC2061,状态名词!A:C,2,FALSE))</f>
        <v>steal</v>
      </c>
      <c r="AE2061" s="90" t="str">
        <f>IF(AC2061="","",VLOOKUP(AC2061,状态名词!A:C,3,FALSE))</f>
        <v>生命偷取</v>
      </c>
      <c r="AF2061" s="90">
        <v>360</v>
      </c>
    </row>
    <row r="2062" spans="1:32">
      <c r="I2062" s="90" t="str">
        <f>IF(H2062="",I2061,VLOOKUP(H2062,装备类型!A:B,2,FALSE))</f>
        <v>头部</v>
      </c>
      <c r="J2062" s="90">
        <v>3</v>
      </c>
      <c r="K2062" s="90" t="s">
        <v>2496</v>
      </c>
      <c r="L2062" s="90" t="s">
        <v>2494</v>
      </c>
      <c r="O2062" s="90">
        <v>1</v>
      </c>
      <c r="P2062" s="90">
        <v>60</v>
      </c>
      <c r="Q2062" s="55">
        <f t="shared" si="66"/>
        <v>67</v>
      </c>
      <c r="R2062" s="90">
        <v>5</v>
      </c>
      <c r="T2062" s="90" t="s">
        <v>3341</v>
      </c>
      <c r="U2062" s="90">
        <v>33537</v>
      </c>
      <c r="X2062" s="90" t="s">
        <v>2497</v>
      </c>
      <c r="Y2062" s="90" t="str">
        <f>IF(VLOOKUP(I2062,属性值!A:F,2,FALSE)&lt;17,"",IF(P2062="","",INT(VLOOKUP(P2062,属性值!A:G,R2062+1,FALSE)*VLOOKUP(I2062,属性值!A:F,5,FALSE))))</f>
        <v/>
      </c>
      <c r="Z2062" s="90" t="str">
        <f t="shared" si="67"/>
        <v/>
      </c>
      <c r="AA2062" s="90">
        <f>IF(VLOOKUP(I2062,属性值!A:B,2,FALSE)&gt;16,"",IF(P2062="","",INT(VLOOKUP(P2062,属性值!I:O,R2062+1,FALSE)*VLOOKUP(I2062,属性值!A:D,3,FALSE))))</f>
        <v>1285</v>
      </c>
      <c r="AB2062" s="90">
        <f>IF(VLOOKUP(I2062,属性值!A:B,2,FALSE)&gt;16,"",IF(P2062="","",INT(VLOOKUP(P2062,属性值!I:O,R2062+1,FALSE)*VLOOKUP(I2062,属性值!A:D,4,FALSE))))</f>
        <v>642</v>
      </c>
      <c r="AC2062" s="90">
        <v>58</v>
      </c>
      <c r="AD2062" s="90" t="str">
        <f>IF(AC2062="","",VLOOKUP(AC2062,状态名词!A:C,2,FALSE))</f>
        <v>vit</v>
      </c>
      <c r="AE2062" s="90" t="str">
        <f>IF(AC2062="","",VLOOKUP(AC2062,状态名词!A:C,3,FALSE))</f>
        <v>体力</v>
      </c>
      <c r="AF2062" s="90">
        <v>110</v>
      </c>
    </row>
    <row r="2063" spans="1:32">
      <c r="I2063" s="90" t="str">
        <f>IF(H2063="",I2062,VLOOKUP(H2063,装备类型!A:B,2,FALSE))</f>
        <v>头部</v>
      </c>
      <c r="L2063" s="90" t="s">
        <v>225</v>
      </c>
      <c r="Q2063" s="55" t="str">
        <f t="shared" si="66"/>
        <v/>
      </c>
      <c r="Y2063" s="90" t="str">
        <f>IF(VLOOKUP(I2063,属性值!A:F,2,FALSE)&lt;17,"",IF(P2063="","",INT(VLOOKUP(P2063,属性值!A:G,R2063+1,FALSE)*VLOOKUP(I2063,属性值!A:F,5,FALSE))))</f>
        <v/>
      </c>
      <c r="Z2063" s="90" t="str">
        <f t="shared" si="67"/>
        <v/>
      </c>
      <c r="AA2063" s="90" t="str">
        <f>IF(VLOOKUP(I2063,属性值!A:B,2,FALSE)&gt;16,"",IF(P2063="","",INT(VLOOKUP(P2063,属性值!I:O,R2063+1,FALSE)*VLOOKUP(I2063,属性值!A:D,3,FALSE))))</f>
        <v/>
      </c>
      <c r="AB2063" s="90" t="str">
        <f>IF(VLOOKUP(I2063,属性值!A:B,2,FALSE)&gt;16,"",IF(P2063="","",INT(VLOOKUP(P2063,属性值!I:O,R2063+1,FALSE)*VLOOKUP(I2063,属性值!A:D,4,FALSE))))</f>
        <v/>
      </c>
      <c r="AC2063" s="90">
        <v>21</v>
      </c>
      <c r="AD2063" s="90" t="str">
        <f>IF(AC2063="","",VLOOKUP(AC2063,状态名词!A:C,2,FALSE))</f>
        <v>speed</v>
      </c>
      <c r="AE2063" s="90" t="str">
        <f>IF(AC2063="","",VLOOKUP(AC2063,状态名词!A:C,3,FALSE))</f>
        <v>速度+</v>
      </c>
      <c r="AF2063" s="90">
        <v>590</v>
      </c>
    </row>
    <row r="2064" spans="1:32">
      <c r="I2064" s="90" t="str">
        <f>IF(H2064="",I2063,VLOOKUP(H2064,装备类型!A:B,2,FALSE))</f>
        <v>头部</v>
      </c>
      <c r="L2064" s="90" t="s">
        <v>225</v>
      </c>
      <c r="Q2064" s="55" t="str">
        <f t="shared" si="66"/>
        <v/>
      </c>
      <c r="Y2064" s="90" t="str">
        <f>IF(VLOOKUP(I2064,属性值!A:F,2,FALSE)&lt;17,"",IF(P2064="","",INT(VLOOKUP(P2064,属性值!A:G,R2064+1,FALSE)*VLOOKUP(I2064,属性值!A:F,5,FALSE))))</f>
        <v/>
      </c>
      <c r="Z2064" s="90" t="str">
        <f t="shared" si="67"/>
        <v/>
      </c>
      <c r="AA2064" s="90" t="str">
        <f>IF(VLOOKUP(I2064,属性值!A:B,2,FALSE)&gt;16,"",IF(P2064="","",INT(VLOOKUP(P2064,属性值!I:O,R2064+1,FALSE)*VLOOKUP(I2064,属性值!A:D,3,FALSE))))</f>
        <v/>
      </c>
      <c r="AB2064" s="90" t="str">
        <f>IF(VLOOKUP(I2064,属性值!A:B,2,FALSE)&gt;16,"",IF(P2064="","",INT(VLOOKUP(P2064,属性值!I:O,R2064+1,FALSE)*VLOOKUP(I2064,属性值!A:D,4,FALSE))))</f>
        <v/>
      </c>
      <c r="AC2064" s="90">
        <v>23</v>
      </c>
      <c r="AD2064" s="90" t="str">
        <f>IF(AC2064="","",VLOOKUP(AC2064,状态名词!A:C,2,FALSE))</f>
        <v>steal</v>
      </c>
      <c r="AE2064" s="90" t="str">
        <f>IF(AC2064="","",VLOOKUP(AC2064,状态名词!A:C,3,FALSE))</f>
        <v>生命偷取</v>
      </c>
      <c r="AF2064" s="90">
        <v>590</v>
      </c>
    </row>
    <row r="2065" spans="1:32">
      <c r="A2065" s="90">
        <v>16122</v>
      </c>
      <c r="B2065" s="90">
        <v>20</v>
      </c>
      <c r="C2065" s="90">
        <v>4</v>
      </c>
      <c r="D2065" s="90">
        <v>20</v>
      </c>
      <c r="E2065" s="90">
        <v>5</v>
      </c>
      <c r="F2065" s="90">
        <v>-5</v>
      </c>
      <c r="H2065" s="90">
        <v>12</v>
      </c>
      <c r="I2065" s="90" t="str">
        <f>IF(H2065="",I2064,VLOOKUP(H2065,装备类型!A:B,2,FALSE))</f>
        <v>胸部</v>
      </c>
      <c r="J2065" s="90">
        <v>1</v>
      </c>
      <c r="K2065" s="90" t="s">
        <v>2498</v>
      </c>
      <c r="L2065" s="90" t="s">
        <v>5503</v>
      </c>
      <c r="O2065" s="90">
        <v>1</v>
      </c>
      <c r="P2065" s="90">
        <v>20</v>
      </c>
      <c r="Q2065" s="55">
        <f t="shared" si="66"/>
        <v>25</v>
      </c>
      <c r="R2065" s="90">
        <v>4</v>
      </c>
      <c r="T2065" s="90" t="s">
        <v>3342</v>
      </c>
      <c r="Y2065" s="90" t="str">
        <f>IF(VLOOKUP(I2065,属性值!A:F,2,FALSE)&lt;17,"",IF(P2065="","",INT(VLOOKUP(P2065,属性值!A:G,R2065+1,FALSE)*VLOOKUP(I2065,属性值!A:F,5,FALSE))))</f>
        <v/>
      </c>
      <c r="Z2065" s="90" t="str">
        <f t="shared" si="67"/>
        <v/>
      </c>
      <c r="AA2065" s="90">
        <f>IF(VLOOKUP(I2065,属性值!A:B,2,FALSE)&gt;16,"",IF(P2065="","",INT(VLOOKUP(P2065,属性值!I:O,R2065+1,FALSE)*VLOOKUP(I2065,属性值!A:D,3,FALSE))))</f>
        <v>260</v>
      </c>
      <c r="AB2065" s="90">
        <f>IF(VLOOKUP(I2065,属性值!A:B,2,FALSE)&gt;16,"",IF(P2065="","",INT(VLOOKUP(P2065,属性值!I:O,R2065+1,FALSE)*VLOOKUP(I2065,属性值!A:D,4,FALSE))))</f>
        <v>130</v>
      </c>
      <c r="AC2065" s="90">
        <v>58</v>
      </c>
      <c r="AD2065" s="90" t="str">
        <f>IF(AC2065="","",VLOOKUP(AC2065,状态名词!A:C,2,FALSE))</f>
        <v>vit</v>
      </c>
      <c r="AE2065" s="90" t="str">
        <f>IF(AC2065="","",VLOOKUP(AC2065,状态名词!A:C,3,FALSE))</f>
        <v>体力</v>
      </c>
      <c r="AF2065" s="90">
        <v>40</v>
      </c>
    </row>
    <row r="2066" spans="1:32">
      <c r="I2066" s="90" t="str">
        <f>IF(H2066="",I2065,VLOOKUP(H2066,装备类型!A:B,2,FALSE))</f>
        <v>胸部</v>
      </c>
      <c r="L2066" s="90" t="s">
        <v>225</v>
      </c>
      <c r="Q2066" s="55" t="str">
        <f t="shared" si="66"/>
        <v/>
      </c>
      <c r="Y2066" s="90" t="str">
        <f>IF(VLOOKUP(I2066,属性值!A:F,2,FALSE)&lt;17,"",IF(P2066="","",INT(VLOOKUP(P2066,属性值!A:G,R2066+1,FALSE)*VLOOKUP(I2066,属性值!A:F,5,FALSE))))</f>
        <v/>
      </c>
      <c r="Z2066" s="90" t="str">
        <f t="shared" si="67"/>
        <v/>
      </c>
      <c r="AA2066" s="90" t="str">
        <f>IF(VLOOKUP(I2066,属性值!A:B,2,FALSE)&gt;16,"",IF(P2066="","",INT(VLOOKUP(P2066,属性值!I:O,R2066+1,FALSE)*VLOOKUP(I2066,属性值!A:D,3,FALSE))))</f>
        <v/>
      </c>
      <c r="AB2066" s="90" t="str">
        <f>IF(VLOOKUP(I2066,属性值!A:B,2,FALSE)&gt;16,"",IF(P2066="","",INT(VLOOKUP(P2066,属性值!I:O,R2066+1,FALSE)*VLOOKUP(I2066,属性值!A:D,4,FALSE))))</f>
        <v/>
      </c>
      <c r="AC2066" s="90">
        <v>26</v>
      </c>
      <c r="AD2066" s="90" t="str">
        <f>IF(AC2066="","",VLOOKUP(AC2066,状态名词!A:C,2,FALSE))</f>
        <v>fireup</v>
      </c>
      <c r="AE2066" s="90" t="str">
        <f>IF(AC2066="","",VLOOKUP(AC2066,状态名词!A:C,3,FALSE))</f>
        <v>火属性强化</v>
      </c>
      <c r="AF2066" s="90">
        <v>10</v>
      </c>
    </row>
    <row r="2067" spans="1:32">
      <c r="I2067" s="90" t="str">
        <f>IF(H2067="",I2066,VLOOKUP(H2067,装备类型!A:B,2,FALSE))</f>
        <v>胸部</v>
      </c>
      <c r="L2067" s="90" t="s">
        <v>225</v>
      </c>
      <c r="Q2067" s="55" t="str">
        <f t="shared" si="66"/>
        <v/>
      </c>
      <c r="Y2067" s="90" t="str">
        <f>IF(VLOOKUP(I2067,属性值!A:F,2,FALSE)&lt;17,"",IF(P2067="","",INT(VLOOKUP(P2067,属性值!A:G,R2067+1,FALSE)*VLOOKUP(I2067,属性值!A:F,5,FALSE))))</f>
        <v/>
      </c>
      <c r="Z2067" s="90" t="str">
        <f t="shared" si="67"/>
        <v/>
      </c>
      <c r="AA2067" s="90" t="str">
        <f>IF(VLOOKUP(I2067,属性值!A:B,2,FALSE)&gt;16,"",IF(P2067="","",INT(VLOOKUP(P2067,属性值!I:O,R2067+1,FALSE)*VLOOKUP(I2067,属性值!A:D,3,FALSE))))</f>
        <v/>
      </c>
      <c r="AB2067" s="90" t="str">
        <f>IF(VLOOKUP(I2067,属性值!A:B,2,FALSE)&gt;16,"",IF(P2067="","",INT(VLOOKUP(P2067,属性值!I:O,R2067+1,FALSE)*VLOOKUP(I2067,属性值!A:D,4,FALSE))))</f>
        <v/>
      </c>
      <c r="AC2067" s="90">
        <v>20</v>
      </c>
      <c r="AD2067" s="90" t="str">
        <f>IF(AC2067="","",VLOOKUP(AC2067,状态名词!A:C,2,FALSE))</f>
        <v>ratingdamage</v>
      </c>
      <c r="AE2067" s="90" t="str">
        <f>IF(AC2067="","",VLOOKUP(AC2067,状态名词!A:C,3,FALSE))</f>
        <v>暴伤+</v>
      </c>
      <c r="AF2067" s="90">
        <v>360</v>
      </c>
    </row>
    <row r="2068" spans="1:32">
      <c r="I2068" s="90" t="str">
        <f>IF(H2068="",I2067,VLOOKUP(H2068,装备类型!A:B,2,FALSE))</f>
        <v>胸部</v>
      </c>
      <c r="J2068" s="90">
        <v>2</v>
      </c>
      <c r="K2068" s="90" t="s">
        <v>2500</v>
      </c>
      <c r="L2068" s="90" t="s">
        <v>2499</v>
      </c>
      <c r="O2068" s="90">
        <v>1</v>
      </c>
      <c r="P2068" s="90">
        <v>40</v>
      </c>
      <c r="Q2068" s="55">
        <f t="shared" si="66"/>
        <v>45</v>
      </c>
      <c r="R2068" s="90">
        <v>4</v>
      </c>
      <c r="T2068" s="90" t="s">
        <v>3342</v>
      </c>
      <c r="Y2068" s="90" t="str">
        <f>IF(VLOOKUP(I2068,属性值!A:F,2,FALSE)&lt;17,"",IF(P2068="","",INT(VLOOKUP(P2068,属性值!A:G,R2068+1,FALSE)*VLOOKUP(I2068,属性值!A:F,5,FALSE))))</f>
        <v/>
      </c>
      <c r="Z2068" s="90" t="str">
        <f t="shared" si="67"/>
        <v/>
      </c>
      <c r="AA2068" s="90">
        <f>IF(VLOOKUP(I2068,属性值!A:B,2,FALSE)&gt;16,"",IF(P2068="","",INT(VLOOKUP(P2068,属性值!I:O,R2068+1,FALSE)*VLOOKUP(I2068,属性值!A:D,3,FALSE))))</f>
        <v>572</v>
      </c>
      <c r="AB2068" s="90">
        <f>IF(VLOOKUP(I2068,属性值!A:B,2,FALSE)&gt;16,"",IF(P2068="","",INT(VLOOKUP(P2068,属性值!I:O,R2068+1,FALSE)*VLOOKUP(I2068,属性值!A:D,4,FALSE))))</f>
        <v>286</v>
      </c>
      <c r="AC2068" s="90">
        <v>58</v>
      </c>
      <c r="AD2068" s="90" t="str">
        <f>IF(AC2068="","",VLOOKUP(AC2068,状态名词!A:C,2,FALSE))</f>
        <v>vit</v>
      </c>
      <c r="AE2068" s="90" t="str">
        <f>IF(AC2068="","",VLOOKUP(AC2068,状态名词!A:C,3,FALSE))</f>
        <v>体力</v>
      </c>
      <c r="AF2068" s="90">
        <v>70</v>
      </c>
    </row>
    <row r="2069" spans="1:32">
      <c r="I2069" s="90" t="str">
        <f>IF(H2069="",I2068,VLOOKUP(H2069,装备类型!A:B,2,FALSE))</f>
        <v>胸部</v>
      </c>
      <c r="L2069" s="90" t="s">
        <v>225</v>
      </c>
      <c r="Q2069" s="55" t="str">
        <f t="shared" si="66"/>
        <v/>
      </c>
      <c r="Y2069" s="90" t="str">
        <f>IF(VLOOKUP(I2069,属性值!A:F,2,FALSE)&lt;17,"",IF(P2069="","",INT(VLOOKUP(P2069,属性值!A:G,R2069+1,FALSE)*VLOOKUP(I2069,属性值!A:F,5,FALSE))))</f>
        <v/>
      </c>
      <c r="Z2069" s="90" t="str">
        <f t="shared" si="67"/>
        <v/>
      </c>
      <c r="AA2069" s="90" t="str">
        <f>IF(VLOOKUP(I2069,属性值!A:B,2,FALSE)&gt;16,"",IF(P2069="","",INT(VLOOKUP(P2069,属性值!I:O,R2069+1,FALSE)*VLOOKUP(I2069,属性值!A:D,3,FALSE))))</f>
        <v/>
      </c>
      <c r="AB2069" s="90" t="str">
        <f>IF(VLOOKUP(I2069,属性值!A:B,2,FALSE)&gt;16,"",IF(P2069="","",INT(VLOOKUP(P2069,属性值!I:O,R2069+1,FALSE)*VLOOKUP(I2069,属性值!A:D,4,FALSE))))</f>
        <v/>
      </c>
      <c r="AC2069" s="90">
        <v>26</v>
      </c>
      <c r="AD2069" s="90" t="str">
        <f>IF(AC2069="","",VLOOKUP(AC2069,状态名词!A:C,2,FALSE))</f>
        <v>fireup</v>
      </c>
      <c r="AE2069" s="90" t="str">
        <f>IF(AC2069="","",VLOOKUP(AC2069,状态名词!A:C,3,FALSE))</f>
        <v>火属性强化</v>
      </c>
      <c r="AF2069" s="90">
        <v>20</v>
      </c>
    </row>
    <row r="2070" spans="1:32">
      <c r="I2070" s="90" t="str">
        <f>IF(H2070="",I2069,VLOOKUP(H2070,装备类型!A:B,2,FALSE))</f>
        <v>胸部</v>
      </c>
      <c r="L2070" s="90" t="s">
        <v>225</v>
      </c>
      <c r="Q2070" s="55" t="str">
        <f t="shared" si="66"/>
        <v/>
      </c>
      <c r="Y2070" s="90" t="str">
        <f>IF(VLOOKUP(I2070,属性值!A:F,2,FALSE)&lt;17,"",IF(P2070="","",INT(VLOOKUP(P2070,属性值!A:G,R2070+1,FALSE)*VLOOKUP(I2070,属性值!A:F,5,FALSE))))</f>
        <v/>
      </c>
      <c r="Z2070" s="90" t="str">
        <f t="shared" si="67"/>
        <v/>
      </c>
      <c r="AA2070" s="90" t="str">
        <f>IF(VLOOKUP(I2070,属性值!A:B,2,FALSE)&gt;16,"",IF(P2070="","",INT(VLOOKUP(P2070,属性值!I:O,R2070+1,FALSE)*VLOOKUP(I2070,属性值!A:D,3,FALSE))))</f>
        <v/>
      </c>
      <c r="AB2070" s="90" t="str">
        <f>IF(VLOOKUP(I2070,属性值!A:B,2,FALSE)&gt;16,"",IF(P2070="","",INT(VLOOKUP(P2070,属性值!I:O,R2070+1,FALSE)*VLOOKUP(I2070,属性值!A:D,4,FALSE))))</f>
        <v/>
      </c>
      <c r="AC2070" s="90">
        <v>20</v>
      </c>
      <c r="AD2070" s="90" t="str">
        <f>IF(AC2070="","",VLOOKUP(AC2070,状态名词!A:C,2,FALSE))</f>
        <v>ratingdamage</v>
      </c>
      <c r="AE2070" s="90" t="str">
        <f>IF(AC2070="","",VLOOKUP(AC2070,状态名词!A:C,3,FALSE))</f>
        <v>暴伤+</v>
      </c>
      <c r="AF2070" s="90">
        <v>540</v>
      </c>
    </row>
    <row r="2071" spans="1:32">
      <c r="I2071" s="90" t="str">
        <f>IF(H2071="",I2070,VLOOKUP(H2071,装备类型!A:B,2,FALSE))</f>
        <v>胸部</v>
      </c>
      <c r="J2071" s="90">
        <v>3</v>
      </c>
      <c r="K2071" s="90" t="s">
        <v>2501</v>
      </c>
      <c r="L2071" s="90" t="s">
        <v>2499</v>
      </c>
      <c r="O2071" s="90">
        <v>1</v>
      </c>
      <c r="P2071" s="90">
        <v>60</v>
      </c>
      <c r="Q2071" s="55">
        <f t="shared" ref="Q2071:Q2134" si="68">IF(R2071="","",IF(R2071=1,P2071,R2071*2-3+P2071))</f>
        <v>67</v>
      </c>
      <c r="R2071" s="90">
        <v>5</v>
      </c>
      <c r="T2071" s="90" t="s">
        <v>3342</v>
      </c>
      <c r="U2071" s="90">
        <v>33538</v>
      </c>
      <c r="X2071" s="90" t="s">
        <v>2836</v>
      </c>
      <c r="Y2071" s="90" t="str">
        <f>IF(VLOOKUP(I2071,属性值!A:F,2,FALSE)&lt;17,"",IF(P2071="","",INT(VLOOKUP(P2071,属性值!A:G,R2071+1,FALSE)*VLOOKUP(I2071,属性值!A:F,5,FALSE))))</f>
        <v/>
      </c>
      <c r="Z2071" s="90" t="str">
        <f t="shared" si="67"/>
        <v/>
      </c>
      <c r="AA2071" s="90">
        <f>IF(VLOOKUP(I2071,属性值!A:B,2,FALSE)&gt;16,"",IF(P2071="","",INT(VLOOKUP(P2071,属性值!I:O,R2071+1,FALSE)*VLOOKUP(I2071,属性值!A:D,3,FALSE))))</f>
        <v>1285</v>
      </c>
      <c r="AB2071" s="90">
        <f>IF(VLOOKUP(I2071,属性值!A:B,2,FALSE)&gt;16,"",IF(P2071="","",INT(VLOOKUP(P2071,属性值!I:O,R2071+1,FALSE)*VLOOKUP(I2071,属性值!A:D,4,FALSE))))</f>
        <v>642</v>
      </c>
      <c r="AC2071" s="90">
        <v>58</v>
      </c>
      <c r="AD2071" s="90" t="str">
        <f>IF(AC2071="","",VLOOKUP(AC2071,状态名词!A:C,2,FALSE))</f>
        <v>vit</v>
      </c>
      <c r="AE2071" s="90" t="str">
        <f>IF(AC2071="","",VLOOKUP(AC2071,状态名词!A:C,3,FALSE))</f>
        <v>体力</v>
      </c>
      <c r="AF2071" s="90">
        <v>110</v>
      </c>
    </row>
    <row r="2072" spans="1:32">
      <c r="I2072" s="90" t="str">
        <f>IF(H2072="",I2071,VLOOKUP(H2072,装备类型!A:B,2,FALSE))</f>
        <v>胸部</v>
      </c>
      <c r="L2072" s="90" t="s">
        <v>225</v>
      </c>
      <c r="Q2072" s="55" t="str">
        <f t="shared" si="68"/>
        <v/>
      </c>
      <c r="Y2072" s="90" t="str">
        <f>IF(VLOOKUP(I2072,属性值!A:F,2,FALSE)&lt;17,"",IF(P2072="","",INT(VLOOKUP(P2072,属性值!A:G,R2072+1,FALSE)*VLOOKUP(I2072,属性值!A:F,5,FALSE))))</f>
        <v/>
      </c>
      <c r="Z2072" s="90" t="str">
        <f t="shared" si="67"/>
        <v/>
      </c>
      <c r="AA2072" s="90" t="str">
        <f>IF(VLOOKUP(I2072,属性值!A:B,2,FALSE)&gt;16,"",IF(P2072="","",INT(VLOOKUP(P2072,属性值!I:O,R2072+1,FALSE)*VLOOKUP(I2072,属性值!A:D,3,FALSE))))</f>
        <v/>
      </c>
      <c r="AB2072" s="90" t="str">
        <f>IF(VLOOKUP(I2072,属性值!A:B,2,FALSE)&gt;16,"",IF(P2072="","",INT(VLOOKUP(P2072,属性值!I:O,R2072+1,FALSE)*VLOOKUP(I2072,属性值!A:D,4,FALSE))))</f>
        <v/>
      </c>
      <c r="AC2072" s="90">
        <v>26</v>
      </c>
      <c r="AD2072" s="90" t="str">
        <f>IF(AC2072="","",VLOOKUP(AC2072,状态名词!A:C,2,FALSE))</f>
        <v>fireup</v>
      </c>
      <c r="AE2072" s="90" t="str">
        <f>IF(AC2072="","",VLOOKUP(AC2072,状态名词!A:C,3,FALSE))</f>
        <v>火属性强化</v>
      </c>
      <c r="AF2072" s="90">
        <v>30</v>
      </c>
    </row>
    <row r="2073" spans="1:32">
      <c r="I2073" s="90" t="str">
        <f>IF(H2073="",I2072,VLOOKUP(H2073,装备类型!A:B,2,FALSE))</f>
        <v>胸部</v>
      </c>
      <c r="L2073" s="90" t="s">
        <v>225</v>
      </c>
      <c r="Q2073" s="55" t="str">
        <f t="shared" si="68"/>
        <v/>
      </c>
      <c r="Y2073" s="90" t="str">
        <f>IF(VLOOKUP(I2073,属性值!A:F,2,FALSE)&lt;17,"",IF(P2073="","",INT(VLOOKUP(P2073,属性值!A:G,R2073+1,FALSE)*VLOOKUP(I2073,属性值!A:F,5,FALSE))))</f>
        <v/>
      </c>
      <c r="Z2073" s="90" t="str">
        <f t="shared" si="67"/>
        <v/>
      </c>
      <c r="AA2073" s="90" t="str">
        <f>IF(VLOOKUP(I2073,属性值!A:B,2,FALSE)&gt;16,"",IF(P2073="","",INT(VLOOKUP(P2073,属性值!I:O,R2073+1,FALSE)*VLOOKUP(I2073,属性值!A:D,3,FALSE))))</f>
        <v/>
      </c>
      <c r="AB2073" s="90" t="str">
        <f>IF(VLOOKUP(I2073,属性值!A:B,2,FALSE)&gt;16,"",IF(P2073="","",INT(VLOOKUP(P2073,属性值!I:O,R2073+1,FALSE)*VLOOKUP(I2073,属性值!A:D,4,FALSE))))</f>
        <v/>
      </c>
      <c r="AC2073" s="90">
        <v>20</v>
      </c>
      <c r="AD2073" s="90" t="str">
        <f>IF(AC2073="","",VLOOKUP(AC2073,状态名词!A:C,2,FALSE))</f>
        <v>ratingdamage</v>
      </c>
      <c r="AE2073" s="90" t="str">
        <f>IF(AC2073="","",VLOOKUP(AC2073,状态名词!A:C,3,FALSE))</f>
        <v>暴伤+</v>
      </c>
      <c r="AF2073" s="90">
        <v>890</v>
      </c>
    </row>
    <row r="2074" spans="1:32">
      <c r="A2074" s="90">
        <v>16123</v>
      </c>
      <c r="B2074" s="90">
        <v>20</v>
      </c>
      <c r="C2074" s="90">
        <v>4</v>
      </c>
      <c r="D2074" s="90">
        <v>20</v>
      </c>
      <c r="E2074" s="90">
        <v>5</v>
      </c>
      <c r="F2074" s="90">
        <v>-5</v>
      </c>
      <c r="H2074" s="90">
        <v>13</v>
      </c>
      <c r="I2074" s="90" t="str">
        <f>IF(H2074="",I2073,VLOOKUP(H2074,装备类型!A:B,2,FALSE))</f>
        <v>腿部</v>
      </c>
      <c r="J2074" s="90">
        <v>1</v>
      </c>
      <c r="K2074" s="90" t="s">
        <v>2502</v>
      </c>
      <c r="L2074" s="90" t="s">
        <v>5504</v>
      </c>
      <c r="O2074" s="90">
        <v>1</v>
      </c>
      <c r="P2074" s="90">
        <v>20</v>
      </c>
      <c r="Q2074" s="55">
        <f t="shared" si="68"/>
        <v>25</v>
      </c>
      <c r="R2074" s="90">
        <v>4</v>
      </c>
      <c r="T2074" s="90" t="s">
        <v>1732</v>
      </c>
      <c r="Y2074" s="90" t="str">
        <f>IF(VLOOKUP(I2074,属性值!A:F,2,FALSE)&lt;17,"",IF(P2074="","",INT(VLOOKUP(P2074,属性值!A:G,R2074+1,FALSE)*VLOOKUP(I2074,属性值!A:F,5,FALSE))))</f>
        <v/>
      </c>
      <c r="Z2074" s="90" t="str">
        <f t="shared" si="67"/>
        <v/>
      </c>
      <c r="AA2074" s="90">
        <f>IF(VLOOKUP(I2074,属性值!A:B,2,FALSE)&gt;16,"",IF(P2074="","",INT(VLOOKUP(P2074,属性值!I:O,R2074+1,FALSE)*VLOOKUP(I2074,属性值!A:D,3,FALSE))))</f>
        <v>260</v>
      </c>
      <c r="AB2074" s="90">
        <f>IF(VLOOKUP(I2074,属性值!A:B,2,FALSE)&gt;16,"",IF(P2074="","",INT(VLOOKUP(P2074,属性值!I:O,R2074+1,FALSE)*VLOOKUP(I2074,属性值!A:D,4,FALSE))))</f>
        <v>130</v>
      </c>
      <c r="AC2074" s="90">
        <v>58</v>
      </c>
      <c r="AD2074" s="90" t="str">
        <f>IF(AC2074="","",VLOOKUP(AC2074,状态名词!A:C,2,FALSE))</f>
        <v>vit</v>
      </c>
      <c r="AE2074" s="90" t="str">
        <f>IF(AC2074="","",VLOOKUP(AC2074,状态名词!A:C,3,FALSE))</f>
        <v>体力</v>
      </c>
      <c r="AF2074" s="90">
        <v>40</v>
      </c>
    </row>
    <row r="2075" spans="1:32">
      <c r="I2075" s="90" t="str">
        <f>IF(H2075="",I2074,VLOOKUP(H2075,装备类型!A:B,2,FALSE))</f>
        <v>腿部</v>
      </c>
      <c r="L2075" s="90" t="s">
        <v>225</v>
      </c>
      <c r="Q2075" s="55" t="str">
        <f t="shared" si="68"/>
        <v/>
      </c>
      <c r="Y2075" s="90" t="str">
        <f>IF(VLOOKUP(I2075,属性值!A:F,2,FALSE)&lt;17,"",IF(P2075="","",INT(VLOOKUP(P2075,属性值!A:G,R2075+1,FALSE)*VLOOKUP(I2075,属性值!A:F,5,FALSE))))</f>
        <v/>
      </c>
      <c r="Z2075" s="90" t="str">
        <f t="shared" si="67"/>
        <v/>
      </c>
      <c r="AA2075" s="90" t="str">
        <f>IF(VLOOKUP(I2075,属性值!A:B,2,FALSE)&gt;16,"",IF(P2075="","",INT(VLOOKUP(P2075,属性值!I:O,R2075+1,FALSE)*VLOOKUP(I2075,属性值!A:D,3,FALSE))))</f>
        <v/>
      </c>
      <c r="AB2075" s="90" t="str">
        <f>IF(VLOOKUP(I2075,属性值!A:B,2,FALSE)&gt;16,"",IF(P2075="","",INT(VLOOKUP(P2075,属性值!I:O,R2075+1,FALSE)*VLOOKUP(I2075,属性值!A:D,4,FALSE))))</f>
        <v/>
      </c>
      <c r="AC2075" s="90">
        <v>17</v>
      </c>
      <c r="AD2075" s="90" t="str">
        <f>IF(AC2075="","",VLOOKUP(AC2075,状态名词!A:C,2,FALSE))</f>
        <v>adi</v>
      </c>
      <c r="AE2075" s="90" t="str">
        <f>IF(AC2075="","",VLOOKUP(AC2075,状态名词!A:C,3,FALSE))</f>
        <v>物穿</v>
      </c>
      <c r="AF2075" s="90">
        <v>240</v>
      </c>
    </row>
    <row r="2076" spans="1:32">
      <c r="I2076" s="90" t="str">
        <f>IF(H2076="",I2075,VLOOKUP(H2076,装备类型!A:B,2,FALSE))</f>
        <v>腿部</v>
      </c>
      <c r="L2076" s="90" t="s">
        <v>225</v>
      </c>
      <c r="Q2076" s="55" t="str">
        <f t="shared" si="68"/>
        <v/>
      </c>
      <c r="Y2076" s="90" t="str">
        <f>IF(VLOOKUP(I2076,属性值!A:F,2,FALSE)&lt;17,"",IF(P2076="","",INT(VLOOKUP(P2076,属性值!A:G,R2076+1,FALSE)*VLOOKUP(I2076,属性值!A:F,5,FALSE))))</f>
        <v/>
      </c>
      <c r="Z2076" s="90" t="str">
        <f t="shared" si="67"/>
        <v/>
      </c>
      <c r="AA2076" s="90" t="str">
        <f>IF(VLOOKUP(I2076,属性值!A:B,2,FALSE)&gt;16,"",IF(P2076="","",INT(VLOOKUP(P2076,属性值!I:O,R2076+1,FALSE)*VLOOKUP(I2076,属性值!A:D,3,FALSE))))</f>
        <v/>
      </c>
      <c r="AB2076" s="90" t="str">
        <f>IF(VLOOKUP(I2076,属性值!A:B,2,FALSE)&gt;16,"",IF(P2076="","",INT(VLOOKUP(P2076,属性值!I:O,R2076+1,FALSE)*VLOOKUP(I2076,属性值!A:D,4,FALSE))))</f>
        <v/>
      </c>
      <c r="AC2076" s="90">
        <v>18</v>
      </c>
      <c r="AD2076" s="90" t="str">
        <f>IF(AC2076="","",VLOOKUP(AC2076,状态名词!A:C,2,FALSE))</f>
        <v>api</v>
      </c>
      <c r="AE2076" s="90" t="str">
        <f>IF(AC2076="","",VLOOKUP(AC2076,状态名词!A:C,3,FALSE))</f>
        <v>法穿</v>
      </c>
      <c r="AF2076" s="90">
        <v>240</v>
      </c>
    </row>
    <row r="2077" spans="1:32">
      <c r="I2077" s="90" t="str">
        <f>IF(H2077="",I2076,VLOOKUP(H2077,装备类型!A:B,2,FALSE))</f>
        <v>腿部</v>
      </c>
      <c r="J2077" s="90">
        <v>2</v>
      </c>
      <c r="K2077" s="90" t="s">
        <v>2504</v>
      </c>
      <c r="L2077" s="90" t="s">
        <v>2503</v>
      </c>
      <c r="O2077" s="90">
        <v>1</v>
      </c>
      <c r="P2077" s="90">
        <v>40</v>
      </c>
      <c r="Q2077" s="55">
        <f t="shared" si="68"/>
        <v>45</v>
      </c>
      <c r="R2077" s="90">
        <v>4</v>
      </c>
      <c r="T2077" s="90" t="s">
        <v>1732</v>
      </c>
      <c r="Y2077" s="90" t="str">
        <f>IF(VLOOKUP(I2077,属性值!A:F,2,FALSE)&lt;17,"",IF(P2077="","",INT(VLOOKUP(P2077,属性值!A:G,R2077+1,FALSE)*VLOOKUP(I2077,属性值!A:F,5,FALSE))))</f>
        <v/>
      </c>
      <c r="Z2077" s="90" t="str">
        <f t="shared" si="67"/>
        <v/>
      </c>
      <c r="AA2077" s="90">
        <f>IF(VLOOKUP(I2077,属性值!A:B,2,FALSE)&gt;16,"",IF(P2077="","",INT(VLOOKUP(P2077,属性值!I:O,R2077+1,FALSE)*VLOOKUP(I2077,属性值!A:D,3,FALSE))))</f>
        <v>572</v>
      </c>
      <c r="AB2077" s="90">
        <f>IF(VLOOKUP(I2077,属性值!A:B,2,FALSE)&gt;16,"",IF(P2077="","",INT(VLOOKUP(P2077,属性值!I:O,R2077+1,FALSE)*VLOOKUP(I2077,属性值!A:D,4,FALSE))))</f>
        <v>286</v>
      </c>
      <c r="AC2077" s="90">
        <v>58</v>
      </c>
      <c r="AD2077" s="90" t="str">
        <f>IF(AC2077="","",VLOOKUP(AC2077,状态名词!A:C,2,FALSE))</f>
        <v>vit</v>
      </c>
      <c r="AE2077" s="90" t="str">
        <f>IF(AC2077="","",VLOOKUP(AC2077,状态名词!A:C,3,FALSE))</f>
        <v>体力</v>
      </c>
      <c r="AF2077" s="90">
        <v>70</v>
      </c>
    </row>
    <row r="2078" spans="1:32">
      <c r="I2078" s="90" t="str">
        <f>IF(H2078="",I2077,VLOOKUP(H2078,装备类型!A:B,2,FALSE))</f>
        <v>腿部</v>
      </c>
      <c r="L2078" s="90" t="s">
        <v>225</v>
      </c>
      <c r="Q2078" s="55" t="str">
        <f t="shared" si="68"/>
        <v/>
      </c>
      <c r="Y2078" s="90" t="str">
        <f>IF(VLOOKUP(I2078,属性值!A:F,2,FALSE)&lt;17,"",IF(P2078="","",INT(VLOOKUP(P2078,属性值!A:G,R2078+1,FALSE)*VLOOKUP(I2078,属性值!A:F,5,FALSE))))</f>
        <v/>
      </c>
      <c r="Z2078" s="90" t="str">
        <f t="shared" si="67"/>
        <v/>
      </c>
      <c r="AA2078" s="90" t="str">
        <f>IF(VLOOKUP(I2078,属性值!A:B,2,FALSE)&gt;16,"",IF(P2078="","",INT(VLOOKUP(P2078,属性值!I:O,R2078+1,FALSE)*VLOOKUP(I2078,属性值!A:D,3,FALSE))))</f>
        <v/>
      </c>
      <c r="AB2078" s="90" t="str">
        <f>IF(VLOOKUP(I2078,属性值!A:B,2,FALSE)&gt;16,"",IF(P2078="","",INT(VLOOKUP(P2078,属性值!I:O,R2078+1,FALSE)*VLOOKUP(I2078,属性值!A:D,4,FALSE))))</f>
        <v/>
      </c>
      <c r="AC2078" s="90">
        <v>17</v>
      </c>
      <c r="AD2078" s="90" t="str">
        <f>IF(AC2078="","",VLOOKUP(AC2078,状态名词!A:C,2,FALSE))</f>
        <v>adi</v>
      </c>
      <c r="AE2078" s="90" t="str">
        <f>IF(AC2078="","",VLOOKUP(AC2078,状态名词!A:C,3,FALSE))</f>
        <v>物穿</v>
      </c>
      <c r="AF2078" s="90">
        <v>360</v>
      </c>
    </row>
    <row r="2079" spans="1:32">
      <c r="I2079" s="90" t="str">
        <f>IF(H2079="",I2078,VLOOKUP(H2079,装备类型!A:B,2,FALSE))</f>
        <v>腿部</v>
      </c>
      <c r="L2079" s="90" t="s">
        <v>225</v>
      </c>
      <c r="Q2079" s="55" t="str">
        <f t="shared" si="68"/>
        <v/>
      </c>
      <c r="Y2079" s="90" t="str">
        <f>IF(VLOOKUP(I2079,属性值!A:F,2,FALSE)&lt;17,"",IF(P2079="","",INT(VLOOKUP(P2079,属性值!A:G,R2079+1,FALSE)*VLOOKUP(I2079,属性值!A:F,5,FALSE))))</f>
        <v/>
      </c>
      <c r="Z2079" s="90" t="str">
        <f t="shared" si="67"/>
        <v/>
      </c>
      <c r="AA2079" s="90" t="str">
        <f>IF(VLOOKUP(I2079,属性值!A:B,2,FALSE)&gt;16,"",IF(P2079="","",INT(VLOOKUP(P2079,属性值!I:O,R2079+1,FALSE)*VLOOKUP(I2079,属性值!A:D,3,FALSE))))</f>
        <v/>
      </c>
      <c r="AB2079" s="90" t="str">
        <f>IF(VLOOKUP(I2079,属性值!A:B,2,FALSE)&gt;16,"",IF(P2079="","",INT(VLOOKUP(P2079,属性值!I:O,R2079+1,FALSE)*VLOOKUP(I2079,属性值!A:D,4,FALSE))))</f>
        <v/>
      </c>
      <c r="AC2079" s="90">
        <v>18</v>
      </c>
      <c r="AD2079" s="90" t="str">
        <f>IF(AC2079="","",VLOOKUP(AC2079,状态名词!A:C,2,FALSE))</f>
        <v>api</v>
      </c>
      <c r="AE2079" s="90" t="str">
        <f>IF(AC2079="","",VLOOKUP(AC2079,状态名词!A:C,3,FALSE))</f>
        <v>法穿</v>
      </c>
      <c r="AF2079" s="90">
        <v>360</v>
      </c>
    </row>
    <row r="2080" spans="1:32">
      <c r="I2080" s="90" t="str">
        <f>IF(H2080="",I2079,VLOOKUP(H2080,装备类型!A:B,2,FALSE))</f>
        <v>腿部</v>
      </c>
      <c r="J2080" s="90">
        <v>3</v>
      </c>
      <c r="K2080" s="90" t="s">
        <v>2505</v>
      </c>
      <c r="L2080" s="90" t="s">
        <v>2503</v>
      </c>
      <c r="O2080" s="90">
        <v>1</v>
      </c>
      <c r="P2080" s="90">
        <v>60</v>
      </c>
      <c r="Q2080" s="55">
        <f t="shared" si="68"/>
        <v>67</v>
      </c>
      <c r="R2080" s="90">
        <v>5</v>
      </c>
      <c r="T2080" s="90" t="s">
        <v>1732</v>
      </c>
      <c r="U2080" s="90">
        <v>33539</v>
      </c>
      <c r="X2080" s="90" t="s">
        <v>2837</v>
      </c>
      <c r="Y2080" s="90" t="str">
        <f>IF(VLOOKUP(I2080,属性值!A:F,2,FALSE)&lt;17,"",IF(P2080="","",INT(VLOOKUP(P2080,属性值!A:G,R2080+1,FALSE)*VLOOKUP(I2080,属性值!A:F,5,FALSE))))</f>
        <v/>
      </c>
      <c r="Z2080" s="90" t="str">
        <f t="shared" si="67"/>
        <v/>
      </c>
      <c r="AA2080" s="90">
        <f>IF(VLOOKUP(I2080,属性值!A:B,2,FALSE)&gt;16,"",IF(P2080="","",INT(VLOOKUP(P2080,属性值!I:O,R2080+1,FALSE)*VLOOKUP(I2080,属性值!A:D,3,FALSE))))</f>
        <v>1285</v>
      </c>
      <c r="AB2080" s="90">
        <f>IF(VLOOKUP(I2080,属性值!A:B,2,FALSE)&gt;16,"",IF(P2080="","",INT(VLOOKUP(P2080,属性值!I:O,R2080+1,FALSE)*VLOOKUP(I2080,属性值!A:D,4,FALSE))))</f>
        <v>642</v>
      </c>
      <c r="AC2080" s="90">
        <v>58</v>
      </c>
      <c r="AD2080" s="90" t="str">
        <f>IF(AC2080="","",VLOOKUP(AC2080,状态名词!A:C,2,FALSE))</f>
        <v>vit</v>
      </c>
      <c r="AE2080" s="90" t="str">
        <f>IF(AC2080="","",VLOOKUP(AC2080,状态名词!A:C,3,FALSE))</f>
        <v>体力</v>
      </c>
      <c r="AF2080" s="90">
        <v>110</v>
      </c>
    </row>
    <row r="2081" spans="1:32">
      <c r="I2081" s="90" t="str">
        <f>IF(H2081="",I2080,VLOOKUP(H2081,装备类型!A:B,2,FALSE))</f>
        <v>腿部</v>
      </c>
      <c r="L2081" s="90" t="s">
        <v>225</v>
      </c>
      <c r="Q2081" s="55" t="str">
        <f t="shared" si="68"/>
        <v/>
      </c>
      <c r="Y2081" s="90" t="str">
        <f>IF(VLOOKUP(I2081,属性值!A:F,2,FALSE)&lt;17,"",IF(P2081="","",INT(VLOOKUP(P2081,属性值!A:G,R2081+1,FALSE)*VLOOKUP(I2081,属性值!A:F,5,FALSE))))</f>
        <v/>
      </c>
      <c r="Z2081" s="90" t="str">
        <f t="shared" si="67"/>
        <v/>
      </c>
      <c r="AA2081" s="90" t="str">
        <f>IF(VLOOKUP(I2081,属性值!A:B,2,FALSE)&gt;16,"",IF(P2081="","",INT(VLOOKUP(P2081,属性值!I:O,R2081+1,FALSE)*VLOOKUP(I2081,属性值!A:D,3,FALSE))))</f>
        <v/>
      </c>
      <c r="AB2081" s="90" t="str">
        <f>IF(VLOOKUP(I2081,属性值!A:B,2,FALSE)&gt;16,"",IF(P2081="","",INT(VLOOKUP(P2081,属性值!I:O,R2081+1,FALSE)*VLOOKUP(I2081,属性值!A:D,4,FALSE))))</f>
        <v/>
      </c>
      <c r="AC2081" s="90">
        <v>17</v>
      </c>
      <c r="AD2081" s="90" t="str">
        <f>IF(AC2081="","",VLOOKUP(AC2081,状态名词!A:C,2,FALSE))</f>
        <v>adi</v>
      </c>
      <c r="AE2081" s="90" t="str">
        <f>IF(AC2081="","",VLOOKUP(AC2081,状态名词!A:C,3,FALSE))</f>
        <v>物穿</v>
      </c>
      <c r="AF2081" s="90">
        <v>590</v>
      </c>
    </row>
    <row r="2082" spans="1:32">
      <c r="I2082" s="90" t="str">
        <f>IF(H2082="",I2081,VLOOKUP(H2082,装备类型!A:B,2,FALSE))</f>
        <v>腿部</v>
      </c>
      <c r="L2082" s="90" t="s">
        <v>225</v>
      </c>
      <c r="Q2082" s="55" t="str">
        <f t="shared" si="68"/>
        <v/>
      </c>
      <c r="Y2082" s="90" t="str">
        <f>IF(VLOOKUP(I2082,属性值!A:F,2,FALSE)&lt;17,"",IF(P2082="","",INT(VLOOKUP(P2082,属性值!A:G,R2082+1,FALSE)*VLOOKUP(I2082,属性值!A:F,5,FALSE))))</f>
        <v/>
      </c>
      <c r="Z2082" s="90" t="str">
        <f t="shared" ref="Z2082:Z2145" si="69">Y2082</f>
        <v/>
      </c>
      <c r="AA2082" s="90" t="str">
        <f>IF(VLOOKUP(I2082,属性值!A:B,2,FALSE)&gt;16,"",IF(P2082="","",INT(VLOOKUP(P2082,属性值!I:O,R2082+1,FALSE)*VLOOKUP(I2082,属性值!A:D,3,FALSE))))</f>
        <v/>
      </c>
      <c r="AB2082" s="90" t="str">
        <f>IF(VLOOKUP(I2082,属性值!A:B,2,FALSE)&gt;16,"",IF(P2082="","",INT(VLOOKUP(P2082,属性值!I:O,R2082+1,FALSE)*VLOOKUP(I2082,属性值!A:D,4,FALSE))))</f>
        <v/>
      </c>
      <c r="AC2082" s="90">
        <v>18</v>
      </c>
      <c r="AD2082" s="90" t="str">
        <f>IF(AC2082="","",VLOOKUP(AC2082,状态名词!A:C,2,FALSE))</f>
        <v>api</v>
      </c>
      <c r="AE2082" s="90" t="str">
        <f>IF(AC2082="","",VLOOKUP(AC2082,状态名词!A:C,3,FALSE))</f>
        <v>法穿</v>
      </c>
      <c r="AF2082" s="90">
        <v>590</v>
      </c>
    </row>
    <row r="2083" spans="1:32">
      <c r="A2083" s="90">
        <v>16124</v>
      </c>
      <c r="B2083" s="90">
        <v>20</v>
      </c>
      <c r="C2083" s="90">
        <v>4</v>
      </c>
      <c r="D2083" s="90">
        <v>20</v>
      </c>
      <c r="E2083" s="90">
        <v>5</v>
      </c>
      <c r="F2083" s="90">
        <v>-5</v>
      </c>
      <c r="H2083" s="90">
        <v>14</v>
      </c>
      <c r="I2083" s="90" t="str">
        <f>IF(H2083="",I2082,VLOOKUP(H2083,装备类型!A:B,2,FALSE))</f>
        <v>戒指</v>
      </c>
      <c r="J2083" s="90">
        <v>1</v>
      </c>
      <c r="K2083" s="90" t="s">
        <v>2506</v>
      </c>
      <c r="L2083" s="90" t="s">
        <v>5505</v>
      </c>
      <c r="O2083" s="90">
        <v>1</v>
      </c>
      <c r="P2083" s="90">
        <v>20</v>
      </c>
      <c r="Q2083" s="55">
        <f t="shared" si="68"/>
        <v>25</v>
      </c>
      <c r="R2083" s="90">
        <v>4</v>
      </c>
      <c r="T2083" s="90" t="s">
        <v>3343</v>
      </c>
      <c r="Y2083" s="90" t="str">
        <f>IF(VLOOKUP(I2083,属性值!A:F,2,FALSE)&lt;17,"",IF(P2083="","",INT(VLOOKUP(P2083,属性值!A:G,R2083+1,FALSE)*VLOOKUP(I2083,属性值!A:F,5,FALSE))))</f>
        <v/>
      </c>
      <c r="Z2083" s="90" t="str">
        <f t="shared" si="69"/>
        <v/>
      </c>
      <c r="AA2083" s="90">
        <f>IF(VLOOKUP(I2083,属性值!A:B,2,FALSE)&gt;16,"",IF(P2083="","",INT(VLOOKUP(P2083,属性值!I:O,R2083+1,FALSE)*VLOOKUP(I2083,属性值!A:D,3,FALSE))))</f>
        <v>130</v>
      </c>
      <c r="AB2083" s="90">
        <f>IF(VLOOKUP(I2083,属性值!A:B,2,FALSE)&gt;16,"",IF(P2083="","",INT(VLOOKUP(P2083,属性值!I:O,R2083+1,FALSE)*VLOOKUP(I2083,属性值!A:D,4,FALSE))))</f>
        <v>260</v>
      </c>
      <c r="AC2083" s="90">
        <v>54</v>
      </c>
      <c r="AD2083" s="90" t="str">
        <f>IF(AC2083="","",VLOOKUP(AC2083,状态名词!A:C,2,FALSE))</f>
        <v>spi</v>
      </c>
      <c r="AE2083" s="90" t="str">
        <f>IF(AC2083="","",VLOOKUP(AC2083,状态名词!A:C,3,FALSE))</f>
        <v>精神</v>
      </c>
      <c r="AF2083" s="90">
        <v>80</v>
      </c>
    </row>
    <row r="2084" spans="1:32">
      <c r="I2084" s="90" t="str">
        <f>IF(H2084="",I2083,VLOOKUP(H2084,装备类型!A:B,2,FALSE))</f>
        <v>戒指</v>
      </c>
      <c r="L2084" s="90" t="s">
        <v>225</v>
      </c>
      <c r="Q2084" s="55" t="str">
        <f t="shared" si="68"/>
        <v/>
      </c>
      <c r="Y2084" s="90" t="str">
        <f>IF(VLOOKUP(I2084,属性值!A:F,2,FALSE)&lt;17,"",IF(P2084="","",INT(VLOOKUP(P2084,属性值!A:G,R2084+1,FALSE)*VLOOKUP(I2084,属性值!A:F,5,FALSE))))</f>
        <v/>
      </c>
      <c r="Z2084" s="90" t="str">
        <f t="shared" si="69"/>
        <v/>
      </c>
      <c r="AA2084" s="90" t="str">
        <f>IF(VLOOKUP(I2084,属性值!A:B,2,FALSE)&gt;16,"",IF(P2084="","",INT(VLOOKUP(P2084,属性值!I:O,R2084+1,FALSE)*VLOOKUP(I2084,属性值!A:D,3,FALSE))))</f>
        <v/>
      </c>
      <c r="AB2084" s="90" t="str">
        <f>IF(VLOOKUP(I2084,属性值!A:B,2,FALSE)&gt;16,"",IF(P2084="","",INT(VLOOKUP(P2084,属性值!I:O,R2084+1,FALSE)*VLOOKUP(I2084,属性值!A:D,4,FALSE))))</f>
        <v/>
      </c>
      <c r="AC2084" s="90">
        <v>61</v>
      </c>
      <c r="AD2084" s="90" t="str">
        <f>IF(AC2084="","",VLOOKUP(AC2084,状态名词!A:C,2,FALSE))</f>
        <v>team_ad</v>
      </c>
      <c r="AE2084" s="90" t="str">
        <f>IF(AC2084="","",VLOOKUP(AC2084,状态名词!A:C,3,FALSE))</f>
        <v>队伍AD</v>
      </c>
      <c r="AF2084" s="90">
        <v>40</v>
      </c>
    </row>
    <row r="2085" spans="1:32">
      <c r="I2085" s="90" t="str">
        <f>IF(H2085="",I2084,VLOOKUP(H2085,装备类型!A:B,2,FALSE))</f>
        <v>戒指</v>
      </c>
      <c r="L2085" s="90" t="s">
        <v>225</v>
      </c>
      <c r="Q2085" s="55" t="str">
        <f t="shared" si="68"/>
        <v/>
      </c>
      <c r="Y2085" s="90" t="str">
        <f>IF(VLOOKUP(I2085,属性值!A:F,2,FALSE)&lt;17,"",IF(P2085="","",INT(VLOOKUP(P2085,属性值!A:G,R2085+1,FALSE)*VLOOKUP(I2085,属性值!A:F,5,FALSE))))</f>
        <v/>
      </c>
      <c r="Z2085" s="90" t="str">
        <f t="shared" si="69"/>
        <v/>
      </c>
      <c r="AA2085" s="90" t="str">
        <f>IF(VLOOKUP(I2085,属性值!A:B,2,FALSE)&gt;16,"",IF(P2085="","",INT(VLOOKUP(P2085,属性值!I:O,R2085+1,FALSE)*VLOOKUP(I2085,属性值!A:D,3,FALSE))))</f>
        <v/>
      </c>
      <c r="AB2085" s="90" t="str">
        <f>IF(VLOOKUP(I2085,属性值!A:B,2,FALSE)&gt;16,"",IF(P2085="","",INT(VLOOKUP(P2085,属性值!I:O,R2085+1,FALSE)*VLOOKUP(I2085,属性值!A:D,4,FALSE))))</f>
        <v/>
      </c>
      <c r="AC2085" s="90">
        <v>62</v>
      </c>
      <c r="AD2085" s="90" t="str">
        <f>IF(AC2085="","",VLOOKUP(AC2085,状态名词!A:C,2,FALSE))</f>
        <v>team_ap</v>
      </c>
      <c r="AE2085" s="90" t="str">
        <f>IF(AC2085="","",VLOOKUP(AC2085,状态名词!A:C,3,FALSE))</f>
        <v>队伍AP</v>
      </c>
      <c r="AF2085" s="90">
        <v>40</v>
      </c>
    </row>
    <row r="2086" spans="1:32">
      <c r="I2086" s="90" t="str">
        <f>IF(H2086="",I2085,VLOOKUP(H2086,装备类型!A:B,2,FALSE))</f>
        <v>戒指</v>
      </c>
      <c r="J2086" s="90">
        <v>2</v>
      </c>
      <c r="K2086" s="90" t="s">
        <v>2508</v>
      </c>
      <c r="L2086" s="90" t="s">
        <v>2507</v>
      </c>
      <c r="O2086" s="90">
        <v>1</v>
      </c>
      <c r="P2086" s="90">
        <v>40</v>
      </c>
      <c r="Q2086" s="55">
        <f t="shared" si="68"/>
        <v>45</v>
      </c>
      <c r="R2086" s="90">
        <v>4</v>
      </c>
      <c r="T2086" s="90" t="s">
        <v>3343</v>
      </c>
      <c r="Y2086" s="90" t="str">
        <f>IF(VLOOKUP(I2086,属性值!A:F,2,FALSE)&lt;17,"",IF(P2086="","",INT(VLOOKUP(P2086,属性值!A:G,R2086+1,FALSE)*VLOOKUP(I2086,属性值!A:F,5,FALSE))))</f>
        <v/>
      </c>
      <c r="Z2086" s="90" t="str">
        <f t="shared" si="69"/>
        <v/>
      </c>
      <c r="AA2086" s="90">
        <f>IF(VLOOKUP(I2086,属性值!A:B,2,FALSE)&gt;16,"",IF(P2086="","",INT(VLOOKUP(P2086,属性值!I:O,R2086+1,FALSE)*VLOOKUP(I2086,属性值!A:D,3,FALSE))))</f>
        <v>286</v>
      </c>
      <c r="AB2086" s="90">
        <f>IF(VLOOKUP(I2086,属性值!A:B,2,FALSE)&gt;16,"",IF(P2086="","",INT(VLOOKUP(P2086,属性值!I:O,R2086+1,FALSE)*VLOOKUP(I2086,属性值!A:D,4,FALSE))))</f>
        <v>572</v>
      </c>
      <c r="AC2086" s="90">
        <v>54</v>
      </c>
      <c r="AD2086" s="90" t="str">
        <f>IF(AC2086="","",VLOOKUP(AC2086,状态名词!A:C,2,FALSE))</f>
        <v>spi</v>
      </c>
      <c r="AE2086" s="90" t="str">
        <f>IF(AC2086="","",VLOOKUP(AC2086,状态名词!A:C,3,FALSE))</f>
        <v>精神</v>
      </c>
      <c r="AF2086" s="90">
        <v>120</v>
      </c>
    </row>
    <row r="2087" spans="1:32">
      <c r="I2087" s="90" t="str">
        <f>IF(H2087="",I2086,VLOOKUP(H2087,装备类型!A:B,2,FALSE))</f>
        <v>戒指</v>
      </c>
      <c r="L2087" s="90" t="s">
        <v>225</v>
      </c>
      <c r="Q2087" s="55" t="str">
        <f t="shared" si="68"/>
        <v/>
      </c>
      <c r="Y2087" s="90" t="str">
        <f>IF(VLOOKUP(I2087,属性值!A:F,2,FALSE)&lt;17,"",IF(P2087="","",INT(VLOOKUP(P2087,属性值!A:G,R2087+1,FALSE)*VLOOKUP(I2087,属性值!A:F,5,FALSE))))</f>
        <v/>
      </c>
      <c r="Z2087" s="90" t="str">
        <f t="shared" si="69"/>
        <v/>
      </c>
      <c r="AA2087" s="90" t="str">
        <f>IF(VLOOKUP(I2087,属性值!A:B,2,FALSE)&gt;16,"",IF(P2087="","",INT(VLOOKUP(P2087,属性值!I:O,R2087+1,FALSE)*VLOOKUP(I2087,属性值!A:D,3,FALSE))))</f>
        <v/>
      </c>
      <c r="AB2087" s="90" t="str">
        <f>IF(VLOOKUP(I2087,属性值!A:B,2,FALSE)&gt;16,"",IF(P2087="","",INT(VLOOKUP(P2087,属性值!I:O,R2087+1,FALSE)*VLOOKUP(I2087,属性值!A:D,4,FALSE))))</f>
        <v/>
      </c>
      <c r="AC2087" s="90">
        <v>61</v>
      </c>
      <c r="AD2087" s="90" t="str">
        <f>IF(AC2087="","",VLOOKUP(AC2087,状态名词!A:C,2,FALSE))</f>
        <v>team_ad</v>
      </c>
      <c r="AE2087" s="90" t="str">
        <f>IF(AC2087="","",VLOOKUP(AC2087,状态名词!A:C,3,FALSE))</f>
        <v>队伍AD</v>
      </c>
      <c r="AF2087" s="90">
        <v>70</v>
      </c>
    </row>
    <row r="2088" spans="1:32">
      <c r="I2088" s="90" t="str">
        <f>IF(H2088="",I2087,VLOOKUP(H2088,装备类型!A:B,2,FALSE))</f>
        <v>戒指</v>
      </c>
      <c r="L2088" s="90" t="s">
        <v>225</v>
      </c>
      <c r="Q2088" s="55" t="str">
        <f t="shared" si="68"/>
        <v/>
      </c>
      <c r="Y2088" s="90" t="str">
        <f>IF(VLOOKUP(I2088,属性值!A:F,2,FALSE)&lt;17,"",IF(P2088="","",INT(VLOOKUP(P2088,属性值!A:G,R2088+1,FALSE)*VLOOKUP(I2088,属性值!A:F,5,FALSE))))</f>
        <v/>
      </c>
      <c r="Z2088" s="90" t="str">
        <f t="shared" si="69"/>
        <v/>
      </c>
      <c r="AA2088" s="90" t="str">
        <f>IF(VLOOKUP(I2088,属性值!A:B,2,FALSE)&gt;16,"",IF(P2088="","",INT(VLOOKUP(P2088,属性值!I:O,R2088+1,FALSE)*VLOOKUP(I2088,属性值!A:D,3,FALSE))))</f>
        <v/>
      </c>
      <c r="AB2088" s="90" t="str">
        <f>IF(VLOOKUP(I2088,属性值!A:B,2,FALSE)&gt;16,"",IF(P2088="","",INT(VLOOKUP(P2088,属性值!I:O,R2088+1,FALSE)*VLOOKUP(I2088,属性值!A:D,4,FALSE))))</f>
        <v/>
      </c>
      <c r="AC2088" s="90">
        <v>62</v>
      </c>
      <c r="AD2088" s="90" t="str">
        <f>IF(AC2088="","",VLOOKUP(AC2088,状态名词!A:C,2,FALSE))</f>
        <v>team_ap</v>
      </c>
      <c r="AE2088" s="90" t="str">
        <f>IF(AC2088="","",VLOOKUP(AC2088,状态名词!A:C,3,FALSE))</f>
        <v>队伍AP</v>
      </c>
      <c r="AF2088" s="90">
        <v>70</v>
      </c>
    </row>
    <row r="2089" spans="1:32">
      <c r="I2089" s="90" t="str">
        <f>IF(H2089="",I2088,VLOOKUP(H2089,装备类型!A:B,2,FALSE))</f>
        <v>戒指</v>
      </c>
      <c r="J2089" s="90">
        <v>3</v>
      </c>
      <c r="K2089" s="90" t="s">
        <v>2509</v>
      </c>
      <c r="L2089" s="90" t="s">
        <v>2507</v>
      </c>
      <c r="O2089" s="90">
        <v>1</v>
      </c>
      <c r="P2089" s="90">
        <v>60</v>
      </c>
      <c r="Q2089" s="55">
        <f t="shared" si="68"/>
        <v>67</v>
      </c>
      <c r="R2089" s="90">
        <v>5</v>
      </c>
      <c r="T2089" s="90" t="s">
        <v>3343</v>
      </c>
      <c r="U2089" s="90">
        <v>33540</v>
      </c>
      <c r="X2089" s="90" t="s">
        <v>2510</v>
      </c>
      <c r="Y2089" s="90" t="str">
        <f>IF(VLOOKUP(I2089,属性值!A:F,2,FALSE)&lt;17,"",IF(P2089="","",INT(VLOOKUP(P2089,属性值!A:G,R2089+1,FALSE)*VLOOKUP(I2089,属性值!A:F,5,FALSE))))</f>
        <v/>
      </c>
      <c r="Z2089" s="90" t="str">
        <f t="shared" si="69"/>
        <v/>
      </c>
      <c r="AA2089" s="90">
        <f>IF(VLOOKUP(I2089,属性值!A:B,2,FALSE)&gt;16,"",IF(P2089="","",INT(VLOOKUP(P2089,属性值!I:O,R2089+1,FALSE)*VLOOKUP(I2089,属性值!A:D,3,FALSE))))</f>
        <v>642</v>
      </c>
      <c r="AB2089" s="90">
        <f>IF(VLOOKUP(I2089,属性值!A:B,2,FALSE)&gt;16,"",IF(P2089="","",INT(VLOOKUP(P2089,属性值!I:O,R2089+1,FALSE)*VLOOKUP(I2089,属性值!A:D,4,FALSE))))</f>
        <v>1285</v>
      </c>
      <c r="AC2089" s="90">
        <v>54</v>
      </c>
      <c r="AD2089" s="90" t="str">
        <f>IF(AC2089="","",VLOOKUP(AC2089,状态名词!A:C,2,FALSE))</f>
        <v>spi</v>
      </c>
      <c r="AE2089" s="90" t="str">
        <f>IF(AC2089="","",VLOOKUP(AC2089,状态名词!A:C,3,FALSE))</f>
        <v>精神</v>
      </c>
      <c r="AF2089" s="90">
        <v>190</v>
      </c>
    </row>
    <row r="2090" spans="1:32">
      <c r="I2090" s="90" t="str">
        <f>IF(H2090="",I2089,VLOOKUP(H2090,装备类型!A:B,2,FALSE))</f>
        <v>戒指</v>
      </c>
      <c r="L2090" s="90" t="s">
        <v>225</v>
      </c>
      <c r="Q2090" s="55" t="str">
        <f t="shared" si="68"/>
        <v/>
      </c>
      <c r="Y2090" s="90" t="str">
        <f>IF(VLOOKUP(I2090,属性值!A:F,2,FALSE)&lt;17,"",IF(P2090="","",INT(VLOOKUP(P2090,属性值!A:G,R2090+1,FALSE)*VLOOKUP(I2090,属性值!A:F,5,FALSE))))</f>
        <v/>
      </c>
      <c r="Z2090" s="90" t="str">
        <f t="shared" si="69"/>
        <v/>
      </c>
      <c r="AA2090" s="90" t="str">
        <f>IF(VLOOKUP(I2090,属性值!A:B,2,FALSE)&gt;16,"",IF(P2090="","",INT(VLOOKUP(P2090,属性值!I:O,R2090+1,FALSE)*VLOOKUP(I2090,属性值!A:D,3,FALSE))))</f>
        <v/>
      </c>
      <c r="AB2090" s="90" t="str">
        <f>IF(VLOOKUP(I2090,属性值!A:B,2,FALSE)&gt;16,"",IF(P2090="","",INT(VLOOKUP(P2090,属性值!I:O,R2090+1,FALSE)*VLOOKUP(I2090,属性值!A:D,4,FALSE))))</f>
        <v/>
      </c>
      <c r="AC2090" s="90">
        <v>61</v>
      </c>
      <c r="AD2090" s="90" t="str">
        <f>IF(AC2090="","",VLOOKUP(AC2090,状态名词!A:C,2,FALSE))</f>
        <v>team_ad</v>
      </c>
      <c r="AE2090" s="90" t="str">
        <f>IF(AC2090="","",VLOOKUP(AC2090,状态名词!A:C,3,FALSE))</f>
        <v>队伍AD</v>
      </c>
      <c r="AF2090" s="90">
        <v>110</v>
      </c>
    </row>
    <row r="2091" spans="1:32">
      <c r="I2091" s="90" t="str">
        <f>IF(H2091="",I2090,VLOOKUP(H2091,装备类型!A:B,2,FALSE))</f>
        <v>戒指</v>
      </c>
      <c r="L2091" s="90" t="s">
        <v>225</v>
      </c>
      <c r="Q2091" s="55" t="str">
        <f t="shared" si="68"/>
        <v/>
      </c>
      <c r="Y2091" s="90" t="str">
        <f>IF(VLOOKUP(I2091,属性值!A:F,2,FALSE)&lt;17,"",IF(P2091="","",INT(VLOOKUP(P2091,属性值!A:G,R2091+1,FALSE)*VLOOKUP(I2091,属性值!A:F,5,FALSE))))</f>
        <v/>
      </c>
      <c r="Z2091" s="90" t="str">
        <f t="shared" si="69"/>
        <v/>
      </c>
      <c r="AA2091" s="90" t="str">
        <f>IF(VLOOKUP(I2091,属性值!A:B,2,FALSE)&gt;16,"",IF(P2091="","",INT(VLOOKUP(P2091,属性值!I:O,R2091+1,FALSE)*VLOOKUP(I2091,属性值!A:D,3,FALSE))))</f>
        <v/>
      </c>
      <c r="AB2091" s="90" t="str">
        <f>IF(VLOOKUP(I2091,属性值!A:B,2,FALSE)&gt;16,"",IF(P2091="","",INT(VLOOKUP(P2091,属性值!I:O,R2091+1,FALSE)*VLOOKUP(I2091,属性值!A:D,4,FALSE))))</f>
        <v/>
      </c>
      <c r="AC2091" s="90">
        <v>62</v>
      </c>
      <c r="AD2091" s="90" t="str">
        <f>IF(AC2091="","",VLOOKUP(AC2091,状态名词!A:C,2,FALSE))</f>
        <v>team_ap</v>
      </c>
      <c r="AE2091" s="90" t="str">
        <f>IF(AC2091="","",VLOOKUP(AC2091,状态名词!A:C,3,FALSE))</f>
        <v>队伍AP</v>
      </c>
      <c r="AF2091" s="90">
        <v>110</v>
      </c>
    </row>
    <row r="2092" spans="1:32">
      <c r="A2092" s="90">
        <v>16125</v>
      </c>
      <c r="B2092" s="90">
        <v>20</v>
      </c>
      <c r="C2092" s="90">
        <v>4</v>
      </c>
      <c r="D2092" s="90">
        <v>20</v>
      </c>
      <c r="E2092" s="90">
        <v>5</v>
      </c>
      <c r="F2092" s="90">
        <v>-5</v>
      </c>
      <c r="H2092" s="90">
        <v>15</v>
      </c>
      <c r="I2092" s="90" t="str">
        <f>IF(H2092="",I2091,VLOOKUP(H2092,装备类型!A:B,2,FALSE))</f>
        <v>项链</v>
      </c>
      <c r="J2092" s="90">
        <v>1</v>
      </c>
      <c r="K2092" s="90" t="s">
        <v>2511</v>
      </c>
      <c r="L2092" s="90" t="s">
        <v>5506</v>
      </c>
      <c r="O2092" s="90">
        <v>1</v>
      </c>
      <c r="P2092" s="90">
        <v>20</v>
      </c>
      <c r="Q2092" s="55">
        <f t="shared" si="68"/>
        <v>25</v>
      </c>
      <c r="R2092" s="90">
        <v>4</v>
      </c>
      <c r="T2092" s="90" t="s">
        <v>3344</v>
      </c>
      <c r="Y2092" s="90" t="str">
        <f>IF(VLOOKUP(I2092,属性值!A:F,2,FALSE)&lt;17,"",IF(P2092="","",INT(VLOOKUP(P2092,属性值!A:G,R2092+1,FALSE)*VLOOKUP(I2092,属性值!A:F,5,FALSE))))</f>
        <v/>
      </c>
      <c r="Z2092" s="90" t="str">
        <f t="shared" si="69"/>
        <v/>
      </c>
      <c r="AA2092" s="90">
        <f>IF(VLOOKUP(I2092,属性值!A:B,2,FALSE)&gt;16,"",IF(P2092="","",INT(VLOOKUP(P2092,属性值!I:O,R2092+1,FALSE)*VLOOKUP(I2092,属性值!A:D,3,FALSE))))</f>
        <v>130</v>
      </c>
      <c r="AB2092" s="90">
        <f>IF(VLOOKUP(I2092,属性值!A:B,2,FALSE)&gt;16,"",IF(P2092="","",INT(VLOOKUP(P2092,属性值!I:O,R2092+1,FALSE)*VLOOKUP(I2092,属性值!A:D,4,FALSE))))</f>
        <v>260</v>
      </c>
      <c r="AC2092" s="90">
        <v>54</v>
      </c>
      <c r="AD2092" s="90" t="str">
        <f>IF(AC2092="","",VLOOKUP(AC2092,状态名词!A:C,2,FALSE))</f>
        <v>spi</v>
      </c>
      <c r="AE2092" s="90" t="str">
        <f>IF(AC2092="","",VLOOKUP(AC2092,状态名词!A:C,3,FALSE))</f>
        <v>精神</v>
      </c>
      <c r="AF2092" s="90">
        <v>80</v>
      </c>
    </row>
    <row r="2093" spans="1:32">
      <c r="I2093" s="90" t="str">
        <f>IF(H2093="",I2092,VLOOKUP(H2093,装备类型!A:B,2,FALSE))</f>
        <v>项链</v>
      </c>
      <c r="L2093" s="90" t="s">
        <v>225</v>
      </c>
      <c r="Q2093" s="55" t="str">
        <f t="shared" si="68"/>
        <v/>
      </c>
      <c r="Y2093" s="90" t="str">
        <f>IF(VLOOKUP(I2093,属性值!A:F,2,FALSE)&lt;17,"",IF(P2093="","",INT(VLOOKUP(P2093,属性值!A:G,R2093+1,FALSE)*VLOOKUP(I2093,属性值!A:F,5,FALSE))))</f>
        <v/>
      </c>
      <c r="Z2093" s="90" t="str">
        <f t="shared" si="69"/>
        <v/>
      </c>
      <c r="AA2093" s="90" t="str">
        <f>IF(VLOOKUP(I2093,属性值!A:B,2,FALSE)&gt;16,"",IF(P2093="","",INT(VLOOKUP(P2093,属性值!I:O,R2093+1,FALSE)*VLOOKUP(I2093,属性值!A:D,3,FALSE))))</f>
        <v/>
      </c>
      <c r="AB2093" s="90" t="str">
        <f>IF(VLOOKUP(I2093,属性值!A:B,2,FALSE)&gt;16,"",IF(P2093="","",INT(VLOOKUP(P2093,属性值!I:O,R2093+1,FALSE)*VLOOKUP(I2093,属性值!A:D,4,FALSE))))</f>
        <v/>
      </c>
      <c r="AC2093" s="90">
        <v>61</v>
      </c>
      <c r="AD2093" s="90" t="str">
        <f>IF(AC2093="","",VLOOKUP(AC2093,状态名词!A:C,2,FALSE))</f>
        <v>team_ad</v>
      </c>
      <c r="AE2093" s="90" t="str">
        <f>IF(AC2093="","",VLOOKUP(AC2093,状态名词!A:C,3,FALSE))</f>
        <v>队伍AD</v>
      </c>
      <c r="AF2093" s="90">
        <v>40</v>
      </c>
    </row>
    <row r="2094" spans="1:32">
      <c r="I2094" s="90" t="str">
        <f>IF(H2094="",I2093,VLOOKUP(H2094,装备类型!A:B,2,FALSE))</f>
        <v>项链</v>
      </c>
      <c r="L2094" s="90" t="s">
        <v>225</v>
      </c>
      <c r="Q2094" s="55" t="str">
        <f t="shared" si="68"/>
        <v/>
      </c>
      <c r="Y2094" s="90" t="str">
        <f>IF(VLOOKUP(I2094,属性值!A:F,2,FALSE)&lt;17,"",IF(P2094="","",INT(VLOOKUP(P2094,属性值!A:G,R2094+1,FALSE)*VLOOKUP(I2094,属性值!A:F,5,FALSE))))</f>
        <v/>
      </c>
      <c r="Z2094" s="90" t="str">
        <f t="shared" si="69"/>
        <v/>
      </c>
      <c r="AA2094" s="90" t="str">
        <f>IF(VLOOKUP(I2094,属性值!A:B,2,FALSE)&gt;16,"",IF(P2094="","",INT(VLOOKUP(P2094,属性值!I:O,R2094+1,FALSE)*VLOOKUP(I2094,属性值!A:D,3,FALSE))))</f>
        <v/>
      </c>
      <c r="AB2094" s="90" t="str">
        <f>IF(VLOOKUP(I2094,属性值!A:B,2,FALSE)&gt;16,"",IF(P2094="","",INT(VLOOKUP(P2094,属性值!I:O,R2094+1,FALSE)*VLOOKUP(I2094,属性值!A:D,4,FALSE))))</f>
        <v/>
      </c>
      <c r="AC2094" s="90">
        <v>62</v>
      </c>
      <c r="AD2094" s="90" t="str">
        <f>IF(AC2094="","",VLOOKUP(AC2094,状态名词!A:C,2,FALSE))</f>
        <v>team_ap</v>
      </c>
      <c r="AE2094" s="90" t="str">
        <f>IF(AC2094="","",VLOOKUP(AC2094,状态名词!A:C,3,FALSE))</f>
        <v>队伍AP</v>
      </c>
      <c r="AF2094" s="90">
        <v>40</v>
      </c>
    </row>
    <row r="2095" spans="1:32">
      <c r="I2095" s="90" t="str">
        <f>IF(H2095="",I2094,VLOOKUP(H2095,装备类型!A:B,2,FALSE))</f>
        <v>项链</v>
      </c>
      <c r="J2095" s="90">
        <v>2</v>
      </c>
      <c r="K2095" s="90" t="s">
        <v>2513</v>
      </c>
      <c r="L2095" s="90" t="s">
        <v>2512</v>
      </c>
      <c r="O2095" s="90">
        <v>1</v>
      </c>
      <c r="P2095" s="90">
        <v>40</v>
      </c>
      <c r="Q2095" s="55">
        <f t="shared" si="68"/>
        <v>45</v>
      </c>
      <c r="R2095" s="90">
        <v>4</v>
      </c>
      <c r="T2095" s="90" t="s">
        <v>3344</v>
      </c>
      <c r="Y2095" s="90" t="str">
        <f>IF(VLOOKUP(I2095,属性值!A:F,2,FALSE)&lt;17,"",IF(P2095="","",INT(VLOOKUP(P2095,属性值!A:G,R2095+1,FALSE)*VLOOKUP(I2095,属性值!A:F,5,FALSE))))</f>
        <v/>
      </c>
      <c r="Z2095" s="90" t="str">
        <f t="shared" si="69"/>
        <v/>
      </c>
      <c r="AA2095" s="90">
        <f>IF(VLOOKUP(I2095,属性值!A:B,2,FALSE)&gt;16,"",IF(P2095="","",INT(VLOOKUP(P2095,属性值!I:O,R2095+1,FALSE)*VLOOKUP(I2095,属性值!A:D,3,FALSE))))</f>
        <v>286</v>
      </c>
      <c r="AB2095" s="90">
        <f>IF(VLOOKUP(I2095,属性值!A:B,2,FALSE)&gt;16,"",IF(P2095="","",INT(VLOOKUP(P2095,属性值!I:O,R2095+1,FALSE)*VLOOKUP(I2095,属性值!A:D,4,FALSE))))</f>
        <v>572</v>
      </c>
      <c r="AC2095" s="90">
        <v>54</v>
      </c>
      <c r="AD2095" s="90" t="str">
        <f>IF(AC2095="","",VLOOKUP(AC2095,状态名词!A:C,2,FALSE))</f>
        <v>spi</v>
      </c>
      <c r="AE2095" s="90" t="str">
        <f>IF(AC2095="","",VLOOKUP(AC2095,状态名词!A:C,3,FALSE))</f>
        <v>精神</v>
      </c>
      <c r="AF2095" s="90">
        <v>120</v>
      </c>
    </row>
    <row r="2096" spans="1:32">
      <c r="I2096" s="90" t="str">
        <f>IF(H2096="",I2095,VLOOKUP(H2096,装备类型!A:B,2,FALSE))</f>
        <v>项链</v>
      </c>
      <c r="L2096" s="90" t="s">
        <v>225</v>
      </c>
      <c r="Q2096" s="55" t="str">
        <f t="shared" si="68"/>
        <v/>
      </c>
      <c r="Y2096" s="90" t="str">
        <f>IF(VLOOKUP(I2096,属性值!A:F,2,FALSE)&lt;17,"",IF(P2096="","",INT(VLOOKUP(P2096,属性值!A:G,R2096+1,FALSE)*VLOOKUP(I2096,属性值!A:F,5,FALSE))))</f>
        <v/>
      </c>
      <c r="Z2096" s="90" t="str">
        <f t="shared" si="69"/>
        <v/>
      </c>
      <c r="AA2096" s="90" t="str">
        <f>IF(VLOOKUP(I2096,属性值!A:B,2,FALSE)&gt;16,"",IF(P2096="","",INT(VLOOKUP(P2096,属性值!I:O,R2096+1,FALSE)*VLOOKUP(I2096,属性值!A:D,3,FALSE))))</f>
        <v/>
      </c>
      <c r="AB2096" s="90" t="str">
        <f>IF(VLOOKUP(I2096,属性值!A:B,2,FALSE)&gt;16,"",IF(P2096="","",INT(VLOOKUP(P2096,属性值!I:O,R2096+1,FALSE)*VLOOKUP(I2096,属性值!A:D,4,FALSE))))</f>
        <v/>
      </c>
      <c r="AC2096" s="90">
        <v>61</v>
      </c>
      <c r="AD2096" s="90" t="str">
        <f>IF(AC2096="","",VLOOKUP(AC2096,状态名词!A:C,2,FALSE))</f>
        <v>team_ad</v>
      </c>
      <c r="AE2096" s="90" t="str">
        <f>IF(AC2096="","",VLOOKUP(AC2096,状态名词!A:C,3,FALSE))</f>
        <v>队伍AD</v>
      </c>
      <c r="AF2096" s="90">
        <v>70</v>
      </c>
    </row>
    <row r="2097" spans="1:32">
      <c r="I2097" s="90" t="str">
        <f>IF(H2097="",I2096,VLOOKUP(H2097,装备类型!A:B,2,FALSE))</f>
        <v>项链</v>
      </c>
      <c r="L2097" s="90" t="s">
        <v>225</v>
      </c>
      <c r="Q2097" s="55" t="str">
        <f t="shared" si="68"/>
        <v/>
      </c>
      <c r="Y2097" s="90" t="str">
        <f>IF(VLOOKUP(I2097,属性值!A:F,2,FALSE)&lt;17,"",IF(P2097="","",INT(VLOOKUP(P2097,属性值!A:G,R2097+1,FALSE)*VLOOKUP(I2097,属性值!A:F,5,FALSE))))</f>
        <v/>
      </c>
      <c r="Z2097" s="90" t="str">
        <f t="shared" si="69"/>
        <v/>
      </c>
      <c r="AA2097" s="90" t="str">
        <f>IF(VLOOKUP(I2097,属性值!A:B,2,FALSE)&gt;16,"",IF(P2097="","",INT(VLOOKUP(P2097,属性值!I:O,R2097+1,FALSE)*VLOOKUP(I2097,属性值!A:D,3,FALSE))))</f>
        <v/>
      </c>
      <c r="AB2097" s="90" t="str">
        <f>IF(VLOOKUP(I2097,属性值!A:B,2,FALSE)&gt;16,"",IF(P2097="","",INT(VLOOKUP(P2097,属性值!I:O,R2097+1,FALSE)*VLOOKUP(I2097,属性值!A:D,4,FALSE))))</f>
        <v/>
      </c>
      <c r="AC2097" s="90">
        <v>62</v>
      </c>
      <c r="AD2097" s="90" t="str">
        <f>IF(AC2097="","",VLOOKUP(AC2097,状态名词!A:C,2,FALSE))</f>
        <v>team_ap</v>
      </c>
      <c r="AE2097" s="90" t="str">
        <f>IF(AC2097="","",VLOOKUP(AC2097,状态名词!A:C,3,FALSE))</f>
        <v>队伍AP</v>
      </c>
      <c r="AF2097" s="90">
        <v>70</v>
      </c>
    </row>
    <row r="2098" spans="1:32">
      <c r="I2098" s="90" t="str">
        <f>IF(H2098="",I2097,VLOOKUP(H2098,装备类型!A:B,2,FALSE))</f>
        <v>项链</v>
      </c>
      <c r="J2098" s="90">
        <v>3</v>
      </c>
      <c r="K2098" s="90" t="s">
        <v>2514</v>
      </c>
      <c r="L2098" s="90" t="s">
        <v>2512</v>
      </c>
      <c r="O2098" s="90">
        <v>1</v>
      </c>
      <c r="P2098" s="90">
        <v>60</v>
      </c>
      <c r="Q2098" s="55">
        <f t="shared" si="68"/>
        <v>67</v>
      </c>
      <c r="R2098" s="90">
        <v>5</v>
      </c>
      <c r="T2098" s="90" t="s">
        <v>3344</v>
      </c>
      <c r="U2098" s="90">
        <v>33541</v>
      </c>
      <c r="X2098" s="90" t="s">
        <v>2838</v>
      </c>
      <c r="Y2098" s="90" t="str">
        <f>IF(VLOOKUP(I2098,属性值!A:F,2,FALSE)&lt;17,"",IF(P2098="","",INT(VLOOKUP(P2098,属性值!A:G,R2098+1,FALSE)*VLOOKUP(I2098,属性值!A:F,5,FALSE))))</f>
        <v/>
      </c>
      <c r="Z2098" s="90" t="str">
        <f t="shared" si="69"/>
        <v/>
      </c>
      <c r="AA2098" s="90">
        <f>IF(VLOOKUP(I2098,属性值!A:B,2,FALSE)&gt;16,"",IF(P2098="","",INT(VLOOKUP(P2098,属性值!I:O,R2098+1,FALSE)*VLOOKUP(I2098,属性值!A:D,3,FALSE))))</f>
        <v>642</v>
      </c>
      <c r="AB2098" s="90">
        <f>IF(VLOOKUP(I2098,属性值!A:B,2,FALSE)&gt;16,"",IF(P2098="","",INT(VLOOKUP(P2098,属性值!I:O,R2098+1,FALSE)*VLOOKUP(I2098,属性值!A:D,4,FALSE))))</f>
        <v>1285</v>
      </c>
      <c r="AC2098" s="90">
        <v>54</v>
      </c>
      <c r="AD2098" s="90" t="str">
        <f>IF(AC2098="","",VLOOKUP(AC2098,状态名词!A:C,2,FALSE))</f>
        <v>spi</v>
      </c>
      <c r="AE2098" s="90" t="str">
        <f>IF(AC2098="","",VLOOKUP(AC2098,状态名词!A:C,3,FALSE))</f>
        <v>精神</v>
      </c>
      <c r="AF2098" s="90">
        <v>190</v>
      </c>
    </row>
    <row r="2099" spans="1:32">
      <c r="I2099" s="90" t="str">
        <f>IF(H2099="",I2098,VLOOKUP(H2099,装备类型!A:B,2,FALSE))</f>
        <v>项链</v>
      </c>
      <c r="L2099" s="90" t="s">
        <v>225</v>
      </c>
      <c r="Q2099" s="55" t="str">
        <f t="shared" si="68"/>
        <v/>
      </c>
      <c r="Y2099" s="90" t="str">
        <f>IF(VLOOKUP(I2099,属性值!A:F,2,FALSE)&lt;17,"",IF(P2099="","",INT(VLOOKUP(P2099,属性值!A:G,R2099+1,FALSE)*VLOOKUP(I2099,属性值!A:F,5,FALSE))))</f>
        <v/>
      </c>
      <c r="Z2099" s="90" t="str">
        <f t="shared" si="69"/>
        <v/>
      </c>
      <c r="AA2099" s="90" t="str">
        <f>IF(VLOOKUP(I2099,属性值!A:B,2,FALSE)&gt;16,"",IF(P2099="","",INT(VLOOKUP(P2099,属性值!I:O,R2099+1,FALSE)*VLOOKUP(I2099,属性值!A:D,3,FALSE))))</f>
        <v/>
      </c>
      <c r="AB2099" s="90" t="str">
        <f>IF(VLOOKUP(I2099,属性值!A:B,2,FALSE)&gt;16,"",IF(P2099="","",INT(VLOOKUP(P2099,属性值!I:O,R2099+1,FALSE)*VLOOKUP(I2099,属性值!A:D,4,FALSE))))</f>
        <v/>
      </c>
      <c r="AC2099" s="90">
        <v>61</v>
      </c>
      <c r="AD2099" s="90" t="str">
        <f>IF(AC2099="","",VLOOKUP(AC2099,状态名词!A:C,2,FALSE))</f>
        <v>team_ad</v>
      </c>
      <c r="AE2099" s="90" t="str">
        <f>IF(AC2099="","",VLOOKUP(AC2099,状态名词!A:C,3,FALSE))</f>
        <v>队伍AD</v>
      </c>
      <c r="AF2099" s="90">
        <v>110</v>
      </c>
    </row>
    <row r="2100" spans="1:32">
      <c r="I2100" s="90" t="str">
        <f>IF(H2100="",I2099,VLOOKUP(H2100,装备类型!A:B,2,FALSE))</f>
        <v>项链</v>
      </c>
      <c r="L2100" s="90" t="s">
        <v>225</v>
      </c>
      <c r="Q2100" s="55" t="str">
        <f t="shared" si="68"/>
        <v/>
      </c>
      <c r="Y2100" s="90" t="str">
        <f>IF(VLOOKUP(I2100,属性值!A:F,2,FALSE)&lt;17,"",IF(P2100="","",INT(VLOOKUP(P2100,属性值!A:G,R2100+1,FALSE)*VLOOKUP(I2100,属性值!A:F,5,FALSE))))</f>
        <v/>
      </c>
      <c r="Z2100" s="90" t="str">
        <f t="shared" si="69"/>
        <v/>
      </c>
      <c r="AA2100" s="90" t="str">
        <f>IF(VLOOKUP(I2100,属性值!A:B,2,FALSE)&gt;16,"",IF(P2100="","",INT(VLOOKUP(P2100,属性值!I:O,R2100+1,FALSE)*VLOOKUP(I2100,属性值!A:D,3,FALSE))))</f>
        <v/>
      </c>
      <c r="AB2100" s="90" t="str">
        <f>IF(VLOOKUP(I2100,属性值!A:B,2,FALSE)&gt;16,"",IF(P2100="","",INT(VLOOKUP(P2100,属性值!I:O,R2100+1,FALSE)*VLOOKUP(I2100,属性值!A:D,4,FALSE))))</f>
        <v/>
      </c>
      <c r="AC2100" s="90">
        <v>62</v>
      </c>
      <c r="AD2100" s="90" t="str">
        <f>IF(AC2100="","",VLOOKUP(AC2100,状态名词!A:C,2,FALSE))</f>
        <v>team_ap</v>
      </c>
      <c r="AE2100" s="90" t="str">
        <f>IF(AC2100="","",VLOOKUP(AC2100,状态名词!A:C,3,FALSE))</f>
        <v>队伍AP</v>
      </c>
      <c r="AF2100" s="90">
        <v>110</v>
      </c>
    </row>
    <row r="2101" spans="1:32">
      <c r="A2101" s="90">
        <v>16126</v>
      </c>
      <c r="B2101" s="90">
        <v>20</v>
      </c>
      <c r="C2101" s="90">
        <v>4</v>
      </c>
      <c r="D2101" s="90">
        <v>20</v>
      </c>
      <c r="E2101" s="90">
        <v>5</v>
      </c>
      <c r="F2101" s="90">
        <v>-5</v>
      </c>
      <c r="H2101" s="90">
        <v>16</v>
      </c>
      <c r="I2101" s="90" t="str">
        <f>IF(H2101="",I2100,VLOOKUP(H2101,装备类型!A:B,2,FALSE))</f>
        <v>手镯</v>
      </c>
      <c r="J2101" s="90">
        <v>1</v>
      </c>
      <c r="K2101" s="90" t="s">
        <v>2515</v>
      </c>
      <c r="L2101" s="90" t="s">
        <v>5507</v>
      </c>
      <c r="O2101" s="90">
        <v>1</v>
      </c>
      <c r="P2101" s="90">
        <v>20</v>
      </c>
      <c r="Q2101" s="55">
        <f t="shared" si="68"/>
        <v>25</v>
      </c>
      <c r="R2101" s="90">
        <v>4</v>
      </c>
      <c r="T2101" s="90" t="s">
        <v>3345</v>
      </c>
      <c r="Y2101" s="90" t="str">
        <f>IF(VLOOKUP(I2101,属性值!A:F,2,FALSE)&lt;17,"",IF(P2101="","",INT(VLOOKUP(P2101,属性值!A:G,R2101+1,FALSE)*VLOOKUP(I2101,属性值!A:F,5,FALSE))))</f>
        <v/>
      </c>
      <c r="Z2101" s="90" t="str">
        <f t="shared" si="69"/>
        <v/>
      </c>
      <c r="AA2101" s="90">
        <f>IF(VLOOKUP(I2101,属性值!A:B,2,FALSE)&gt;16,"",IF(P2101="","",INT(VLOOKUP(P2101,属性值!I:O,R2101+1,FALSE)*VLOOKUP(I2101,属性值!A:D,3,FALSE))))</f>
        <v>130</v>
      </c>
      <c r="AB2101" s="90">
        <f>IF(VLOOKUP(I2101,属性值!A:B,2,FALSE)&gt;16,"",IF(P2101="","",INT(VLOOKUP(P2101,属性值!I:O,R2101+1,FALSE)*VLOOKUP(I2101,属性值!A:D,4,FALSE))))</f>
        <v>260</v>
      </c>
      <c r="AC2101" s="90">
        <v>54</v>
      </c>
      <c r="AD2101" s="90" t="str">
        <f>IF(AC2101="","",VLOOKUP(AC2101,状态名词!A:C,2,FALSE))</f>
        <v>spi</v>
      </c>
      <c r="AE2101" s="90" t="str">
        <f>IF(AC2101="","",VLOOKUP(AC2101,状态名词!A:C,3,FALSE))</f>
        <v>精神</v>
      </c>
      <c r="AF2101" s="90">
        <v>80</v>
      </c>
    </row>
    <row r="2102" spans="1:32">
      <c r="I2102" s="90" t="str">
        <f>IF(H2102="",I2101,VLOOKUP(H2102,装备类型!A:B,2,FALSE))</f>
        <v>手镯</v>
      </c>
      <c r="L2102" s="90" t="s">
        <v>225</v>
      </c>
      <c r="Q2102" s="55" t="str">
        <f t="shared" si="68"/>
        <v/>
      </c>
      <c r="Y2102" s="90" t="str">
        <f>IF(VLOOKUP(I2102,属性值!A:F,2,FALSE)&lt;17,"",IF(P2102="","",INT(VLOOKUP(P2102,属性值!A:G,R2102+1,FALSE)*VLOOKUP(I2102,属性值!A:F,5,FALSE))))</f>
        <v/>
      </c>
      <c r="Z2102" s="90" t="str">
        <f t="shared" si="69"/>
        <v/>
      </c>
      <c r="AA2102" s="90" t="str">
        <f>IF(VLOOKUP(I2102,属性值!A:B,2,FALSE)&gt;16,"",IF(P2102="","",INT(VLOOKUP(P2102,属性值!I:O,R2102+1,FALSE)*VLOOKUP(I2102,属性值!A:D,3,FALSE))))</f>
        <v/>
      </c>
      <c r="AB2102" s="90" t="str">
        <f>IF(VLOOKUP(I2102,属性值!A:B,2,FALSE)&gt;16,"",IF(P2102="","",INT(VLOOKUP(P2102,属性值!I:O,R2102+1,FALSE)*VLOOKUP(I2102,属性值!A:D,4,FALSE))))</f>
        <v/>
      </c>
      <c r="AC2102" s="90">
        <v>25</v>
      </c>
      <c r="AD2102" s="90" t="str">
        <f>IF(AC2102="","",VLOOKUP(AC2102,状态名词!A:C,2,FALSE))</f>
        <v>duochong</v>
      </c>
      <c r="AE2102" s="90" t="str">
        <f>IF(AC2102="","",VLOOKUP(AC2102,状态名词!A:C,3,FALSE))</f>
        <v>多重施法</v>
      </c>
      <c r="AF2102" s="90">
        <v>120</v>
      </c>
    </row>
    <row r="2103" spans="1:32">
      <c r="I2103" s="90" t="str">
        <f>IF(H2103="",I2102,VLOOKUP(H2103,装备类型!A:B,2,FALSE))</f>
        <v>手镯</v>
      </c>
      <c r="L2103" s="90" t="s">
        <v>225</v>
      </c>
      <c r="Q2103" s="55" t="str">
        <f t="shared" si="68"/>
        <v/>
      </c>
      <c r="Y2103" s="90" t="str">
        <f>IF(VLOOKUP(I2103,属性值!A:F,2,FALSE)&lt;17,"",IF(P2103="","",INT(VLOOKUP(P2103,属性值!A:G,R2103+1,FALSE)*VLOOKUP(I2103,属性值!A:F,5,FALSE))))</f>
        <v/>
      </c>
      <c r="Z2103" s="90" t="str">
        <f t="shared" si="69"/>
        <v/>
      </c>
      <c r="AA2103" s="90" t="str">
        <f>IF(VLOOKUP(I2103,属性值!A:B,2,FALSE)&gt;16,"",IF(P2103="","",INT(VLOOKUP(P2103,属性值!I:O,R2103+1,FALSE)*VLOOKUP(I2103,属性值!A:D,3,FALSE))))</f>
        <v/>
      </c>
      <c r="AB2103" s="90" t="str">
        <f>IF(VLOOKUP(I2103,属性值!A:B,2,FALSE)&gt;16,"",IF(P2103="","",INT(VLOOKUP(P2103,属性值!I:O,R2103+1,FALSE)*VLOOKUP(I2103,属性值!A:D,4,FALSE))))</f>
        <v/>
      </c>
      <c r="AC2103" s="90">
        <v>23</v>
      </c>
      <c r="AD2103" s="90" t="str">
        <f>IF(AC2103="","",VLOOKUP(AC2103,状态名词!A:C,2,FALSE))</f>
        <v>steal</v>
      </c>
      <c r="AE2103" s="90" t="str">
        <f>IF(AC2103="","",VLOOKUP(AC2103,状态名词!A:C,3,FALSE))</f>
        <v>生命偷取</v>
      </c>
      <c r="AF2103" s="90">
        <v>240</v>
      </c>
    </row>
    <row r="2104" spans="1:32">
      <c r="I2104" s="90" t="str">
        <f>IF(H2104="",I2103,VLOOKUP(H2104,装备类型!A:B,2,FALSE))</f>
        <v>手镯</v>
      </c>
      <c r="J2104" s="90">
        <v>2</v>
      </c>
      <c r="K2104" s="90" t="s">
        <v>2517</v>
      </c>
      <c r="L2104" s="90" t="s">
        <v>2516</v>
      </c>
      <c r="O2104" s="90">
        <v>1</v>
      </c>
      <c r="P2104" s="90">
        <v>40</v>
      </c>
      <c r="Q2104" s="55">
        <f t="shared" si="68"/>
        <v>45</v>
      </c>
      <c r="R2104" s="90">
        <v>4</v>
      </c>
      <c r="T2104" s="90" t="s">
        <v>3345</v>
      </c>
      <c r="Y2104" s="90" t="str">
        <f>IF(VLOOKUP(I2104,属性值!A:F,2,FALSE)&lt;17,"",IF(P2104="","",INT(VLOOKUP(P2104,属性值!A:G,R2104+1,FALSE)*VLOOKUP(I2104,属性值!A:F,5,FALSE))))</f>
        <v/>
      </c>
      <c r="Z2104" s="90" t="str">
        <f t="shared" si="69"/>
        <v/>
      </c>
      <c r="AA2104" s="90">
        <f>IF(VLOOKUP(I2104,属性值!A:B,2,FALSE)&gt;16,"",IF(P2104="","",INT(VLOOKUP(P2104,属性值!I:O,R2104+1,FALSE)*VLOOKUP(I2104,属性值!A:D,3,FALSE))))</f>
        <v>286</v>
      </c>
      <c r="AB2104" s="90">
        <f>IF(VLOOKUP(I2104,属性值!A:B,2,FALSE)&gt;16,"",IF(P2104="","",INT(VLOOKUP(P2104,属性值!I:O,R2104+1,FALSE)*VLOOKUP(I2104,属性值!A:D,4,FALSE))))</f>
        <v>572</v>
      </c>
      <c r="AC2104" s="90">
        <v>54</v>
      </c>
      <c r="AD2104" s="90" t="str">
        <f>IF(AC2104="","",VLOOKUP(AC2104,状态名词!A:C,2,FALSE))</f>
        <v>spi</v>
      </c>
      <c r="AE2104" s="90" t="str">
        <f>IF(AC2104="","",VLOOKUP(AC2104,状态名词!A:C,3,FALSE))</f>
        <v>精神</v>
      </c>
      <c r="AF2104" s="90">
        <v>120</v>
      </c>
    </row>
    <row r="2105" spans="1:32">
      <c r="I2105" s="90" t="str">
        <f>IF(H2105="",I2104,VLOOKUP(H2105,装备类型!A:B,2,FALSE))</f>
        <v>手镯</v>
      </c>
      <c r="L2105" s="90" t="s">
        <v>225</v>
      </c>
      <c r="Q2105" s="55" t="str">
        <f t="shared" si="68"/>
        <v/>
      </c>
      <c r="Y2105" s="90" t="str">
        <f>IF(VLOOKUP(I2105,属性值!A:F,2,FALSE)&lt;17,"",IF(P2105="","",INT(VLOOKUP(P2105,属性值!A:G,R2105+1,FALSE)*VLOOKUP(I2105,属性值!A:F,5,FALSE))))</f>
        <v/>
      </c>
      <c r="Z2105" s="90" t="str">
        <f t="shared" si="69"/>
        <v/>
      </c>
      <c r="AA2105" s="90" t="str">
        <f>IF(VLOOKUP(I2105,属性值!A:B,2,FALSE)&gt;16,"",IF(P2105="","",INT(VLOOKUP(P2105,属性值!I:O,R2105+1,FALSE)*VLOOKUP(I2105,属性值!A:D,3,FALSE))))</f>
        <v/>
      </c>
      <c r="AB2105" s="90" t="str">
        <f>IF(VLOOKUP(I2105,属性值!A:B,2,FALSE)&gt;16,"",IF(P2105="","",INT(VLOOKUP(P2105,属性值!I:O,R2105+1,FALSE)*VLOOKUP(I2105,属性值!A:D,4,FALSE))))</f>
        <v/>
      </c>
      <c r="AC2105" s="90">
        <v>25</v>
      </c>
      <c r="AD2105" s="90" t="str">
        <f>IF(AC2105="","",VLOOKUP(AC2105,状态名词!A:C,2,FALSE))</f>
        <v>duochong</v>
      </c>
      <c r="AE2105" s="90" t="str">
        <f>IF(AC2105="","",VLOOKUP(AC2105,状态名词!A:C,3,FALSE))</f>
        <v>多重施法</v>
      </c>
      <c r="AF2105" s="90">
        <v>180</v>
      </c>
    </row>
    <row r="2106" spans="1:32">
      <c r="I2106" s="90" t="str">
        <f>IF(H2106="",I2105,VLOOKUP(H2106,装备类型!A:B,2,FALSE))</f>
        <v>手镯</v>
      </c>
      <c r="L2106" s="90" t="s">
        <v>225</v>
      </c>
      <c r="Q2106" s="55" t="str">
        <f t="shared" si="68"/>
        <v/>
      </c>
      <c r="Y2106" s="90" t="str">
        <f>IF(VLOOKUP(I2106,属性值!A:F,2,FALSE)&lt;17,"",IF(P2106="","",INT(VLOOKUP(P2106,属性值!A:G,R2106+1,FALSE)*VLOOKUP(I2106,属性值!A:F,5,FALSE))))</f>
        <v/>
      </c>
      <c r="Z2106" s="90" t="str">
        <f t="shared" si="69"/>
        <v/>
      </c>
      <c r="AA2106" s="90" t="str">
        <f>IF(VLOOKUP(I2106,属性值!A:B,2,FALSE)&gt;16,"",IF(P2106="","",INT(VLOOKUP(P2106,属性值!I:O,R2106+1,FALSE)*VLOOKUP(I2106,属性值!A:D,3,FALSE))))</f>
        <v/>
      </c>
      <c r="AB2106" s="90" t="str">
        <f>IF(VLOOKUP(I2106,属性值!A:B,2,FALSE)&gt;16,"",IF(P2106="","",INT(VLOOKUP(P2106,属性值!I:O,R2106+1,FALSE)*VLOOKUP(I2106,属性值!A:D,4,FALSE))))</f>
        <v/>
      </c>
      <c r="AC2106" s="90">
        <v>23</v>
      </c>
      <c r="AD2106" s="90" t="str">
        <f>IF(AC2106="","",VLOOKUP(AC2106,状态名词!A:C,2,FALSE))</f>
        <v>steal</v>
      </c>
      <c r="AE2106" s="90" t="str">
        <f>IF(AC2106="","",VLOOKUP(AC2106,状态名词!A:C,3,FALSE))</f>
        <v>生命偷取</v>
      </c>
      <c r="AF2106" s="90">
        <v>360</v>
      </c>
    </row>
    <row r="2107" spans="1:32">
      <c r="I2107" s="90" t="str">
        <f>IF(H2107="",I2106,VLOOKUP(H2107,装备类型!A:B,2,FALSE))</f>
        <v>手镯</v>
      </c>
      <c r="J2107" s="90">
        <v>3</v>
      </c>
      <c r="K2107" s="90" t="s">
        <v>2518</v>
      </c>
      <c r="L2107" s="90" t="s">
        <v>2516</v>
      </c>
      <c r="O2107" s="90">
        <v>1</v>
      </c>
      <c r="P2107" s="90">
        <v>60</v>
      </c>
      <c r="Q2107" s="55">
        <f t="shared" si="68"/>
        <v>67</v>
      </c>
      <c r="R2107" s="90">
        <v>5</v>
      </c>
      <c r="T2107" s="90" t="s">
        <v>3345</v>
      </c>
      <c r="U2107" s="90">
        <v>33542</v>
      </c>
      <c r="X2107" s="90" t="s">
        <v>2839</v>
      </c>
      <c r="Y2107" s="90" t="str">
        <f>IF(VLOOKUP(I2107,属性值!A:F,2,FALSE)&lt;17,"",IF(P2107="","",INT(VLOOKUP(P2107,属性值!A:G,R2107+1,FALSE)*VLOOKUP(I2107,属性值!A:F,5,FALSE))))</f>
        <v/>
      </c>
      <c r="Z2107" s="90" t="str">
        <f t="shared" si="69"/>
        <v/>
      </c>
      <c r="AA2107" s="90">
        <f>IF(VLOOKUP(I2107,属性值!A:B,2,FALSE)&gt;16,"",IF(P2107="","",INT(VLOOKUP(P2107,属性值!I:O,R2107+1,FALSE)*VLOOKUP(I2107,属性值!A:D,3,FALSE))))</f>
        <v>642</v>
      </c>
      <c r="AB2107" s="90">
        <f>IF(VLOOKUP(I2107,属性值!A:B,2,FALSE)&gt;16,"",IF(P2107="","",INT(VLOOKUP(P2107,属性值!I:O,R2107+1,FALSE)*VLOOKUP(I2107,属性值!A:D,4,FALSE))))</f>
        <v>1285</v>
      </c>
      <c r="AC2107" s="90">
        <v>54</v>
      </c>
      <c r="AD2107" s="90" t="str">
        <f>IF(AC2107="","",VLOOKUP(AC2107,状态名词!A:C,2,FALSE))</f>
        <v>spi</v>
      </c>
      <c r="AE2107" s="90" t="str">
        <f>IF(AC2107="","",VLOOKUP(AC2107,状态名词!A:C,3,FALSE))</f>
        <v>精神</v>
      </c>
      <c r="AF2107" s="90">
        <v>190</v>
      </c>
    </row>
    <row r="2108" spans="1:32">
      <c r="I2108" s="90" t="str">
        <f>IF(H2108="",I2107,VLOOKUP(H2108,装备类型!A:B,2,FALSE))</f>
        <v>手镯</v>
      </c>
      <c r="L2108" s="90" t="s">
        <v>225</v>
      </c>
      <c r="Q2108" s="55" t="str">
        <f t="shared" si="68"/>
        <v/>
      </c>
      <c r="Y2108" s="90" t="str">
        <f>IF(VLOOKUP(I2108,属性值!A:F,2,FALSE)&lt;17,"",IF(P2108="","",INT(VLOOKUP(P2108,属性值!A:G,R2108+1,FALSE)*VLOOKUP(I2108,属性值!A:F,5,FALSE))))</f>
        <v/>
      </c>
      <c r="Z2108" s="90" t="str">
        <f t="shared" si="69"/>
        <v/>
      </c>
      <c r="AA2108" s="90" t="str">
        <f>IF(VLOOKUP(I2108,属性值!A:B,2,FALSE)&gt;16,"",IF(P2108="","",INT(VLOOKUP(P2108,属性值!I:O,R2108+1,FALSE)*VLOOKUP(I2108,属性值!A:D,3,FALSE))))</f>
        <v/>
      </c>
      <c r="AB2108" s="90" t="str">
        <f>IF(VLOOKUP(I2108,属性值!A:B,2,FALSE)&gt;16,"",IF(P2108="","",INT(VLOOKUP(P2108,属性值!I:O,R2108+1,FALSE)*VLOOKUP(I2108,属性值!A:D,4,FALSE))))</f>
        <v/>
      </c>
      <c r="AC2108" s="90">
        <v>25</v>
      </c>
      <c r="AD2108" s="90" t="str">
        <f>IF(AC2108="","",VLOOKUP(AC2108,状态名词!A:C,2,FALSE))</f>
        <v>duochong</v>
      </c>
      <c r="AE2108" s="90" t="str">
        <f>IF(AC2108="","",VLOOKUP(AC2108,状态名词!A:C,3,FALSE))</f>
        <v>多重施法</v>
      </c>
      <c r="AF2108" s="90">
        <v>290</v>
      </c>
    </row>
    <row r="2109" spans="1:32">
      <c r="I2109" s="90" t="str">
        <f>IF(H2109="",I2108,VLOOKUP(H2109,装备类型!A:B,2,FALSE))</f>
        <v>手镯</v>
      </c>
      <c r="L2109" s="90" t="s">
        <v>225</v>
      </c>
      <c r="Q2109" s="55" t="str">
        <f t="shared" si="68"/>
        <v/>
      </c>
      <c r="Y2109" s="90" t="str">
        <f>IF(VLOOKUP(I2109,属性值!A:F,2,FALSE)&lt;17,"",IF(P2109="","",INT(VLOOKUP(P2109,属性值!A:G,R2109+1,FALSE)*VLOOKUP(I2109,属性值!A:F,5,FALSE))))</f>
        <v/>
      </c>
      <c r="Z2109" s="90" t="str">
        <f t="shared" si="69"/>
        <v/>
      </c>
      <c r="AA2109" s="90" t="str">
        <f>IF(VLOOKUP(I2109,属性值!A:B,2,FALSE)&gt;16,"",IF(P2109="","",INT(VLOOKUP(P2109,属性值!I:O,R2109+1,FALSE)*VLOOKUP(I2109,属性值!A:D,3,FALSE))))</f>
        <v/>
      </c>
      <c r="AB2109" s="90" t="str">
        <f>IF(VLOOKUP(I2109,属性值!A:B,2,FALSE)&gt;16,"",IF(P2109="","",INT(VLOOKUP(P2109,属性值!I:O,R2109+1,FALSE)*VLOOKUP(I2109,属性值!A:D,4,FALSE))))</f>
        <v/>
      </c>
      <c r="AC2109" s="90">
        <v>23</v>
      </c>
      <c r="AD2109" s="90" t="str">
        <f>IF(AC2109="","",VLOOKUP(AC2109,状态名词!A:C,2,FALSE))</f>
        <v>steal</v>
      </c>
      <c r="AE2109" s="90" t="str">
        <f>IF(AC2109="","",VLOOKUP(AC2109,状态名词!A:C,3,FALSE))</f>
        <v>生命偷取</v>
      </c>
      <c r="AF2109" s="90">
        <v>590</v>
      </c>
    </row>
    <row r="2110" spans="1:32">
      <c r="A2110" s="90">
        <v>16127</v>
      </c>
      <c r="B2110" s="90">
        <v>20</v>
      </c>
      <c r="C2110" s="90">
        <v>4</v>
      </c>
      <c r="D2110" s="90">
        <v>20</v>
      </c>
      <c r="E2110" s="90">
        <v>5</v>
      </c>
      <c r="F2110" s="90">
        <v>-7</v>
      </c>
      <c r="H2110" s="90">
        <v>11</v>
      </c>
      <c r="I2110" s="90" t="str">
        <f>IF(H2110="",I2109,VLOOKUP(H2110,装备类型!A:B,2,FALSE))</f>
        <v>头部</v>
      </c>
      <c r="J2110" s="90">
        <v>1</v>
      </c>
      <c r="K2110" s="90" t="s">
        <v>2519</v>
      </c>
      <c r="L2110" s="90" t="s">
        <v>5508</v>
      </c>
      <c r="O2110" s="90">
        <v>1</v>
      </c>
      <c r="P2110" s="90">
        <v>20</v>
      </c>
      <c r="Q2110" s="55">
        <f t="shared" si="68"/>
        <v>25</v>
      </c>
      <c r="R2110" s="90">
        <v>4</v>
      </c>
      <c r="T2110" s="90" t="s">
        <v>3346</v>
      </c>
      <c r="Y2110" s="90" t="str">
        <f>IF(VLOOKUP(I2110,属性值!A:F,2,FALSE)&lt;17,"",IF(P2110="","",INT(VLOOKUP(P2110,属性值!A:G,R2110+1,FALSE)*VLOOKUP(I2110,属性值!A:F,5,FALSE))))</f>
        <v/>
      </c>
      <c r="Z2110" s="90" t="str">
        <f t="shared" si="69"/>
        <v/>
      </c>
      <c r="AA2110" s="90">
        <f>IF(VLOOKUP(I2110,属性值!A:B,2,FALSE)&gt;16,"",IF(P2110="","",INT(VLOOKUP(P2110,属性值!I:O,R2110+1,FALSE)*VLOOKUP(I2110,属性值!A:D,3,FALSE))))</f>
        <v>260</v>
      </c>
      <c r="AB2110" s="90">
        <f>IF(VLOOKUP(I2110,属性值!A:B,2,FALSE)&gt;16,"",IF(P2110="","",INT(VLOOKUP(P2110,属性值!I:O,R2110+1,FALSE)*VLOOKUP(I2110,属性值!A:D,4,FALSE))))</f>
        <v>130</v>
      </c>
      <c r="AC2110" s="90">
        <v>58</v>
      </c>
      <c r="AD2110" s="90" t="str">
        <f>IF(AC2110="","",VLOOKUP(AC2110,状态名词!A:C,2,FALSE))</f>
        <v>vit</v>
      </c>
      <c r="AE2110" s="90" t="str">
        <f>IF(AC2110="","",VLOOKUP(AC2110,状态名词!A:C,3,FALSE))</f>
        <v>体力</v>
      </c>
      <c r="AF2110" s="90">
        <v>40</v>
      </c>
    </row>
    <row r="2111" spans="1:32">
      <c r="I2111" s="90" t="str">
        <f>IF(H2111="",I2110,VLOOKUP(H2111,装备类型!A:B,2,FALSE))</f>
        <v>头部</v>
      </c>
      <c r="L2111" s="90" t="s">
        <v>225</v>
      </c>
      <c r="Q2111" s="55" t="str">
        <f t="shared" si="68"/>
        <v/>
      </c>
      <c r="Y2111" s="90" t="str">
        <f>IF(VLOOKUP(I2111,属性值!A:F,2,FALSE)&lt;17,"",IF(P2111="","",INT(VLOOKUP(P2111,属性值!A:G,R2111+1,FALSE)*VLOOKUP(I2111,属性值!A:F,5,FALSE))))</f>
        <v/>
      </c>
      <c r="Z2111" s="90" t="str">
        <f t="shared" si="69"/>
        <v/>
      </c>
      <c r="AA2111" s="90" t="str">
        <f>IF(VLOOKUP(I2111,属性值!A:B,2,FALSE)&gt;16,"",IF(P2111="","",INT(VLOOKUP(P2111,属性值!I:O,R2111+1,FALSE)*VLOOKUP(I2111,属性值!A:D,3,FALSE))))</f>
        <v/>
      </c>
      <c r="AB2111" s="90" t="str">
        <f>IF(VLOOKUP(I2111,属性值!A:B,2,FALSE)&gt;16,"",IF(P2111="","",INT(VLOOKUP(P2111,属性值!I:O,R2111+1,FALSE)*VLOOKUP(I2111,属性值!A:D,4,FALSE))))</f>
        <v/>
      </c>
      <c r="AC2111" s="90">
        <v>18</v>
      </c>
      <c r="AD2111" s="90" t="str">
        <f>IF(AC2111="","",VLOOKUP(AC2111,状态名词!A:C,2,FALSE))</f>
        <v>api</v>
      </c>
      <c r="AE2111" s="90" t="str">
        <f>IF(AC2111="","",VLOOKUP(AC2111,状态名词!A:C,3,FALSE))</f>
        <v>法穿</v>
      </c>
      <c r="AF2111" s="90">
        <v>140</v>
      </c>
    </row>
    <row r="2112" spans="1:32">
      <c r="I2112" s="90" t="str">
        <f>IF(H2112="",I2111,VLOOKUP(H2112,装备类型!A:B,2,FALSE))</f>
        <v>头部</v>
      </c>
      <c r="L2112" s="90" t="s">
        <v>225</v>
      </c>
      <c r="Q2112" s="55" t="str">
        <f t="shared" si="68"/>
        <v/>
      </c>
      <c r="Y2112" s="90" t="str">
        <f>IF(VLOOKUP(I2112,属性值!A:F,2,FALSE)&lt;17,"",IF(P2112="","",INT(VLOOKUP(P2112,属性值!A:G,R2112+1,FALSE)*VLOOKUP(I2112,属性值!A:F,5,FALSE))))</f>
        <v/>
      </c>
      <c r="Z2112" s="90" t="str">
        <f t="shared" si="69"/>
        <v/>
      </c>
      <c r="AA2112" s="90" t="str">
        <f>IF(VLOOKUP(I2112,属性值!A:B,2,FALSE)&gt;16,"",IF(P2112="","",INT(VLOOKUP(P2112,属性值!I:O,R2112+1,FALSE)*VLOOKUP(I2112,属性值!A:D,3,FALSE))))</f>
        <v/>
      </c>
      <c r="AB2112" s="90" t="str">
        <f>IF(VLOOKUP(I2112,属性值!A:B,2,FALSE)&gt;16,"",IF(P2112="","",INT(VLOOKUP(P2112,属性值!I:O,R2112+1,FALSE)*VLOOKUP(I2112,属性值!A:D,4,FALSE))))</f>
        <v/>
      </c>
      <c r="AC2112" s="90">
        <v>62</v>
      </c>
      <c r="AD2112" s="90" t="str">
        <f>IF(AC2112="","",VLOOKUP(AC2112,状态名词!A:C,2,FALSE))</f>
        <v>team_ap</v>
      </c>
      <c r="AE2112" s="90" t="str">
        <f>IF(AC2112="","",VLOOKUP(AC2112,状态名词!A:C,3,FALSE))</f>
        <v>队伍AP</v>
      </c>
      <c r="AF2112" s="90">
        <v>20</v>
      </c>
    </row>
    <row r="2113" spans="1:32">
      <c r="I2113" s="90" t="str">
        <f>IF(H2113="",I2112,VLOOKUP(H2113,装备类型!A:B,2,FALSE))</f>
        <v>头部</v>
      </c>
      <c r="J2113" s="90">
        <v>2</v>
      </c>
      <c r="K2113" s="90" t="s">
        <v>2521</v>
      </c>
      <c r="L2113" s="90" t="s">
        <v>2520</v>
      </c>
      <c r="O2113" s="90">
        <v>1</v>
      </c>
      <c r="P2113" s="90">
        <v>40</v>
      </c>
      <c r="Q2113" s="55">
        <f t="shared" si="68"/>
        <v>45</v>
      </c>
      <c r="R2113" s="90">
        <v>4</v>
      </c>
      <c r="T2113" s="90" t="s">
        <v>3346</v>
      </c>
      <c r="Y2113" s="90" t="str">
        <f>IF(VLOOKUP(I2113,属性值!A:F,2,FALSE)&lt;17,"",IF(P2113="","",INT(VLOOKUP(P2113,属性值!A:G,R2113+1,FALSE)*VLOOKUP(I2113,属性值!A:F,5,FALSE))))</f>
        <v/>
      </c>
      <c r="Z2113" s="90" t="str">
        <f t="shared" si="69"/>
        <v/>
      </c>
      <c r="AA2113" s="90">
        <f>IF(VLOOKUP(I2113,属性值!A:B,2,FALSE)&gt;16,"",IF(P2113="","",INT(VLOOKUP(P2113,属性值!I:O,R2113+1,FALSE)*VLOOKUP(I2113,属性值!A:D,3,FALSE))))</f>
        <v>572</v>
      </c>
      <c r="AB2113" s="90">
        <f>IF(VLOOKUP(I2113,属性值!A:B,2,FALSE)&gt;16,"",IF(P2113="","",INT(VLOOKUP(P2113,属性值!I:O,R2113+1,FALSE)*VLOOKUP(I2113,属性值!A:D,4,FALSE))))</f>
        <v>286</v>
      </c>
      <c r="AC2113" s="90">
        <v>58</v>
      </c>
      <c r="AD2113" s="90" t="str">
        <f>IF(AC2113="","",VLOOKUP(AC2113,状态名词!A:C,2,FALSE))</f>
        <v>vit</v>
      </c>
      <c r="AE2113" s="90" t="str">
        <f>IF(AC2113="","",VLOOKUP(AC2113,状态名词!A:C,3,FALSE))</f>
        <v>体力</v>
      </c>
      <c r="AF2113" s="90">
        <v>50</v>
      </c>
    </row>
    <row r="2114" spans="1:32">
      <c r="I2114" s="90" t="str">
        <f>IF(H2114="",I2113,VLOOKUP(H2114,装备类型!A:B,2,FALSE))</f>
        <v>头部</v>
      </c>
      <c r="L2114" s="90" t="s">
        <v>225</v>
      </c>
      <c r="Q2114" s="55" t="str">
        <f t="shared" si="68"/>
        <v/>
      </c>
      <c r="Y2114" s="90" t="str">
        <f>IF(VLOOKUP(I2114,属性值!A:F,2,FALSE)&lt;17,"",IF(P2114="","",INT(VLOOKUP(P2114,属性值!A:G,R2114+1,FALSE)*VLOOKUP(I2114,属性值!A:F,5,FALSE))))</f>
        <v/>
      </c>
      <c r="Z2114" s="90" t="str">
        <f t="shared" si="69"/>
        <v/>
      </c>
      <c r="AA2114" s="90" t="str">
        <f>IF(VLOOKUP(I2114,属性值!A:B,2,FALSE)&gt;16,"",IF(P2114="","",INT(VLOOKUP(P2114,属性值!I:O,R2114+1,FALSE)*VLOOKUP(I2114,属性值!A:D,3,FALSE))))</f>
        <v/>
      </c>
      <c r="AB2114" s="90" t="str">
        <f>IF(VLOOKUP(I2114,属性值!A:B,2,FALSE)&gt;16,"",IF(P2114="","",INT(VLOOKUP(P2114,属性值!I:O,R2114+1,FALSE)*VLOOKUP(I2114,属性值!A:D,4,FALSE))))</f>
        <v/>
      </c>
      <c r="AC2114" s="90">
        <v>18</v>
      </c>
      <c r="AD2114" s="90" t="str">
        <f>IF(AC2114="","",VLOOKUP(AC2114,状态名词!A:C,2,FALSE))</f>
        <v>api</v>
      </c>
      <c r="AE2114" s="90" t="str">
        <f>IF(AC2114="","",VLOOKUP(AC2114,状态名词!A:C,3,FALSE))</f>
        <v>法穿</v>
      </c>
      <c r="AF2114" s="90">
        <v>190</v>
      </c>
    </row>
    <row r="2115" spans="1:32">
      <c r="I2115" s="90" t="str">
        <f>IF(H2115="",I2114,VLOOKUP(H2115,装备类型!A:B,2,FALSE))</f>
        <v>头部</v>
      </c>
      <c r="L2115" s="90" t="s">
        <v>225</v>
      </c>
      <c r="Q2115" s="55" t="str">
        <f t="shared" si="68"/>
        <v/>
      </c>
      <c r="Y2115" s="90" t="str">
        <f>IF(VLOOKUP(I2115,属性值!A:F,2,FALSE)&lt;17,"",IF(P2115="","",INT(VLOOKUP(P2115,属性值!A:G,R2115+1,FALSE)*VLOOKUP(I2115,属性值!A:F,5,FALSE))))</f>
        <v/>
      </c>
      <c r="Z2115" s="90" t="str">
        <f t="shared" si="69"/>
        <v/>
      </c>
      <c r="AA2115" s="90" t="str">
        <f>IF(VLOOKUP(I2115,属性值!A:B,2,FALSE)&gt;16,"",IF(P2115="","",INT(VLOOKUP(P2115,属性值!I:O,R2115+1,FALSE)*VLOOKUP(I2115,属性值!A:D,3,FALSE))))</f>
        <v/>
      </c>
      <c r="AB2115" s="90" t="str">
        <f>IF(VLOOKUP(I2115,属性值!A:B,2,FALSE)&gt;16,"",IF(P2115="","",INT(VLOOKUP(P2115,属性值!I:O,R2115+1,FALSE)*VLOOKUP(I2115,属性值!A:D,4,FALSE))))</f>
        <v/>
      </c>
      <c r="AC2115" s="90">
        <v>62</v>
      </c>
      <c r="AD2115" s="90" t="str">
        <f>IF(AC2115="","",VLOOKUP(AC2115,状态名词!A:C,2,FALSE))</f>
        <v>team_ap</v>
      </c>
      <c r="AE2115" s="90" t="str">
        <f>IF(AC2115="","",VLOOKUP(AC2115,状态名词!A:C,3,FALSE))</f>
        <v>队伍AP</v>
      </c>
      <c r="AF2115" s="90">
        <v>30</v>
      </c>
    </row>
    <row r="2116" spans="1:32">
      <c r="I2116" s="90" t="str">
        <f>IF(H2116="",I2115,VLOOKUP(H2116,装备类型!A:B,2,FALSE))</f>
        <v>头部</v>
      </c>
      <c r="J2116" s="90">
        <v>3</v>
      </c>
      <c r="K2116" s="90" t="s">
        <v>2522</v>
      </c>
      <c r="L2116" s="90" t="s">
        <v>2520</v>
      </c>
      <c r="O2116" s="90">
        <v>1</v>
      </c>
      <c r="P2116" s="90">
        <v>60</v>
      </c>
      <c r="Q2116" s="55">
        <f t="shared" si="68"/>
        <v>67</v>
      </c>
      <c r="R2116" s="90">
        <v>5</v>
      </c>
      <c r="T2116" s="90" t="s">
        <v>3346</v>
      </c>
      <c r="U2116" s="90">
        <v>33779</v>
      </c>
      <c r="Y2116" s="90" t="str">
        <f>IF(VLOOKUP(I2116,属性值!A:F,2,FALSE)&lt;17,"",IF(P2116="","",INT(VLOOKUP(P2116,属性值!A:G,R2116+1,FALSE)*VLOOKUP(I2116,属性值!A:F,5,FALSE))))</f>
        <v/>
      </c>
      <c r="Z2116" s="90" t="str">
        <f t="shared" si="69"/>
        <v/>
      </c>
      <c r="AA2116" s="90">
        <f>IF(VLOOKUP(I2116,属性值!A:B,2,FALSE)&gt;16,"",IF(P2116="","",INT(VLOOKUP(P2116,属性值!I:O,R2116+1,FALSE)*VLOOKUP(I2116,属性值!A:D,3,FALSE))))</f>
        <v>1285</v>
      </c>
      <c r="AB2116" s="90">
        <f>IF(VLOOKUP(I2116,属性值!A:B,2,FALSE)&gt;16,"",IF(P2116="","",INT(VLOOKUP(P2116,属性值!I:O,R2116+1,FALSE)*VLOOKUP(I2116,属性值!A:D,4,FALSE))))</f>
        <v>642</v>
      </c>
      <c r="AC2116" s="90">
        <v>58</v>
      </c>
      <c r="AD2116" s="90" t="str">
        <f>IF(AC2116="","",VLOOKUP(AC2116,状态名词!A:C,2,FALSE))</f>
        <v>vit</v>
      </c>
      <c r="AE2116" s="90" t="str">
        <f>IF(AC2116="","",VLOOKUP(AC2116,状态名词!A:C,3,FALSE))</f>
        <v>体力</v>
      </c>
      <c r="AF2116" s="90">
        <v>80</v>
      </c>
    </row>
    <row r="2117" spans="1:32">
      <c r="I2117" s="90" t="str">
        <f>IF(H2117="",I2116,VLOOKUP(H2117,装备类型!A:B,2,FALSE))</f>
        <v>头部</v>
      </c>
      <c r="L2117" s="90" t="s">
        <v>225</v>
      </c>
      <c r="Q2117" s="55" t="str">
        <f t="shared" si="68"/>
        <v/>
      </c>
      <c r="Y2117" s="90" t="str">
        <f>IF(VLOOKUP(I2117,属性值!A:F,2,FALSE)&lt;17,"",IF(P2117="","",INT(VLOOKUP(P2117,属性值!A:G,R2117+1,FALSE)*VLOOKUP(I2117,属性值!A:F,5,FALSE))))</f>
        <v/>
      </c>
      <c r="Z2117" s="90" t="str">
        <f t="shared" si="69"/>
        <v/>
      </c>
      <c r="AA2117" s="90" t="str">
        <f>IF(VLOOKUP(I2117,属性值!A:B,2,FALSE)&gt;16,"",IF(P2117="","",INT(VLOOKUP(P2117,属性值!I:O,R2117+1,FALSE)*VLOOKUP(I2117,属性值!A:D,3,FALSE))))</f>
        <v/>
      </c>
      <c r="AB2117" s="90" t="str">
        <f>IF(VLOOKUP(I2117,属性值!A:B,2,FALSE)&gt;16,"",IF(P2117="","",INT(VLOOKUP(P2117,属性值!I:O,R2117+1,FALSE)*VLOOKUP(I2117,属性值!A:D,4,FALSE))))</f>
        <v/>
      </c>
      <c r="AC2117" s="90">
        <v>18</v>
      </c>
      <c r="AD2117" s="90" t="str">
        <f>IF(AC2117="","",VLOOKUP(AC2117,状态名词!A:C,2,FALSE))</f>
        <v>api</v>
      </c>
      <c r="AE2117" s="90" t="str">
        <f>IF(AC2117="","",VLOOKUP(AC2117,状态名词!A:C,3,FALSE))</f>
        <v>法穿</v>
      </c>
      <c r="AF2117" s="90">
        <v>320</v>
      </c>
    </row>
    <row r="2118" spans="1:32">
      <c r="I2118" s="90" t="str">
        <f>IF(H2118="",I2117,VLOOKUP(H2118,装备类型!A:B,2,FALSE))</f>
        <v>头部</v>
      </c>
      <c r="L2118" s="90" t="s">
        <v>225</v>
      </c>
      <c r="Q2118" s="55" t="str">
        <f t="shared" si="68"/>
        <v/>
      </c>
      <c r="Y2118" s="90" t="str">
        <f>IF(VLOOKUP(I2118,属性值!A:F,2,FALSE)&lt;17,"",IF(P2118="","",INT(VLOOKUP(P2118,属性值!A:G,R2118+1,FALSE)*VLOOKUP(I2118,属性值!A:F,5,FALSE))))</f>
        <v/>
      </c>
      <c r="Z2118" s="90" t="str">
        <f t="shared" si="69"/>
        <v/>
      </c>
      <c r="AA2118" s="90" t="str">
        <f>IF(VLOOKUP(I2118,属性值!A:B,2,FALSE)&gt;16,"",IF(P2118="","",INT(VLOOKUP(P2118,属性值!I:O,R2118+1,FALSE)*VLOOKUP(I2118,属性值!A:D,3,FALSE))))</f>
        <v/>
      </c>
      <c r="AB2118" s="90" t="str">
        <f>IF(VLOOKUP(I2118,属性值!A:B,2,FALSE)&gt;16,"",IF(P2118="","",INT(VLOOKUP(P2118,属性值!I:O,R2118+1,FALSE)*VLOOKUP(I2118,属性值!A:D,4,FALSE))))</f>
        <v/>
      </c>
      <c r="AC2118" s="90">
        <v>62</v>
      </c>
      <c r="AD2118" s="90" t="str">
        <f>IF(AC2118="","",VLOOKUP(AC2118,状态名词!A:C,2,FALSE))</f>
        <v>team_ap</v>
      </c>
      <c r="AE2118" s="90" t="str">
        <f>IF(AC2118="","",VLOOKUP(AC2118,状态名词!A:C,3,FALSE))</f>
        <v>队伍AP</v>
      </c>
      <c r="AF2118" s="90">
        <v>60</v>
      </c>
    </row>
    <row r="2119" spans="1:32">
      <c r="A2119" s="90">
        <v>16128</v>
      </c>
      <c r="B2119" s="90">
        <v>20</v>
      </c>
      <c r="C2119" s="90">
        <v>4</v>
      </c>
      <c r="D2119" s="90">
        <v>20</v>
      </c>
      <c r="E2119" s="90">
        <v>5</v>
      </c>
      <c r="F2119" s="90">
        <v>-7</v>
      </c>
      <c r="H2119" s="90">
        <v>12</v>
      </c>
      <c r="I2119" s="90" t="str">
        <f>IF(H2119="",I2118,VLOOKUP(H2119,装备类型!A:B,2,FALSE))</f>
        <v>胸部</v>
      </c>
      <c r="J2119" s="90">
        <v>1</v>
      </c>
      <c r="K2119" s="90" t="s">
        <v>2523</v>
      </c>
      <c r="L2119" s="90" t="s">
        <v>5508</v>
      </c>
      <c r="O2119" s="90">
        <v>1</v>
      </c>
      <c r="P2119" s="90">
        <v>20</v>
      </c>
      <c r="Q2119" s="55">
        <f t="shared" si="68"/>
        <v>25</v>
      </c>
      <c r="R2119" s="90">
        <v>4</v>
      </c>
      <c r="T2119" s="90" t="s">
        <v>3290</v>
      </c>
      <c r="Y2119" s="90" t="str">
        <f>IF(VLOOKUP(I2119,属性值!A:F,2,FALSE)&lt;17,"",IF(P2119="","",INT(VLOOKUP(P2119,属性值!A:G,R2119+1,FALSE)*VLOOKUP(I2119,属性值!A:F,5,FALSE))))</f>
        <v/>
      </c>
      <c r="Z2119" s="90" t="str">
        <f t="shared" si="69"/>
        <v/>
      </c>
      <c r="AA2119" s="90">
        <f>IF(VLOOKUP(I2119,属性值!A:B,2,FALSE)&gt;16,"",IF(P2119="","",INT(VLOOKUP(P2119,属性值!I:O,R2119+1,FALSE)*VLOOKUP(I2119,属性值!A:D,3,FALSE))))</f>
        <v>260</v>
      </c>
      <c r="AB2119" s="90">
        <f>IF(VLOOKUP(I2119,属性值!A:B,2,FALSE)&gt;16,"",IF(P2119="","",INT(VLOOKUP(P2119,属性值!I:O,R2119+1,FALSE)*VLOOKUP(I2119,属性值!A:D,4,FALSE))))</f>
        <v>130</v>
      </c>
      <c r="AC2119" s="90">
        <v>58</v>
      </c>
      <c r="AD2119" s="90" t="str">
        <f>IF(AC2119="","",VLOOKUP(AC2119,状态名词!A:C,2,FALSE))</f>
        <v>vit</v>
      </c>
      <c r="AE2119" s="90" t="str">
        <f>IF(AC2119="","",VLOOKUP(AC2119,状态名词!A:C,3,FALSE))</f>
        <v>体力</v>
      </c>
      <c r="AF2119" s="90">
        <v>40</v>
      </c>
    </row>
    <row r="2120" spans="1:32">
      <c r="I2120" s="90" t="str">
        <f>IF(H2120="",I2119,VLOOKUP(H2120,装备类型!A:B,2,FALSE))</f>
        <v>胸部</v>
      </c>
      <c r="L2120" s="90" t="s">
        <v>225</v>
      </c>
      <c r="Q2120" s="55" t="str">
        <f t="shared" si="68"/>
        <v/>
      </c>
      <c r="Y2120" s="90" t="str">
        <f>IF(VLOOKUP(I2120,属性值!A:F,2,FALSE)&lt;17,"",IF(P2120="","",INT(VLOOKUP(P2120,属性值!A:G,R2120+1,FALSE)*VLOOKUP(I2120,属性值!A:F,5,FALSE))))</f>
        <v/>
      </c>
      <c r="Z2120" s="90" t="str">
        <f t="shared" si="69"/>
        <v/>
      </c>
      <c r="AA2120" s="90" t="str">
        <f>IF(VLOOKUP(I2120,属性值!A:B,2,FALSE)&gt;16,"",IF(P2120="","",INT(VLOOKUP(P2120,属性值!I:O,R2120+1,FALSE)*VLOOKUP(I2120,属性值!A:D,3,FALSE))))</f>
        <v/>
      </c>
      <c r="AB2120" s="90" t="str">
        <f>IF(VLOOKUP(I2120,属性值!A:B,2,FALSE)&gt;16,"",IF(P2120="","",INT(VLOOKUP(P2120,属性值!I:O,R2120+1,FALSE)*VLOOKUP(I2120,属性值!A:D,4,FALSE))))</f>
        <v/>
      </c>
      <c r="AC2120" s="90">
        <v>21</v>
      </c>
      <c r="AD2120" s="90" t="str">
        <f>IF(AC2120="","",VLOOKUP(AC2120,状态名词!A:C,2,FALSE))</f>
        <v>speed</v>
      </c>
      <c r="AE2120" s="90" t="str">
        <f>IF(AC2120="","",VLOOKUP(AC2120,状态名词!A:C,3,FALSE))</f>
        <v>速度+</v>
      </c>
      <c r="AF2120" s="90">
        <v>140</v>
      </c>
    </row>
    <row r="2121" spans="1:32">
      <c r="I2121" s="90" t="str">
        <f>IF(H2121="",I2120,VLOOKUP(H2121,装备类型!A:B,2,FALSE))</f>
        <v>胸部</v>
      </c>
      <c r="L2121" s="90" t="s">
        <v>225</v>
      </c>
      <c r="Q2121" s="55" t="str">
        <f t="shared" si="68"/>
        <v/>
      </c>
      <c r="Y2121" s="90" t="str">
        <f>IF(VLOOKUP(I2121,属性值!A:F,2,FALSE)&lt;17,"",IF(P2121="","",INT(VLOOKUP(P2121,属性值!A:G,R2121+1,FALSE)*VLOOKUP(I2121,属性值!A:F,5,FALSE))))</f>
        <v/>
      </c>
      <c r="Z2121" s="90" t="str">
        <f t="shared" si="69"/>
        <v/>
      </c>
      <c r="AA2121" s="90" t="str">
        <f>IF(VLOOKUP(I2121,属性值!A:B,2,FALSE)&gt;16,"",IF(P2121="","",INT(VLOOKUP(P2121,属性值!I:O,R2121+1,FALSE)*VLOOKUP(I2121,属性值!A:D,3,FALSE))))</f>
        <v/>
      </c>
      <c r="AB2121" s="90" t="str">
        <f>IF(VLOOKUP(I2121,属性值!A:B,2,FALSE)&gt;16,"",IF(P2121="","",INT(VLOOKUP(P2121,属性值!I:O,R2121+1,FALSE)*VLOOKUP(I2121,属性值!A:D,4,FALSE))))</f>
        <v/>
      </c>
      <c r="AC2121" s="90">
        <v>25</v>
      </c>
      <c r="AD2121" s="90" t="str">
        <f>IF(AC2121="","",VLOOKUP(AC2121,状态名词!A:C,2,FALSE))</f>
        <v>duochong</v>
      </c>
      <c r="AE2121" s="90" t="str">
        <f>IF(AC2121="","",VLOOKUP(AC2121,状态名词!A:C,3,FALSE))</f>
        <v>多重施法</v>
      </c>
      <c r="AF2121" s="90">
        <v>60</v>
      </c>
    </row>
    <row r="2122" spans="1:32">
      <c r="I2122" s="90" t="str">
        <f>IF(H2122="",I2121,VLOOKUP(H2122,装备类型!A:B,2,FALSE))</f>
        <v>胸部</v>
      </c>
      <c r="J2122" s="90">
        <v>2</v>
      </c>
      <c r="K2122" s="90" t="s">
        <v>2524</v>
      </c>
      <c r="L2122" s="90" t="s">
        <v>2520</v>
      </c>
      <c r="O2122" s="90">
        <v>1</v>
      </c>
      <c r="P2122" s="90">
        <v>40</v>
      </c>
      <c r="Q2122" s="55">
        <f t="shared" si="68"/>
        <v>45</v>
      </c>
      <c r="R2122" s="90">
        <v>4</v>
      </c>
      <c r="T2122" s="90" t="s">
        <v>3290</v>
      </c>
      <c r="Y2122" s="90" t="str">
        <f>IF(VLOOKUP(I2122,属性值!A:F,2,FALSE)&lt;17,"",IF(P2122="","",INT(VLOOKUP(P2122,属性值!A:G,R2122+1,FALSE)*VLOOKUP(I2122,属性值!A:F,5,FALSE))))</f>
        <v/>
      </c>
      <c r="Z2122" s="90" t="str">
        <f t="shared" si="69"/>
        <v/>
      </c>
      <c r="AA2122" s="90">
        <f>IF(VLOOKUP(I2122,属性值!A:B,2,FALSE)&gt;16,"",IF(P2122="","",INT(VLOOKUP(P2122,属性值!I:O,R2122+1,FALSE)*VLOOKUP(I2122,属性值!A:D,3,FALSE))))</f>
        <v>572</v>
      </c>
      <c r="AB2122" s="90">
        <f>IF(VLOOKUP(I2122,属性值!A:B,2,FALSE)&gt;16,"",IF(P2122="","",INT(VLOOKUP(P2122,属性值!I:O,R2122+1,FALSE)*VLOOKUP(I2122,属性值!A:D,4,FALSE))))</f>
        <v>286</v>
      </c>
      <c r="AC2122" s="90">
        <v>58</v>
      </c>
      <c r="AD2122" s="90" t="str">
        <f>IF(AC2122="","",VLOOKUP(AC2122,状态名词!A:C,2,FALSE))</f>
        <v>vit</v>
      </c>
      <c r="AE2122" s="90" t="str">
        <f>IF(AC2122="","",VLOOKUP(AC2122,状态名词!A:C,3,FALSE))</f>
        <v>体力</v>
      </c>
      <c r="AF2122" s="90">
        <v>50</v>
      </c>
    </row>
    <row r="2123" spans="1:32">
      <c r="I2123" s="90" t="str">
        <f>IF(H2123="",I2122,VLOOKUP(H2123,装备类型!A:B,2,FALSE))</f>
        <v>胸部</v>
      </c>
      <c r="L2123" s="90" t="s">
        <v>225</v>
      </c>
      <c r="Q2123" s="55" t="str">
        <f t="shared" si="68"/>
        <v/>
      </c>
      <c r="Y2123" s="90" t="str">
        <f>IF(VLOOKUP(I2123,属性值!A:F,2,FALSE)&lt;17,"",IF(P2123="","",INT(VLOOKUP(P2123,属性值!A:G,R2123+1,FALSE)*VLOOKUP(I2123,属性值!A:F,5,FALSE))))</f>
        <v/>
      </c>
      <c r="Z2123" s="90" t="str">
        <f t="shared" si="69"/>
        <v/>
      </c>
      <c r="AA2123" s="90" t="str">
        <f>IF(VLOOKUP(I2123,属性值!A:B,2,FALSE)&gt;16,"",IF(P2123="","",INT(VLOOKUP(P2123,属性值!I:O,R2123+1,FALSE)*VLOOKUP(I2123,属性值!A:D,3,FALSE))))</f>
        <v/>
      </c>
      <c r="AB2123" s="90" t="str">
        <f>IF(VLOOKUP(I2123,属性值!A:B,2,FALSE)&gt;16,"",IF(P2123="","",INT(VLOOKUP(P2123,属性值!I:O,R2123+1,FALSE)*VLOOKUP(I2123,属性值!A:D,4,FALSE))))</f>
        <v/>
      </c>
      <c r="AC2123" s="90">
        <v>21</v>
      </c>
      <c r="AD2123" s="90" t="str">
        <f>IF(AC2123="","",VLOOKUP(AC2123,状态名词!A:C,2,FALSE))</f>
        <v>speed</v>
      </c>
      <c r="AE2123" s="90" t="str">
        <f>IF(AC2123="","",VLOOKUP(AC2123,状态名词!A:C,3,FALSE))</f>
        <v>速度+</v>
      </c>
      <c r="AF2123" s="90">
        <v>190</v>
      </c>
    </row>
    <row r="2124" spans="1:32">
      <c r="I2124" s="90" t="str">
        <f>IF(H2124="",I2123,VLOOKUP(H2124,装备类型!A:B,2,FALSE))</f>
        <v>胸部</v>
      </c>
      <c r="L2124" s="90" t="s">
        <v>225</v>
      </c>
      <c r="Q2124" s="55" t="str">
        <f t="shared" si="68"/>
        <v/>
      </c>
      <c r="Y2124" s="90" t="str">
        <f>IF(VLOOKUP(I2124,属性值!A:F,2,FALSE)&lt;17,"",IF(P2124="","",INT(VLOOKUP(P2124,属性值!A:G,R2124+1,FALSE)*VLOOKUP(I2124,属性值!A:F,5,FALSE))))</f>
        <v/>
      </c>
      <c r="Z2124" s="90" t="str">
        <f t="shared" si="69"/>
        <v/>
      </c>
      <c r="AA2124" s="90" t="str">
        <f>IF(VLOOKUP(I2124,属性值!A:B,2,FALSE)&gt;16,"",IF(P2124="","",INT(VLOOKUP(P2124,属性值!I:O,R2124+1,FALSE)*VLOOKUP(I2124,属性值!A:D,3,FALSE))))</f>
        <v/>
      </c>
      <c r="AB2124" s="90" t="str">
        <f>IF(VLOOKUP(I2124,属性值!A:B,2,FALSE)&gt;16,"",IF(P2124="","",INT(VLOOKUP(P2124,属性值!I:O,R2124+1,FALSE)*VLOOKUP(I2124,属性值!A:D,4,FALSE))))</f>
        <v/>
      </c>
      <c r="AC2124" s="90">
        <v>25</v>
      </c>
      <c r="AD2124" s="90" t="str">
        <f>IF(AC2124="","",VLOOKUP(AC2124,状态名词!A:C,2,FALSE))</f>
        <v>duochong</v>
      </c>
      <c r="AE2124" s="90" t="str">
        <f>IF(AC2124="","",VLOOKUP(AC2124,状态名词!A:C,3,FALSE))</f>
        <v>多重施法</v>
      </c>
      <c r="AF2124" s="90">
        <v>90</v>
      </c>
    </row>
    <row r="2125" spans="1:32">
      <c r="I2125" s="90" t="str">
        <f>IF(H2125="",I2124,VLOOKUP(H2125,装备类型!A:B,2,FALSE))</f>
        <v>胸部</v>
      </c>
      <c r="J2125" s="90">
        <v>3</v>
      </c>
      <c r="K2125" s="90" t="s">
        <v>2525</v>
      </c>
      <c r="L2125" s="90" t="s">
        <v>2520</v>
      </c>
      <c r="O2125" s="90">
        <v>1</v>
      </c>
      <c r="P2125" s="90">
        <v>60</v>
      </c>
      <c r="Q2125" s="55">
        <f t="shared" si="68"/>
        <v>67</v>
      </c>
      <c r="R2125" s="90">
        <v>5</v>
      </c>
      <c r="T2125" s="90" t="s">
        <v>3290</v>
      </c>
      <c r="U2125" s="90">
        <v>33780</v>
      </c>
      <c r="Y2125" s="90" t="str">
        <f>IF(VLOOKUP(I2125,属性值!A:F,2,FALSE)&lt;17,"",IF(P2125="","",INT(VLOOKUP(P2125,属性值!A:G,R2125+1,FALSE)*VLOOKUP(I2125,属性值!A:F,5,FALSE))))</f>
        <v/>
      </c>
      <c r="Z2125" s="90" t="str">
        <f t="shared" si="69"/>
        <v/>
      </c>
      <c r="AA2125" s="90">
        <f>IF(VLOOKUP(I2125,属性值!A:B,2,FALSE)&gt;16,"",IF(P2125="","",INT(VLOOKUP(P2125,属性值!I:O,R2125+1,FALSE)*VLOOKUP(I2125,属性值!A:D,3,FALSE))))</f>
        <v>1285</v>
      </c>
      <c r="AB2125" s="90">
        <f>IF(VLOOKUP(I2125,属性值!A:B,2,FALSE)&gt;16,"",IF(P2125="","",INT(VLOOKUP(P2125,属性值!I:O,R2125+1,FALSE)*VLOOKUP(I2125,属性值!A:D,4,FALSE))))</f>
        <v>642</v>
      </c>
      <c r="AC2125" s="90">
        <v>58</v>
      </c>
      <c r="AD2125" s="90" t="str">
        <f>IF(AC2125="","",VLOOKUP(AC2125,状态名词!A:C,2,FALSE))</f>
        <v>vit</v>
      </c>
      <c r="AE2125" s="90" t="str">
        <f>IF(AC2125="","",VLOOKUP(AC2125,状态名词!A:C,3,FALSE))</f>
        <v>体力</v>
      </c>
      <c r="AF2125" s="90">
        <v>80</v>
      </c>
    </row>
    <row r="2126" spans="1:32">
      <c r="I2126" s="90" t="str">
        <f>IF(H2126="",I2125,VLOOKUP(H2126,装备类型!A:B,2,FALSE))</f>
        <v>胸部</v>
      </c>
      <c r="L2126" s="90" t="s">
        <v>225</v>
      </c>
      <c r="Q2126" s="55" t="str">
        <f t="shared" si="68"/>
        <v/>
      </c>
      <c r="Y2126" s="90" t="str">
        <f>IF(VLOOKUP(I2126,属性值!A:F,2,FALSE)&lt;17,"",IF(P2126="","",INT(VLOOKUP(P2126,属性值!A:G,R2126+1,FALSE)*VLOOKUP(I2126,属性值!A:F,5,FALSE))))</f>
        <v/>
      </c>
      <c r="Z2126" s="90" t="str">
        <f t="shared" si="69"/>
        <v/>
      </c>
      <c r="AA2126" s="90" t="str">
        <f>IF(VLOOKUP(I2126,属性值!A:B,2,FALSE)&gt;16,"",IF(P2126="","",INT(VLOOKUP(P2126,属性值!I:O,R2126+1,FALSE)*VLOOKUP(I2126,属性值!A:D,3,FALSE))))</f>
        <v/>
      </c>
      <c r="AB2126" s="90" t="str">
        <f>IF(VLOOKUP(I2126,属性值!A:B,2,FALSE)&gt;16,"",IF(P2126="","",INT(VLOOKUP(P2126,属性值!I:O,R2126+1,FALSE)*VLOOKUP(I2126,属性值!A:D,4,FALSE))))</f>
        <v/>
      </c>
      <c r="AC2126" s="90">
        <v>21</v>
      </c>
      <c r="AD2126" s="90" t="str">
        <f>IF(AC2126="","",VLOOKUP(AC2126,状态名词!A:C,2,FALSE))</f>
        <v>speed</v>
      </c>
      <c r="AE2126" s="90" t="str">
        <f>IF(AC2126="","",VLOOKUP(AC2126,状态名词!A:C,3,FALSE))</f>
        <v>速度+</v>
      </c>
      <c r="AF2126" s="90">
        <v>320</v>
      </c>
    </row>
    <row r="2127" spans="1:32">
      <c r="I2127" s="90" t="str">
        <f>IF(H2127="",I2126,VLOOKUP(H2127,装备类型!A:B,2,FALSE))</f>
        <v>胸部</v>
      </c>
      <c r="L2127" s="90" t="s">
        <v>225</v>
      </c>
      <c r="Q2127" s="55" t="str">
        <f t="shared" si="68"/>
        <v/>
      </c>
      <c r="Y2127" s="90" t="str">
        <f>IF(VLOOKUP(I2127,属性值!A:F,2,FALSE)&lt;17,"",IF(P2127="","",INT(VLOOKUP(P2127,属性值!A:G,R2127+1,FALSE)*VLOOKUP(I2127,属性值!A:F,5,FALSE))))</f>
        <v/>
      </c>
      <c r="Z2127" s="90" t="str">
        <f t="shared" si="69"/>
        <v/>
      </c>
      <c r="AA2127" s="90" t="str">
        <f>IF(VLOOKUP(I2127,属性值!A:B,2,FALSE)&gt;16,"",IF(P2127="","",INT(VLOOKUP(P2127,属性值!I:O,R2127+1,FALSE)*VLOOKUP(I2127,属性值!A:D,3,FALSE))))</f>
        <v/>
      </c>
      <c r="AB2127" s="90" t="str">
        <f>IF(VLOOKUP(I2127,属性值!A:B,2,FALSE)&gt;16,"",IF(P2127="","",INT(VLOOKUP(P2127,属性值!I:O,R2127+1,FALSE)*VLOOKUP(I2127,属性值!A:D,4,FALSE))))</f>
        <v/>
      </c>
      <c r="AC2127" s="90">
        <v>25</v>
      </c>
      <c r="AD2127" s="90" t="str">
        <f>IF(AC2127="","",VLOOKUP(AC2127,状态名词!A:C,2,FALSE))</f>
        <v>duochong</v>
      </c>
      <c r="AE2127" s="90" t="str">
        <f>IF(AC2127="","",VLOOKUP(AC2127,状态名词!A:C,3,FALSE))</f>
        <v>多重施法</v>
      </c>
      <c r="AF2127" s="90">
        <v>160</v>
      </c>
    </row>
    <row r="2128" spans="1:32">
      <c r="A2128" s="90">
        <v>16129</v>
      </c>
      <c r="B2128" s="90">
        <v>20</v>
      </c>
      <c r="C2128" s="90">
        <v>4</v>
      </c>
      <c r="D2128" s="90">
        <v>20</v>
      </c>
      <c r="E2128" s="90">
        <v>5</v>
      </c>
      <c r="F2128" s="90">
        <v>-7</v>
      </c>
      <c r="H2128" s="90">
        <v>13</v>
      </c>
      <c r="I2128" s="90" t="str">
        <f>IF(H2128="",I2127,VLOOKUP(H2128,装备类型!A:B,2,FALSE))</f>
        <v>腿部</v>
      </c>
      <c r="J2128" s="90">
        <v>1</v>
      </c>
      <c r="K2128" s="90" t="s">
        <v>2526</v>
      </c>
      <c r="L2128" s="90" t="s">
        <v>5508</v>
      </c>
      <c r="O2128" s="90">
        <v>1</v>
      </c>
      <c r="P2128" s="90">
        <v>20</v>
      </c>
      <c r="Q2128" s="55">
        <f t="shared" si="68"/>
        <v>25</v>
      </c>
      <c r="R2128" s="90">
        <v>4</v>
      </c>
      <c r="T2128" s="90" t="s">
        <v>3347</v>
      </c>
      <c r="Y2128" s="90" t="str">
        <f>IF(VLOOKUP(I2128,属性值!A:F,2,FALSE)&lt;17,"",IF(P2128="","",INT(VLOOKUP(P2128,属性值!A:G,R2128+1,FALSE)*VLOOKUP(I2128,属性值!A:F,5,FALSE))))</f>
        <v/>
      </c>
      <c r="Z2128" s="90" t="str">
        <f t="shared" si="69"/>
        <v/>
      </c>
      <c r="AA2128" s="90">
        <f>IF(VLOOKUP(I2128,属性值!A:B,2,FALSE)&gt;16,"",IF(P2128="","",INT(VLOOKUP(P2128,属性值!I:O,R2128+1,FALSE)*VLOOKUP(I2128,属性值!A:D,3,FALSE))))</f>
        <v>260</v>
      </c>
      <c r="AB2128" s="90">
        <f>IF(VLOOKUP(I2128,属性值!A:B,2,FALSE)&gt;16,"",IF(P2128="","",INT(VLOOKUP(P2128,属性值!I:O,R2128+1,FALSE)*VLOOKUP(I2128,属性值!A:D,4,FALSE))))</f>
        <v>130</v>
      </c>
      <c r="AC2128" s="90">
        <v>58</v>
      </c>
      <c r="AD2128" s="90" t="str">
        <f>IF(AC2128="","",VLOOKUP(AC2128,状态名词!A:C,2,FALSE))</f>
        <v>vit</v>
      </c>
      <c r="AE2128" s="90" t="str">
        <f>IF(AC2128="","",VLOOKUP(AC2128,状态名词!A:C,3,FALSE))</f>
        <v>体力</v>
      </c>
      <c r="AF2128" s="90">
        <v>40</v>
      </c>
    </row>
    <row r="2129" spans="1:32">
      <c r="I2129" s="90" t="str">
        <f>IF(H2129="",I2128,VLOOKUP(H2129,装备类型!A:B,2,FALSE))</f>
        <v>腿部</v>
      </c>
      <c r="L2129" s="90" t="s">
        <v>225</v>
      </c>
      <c r="Q2129" s="55" t="str">
        <f t="shared" si="68"/>
        <v/>
      </c>
      <c r="Y2129" s="90" t="str">
        <f>IF(VLOOKUP(I2129,属性值!A:F,2,FALSE)&lt;17,"",IF(P2129="","",INT(VLOOKUP(P2129,属性值!A:G,R2129+1,FALSE)*VLOOKUP(I2129,属性值!A:F,5,FALSE))))</f>
        <v/>
      </c>
      <c r="Z2129" s="90" t="str">
        <f t="shared" si="69"/>
        <v/>
      </c>
      <c r="AA2129" s="90" t="str">
        <f>IF(VLOOKUP(I2129,属性值!A:B,2,FALSE)&gt;16,"",IF(P2129="","",INT(VLOOKUP(P2129,属性值!I:O,R2129+1,FALSE)*VLOOKUP(I2129,属性值!A:D,3,FALSE))))</f>
        <v/>
      </c>
      <c r="AB2129" s="90" t="str">
        <f>IF(VLOOKUP(I2129,属性值!A:B,2,FALSE)&gt;16,"",IF(P2129="","",INT(VLOOKUP(P2129,属性值!I:O,R2129+1,FALSE)*VLOOKUP(I2129,属性值!A:D,4,FALSE))))</f>
        <v/>
      </c>
      <c r="AC2129" s="90">
        <v>21</v>
      </c>
      <c r="AD2129" s="90" t="str">
        <f>IF(AC2129="","",VLOOKUP(AC2129,状态名词!A:C,2,FALSE))</f>
        <v>speed</v>
      </c>
      <c r="AE2129" s="90" t="str">
        <f>IF(AC2129="","",VLOOKUP(AC2129,状态名词!A:C,3,FALSE))</f>
        <v>速度+</v>
      </c>
      <c r="AF2129" s="90">
        <v>140</v>
      </c>
    </row>
    <row r="2130" spans="1:32">
      <c r="I2130" s="90" t="str">
        <f>IF(H2130="",I2129,VLOOKUP(H2130,装备类型!A:B,2,FALSE))</f>
        <v>腿部</v>
      </c>
      <c r="L2130" s="90" t="s">
        <v>225</v>
      </c>
      <c r="Q2130" s="55" t="str">
        <f t="shared" si="68"/>
        <v/>
      </c>
      <c r="Y2130" s="90" t="str">
        <f>IF(VLOOKUP(I2130,属性值!A:F,2,FALSE)&lt;17,"",IF(P2130="","",INT(VLOOKUP(P2130,属性值!A:G,R2130+1,FALSE)*VLOOKUP(I2130,属性值!A:F,5,FALSE))))</f>
        <v/>
      </c>
      <c r="Z2130" s="90" t="str">
        <f t="shared" si="69"/>
        <v/>
      </c>
      <c r="AA2130" s="90" t="str">
        <f>IF(VLOOKUP(I2130,属性值!A:B,2,FALSE)&gt;16,"",IF(P2130="","",INT(VLOOKUP(P2130,属性值!I:O,R2130+1,FALSE)*VLOOKUP(I2130,属性值!A:D,3,FALSE))))</f>
        <v/>
      </c>
      <c r="AB2130" s="90" t="str">
        <f>IF(VLOOKUP(I2130,属性值!A:B,2,FALSE)&gt;16,"",IF(P2130="","",INT(VLOOKUP(P2130,属性值!I:O,R2130+1,FALSE)*VLOOKUP(I2130,属性值!A:D,4,FALSE))))</f>
        <v/>
      </c>
      <c r="AC2130" s="90">
        <v>24</v>
      </c>
      <c r="AD2130" s="90" t="str">
        <f>IF(AC2130="","",VLOOKUP(AC2130,状态名词!A:C,2,FALSE))</f>
        <v>heal</v>
      </c>
      <c r="AE2130" s="90" t="str">
        <f>IF(AC2130="","",VLOOKUP(AC2130,状态名词!A:C,3,FALSE))</f>
        <v>治疗效果+</v>
      </c>
      <c r="AF2130" s="90">
        <v>140</v>
      </c>
    </row>
    <row r="2131" spans="1:32">
      <c r="I2131" s="90" t="str">
        <f>IF(H2131="",I2130,VLOOKUP(H2131,装备类型!A:B,2,FALSE))</f>
        <v>腿部</v>
      </c>
      <c r="J2131" s="90">
        <v>2</v>
      </c>
      <c r="K2131" s="90" t="s">
        <v>2527</v>
      </c>
      <c r="L2131" s="90" t="s">
        <v>2520</v>
      </c>
      <c r="O2131" s="90">
        <v>1</v>
      </c>
      <c r="P2131" s="90">
        <v>40</v>
      </c>
      <c r="Q2131" s="55">
        <f t="shared" si="68"/>
        <v>45</v>
      </c>
      <c r="R2131" s="90">
        <v>4</v>
      </c>
      <c r="T2131" s="90" t="s">
        <v>3347</v>
      </c>
      <c r="Y2131" s="90" t="str">
        <f>IF(VLOOKUP(I2131,属性值!A:F,2,FALSE)&lt;17,"",IF(P2131="","",INT(VLOOKUP(P2131,属性值!A:G,R2131+1,FALSE)*VLOOKUP(I2131,属性值!A:F,5,FALSE))))</f>
        <v/>
      </c>
      <c r="Z2131" s="90" t="str">
        <f t="shared" si="69"/>
        <v/>
      </c>
      <c r="AA2131" s="90">
        <f>IF(VLOOKUP(I2131,属性值!A:B,2,FALSE)&gt;16,"",IF(P2131="","",INT(VLOOKUP(P2131,属性值!I:O,R2131+1,FALSE)*VLOOKUP(I2131,属性值!A:D,3,FALSE))))</f>
        <v>572</v>
      </c>
      <c r="AB2131" s="90">
        <f>IF(VLOOKUP(I2131,属性值!A:B,2,FALSE)&gt;16,"",IF(P2131="","",INT(VLOOKUP(P2131,属性值!I:O,R2131+1,FALSE)*VLOOKUP(I2131,属性值!A:D,4,FALSE))))</f>
        <v>286</v>
      </c>
      <c r="AC2131" s="90">
        <v>58</v>
      </c>
      <c r="AD2131" s="90" t="str">
        <f>IF(AC2131="","",VLOOKUP(AC2131,状态名词!A:C,2,FALSE))</f>
        <v>vit</v>
      </c>
      <c r="AE2131" s="90" t="str">
        <f>IF(AC2131="","",VLOOKUP(AC2131,状态名词!A:C,3,FALSE))</f>
        <v>体力</v>
      </c>
      <c r="AF2131" s="90">
        <v>50</v>
      </c>
    </row>
    <row r="2132" spans="1:32">
      <c r="I2132" s="90" t="str">
        <f>IF(H2132="",I2131,VLOOKUP(H2132,装备类型!A:B,2,FALSE))</f>
        <v>腿部</v>
      </c>
      <c r="L2132" s="90" t="s">
        <v>225</v>
      </c>
      <c r="Q2132" s="55" t="str">
        <f t="shared" si="68"/>
        <v/>
      </c>
      <c r="Y2132" s="90" t="str">
        <f>IF(VLOOKUP(I2132,属性值!A:F,2,FALSE)&lt;17,"",IF(P2132="","",INT(VLOOKUP(P2132,属性值!A:G,R2132+1,FALSE)*VLOOKUP(I2132,属性值!A:F,5,FALSE))))</f>
        <v/>
      </c>
      <c r="Z2132" s="90" t="str">
        <f t="shared" si="69"/>
        <v/>
      </c>
      <c r="AA2132" s="90" t="str">
        <f>IF(VLOOKUP(I2132,属性值!A:B,2,FALSE)&gt;16,"",IF(P2132="","",INT(VLOOKUP(P2132,属性值!I:O,R2132+1,FALSE)*VLOOKUP(I2132,属性值!A:D,3,FALSE))))</f>
        <v/>
      </c>
      <c r="AB2132" s="90" t="str">
        <f>IF(VLOOKUP(I2132,属性值!A:B,2,FALSE)&gt;16,"",IF(P2132="","",INT(VLOOKUP(P2132,属性值!I:O,R2132+1,FALSE)*VLOOKUP(I2132,属性值!A:D,4,FALSE))))</f>
        <v/>
      </c>
      <c r="AC2132" s="90">
        <v>21</v>
      </c>
      <c r="AD2132" s="90" t="str">
        <f>IF(AC2132="","",VLOOKUP(AC2132,状态名词!A:C,2,FALSE))</f>
        <v>speed</v>
      </c>
      <c r="AE2132" s="90" t="str">
        <f>IF(AC2132="","",VLOOKUP(AC2132,状态名词!A:C,3,FALSE))</f>
        <v>速度+</v>
      </c>
      <c r="AF2132" s="90">
        <v>190</v>
      </c>
    </row>
    <row r="2133" spans="1:32">
      <c r="I2133" s="90" t="str">
        <f>IF(H2133="",I2132,VLOOKUP(H2133,装备类型!A:B,2,FALSE))</f>
        <v>腿部</v>
      </c>
      <c r="L2133" s="90" t="s">
        <v>225</v>
      </c>
      <c r="Q2133" s="55" t="str">
        <f t="shared" si="68"/>
        <v/>
      </c>
      <c r="Y2133" s="90" t="str">
        <f>IF(VLOOKUP(I2133,属性值!A:F,2,FALSE)&lt;17,"",IF(P2133="","",INT(VLOOKUP(P2133,属性值!A:G,R2133+1,FALSE)*VLOOKUP(I2133,属性值!A:F,5,FALSE))))</f>
        <v/>
      </c>
      <c r="Z2133" s="90" t="str">
        <f t="shared" si="69"/>
        <v/>
      </c>
      <c r="AA2133" s="90" t="str">
        <f>IF(VLOOKUP(I2133,属性值!A:B,2,FALSE)&gt;16,"",IF(P2133="","",INT(VLOOKUP(P2133,属性值!I:O,R2133+1,FALSE)*VLOOKUP(I2133,属性值!A:D,3,FALSE))))</f>
        <v/>
      </c>
      <c r="AB2133" s="90" t="str">
        <f>IF(VLOOKUP(I2133,属性值!A:B,2,FALSE)&gt;16,"",IF(P2133="","",INT(VLOOKUP(P2133,属性值!I:O,R2133+1,FALSE)*VLOOKUP(I2133,属性值!A:D,4,FALSE))))</f>
        <v/>
      </c>
      <c r="AC2133" s="90">
        <v>24</v>
      </c>
      <c r="AD2133" s="90" t="str">
        <f>IF(AC2133="","",VLOOKUP(AC2133,状态名词!A:C,2,FALSE))</f>
        <v>heal</v>
      </c>
      <c r="AE2133" s="90" t="str">
        <f>IF(AC2133="","",VLOOKUP(AC2133,状态名词!A:C,3,FALSE))</f>
        <v>治疗效果+</v>
      </c>
      <c r="AF2133" s="90">
        <v>190</v>
      </c>
    </row>
    <row r="2134" spans="1:32">
      <c r="I2134" s="90" t="str">
        <f>IF(H2134="",I2133,VLOOKUP(H2134,装备类型!A:B,2,FALSE))</f>
        <v>腿部</v>
      </c>
      <c r="J2134" s="90">
        <v>3</v>
      </c>
      <c r="K2134" s="90" t="s">
        <v>2528</v>
      </c>
      <c r="L2134" s="90" t="s">
        <v>2520</v>
      </c>
      <c r="O2134" s="90">
        <v>1</v>
      </c>
      <c r="P2134" s="90">
        <v>60</v>
      </c>
      <c r="Q2134" s="55">
        <f t="shared" si="68"/>
        <v>67</v>
      </c>
      <c r="R2134" s="90">
        <v>5</v>
      </c>
      <c r="T2134" s="90" t="s">
        <v>3347</v>
      </c>
      <c r="U2134" s="90">
        <v>33781</v>
      </c>
      <c r="Y2134" s="90" t="str">
        <f>IF(VLOOKUP(I2134,属性值!A:F,2,FALSE)&lt;17,"",IF(P2134="","",INT(VLOOKUP(P2134,属性值!A:G,R2134+1,FALSE)*VLOOKUP(I2134,属性值!A:F,5,FALSE))))</f>
        <v/>
      </c>
      <c r="Z2134" s="90" t="str">
        <f t="shared" si="69"/>
        <v/>
      </c>
      <c r="AA2134" s="90">
        <f>IF(VLOOKUP(I2134,属性值!A:B,2,FALSE)&gt;16,"",IF(P2134="","",INT(VLOOKUP(P2134,属性值!I:O,R2134+1,FALSE)*VLOOKUP(I2134,属性值!A:D,3,FALSE))))</f>
        <v>1285</v>
      </c>
      <c r="AB2134" s="90">
        <f>IF(VLOOKUP(I2134,属性值!A:B,2,FALSE)&gt;16,"",IF(P2134="","",INT(VLOOKUP(P2134,属性值!I:O,R2134+1,FALSE)*VLOOKUP(I2134,属性值!A:D,4,FALSE))))</f>
        <v>642</v>
      </c>
      <c r="AC2134" s="90">
        <v>58</v>
      </c>
      <c r="AD2134" s="90" t="str">
        <f>IF(AC2134="","",VLOOKUP(AC2134,状态名词!A:C,2,FALSE))</f>
        <v>vit</v>
      </c>
      <c r="AE2134" s="90" t="str">
        <f>IF(AC2134="","",VLOOKUP(AC2134,状态名词!A:C,3,FALSE))</f>
        <v>体力</v>
      </c>
      <c r="AF2134" s="90">
        <v>80</v>
      </c>
    </row>
    <row r="2135" spans="1:32">
      <c r="I2135" s="90" t="str">
        <f>IF(H2135="",I2134,VLOOKUP(H2135,装备类型!A:B,2,FALSE))</f>
        <v>腿部</v>
      </c>
      <c r="L2135" s="90" t="s">
        <v>225</v>
      </c>
      <c r="Q2135" s="55" t="str">
        <f t="shared" ref="Q2135:Q2198" si="70">IF(R2135="","",IF(R2135=1,P2135,R2135*2-3+P2135))</f>
        <v/>
      </c>
      <c r="Y2135" s="90" t="str">
        <f>IF(VLOOKUP(I2135,属性值!A:F,2,FALSE)&lt;17,"",IF(P2135="","",INT(VLOOKUP(P2135,属性值!A:G,R2135+1,FALSE)*VLOOKUP(I2135,属性值!A:F,5,FALSE))))</f>
        <v/>
      </c>
      <c r="Z2135" s="90" t="str">
        <f t="shared" si="69"/>
        <v/>
      </c>
      <c r="AA2135" s="90" t="str">
        <f>IF(VLOOKUP(I2135,属性值!A:B,2,FALSE)&gt;16,"",IF(P2135="","",INT(VLOOKUP(P2135,属性值!I:O,R2135+1,FALSE)*VLOOKUP(I2135,属性值!A:D,3,FALSE))))</f>
        <v/>
      </c>
      <c r="AB2135" s="90" t="str">
        <f>IF(VLOOKUP(I2135,属性值!A:B,2,FALSE)&gt;16,"",IF(P2135="","",INT(VLOOKUP(P2135,属性值!I:O,R2135+1,FALSE)*VLOOKUP(I2135,属性值!A:D,4,FALSE))))</f>
        <v/>
      </c>
      <c r="AC2135" s="90">
        <v>21</v>
      </c>
      <c r="AD2135" s="90" t="str">
        <f>IF(AC2135="","",VLOOKUP(AC2135,状态名词!A:C,2,FALSE))</f>
        <v>speed</v>
      </c>
      <c r="AE2135" s="90" t="str">
        <f>IF(AC2135="","",VLOOKUP(AC2135,状态名词!A:C,3,FALSE))</f>
        <v>速度+</v>
      </c>
      <c r="AF2135" s="90">
        <v>320</v>
      </c>
    </row>
    <row r="2136" spans="1:32">
      <c r="I2136" s="90" t="str">
        <f>IF(H2136="",I2135,VLOOKUP(H2136,装备类型!A:B,2,FALSE))</f>
        <v>腿部</v>
      </c>
      <c r="L2136" s="90" t="s">
        <v>225</v>
      </c>
      <c r="Q2136" s="55" t="str">
        <f t="shared" si="70"/>
        <v/>
      </c>
      <c r="Y2136" s="90" t="str">
        <f>IF(VLOOKUP(I2136,属性值!A:F,2,FALSE)&lt;17,"",IF(P2136="","",INT(VLOOKUP(P2136,属性值!A:G,R2136+1,FALSE)*VLOOKUP(I2136,属性值!A:F,5,FALSE))))</f>
        <v/>
      </c>
      <c r="Z2136" s="90" t="str">
        <f t="shared" si="69"/>
        <v/>
      </c>
      <c r="AA2136" s="90" t="str">
        <f>IF(VLOOKUP(I2136,属性值!A:B,2,FALSE)&gt;16,"",IF(P2136="","",INT(VLOOKUP(P2136,属性值!I:O,R2136+1,FALSE)*VLOOKUP(I2136,属性值!A:D,3,FALSE))))</f>
        <v/>
      </c>
      <c r="AB2136" s="90" t="str">
        <f>IF(VLOOKUP(I2136,属性值!A:B,2,FALSE)&gt;16,"",IF(P2136="","",INT(VLOOKUP(P2136,属性值!I:O,R2136+1,FALSE)*VLOOKUP(I2136,属性值!A:D,4,FALSE))))</f>
        <v/>
      </c>
      <c r="AC2136" s="90">
        <v>24</v>
      </c>
      <c r="AD2136" s="90" t="str">
        <f>IF(AC2136="","",VLOOKUP(AC2136,状态名词!A:C,2,FALSE))</f>
        <v>heal</v>
      </c>
      <c r="AE2136" s="90" t="str">
        <f>IF(AC2136="","",VLOOKUP(AC2136,状态名词!A:C,3,FALSE))</f>
        <v>治疗效果+</v>
      </c>
      <c r="AF2136" s="90">
        <v>320</v>
      </c>
    </row>
    <row r="2137" spans="1:32">
      <c r="A2137" s="90">
        <v>16130</v>
      </c>
      <c r="B2137" s="90">
        <v>20</v>
      </c>
      <c r="C2137" s="90">
        <v>4</v>
      </c>
      <c r="D2137" s="90">
        <v>20</v>
      </c>
      <c r="E2137" s="90">
        <v>5</v>
      </c>
      <c r="F2137" s="90">
        <v>-7</v>
      </c>
      <c r="H2137" s="90">
        <v>14</v>
      </c>
      <c r="I2137" s="90" t="str">
        <f>IF(H2137="",I2136,VLOOKUP(H2137,装备类型!A:B,2,FALSE))</f>
        <v>戒指</v>
      </c>
      <c r="J2137" s="90">
        <v>1</v>
      </c>
      <c r="K2137" s="90" t="s">
        <v>2529</v>
      </c>
      <c r="L2137" s="90" t="s">
        <v>5508</v>
      </c>
      <c r="O2137" s="90">
        <v>1</v>
      </c>
      <c r="P2137" s="90">
        <v>20</v>
      </c>
      <c r="Q2137" s="55">
        <f t="shared" si="70"/>
        <v>25</v>
      </c>
      <c r="R2137" s="90">
        <v>4</v>
      </c>
      <c r="T2137" s="90" t="s">
        <v>3292</v>
      </c>
      <c r="Y2137" s="90" t="str">
        <f>IF(VLOOKUP(I2137,属性值!A:F,2,FALSE)&lt;17,"",IF(P2137="","",INT(VLOOKUP(P2137,属性值!A:G,R2137+1,FALSE)*VLOOKUP(I2137,属性值!A:F,5,FALSE))))</f>
        <v/>
      </c>
      <c r="Z2137" s="90" t="str">
        <f t="shared" si="69"/>
        <v/>
      </c>
      <c r="AA2137" s="90">
        <f>IF(VLOOKUP(I2137,属性值!A:B,2,FALSE)&gt;16,"",IF(P2137="","",INT(VLOOKUP(P2137,属性值!I:O,R2137+1,FALSE)*VLOOKUP(I2137,属性值!A:D,3,FALSE))))</f>
        <v>130</v>
      </c>
      <c r="AB2137" s="90">
        <f>IF(VLOOKUP(I2137,属性值!A:B,2,FALSE)&gt;16,"",IF(P2137="","",INT(VLOOKUP(P2137,属性值!I:O,R2137+1,FALSE)*VLOOKUP(I2137,属性值!A:D,4,FALSE))))</f>
        <v>260</v>
      </c>
      <c r="AC2137" s="90">
        <v>54</v>
      </c>
      <c r="AD2137" s="90" t="str">
        <f>IF(AC2137="","",VLOOKUP(AC2137,状态名词!A:C,2,FALSE))</f>
        <v>spi</v>
      </c>
      <c r="AE2137" s="90" t="str">
        <f>IF(AC2137="","",VLOOKUP(AC2137,状态名词!A:C,3,FALSE))</f>
        <v>精神</v>
      </c>
      <c r="AF2137" s="90">
        <v>60</v>
      </c>
    </row>
    <row r="2138" spans="1:32">
      <c r="I2138" s="90" t="str">
        <f>IF(H2138="",I2137,VLOOKUP(H2138,装备类型!A:B,2,FALSE))</f>
        <v>戒指</v>
      </c>
      <c r="L2138" s="90" t="s">
        <v>225</v>
      </c>
      <c r="Q2138" s="55" t="str">
        <f t="shared" si="70"/>
        <v/>
      </c>
      <c r="Y2138" s="90" t="str">
        <f>IF(VLOOKUP(I2138,属性值!A:F,2,FALSE)&lt;17,"",IF(P2138="","",INT(VLOOKUP(P2138,属性值!A:G,R2138+1,FALSE)*VLOOKUP(I2138,属性值!A:F,5,FALSE))))</f>
        <v/>
      </c>
      <c r="Z2138" s="90" t="str">
        <f t="shared" si="69"/>
        <v/>
      </c>
      <c r="AA2138" s="90" t="str">
        <f>IF(VLOOKUP(I2138,属性值!A:B,2,FALSE)&gt;16,"",IF(P2138="","",INT(VLOOKUP(P2138,属性值!I:O,R2138+1,FALSE)*VLOOKUP(I2138,属性值!A:D,3,FALSE))))</f>
        <v/>
      </c>
      <c r="AB2138" s="90" t="str">
        <f>IF(VLOOKUP(I2138,属性值!A:B,2,FALSE)&gt;16,"",IF(P2138="","",INT(VLOOKUP(P2138,属性值!I:O,R2138+1,FALSE)*VLOOKUP(I2138,属性值!A:D,4,FALSE))))</f>
        <v/>
      </c>
      <c r="AC2138" s="90">
        <v>18</v>
      </c>
      <c r="AD2138" s="90" t="str">
        <f>IF(AC2138="","",VLOOKUP(AC2138,状态名词!A:C,2,FALSE))</f>
        <v>api</v>
      </c>
      <c r="AE2138" s="90" t="str">
        <f>IF(AC2138="","",VLOOKUP(AC2138,状态名词!A:C,3,FALSE))</f>
        <v>法穿</v>
      </c>
      <c r="AF2138" s="90">
        <v>140</v>
      </c>
    </row>
    <row r="2139" spans="1:32">
      <c r="I2139" s="90" t="str">
        <f>IF(H2139="",I2138,VLOOKUP(H2139,装备类型!A:B,2,FALSE))</f>
        <v>戒指</v>
      </c>
      <c r="L2139" s="90" t="s">
        <v>225</v>
      </c>
      <c r="Q2139" s="55" t="str">
        <f t="shared" si="70"/>
        <v/>
      </c>
      <c r="Y2139" s="90" t="str">
        <f>IF(VLOOKUP(I2139,属性值!A:F,2,FALSE)&lt;17,"",IF(P2139="","",INT(VLOOKUP(P2139,属性值!A:G,R2139+1,FALSE)*VLOOKUP(I2139,属性值!A:F,5,FALSE))))</f>
        <v/>
      </c>
      <c r="Z2139" s="90" t="str">
        <f t="shared" si="69"/>
        <v/>
      </c>
      <c r="AA2139" s="90" t="str">
        <f>IF(VLOOKUP(I2139,属性值!A:B,2,FALSE)&gt;16,"",IF(P2139="","",INT(VLOOKUP(P2139,属性值!I:O,R2139+1,FALSE)*VLOOKUP(I2139,属性值!A:D,3,FALSE))))</f>
        <v/>
      </c>
      <c r="AB2139" s="90" t="str">
        <f>IF(VLOOKUP(I2139,属性值!A:B,2,FALSE)&gt;16,"",IF(P2139="","",INT(VLOOKUP(P2139,属性值!I:O,R2139+1,FALSE)*VLOOKUP(I2139,属性值!A:D,4,FALSE))))</f>
        <v/>
      </c>
      <c r="AC2139" s="90">
        <v>67</v>
      </c>
      <c r="AD2139" s="90" t="str">
        <f>IF(AC2139="","",VLOOKUP(AC2139,状态名词!A:C,2,FALSE))</f>
        <v>inte</v>
      </c>
      <c r="AE2139" s="90" t="str">
        <f>IF(AC2139="","",VLOOKUP(AC2139,状态名词!A:C,3,FALSE))</f>
        <v>智力</v>
      </c>
      <c r="AF2139" s="90">
        <v>40</v>
      </c>
    </row>
    <row r="2140" spans="1:32">
      <c r="I2140" s="90" t="str">
        <f>IF(H2140="",I2139,VLOOKUP(H2140,装备类型!A:B,2,FALSE))</f>
        <v>戒指</v>
      </c>
      <c r="J2140" s="90">
        <v>2</v>
      </c>
      <c r="K2140" s="90" t="s">
        <v>2530</v>
      </c>
      <c r="L2140" s="90" t="s">
        <v>2520</v>
      </c>
      <c r="O2140" s="90">
        <v>1</v>
      </c>
      <c r="P2140" s="90">
        <v>40</v>
      </c>
      <c r="Q2140" s="55">
        <f t="shared" si="70"/>
        <v>45</v>
      </c>
      <c r="R2140" s="90">
        <v>4</v>
      </c>
      <c r="T2140" s="90" t="s">
        <v>3292</v>
      </c>
      <c r="Y2140" s="90" t="str">
        <f>IF(VLOOKUP(I2140,属性值!A:F,2,FALSE)&lt;17,"",IF(P2140="","",INT(VLOOKUP(P2140,属性值!A:G,R2140+1,FALSE)*VLOOKUP(I2140,属性值!A:F,5,FALSE))))</f>
        <v/>
      </c>
      <c r="Z2140" s="90" t="str">
        <f t="shared" si="69"/>
        <v/>
      </c>
      <c r="AA2140" s="90">
        <f>IF(VLOOKUP(I2140,属性值!A:B,2,FALSE)&gt;16,"",IF(P2140="","",INT(VLOOKUP(P2140,属性值!I:O,R2140+1,FALSE)*VLOOKUP(I2140,属性值!A:D,3,FALSE))))</f>
        <v>286</v>
      </c>
      <c r="AB2140" s="90">
        <f>IF(VLOOKUP(I2140,属性值!A:B,2,FALSE)&gt;16,"",IF(P2140="","",INT(VLOOKUP(P2140,属性值!I:O,R2140+1,FALSE)*VLOOKUP(I2140,属性值!A:D,4,FALSE))))</f>
        <v>572</v>
      </c>
      <c r="AC2140" s="90">
        <v>54</v>
      </c>
      <c r="AD2140" s="90" t="str">
        <f>IF(AC2140="","",VLOOKUP(AC2140,状态名词!A:C,2,FALSE))</f>
        <v>spi</v>
      </c>
      <c r="AE2140" s="90" t="str">
        <f>IF(AC2140="","",VLOOKUP(AC2140,状态名词!A:C,3,FALSE))</f>
        <v>精神</v>
      </c>
      <c r="AF2140" s="90">
        <v>80</v>
      </c>
    </row>
    <row r="2141" spans="1:32">
      <c r="I2141" s="90" t="str">
        <f>IF(H2141="",I2140,VLOOKUP(H2141,装备类型!A:B,2,FALSE))</f>
        <v>戒指</v>
      </c>
      <c r="L2141" s="90" t="s">
        <v>225</v>
      </c>
      <c r="Q2141" s="55" t="str">
        <f t="shared" si="70"/>
        <v/>
      </c>
      <c r="Y2141" s="90" t="str">
        <f>IF(VLOOKUP(I2141,属性值!A:F,2,FALSE)&lt;17,"",IF(P2141="","",INT(VLOOKUP(P2141,属性值!A:G,R2141+1,FALSE)*VLOOKUP(I2141,属性值!A:F,5,FALSE))))</f>
        <v/>
      </c>
      <c r="Z2141" s="90" t="str">
        <f t="shared" si="69"/>
        <v/>
      </c>
      <c r="AA2141" s="90" t="str">
        <f>IF(VLOOKUP(I2141,属性值!A:B,2,FALSE)&gt;16,"",IF(P2141="","",INT(VLOOKUP(P2141,属性值!I:O,R2141+1,FALSE)*VLOOKUP(I2141,属性值!A:D,3,FALSE))))</f>
        <v/>
      </c>
      <c r="AB2141" s="90" t="str">
        <f>IF(VLOOKUP(I2141,属性值!A:B,2,FALSE)&gt;16,"",IF(P2141="","",INT(VLOOKUP(P2141,属性值!I:O,R2141+1,FALSE)*VLOOKUP(I2141,属性值!A:D,4,FALSE))))</f>
        <v/>
      </c>
      <c r="AC2141" s="90">
        <v>18</v>
      </c>
      <c r="AD2141" s="90" t="str">
        <f>IF(AC2141="","",VLOOKUP(AC2141,状态名词!A:C,2,FALSE))</f>
        <v>api</v>
      </c>
      <c r="AE2141" s="90" t="str">
        <f>IF(AC2141="","",VLOOKUP(AC2141,状态名词!A:C,3,FALSE))</f>
        <v>法穿</v>
      </c>
      <c r="AF2141" s="90">
        <v>190</v>
      </c>
    </row>
    <row r="2142" spans="1:32">
      <c r="I2142" s="90" t="str">
        <f>IF(H2142="",I2141,VLOOKUP(H2142,装备类型!A:B,2,FALSE))</f>
        <v>戒指</v>
      </c>
      <c r="L2142" s="90" t="s">
        <v>225</v>
      </c>
      <c r="Q2142" s="55" t="str">
        <f t="shared" si="70"/>
        <v/>
      </c>
      <c r="Y2142" s="90" t="str">
        <f>IF(VLOOKUP(I2142,属性值!A:F,2,FALSE)&lt;17,"",IF(P2142="","",INT(VLOOKUP(P2142,属性值!A:G,R2142+1,FALSE)*VLOOKUP(I2142,属性值!A:F,5,FALSE))))</f>
        <v/>
      </c>
      <c r="Z2142" s="90" t="str">
        <f t="shared" si="69"/>
        <v/>
      </c>
      <c r="AA2142" s="90" t="str">
        <f>IF(VLOOKUP(I2142,属性值!A:B,2,FALSE)&gt;16,"",IF(P2142="","",INT(VLOOKUP(P2142,属性值!I:O,R2142+1,FALSE)*VLOOKUP(I2142,属性值!A:D,3,FALSE))))</f>
        <v/>
      </c>
      <c r="AB2142" s="90" t="str">
        <f>IF(VLOOKUP(I2142,属性值!A:B,2,FALSE)&gt;16,"",IF(P2142="","",INT(VLOOKUP(P2142,属性值!I:O,R2142+1,FALSE)*VLOOKUP(I2142,属性值!A:D,4,FALSE))))</f>
        <v/>
      </c>
      <c r="AC2142" s="90">
        <v>67</v>
      </c>
      <c r="AD2142" s="90" t="str">
        <f>IF(AC2142="","",VLOOKUP(AC2142,状态名词!A:C,2,FALSE))</f>
        <v>inte</v>
      </c>
      <c r="AE2142" s="90" t="str">
        <f>IF(AC2142="","",VLOOKUP(AC2142,状态名词!A:C,3,FALSE))</f>
        <v>智力</v>
      </c>
      <c r="AF2142" s="90">
        <v>60</v>
      </c>
    </row>
    <row r="2143" spans="1:32">
      <c r="I2143" s="90" t="str">
        <f>IF(H2143="",I2142,VLOOKUP(H2143,装备类型!A:B,2,FALSE))</f>
        <v>戒指</v>
      </c>
      <c r="J2143" s="90">
        <v>3</v>
      </c>
      <c r="K2143" s="90" t="s">
        <v>2531</v>
      </c>
      <c r="L2143" s="90" t="s">
        <v>2520</v>
      </c>
      <c r="O2143" s="90">
        <v>1</v>
      </c>
      <c r="P2143" s="90">
        <v>60</v>
      </c>
      <c r="Q2143" s="55">
        <f t="shared" si="70"/>
        <v>67</v>
      </c>
      <c r="R2143" s="90">
        <v>5</v>
      </c>
      <c r="T2143" s="90" t="s">
        <v>3292</v>
      </c>
      <c r="U2143" s="90">
        <v>33782</v>
      </c>
      <c r="Y2143" s="90" t="str">
        <f>IF(VLOOKUP(I2143,属性值!A:F,2,FALSE)&lt;17,"",IF(P2143="","",INT(VLOOKUP(P2143,属性值!A:G,R2143+1,FALSE)*VLOOKUP(I2143,属性值!A:F,5,FALSE))))</f>
        <v/>
      </c>
      <c r="Z2143" s="90" t="str">
        <f t="shared" si="69"/>
        <v/>
      </c>
      <c r="AA2143" s="90">
        <f>IF(VLOOKUP(I2143,属性值!A:B,2,FALSE)&gt;16,"",IF(P2143="","",INT(VLOOKUP(P2143,属性值!I:O,R2143+1,FALSE)*VLOOKUP(I2143,属性值!A:D,3,FALSE))))</f>
        <v>642</v>
      </c>
      <c r="AB2143" s="90">
        <f>IF(VLOOKUP(I2143,属性值!A:B,2,FALSE)&gt;16,"",IF(P2143="","",INT(VLOOKUP(P2143,属性值!I:O,R2143+1,FALSE)*VLOOKUP(I2143,属性值!A:D,4,FALSE))))</f>
        <v>1285</v>
      </c>
      <c r="AC2143" s="90">
        <v>54</v>
      </c>
      <c r="AD2143" s="90" t="str">
        <f>IF(AC2143="","",VLOOKUP(AC2143,状态名词!A:C,2,FALSE))</f>
        <v>spi</v>
      </c>
      <c r="AE2143" s="90" t="str">
        <f>IF(AC2143="","",VLOOKUP(AC2143,状态名词!A:C,3,FALSE))</f>
        <v>精神</v>
      </c>
      <c r="AF2143" s="90">
        <v>140</v>
      </c>
    </row>
    <row r="2144" spans="1:32">
      <c r="I2144" s="90" t="str">
        <f>IF(H2144="",I2143,VLOOKUP(H2144,装备类型!A:B,2,FALSE))</f>
        <v>戒指</v>
      </c>
      <c r="L2144" s="90" t="s">
        <v>225</v>
      </c>
      <c r="Q2144" s="55" t="str">
        <f t="shared" si="70"/>
        <v/>
      </c>
      <c r="Y2144" s="90" t="str">
        <f>IF(VLOOKUP(I2144,属性值!A:F,2,FALSE)&lt;17,"",IF(P2144="","",INT(VLOOKUP(P2144,属性值!A:G,R2144+1,FALSE)*VLOOKUP(I2144,属性值!A:F,5,FALSE))))</f>
        <v/>
      </c>
      <c r="Z2144" s="90" t="str">
        <f t="shared" si="69"/>
        <v/>
      </c>
      <c r="AA2144" s="90" t="str">
        <f>IF(VLOOKUP(I2144,属性值!A:B,2,FALSE)&gt;16,"",IF(P2144="","",INT(VLOOKUP(P2144,属性值!I:O,R2144+1,FALSE)*VLOOKUP(I2144,属性值!A:D,3,FALSE))))</f>
        <v/>
      </c>
      <c r="AB2144" s="90" t="str">
        <f>IF(VLOOKUP(I2144,属性值!A:B,2,FALSE)&gt;16,"",IF(P2144="","",INT(VLOOKUP(P2144,属性值!I:O,R2144+1,FALSE)*VLOOKUP(I2144,属性值!A:D,4,FALSE))))</f>
        <v/>
      </c>
      <c r="AC2144" s="90">
        <v>18</v>
      </c>
      <c r="AD2144" s="90" t="str">
        <f>IF(AC2144="","",VLOOKUP(AC2144,状态名词!A:C,2,FALSE))</f>
        <v>api</v>
      </c>
      <c r="AE2144" s="90" t="str">
        <f>IF(AC2144="","",VLOOKUP(AC2144,状态名词!A:C,3,FALSE))</f>
        <v>法穿</v>
      </c>
      <c r="AF2144" s="90">
        <v>320</v>
      </c>
    </row>
    <row r="2145" spans="1:32">
      <c r="I2145" s="90" t="str">
        <f>IF(H2145="",I2144,VLOOKUP(H2145,装备类型!A:B,2,FALSE))</f>
        <v>戒指</v>
      </c>
      <c r="L2145" s="90" t="s">
        <v>225</v>
      </c>
      <c r="Q2145" s="55" t="str">
        <f t="shared" si="70"/>
        <v/>
      </c>
      <c r="Y2145" s="90" t="str">
        <f>IF(VLOOKUP(I2145,属性值!A:F,2,FALSE)&lt;17,"",IF(P2145="","",INT(VLOOKUP(P2145,属性值!A:G,R2145+1,FALSE)*VLOOKUP(I2145,属性值!A:F,5,FALSE))))</f>
        <v/>
      </c>
      <c r="Z2145" s="90" t="str">
        <f t="shared" si="69"/>
        <v/>
      </c>
      <c r="AA2145" s="90" t="str">
        <f>IF(VLOOKUP(I2145,属性值!A:B,2,FALSE)&gt;16,"",IF(P2145="","",INT(VLOOKUP(P2145,属性值!I:O,R2145+1,FALSE)*VLOOKUP(I2145,属性值!A:D,3,FALSE))))</f>
        <v/>
      </c>
      <c r="AB2145" s="90" t="str">
        <f>IF(VLOOKUP(I2145,属性值!A:B,2,FALSE)&gt;16,"",IF(P2145="","",INT(VLOOKUP(P2145,属性值!I:O,R2145+1,FALSE)*VLOOKUP(I2145,属性值!A:D,4,FALSE))))</f>
        <v/>
      </c>
      <c r="AC2145" s="90">
        <v>67</v>
      </c>
      <c r="AD2145" s="90" t="str">
        <f>IF(AC2145="","",VLOOKUP(AC2145,状态名词!A:C,2,FALSE))</f>
        <v>inte</v>
      </c>
      <c r="AE2145" s="90" t="str">
        <f>IF(AC2145="","",VLOOKUP(AC2145,状态名词!A:C,3,FALSE))</f>
        <v>智力</v>
      </c>
      <c r="AF2145" s="90">
        <v>100</v>
      </c>
    </row>
    <row r="2146" spans="1:32">
      <c r="A2146" s="90">
        <v>16131</v>
      </c>
      <c r="B2146" s="90">
        <v>20</v>
      </c>
      <c r="C2146" s="90">
        <v>4</v>
      </c>
      <c r="D2146" s="90">
        <v>20</v>
      </c>
      <c r="E2146" s="90">
        <v>5</v>
      </c>
      <c r="F2146" s="90">
        <v>-7</v>
      </c>
      <c r="H2146" s="90">
        <v>15</v>
      </c>
      <c r="I2146" s="90" t="str">
        <f>IF(H2146="",I2145,VLOOKUP(H2146,装备类型!A:B,2,FALSE))</f>
        <v>项链</v>
      </c>
      <c r="J2146" s="90">
        <v>1</v>
      </c>
      <c r="K2146" s="90" t="s">
        <v>2532</v>
      </c>
      <c r="L2146" s="90" t="s">
        <v>5508</v>
      </c>
      <c r="O2146" s="90">
        <v>1</v>
      </c>
      <c r="P2146" s="90">
        <v>20</v>
      </c>
      <c r="Q2146" s="55">
        <f t="shared" si="70"/>
        <v>25</v>
      </c>
      <c r="R2146" s="90">
        <v>4</v>
      </c>
      <c r="T2146" s="90" t="s">
        <v>1729</v>
      </c>
      <c r="Y2146" s="90" t="str">
        <f>IF(VLOOKUP(I2146,属性值!A:F,2,FALSE)&lt;17,"",IF(P2146="","",INT(VLOOKUP(P2146,属性值!A:G,R2146+1,FALSE)*VLOOKUP(I2146,属性值!A:F,5,FALSE))))</f>
        <v/>
      </c>
      <c r="Z2146" s="90" t="str">
        <f t="shared" ref="Z2146:Z2209" si="71">Y2146</f>
        <v/>
      </c>
      <c r="AA2146" s="90">
        <f>IF(VLOOKUP(I2146,属性值!A:B,2,FALSE)&gt;16,"",IF(P2146="","",INT(VLOOKUP(P2146,属性值!I:O,R2146+1,FALSE)*VLOOKUP(I2146,属性值!A:D,3,FALSE))))</f>
        <v>130</v>
      </c>
      <c r="AB2146" s="90">
        <f>IF(VLOOKUP(I2146,属性值!A:B,2,FALSE)&gt;16,"",IF(P2146="","",INT(VLOOKUP(P2146,属性值!I:O,R2146+1,FALSE)*VLOOKUP(I2146,属性值!A:D,4,FALSE))))</f>
        <v>260</v>
      </c>
      <c r="AC2146" s="90">
        <v>54</v>
      </c>
      <c r="AD2146" s="90" t="str">
        <f>IF(AC2146="","",VLOOKUP(AC2146,状态名词!A:C,2,FALSE))</f>
        <v>spi</v>
      </c>
      <c r="AE2146" s="90" t="str">
        <f>IF(AC2146="","",VLOOKUP(AC2146,状态名词!A:C,3,FALSE))</f>
        <v>精神</v>
      </c>
      <c r="AF2146" s="90">
        <v>60</v>
      </c>
    </row>
    <row r="2147" spans="1:32">
      <c r="I2147" s="90" t="str">
        <f>IF(H2147="",I2146,VLOOKUP(H2147,装备类型!A:B,2,FALSE))</f>
        <v>项链</v>
      </c>
      <c r="L2147" s="90" t="s">
        <v>225</v>
      </c>
      <c r="Q2147" s="55" t="str">
        <f t="shared" si="70"/>
        <v/>
      </c>
      <c r="Y2147" s="90" t="str">
        <f>IF(VLOOKUP(I2147,属性值!A:F,2,FALSE)&lt;17,"",IF(P2147="","",INT(VLOOKUP(P2147,属性值!A:G,R2147+1,FALSE)*VLOOKUP(I2147,属性值!A:F,5,FALSE))))</f>
        <v/>
      </c>
      <c r="Z2147" s="90" t="str">
        <f t="shared" si="71"/>
        <v/>
      </c>
      <c r="AA2147" s="90" t="str">
        <f>IF(VLOOKUP(I2147,属性值!A:B,2,FALSE)&gt;16,"",IF(P2147="","",INT(VLOOKUP(P2147,属性值!I:O,R2147+1,FALSE)*VLOOKUP(I2147,属性值!A:D,3,FALSE))))</f>
        <v/>
      </c>
      <c r="AB2147" s="90" t="str">
        <f>IF(VLOOKUP(I2147,属性值!A:B,2,FALSE)&gt;16,"",IF(P2147="","",INT(VLOOKUP(P2147,属性值!I:O,R2147+1,FALSE)*VLOOKUP(I2147,属性值!A:D,4,FALSE))))</f>
        <v/>
      </c>
      <c r="AC2147" s="90">
        <v>18</v>
      </c>
      <c r="AD2147" s="90" t="str">
        <f>IF(AC2147="","",VLOOKUP(AC2147,状态名词!A:C,2,FALSE))</f>
        <v>api</v>
      </c>
      <c r="AE2147" s="90" t="str">
        <f>IF(AC2147="","",VLOOKUP(AC2147,状态名词!A:C,3,FALSE))</f>
        <v>法穿</v>
      </c>
      <c r="AF2147" s="90">
        <v>140</v>
      </c>
    </row>
    <row r="2148" spans="1:32">
      <c r="I2148" s="90" t="str">
        <f>IF(H2148="",I2147,VLOOKUP(H2148,装备类型!A:B,2,FALSE))</f>
        <v>项链</v>
      </c>
      <c r="L2148" s="90" t="s">
        <v>225</v>
      </c>
      <c r="Q2148" s="55" t="str">
        <f t="shared" si="70"/>
        <v/>
      </c>
      <c r="Y2148" s="90" t="str">
        <f>IF(VLOOKUP(I2148,属性值!A:F,2,FALSE)&lt;17,"",IF(P2148="","",INT(VLOOKUP(P2148,属性值!A:G,R2148+1,FALSE)*VLOOKUP(I2148,属性值!A:F,5,FALSE))))</f>
        <v/>
      </c>
      <c r="Z2148" s="90" t="str">
        <f t="shared" si="71"/>
        <v/>
      </c>
      <c r="AA2148" s="90" t="str">
        <f>IF(VLOOKUP(I2148,属性值!A:B,2,FALSE)&gt;16,"",IF(P2148="","",INT(VLOOKUP(P2148,属性值!I:O,R2148+1,FALSE)*VLOOKUP(I2148,属性值!A:D,3,FALSE))))</f>
        <v/>
      </c>
      <c r="AB2148" s="90" t="str">
        <f>IF(VLOOKUP(I2148,属性值!A:B,2,FALSE)&gt;16,"",IF(P2148="","",INT(VLOOKUP(P2148,属性值!I:O,R2148+1,FALSE)*VLOOKUP(I2148,属性值!A:D,4,FALSE))))</f>
        <v/>
      </c>
      <c r="AC2148" s="90">
        <v>62</v>
      </c>
      <c r="AD2148" s="90" t="str">
        <f>IF(AC2148="","",VLOOKUP(AC2148,状态名词!A:C,2,FALSE))</f>
        <v>team_ap</v>
      </c>
      <c r="AE2148" s="90" t="str">
        <f>IF(AC2148="","",VLOOKUP(AC2148,状态名词!A:C,3,FALSE))</f>
        <v>队伍AP</v>
      </c>
      <c r="AF2148" s="90">
        <v>20</v>
      </c>
    </row>
    <row r="2149" spans="1:32">
      <c r="I2149" s="90" t="str">
        <f>IF(H2149="",I2148,VLOOKUP(H2149,装备类型!A:B,2,FALSE))</f>
        <v>项链</v>
      </c>
      <c r="J2149" s="90">
        <v>2</v>
      </c>
      <c r="K2149" s="90" t="s">
        <v>2533</v>
      </c>
      <c r="L2149" s="90" t="s">
        <v>2520</v>
      </c>
      <c r="O2149" s="90">
        <v>1</v>
      </c>
      <c r="P2149" s="90">
        <v>40</v>
      </c>
      <c r="Q2149" s="55">
        <f t="shared" si="70"/>
        <v>45</v>
      </c>
      <c r="R2149" s="90">
        <v>4</v>
      </c>
      <c r="T2149" s="90" t="s">
        <v>1729</v>
      </c>
      <c r="Y2149" s="90" t="str">
        <f>IF(VLOOKUP(I2149,属性值!A:F,2,FALSE)&lt;17,"",IF(P2149="","",INT(VLOOKUP(P2149,属性值!A:G,R2149+1,FALSE)*VLOOKUP(I2149,属性值!A:F,5,FALSE))))</f>
        <v/>
      </c>
      <c r="Z2149" s="90" t="str">
        <f t="shared" si="71"/>
        <v/>
      </c>
      <c r="AA2149" s="90">
        <f>IF(VLOOKUP(I2149,属性值!A:B,2,FALSE)&gt;16,"",IF(P2149="","",INT(VLOOKUP(P2149,属性值!I:O,R2149+1,FALSE)*VLOOKUP(I2149,属性值!A:D,3,FALSE))))</f>
        <v>286</v>
      </c>
      <c r="AB2149" s="90">
        <f>IF(VLOOKUP(I2149,属性值!A:B,2,FALSE)&gt;16,"",IF(P2149="","",INT(VLOOKUP(P2149,属性值!I:O,R2149+1,FALSE)*VLOOKUP(I2149,属性值!A:D,4,FALSE))))</f>
        <v>572</v>
      </c>
      <c r="AC2149" s="90">
        <v>54</v>
      </c>
      <c r="AD2149" s="90" t="str">
        <f>IF(AC2149="","",VLOOKUP(AC2149,状态名词!A:C,2,FALSE))</f>
        <v>spi</v>
      </c>
      <c r="AE2149" s="90" t="str">
        <f>IF(AC2149="","",VLOOKUP(AC2149,状态名词!A:C,3,FALSE))</f>
        <v>精神</v>
      </c>
      <c r="AF2149" s="90">
        <v>80</v>
      </c>
    </row>
    <row r="2150" spans="1:32">
      <c r="I2150" s="90" t="str">
        <f>IF(H2150="",I2149,VLOOKUP(H2150,装备类型!A:B,2,FALSE))</f>
        <v>项链</v>
      </c>
      <c r="L2150" s="90" t="s">
        <v>225</v>
      </c>
      <c r="Q2150" s="55" t="str">
        <f t="shared" si="70"/>
        <v/>
      </c>
      <c r="Y2150" s="90" t="str">
        <f>IF(VLOOKUP(I2150,属性值!A:F,2,FALSE)&lt;17,"",IF(P2150="","",INT(VLOOKUP(P2150,属性值!A:G,R2150+1,FALSE)*VLOOKUP(I2150,属性值!A:F,5,FALSE))))</f>
        <v/>
      </c>
      <c r="Z2150" s="90" t="str">
        <f t="shared" si="71"/>
        <v/>
      </c>
      <c r="AA2150" s="90" t="str">
        <f>IF(VLOOKUP(I2150,属性值!A:B,2,FALSE)&gt;16,"",IF(P2150="","",INT(VLOOKUP(P2150,属性值!I:O,R2150+1,FALSE)*VLOOKUP(I2150,属性值!A:D,3,FALSE))))</f>
        <v/>
      </c>
      <c r="AB2150" s="90" t="str">
        <f>IF(VLOOKUP(I2150,属性值!A:B,2,FALSE)&gt;16,"",IF(P2150="","",INT(VLOOKUP(P2150,属性值!I:O,R2150+1,FALSE)*VLOOKUP(I2150,属性值!A:D,4,FALSE))))</f>
        <v/>
      </c>
      <c r="AC2150" s="90">
        <v>18</v>
      </c>
      <c r="AD2150" s="90" t="str">
        <f>IF(AC2150="","",VLOOKUP(AC2150,状态名词!A:C,2,FALSE))</f>
        <v>api</v>
      </c>
      <c r="AE2150" s="90" t="str">
        <f>IF(AC2150="","",VLOOKUP(AC2150,状态名词!A:C,3,FALSE))</f>
        <v>法穿</v>
      </c>
      <c r="AF2150" s="90">
        <v>190</v>
      </c>
    </row>
    <row r="2151" spans="1:32">
      <c r="I2151" s="90" t="str">
        <f>IF(H2151="",I2150,VLOOKUP(H2151,装备类型!A:B,2,FALSE))</f>
        <v>项链</v>
      </c>
      <c r="L2151" s="90" t="s">
        <v>225</v>
      </c>
      <c r="Q2151" s="55" t="str">
        <f t="shared" si="70"/>
        <v/>
      </c>
      <c r="Y2151" s="90" t="str">
        <f>IF(VLOOKUP(I2151,属性值!A:F,2,FALSE)&lt;17,"",IF(P2151="","",INT(VLOOKUP(P2151,属性值!A:G,R2151+1,FALSE)*VLOOKUP(I2151,属性值!A:F,5,FALSE))))</f>
        <v/>
      </c>
      <c r="Z2151" s="90" t="str">
        <f t="shared" si="71"/>
        <v/>
      </c>
      <c r="AA2151" s="90" t="str">
        <f>IF(VLOOKUP(I2151,属性值!A:B,2,FALSE)&gt;16,"",IF(P2151="","",INT(VLOOKUP(P2151,属性值!I:O,R2151+1,FALSE)*VLOOKUP(I2151,属性值!A:D,3,FALSE))))</f>
        <v/>
      </c>
      <c r="AB2151" s="90" t="str">
        <f>IF(VLOOKUP(I2151,属性值!A:B,2,FALSE)&gt;16,"",IF(P2151="","",INT(VLOOKUP(P2151,属性值!I:O,R2151+1,FALSE)*VLOOKUP(I2151,属性值!A:D,4,FALSE))))</f>
        <v/>
      </c>
      <c r="AC2151" s="90">
        <v>62</v>
      </c>
      <c r="AD2151" s="90" t="str">
        <f>IF(AC2151="","",VLOOKUP(AC2151,状态名词!A:C,2,FALSE))</f>
        <v>team_ap</v>
      </c>
      <c r="AE2151" s="90" t="str">
        <f>IF(AC2151="","",VLOOKUP(AC2151,状态名词!A:C,3,FALSE))</f>
        <v>队伍AP</v>
      </c>
      <c r="AF2151" s="90">
        <v>30</v>
      </c>
    </row>
    <row r="2152" spans="1:32">
      <c r="I2152" s="90" t="str">
        <f>IF(H2152="",I2151,VLOOKUP(H2152,装备类型!A:B,2,FALSE))</f>
        <v>项链</v>
      </c>
      <c r="J2152" s="90">
        <v>3</v>
      </c>
      <c r="K2152" s="90" t="s">
        <v>2534</v>
      </c>
      <c r="L2152" s="90" t="s">
        <v>2520</v>
      </c>
      <c r="O2152" s="90">
        <v>1</v>
      </c>
      <c r="P2152" s="90">
        <v>60</v>
      </c>
      <c r="Q2152" s="55">
        <f t="shared" si="70"/>
        <v>67</v>
      </c>
      <c r="R2152" s="90">
        <v>5</v>
      </c>
      <c r="T2152" s="90" t="s">
        <v>1729</v>
      </c>
      <c r="U2152" s="90">
        <v>33783</v>
      </c>
      <c r="Y2152" s="90" t="str">
        <f>IF(VLOOKUP(I2152,属性值!A:F,2,FALSE)&lt;17,"",IF(P2152="","",INT(VLOOKUP(P2152,属性值!A:G,R2152+1,FALSE)*VLOOKUP(I2152,属性值!A:F,5,FALSE))))</f>
        <v/>
      </c>
      <c r="Z2152" s="90" t="str">
        <f t="shared" si="71"/>
        <v/>
      </c>
      <c r="AA2152" s="90">
        <f>IF(VLOOKUP(I2152,属性值!A:B,2,FALSE)&gt;16,"",IF(P2152="","",INT(VLOOKUP(P2152,属性值!I:O,R2152+1,FALSE)*VLOOKUP(I2152,属性值!A:D,3,FALSE))))</f>
        <v>642</v>
      </c>
      <c r="AB2152" s="90">
        <f>IF(VLOOKUP(I2152,属性值!A:B,2,FALSE)&gt;16,"",IF(P2152="","",INT(VLOOKUP(P2152,属性值!I:O,R2152+1,FALSE)*VLOOKUP(I2152,属性值!A:D,4,FALSE))))</f>
        <v>1285</v>
      </c>
      <c r="AC2152" s="90">
        <v>54</v>
      </c>
      <c r="AD2152" s="90" t="str">
        <f>IF(AC2152="","",VLOOKUP(AC2152,状态名词!A:C,2,FALSE))</f>
        <v>spi</v>
      </c>
      <c r="AE2152" s="90" t="str">
        <f>IF(AC2152="","",VLOOKUP(AC2152,状态名词!A:C,3,FALSE))</f>
        <v>精神</v>
      </c>
      <c r="AF2152" s="90">
        <v>140</v>
      </c>
    </row>
    <row r="2153" spans="1:32">
      <c r="I2153" s="90" t="str">
        <f>IF(H2153="",I2152,VLOOKUP(H2153,装备类型!A:B,2,FALSE))</f>
        <v>项链</v>
      </c>
      <c r="L2153" s="90" t="s">
        <v>225</v>
      </c>
      <c r="Q2153" s="55" t="str">
        <f t="shared" si="70"/>
        <v/>
      </c>
      <c r="Y2153" s="90" t="str">
        <f>IF(VLOOKUP(I2153,属性值!A:F,2,FALSE)&lt;17,"",IF(P2153="","",INT(VLOOKUP(P2153,属性值!A:G,R2153+1,FALSE)*VLOOKUP(I2153,属性值!A:F,5,FALSE))))</f>
        <v/>
      </c>
      <c r="Z2153" s="90" t="str">
        <f t="shared" si="71"/>
        <v/>
      </c>
      <c r="AA2153" s="90" t="str">
        <f>IF(VLOOKUP(I2153,属性值!A:B,2,FALSE)&gt;16,"",IF(P2153="","",INT(VLOOKUP(P2153,属性值!I:O,R2153+1,FALSE)*VLOOKUP(I2153,属性值!A:D,3,FALSE))))</f>
        <v/>
      </c>
      <c r="AB2153" s="90" t="str">
        <f>IF(VLOOKUP(I2153,属性值!A:B,2,FALSE)&gt;16,"",IF(P2153="","",INT(VLOOKUP(P2153,属性值!I:O,R2153+1,FALSE)*VLOOKUP(I2153,属性值!A:D,4,FALSE))))</f>
        <v/>
      </c>
      <c r="AC2153" s="90">
        <v>18</v>
      </c>
      <c r="AD2153" s="90" t="str">
        <f>IF(AC2153="","",VLOOKUP(AC2153,状态名词!A:C,2,FALSE))</f>
        <v>api</v>
      </c>
      <c r="AE2153" s="90" t="str">
        <f>IF(AC2153="","",VLOOKUP(AC2153,状态名词!A:C,3,FALSE))</f>
        <v>法穿</v>
      </c>
      <c r="AF2153" s="90">
        <v>320</v>
      </c>
    </row>
    <row r="2154" spans="1:32">
      <c r="I2154" s="90" t="str">
        <f>IF(H2154="",I2153,VLOOKUP(H2154,装备类型!A:B,2,FALSE))</f>
        <v>项链</v>
      </c>
      <c r="L2154" s="90" t="s">
        <v>225</v>
      </c>
      <c r="Q2154" s="55" t="str">
        <f t="shared" si="70"/>
        <v/>
      </c>
      <c r="Y2154" s="90" t="str">
        <f>IF(VLOOKUP(I2154,属性值!A:F,2,FALSE)&lt;17,"",IF(P2154="","",INT(VLOOKUP(P2154,属性值!A:G,R2154+1,FALSE)*VLOOKUP(I2154,属性值!A:F,5,FALSE))))</f>
        <v/>
      </c>
      <c r="Z2154" s="90" t="str">
        <f t="shared" si="71"/>
        <v/>
      </c>
      <c r="AA2154" s="90" t="str">
        <f>IF(VLOOKUP(I2154,属性值!A:B,2,FALSE)&gt;16,"",IF(P2154="","",INT(VLOOKUP(P2154,属性值!I:O,R2154+1,FALSE)*VLOOKUP(I2154,属性值!A:D,3,FALSE))))</f>
        <v/>
      </c>
      <c r="AB2154" s="90" t="str">
        <f>IF(VLOOKUP(I2154,属性值!A:B,2,FALSE)&gt;16,"",IF(P2154="","",INT(VLOOKUP(P2154,属性值!I:O,R2154+1,FALSE)*VLOOKUP(I2154,属性值!A:D,4,FALSE))))</f>
        <v/>
      </c>
      <c r="AC2154" s="90">
        <v>62</v>
      </c>
      <c r="AD2154" s="90" t="str">
        <f>IF(AC2154="","",VLOOKUP(AC2154,状态名词!A:C,2,FALSE))</f>
        <v>team_ap</v>
      </c>
      <c r="AE2154" s="90" t="str">
        <f>IF(AC2154="","",VLOOKUP(AC2154,状态名词!A:C,3,FALSE))</f>
        <v>队伍AP</v>
      </c>
      <c r="AF2154" s="90">
        <v>60</v>
      </c>
    </row>
    <row r="2155" spans="1:32">
      <c r="A2155" s="90">
        <v>16132</v>
      </c>
      <c r="B2155" s="90">
        <v>20</v>
      </c>
      <c r="C2155" s="90">
        <v>4</v>
      </c>
      <c r="D2155" s="90">
        <v>20</v>
      </c>
      <c r="E2155" s="90">
        <v>5</v>
      </c>
      <c r="F2155" s="90">
        <v>-7</v>
      </c>
      <c r="H2155" s="90">
        <v>16</v>
      </c>
      <c r="I2155" s="90" t="str">
        <f>IF(H2155="",I2154,VLOOKUP(H2155,装备类型!A:B,2,FALSE))</f>
        <v>手镯</v>
      </c>
      <c r="J2155" s="90">
        <v>1</v>
      </c>
      <c r="K2155" s="90" t="s">
        <v>2535</v>
      </c>
      <c r="L2155" s="90" t="s">
        <v>5508</v>
      </c>
      <c r="O2155" s="90">
        <v>1</v>
      </c>
      <c r="P2155" s="90">
        <v>20</v>
      </c>
      <c r="Q2155" s="55">
        <f t="shared" si="70"/>
        <v>25</v>
      </c>
      <c r="R2155" s="90">
        <v>4</v>
      </c>
      <c r="T2155" s="90" t="s">
        <v>3348</v>
      </c>
      <c r="Y2155" s="90" t="str">
        <f>IF(VLOOKUP(I2155,属性值!A:F,2,FALSE)&lt;17,"",IF(P2155="","",INT(VLOOKUP(P2155,属性值!A:G,R2155+1,FALSE)*VLOOKUP(I2155,属性值!A:F,5,FALSE))))</f>
        <v/>
      </c>
      <c r="Z2155" s="90" t="str">
        <f t="shared" si="71"/>
        <v/>
      </c>
      <c r="AA2155" s="90">
        <f>IF(VLOOKUP(I2155,属性值!A:B,2,FALSE)&gt;16,"",IF(P2155="","",INT(VLOOKUP(P2155,属性值!I:O,R2155+1,FALSE)*VLOOKUP(I2155,属性值!A:D,3,FALSE))))</f>
        <v>130</v>
      </c>
      <c r="AB2155" s="90">
        <f>IF(VLOOKUP(I2155,属性值!A:B,2,FALSE)&gt;16,"",IF(P2155="","",INT(VLOOKUP(P2155,属性值!I:O,R2155+1,FALSE)*VLOOKUP(I2155,属性值!A:D,4,FALSE))))</f>
        <v>260</v>
      </c>
      <c r="AC2155" s="90">
        <v>54</v>
      </c>
      <c r="AD2155" s="90" t="str">
        <f>IF(AC2155="","",VLOOKUP(AC2155,状态名词!A:C,2,FALSE))</f>
        <v>spi</v>
      </c>
      <c r="AE2155" s="90" t="str">
        <f>IF(AC2155="","",VLOOKUP(AC2155,状态名词!A:C,3,FALSE))</f>
        <v>精神</v>
      </c>
      <c r="AF2155" s="90">
        <v>60</v>
      </c>
    </row>
    <row r="2156" spans="1:32">
      <c r="I2156" s="90" t="str">
        <f>IF(H2156="",I2155,VLOOKUP(H2156,装备类型!A:B,2,FALSE))</f>
        <v>手镯</v>
      </c>
      <c r="L2156" s="90" t="s">
        <v>225</v>
      </c>
      <c r="Q2156" s="55" t="str">
        <f t="shared" si="70"/>
        <v/>
      </c>
      <c r="Y2156" s="90" t="str">
        <f>IF(VLOOKUP(I2156,属性值!A:F,2,FALSE)&lt;17,"",IF(P2156="","",INT(VLOOKUP(P2156,属性值!A:G,R2156+1,FALSE)*VLOOKUP(I2156,属性值!A:F,5,FALSE))))</f>
        <v/>
      </c>
      <c r="Z2156" s="90" t="str">
        <f t="shared" si="71"/>
        <v/>
      </c>
      <c r="AA2156" s="90" t="str">
        <f>IF(VLOOKUP(I2156,属性值!A:B,2,FALSE)&gt;16,"",IF(P2156="","",INT(VLOOKUP(P2156,属性值!I:O,R2156+1,FALSE)*VLOOKUP(I2156,属性值!A:D,3,FALSE))))</f>
        <v/>
      </c>
      <c r="AB2156" s="90" t="str">
        <f>IF(VLOOKUP(I2156,属性值!A:B,2,FALSE)&gt;16,"",IF(P2156="","",INT(VLOOKUP(P2156,属性值!I:O,R2156+1,FALSE)*VLOOKUP(I2156,属性值!A:D,4,FALSE))))</f>
        <v/>
      </c>
      <c r="AC2156" s="90">
        <v>21</v>
      </c>
      <c r="AD2156" s="90" t="str">
        <f>IF(AC2156="","",VLOOKUP(AC2156,状态名词!A:C,2,FALSE))</f>
        <v>speed</v>
      </c>
      <c r="AE2156" s="90" t="str">
        <f>IF(AC2156="","",VLOOKUP(AC2156,状态名词!A:C,3,FALSE))</f>
        <v>速度+</v>
      </c>
      <c r="AF2156" s="90">
        <v>140</v>
      </c>
    </row>
    <row r="2157" spans="1:32">
      <c r="I2157" s="90" t="str">
        <f>IF(H2157="",I2156,VLOOKUP(H2157,装备类型!A:B,2,FALSE))</f>
        <v>手镯</v>
      </c>
      <c r="L2157" s="90" t="s">
        <v>225</v>
      </c>
      <c r="Q2157" s="55" t="str">
        <f t="shared" si="70"/>
        <v/>
      </c>
      <c r="Y2157" s="90" t="str">
        <f>IF(VLOOKUP(I2157,属性值!A:F,2,FALSE)&lt;17,"",IF(P2157="","",INT(VLOOKUP(P2157,属性值!A:G,R2157+1,FALSE)*VLOOKUP(I2157,属性值!A:F,5,FALSE))))</f>
        <v/>
      </c>
      <c r="Z2157" s="90" t="str">
        <f t="shared" si="71"/>
        <v/>
      </c>
      <c r="AA2157" s="90" t="str">
        <f>IF(VLOOKUP(I2157,属性值!A:B,2,FALSE)&gt;16,"",IF(P2157="","",INT(VLOOKUP(P2157,属性值!I:O,R2157+1,FALSE)*VLOOKUP(I2157,属性值!A:D,3,FALSE))))</f>
        <v/>
      </c>
      <c r="AB2157" s="90" t="str">
        <f>IF(VLOOKUP(I2157,属性值!A:B,2,FALSE)&gt;16,"",IF(P2157="","",INT(VLOOKUP(P2157,属性值!I:O,R2157+1,FALSE)*VLOOKUP(I2157,属性值!A:D,4,FALSE))))</f>
        <v/>
      </c>
      <c r="AC2157" s="90">
        <v>24</v>
      </c>
      <c r="AD2157" s="90" t="str">
        <f>IF(AC2157="","",VLOOKUP(AC2157,状态名词!A:C,2,FALSE))</f>
        <v>heal</v>
      </c>
      <c r="AE2157" s="90" t="str">
        <f>IF(AC2157="","",VLOOKUP(AC2157,状态名词!A:C,3,FALSE))</f>
        <v>治疗效果+</v>
      </c>
      <c r="AF2157" s="90">
        <v>140</v>
      </c>
    </row>
    <row r="2158" spans="1:32">
      <c r="I2158" s="90" t="str">
        <f>IF(H2158="",I2157,VLOOKUP(H2158,装备类型!A:B,2,FALSE))</f>
        <v>手镯</v>
      </c>
      <c r="J2158" s="90">
        <v>2</v>
      </c>
      <c r="K2158" s="90" t="s">
        <v>2536</v>
      </c>
      <c r="L2158" s="90" t="s">
        <v>2520</v>
      </c>
      <c r="O2158" s="90">
        <v>1</v>
      </c>
      <c r="P2158" s="90">
        <v>40</v>
      </c>
      <c r="Q2158" s="55">
        <f t="shared" si="70"/>
        <v>45</v>
      </c>
      <c r="R2158" s="90">
        <v>4</v>
      </c>
      <c r="T2158" s="90" t="s">
        <v>3348</v>
      </c>
      <c r="Y2158" s="90" t="str">
        <f>IF(VLOOKUP(I2158,属性值!A:F,2,FALSE)&lt;17,"",IF(P2158="","",INT(VLOOKUP(P2158,属性值!A:G,R2158+1,FALSE)*VLOOKUP(I2158,属性值!A:F,5,FALSE))))</f>
        <v/>
      </c>
      <c r="Z2158" s="90" t="str">
        <f t="shared" si="71"/>
        <v/>
      </c>
      <c r="AA2158" s="90">
        <f>IF(VLOOKUP(I2158,属性值!A:B,2,FALSE)&gt;16,"",IF(P2158="","",INT(VLOOKUP(P2158,属性值!I:O,R2158+1,FALSE)*VLOOKUP(I2158,属性值!A:D,3,FALSE))))</f>
        <v>286</v>
      </c>
      <c r="AB2158" s="90">
        <f>IF(VLOOKUP(I2158,属性值!A:B,2,FALSE)&gt;16,"",IF(P2158="","",INT(VLOOKUP(P2158,属性值!I:O,R2158+1,FALSE)*VLOOKUP(I2158,属性值!A:D,4,FALSE))))</f>
        <v>572</v>
      </c>
      <c r="AC2158" s="90">
        <v>54</v>
      </c>
      <c r="AD2158" s="90" t="str">
        <f>IF(AC2158="","",VLOOKUP(AC2158,状态名词!A:C,2,FALSE))</f>
        <v>spi</v>
      </c>
      <c r="AE2158" s="90" t="str">
        <f>IF(AC2158="","",VLOOKUP(AC2158,状态名词!A:C,3,FALSE))</f>
        <v>精神</v>
      </c>
      <c r="AF2158" s="90">
        <v>80</v>
      </c>
    </row>
    <row r="2159" spans="1:32">
      <c r="I2159" s="90" t="str">
        <f>IF(H2159="",I2158,VLOOKUP(H2159,装备类型!A:B,2,FALSE))</f>
        <v>手镯</v>
      </c>
      <c r="L2159" s="90" t="s">
        <v>225</v>
      </c>
      <c r="Q2159" s="55" t="str">
        <f t="shared" si="70"/>
        <v/>
      </c>
      <c r="Y2159" s="90" t="str">
        <f>IF(VLOOKUP(I2159,属性值!A:F,2,FALSE)&lt;17,"",IF(P2159="","",INT(VLOOKUP(P2159,属性值!A:G,R2159+1,FALSE)*VLOOKUP(I2159,属性值!A:F,5,FALSE))))</f>
        <v/>
      </c>
      <c r="Z2159" s="90" t="str">
        <f t="shared" si="71"/>
        <v/>
      </c>
      <c r="AA2159" s="90" t="str">
        <f>IF(VLOOKUP(I2159,属性值!A:B,2,FALSE)&gt;16,"",IF(P2159="","",INT(VLOOKUP(P2159,属性值!I:O,R2159+1,FALSE)*VLOOKUP(I2159,属性值!A:D,3,FALSE))))</f>
        <v/>
      </c>
      <c r="AB2159" s="90" t="str">
        <f>IF(VLOOKUP(I2159,属性值!A:B,2,FALSE)&gt;16,"",IF(P2159="","",INT(VLOOKUP(P2159,属性值!I:O,R2159+1,FALSE)*VLOOKUP(I2159,属性值!A:D,4,FALSE))))</f>
        <v/>
      </c>
      <c r="AC2159" s="90">
        <v>21</v>
      </c>
      <c r="AD2159" s="90" t="str">
        <f>IF(AC2159="","",VLOOKUP(AC2159,状态名词!A:C,2,FALSE))</f>
        <v>speed</v>
      </c>
      <c r="AE2159" s="90" t="str">
        <f>IF(AC2159="","",VLOOKUP(AC2159,状态名词!A:C,3,FALSE))</f>
        <v>速度+</v>
      </c>
      <c r="AF2159" s="90">
        <v>190</v>
      </c>
    </row>
    <row r="2160" spans="1:32">
      <c r="I2160" s="90" t="str">
        <f>IF(H2160="",I2159,VLOOKUP(H2160,装备类型!A:B,2,FALSE))</f>
        <v>手镯</v>
      </c>
      <c r="L2160" s="90" t="s">
        <v>225</v>
      </c>
      <c r="Q2160" s="55" t="str">
        <f t="shared" si="70"/>
        <v/>
      </c>
      <c r="Y2160" s="90" t="str">
        <f>IF(VLOOKUP(I2160,属性值!A:F,2,FALSE)&lt;17,"",IF(P2160="","",INT(VLOOKUP(P2160,属性值!A:G,R2160+1,FALSE)*VLOOKUP(I2160,属性值!A:F,5,FALSE))))</f>
        <v/>
      </c>
      <c r="Z2160" s="90" t="str">
        <f t="shared" si="71"/>
        <v/>
      </c>
      <c r="AA2160" s="90" t="str">
        <f>IF(VLOOKUP(I2160,属性值!A:B,2,FALSE)&gt;16,"",IF(P2160="","",INT(VLOOKUP(P2160,属性值!I:O,R2160+1,FALSE)*VLOOKUP(I2160,属性值!A:D,3,FALSE))))</f>
        <v/>
      </c>
      <c r="AB2160" s="90" t="str">
        <f>IF(VLOOKUP(I2160,属性值!A:B,2,FALSE)&gt;16,"",IF(P2160="","",INT(VLOOKUP(P2160,属性值!I:O,R2160+1,FALSE)*VLOOKUP(I2160,属性值!A:D,4,FALSE))))</f>
        <v/>
      </c>
      <c r="AC2160" s="90">
        <v>24</v>
      </c>
      <c r="AD2160" s="90" t="str">
        <f>IF(AC2160="","",VLOOKUP(AC2160,状态名词!A:C,2,FALSE))</f>
        <v>heal</v>
      </c>
      <c r="AE2160" s="90" t="str">
        <f>IF(AC2160="","",VLOOKUP(AC2160,状态名词!A:C,3,FALSE))</f>
        <v>治疗效果+</v>
      </c>
      <c r="AF2160" s="90">
        <v>190</v>
      </c>
    </row>
    <row r="2161" spans="1:32">
      <c r="I2161" s="90" t="str">
        <f>IF(H2161="",I2160,VLOOKUP(H2161,装备类型!A:B,2,FALSE))</f>
        <v>手镯</v>
      </c>
      <c r="J2161" s="90">
        <v>3</v>
      </c>
      <c r="K2161" s="90" t="s">
        <v>2537</v>
      </c>
      <c r="L2161" s="90" t="s">
        <v>2520</v>
      </c>
      <c r="O2161" s="90">
        <v>1</v>
      </c>
      <c r="P2161" s="90">
        <v>60</v>
      </c>
      <c r="Q2161" s="55">
        <f t="shared" si="70"/>
        <v>67</v>
      </c>
      <c r="R2161" s="90">
        <v>5</v>
      </c>
      <c r="T2161" s="90" t="s">
        <v>3348</v>
      </c>
      <c r="U2161" s="90">
        <v>33784</v>
      </c>
      <c r="Y2161" s="90" t="str">
        <f>IF(VLOOKUP(I2161,属性值!A:F,2,FALSE)&lt;17,"",IF(P2161="","",INT(VLOOKUP(P2161,属性值!A:G,R2161+1,FALSE)*VLOOKUP(I2161,属性值!A:F,5,FALSE))))</f>
        <v/>
      </c>
      <c r="Z2161" s="90" t="str">
        <f t="shared" si="71"/>
        <v/>
      </c>
      <c r="AA2161" s="90">
        <f>IF(VLOOKUP(I2161,属性值!A:B,2,FALSE)&gt;16,"",IF(P2161="","",INT(VLOOKUP(P2161,属性值!I:O,R2161+1,FALSE)*VLOOKUP(I2161,属性值!A:D,3,FALSE))))</f>
        <v>642</v>
      </c>
      <c r="AB2161" s="90">
        <f>IF(VLOOKUP(I2161,属性值!A:B,2,FALSE)&gt;16,"",IF(P2161="","",INT(VLOOKUP(P2161,属性值!I:O,R2161+1,FALSE)*VLOOKUP(I2161,属性值!A:D,4,FALSE))))</f>
        <v>1285</v>
      </c>
      <c r="AC2161" s="90">
        <v>54</v>
      </c>
      <c r="AD2161" s="90" t="str">
        <f>IF(AC2161="","",VLOOKUP(AC2161,状态名词!A:C,2,FALSE))</f>
        <v>spi</v>
      </c>
      <c r="AE2161" s="90" t="str">
        <f>IF(AC2161="","",VLOOKUP(AC2161,状态名词!A:C,3,FALSE))</f>
        <v>精神</v>
      </c>
      <c r="AF2161" s="90">
        <v>140</v>
      </c>
    </row>
    <row r="2162" spans="1:32">
      <c r="I2162" s="90" t="str">
        <f>IF(H2162="",I2161,VLOOKUP(H2162,装备类型!A:B,2,FALSE))</f>
        <v>手镯</v>
      </c>
      <c r="L2162" s="90" t="s">
        <v>225</v>
      </c>
      <c r="Q2162" s="55" t="str">
        <f t="shared" si="70"/>
        <v/>
      </c>
      <c r="Y2162" s="90" t="str">
        <f>IF(VLOOKUP(I2162,属性值!A:F,2,FALSE)&lt;17,"",IF(P2162="","",INT(VLOOKUP(P2162,属性值!A:G,R2162+1,FALSE)*VLOOKUP(I2162,属性值!A:F,5,FALSE))))</f>
        <v/>
      </c>
      <c r="Z2162" s="90" t="str">
        <f t="shared" si="71"/>
        <v/>
      </c>
      <c r="AA2162" s="90" t="str">
        <f>IF(VLOOKUP(I2162,属性值!A:B,2,FALSE)&gt;16,"",IF(P2162="","",INT(VLOOKUP(P2162,属性值!I:O,R2162+1,FALSE)*VLOOKUP(I2162,属性值!A:D,3,FALSE))))</f>
        <v/>
      </c>
      <c r="AB2162" s="90" t="str">
        <f>IF(VLOOKUP(I2162,属性值!A:B,2,FALSE)&gt;16,"",IF(P2162="","",INT(VLOOKUP(P2162,属性值!I:O,R2162+1,FALSE)*VLOOKUP(I2162,属性值!A:D,4,FALSE))))</f>
        <v/>
      </c>
      <c r="AC2162" s="90">
        <v>21</v>
      </c>
      <c r="AD2162" s="90" t="str">
        <f>IF(AC2162="","",VLOOKUP(AC2162,状态名词!A:C,2,FALSE))</f>
        <v>speed</v>
      </c>
      <c r="AE2162" s="90" t="str">
        <f>IF(AC2162="","",VLOOKUP(AC2162,状态名词!A:C,3,FALSE))</f>
        <v>速度+</v>
      </c>
      <c r="AF2162" s="90">
        <v>320</v>
      </c>
    </row>
    <row r="2163" spans="1:32">
      <c r="I2163" s="90" t="str">
        <f>IF(H2163="",I2162,VLOOKUP(H2163,装备类型!A:B,2,FALSE))</f>
        <v>手镯</v>
      </c>
      <c r="L2163" s="90" t="s">
        <v>225</v>
      </c>
      <c r="Q2163" s="55" t="str">
        <f t="shared" si="70"/>
        <v/>
      </c>
      <c r="Y2163" s="90" t="str">
        <f>IF(VLOOKUP(I2163,属性值!A:F,2,FALSE)&lt;17,"",IF(P2163="","",INT(VLOOKUP(P2163,属性值!A:G,R2163+1,FALSE)*VLOOKUP(I2163,属性值!A:F,5,FALSE))))</f>
        <v/>
      </c>
      <c r="Z2163" s="90" t="str">
        <f t="shared" si="71"/>
        <v/>
      </c>
      <c r="AA2163" s="90" t="str">
        <f>IF(VLOOKUP(I2163,属性值!A:B,2,FALSE)&gt;16,"",IF(P2163="","",INT(VLOOKUP(P2163,属性值!I:O,R2163+1,FALSE)*VLOOKUP(I2163,属性值!A:D,3,FALSE))))</f>
        <v/>
      </c>
      <c r="AB2163" s="90" t="str">
        <f>IF(VLOOKUP(I2163,属性值!A:B,2,FALSE)&gt;16,"",IF(P2163="","",INT(VLOOKUP(P2163,属性值!I:O,R2163+1,FALSE)*VLOOKUP(I2163,属性值!A:D,4,FALSE))))</f>
        <v/>
      </c>
      <c r="AC2163" s="90">
        <v>24</v>
      </c>
      <c r="AD2163" s="90" t="str">
        <f>IF(AC2163="","",VLOOKUP(AC2163,状态名词!A:C,2,FALSE))</f>
        <v>heal</v>
      </c>
      <c r="AE2163" s="90" t="str">
        <f>IF(AC2163="","",VLOOKUP(AC2163,状态名词!A:C,3,FALSE))</f>
        <v>治疗效果+</v>
      </c>
      <c r="AF2163" s="90">
        <v>320</v>
      </c>
    </row>
    <row r="2164" spans="1:32">
      <c r="A2164" s="90">
        <v>16133</v>
      </c>
      <c r="B2164" s="90">
        <v>20</v>
      </c>
      <c r="C2164" s="90">
        <v>4</v>
      </c>
      <c r="D2164" s="90">
        <v>20</v>
      </c>
      <c r="E2164" s="90">
        <v>5</v>
      </c>
      <c r="F2164" s="90">
        <v>-7</v>
      </c>
      <c r="H2164" s="90">
        <v>11</v>
      </c>
      <c r="I2164" s="90" t="str">
        <f>IF(H2164="",I2163,VLOOKUP(H2164,装备类型!A:B,2,FALSE))</f>
        <v>头部</v>
      </c>
      <c r="J2164" s="90">
        <v>1</v>
      </c>
      <c r="K2164" s="90" t="s">
        <v>2538</v>
      </c>
      <c r="L2164" s="90" t="s">
        <v>5509</v>
      </c>
      <c r="O2164" s="90">
        <v>1</v>
      </c>
      <c r="P2164" s="90">
        <v>20</v>
      </c>
      <c r="Q2164" s="55">
        <f t="shared" si="70"/>
        <v>25</v>
      </c>
      <c r="R2164" s="90">
        <v>4</v>
      </c>
      <c r="T2164" s="90" t="s">
        <v>3349</v>
      </c>
      <c r="Y2164" s="90" t="str">
        <f>IF(VLOOKUP(I2164,属性值!A:F,2,FALSE)&lt;17,"",IF(P2164="","",INT(VLOOKUP(P2164,属性值!A:G,R2164+1,FALSE)*VLOOKUP(I2164,属性值!A:F,5,FALSE))))</f>
        <v/>
      </c>
      <c r="Z2164" s="90" t="str">
        <f t="shared" si="71"/>
        <v/>
      </c>
      <c r="AA2164" s="90">
        <f>IF(VLOOKUP(I2164,属性值!A:B,2,FALSE)&gt;16,"",IF(P2164="","",INT(VLOOKUP(P2164,属性值!I:O,R2164+1,FALSE)*VLOOKUP(I2164,属性值!A:D,3,FALSE))))</f>
        <v>260</v>
      </c>
      <c r="AB2164" s="90">
        <f>IF(VLOOKUP(I2164,属性值!A:B,2,FALSE)&gt;16,"",IF(P2164="","",INT(VLOOKUP(P2164,属性值!I:O,R2164+1,FALSE)*VLOOKUP(I2164,属性值!A:D,4,FALSE))))</f>
        <v>130</v>
      </c>
      <c r="AC2164" s="90">
        <v>58</v>
      </c>
      <c r="AD2164" s="90" t="str">
        <f>IF(AC2164="","",VLOOKUP(AC2164,状态名词!A:C,2,FALSE))</f>
        <v>vit</v>
      </c>
      <c r="AE2164" s="90" t="str">
        <f>IF(AC2164="","",VLOOKUP(AC2164,状态名词!A:C,3,FALSE))</f>
        <v>体力</v>
      </c>
      <c r="AF2164" s="90">
        <v>20</v>
      </c>
    </row>
    <row r="2165" spans="1:32">
      <c r="I2165" s="90" t="str">
        <f>IF(H2165="",I2164,VLOOKUP(H2165,装备类型!A:B,2,FALSE))</f>
        <v>头部</v>
      </c>
      <c r="L2165" s="90" t="s">
        <v>225</v>
      </c>
      <c r="Q2165" s="55" t="str">
        <f t="shared" si="70"/>
        <v/>
      </c>
      <c r="Y2165" s="90" t="str">
        <f>IF(VLOOKUP(I2165,属性值!A:F,2,FALSE)&lt;17,"",IF(P2165="","",INT(VLOOKUP(P2165,属性值!A:G,R2165+1,FALSE)*VLOOKUP(I2165,属性值!A:F,5,FALSE))))</f>
        <v/>
      </c>
      <c r="Z2165" s="90" t="str">
        <f t="shared" si="71"/>
        <v/>
      </c>
      <c r="AA2165" s="90" t="str">
        <f>IF(VLOOKUP(I2165,属性值!A:B,2,FALSE)&gt;16,"",IF(P2165="","",INT(VLOOKUP(P2165,属性值!I:O,R2165+1,FALSE)*VLOOKUP(I2165,属性值!A:D,3,FALSE))))</f>
        <v/>
      </c>
      <c r="AB2165" s="90" t="str">
        <f>IF(VLOOKUP(I2165,属性值!A:B,2,FALSE)&gt;16,"",IF(P2165="","",INT(VLOOKUP(P2165,属性值!I:O,R2165+1,FALSE)*VLOOKUP(I2165,属性值!A:D,4,FALSE))))</f>
        <v/>
      </c>
      <c r="AC2165" s="90">
        <v>19</v>
      </c>
      <c r="AD2165" s="90" t="str">
        <f>IF(AC2165="","",VLOOKUP(AC2165,状态名词!A:C,2,FALSE))</f>
        <v>rating</v>
      </c>
      <c r="AE2165" s="90" t="str">
        <f>IF(AC2165="","",VLOOKUP(AC2165,状态名词!A:C,3,FALSE))</f>
        <v>暴击+</v>
      </c>
      <c r="AF2165" s="90">
        <v>60</v>
      </c>
    </row>
    <row r="2166" spans="1:32">
      <c r="I2166" s="90" t="str">
        <f>IF(H2166="",I2165,VLOOKUP(H2166,装备类型!A:B,2,FALSE))</f>
        <v>头部</v>
      </c>
      <c r="L2166" s="90" t="s">
        <v>225</v>
      </c>
      <c r="Q2166" s="55" t="str">
        <f t="shared" si="70"/>
        <v/>
      </c>
      <c r="Y2166" s="90" t="str">
        <f>IF(VLOOKUP(I2166,属性值!A:F,2,FALSE)&lt;17,"",IF(P2166="","",INT(VLOOKUP(P2166,属性值!A:G,R2166+1,FALSE)*VLOOKUP(I2166,属性值!A:F,5,FALSE))))</f>
        <v/>
      </c>
      <c r="Z2166" s="90" t="str">
        <f t="shared" si="71"/>
        <v/>
      </c>
      <c r="AA2166" s="90" t="str">
        <f>IF(VLOOKUP(I2166,属性值!A:B,2,FALSE)&gt;16,"",IF(P2166="","",INT(VLOOKUP(P2166,属性值!I:O,R2166+1,FALSE)*VLOOKUP(I2166,属性值!A:D,3,FALSE))))</f>
        <v/>
      </c>
      <c r="AB2166" s="90" t="str">
        <f>IF(VLOOKUP(I2166,属性值!A:B,2,FALSE)&gt;16,"",IF(P2166="","",INT(VLOOKUP(P2166,属性值!I:O,R2166+1,FALSE)*VLOOKUP(I2166,属性值!A:D,4,FALSE))))</f>
        <v/>
      </c>
      <c r="AC2166" s="90">
        <v>20</v>
      </c>
      <c r="AD2166" s="90" t="str">
        <f>IF(AC2166="","",VLOOKUP(AC2166,状态名词!A:C,2,FALSE))</f>
        <v>ratingdamage</v>
      </c>
      <c r="AE2166" s="90" t="str">
        <f>IF(AC2166="","",VLOOKUP(AC2166,状态名词!A:C,3,FALSE))</f>
        <v>暴伤+</v>
      </c>
      <c r="AF2166" s="90">
        <v>100</v>
      </c>
    </row>
    <row r="2167" spans="1:32">
      <c r="I2167" s="90" t="str">
        <f>IF(H2167="",I2166,VLOOKUP(H2167,装备类型!A:B,2,FALSE))</f>
        <v>头部</v>
      </c>
      <c r="J2167" s="90">
        <v>2</v>
      </c>
      <c r="K2167" s="90" t="s">
        <v>2540</v>
      </c>
      <c r="L2167" s="90" t="s">
        <v>2539</v>
      </c>
      <c r="O2167" s="90">
        <v>1</v>
      </c>
      <c r="P2167" s="90">
        <v>40</v>
      </c>
      <c r="Q2167" s="55">
        <f t="shared" si="70"/>
        <v>45</v>
      </c>
      <c r="R2167" s="90">
        <v>4</v>
      </c>
      <c r="T2167" s="90" t="s">
        <v>3349</v>
      </c>
      <c r="Y2167" s="90" t="str">
        <f>IF(VLOOKUP(I2167,属性值!A:F,2,FALSE)&lt;17,"",IF(P2167="","",INT(VLOOKUP(P2167,属性值!A:G,R2167+1,FALSE)*VLOOKUP(I2167,属性值!A:F,5,FALSE))))</f>
        <v/>
      </c>
      <c r="Z2167" s="90" t="str">
        <f t="shared" si="71"/>
        <v/>
      </c>
      <c r="AA2167" s="90">
        <f>IF(VLOOKUP(I2167,属性值!A:B,2,FALSE)&gt;16,"",IF(P2167="","",INT(VLOOKUP(P2167,属性值!I:O,R2167+1,FALSE)*VLOOKUP(I2167,属性值!A:D,3,FALSE))))</f>
        <v>572</v>
      </c>
      <c r="AB2167" s="90">
        <f>IF(VLOOKUP(I2167,属性值!A:B,2,FALSE)&gt;16,"",IF(P2167="","",INT(VLOOKUP(P2167,属性值!I:O,R2167+1,FALSE)*VLOOKUP(I2167,属性值!A:D,4,FALSE))))</f>
        <v>286</v>
      </c>
      <c r="AC2167" s="90">
        <v>58</v>
      </c>
      <c r="AD2167" s="90" t="str">
        <f>IF(AC2167="","",VLOOKUP(AC2167,状态名词!A:C,2,FALSE))</f>
        <v>vit</v>
      </c>
      <c r="AE2167" s="90" t="str">
        <f>IF(AC2167="","",VLOOKUP(AC2167,状态名词!A:C,3,FALSE))</f>
        <v>体力</v>
      </c>
      <c r="AF2167" s="90">
        <v>20</v>
      </c>
    </row>
    <row r="2168" spans="1:32">
      <c r="I2168" s="90" t="str">
        <f>IF(H2168="",I2167,VLOOKUP(H2168,装备类型!A:B,2,FALSE))</f>
        <v>头部</v>
      </c>
      <c r="L2168" s="90" t="s">
        <v>225</v>
      </c>
      <c r="Q2168" s="55" t="str">
        <f t="shared" si="70"/>
        <v/>
      </c>
      <c r="Y2168" s="90" t="str">
        <f>IF(VLOOKUP(I2168,属性值!A:F,2,FALSE)&lt;17,"",IF(P2168="","",INT(VLOOKUP(P2168,属性值!A:G,R2168+1,FALSE)*VLOOKUP(I2168,属性值!A:F,5,FALSE))))</f>
        <v/>
      </c>
      <c r="Z2168" s="90" t="str">
        <f t="shared" si="71"/>
        <v/>
      </c>
      <c r="AA2168" s="90" t="str">
        <f>IF(VLOOKUP(I2168,属性值!A:B,2,FALSE)&gt;16,"",IF(P2168="","",INT(VLOOKUP(P2168,属性值!I:O,R2168+1,FALSE)*VLOOKUP(I2168,属性值!A:D,3,FALSE))))</f>
        <v/>
      </c>
      <c r="AB2168" s="90" t="str">
        <f>IF(VLOOKUP(I2168,属性值!A:B,2,FALSE)&gt;16,"",IF(P2168="","",INT(VLOOKUP(P2168,属性值!I:O,R2168+1,FALSE)*VLOOKUP(I2168,属性值!A:D,4,FALSE))))</f>
        <v/>
      </c>
      <c r="AC2168" s="90">
        <v>19</v>
      </c>
      <c r="AD2168" s="90" t="str">
        <f>IF(AC2168="","",VLOOKUP(AC2168,状态名词!A:C,2,FALSE))</f>
        <v>rating</v>
      </c>
      <c r="AE2168" s="90" t="str">
        <f>IF(AC2168="","",VLOOKUP(AC2168,状态名词!A:C,3,FALSE))</f>
        <v>暴击+</v>
      </c>
      <c r="AF2168" s="90">
        <v>100</v>
      </c>
    </row>
    <row r="2169" spans="1:32">
      <c r="I2169" s="90" t="str">
        <f>IF(H2169="",I2168,VLOOKUP(H2169,装备类型!A:B,2,FALSE))</f>
        <v>头部</v>
      </c>
      <c r="L2169" s="90" t="s">
        <v>225</v>
      </c>
      <c r="Q2169" s="55" t="str">
        <f t="shared" si="70"/>
        <v/>
      </c>
      <c r="Y2169" s="90" t="str">
        <f>IF(VLOOKUP(I2169,属性值!A:F,2,FALSE)&lt;17,"",IF(P2169="","",INT(VLOOKUP(P2169,属性值!A:G,R2169+1,FALSE)*VLOOKUP(I2169,属性值!A:F,5,FALSE))))</f>
        <v/>
      </c>
      <c r="Z2169" s="90" t="str">
        <f t="shared" si="71"/>
        <v/>
      </c>
      <c r="AA2169" s="90" t="str">
        <f>IF(VLOOKUP(I2169,属性值!A:B,2,FALSE)&gt;16,"",IF(P2169="","",INT(VLOOKUP(P2169,属性值!I:O,R2169+1,FALSE)*VLOOKUP(I2169,属性值!A:D,3,FALSE))))</f>
        <v/>
      </c>
      <c r="AB2169" s="90" t="str">
        <f>IF(VLOOKUP(I2169,属性值!A:B,2,FALSE)&gt;16,"",IF(P2169="","",INT(VLOOKUP(P2169,属性值!I:O,R2169+1,FALSE)*VLOOKUP(I2169,属性值!A:D,4,FALSE))))</f>
        <v/>
      </c>
      <c r="AC2169" s="90">
        <v>20</v>
      </c>
      <c r="AD2169" s="90" t="str">
        <f>IF(AC2169="","",VLOOKUP(AC2169,状态名词!A:C,2,FALSE))</f>
        <v>ratingdamage</v>
      </c>
      <c r="AE2169" s="90" t="str">
        <f>IF(AC2169="","",VLOOKUP(AC2169,状态名词!A:C,3,FALSE))</f>
        <v>暴伤+</v>
      </c>
      <c r="AF2169" s="90">
        <v>150</v>
      </c>
    </row>
    <row r="2170" spans="1:32">
      <c r="I2170" s="90" t="str">
        <f>IF(H2170="",I2169,VLOOKUP(H2170,装备类型!A:B,2,FALSE))</f>
        <v>头部</v>
      </c>
      <c r="J2170" s="90">
        <v>3</v>
      </c>
      <c r="K2170" s="90" t="s">
        <v>2541</v>
      </c>
      <c r="L2170" s="90" t="s">
        <v>2539</v>
      </c>
      <c r="O2170" s="90">
        <v>1</v>
      </c>
      <c r="P2170" s="90">
        <v>60</v>
      </c>
      <c r="Q2170" s="55">
        <f t="shared" si="70"/>
        <v>67</v>
      </c>
      <c r="R2170" s="90">
        <v>5</v>
      </c>
      <c r="T2170" s="90" t="s">
        <v>3349</v>
      </c>
      <c r="U2170" s="90">
        <v>33785</v>
      </c>
      <c r="Y2170" s="90" t="str">
        <f>IF(VLOOKUP(I2170,属性值!A:F,2,FALSE)&lt;17,"",IF(P2170="","",INT(VLOOKUP(P2170,属性值!A:G,R2170+1,FALSE)*VLOOKUP(I2170,属性值!A:F,5,FALSE))))</f>
        <v/>
      </c>
      <c r="Z2170" s="90" t="str">
        <f t="shared" si="71"/>
        <v/>
      </c>
      <c r="AA2170" s="90">
        <f>IF(VLOOKUP(I2170,属性值!A:B,2,FALSE)&gt;16,"",IF(P2170="","",INT(VLOOKUP(P2170,属性值!I:O,R2170+1,FALSE)*VLOOKUP(I2170,属性值!A:D,3,FALSE))))</f>
        <v>1285</v>
      </c>
      <c r="AB2170" s="90">
        <f>IF(VLOOKUP(I2170,属性值!A:B,2,FALSE)&gt;16,"",IF(P2170="","",INT(VLOOKUP(P2170,属性值!I:O,R2170+1,FALSE)*VLOOKUP(I2170,属性值!A:D,4,FALSE))))</f>
        <v>642</v>
      </c>
      <c r="AC2170" s="90">
        <v>58</v>
      </c>
      <c r="AD2170" s="90" t="str">
        <f>IF(AC2170="","",VLOOKUP(AC2170,状态名词!A:C,2,FALSE))</f>
        <v>vit</v>
      </c>
      <c r="AE2170" s="90" t="str">
        <f>IF(AC2170="","",VLOOKUP(AC2170,状态名词!A:C,3,FALSE))</f>
        <v>体力</v>
      </c>
      <c r="AF2170" s="90">
        <v>40</v>
      </c>
    </row>
    <row r="2171" spans="1:32">
      <c r="I2171" s="90" t="str">
        <f>IF(H2171="",I2170,VLOOKUP(H2171,装备类型!A:B,2,FALSE))</f>
        <v>头部</v>
      </c>
      <c r="L2171" s="90" t="s">
        <v>225</v>
      </c>
      <c r="Q2171" s="55" t="str">
        <f t="shared" si="70"/>
        <v/>
      </c>
      <c r="Y2171" s="90" t="str">
        <f>IF(VLOOKUP(I2171,属性值!A:F,2,FALSE)&lt;17,"",IF(P2171="","",INT(VLOOKUP(P2171,属性值!A:G,R2171+1,FALSE)*VLOOKUP(I2171,属性值!A:F,5,FALSE))))</f>
        <v/>
      </c>
      <c r="Z2171" s="90" t="str">
        <f t="shared" si="71"/>
        <v/>
      </c>
      <c r="AA2171" s="90" t="str">
        <f>IF(VLOOKUP(I2171,属性值!A:B,2,FALSE)&gt;16,"",IF(P2171="","",INT(VLOOKUP(P2171,属性值!I:O,R2171+1,FALSE)*VLOOKUP(I2171,属性值!A:D,3,FALSE))))</f>
        <v/>
      </c>
      <c r="AB2171" s="90" t="str">
        <f>IF(VLOOKUP(I2171,属性值!A:B,2,FALSE)&gt;16,"",IF(P2171="","",INT(VLOOKUP(P2171,属性值!I:O,R2171+1,FALSE)*VLOOKUP(I2171,属性值!A:D,4,FALSE))))</f>
        <v/>
      </c>
      <c r="AC2171" s="90">
        <v>19</v>
      </c>
      <c r="AD2171" s="90" t="str">
        <f>IF(AC2171="","",VLOOKUP(AC2171,状态名词!A:C,2,FALSE))</f>
        <v>rating</v>
      </c>
      <c r="AE2171" s="90" t="str">
        <f>IF(AC2171="","",VLOOKUP(AC2171,状态名词!A:C,3,FALSE))</f>
        <v>暴击+</v>
      </c>
      <c r="AF2171" s="90">
        <v>160</v>
      </c>
    </row>
    <row r="2172" spans="1:32">
      <c r="I2172" s="90" t="str">
        <f>IF(H2172="",I2171,VLOOKUP(H2172,装备类型!A:B,2,FALSE))</f>
        <v>头部</v>
      </c>
      <c r="L2172" s="90" t="s">
        <v>225</v>
      </c>
      <c r="Q2172" s="55" t="str">
        <f t="shared" si="70"/>
        <v/>
      </c>
      <c r="Y2172" s="90" t="str">
        <f>IF(VLOOKUP(I2172,属性值!A:F,2,FALSE)&lt;17,"",IF(P2172="","",INT(VLOOKUP(P2172,属性值!A:G,R2172+1,FALSE)*VLOOKUP(I2172,属性值!A:F,5,FALSE))))</f>
        <v/>
      </c>
      <c r="Z2172" s="90" t="str">
        <f t="shared" si="71"/>
        <v/>
      </c>
      <c r="AA2172" s="90" t="str">
        <f>IF(VLOOKUP(I2172,属性值!A:B,2,FALSE)&gt;16,"",IF(P2172="","",INT(VLOOKUP(P2172,属性值!I:O,R2172+1,FALSE)*VLOOKUP(I2172,属性值!A:D,3,FALSE))))</f>
        <v/>
      </c>
      <c r="AB2172" s="90" t="str">
        <f>IF(VLOOKUP(I2172,属性值!A:B,2,FALSE)&gt;16,"",IF(P2172="","",INT(VLOOKUP(P2172,属性值!I:O,R2172+1,FALSE)*VLOOKUP(I2172,属性值!A:D,4,FALSE))))</f>
        <v/>
      </c>
      <c r="AC2172" s="90">
        <v>20</v>
      </c>
      <c r="AD2172" s="90" t="str">
        <f>IF(AC2172="","",VLOOKUP(AC2172,状态名词!A:C,2,FALSE))</f>
        <v>ratingdamage</v>
      </c>
      <c r="AE2172" s="90" t="str">
        <f>IF(AC2172="","",VLOOKUP(AC2172,状态名词!A:C,3,FALSE))</f>
        <v>暴伤+</v>
      </c>
      <c r="AF2172" s="90">
        <v>250</v>
      </c>
    </row>
    <row r="2173" spans="1:32">
      <c r="A2173" s="90">
        <v>16134</v>
      </c>
      <c r="B2173" s="90">
        <v>20</v>
      </c>
      <c r="C2173" s="90">
        <v>4</v>
      </c>
      <c r="D2173" s="90">
        <v>20</v>
      </c>
      <c r="E2173" s="90">
        <v>5</v>
      </c>
      <c r="F2173" s="90">
        <v>-7</v>
      </c>
      <c r="H2173" s="90">
        <v>12</v>
      </c>
      <c r="I2173" s="90" t="str">
        <f>IF(H2173="",I2172,VLOOKUP(H2173,装备类型!A:B,2,FALSE))</f>
        <v>胸部</v>
      </c>
      <c r="J2173" s="90">
        <v>1</v>
      </c>
      <c r="K2173" s="90" t="s">
        <v>2542</v>
      </c>
      <c r="L2173" s="90" t="s">
        <v>5509</v>
      </c>
      <c r="O2173" s="90">
        <v>1</v>
      </c>
      <c r="P2173" s="90">
        <v>20</v>
      </c>
      <c r="Q2173" s="55">
        <f t="shared" si="70"/>
        <v>25</v>
      </c>
      <c r="R2173" s="90">
        <v>4</v>
      </c>
      <c r="T2173" s="90" t="s">
        <v>3350</v>
      </c>
      <c r="Y2173" s="90" t="str">
        <f>IF(VLOOKUP(I2173,属性值!A:F,2,FALSE)&lt;17,"",IF(P2173="","",INT(VLOOKUP(P2173,属性值!A:G,R2173+1,FALSE)*VLOOKUP(I2173,属性值!A:F,5,FALSE))))</f>
        <v/>
      </c>
      <c r="Z2173" s="90" t="str">
        <f t="shared" si="71"/>
        <v/>
      </c>
      <c r="AA2173" s="90">
        <f>IF(VLOOKUP(I2173,属性值!A:B,2,FALSE)&gt;16,"",IF(P2173="","",INT(VLOOKUP(P2173,属性值!I:O,R2173+1,FALSE)*VLOOKUP(I2173,属性值!A:D,3,FALSE))))</f>
        <v>260</v>
      </c>
      <c r="AB2173" s="90">
        <f>IF(VLOOKUP(I2173,属性值!A:B,2,FALSE)&gt;16,"",IF(P2173="","",INT(VLOOKUP(P2173,属性值!I:O,R2173+1,FALSE)*VLOOKUP(I2173,属性值!A:D,4,FALSE))))</f>
        <v>130</v>
      </c>
      <c r="AC2173" s="90">
        <v>58</v>
      </c>
      <c r="AD2173" s="90" t="str">
        <f>IF(AC2173="","",VLOOKUP(AC2173,状态名词!A:C,2,FALSE))</f>
        <v>vit</v>
      </c>
      <c r="AE2173" s="90" t="str">
        <f>IF(AC2173="","",VLOOKUP(AC2173,状态名词!A:C,3,FALSE))</f>
        <v>体力</v>
      </c>
      <c r="AF2173" s="90">
        <v>20</v>
      </c>
    </row>
    <row r="2174" spans="1:32">
      <c r="I2174" s="90" t="str">
        <f>IF(H2174="",I2173,VLOOKUP(H2174,装备类型!A:B,2,FALSE))</f>
        <v>胸部</v>
      </c>
      <c r="L2174" s="90" t="s">
        <v>225</v>
      </c>
      <c r="Q2174" s="55" t="str">
        <f t="shared" si="70"/>
        <v/>
      </c>
      <c r="Y2174" s="90" t="str">
        <f>IF(VLOOKUP(I2174,属性值!A:F,2,FALSE)&lt;17,"",IF(P2174="","",INT(VLOOKUP(P2174,属性值!A:G,R2174+1,FALSE)*VLOOKUP(I2174,属性值!A:F,5,FALSE))))</f>
        <v/>
      </c>
      <c r="Z2174" s="90" t="str">
        <f t="shared" si="71"/>
        <v/>
      </c>
      <c r="AA2174" s="90" t="str">
        <f>IF(VLOOKUP(I2174,属性值!A:B,2,FALSE)&gt;16,"",IF(P2174="","",INT(VLOOKUP(P2174,属性值!I:O,R2174+1,FALSE)*VLOOKUP(I2174,属性值!A:D,3,FALSE))))</f>
        <v/>
      </c>
      <c r="AB2174" s="90" t="str">
        <f>IF(VLOOKUP(I2174,属性值!A:B,2,FALSE)&gt;16,"",IF(P2174="","",INT(VLOOKUP(P2174,属性值!I:O,R2174+1,FALSE)*VLOOKUP(I2174,属性值!A:D,4,FALSE))))</f>
        <v/>
      </c>
      <c r="AC2174" s="90">
        <v>19</v>
      </c>
      <c r="AD2174" s="90" t="str">
        <f>IF(AC2174="","",VLOOKUP(AC2174,状态名词!A:C,2,FALSE))</f>
        <v>rating</v>
      </c>
      <c r="AE2174" s="90" t="str">
        <f>IF(AC2174="","",VLOOKUP(AC2174,状态名词!A:C,3,FALSE))</f>
        <v>暴击+</v>
      </c>
      <c r="AF2174" s="90">
        <v>60</v>
      </c>
    </row>
    <row r="2175" spans="1:32">
      <c r="I2175" s="90" t="str">
        <f>IF(H2175="",I2174,VLOOKUP(H2175,装备类型!A:B,2,FALSE))</f>
        <v>胸部</v>
      </c>
      <c r="L2175" s="90" t="s">
        <v>225</v>
      </c>
      <c r="Q2175" s="55" t="str">
        <f t="shared" si="70"/>
        <v/>
      </c>
      <c r="Y2175" s="90" t="str">
        <f>IF(VLOOKUP(I2175,属性值!A:F,2,FALSE)&lt;17,"",IF(P2175="","",INT(VLOOKUP(P2175,属性值!A:G,R2175+1,FALSE)*VLOOKUP(I2175,属性值!A:F,5,FALSE))))</f>
        <v/>
      </c>
      <c r="Z2175" s="90" t="str">
        <f t="shared" si="71"/>
        <v/>
      </c>
      <c r="AA2175" s="90" t="str">
        <f>IF(VLOOKUP(I2175,属性值!A:B,2,FALSE)&gt;16,"",IF(P2175="","",INT(VLOOKUP(P2175,属性值!I:O,R2175+1,FALSE)*VLOOKUP(I2175,属性值!A:D,3,FALSE))))</f>
        <v/>
      </c>
      <c r="AB2175" s="90" t="str">
        <f>IF(VLOOKUP(I2175,属性值!A:B,2,FALSE)&gt;16,"",IF(P2175="","",INT(VLOOKUP(P2175,属性值!I:O,R2175+1,FALSE)*VLOOKUP(I2175,属性值!A:D,4,FALSE))))</f>
        <v/>
      </c>
      <c r="AC2175" s="90">
        <v>20</v>
      </c>
      <c r="AD2175" s="90" t="str">
        <f>IF(AC2175="","",VLOOKUP(AC2175,状态名词!A:C,2,FALSE))</f>
        <v>ratingdamage</v>
      </c>
      <c r="AE2175" s="90" t="str">
        <f>IF(AC2175="","",VLOOKUP(AC2175,状态名词!A:C,3,FALSE))</f>
        <v>暴伤+</v>
      </c>
      <c r="AF2175" s="90">
        <v>100</v>
      </c>
    </row>
    <row r="2176" spans="1:32">
      <c r="I2176" s="90" t="str">
        <f>IF(H2176="",I2175,VLOOKUP(H2176,装备类型!A:B,2,FALSE))</f>
        <v>胸部</v>
      </c>
      <c r="J2176" s="90">
        <v>2</v>
      </c>
      <c r="K2176" s="90" t="s">
        <v>2543</v>
      </c>
      <c r="L2176" s="90" t="s">
        <v>2539</v>
      </c>
      <c r="O2176" s="90">
        <v>1</v>
      </c>
      <c r="P2176" s="90">
        <v>40</v>
      </c>
      <c r="Q2176" s="55">
        <f t="shared" si="70"/>
        <v>45</v>
      </c>
      <c r="R2176" s="90">
        <v>4</v>
      </c>
      <c r="T2176" s="90" t="s">
        <v>3350</v>
      </c>
      <c r="Y2176" s="90" t="str">
        <f>IF(VLOOKUP(I2176,属性值!A:F,2,FALSE)&lt;17,"",IF(P2176="","",INT(VLOOKUP(P2176,属性值!A:G,R2176+1,FALSE)*VLOOKUP(I2176,属性值!A:F,5,FALSE))))</f>
        <v/>
      </c>
      <c r="Z2176" s="90" t="str">
        <f t="shared" si="71"/>
        <v/>
      </c>
      <c r="AA2176" s="90">
        <f>IF(VLOOKUP(I2176,属性值!A:B,2,FALSE)&gt;16,"",IF(P2176="","",INT(VLOOKUP(P2176,属性值!I:O,R2176+1,FALSE)*VLOOKUP(I2176,属性值!A:D,3,FALSE))))</f>
        <v>572</v>
      </c>
      <c r="AB2176" s="90">
        <f>IF(VLOOKUP(I2176,属性值!A:B,2,FALSE)&gt;16,"",IF(P2176="","",INT(VLOOKUP(P2176,属性值!I:O,R2176+1,FALSE)*VLOOKUP(I2176,属性值!A:D,4,FALSE))))</f>
        <v>286</v>
      </c>
      <c r="AC2176" s="90">
        <v>58</v>
      </c>
      <c r="AD2176" s="90" t="str">
        <f>IF(AC2176="","",VLOOKUP(AC2176,状态名词!A:C,2,FALSE))</f>
        <v>vit</v>
      </c>
      <c r="AE2176" s="90" t="str">
        <f>IF(AC2176="","",VLOOKUP(AC2176,状态名词!A:C,3,FALSE))</f>
        <v>体力</v>
      </c>
      <c r="AF2176" s="90">
        <v>20</v>
      </c>
    </row>
    <row r="2177" spans="1:32">
      <c r="I2177" s="90" t="str">
        <f>IF(H2177="",I2176,VLOOKUP(H2177,装备类型!A:B,2,FALSE))</f>
        <v>胸部</v>
      </c>
      <c r="L2177" s="90" t="s">
        <v>225</v>
      </c>
      <c r="Q2177" s="55" t="str">
        <f t="shared" si="70"/>
        <v/>
      </c>
      <c r="Y2177" s="90" t="str">
        <f>IF(VLOOKUP(I2177,属性值!A:F,2,FALSE)&lt;17,"",IF(P2177="","",INT(VLOOKUP(P2177,属性值!A:G,R2177+1,FALSE)*VLOOKUP(I2177,属性值!A:F,5,FALSE))))</f>
        <v/>
      </c>
      <c r="Z2177" s="90" t="str">
        <f t="shared" si="71"/>
        <v/>
      </c>
      <c r="AA2177" s="90" t="str">
        <f>IF(VLOOKUP(I2177,属性值!A:B,2,FALSE)&gt;16,"",IF(P2177="","",INT(VLOOKUP(P2177,属性值!I:O,R2177+1,FALSE)*VLOOKUP(I2177,属性值!A:D,3,FALSE))))</f>
        <v/>
      </c>
      <c r="AB2177" s="90" t="str">
        <f>IF(VLOOKUP(I2177,属性值!A:B,2,FALSE)&gt;16,"",IF(P2177="","",INT(VLOOKUP(P2177,属性值!I:O,R2177+1,FALSE)*VLOOKUP(I2177,属性值!A:D,4,FALSE))))</f>
        <v/>
      </c>
      <c r="AC2177" s="90">
        <v>19</v>
      </c>
      <c r="AD2177" s="90" t="str">
        <f>IF(AC2177="","",VLOOKUP(AC2177,状态名词!A:C,2,FALSE))</f>
        <v>rating</v>
      </c>
      <c r="AE2177" s="90" t="str">
        <f>IF(AC2177="","",VLOOKUP(AC2177,状态名词!A:C,3,FALSE))</f>
        <v>暴击+</v>
      </c>
      <c r="AF2177" s="90">
        <v>100</v>
      </c>
    </row>
    <row r="2178" spans="1:32">
      <c r="I2178" s="90" t="str">
        <f>IF(H2178="",I2177,VLOOKUP(H2178,装备类型!A:B,2,FALSE))</f>
        <v>胸部</v>
      </c>
      <c r="L2178" s="90" t="s">
        <v>225</v>
      </c>
      <c r="Q2178" s="55" t="str">
        <f t="shared" si="70"/>
        <v/>
      </c>
      <c r="Y2178" s="90" t="str">
        <f>IF(VLOOKUP(I2178,属性值!A:F,2,FALSE)&lt;17,"",IF(P2178="","",INT(VLOOKUP(P2178,属性值!A:G,R2178+1,FALSE)*VLOOKUP(I2178,属性值!A:F,5,FALSE))))</f>
        <v/>
      </c>
      <c r="Z2178" s="90" t="str">
        <f t="shared" si="71"/>
        <v/>
      </c>
      <c r="AA2178" s="90" t="str">
        <f>IF(VLOOKUP(I2178,属性值!A:B,2,FALSE)&gt;16,"",IF(P2178="","",INT(VLOOKUP(P2178,属性值!I:O,R2178+1,FALSE)*VLOOKUP(I2178,属性值!A:D,3,FALSE))))</f>
        <v/>
      </c>
      <c r="AB2178" s="90" t="str">
        <f>IF(VLOOKUP(I2178,属性值!A:B,2,FALSE)&gt;16,"",IF(P2178="","",INT(VLOOKUP(P2178,属性值!I:O,R2178+1,FALSE)*VLOOKUP(I2178,属性值!A:D,4,FALSE))))</f>
        <v/>
      </c>
      <c r="AC2178" s="90">
        <v>20</v>
      </c>
      <c r="AD2178" s="90" t="str">
        <f>IF(AC2178="","",VLOOKUP(AC2178,状态名词!A:C,2,FALSE))</f>
        <v>ratingdamage</v>
      </c>
      <c r="AE2178" s="90" t="str">
        <f>IF(AC2178="","",VLOOKUP(AC2178,状态名词!A:C,3,FALSE))</f>
        <v>暴伤+</v>
      </c>
      <c r="AF2178" s="90">
        <v>150</v>
      </c>
    </row>
    <row r="2179" spans="1:32">
      <c r="I2179" s="90" t="str">
        <f>IF(H2179="",I2178,VLOOKUP(H2179,装备类型!A:B,2,FALSE))</f>
        <v>胸部</v>
      </c>
      <c r="J2179" s="90">
        <v>3</v>
      </c>
      <c r="K2179" s="90" t="s">
        <v>2544</v>
      </c>
      <c r="L2179" s="90" t="s">
        <v>2539</v>
      </c>
      <c r="O2179" s="90">
        <v>1</v>
      </c>
      <c r="P2179" s="90">
        <v>60</v>
      </c>
      <c r="Q2179" s="55">
        <f t="shared" si="70"/>
        <v>67</v>
      </c>
      <c r="R2179" s="90">
        <v>5</v>
      </c>
      <c r="T2179" s="90" t="s">
        <v>3350</v>
      </c>
      <c r="U2179" s="90">
        <v>33786</v>
      </c>
      <c r="Y2179" s="90" t="str">
        <f>IF(VLOOKUP(I2179,属性值!A:F,2,FALSE)&lt;17,"",IF(P2179="","",INT(VLOOKUP(P2179,属性值!A:G,R2179+1,FALSE)*VLOOKUP(I2179,属性值!A:F,5,FALSE))))</f>
        <v/>
      </c>
      <c r="Z2179" s="90" t="str">
        <f t="shared" si="71"/>
        <v/>
      </c>
      <c r="AA2179" s="90">
        <f>IF(VLOOKUP(I2179,属性值!A:B,2,FALSE)&gt;16,"",IF(P2179="","",INT(VLOOKUP(P2179,属性值!I:O,R2179+1,FALSE)*VLOOKUP(I2179,属性值!A:D,3,FALSE))))</f>
        <v>1285</v>
      </c>
      <c r="AB2179" s="90">
        <f>IF(VLOOKUP(I2179,属性值!A:B,2,FALSE)&gt;16,"",IF(P2179="","",INT(VLOOKUP(P2179,属性值!I:O,R2179+1,FALSE)*VLOOKUP(I2179,属性值!A:D,4,FALSE))))</f>
        <v>642</v>
      </c>
      <c r="AC2179" s="90">
        <v>58</v>
      </c>
      <c r="AD2179" s="90" t="str">
        <f>IF(AC2179="","",VLOOKUP(AC2179,状态名词!A:C,2,FALSE))</f>
        <v>vit</v>
      </c>
      <c r="AE2179" s="90" t="str">
        <f>IF(AC2179="","",VLOOKUP(AC2179,状态名词!A:C,3,FALSE))</f>
        <v>体力</v>
      </c>
      <c r="AF2179" s="90">
        <v>40</v>
      </c>
    </row>
    <row r="2180" spans="1:32">
      <c r="I2180" s="90" t="str">
        <f>IF(H2180="",I2179,VLOOKUP(H2180,装备类型!A:B,2,FALSE))</f>
        <v>胸部</v>
      </c>
      <c r="L2180" s="90" t="s">
        <v>225</v>
      </c>
      <c r="Q2180" s="55" t="str">
        <f t="shared" si="70"/>
        <v/>
      </c>
      <c r="Y2180" s="90" t="str">
        <f>IF(VLOOKUP(I2180,属性值!A:F,2,FALSE)&lt;17,"",IF(P2180="","",INT(VLOOKUP(P2180,属性值!A:G,R2180+1,FALSE)*VLOOKUP(I2180,属性值!A:F,5,FALSE))))</f>
        <v/>
      </c>
      <c r="Z2180" s="90" t="str">
        <f t="shared" si="71"/>
        <v/>
      </c>
      <c r="AA2180" s="90" t="str">
        <f>IF(VLOOKUP(I2180,属性值!A:B,2,FALSE)&gt;16,"",IF(P2180="","",INT(VLOOKUP(P2180,属性值!I:O,R2180+1,FALSE)*VLOOKUP(I2180,属性值!A:D,3,FALSE))))</f>
        <v/>
      </c>
      <c r="AB2180" s="90" t="str">
        <f>IF(VLOOKUP(I2180,属性值!A:B,2,FALSE)&gt;16,"",IF(P2180="","",INT(VLOOKUP(P2180,属性值!I:O,R2180+1,FALSE)*VLOOKUP(I2180,属性值!A:D,4,FALSE))))</f>
        <v/>
      </c>
      <c r="AC2180" s="90">
        <v>19</v>
      </c>
      <c r="AD2180" s="90" t="str">
        <f>IF(AC2180="","",VLOOKUP(AC2180,状态名词!A:C,2,FALSE))</f>
        <v>rating</v>
      </c>
      <c r="AE2180" s="90" t="str">
        <f>IF(AC2180="","",VLOOKUP(AC2180,状态名词!A:C,3,FALSE))</f>
        <v>暴击+</v>
      </c>
      <c r="AF2180" s="90">
        <v>160</v>
      </c>
    </row>
    <row r="2181" spans="1:32">
      <c r="I2181" s="90" t="str">
        <f>IF(H2181="",I2180,VLOOKUP(H2181,装备类型!A:B,2,FALSE))</f>
        <v>胸部</v>
      </c>
      <c r="L2181" s="90" t="s">
        <v>225</v>
      </c>
      <c r="Q2181" s="55" t="str">
        <f t="shared" si="70"/>
        <v/>
      </c>
      <c r="Y2181" s="90" t="str">
        <f>IF(VLOOKUP(I2181,属性值!A:F,2,FALSE)&lt;17,"",IF(P2181="","",INT(VLOOKUP(P2181,属性值!A:G,R2181+1,FALSE)*VLOOKUP(I2181,属性值!A:F,5,FALSE))))</f>
        <v/>
      </c>
      <c r="Z2181" s="90" t="str">
        <f t="shared" si="71"/>
        <v/>
      </c>
      <c r="AA2181" s="90" t="str">
        <f>IF(VLOOKUP(I2181,属性值!A:B,2,FALSE)&gt;16,"",IF(P2181="","",INT(VLOOKUP(P2181,属性值!I:O,R2181+1,FALSE)*VLOOKUP(I2181,属性值!A:D,3,FALSE))))</f>
        <v/>
      </c>
      <c r="AB2181" s="90" t="str">
        <f>IF(VLOOKUP(I2181,属性值!A:B,2,FALSE)&gt;16,"",IF(P2181="","",INT(VLOOKUP(P2181,属性值!I:O,R2181+1,FALSE)*VLOOKUP(I2181,属性值!A:D,4,FALSE))))</f>
        <v/>
      </c>
      <c r="AC2181" s="90">
        <v>20</v>
      </c>
      <c r="AD2181" s="90" t="str">
        <f>IF(AC2181="","",VLOOKUP(AC2181,状态名词!A:C,2,FALSE))</f>
        <v>ratingdamage</v>
      </c>
      <c r="AE2181" s="90" t="str">
        <f>IF(AC2181="","",VLOOKUP(AC2181,状态名词!A:C,3,FALSE))</f>
        <v>暴伤+</v>
      </c>
      <c r="AF2181" s="90">
        <v>250</v>
      </c>
    </row>
    <row r="2182" spans="1:32">
      <c r="A2182" s="90">
        <v>16135</v>
      </c>
      <c r="B2182" s="90">
        <v>20</v>
      </c>
      <c r="C2182" s="90">
        <v>4</v>
      </c>
      <c r="D2182" s="90">
        <v>20</v>
      </c>
      <c r="E2182" s="90">
        <v>5</v>
      </c>
      <c r="F2182" s="90">
        <v>-7</v>
      </c>
      <c r="H2182" s="90">
        <v>13</v>
      </c>
      <c r="I2182" s="90" t="str">
        <f>IF(H2182="",I2181,VLOOKUP(H2182,装备类型!A:B,2,FALSE))</f>
        <v>腿部</v>
      </c>
      <c r="J2182" s="90">
        <v>1</v>
      </c>
      <c r="K2182" s="90" t="s">
        <v>2545</v>
      </c>
      <c r="L2182" s="90" t="s">
        <v>5509</v>
      </c>
      <c r="O2182" s="90">
        <v>1</v>
      </c>
      <c r="P2182" s="90">
        <v>20</v>
      </c>
      <c r="Q2182" s="55">
        <f t="shared" si="70"/>
        <v>25</v>
      </c>
      <c r="R2182" s="90">
        <v>4</v>
      </c>
      <c r="T2182" s="90" t="s">
        <v>3351</v>
      </c>
      <c r="Y2182" s="90" t="str">
        <f>IF(VLOOKUP(I2182,属性值!A:F,2,FALSE)&lt;17,"",IF(P2182="","",INT(VLOOKUP(P2182,属性值!A:G,R2182+1,FALSE)*VLOOKUP(I2182,属性值!A:F,5,FALSE))))</f>
        <v/>
      </c>
      <c r="Z2182" s="90" t="str">
        <f t="shared" si="71"/>
        <v/>
      </c>
      <c r="AA2182" s="90">
        <f>IF(VLOOKUP(I2182,属性值!A:B,2,FALSE)&gt;16,"",IF(P2182="","",INT(VLOOKUP(P2182,属性值!I:O,R2182+1,FALSE)*VLOOKUP(I2182,属性值!A:D,3,FALSE))))</f>
        <v>260</v>
      </c>
      <c r="AB2182" s="90">
        <f>IF(VLOOKUP(I2182,属性值!A:B,2,FALSE)&gt;16,"",IF(P2182="","",INT(VLOOKUP(P2182,属性值!I:O,R2182+1,FALSE)*VLOOKUP(I2182,属性值!A:D,4,FALSE))))</f>
        <v>130</v>
      </c>
      <c r="AC2182" s="90">
        <v>58</v>
      </c>
      <c r="AD2182" s="90" t="str">
        <f>IF(AC2182="","",VLOOKUP(AC2182,状态名词!A:C,2,FALSE))</f>
        <v>vit</v>
      </c>
      <c r="AE2182" s="90" t="str">
        <f>IF(AC2182="","",VLOOKUP(AC2182,状态名词!A:C,3,FALSE))</f>
        <v>体力</v>
      </c>
      <c r="AF2182" s="90">
        <v>20</v>
      </c>
    </row>
    <row r="2183" spans="1:32">
      <c r="I2183" s="90" t="str">
        <f>IF(H2183="",I2182,VLOOKUP(H2183,装备类型!A:B,2,FALSE))</f>
        <v>腿部</v>
      </c>
      <c r="L2183" s="90" t="s">
        <v>225</v>
      </c>
      <c r="Q2183" s="55" t="str">
        <f t="shared" si="70"/>
        <v/>
      </c>
      <c r="Y2183" s="90" t="str">
        <f>IF(VLOOKUP(I2183,属性值!A:F,2,FALSE)&lt;17,"",IF(P2183="","",INT(VLOOKUP(P2183,属性值!A:G,R2183+1,FALSE)*VLOOKUP(I2183,属性值!A:F,5,FALSE))))</f>
        <v/>
      </c>
      <c r="Z2183" s="90" t="str">
        <f t="shared" si="71"/>
        <v/>
      </c>
      <c r="AA2183" s="90" t="str">
        <f>IF(VLOOKUP(I2183,属性值!A:B,2,FALSE)&gt;16,"",IF(P2183="","",INT(VLOOKUP(P2183,属性值!I:O,R2183+1,FALSE)*VLOOKUP(I2183,属性值!A:D,3,FALSE))))</f>
        <v/>
      </c>
      <c r="AB2183" s="90" t="str">
        <f>IF(VLOOKUP(I2183,属性值!A:B,2,FALSE)&gt;16,"",IF(P2183="","",INT(VLOOKUP(P2183,属性值!I:O,R2183+1,FALSE)*VLOOKUP(I2183,属性值!A:D,4,FALSE))))</f>
        <v/>
      </c>
      <c r="AC2183" s="90">
        <v>19</v>
      </c>
      <c r="AD2183" s="90" t="str">
        <f>IF(AC2183="","",VLOOKUP(AC2183,状态名词!A:C,2,FALSE))</f>
        <v>rating</v>
      </c>
      <c r="AE2183" s="90" t="str">
        <f>IF(AC2183="","",VLOOKUP(AC2183,状态名词!A:C,3,FALSE))</f>
        <v>暴击+</v>
      </c>
      <c r="AF2183" s="90">
        <v>60</v>
      </c>
    </row>
    <row r="2184" spans="1:32">
      <c r="I2184" s="90" t="str">
        <f>IF(H2184="",I2183,VLOOKUP(H2184,装备类型!A:B,2,FALSE))</f>
        <v>腿部</v>
      </c>
      <c r="L2184" s="90" t="s">
        <v>225</v>
      </c>
      <c r="Q2184" s="55" t="str">
        <f t="shared" si="70"/>
        <v/>
      </c>
      <c r="Y2184" s="90" t="str">
        <f>IF(VLOOKUP(I2184,属性值!A:F,2,FALSE)&lt;17,"",IF(P2184="","",INT(VLOOKUP(P2184,属性值!A:G,R2184+1,FALSE)*VLOOKUP(I2184,属性值!A:F,5,FALSE))))</f>
        <v/>
      </c>
      <c r="Z2184" s="90" t="str">
        <f t="shared" si="71"/>
        <v/>
      </c>
      <c r="AA2184" s="90" t="str">
        <f>IF(VLOOKUP(I2184,属性值!A:B,2,FALSE)&gt;16,"",IF(P2184="","",INT(VLOOKUP(P2184,属性值!I:O,R2184+1,FALSE)*VLOOKUP(I2184,属性值!A:D,3,FALSE))))</f>
        <v/>
      </c>
      <c r="AB2184" s="90" t="str">
        <f>IF(VLOOKUP(I2184,属性值!A:B,2,FALSE)&gt;16,"",IF(P2184="","",INT(VLOOKUP(P2184,属性值!I:O,R2184+1,FALSE)*VLOOKUP(I2184,属性值!A:D,4,FALSE))))</f>
        <v/>
      </c>
      <c r="AC2184" s="90">
        <v>20</v>
      </c>
      <c r="AD2184" s="90" t="str">
        <f>IF(AC2184="","",VLOOKUP(AC2184,状态名词!A:C,2,FALSE))</f>
        <v>ratingdamage</v>
      </c>
      <c r="AE2184" s="90" t="str">
        <f>IF(AC2184="","",VLOOKUP(AC2184,状态名词!A:C,3,FALSE))</f>
        <v>暴伤+</v>
      </c>
      <c r="AF2184" s="90">
        <v>100</v>
      </c>
    </row>
    <row r="2185" spans="1:32">
      <c r="I2185" s="90" t="str">
        <f>IF(H2185="",I2184,VLOOKUP(H2185,装备类型!A:B,2,FALSE))</f>
        <v>腿部</v>
      </c>
      <c r="J2185" s="90">
        <v>2</v>
      </c>
      <c r="K2185" s="90" t="s">
        <v>2546</v>
      </c>
      <c r="L2185" s="90" t="s">
        <v>2539</v>
      </c>
      <c r="O2185" s="90">
        <v>1</v>
      </c>
      <c r="P2185" s="90">
        <v>40</v>
      </c>
      <c r="Q2185" s="55">
        <f t="shared" si="70"/>
        <v>45</v>
      </c>
      <c r="R2185" s="90">
        <v>4</v>
      </c>
      <c r="T2185" s="90" t="s">
        <v>3351</v>
      </c>
      <c r="Y2185" s="90" t="str">
        <f>IF(VLOOKUP(I2185,属性值!A:F,2,FALSE)&lt;17,"",IF(P2185="","",INT(VLOOKUP(P2185,属性值!A:G,R2185+1,FALSE)*VLOOKUP(I2185,属性值!A:F,5,FALSE))))</f>
        <v/>
      </c>
      <c r="Z2185" s="90" t="str">
        <f t="shared" si="71"/>
        <v/>
      </c>
      <c r="AA2185" s="90">
        <f>IF(VLOOKUP(I2185,属性值!A:B,2,FALSE)&gt;16,"",IF(P2185="","",INT(VLOOKUP(P2185,属性值!I:O,R2185+1,FALSE)*VLOOKUP(I2185,属性值!A:D,3,FALSE))))</f>
        <v>572</v>
      </c>
      <c r="AB2185" s="90">
        <f>IF(VLOOKUP(I2185,属性值!A:B,2,FALSE)&gt;16,"",IF(P2185="","",INT(VLOOKUP(P2185,属性值!I:O,R2185+1,FALSE)*VLOOKUP(I2185,属性值!A:D,4,FALSE))))</f>
        <v>286</v>
      </c>
      <c r="AC2185" s="90">
        <v>58</v>
      </c>
      <c r="AD2185" s="90" t="str">
        <f>IF(AC2185="","",VLOOKUP(AC2185,状态名词!A:C,2,FALSE))</f>
        <v>vit</v>
      </c>
      <c r="AE2185" s="90" t="str">
        <f>IF(AC2185="","",VLOOKUP(AC2185,状态名词!A:C,3,FALSE))</f>
        <v>体力</v>
      </c>
      <c r="AF2185" s="90">
        <v>20</v>
      </c>
    </row>
    <row r="2186" spans="1:32">
      <c r="I2186" s="90" t="str">
        <f>IF(H2186="",I2185,VLOOKUP(H2186,装备类型!A:B,2,FALSE))</f>
        <v>腿部</v>
      </c>
      <c r="L2186" s="90" t="s">
        <v>225</v>
      </c>
      <c r="Q2186" s="55" t="str">
        <f t="shared" si="70"/>
        <v/>
      </c>
      <c r="Y2186" s="90" t="str">
        <f>IF(VLOOKUP(I2186,属性值!A:F,2,FALSE)&lt;17,"",IF(P2186="","",INT(VLOOKUP(P2186,属性值!A:G,R2186+1,FALSE)*VLOOKUP(I2186,属性值!A:F,5,FALSE))))</f>
        <v/>
      </c>
      <c r="Z2186" s="90" t="str">
        <f t="shared" si="71"/>
        <v/>
      </c>
      <c r="AA2186" s="90" t="str">
        <f>IF(VLOOKUP(I2186,属性值!A:B,2,FALSE)&gt;16,"",IF(P2186="","",INT(VLOOKUP(P2186,属性值!I:O,R2186+1,FALSE)*VLOOKUP(I2186,属性值!A:D,3,FALSE))))</f>
        <v/>
      </c>
      <c r="AB2186" s="90" t="str">
        <f>IF(VLOOKUP(I2186,属性值!A:B,2,FALSE)&gt;16,"",IF(P2186="","",INT(VLOOKUP(P2186,属性值!I:O,R2186+1,FALSE)*VLOOKUP(I2186,属性值!A:D,4,FALSE))))</f>
        <v/>
      </c>
      <c r="AC2186" s="90">
        <v>19</v>
      </c>
      <c r="AD2186" s="90" t="str">
        <f>IF(AC2186="","",VLOOKUP(AC2186,状态名词!A:C,2,FALSE))</f>
        <v>rating</v>
      </c>
      <c r="AE2186" s="90" t="str">
        <f>IF(AC2186="","",VLOOKUP(AC2186,状态名词!A:C,3,FALSE))</f>
        <v>暴击+</v>
      </c>
      <c r="AF2186" s="90">
        <v>100</v>
      </c>
    </row>
    <row r="2187" spans="1:32">
      <c r="I2187" s="90" t="str">
        <f>IF(H2187="",I2186,VLOOKUP(H2187,装备类型!A:B,2,FALSE))</f>
        <v>腿部</v>
      </c>
      <c r="L2187" s="90" t="s">
        <v>225</v>
      </c>
      <c r="Q2187" s="55" t="str">
        <f t="shared" si="70"/>
        <v/>
      </c>
      <c r="Y2187" s="90" t="str">
        <f>IF(VLOOKUP(I2187,属性值!A:F,2,FALSE)&lt;17,"",IF(P2187="","",INT(VLOOKUP(P2187,属性值!A:G,R2187+1,FALSE)*VLOOKUP(I2187,属性值!A:F,5,FALSE))))</f>
        <v/>
      </c>
      <c r="Z2187" s="90" t="str">
        <f t="shared" si="71"/>
        <v/>
      </c>
      <c r="AA2187" s="90" t="str">
        <f>IF(VLOOKUP(I2187,属性值!A:B,2,FALSE)&gt;16,"",IF(P2187="","",INT(VLOOKUP(P2187,属性值!I:O,R2187+1,FALSE)*VLOOKUP(I2187,属性值!A:D,3,FALSE))))</f>
        <v/>
      </c>
      <c r="AB2187" s="90" t="str">
        <f>IF(VLOOKUP(I2187,属性值!A:B,2,FALSE)&gt;16,"",IF(P2187="","",INT(VLOOKUP(P2187,属性值!I:O,R2187+1,FALSE)*VLOOKUP(I2187,属性值!A:D,4,FALSE))))</f>
        <v/>
      </c>
      <c r="AC2187" s="90">
        <v>20</v>
      </c>
      <c r="AD2187" s="90" t="str">
        <f>IF(AC2187="","",VLOOKUP(AC2187,状态名词!A:C,2,FALSE))</f>
        <v>ratingdamage</v>
      </c>
      <c r="AE2187" s="90" t="str">
        <f>IF(AC2187="","",VLOOKUP(AC2187,状态名词!A:C,3,FALSE))</f>
        <v>暴伤+</v>
      </c>
      <c r="AF2187" s="90">
        <v>150</v>
      </c>
    </row>
    <row r="2188" spans="1:32">
      <c r="I2188" s="90" t="str">
        <f>IF(H2188="",I2187,VLOOKUP(H2188,装备类型!A:B,2,FALSE))</f>
        <v>腿部</v>
      </c>
      <c r="J2188" s="90">
        <v>3</v>
      </c>
      <c r="K2188" s="90" t="s">
        <v>2547</v>
      </c>
      <c r="L2188" s="90" t="s">
        <v>2539</v>
      </c>
      <c r="O2188" s="90">
        <v>1</v>
      </c>
      <c r="P2188" s="90">
        <v>60</v>
      </c>
      <c r="Q2188" s="55">
        <f t="shared" si="70"/>
        <v>67</v>
      </c>
      <c r="R2188" s="90">
        <v>5</v>
      </c>
      <c r="T2188" s="90" t="s">
        <v>3351</v>
      </c>
      <c r="U2188" s="90">
        <v>33787</v>
      </c>
      <c r="Y2188" s="90" t="str">
        <f>IF(VLOOKUP(I2188,属性值!A:F,2,FALSE)&lt;17,"",IF(P2188="","",INT(VLOOKUP(P2188,属性值!A:G,R2188+1,FALSE)*VLOOKUP(I2188,属性值!A:F,5,FALSE))))</f>
        <v/>
      </c>
      <c r="Z2188" s="90" t="str">
        <f t="shared" si="71"/>
        <v/>
      </c>
      <c r="AA2188" s="90">
        <f>IF(VLOOKUP(I2188,属性值!A:B,2,FALSE)&gt;16,"",IF(P2188="","",INT(VLOOKUP(P2188,属性值!I:O,R2188+1,FALSE)*VLOOKUP(I2188,属性值!A:D,3,FALSE))))</f>
        <v>1285</v>
      </c>
      <c r="AB2188" s="90">
        <f>IF(VLOOKUP(I2188,属性值!A:B,2,FALSE)&gt;16,"",IF(P2188="","",INT(VLOOKUP(P2188,属性值!I:O,R2188+1,FALSE)*VLOOKUP(I2188,属性值!A:D,4,FALSE))))</f>
        <v>642</v>
      </c>
      <c r="AC2188" s="90">
        <v>58</v>
      </c>
      <c r="AD2188" s="90" t="str">
        <f>IF(AC2188="","",VLOOKUP(AC2188,状态名词!A:C,2,FALSE))</f>
        <v>vit</v>
      </c>
      <c r="AE2188" s="90" t="str">
        <f>IF(AC2188="","",VLOOKUP(AC2188,状态名词!A:C,3,FALSE))</f>
        <v>体力</v>
      </c>
      <c r="AF2188" s="90">
        <v>40</v>
      </c>
    </row>
    <row r="2189" spans="1:32">
      <c r="I2189" s="90" t="str">
        <f>IF(H2189="",I2188,VLOOKUP(H2189,装备类型!A:B,2,FALSE))</f>
        <v>腿部</v>
      </c>
      <c r="L2189" s="90" t="s">
        <v>225</v>
      </c>
      <c r="Q2189" s="55" t="str">
        <f t="shared" si="70"/>
        <v/>
      </c>
      <c r="Y2189" s="90" t="str">
        <f>IF(VLOOKUP(I2189,属性值!A:F,2,FALSE)&lt;17,"",IF(P2189="","",INT(VLOOKUP(P2189,属性值!A:G,R2189+1,FALSE)*VLOOKUP(I2189,属性值!A:F,5,FALSE))))</f>
        <v/>
      </c>
      <c r="Z2189" s="90" t="str">
        <f t="shared" si="71"/>
        <v/>
      </c>
      <c r="AA2189" s="90" t="str">
        <f>IF(VLOOKUP(I2189,属性值!A:B,2,FALSE)&gt;16,"",IF(P2189="","",INT(VLOOKUP(P2189,属性值!I:O,R2189+1,FALSE)*VLOOKUP(I2189,属性值!A:D,3,FALSE))))</f>
        <v/>
      </c>
      <c r="AB2189" s="90" t="str">
        <f>IF(VLOOKUP(I2189,属性值!A:B,2,FALSE)&gt;16,"",IF(P2189="","",INT(VLOOKUP(P2189,属性值!I:O,R2189+1,FALSE)*VLOOKUP(I2189,属性值!A:D,4,FALSE))))</f>
        <v/>
      </c>
      <c r="AC2189" s="90">
        <v>19</v>
      </c>
      <c r="AD2189" s="90" t="str">
        <f>IF(AC2189="","",VLOOKUP(AC2189,状态名词!A:C,2,FALSE))</f>
        <v>rating</v>
      </c>
      <c r="AE2189" s="90" t="str">
        <f>IF(AC2189="","",VLOOKUP(AC2189,状态名词!A:C,3,FALSE))</f>
        <v>暴击+</v>
      </c>
      <c r="AF2189" s="90">
        <v>160</v>
      </c>
    </row>
    <row r="2190" spans="1:32">
      <c r="I2190" s="90" t="str">
        <f>IF(H2190="",I2189,VLOOKUP(H2190,装备类型!A:B,2,FALSE))</f>
        <v>腿部</v>
      </c>
      <c r="L2190" s="90" t="s">
        <v>225</v>
      </c>
      <c r="Q2190" s="55" t="str">
        <f t="shared" si="70"/>
        <v/>
      </c>
      <c r="Y2190" s="90" t="str">
        <f>IF(VLOOKUP(I2190,属性值!A:F,2,FALSE)&lt;17,"",IF(P2190="","",INT(VLOOKUP(P2190,属性值!A:G,R2190+1,FALSE)*VLOOKUP(I2190,属性值!A:F,5,FALSE))))</f>
        <v/>
      </c>
      <c r="Z2190" s="90" t="str">
        <f t="shared" si="71"/>
        <v/>
      </c>
      <c r="AA2190" s="90" t="str">
        <f>IF(VLOOKUP(I2190,属性值!A:B,2,FALSE)&gt;16,"",IF(P2190="","",INT(VLOOKUP(P2190,属性值!I:O,R2190+1,FALSE)*VLOOKUP(I2190,属性值!A:D,3,FALSE))))</f>
        <v/>
      </c>
      <c r="AB2190" s="90" t="str">
        <f>IF(VLOOKUP(I2190,属性值!A:B,2,FALSE)&gt;16,"",IF(P2190="","",INT(VLOOKUP(P2190,属性值!I:O,R2190+1,FALSE)*VLOOKUP(I2190,属性值!A:D,4,FALSE))))</f>
        <v/>
      </c>
      <c r="AC2190" s="90">
        <v>20</v>
      </c>
      <c r="AD2190" s="90" t="str">
        <f>IF(AC2190="","",VLOOKUP(AC2190,状态名词!A:C,2,FALSE))</f>
        <v>ratingdamage</v>
      </c>
      <c r="AE2190" s="90" t="str">
        <f>IF(AC2190="","",VLOOKUP(AC2190,状态名词!A:C,3,FALSE))</f>
        <v>暴伤+</v>
      </c>
      <c r="AF2190" s="90">
        <v>250</v>
      </c>
    </row>
    <row r="2191" spans="1:32">
      <c r="A2191" s="90">
        <v>16136</v>
      </c>
      <c r="B2191" s="90">
        <v>20</v>
      </c>
      <c r="C2191" s="90">
        <v>4</v>
      </c>
      <c r="D2191" s="90">
        <v>20</v>
      </c>
      <c r="E2191" s="90">
        <v>5</v>
      </c>
      <c r="F2191" s="90">
        <v>-7</v>
      </c>
      <c r="H2191" s="90">
        <v>14</v>
      </c>
      <c r="I2191" s="90" t="str">
        <f>IF(H2191="",I2190,VLOOKUP(H2191,装备类型!A:B,2,FALSE))</f>
        <v>戒指</v>
      </c>
      <c r="J2191" s="90">
        <v>1</v>
      </c>
      <c r="K2191" s="90" t="s">
        <v>2548</v>
      </c>
      <c r="L2191" s="90" t="s">
        <v>5509</v>
      </c>
      <c r="O2191" s="90">
        <v>1</v>
      </c>
      <c r="P2191" s="90">
        <v>20</v>
      </c>
      <c r="Q2191" s="55">
        <f t="shared" si="70"/>
        <v>25</v>
      </c>
      <c r="R2191" s="90">
        <v>4</v>
      </c>
      <c r="T2191" s="90" t="s">
        <v>3267</v>
      </c>
      <c r="Y2191" s="90" t="str">
        <f>IF(VLOOKUP(I2191,属性值!A:F,2,FALSE)&lt;17,"",IF(P2191="","",INT(VLOOKUP(P2191,属性值!A:G,R2191+1,FALSE)*VLOOKUP(I2191,属性值!A:F,5,FALSE))))</f>
        <v/>
      </c>
      <c r="Z2191" s="90" t="str">
        <f t="shared" si="71"/>
        <v/>
      </c>
      <c r="AA2191" s="90">
        <f>IF(VLOOKUP(I2191,属性值!A:B,2,FALSE)&gt;16,"",IF(P2191="","",INT(VLOOKUP(P2191,属性值!I:O,R2191+1,FALSE)*VLOOKUP(I2191,属性值!A:D,3,FALSE))))</f>
        <v>130</v>
      </c>
      <c r="AB2191" s="90">
        <f>IF(VLOOKUP(I2191,属性值!A:B,2,FALSE)&gt;16,"",IF(P2191="","",INT(VLOOKUP(P2191,属性值!I:O,R2191+1,FALSE)*VLOOKUP(I2191,属性值!A:D,4,FALSE))))</f>
        <v>260</v>
      </c>
      <c r="AC2191" s="90">
        <v>54</v>
      </c>
      <c r="AD2191" s="90" t="str">
        <f>IF(AC2191="","",VLOOKUP(AC2191,状态名词!A:C,2,FALSE))</f>
        <v>spi</v>
      </c>
      <c r="AE2191" s="90" t="str">
        <f>IF(AC2191="","",VLOOKUP(AC2191,状态名词!A:C,3,FALSE))</f>
        <v>精神</v>
      </c>
      <c r="AF2191" s="90">
        <v>20</v>
      </c>
    </row>
    <row r="2192" spans="1:32">
      <c r="I2192" s="90" t="str">
        <f>IF(H2192="",I2191,VLOOKUP(H2192,装备类型!A:B,2,FALSE))</f>
        <v>戒指</v>
      </c>
      <c r="L2192" s="90" t="s">
        <v>225</v>
      </c>
      <c r="Q2192" s="55" t="str">
        <f t="shared" si="70"/>
        <v/>
      </c>
      <c r="Y2192" s="90" t="str">
        <f>IF(VLOOKUP(I2192,属性值!A:F,2,FALSE)&lt;17,"",IF(P2192="","",INT(VLOOKUP(P2192,属性值!A:G,R2192+1,FALSE)*VLOOKUP(I2192,属性值!A:F,5,FALSE))))</f>
        <v/>
      </c>
      <c r="Z2192" s="90" t="str">
        <f t="shared" si="71"/>
        <v/>
      </c>
      <c r="AA2192" s="90" t="str">
        <f>IF(VLOOKUP(I2192,属性值!A:B,2,FALSE)&gt;16,"",IF(P2192="","",INT(VLOOKUP(P2192,属性值!I:O,R2192+1,FALSE)*VLOOKUP(I2192,属性值!A:D,3,FALSE))))</f>
        <v/>
      </c>
      <c r="AB2192" s="90" t="str">
        <f>IF(VLOOKUP(I2192,属性值!A:B,2,FALSE)&gt;16,"",IF(P2192="","",INT(VLOOKUP(P2192,属性值!I:O,R2192+1,FALSE)*VLOOKUP(I2192,属性值!A:D,4,FALSE))))</f>
        <v/>
      </c>
      <c r="AC2192" s="90">
        <v>21</v>
      </c>
      <c r="AD2192" s="90" t="str">
        <f>IF(AC2192="","",VLOOKUP(AC2192,状态名词!A:C,2,FALSE))</f>
        <v>speed</v>
      </c>
      <c r="AE2192" s="90" t="str">
        <f>IF(AC2192="","",VLOOKUP(AC2192,状态名词!A:C,3,FALSE))</f>
        <v>速度+</v>
      </c>
      <c r="AF2192" s="90">
        <v>60</v>
      </c>
    </row>
    <row r="2193" spans="1:32">
      <c r="I2193" s="90" t="str">
        <f>IF(H2193="",I2192,VLOOKUP(H2193,装备类型!A:B,2,FALSE))</f>
        <v>戒指</v>
      </c>
      <c r="L2193" s="90" t="s">
        <v>225</v>
      </c>
      <c r="Q2193" s="55" t="str">
        <f t="shared" si="70"/>
        <v/>
      </c>
      <c r="Y2193" s="90" t="str">
        <f>IF(VLOOKUP(I2193,属性值!A:F,2,FALSE)&lt;17,"",IF(P2193="","",INT(VLOOKUP(P2193,属性值!A:G,R2193+1,FALSE)*VLOOKUP(I2193,属性值!A:F,5,FALSE))))</f>
        <v/>
      </c>
      <c r="Z2193" s="90" t="str">
        <f t="shared" si="71"/>
        <v/>
      </c>
      <c r="AA2193" s="90" t="str">
        <f>IF(VLOOKUP(I2193,属性值!A:B,2,FALSE)&gt;16,"",IF(P2193="","",INT(VLOOKUP(P2193,属性值!I:O,R2193+1,FALSE)*VLOOKUP(I2193,属性值!A:D,3,FALSE))))</f>
        <v/>
      </c>
      <c r="AB2193" s="90" t="str">
        <f>IF(VLOOKUP(I2193,属性值!A:B,2,FALSE)&gt;16,"",IF(P2193="","",INT(VLOOKUP(P2193,属性值!I:O,R2193+1,FALSE)*VLOOKUP(I2193,属性值!A:D,4,FALSE))))</f>
        <v/>
      </c>
      <c r="AC2193" s="90">
        <v>25</v>
      </c>
      <c r="AD2193" s="90" t="str">
        <f>IF(AC2193="","",VLOOKUP(AC2193,状态名词!A:C,2,FALSE))</f>
        <v>duochong</v>
      </c>
      <c r="AE2193" s="90" t="str">
        <f>IF(AC2193="","",VLOOKUP(AC2193,状态名词!A:C,3,FALSE))</f>
        <v>多重施法</v>
      </c>
      <c r="AF2193" s="90">
        <v>20</v>
      </c>
    </row>
    <row r="2194" spans="1:32">
      <c r="I2194" s="90" t="str">
        <f>IF(H2194="",I2193,VLOOKUP(H2194,装备类型!A:B,2,FALSE))</f>
        <v>戒指</v>
      </c>
      <c r="J2194" s="90">
        <v>2</v>
      </c>
      <c r="K2194" s="90" t="s">
        <v>2549</v>
      </c>
      <c r="L2194" s="90" t="s">
        <v>2539</v>
      </c>
      <c r="O2194" s="90">
        <v>1</v>
      </c>
      <c r="P2194" s="90">
        <v>40</v>
      </c>
      <c r="Q2194" s="55">
        <f t="shared" si="70"/>
        <v>45</v>
      </c>
      <c r="R2194" s="90">
        <v>4</v>
      </c>
      <c r="T2194" s="90" t="s">
        <v>3267</v>
      </c>
      <c r="Y2194" s="90" t="str">
        <f>IF(VLOOKUP(I2194,属性值!A:F,2,FALSE)&lt;17,"",IF(P2194="","",INT(VLOOKUP(P2194,属性值!A:G,R2194+1,FALSE)*VLOOKUP(I2194,属性值!A:F,5,FALSE))))</f>
        <v/>
      </c>
      <c r="Z2194" s="90" t="str">
        <f t="shared" si="71"/>
        <v/>
      </c>
      <c r="AA2194" s="90">
        <f>IF(VLOOKUP(I2194,属性值!A:B,2,FALSE)&gt;16,"",IF(P2194="","",INT(VLOOKUP(P2194,属性值!I:O,R2194+1,FALSE)*VLOOKUP(I2194,属性值!A:D,3,FALSE))))</f>
        <v>286</v>
      </c>
      <c r="AB2194" s="90">
        <f>IF(VLOOKUP(I2194,属性值!A:B,2,FALSE)&gt;16,"",IF(P2194="","",INT(VLOOKUP(P2194,属性值!I:O,R2194+1,FALSE)*VLOOKUP(I2194,属性值!A:D,4,FALSE))))</f>
        <v>572</v>
      </c>
      <c r="AC2194" s="90">
        <v>54</v>
      </c>
      <c r="AD2194" s="90" t="str">
        <f>IF(AC2194="","",VLOOKUP(AC2194,状态名词!A:C,2,FALSE))</f>
        <v>spi</v>
      </c>
      <c r="AE2194" s="90" t="str">
        <f>IF(AC2194="","",VLOOKUP(AC2194,状态名词!A:C,3,FALSE))</f>
        <v>精神</v>
      </c>
      <c r="AF2194" s="90">
        <v>40</v>
      </c>
    </row>
    <row r="2195" spans="1:32">
      <c r="I2195" s="90" t="str">
        <f>IF(H2195="",I2194,VLOOKUP(H2195,装备类型!A:B,2,FALSE))</f>
        <v>戒指</v>
      </c>
      <c r="L2195" s="90" t="s">
        <v>225</v>
      </c>
      <c r="Q2195" s="55" t="str">
        <f t="shared" si="70"/>
        <v/>
      </c>
      <c r="Y2195" s="90" t="str">
        <f>IF(VLOOKUP(I2195,属性值!A:F,2,FALSE)&lt;17,"",IF(P2195="","",INT(VLOOKUP(P2195,属性值!A:G,R2195+1,FALSE)*VLOOKUP(I2195,属性值!A:F,5,FALSE))))</f>
        <v/>
      </c>
      <c r="Z2195" s="90" t="str">
        <f t="shared" si="71"/>
        <v/>
      </c>
      <c r="AA2195" s="90" t="str">
        <f>IF(VLOOKUP(I2195,属性值!A:B,2,FALSE)&gt;16,"",IF(P2195="","",INT(VLOOKUP(P2195,属性值!I:O,R2195+1,FALSE)*VLOOKUP(I2195,属性值!A:D,3,FALSE))))</f>
        <v/>
      </c>
      <c r="AB2195" s="90" t="str">
        <f>IF(VLOOKUP(I2195,属性值!A:B,2,FALSE)&gt;16,"",IF(P2195="","",INT(VLOOKUP(P2195,属性值!I:O,R2195+1,FALSE)*VLOOKUP(I2195,属性值!A:D,4,FALSE))))</f>
        <v/>
      </c>
      <c r="AC2195" s="90">
        <v>21</v>
      </c>
      <c r="AD2195" s="90" t="str">
        <f>IF(AC2195="","",VLOOKUP(AC2195,状态名词!A:C,2,FALSE))</f>
        <v>speed</v>
      </c>
      <c r="AE2195" s="90" t="str">
        <f>IF(AC2195="","",VLOOKUP(AC2195,状态名词!A:C,3,FALSE))</f>
        <v>速度+</v>
      </c>
      <c r="AF2195" s="90">
        <v>100</v>
      </c>
    </row>
    <row r="2196" spans="1:32">
      <c r="I2196" s="90" t="str">
        <f>IF(H2196="",I2195,VLOOKUP(H2196,装备类型!A:B,2,FALSE))</f>
        <v>戒指</v>
      </c>
      <c r="L2196" s="90" t="s">
        <v>225</v>
      </c>
      <c r="Q2196" s="55" t="str">
        <f t="shared" si="70"/>
        <v/>
      </c>
      <c r="Y2196" s="90" t="str">
        <f>IF(VLOOKUP(I2196,属性值!A:F,2,FALSE)&lt;17,"",IF(P2196="","",INT(VLOOKUP(P2196,属性值!A:G,R2196+1,FALSE)*VLOOKUP(I2196,属性值!A:F,5,FALSE))))</f>
        <v/>
      </c>
      <c r="Z2196" s="90" t="str">
        <f t="shared" si="71"/>
        <v/>
      </c>
      <c r="AA2196" s="90" t="str">
        <f>IF(VLOOKUP(I2196,属性值!A:B,2,FALSE)&gt;16,"",IF(P2196="","",INT(VLOOKUP(P2196,属性值!I:O,R2196+1,FALSE)*VLOOKUP(I2196,属性值!A:D,3,FALSE))))</f>
        <v/>
      </c>
      <c r="AB2196" s="90" t="str">
        <f>IF(VLOOKUP(I2196,属性值!A:B,2,FALSE)&gt;16,"",IF(P2196="","",INT(VLOOKUP(P2196,属性值!I:O,R2196+1,FALSE)*VLOOKUP(I2196,属性值!A:D,4,FALSE))))</f>
        <v/>
      </c>
      <c r="AC2196" s="90">
        <v>25</v>
      </c>
      <c r="AD2196" s="90" t="str">
        <f>IF(AC2196="","",VLOOKUP(AC2196,状态名词!A:C,2,FALSE))</f>
        <v>duochong</v>
      </c>
      <c r="AE2196" s="90" t="str">
        <f>IF(AC2196="","",VLOOKUP(AC2196,状态名词!A:C,3,FALSE))</f>
        <v>多重施法</v>
      </c>
      <c r="AF2196" s="90">
        <v>50</v>
      </c>
    </row>
    <row r="2197" spans="1:32">
      <c r="I2197" s="90" t="str">
        <f>IF(H2197="",I2196,VLOOKUP(H2197,装备类型!A:B,2,FALSE))</f>
        <v>戒指</v>
      </c>
      <c r="J2197" s="90">
        <v>3</v>
      </c>
      <c r="K2197" s="90" t="s">
        <v>2550</v>
      </c>
      <c r="L2197" s="90" t="s">
        <v>2539</v>
      </c>
      <c r="O2197" s="90">
        <v>1</v>
      </c>
      <c r="P2197" s="90">
        <v>60</v>
      </c>
      <c r="Q2197" s="55">
        <f t="shared" si="70"/>
        <v>67</v>
      </c>
      <c r="R2197" s="90">
        <v>5</v>
      </c>
      <c r="T2197" s="90" t="s">
        <v>3267</v>
      </c>
      <c r="U2197" s="90">
        <v>33788</v>
      </c>
      <c r="Y2197" s="90" t="str">
        <f>IF(VLOOKUP(I2197,属性值!A:F,2,FALSE)&lt;17,"",IF(P2197="","",INT(VLOOKUP(P2197,属性值!A:G,R2197+1,FALSE)*VLOOKUP(I2197,属性值!A:F,5,FALSE))))</f>
        <v/>
      </c>
      <c r="Z2197" s="90" t="str">
        <f t="shared" si="71"/>
        <v/>
      </c>
      <c r="AA2197" s="90">
        <f>IF(VLOOKUP(I2197,属性值!A:B,2,FALSE)&gt;16,"",IF(P2197="","",INT(VLOOKUP(P2197,属性值!I:O,R2197+1,FALSE)*VLOOKUP(I2197,属性值!A:D,3,FALSE))))</f>
        <v>642</v>
      </c>
      <c r="AB2197" s="90">
        <f>IF(VLOOKUP(I2197,属性值!A:B,2,FALSE)&gt;16,"",IF(P2197="","",INT(VLOOKUP(P2197,属性值!I:O,R2197+1,FALSE)*VLOOKUP(I2197,属性值!A:D,4,FALSE))))</f>
        <v>1285</v>
      </c>
      <c r="AC2197" s="90">
        <v>54</v>
      </c>
      <c r="AD2197" s="90" t="str">
        <f>IF(AC2197="","",VLOOKUP(AC2197,状态名词!A:C,2,FALSE))</f>
        <v>spi</v>
      </c>
      <c r="AE2197" s="90" t="str">
        <f>IF(AC2197="","",VLOOKUP(AC2197,状态名词!A:C,3,FALSE))</f>
        <v>精神</v>
      </c>
      <c r="AF2197" s="90">
        <v>70</v>
      </c>
    </row>
    <row r="2198" spans="1:32">
      <c r="I2198" s="90" t="str">
        <f>IF(H2198="",I2197,VLOOKUP(H2198,装备类型!A:B,2,FALSE))</f>
        <v>戒指</v>
      </c>
      <c r="L2198" s="90" t="s">
        <v>225</v>
      </c>
      <c r="Q2198" s="55" t="str">
        <f t="shared" si="70"/>
        <v/>
      </c>
      <c r="Y2198" s="90" t="str">
        <f>IF(VLOOKUP(I2198,属性值!A:F,2,FALSE)&lt;17,"",IF(P2198="","",INT(VLOOKUP(P2198,属性值!A:G,R2198+1,FALSE)*VLOOKUP(I2198,属性值!A:F,5,FALSE))))</f>
        <v/>
      </c>
      <c r="Z2198" s="90" t="str">
        <f t="shared" si="71"/>
        <v/>
      </c>
      <c r="AA2198" s="90" t="str">
        <f>IF(VLOOKUP(I2198,属性值!A:B,2,FALSE)&gt;16,"",IF(P2198="","",INT(VLOOKUP(P2198,属性值!I:O,R2198+1,FALSE)*VLOOKUP(I2198,属性值!A:D,3,FALSE))))</f>
        <v/>
      </c>
      <c r="AB2198" s="90" t="str">
        <f>IF(VLOOKUP(I2198,属性值!A:B,2,FALSE)&gt;16,"",IF(P2198="","",INT(VLOOKUP(P2198,属性值!I:O,R2198+1,FALSE)*VLOOKUP(I2198,属性值!A:D,4,FALSE))))</f>
        <v/>
      </c>
      <c r="AC2198" s="90">
        <v>21</v>
      </c>
      <c r="AD2198" s="90" t="str">
        <f>IF(AC2198="","",VLOOKUP(AC2198,状态名词!A:C,2,FALSE))</f>
        <v>speed</v>
      </c>
      <c r="AE2198" s="90" t="str">
        <f>IF(AC2198="","",VLOOKUP(AC2198,状态名词!A:C,3,FALSE))</f>
        <v>速度+</v>
      </c>
      <c r="AF2198" s="90">
        <v>160</v>
      </c>
    </row>
    <row r="2199" spans="1:32">
      <c r="I2199" s="90" t="str">
        <f>IF(H2199="",I2198,VLOOKUP(H2199,装备类型!A:B,2,FALSE))</f>
        <v>戒指</v>
      </c>
      <c r="L2199" s="90" t="s">
        <v>225</v>
      </c>
      <c r="Q2199" s="55" t="str">
        <f t="shared" ref="Q2199:Q2262" si="72">IF(R2199="","",IF(R2199=1,P2199,R2199*2-3+P2199))</f>
        <v/>
      </c>
      <c r="Y2199" s="90" t="str">
        <f>IF(VLOOKUP(I2199,属性值!A:F,2,FALSE)&lt;17,"",IF(P2199="","",INT(VLOOKUP(P2199,属性值!A:G,R2199+1,FALSE)*VLOOKUP(I2199,属性值!A:F,5,FALSE))))</f>
        <v/>
      </c>
      <c r="Z2199" s="90" t="str">
        <f t="shared" si="71"/>
        <v/>
      </c>
      <c r="AA2199" s="90" t="str">
        <f>IF(VLOOKUP(I2199,属性值!A:B,2,FALSE)&gt;16,"",IF(P2199="","",INT(VLOOKUP(P2199,属性值!I:O,R2199+1,FALSE)*VLOOKUP(I2199,属性值!A:D,3,FALSE))))</f>
        <v/>
      </c>
      <c r="AB2199" s="90" t="str">
        <f>IF(VLOOKUP(I2199,属性值!A:B,2,FALSE)&gt;16,"",IF(P2199="","",INT(VLOOKUP(P2199,属性值!I:O,R2199+1,FALSE)*VLOOKUP(I2199,属性值!A:D,4,FALSE))))</f>
        <v/>
      </c>
      <c r="AC2199" s="90">
        <v>25</v>
      </c>
      <c r="AD2199" s="90" t="str">
        <f>IF(AC2199="","",VLOOKUP(AC2199,状态名词!A:C,2,FALSE))</f>
        <v>duochong</v>
      </c>
      <c r="AE2199" s="90" t="str">
        <f>IF(AC2199="","",VLOOKUP(AC2199,状态名词!A:C,3,FALSE))</f>
        <v>多重施法</v>
      </c>
      <c r="AF2199" s="90">
        <v>80</v>
      </c>
    </row>
    <row r="2200" spans="1:32">
      <c r="A2200" s="90">
        <v>16137</v>
      </c>
      <c r="B2200" s="90">
        <v>20</v>
      </c>
      <c r="C2200" s="90">
        <v>4</v>
      </c>
      <c r="D2200" s="90">
        <v>20</v>
      </c>
      <c r="E2200" s="90">
        <v>5</v>
      </c>
      <c r="F2200" s="90">
        <v>-7</v>
      </c>
      <c r="H2200" s="90">
        <v>15</v>
      </c>
      <c r="I2200" s="90" t="str">
        <f>IF(H2200="",I2199,VLOOKUP(H2200,装备类型!A:B,2,FALSE))</f>
        <v>项链</v>
      </c>
      <c r="J2200" s="90">
        <v>1</v>
      </c>
      <c r="K2200" s="90" t="s">
        <v>2551</v>
      </c>
      <c r="L2200" s="90" t="s">
        <v>5509</v>
      </c>
      <c r="O2200" s="90">
        <v>1</v>
      </c>
      <c r="P2200" s="90">
        <v>20</v>
      </c>
      <c r="Q2200" s="55">
        <f t="shared" si="72"/>
        <v>25</v>
      </c>
      <c r="R2200" s="90">
        <v>4</v>
      </c>
      <c r="T2200" s="90" t="s">
        <v>3352</v>
      </c>
      <c r="Y2200" s="90" t="str">
        <f>IF(VLOOKUP(I2200,属性值!A:F,2,FALSE)&lt;17,"",IF(P2200="","",INT(VLOOKUP(P2200,属性值!A:G,R2200+1,FALSE)*VLOOKUP(I2200,属性值!A:F,5,FALSE))))</f>
        <v/>
      </c>
      <c r="Z2200" s="90" t="str">
        <f t="shared" si="71"/>
        <v/>
      </c>
      <c r="AA2200" s="90">
        <f>IF(VLOOKUP(I2200,属性值!A:B,2,FALSE)&gt;16,"",IF(P2200="","",INT(VLOOKUP(P2200,属性值!I:O,R2200+1,FALSE)*VLOOKUP(I2200,属性值!A:D,3,FALSE))))</f>
        <v>130</v>
      </c>
      <c r="AB2200" s="90">
        <f>IF(VLOOKUP(I2200,属性值!A:B,2,FALSE)&gt;16,"",IF(P2200="","",INT(VLOOKUP(P2200,属性值!I:O,R2200+1,FALSE)*VLOOKUP(I2200,属性值!A:D,4,FALSE))))</f>
        <v>260</v>
      </c>
      <c r="AC2200" s="90">
        <v>54</v>
      </c>
      <c r="AD2200" s="90" t="str">
        <f>IF(AC2200="","",VLOOKUP(AC2200,状态名词!A:C,2,FALSE))</f>
        <v>spi</v>
      </c>
      <c r="AE2200" s="90" t="str">
        <f>IF(AC2200="","",VLOOKUP(AC2200,状态名词!A:C,3,FALSE))</f>
        <v>精神</v>
      </c>
      <c r="AF2200" s="90">
        <v>20</v>
      </c>
    </row>
    <row r="2201" spans="1:32">
      <c r="I2201" s="90" t="str">
        <f>IF(H2201="",I2200,VLOOKUP(H2201,装备类型!A:B,2,FALSE))</f>
        <v>项链</v>
      </c>
      <c r="L2201" s="90" t="s">
        <v>225</v>
      </c>
      <c r="Q2201" s="55" t="str">
        <f t="shared" si="72"/>
        <v/>
      </c>
      <c r="Y2201" s="90" t="str">
        <f>IF(VLOOKUP(I2201,属性值!A:F,2,FALSE)&lt;17,"",IF(P2201="","",INT(VLOOKUP(P2201,属性值!A:G,R2201+1,FALSE)*VLOOKUP(I2201,属性值!A:F,5,FALSE))))</f>
        <v/>
      </c>
      <c r="Z2201" s="90" t="str">
        <f t="shared" si="71"/>
        <v/>
      </c>
      <c r="AA2201" s="90" t="str">
        <f>IF(VLOOKUP(I2201,属性值!A:B,2,FALSE)&gt;16,"",IF(P2201="","",INT(VLOOKUP(P2201,属性值!I:O,R2201+1,FALSE)*VLOOKUP(I2201,属性值!A:D,3,FALSE))))</f>
        <v/>
      </c>
      <c r="AB2201" s="90" t="str">
        <f>IF(VLOOKUP(I2201,属性值!A:B,2,FALSE)&gt;16,"",IF(P2201="","",INT(VLOOKUP(P2201,属性值!I:O,R2201+1,FALSE)*VLOOKUP(I2201,属性值!A:D,4,FALSE))))</f>
        <v/>
      </c>
      <c r="AC2201" s="90">
        <v>21</v>
      </c>
      <c r="AD2201" s="90" t="str">
        <f>IF(AC2201="","",VLOOKUP(AC2201,状态名词!A:C,2,FALSE))</f>
        <v>speed</v>
      </c>
      <c r="AE2201" s="90" t="str">
        <f>IF(AC2201="","",VLOOKUP(AC2201,状态名词!A:C,3,FALSE))</f>
        <v>速度+</v>
      </c>
      <c r="AF2201" s="90">
        <v>60</v>
      </c>
    </row>
    <row r="2202" spans="1:32">
      <c r="I2202" s="90" t="str">
        <f>IF(H2202="",I2201,VLOOKUP(H2202,装备类型!A:B,2,FALSE))</f>
        <v>项链</v>
      </c>
      <c r="L2202" s="90" t="s">
        <v>225</v>
      </c>
      <c r="Q2202" s="55" t="str">
        <f t="shared" si="72"/>
        <v/>
      </c>
      <c r="Y2202" s="90" t="str">
        <f>IF(VLOOKUP(I2202,属性值!A:F,2,FALSE)&lt;17,"",IF(P2202="","",INT(VLOOKUP(P2202,属性值!A:G,R2202+1,FALSE)*VLOOKUP(I2202,属性值!A:F,5,FALSE))))</f>
        <v/>
      </c>
      <c r="Z2202" s="90" t="str">
        <f t="shared" si="71"/>
        <v/>
      </c>
      <c r="AA2202" s="90" t="str">
        <f>IF(VLOOKUP(I2202,属性值!A:B,2,FALSE)&gt;16,"",IF(P2202="","",INT(VLOOKUP(P2202,属性值!I:O,R2202+1,FALSE)*VLOOKUP(I2202,属性值!A:D,3,FALSE))))</f>
        <v/>
      </c>
      <c r="AB2202" s="90" t="str">
        <f>IF(VLOOKUP(I2202,属性值!A:B,2,FALSE)&gt;16,"",IF(P2202="","",INT(VLOOKUP(P2202,属性值!I:O,R2202+1,FALSE)*VLOOKUP(I2202,属性值!A:D,4,FALSE))))</f>
        <v/>
      </c>
      <c r="AC2202" s="90">
        <v>25</v>
      </c>
      <c r="AD2202" s="90" t="str">
        <f>IF(AC2202="","",VLOOKUP(AC2202,状态名词!A:C,2,FALSE))</f>
        <v>duochong</v>
      </c>
      <c r="AE2202" s="90" t="str">
        <f>IF(AC2202="","",VLOOKUP(AC2202,状态名词!A:C,3,FALSE))</f>
        <v>多重施法</v>
      </c>
      <c r="AF2202" s="90">
        <v>20</v>
      </c>
    </row>
    <row r="2203" spans="1:32">
      <c r="I2203" s="90" t="str">
        <f>IF(H2203="",I2202,VLOOKUP(H2203,装备类型!A:B,2,FALSE))</f>
        <v>项链</v>
      </c>
      <c r="J2203" s="90">
        <v>2</v>
      </c>
      <c r="K2203" s="90" t="s">
        <v>2552</v>
      </c>
      <c r="L2203" s="90" t="s">
        <v>2539</v>
      </c>
      <c r="O2203" s="90">
        <v>1</v>
      </c>
      <c r="P2203" s="90">
        <v>40</v>
      </c>
      <c r="Q2203" s="55">
        <f t="shared" si="72"/>
        <v>45</v>
      </c>
      <c r="R2203" s="90">
        <v>4</v>
      </c>
      <c r="T2203" s="90" t="s">
        <v>3352</v>
      </c>
      <c r="Y2203" s="90" t="str">
        <f>IF(VLOOKUP(I2203,属性值!A:F,2,FALSE)&lt;17,"",IF(P2203="","",INT(VLOOKUP(P2203,属性值!A:G,R2203+1,FALSE)*VLOOKUP(I2203,属性值!A:F,5,FALSE))))</f>
        <v/>
      </c>
      <c r="Z2203" s="90" t="str">
        <f t="shared" si="71"/>
        <v/>
      </c>
      <c r="AA2203" s="90">
        <f>IF(VLOOKUP(I2203,属性值!A:B,2,FALSE)&gt;16,"",IF(P2203="","",INT(VLOOKUP(P2203,属性值!I:O,R2203+1,FALSE)*VLOOKUP(I2203,属性值!A:D,3,FALSE))))</f>
        <v>286</v>
      </c>
      <c r="AB2203" s="90">
        <f>IF(VLOOKUP(I2203,属性值!A:B,2,FALSE)&gt;16,"",IF(P2203="","",INT(VLOOKUP(P2203,属性值!I:O,R2203+1,FALSE)*VLOOKUP(I2203,属性值!A:D,4,FALSE))))</f>
        <v>572</v>
      </c>
      <c r="AC2203" s="90">
        <v>54</v>
      </c>
      <c r="AD2203" s="90" t="str">
        <f>IF(AC2203="","",VLOOKUP(AC2203,状态名词!A:C,2,FALSE))</f>
        <v>spi</v>
      </c>
      <c r="AE2203" s="90" t="str">
        <f>IF(AC2203="","",VLOOKUP(AC2203,状态名词!A:C,3,FALSE))</f>
        <v>精神</v>
      </c>
      <c r="AF2203" s="90">
        <v>40</v>
      </c>
    </row>
    <row r="2204" spans="1:32">
      <c r="I2204" s="90" t="str">
        <f>IF(H2204="",I2203,VLOOKUP(H2204,装备类型!A:B,2,FALSE))</f>
        <v>项链</v>
      </c>
      <c r="L2204" s="90" t="s">
        <v>225</v>
      </c>
      <c r="Q2204" s="55" t="str">
        <f t="shared" si="72"/>
        <v/>
      </c>
      <c r="Y2204" s="90" t="str">
        <f>IF(VLOOKUP(I2204,属性值!A:F,2,FALSE)&lt;17,"",IF(P2204="","",INT(VLOOKUP(P2204,属性值!A:G,R2204+1,FALSE)*VLOOKUP(I2204,属性值!A:F,5,FALSE))))</f>
        <v/>
      </c>
      <c r="Z2204" s="90" t="str">
        <f t="shared" si="71"/>
        <v/>
      </c>
      <c r="AA2204" s="90" t="str">
        <f>IF(VLOOKUP(I2204,属性值!A:B,2,FALSE)&gt;16,"",IF(P2204="","",INT(VLOOKUP(P2204,属性值!I:O,R2204+1,FALSE)*VLOOKUP(I2204,属性值!A:D,3,FALSE))))</f>
        <v/>
      </c>
      <c r="AB2204" s="90" t="str">
        <f>IF(VLOOKUP(I2204,属性值!A:B,2,FALSE)&gt;16,"",IF(P2204="","",INT(VLOOKUP(P2204,属性值!I:O,R2204+1,FALSE)*VLOOKUP(I2204,属性值!A:D,4,FALSE))))</f>
        <v/>
      </c>
      <c r="AC2204" s="90">
        <v>21</v>
      </c>
      <c r="AD2204" s="90" t="str">
        <f>IF(AC2204="","",VLOOKUP(AC2204,状态名词!A:C,2,FALSE))</f>
        <v>speed</v>
      </c>
      <c r="AE2204" s="90" t="str">
        <f>IF(AC2204="","",VLOOKUP(AC2204,状态名词!A:C,3,FALSE))</f>
        <v>速度+</v>
      </c>
      <c r="AF2204" s="90">
        <v>100</v>
      </c>
    </row>
    <row r="2205" spans="1:32">
      <c r="I2205" s="90" t="str">
        <f>IF(H2205="",I2204,VLOOKUP(H2205,装备类型!A:B,2,FALSE))</f>
        <v>项链</v>
      </c>
      <c r="L2205" s="90" t="s">
        <v>225</v>
      </c>
      <c r="Q2205" s="55" t="str">
        <f t="shared" si="72"/>
        <v/>
      </c>
      <c r="Y2205" s="90" t="str">
        <f>IF(VLOOKUP(I2205,属性值!A:F,2,FALSE)&lt;17,"",IF(P2205="","",INT(VLOOKUP(P2205,属性值!A:G,R2205+1,FALSE)*VLOOKUP(I2205,属性值!A:F,5,FALSE))))</f>
        <v/>
      </c>
      <c r="Z2205" s="90" t="str">
        <f t="shared" si="71"/>
        <v/>
      </c>
      <c r="AA2205" s="90" t="str">
        <f>IF(VLOOKUP(I2205,属性值!A:B,2,FALSE)&gt;16,"",IF(P2205="","",INT(VLOOKUP(P2205,属性值!I:O,R2205+1,FALSE)*VLOOKUP(I2205,属性值!A:D,3,FALSE))))</f>
        <v/>
      </c>
      <c r="AB2205" s="90" t="str">
        <f>IF(VLOOKUP(I2205,属性值!A:B,2,FALSE)&gt;16,"",IF(P2205="","",INT(VLOOKUP(P2205,属性值!I:O,R2205+1,FALSE)*VLOOKUP(I2205,属性值!A:D,4,FALSE))))</f>
        <v/>
      </c>
      <c r="AC2205" s="90">
        <v>25</v>
      </c>
      <c r="AD2205" s="90" t="str">
        <f>IF(AC2205="","",VLOOKUP(AC2205,状态名词!A:C,2,FALSE))</f>
        <v>duochong</v>
      </c>
      <c r="AE2205" s="90" t="str">
        <f>IF(AC2205="","",VLOOKUP(AC2205,状态名词!A:C,3,FALSE))</f>
        <v>多重施法</v>
      </c>
      <c r="AF2205" s="90">
        <v>50</v>
      </c>
    </row>
    <row r="2206" spans="1:32">
      <c r="I2206" s="90" t="str">
        <f>IF(H2206="",I2205,VLOOKUP(H2206,装备类型!A:B,2,FALSE))</f>
        <v>项链</v>
      </c>
      <c r="J2206" s="90">
        <v>3</v>
      </c>
      <c r="K2206" s="90" t="s">
        <v>2553</v>
      </c>
      <c r="L2206" s="90" t="s">
        <v>2539</v>
      </c>
      <c r="O2206" s="90">
        <v>1</v>
      </c>
      <c r="P2206" s="90">
        <v>60</v>
      </c>
      <c r="Q2206" s="55">
        <f t="shared" si="72"/>
        <v>67</v>
      </c>
      <c r="R2206" s="90">
        <v>5</v>
      </c>
      <c r="T2206" s="90" t="s">
        <v>3352</v>
      </c>
      <c r="U2206" s="90">
        <v>33789</v>
      </c>
      <c r="Y2206" s="90" t="str">
        <f>IF(VLOOKUP(I2206,属性值!A:F,2,FALSE)&lt;17,"",IF(P2206="","",INT(VLOOKUP(P2206,属性值!A:G,R2206+1,FALSE)*VLOOKUP(I2206,属性值!A:F,5,FALSE))))</f>
        <v/>
      </c>
      <c r="Z2206" s="90" t="str">
        <f t="shared" si="71"/>
        <v/>
      </c>
      <c r="AA2206" s="90">
        <f>IF(VLOOKUP(I2206,属性值!A:B,2,FALSE)&gt;16,"",IF(P2206="","",INT(VLOOKUP(P2206,属性值!I:O,R2206+1,FALSE)*VLOOKUP(I2206,属性值!A:D,3,FALSE))))</f>
        <v>642</v>
      </c>
      <c r="AB2206" s="90">
        <f>IF(VLOOKUP(I2206,属性值!A:B,2,FALSE)&gt;16,"",IF(P2206="","",INT(VLOOKUP(P2206,属性值!I:O,R2206+1,FALSE)*VLOOKUP(I2206,属性值!A:D,4,FALSE))))</f>
        <v>1285</v>
      </c>
      <c r="AC2206" s="90">
        <v>54</v>
      </c>
      <c r="AD2206" s="90" t="str">
        <f>IF(AC2206="","",VLOOKUP(AC2206,状态名词!A:C,2,FALSE))</f>
        <v>spi</v>
      </c>
      <c r="AE2206" s="90" t="str">
        <f>IF(AC2206="","",VLOOKUP(AC2206,状态名词!A:C,3,FALSE))</f>
        <v>精神</v>
      </c>
      <c r="AF2206" s="90">
        <v>70</v>
      </c>
    </row>
    <row r="2207" spans="1:32">
      <c r="I2207" s="90" t="str">
        <f>IF(H2207="",I2206,VLOOKUP(H2207,装备类型!A:B,2,FALSE))</f>
        <v>项链</v>
      </c>
      <c r="L2207" s="90" t="s">
        <v>225</v>
      </c>
      <c r="Q2207" s="55" t="str">
        <f t="shared" si="72"/>
        <v/>
      </c>
      <c r="Y2207" s="90" t="str">
        <f>IF(VLOOKUP(I2207,属性值!A:F,2,FALSE)&lt;17,"",IF(P2207="","",INT(VLOOKUP(P2207,属性值!A:G,R2207+1,FALSE)*VLOOKUP(I2207,属性值!A:F,5,FALSE))))</f>
        <v/>
      </c>
      <c r="Z2207" s="90" t="str">
        <f t="shared" si="71"/>
        <v/>
      </c>
      <c r="AA2207" s="90" t="str">
        <f>IF(VLOOKUP(I2207,属性值!A:B,2,FALSE)&gt;16,"",IF(P2207="","",INT(VLOOKUP(P2207,属性值!I:O,R2207+1,FALSE)*VLOOKUP(I2207,属性值!A:D,3,FALSE))))</f>
        <v/>
      </c>
      <c r="AB2207" s="90" t="str">
        <f>IF(VLOOKUP(I2207,属性值!A:B,2,FALSE)&gt;16,"",IF(P2207="","",INT(VLOOKUP(P2207,属性值!I:O,R2207+1,FALSE)*VLOOKUP(I2207,属性值!A:D,4,FALSE))))</f>
        <v/>
      </c>
      <c r="AC2207" s="90">
        <v>21</v>
      </c>
      <c r="AD2207" s="90" t="str">
        <f>IF(AC2207="","",VLOOKUP(AC2207,状态名词!A:C,2,FALSE))</f>
        <v>speed</v>
      </c>
      <c r="AE2207" s="90" t="str">
        <f>IF(AC2207="","",VLOOKUP(AC2207,状态名词!A:C,3,FALSE))</f>
        <v>速度+</v>
      </c>
      <c r="AF2207" s="90">
        <v>160</v>
      </c>
    </row>
    <row r="2208" spans="1:32">
      <c r="I2208" s="90" t="str">
        <f>IF(H2208="",I2207,VLOOKUP(H2208,装备类型!A:B,2,FALSE))</f>
        <v>项链</v>
      </c>
      <c r="L2208" s="90" t="s">
        <v>225</v>
      </c>
      <c r="Q2208" s="55" t="str">
        <f t="shared" si="72"/>
        <v/>
      </c>
      <c r="Y2208" s="90" t="str">
        <f>IF(VLOOKUP(I2208,属性值!A:F,2,FALSE)&lt;17,"",IF(P2208="","",INT(VLOOKUP(P2208,属性值!A:G,R2208+1,FALSE)*VLOOKUP(I2208,属性值!A:F,5,FALSE))))</f>
        <v/>
      </c>
      <c r="Z2208" s="90" t="str">
        <f t="shared" si="71"/>
        <v/>
      </c>
      <c r="AA2208" s="90" t="str">
        <f>IF(VLOOKUP(I2208,属性值!A:B,2,FALSE)&gt;16,"",IF(P2208="","",INT(VLOOKUP(P2208,属性值!I:O,R2208+1,FALSE)*VLOOKUP(I2208,属性值!A:D,3,FALSE))))</f>
        <v/>
      </c>
      <c r="AB2208" s="90" t="str">
        <f>IF(VLOOKUP(I2208,属性值!A:B,2,FALSE)&gt;16,"",IF(P2208="","",INT(VLOOKUP(P2208,属性值!I:O,R2208+1,FALSE)*VLOOKUP(I2208,属性值!A:D,4,FALSE))))</f>
        <v/>
      </c>
      <c r="AC2208" s="90">
        <v>25</v>
      </c>
      <c r="AD2208" s="90" t="str">
        <f>IF(AC2208="","",VLOOKUP(AC2208,状态名词!A:C,2,FALSE))</f>
        <v>duochong</v>
      </c>
      <c r="AE2208" s="90" t="str">
        <f>IF(AC2208="","",VLOOKUP(AC2208,状态名词!A:C,3,FALSE))</f>
        <v>多重施法</v>
      </c>
      <c r="AF2208" s="90">
        <v>80</v>
      </c>
    </row>
    <row r="2209" spans="1:32">
      <c r="A2209" s="90">
        <v>16138</v>
      </c>
      <c r="B2209" s="90">
        <v>20</v>
      </c>
      <c r="C2209" s="90">
        <v>4</v>
      </c>
      <c r="D2209" s="90">
        <v>20</v>
      </c>
      <c r="E2209" s="90">
        <v>5</v>
      </c>
      <c r="F2209" s="90">
        <v>-7</v>
      </c>
      <c r="H2209" s="90">
        <v>16</v>
      </c>
      <c r="I2209" s="90" t="str">
        <f>IF(H2209="",I2208,VLOOKUP(H2209,装备类型!A:B,2,FALSE))</f>
        <v>手镯</v>
      </c>
      <c r="J2209" s="90">
        <v>1</v>
      </c>
      <c r="K2209" s="90" t="s">
        <v>2554</v>
      </c>
      <c r="L2209" s="90" t="s">
        <v>5509</v>
      </c>
      <c r="O2209" s="90">
        <v>1</v>
      </c>
      <c r="P2209" s="90">
        <v>20</v>
      </c>
      <c r="Q2209" s="55">
        <f t="shared" si="72"/>
        <v>25</v>
      </c>
      <c r="R2209" s="90">
        <v>4</v>
      </c>
      <c r="T2209" s="90" t="s">
        <v>3353</v>
      </c>
      <c r="Y2209" s="90" t="str">
        <f>IF(VLOOKUP(I2209,属性值!A:F,2,FALSE)&lt;17,"",IF(P2209="","",INT(VLOOKUP(P2209,属性值!A:G,R2209+1,FALSE)*VLOOKUP(I2209,属性值!A:F,5,FALSE))))</f>
        <v/>
      </c>
      <c r="Z2209" s="90" t="str">
        <f t="shared" si="71"/>
        <v/>
      </c>
      <c r="AA2209" s="90">
        <f>IF(VLOOKUP(I2209,属性值!A:B,2,FALSE)&gt;16,"",IF(P2209="","",INT(VLOOKUP(P2209,属性值!I:O,R2209+1,FALSE)*VLOOKUP(I2209,属性值!A:D,3,FALSE))))</f>
        <v>130</v>
      </c>
      <c r="AB2209" s="90">
        <f>IF(VLOOKUP(I2209,属性值!A:B,2,FALSE)&gt;16,"",IF(P2209="","",INT(VLOOKUP(P2209,属性值!I:O,R2209+1,FALSE)*VLOOKUP(I2209,属性值!A:D,4,FALSE))))</f>
        <v>260</v>
      </c>
      <c r="AC2209" s="90">
        <v>54</v>
      </c>
      <c r="AD2209" s="90" t="str">
        <f>IF(AC2209="","",VLOOKUP(AC2209,状态名词!A:C,2,FALSE))</f>
        <v>spi</v>
      </c>
      <c r="AE2209" s="90" t="str">
        <f>IF(AC2209="","",VLOOKUP(AC2209,状态名词!A:C,3,FALSE))</f>
        <v>精神</v>
      </c>
      <c r="AF2209" s="90">
        <v>20</v>
      </c>
    </row>
    <row r="2210" spans="1:32">
      <c r="I2210" s="90" t="str">
        <f>IF(H2210="",I2209,VLOOKUP(H2210,装备类型!A:B,2,FALSE))</f>
        <v>手镯</v>
      </c>
      <c r="L2210" s="90" t="s">
        <v>225</v>
      </c>
      <c r="Q2210" s="55" t="str">
        <f t="shared" si="72"/>
        <v/>
      </c>
      <c r="Y2210" s="90" t="str">
        <f>IF(VLOOKUP(I2210,属性值!A:F,2,FALSE)&lt;17,"",IF(P2210="","",INT(VLOOKUP(P2210,属性值!A:G,R2210+1,FALSE)*VLOOKUP(I2210,属性值!A:F,5,FALSE))))</f>
        <v/>
      </c>
      <c r="Z2210" s="90" t="str">
        <f t="shared" ref="Z2210:Z2273" si="73">Y2210</f>
        <v/>
      </c>
      <c r="AA2210" s="90" t="str">
        <f>IF(VLOOKUP(I2210,属性值!A:B,2,FALSE)&gt;16,"",IF(P2210="","",INT(VLOOKUP(P2210,属性值!I:O,R2210+1,FALSE)*VLOOKUP(I2210,属性值!A:D,3,FALSE))))</f>
        <v/>
      </c>
      <c r="AB2210" s="90" t="str">
        <f>IF(VLOOKUP(I2210,属性值!A:B,2,FALSE)&gt;16,"",IF(P2210="","",INT(VLOOKUP(P2210,属性值!I:O,R2210+1,FALSE)*VLOOKUP(I2210,属性值!A:D,4,FALSE))))</f>
        <v/>
      </c>
      <c r="AC2210" s="90">
        <v>21</v>
      </c>
      <c r="AD2210" s="90" t="str">
        <f>IF(AC2210="","",VLOOKUP(AC2210,状态名词!A:C,2,FALSE))</f>
        <v>speed</v>
      </c>
      <c r="AE2210" s="90" t="str">
        <f>IF(AC2210="","",VLOOKUP(AC2210,状态名词!A:C,3,FALSE))</f>
        <v>速度+</v>
      </c>
      <c r="AF2210" s="90">
        <v>60</v>
      </c>
    </row>
    <row r="2211" spans="1:32">
      <c r="I2211" s="90" t="str">
        <f>IF(H2211="",I2210,VLOOKUP(H2211,装备类型!A:B,2,FALSE))</f>
        <v>手镯</v>
      </c>
      <c r="L2211" s="90" t="s">
        <v>225</v>
      </c>
      <c r="Q2211" s="55" t="str">
        <f t="shared" si="72"/>
        <v/>
      </c>
      <c r="Y2211" s="90" t="str">
        <f>IF(VLOOKUP(I2211,属性值!A:F,2,FALSE)&lt;17,"",IF(P2211="","",INT(VLOOKUP(P2211,属性值!A:G,R2211+1,FALSE)*VLOOKUP(I2211,属性值!A:F,5,FALSE))))</f>
        <v/>
      </c>
      <c r="Z2211" s="90" t="str">
        <f t="shared" si="73"/>
        <v/>
      </c>
      <c r="AA2211" s="90" t="str">
        <f>IF(VLOOKUP(I2211,属性值!A:B,2,FALSE)&gt;16,"",IF(P2211="","",INT(VLOOKUP(P2211,属性值!I:O,R2211+1,FALSE)*VLOOKUP(I2211,属性值!A:D,3,FALSE))))</f>
        <v/>
      </c>
      <c r="AB2211" s="90" t="str">
        <f>IF(VLOOKUP(I2211,属性值!A:B,2,FALSE)&gt;16,"",IF(P2211="","",INT(VLOOKUP(P2211,属性值!I:O,R2211+1,FALSE)*VLOOKUP(I2211,属性值!A:D,4,FALSE))))</f>
        <v/>
      </c>
      <c r="AC2211" s="90">
        <v>25</v>
      </c>
      <c r="AD2211" s="90" t="str">
        <f>IF(AC2211="","",VLOOKUP(AC2211,状态名词!A:C,2,FALSE))</f>
        <v>duochong</v>
      </c>
      <c r="AE2211" s="90" t="str">
        <f>IF(AC2211="","",VLOOKUP(AC2211,状态名词!A:C,3,FALSE))</f>
        <v>多重施法</v>
      </c>
      <c r="AF2211" s="90">
        <v>20</v>
      </c>
    </row>
    <row r="2212" spans="1:32">
      <c r="I2212" s="90" t="str">
        <f>IF(H2212="",I2211,VLOOKUP(H2212,装备类型!A:B,2,FALSE))</f>
        <v>手镯</v>
      </c>
      <c r="J2212" s="90">
        <v>2</v>
      </c>
      <c r="K2212" s="90" t="s">
        <v>2555</v>
      </c>
      <c r="L2212" s="90" t="s">
        <v>2539</v>
      </c>
      <c r="O2212" s="90">
        <v>1</v>
      </c>
      <c r="P2212" s="90">
        <v>40</v>
      </c>
      <c r="Q2212" s="55">
        <f t="shared" si="72"/>
        <v>45</v>
      </c>
      <c r="R2212" s="90">
        <v>4</v>
      </c>
      <c r="T2212" s="90" t="s">
        <v>3353</v>
      </c>
      <c r="Y2212" s="90" t="str">
        <f>IF(VLOOKUP(I2212,属性值!A:F,2,FALSE)&lt;17,"",IF(P2212="","",INT(VLOOKUP(P2212,属性值!A:G,R2212+1,FALSE)*VLOOKUP(I2212,属性值!A:F,5,FALSE))))</f>
        <v/>
      </c>
      <c r="Z2212" s="90" t="str">
        <f t="shared" si="73"/>
        <v/>
      </c>
      <c r="AA2212" s="90">
        <f>IF(VLOOKUP(I2212,属性值!A:B,2,FALSE)&gt;16,"",IF(P2212="","",INT(VLOOKUP(P2212,属性值!I:O,R2212+1,FALSE)*VLOOKUP(I2212,属性值!A:D,3,FALSE))))</f>
        <v>286</v>
      </c>
      <c r="AB2212" s="90">
        <f>IF(VLOOKUP(I2212,属性值!A:B,2,FALSE)&gt;16,"",IF(P2212="","",INT(VLOOKUP(P2212,属性值!I:O,R2212+1,FALSE)*VLOOKUP(I2212,属性值!A:D,4,FALSE))))</f>
        <v>572</v>
      </c>
      <c r="AC2212" s="90">
        <v>54</v>
      </c>
      <c r="AD2212" s="90" t="str">
        <f>IF(AC2212="","",VLOOKUP(AC2212,状态名词!A:C,2,FALSE))</f>
        <v>spi</v>
      </c>
      <c r="AE2212" s="90" t="str">
        <f>IF(AC2212="","",VLOOKUP(AC2212,状态名词!A:C,3,FALSE))</f>
        <v>精神</v>
      </c>
      <c r="AF2212" s="90">
        <v>40</v>
      </c>
    </row>
    <row r="2213" spans="1:32">
      <c r="I2213" s="90" t="str">
        <f>IF(H2213="",I2212,VLOOKUP(H2213,装备类型!A:B,2,FALSE))</f>
        <v>手镯</v>
      </c>
      <c r="L2213" s="90" t="s">
        <v>225</v>
      </c>
      <c r="Q2213" s="55" t="str">
        <f t="shared" si="72"/>
        <v/>
      </c>
      <c r="Y2213" s="90" t="str">
        <f>IF(VLOOKUP(I2213,属性值!A:F,2,FALSE)&lt;17,"",IF(P2213="","",INT(VLOOKUP(P2213,属性值!A:G,R2213+1,FALSE)*VLOOKUP(I2213,属性值!A:F,5,FALSE))))</f>
        <v/>
      </c>
      <c r="Z2213" s="90" t="str">
        <f t="shared" si="73"/>
        <v/>
      </c>
      <c r="AA2213" s="90" t="str">
        <f>IF(VLOOKUP(I2213,属性值!A:B,2,FALSE)&gt;16,"",IF(P2213="","",INT(VLOOKUP(P2213,属性值!I:O,R2213+1,FALSE)*VLOOKUP(I2213,属性值!A:D,3,FALSE))))</f>
        <v/>
      </c>
      <c r="AB2213" s="90" t="str">
        <f>IF(VLOOKUP(I2213,属性值!A:B,2,FALSE)&gt;16,"",IF(P2213="","",INT(VLOOKUP(P2213,属性值!I:O,R2213+1,FALSE)*VLOOKUP(I2213,属性值!A:D,4,FALSE))))</f>
        <v/>
      </c>
      <c r="AC2213" s="90">
        <v>21</v>
      </c>
      <c r="AD2213" s="90" t="str">
        <f>IF(AC2213="","",VLOOKUP(AC2213,状态名词!A:C,2,FALSE))</f>
        <v>speed</v>
      </c>
      <c r="AE2213" s="90" t="str">
        <f>IF(AC2213="","",VLOOKUP(AC2213,状态名词!A:C,3,FALSE))</f>
        <v>速度+</v>
      </c>
      <c r="AF2213" s="90">
        <v>100</v>
      </c>
    </row>
    <row r="2214" spans="1:32">
      <c r="I2214" s="90" t="str">
        <f>IF(H2214="",I2213,VLOOKUP(H2214,装备类型!A:B,2,FALSE))</f>
        <v>手镯</v>
      </c>
      <c r="L2214" s="90" t="s">
        <v>225</v>
      </c>
      <c r="Q2214" s="55" t="str">
        <f t="shared" si="72"/>
        <v/>
      </c>
      <c r="Y2214" s="90" t="str">
        <f>IF(VLOOKUP(I2214,属性值!A:F,2,FALSE)&lt;17,"",IF(P2214="","",INT(VLOOKUP(P2214,属性值!A:G,R2214+1,FALSE)*VLOOKUP(I2214,属性值!A:F,5,FALSE))))</f>
        <v/>
      </c>
      <c r="Z2214" s="90" t="str">
        <f t="shared" si="73"/>
        <v/>
      </c>
      <c r="AA2214" s="90" t="str">
        <f>IF(VLOOKUP(I2214,属性值!A:B,2,FALSE)&gt;16,"",IF(P2214="","",INT(VLOOKUP(P2214,属性值!I:O,R2214+1,FALSE)*VLOOKUP(I2214,属性值!A:D,3,FALSE))))</f>
        <v/>
      </c>
      <c r="AB2214" s="90" t="str">
        <f>IF(VLOOKUP(I2214,属性值!A:B,2,FALSE)&gt;16,"",IF(P2214="","",INT(VLOOKUP(P2214,属性值!I:O,R2214+1,FALSE)*VLOOKUP(I2214,属性值!A:D,4,FALSE))))</f>
        <v/>
      </c>
      <c r="AC2214" s="90">
        <v>25</v>
      </c>
      <c r="AD2214" s="90" t="str">
        <f>IF(AC2214="","",VLOOKUP(AC2214,状态名词!A:C,2,FALSE))</f>
        <v>duochong</v>
      </c>
      <c r="AE2214" s="90" t="str">
        <f>IF(AC2214="","",VLOOKUP(AC2214,状态名词!A:C,3,FALSE))</f>
        <v>多重施法</v>
      </c>
      <c r="AF2214" s="90">
        <v>50</v>
      </c>
    </row>
    <row r="2215" spans="1:32">
      <c r="I2215" s="90" t="str">
        <f>IF(H2215="",I2214,VLOOKUP(H2215,装备类型!A:B,2,FALSE))</f>
        <v>手镯</v>
      </c>
      <c r="J2215" s="90">
        <v>3</v>
      </c>
      <c r="K2215" s="90" t="s">
        <v>2556</v>
      </c>
      <c r="L2215" s="90" t="s">
        <v>2539</v>
      </c>
      <c r="O2215" s="90">
        <v>1</v>
      </c>
      <c r="P2215" s="90">
        <v>60</v>
      </c>
      <c r="Q2215" s="55">
        <f t="shared" si="72"/>
        <v>67</v>
      </c>
      <c r="R2215" s="90">
        <v>5</v>
      </c>
      <c r="T2215" s="90" t="s">
        <v>3353</v>
      </c>
      <c r="U2215" s="90">
        <v>33790</v>
      </c>
      <c r="Y2215" s="90" t="str">
        <f>IF(VLOOKUP(I2215,属性值!A:F,2,FALSE)&lt;17,"",IF(P2215="","",INT(VLOOKUP(P2215,属性值!A:G,R2215+1,FALSE)*VLOOKUP(I2215,属性值!A:F,5,FALSE))))</f>
        <v/>
      </c>
      <c r="Z2215" s="90" t="str">
        <f t="shared" si="73"/>
        <v/>
      </c>
      <c r="AA2215" s="90">
        <f>IF(VLOOKUP(I2215,属性值!A:B,2,FALSE)&gt;16,"",IF(P2215="","",INT(VLOOKUP(P2215,属性值!I:O,R2215+1,FALSE)*VLOOKUP(I2215,属性值!A:D,3,FALSE))))</f>
        <v>642</v>
      </c>
      <c r="AB2215" s="90">
        <f>IF(VLOOKUP(I2215,属性值!A:B,2,FALSE)&gt;16,"",IF(P2215="","",INT(VLOOKUP(P2215,属性值!I:O,R2215+1,FALSE)*VLOOKUP(I2215,属性值!A:D,4,FALSE))))</f>
        <v>1285</v>
      </c>
      <c r="AC2215" s="90">
        <v>54</v>
      </c>
      <c r="AD2215" s="90" t="str">
        <f>IF(AC2215="","",VLOOKUP(AC2215,状态名词!A:C,2,FALSE))</f>
        <v>spi</v>
      </c>
      <c r="AE2215" s="90" t="str">
        <f>IF(AC2215="","",VLOOKUP(AC2215,状态名词!A:C,3,FALSE))</f>
        <v>精神</v>
      </c>
      <c r="AF2215" s="90">
        <v>70</v>
      </c>
    </row>
    <row r="2216" spans="1:32">
      <c r="I2216" s="90" t="str">
        <f>IF(H2216="",I2215,VLOOKUP(H2216,装备类型!A:B,2,FALSE))</f>
        <v>手镯</v>
      </c>
      <c r="L2216" s="90" t="s">
        <v>225</v>
      </c>
      <c r="Q2216" s="55" t="str">
        <f t="shared" si="72"/>
        <v/>
      </c>
      <c r="Y2216" s="90" t="str">
        <f>IF(VLOOKUP(I2216,属性值!A:F,2,FALSE)&lt;17,"",IF(P2216="","",INT(VLOOKUP(P2216,属性值!A:G,R2216+1,FALSE)*VLOOKUP(I2216,属性值!A:F,5,FALSE))))</f>
        <v/>
      </c>
      <c r="Z2216" s="90" t="str">
        <f t="shared" si="73"/>
        <v/>
      </c>
      <c r="AA2216" s="90" t="str">
        <f>IF(VLOOKUP(I2216,属性值!A:B,2,FALSE)&gt;16,"",IF(P2216="","",INT(VLOOKUP(P2216,属性值!I:O,R2216+1,FALSE)*VLOOKUP(I2216,属性值!A:D,3,FALSE))))</f>
        <v/>
      </c>
      <c r="AB2216" s="90" t="str">
        <f>IF(VLOOKUP(I2216,属性值!A:B,2,FALSE)&gt;16,"",IF(P2216="","",INT(VLOOKUP(P2216,属性值!I:O,R2216+1,FALSE)*VLOOKUP(I2216,属性值!A:D,4,FALSE))))</f>
        <v/>
      </c>
      <c r="AC2216" s="90">
        <v>21</v>
      </c>
      <c r="AD2216" s="90" t="str">
        <f>IF(AC2216="","",VLOOKUP(AC2216,状态名词!A:C,2,FALSE))</f>
        <v>speed</v>
      </c>
      <c r="AE2216" s="90" t="str">
        <f>IF(AC2216="","",VLOOKUP(AC2216,状态名词!A:C,3,FALSE))</f>
        <v>速度+</v>
      </c>
      <c r="AF2216" s="90">
        <v>160</v>
      </c>
    </row>
    <row r="2217" spans="1:32">
      <c r="I2217" s="90" t="str">
        <f>IF(H2217="",I2216,VLOOKUP(H2217,装备类型!A:B,2,FALSE))</f>
        <v>手镯</v>
      </c>
      <c r="L2217" s="90" t="s">
        <v>225</v>
      </c>
      <c r="Q2217" s="55" t="str">
        <f t="shared" si="72"/>
        <v/>
      </c>
      <c r="Y2217" s="90" t="str">
        <f>IF(VLOOKUP(I2217,属性值!A:F,2,FALSE)&lt;17,"",IF(P2217="","",INT(VLOOKUP(P2217,属性值!A:G,R2217+1,FALSE)*VLOOKUP(I2217,属性值!A:F,5,FALSE))))</f>
        <v/>
      </c>
      <c r="Z2217" s="90" t="str">
        <f t="shared" si="73"/>
        <v/>
      </c>
      <c r="AA2217" s="90" t="str">
        <f>IF(VLOOKUP(I2217,属性值!A:B,2,FALSE)&gt;16,"",IF(P2217="","",INT(VLOOKUP(P2217,属性值!I:O,R2217+1,FALSE)*VLOOKUP(I2217,属性值!A:D,3,FALSE))))</f>
        <v/>
      </c>
      <c r="AB2217" s="90" t="str">
        <f>IF(VLOOKUP(I2217,属性值!A:B,2,FALSE)&gt;16,"",IF(P2217="","",INT(VLOOKUP(P2217,属性值!I:O,R2217+1,FALSE)*VLOOKUP(I2217,属性值!A:D,4,FALSE))))</f>
        <v/>
      </c>
      <c r="AC2217" s="90">
        <v>25</v>
      </c>
      <c r="AD2217" s="90" t="str">
        <f>IF(AC2217="","",VLOOKUP(AC2217,状态名词!A:C,2,FALSE))</f>
        <v>duochong</v>
      </c>
      <c r="AE2217" s="90" t="str">
        <f>IF(AC2217="","",VLOOKUP(AC2217,状态名词!A:C,3,FALSE))</f>
        <v>多重施法</v>
      </c>
      <c r="AF2217" s="90">
        <v>80</v>
      </c>
    </row>
    <row r="2218" spans="1:32">
      <c r="A2218" s="90">
        <v>16139</v>
      </c>
      <c r="B2218" s="90">
        <v>20</v>
      </c>
      <c r="C2218" s="90">
        <v>4</v>
      </c>
      <c r="D2218" s="90">
        <v>20</v>
      </c>
      <c r="E2218" s="90">
        <v>5</v>
      </c>
      <c r="F2218" s="90">
        <v>-7</v>
      </c>
      <c r="G2218" s="90" t="s">
        <v>4373</v>
      </c>
      <c r="H2218" s="90">
        <v>11</v>
      </c>
      <c r="I2218" s="90" t="str">
        <f>IF(H2218="",I2217,VLOOKUP(H2218,装备类型!A:B,2,FALSE))</f>
        <v>头部</v>
      </c>
      <c r="J2218" s="90">
        <v>1</v>
      </c>
      <c r="K2218" s="90" t="s">
        <v>2557</v>
      </c>
      <c r="L2218" s="90" t="s">
        <v>5510</v>
      </c>
      <c r="O2218" s="90">
        <v>1</v>
      </c>
      <c r="P2218" s="90">
        <v>20</v>
      </c>
      <c r="Q2218" s="55">
        <f t="shared" si="72"/>
        <v>25</v>
      </c>
      <c r="R2218" s="90">
        <v>4</v>
      </c>
      <c r="T2218" s="90" t="s">
        <v>3354</v>
      </c>
      <c r="Y2218" s="90" t="str">
        <f>IF(VLOOKUP(I2218,属性值!A:F,2,FALSE)&lt;17,"",IF(P2218="","",INT(VLOOKUP(P2218,属性值!A:G,R2218+1,FALSE)*VLOOKUP(I2218,属性值!A:F,5,FALSE))))</f>
        <v/>
      </c>
      <c r="Z2218" s="90" t="str">
        <f t="shared" si="73"/>
        <v/>
      </c>
      <c r="AA2218" s="90">
        <f>IF(VLOOKUP(I2218,属性值!A:B,2,FALSE)&gt;16,"",IF(P2218="","",INT(VLOOKUP(P2218,属性值!I:O,R2218+1,FALSE)*VLOOKUP(I2218,属性值!A:D,3,FALSE))))</f>
        <v>260</v>
      </c>
      <c r="AB2218" s="90">
        <f>IF(VLOOKUP(I2218,属性值!A:B,2,FALSE)&gt;16,"",IF(P2218="","",INT(VLOOKUP(P2218,属性值!I:O,R2218+1,FALSE)*VLOOKUP(I2218,属性值!A:D,4,FALSE))))</f>
        <v>130</v>
      </c>
      <c r="AC2218" s="90">
        <v>58</v>
      </c>
      <c r="AD2218" s="90" t="str">
        <f>IF(AC2218="","",VLOOKUP(AC2218,状态名词!A:C,2,FALSE))</f>
        <v>vit</v>
      </c>
      <c r="AE2218" s="90" t="str">
        <f>IF(AC2218="","",VLOOKUP(AC2218,状态名词!A:C,3,FALSE))</f>
        <v>体力</v>
      </c>
      <c r="AF2218" s="90">
        <v>40</v>
      </c>
    </row>
    <row r="2219" spans="1:32">
      <c r="I2219" s="90" t="str">
        <f>IF(H2219="",I2218,VLOOKUP(H2219,装备类型!A:B,2,FALSE))</f>
        <v>头部</v>
      </c>
      <c r="L2219" s="90" t="s">
        <v>225</v>
      </c>
      <c r="Q2219" s="55" t="str">
        <f t="shared" si="72"/>
        <v/>
      </c>
      <c r="Y2219" s="90" t="str">
        <f>IF(VLOOKUP(I2219,属性值!A:F,2,FALSE)&lt;17,"",IF(P2219="","",INT(VLOOKUP(P2219,属性值!A:G,R2219+1,FALSE)*VLOOKUP(I2219,属性值!A:F,5,FALSE))))</f>
        <v/>
      </c>
      <c r="Z2219" s="90" t="str">
        <f t="shared" si="73"/>
        <v/>
      </c>
      <c r="AA2219" s="90" t="str">
        <f>IF(VLOOKUP(I2219,属性值!A:B,2,FALSE)&gt;16,"",IF(P2219="","",INT(VLOOKUP(P2219,属性值!I:O,R2219+1,FALSE)*VLOOKUP(I2219,属性值!A:D,3,FALSE))))</f>
        <v/>
      </c>
      <c r="AB2219" s="90" t="str">
        <f>IF(VLOOKUP(I2219,属性值!A:B,2,FALSE)&gt;16,"",IF(P2219="","",INT(VLOOKUP(P2219,属性值!I:O,R2219+1,FALSE)*VLOOKUP(I2219,属性值!A:D,4,FALSE))))</f>
        <v/>
      </c>
      <c r="AC2219" s="90">
        <v>24</v>
      </c>
      <c r="AD2219" s="90" t="str">
        <f>IF(AC2219="","",VLOOKUP(AC2219,状态名词!A:C,2,FALSE))</f>
        <v>heal</v>
      </c>
      <c r="AE2219" s="90" t="str">
        <f>IF(AC2219="","",VLOOKUP(AC2219,状态名词!A:C,3,FALSE))</f>
        <v>治疗效果+</v>
      </c>
      <c r="AF2219" s="90">
        <v>240</v>
      </c>
    </row>
    <row r="2220" spans="1:32">
      <c r="I2220" s="90" t="str">
        <f>IF(H2220="",I2219,VLOOKUP(H2220,装备类型!A:B,2,FALSE))</f>
        <v>头部</v>
      </c>
      <c r="L2220" s="90" t="s">
        <v>225</v>
      </c>
      <c r="Q2220" s="55" t="str">
        <f t="shared" si="72"/>
        <v/>
      </c>
      <c r="Y2220" s="90" t="str">
        <f>IF(VLOOKUP(I2220,属性值!A:F,2,FALSE)&lt;17,"",IF(P2220="","",INT(VLOOKUP(P2220,属性值!A:G,R2220+1,FALSE)*VLOOKUP(I2220,属性值!A:F,5,FALSE))))</f>
        <v/>
      </c>
      <c r="Z2220" s="90" t="str">
        <f t="shared" si="73"/>
        <v/>
      </c>
      <c r="AA2220" s="90" t="str">
        <f>IF(VLOOKUP(I2220,属性值!A:B,2,FALSE)&gt;16,"",IF(P2220="","",INT(VLOOKUP(P2220,属性值!I:O,R2220+1,FALSE)*VLOOKUP(I2220,属性值!A:D,3,FALSE))))</f>
        <v/>
      </c>
      <c r="AB2220" s="90" t="str">
        <f>IF(VLOOKUP(I2220,属性值!A:B,2,FALSE)&gt;16,"",IF(P2220="","",INT(VLOOKUP(P2220,属性值!I:O,R2220+1,FALSE)*VLOOKUP(I2220,属性值!A:D,4,FALSE))))</f>
        <v/>
      </c>
      <c r="AC2220" s="90">
        <v>21</v>
      </c>
      <c r="AD2220" s="90" t="str">
        <f>IF(AC2220="","",VLOOKUP(AC2220,状态名词!A:C,2,FALSE))</f>
        <v>speed</v>
      </c>
      <c r="AE2220" s="90" t="str">
        <f>IF(AC2220="","",VLOOKUP(AC2220,状态名词!A:C,3,FALSE))</f>
        <v>速度+</v>
      </c>
      <c r="AF2220" s="90">
        <v>240</v>
      </c>
    </row>
    <row r="2221" spans="1:32">
      <c r="I2221" s="90" t="str">
        <f>IF(H2221="",I2220,VLOOKUP(H2221,装备类型!A:B,2,FALSE))</f>
        <v>头部</v>
      </c>
      <c r="J2221" s="90">
        <v>2</v>
      </c>
      <c r="K2221" s="90" t="s">
        <v>2559</v>
      </c>
      <c r="L2221" s="90" t="s">
        <v>2558</v>
      </c>
      <c r="O2221" s="90">
        <v>1</v>
      </c>
      <c r="P2221" s="90">
        <v>40</v>
      </c>
      <c r="Q2221" s="55">
        <f t="shared" si="72"/>
        <v>45</v>
      </c>
      <c r="R2221" s="90">
        <v>4</v>
      </c>
      <c r="T2221" s="90" t="s">
        <v>3354</v>
      </c>
      <c r="Y2221" s="90" t="str">
        <f>IF(VLOOKUP(I2221,属性值!A:F,2,FALSE)&lt;17,"",IF(P2221="","",INT(VLOOKUP(P2221,属性值!A:G,R2221+1,FALSE)*VLOOKUP(I2221,属性值!A:F,5,FALSE))))</f>
        <v/>
      </c>
      <c r="Z2221" s="90" t="str">
        <f t="shared" si="73"/>
        <v/>
      </c>
      <c r="AA2221" s="90">
        <f>IF(VLOOKUP(I2221,属性值!A:B,2,FALSE)&gt;16,"",IF(P2221="","",INT(VLOOKUP(P2221,属性值!I:O,R2221+1,FALSE)*VLOOKUP(I2221,属性值!A:D,3,FALSE))))</f>
        <v>572</v>
      </c>
      <c r="AB2221" s="90">
        <f>IF(VLOOKUP(I2221,属性值!A:B,2,FALSE)&gt;16,"",IF(P2221="","",INT(VLOOKUP(P2221,属性值!I:O,R2221+1,FALSE)*VLOOKUP(I2221,属性值!A:D,4,FALSE))))</f>
        <v>286</v>
      </c>
      <c r="AC2221" s="90">
        <v>58</v>
      </c>
      <c r="AD2221" s="90" t="str">
        <f>IF(AC2221="","",VLOOKUP(AC2221,状态名词!A:C,2,FALSE))</f>
        <v>vit</v>
      </c>
      <c r="AE2221" s="90" t="str">
        <f>IF(AC2221="","",VLOOKUP(AC2221,状态名词!A:C,3,FALSE))</f>
        <v>体力</v>
      </c>
      <c r="AF2221" s="90">
        <v>70</v>
      </c>
    </row>
    <row r="2222" spans="1:32">
      <c r="I2222" s="90" t="str">
        <f>IF(H2222="",I2221,VLOOKUP(H2222,装备类型!A:B,2,FALSE))</f>
        <v>头部</v>
      </c>
      <c r="L2222" s="90" t="s">
        <v>225</v>
      </c>
      <c r="Q2222" s="55" t="str">
        <f t="shared" si="72"/>
        <v/>
      </c>
      <c r="Y2222" s="90" t="str">
        <f>IF(VLOOKUP(I2222,属性值!A:F,2,FALSE)&lt;17,"",IF(P2222="","",INT(VLOOKUP(P2222,属性值!A:G,R2222+1,FALSE)*VLOOKUP(I2222,属性值!A:F,5,FALSE))))</f>
        <v/>
      </c>
      <c r="Z2222" s="90" t="str">
        <f t="shared" si="73"/>
        <v/>
      </c>
      <c r="AA2222" s="90" t="str">
        <f>IF(VLOOKUP(I2222,属性值!A:B,2,FALSE)&gt;16,"",IF(P2222="","",INT(VLOOKUP(P2222,属性值!I:O,R2222+1,FALSE)*VLOOKUP(I2222,属性值!A:D,3,FALSE))))</f>
        <v/>
      </c>
      <c r="AB2222" s="90" t="str">
        <f>IF(VLOOKUP(I2222,属性值!A:B,2,FALSE)&gt;16,"",IF(P2222="","",INT(VLOOKUP(P2222,属性值!I:O,R2222+1,FALSE)*VLOOKUP(I2222,属性值!A:D,4,FALSE))))</f>
        <v/>
      </c>
      <c r="AC2222" s="90">
        <v>24</v>
      </c>
      <c r="AD2222" s="90" t="str">
        <f>IF(AC2222="","",VLOOKUP(AC2222,状态名词!A:C,2,FALSE))</f>
        <v>heal</v>
      </c>
      <c r="AE2222" s="90" t="str">
        <f>IF(AC2222="","",VLOOKUP(AC2222,状态名词!A:C,3,FALSE))</f>
        <v>治疗效果+</v>
      </c>
      <c r="AF2222" s="90">
        <v>360</v>
      </c>
    </row>
    <row r="2223" spans="1:32">
      <c r="I2223" s="90" t="str">
        <f>IF(H2223="",I2222,VLOOKUP(H2223,装备类型!A:B,2,FALSE))</f>
        <v>头部</v>
      </c>
      <c r="L2223" s="90" t="s">
        <v>225</v>
      </c>
      <c r="Q2223" s="55" t="str">
        <f t="shared" si="72"/>
        <v/>
      </c>
      <c r="Y2223" s="90" t="str">
        <f>IF(VLOOKUP(I2223,属性值!A:F,2,FALSE)&lt;17,"",IF(P2223="","",INT(VLOOKUP(P2223,属性值!A:G,R2223+1,FALSE)*VLOOKUP(I2223,属性值!A:F,5,FALSE))))</f>
        <v/>
      </c>
      <c r="Z2223" s="90" t="str">
        <f t="shared" si="73"/>
        <v/>
      </c>
      <c r="AA2223" s="90" t="str">
        <f>IF(VLOOKUP(I2223,属性值!A:B,2,FALSE)&gt;16,"",IF(P2223="","",INT(VLOOKUP(P2223,属性值!I:O,R2223+1,FALSE)*VLOOKUP(I2223,属性值!A:D,3,FALSE))))</f>
        <v/>
      </c>
      <c r="AB2223" s="90" t="str">
        <f>IF(VLOOKUP(I2223,属性值!A:B,2,FALSE)&gt;16,"",IF(P2223="","",INT(VLOOKUP(P2223,属性值!I:O,R2223+1,FALSE)*VLOOKUP(I2223,属性值!A:D,4,FALSE))))</f>
        <v/>
      </c>
      <c r="AC2223" s="90">
        <v>21</v>
      </c>
      <c r="AD2223" s="90" t="str">
        <f>IF(AC2223="","",VLOOKUP(AC2223,状态名词!A:C,2,FALSE))</f>
        <v>speed</v>
      </c>
      <c r="AE2223" s="90" t="str">
        <f>IF(AC2223="","",VLOOKUP(AC2223,状态名词!A:C,3,FALSE))</f>
        <v>速度+</v>
      </c>
      <c r="AF2223" s="90">
        <v>360</v>
      </c>
    </row>
    <row r="2224" spans="1:32">
      <c r="I2224" s="90" t="str">
        <f>IF(H2224="",I2223,VLOOKUP(H2224,装备类型!A:B,2,FALSE))</f>
        <v>头部</v>
      </c>
      <c r="J2224" s="90">
        <v>3</v>
      </c>
      <c r="K2224" s="90" t="s">
        <v>2560</v>
      </c>
      <c r="L2224" s="90" t="s">
        <v>2558</v>
      </c>
      <c r="O2224" s="90">
        <v>1</v>
      </c>
      <c r="P2224" s="90">
        <v>60</v>
      </c>
      <c r="Q2224" s="55">
        <f t="shared" si="72"/>
        <v>67</v>
      </c>
      <c r="R2224" s="90">
        <v>5</v>
      </c>
      <c r="T2224" s="90" t="s">
        <v>3354</v>
      </c>
      <c r="U2224" s="90">
        <v>33543</v>
      </c>
      <c r="X2224" s="90" t="s">
        <v>2561</v>
      </c>
      <c r="Y2224" s="90" t="str">
        <f>IF(VLOOKUP(I2224,属性值!A:F,2,FALSE)&lt;17,"",IF(P2224="","",INT(VLOOKUP(P2224,属性值!A:G,R2224+1,FALSE)*VLOOKUP(I2224,属性值!A:F,5,FALSE))))</f>
        <v/>
      </c>
      <c r="Z2224" s="90" t="str">
        <f t="shared" si="73"/>
        <v/>
      </c>
      <c r="AA2224" s="90">
        <f>IF(VLOOKUP(I2224,属性值!A:B,2,FALSE)&gt;16,"",IF(P2224="","",INT(VLOOKUP(P2224,属性值!I:O,R2224+1,FALSE)*VLOOKUP(I2224,属性值!A:D,3,FALSE))))</f>
        <v>1285</v>
      </c>
      <c r="AB2224" s="90">
        <f>IF(VLOOKUP(I2224,属性值!A:B,2,FALSE)&gt;16,"",IF(P2224="","",INT(VLOOKUP(P2224,属性值!I:O,R2224+1,FALSE)*VLOOKUP(I2224,属性值!A:D,4,FALSE))))</f>
        <v>642</v>
      </c>
      <c r="AC2224" s="90">
        <v>58</v>
      </c>
      <c r="AD2224" s="90" t="str">
        <f>IF(AC2224="","",VLOOKUP(AC2224,状态名词!A:C,2,FALSE))</f>
        <v>vit</v>
      </c>
      <c r="AE2224" s="90" t="str">
        <f>IF(AC2224="","",VLOOKUP(AC2224,状态名词!A:C,3,FALSE))</f>
        <v>体力</v>
      </c>
      <c r="AF2224" s="90">
        <v>110</v>
      </c>
    </row>
    <row r="2225" spans="1:32">
      <c r="I2225" s="90" t="str">
        <f>IF(H2225="",I2224,VLOOKUP(H2225,装备类型!A:B,2,FALSE))</f>
        <v>头部</v>
      </c>
      <c r="L2225" s="90" t="s">
        <v>225</v>
      </c>
      <c r="Q2225" s="55" t="str">
        <f t="shared" si="72"/>
        <v/>
      </c>
      <c r="Y2225" s="90" t="str">
        <f>IF(VLOOKUP(I2225,属性值!A:F,2,FALSE)&lt;17,"",IF(P2225="","",INT(VLOOKUP(P2225,属性值!A:G,R2225+1,FALSE)*VLOOKUP(I2225,属性值!A:F,5,FALSE))))</f>
        <v/>
      </c>
      <c r="Z2225" s="90" t="str">
        <f t="shared" si="73"/>
        <v/>
      </c>
      <c r="AA2225" s="90" t="str">
        <f>IF(VLOOKUP(I2225,属性值!A:B,2,FALSE)&gt;16,"",IF(P2225="","",INT(VLOOKUP(P2225,属性值!I:O,R2225+1,FALSE)*VLOOKUP(I2225,属性值!A:D,3,FALSE))))</f>
        <v/>
      </c>
      <c r="AB2225" s="90" t="str">
        <f>IF(VLOOKUP(I2225,属性值!A:B,2,FALSE)&gt;16,"",IF(P2225="","",INT(VLOOKUP(P2225,属性值!I:O,R2225+1,FALSE)*VLOOKUP(I2225,属性值!A:D,4,FALSE))))</f>
        <v/>
      </c>
      <c r="AC2225" s="90">
        <v>24</v>
      </c>
      <c r="AD2225" s="90" t="str">
        <f>IF(AC2225="","",VLOOKUP(AC2225,状态名词!A:C,2,FALSE))</f>
        <v>heal</v>
      </c>
      <c r="AE2225" s="90" t="str">
        <f>IF(AC2225="","",VLOOKUP(AC2225,状态名词!A:C,3,FALSE))</f>
        <v>治疗效果+</v>
      </c>
      <c r="AF2225" s="90">
        <v>590</v>
      </c>
    </row>
    <row r="2226" spans="1:32">
      <c r="I2226" s="90" t="str">
        <f>IF(H2226="",I2225,VLOOKUP(H2226,装备类型!A:B,2,FALSE))</f>
        <v>头部</v>
      </c>
      <c r="L2226" s="90" t="s">
        <v>225</v>
      </c>
      <c r="Q2226" s="55" t="str">
        <f t="shared" si="72"/>
        <v/>
      </c>
      <c r="Y2226" s="90" t="str">
        <f>IF(VLOOKUP(I2226,属性值!A:F,2,FALSE)&lt;17,"",IF(P2226="","",INT(VLOOKUP(P2226,属性值!A:G,R2226+1,FALSE)*VLOOKUP(I2226,属性值!A:F,5,FALSE))))</f>
        <v/>
      </c>
      <c r="Z2226" s="90" t="str">
        <f t="shared" si="73"/>
        <v/>
      </c>
      <c r="AA2226" s="90" t="str">
        <f>IF(VLOOKUP(I2226,属性值!A:B,2,FALSE)&gt;16,"",IF(P2226="","",INT(VLOOKUP(P2226,属性值!I:O,R2226+1,FALSE)*VLOOKUP(I2226,属性值!A:D,3,FALSE))))</f>
        <v/>
      </c>
      <c r="AB2226" s="90" t="str">
        <f>IF(VLOOKUP(I2226,属性值!A:B,2,FALSE)&gt;16,"",IF(P2226="","",INT(VLOOKUP(P2226,属性值!I:O,R2226+1,FALSE)*VLOOKUP(I2226,属性值!A:D,4,FALSE))))</f>
        <v/>
      </c>
      <c r="AC2226" s="90">
        <v>21</v>
      </c>
      <c r="AD2226" s="90" t="str">
        <f>IF(AC2226="","",VLOOKUP(AC2226,状态名词!A:C,2,FALSE))</f>
        <v>speed</v>
      </c>
      <c r="AE2226" s="90" t="str">
        <f>IF(AC2226="","",VLOOKUP(AC2226,状态名词!A:C,3,FALSE))</f>
        <v>速度+</v>
      </c>
      <c r="AF2226" s="90">
        <v>590</v>
      </c>
    </row>
    <row r="2227" spans="1:32">
      <c r="A2227" s="90">
        <v>16140</v>
      </c>
      <c r="B2227" s="90">
        <v>20</v>
      </c>
      <c r="C2227" s="90">
        <v>4</v>
      </c>
      <c r="D2227" s="90">
        <v>20</v>
      </c>
      <c r="E2227" s="90">
        <v>5</v>
      </c>
      <c r="F2227" s="90">
        <v>-7</v>
      </c>
      <c r="G2227" s="90" t="s">
        <v>4373</v>
      </c>
      <c r="H2227" s="90">
        <v>12</v>
      </c>
      <c r="I2227" s="90" t="str">
        <f>IF(H2227="",I2226,VLOOKUP(H2227,装备类型!A:B,2,FALSE))</f>
        <v>胸部</v>
      </c>
      <c r="J2227" s="90">
        <v>1</v>
      </c>
      <c r="K2227" s="90" t="s">
        <v>2562</v>
      </c>
      <c r="L2227" s="90" t="s">
        <v>5510</v>
      </c>
      <c r="O2227" s="90">
        <v>1</v>
      </c>
      <c r="P2227" s="90">
        <v>20</v>
      </c>
      <c r="Q2227" s="55">
        <f t="shared" si="72"/>
        <v>25</v>
      </c>
      <c r="R2227" s="90">
        <v>4</v>
      </c>
      <c r="T2227" s="90" t="s">
        <v>3355</v>
      </c>
      <c r="Y2227" s="90" t="str">
        <f>IF(VLOOKUP(I2227,属性值!A:F,2,FALSE)&lt;17,"",IF(P2227="","",INT(VLOOKUP(P2227,属性值!A:G,R2227+1,FALSE)*VLOOKUP(I2227,属性值!A:F,5,FALSE))))</f>
        <v/>
      </c>
      <c r="Z2227" s="90" t="str">
        <f t="shared" si="73"/>
        <v/>
      </c>
      <c r="AA2227" s="90">
        <f>IF(VLOOKUP(I2227,属性值!A:B,2,FALSE)&gt;16,"",IF(P2227="","",INT(VLOOKUP(P2227,属性值!I:O,R2227+1,FALSE)*VLOOKUP(I2227,属性值!A:D,3,FALSE))))</f>
        <v>260</v>
      </c>
      <c r="AB2227" s="90">
        <f>IF(VLOOKUP(I2227,属性值!A:B,2,FALSE)&gt;16,"",IF(P2227="","",INT(VLOOKUP(P2227,属性值!I:O,R2227+1,FALSE)*VLOOKUP(I2227,属性值!A:D,4,FALSE))))</f>
        <v>130</v>
      </c>
      <c r="AC2227" s="90">
        <v>58</v>
      </c>
      <c r="AD2227" s="90" t="str">
        <f>IF(AC2227="","",VLOOKUP(AC2227,状态名词!A:C,2,FALSE))</f>
        <v>vit</v>
      </c>
      <c r="AE2227" s="90" t="str">
        <f>IF(AC2227="","",VLOOKUP(AC2227,状态名词!A:C,3,FALSE))</f>
        <v>体力</v>
      </c>
      <c r="AF2227" s="90">
        <v>40</v>
      </c>
    </row>
    <row r="2228" spans="1:32">
      <c r="I2228" s="90" t="str">
        <f>IF(H2228="",I2227,VLOOKUP(H2228,装备类型!A:B,2,FALSE))</f>
        <v>胸部</v>
      </c>
      <c r="L2228" s="90" t="s">
        <v>225</v>
      </c>
      <c r="Q2228" s="55" t="str">
        <f t="shared" si="72"/>
        <v/>
      </c>
      <c r="Y2228" s="90" t="str">
        <f>IF(VLOOKUP(I2228,属性值!A:F,2,FALSE)&lt;17,"",IF(P2228="","",INT(VLOOKUP(P2228,属性值!A:G,R2228+1,FALSE)*VLOOKUP(I2228,属性值!A:F,5,FALSE))))</f>
        <v/>
      </c>
      <c r="Z2228" s="90" t="str">
        <f t="shared" si="73"/>
        <v/>
      </c>
      <c r="AA2228" s="90" t="str">
        <f>IF(VLOOKUP(I2228,属性值!A:B,2,FALSE)&gt;16,"",IF(P2228="","",INT(VLOOKUP(P2228,属性值!I:O,R2228+1,FALSE)*VLOOKUP(I2228,属性值!A:D,3,FALSE))))</f>
        <v/>
      </c>
      <c r="AB2228" s="90" t="str">
        <f>IF(VLOOKUP(I2228,属性值!A:B,2,FALSE)&gt;16,"",IF(P2228="","",INT(VLOOKUP(P2228,属性值!I:O,R2228+1,FALSE)*VLOOKUP(I2228,属性值!A:D,4,FALSE))))</f>
        <v/>
      </c>
      <c r="AC2228" s="90">
        <v>24</v>
      </c>
      <c r="AD2228" s="90" t="str">
        <f>IF(AC2228="","",VLOOKUP(AC2228,状态名词!A:C,2,FALSE))</f>
        <v>heal</v>
      </c>
      <c r="AE2228" s="90" t="str">
        <f>IF(AC2228="","",VLOOKUP(AC2228,状态名词!A:C,3,FALSE))</f>
        <v>治疗效果+</v>
      </c>
      <c r="AF2228" s="90">
        <v>240</v>
      </c>
    </row>
    <row r="2229" spans="1:32">
      <c r="I2229" s="90" t="str">
        <f>IF(H2229="",I2228,VLOOKUP(H2229,装备类型!A:B,2,FALSE))</f>
        <v>胸部</v>
      </c>
      <c r="L2229" s="90" t="s">
        <v>225</v>
      </c>
      <c r="Q2229" s="55" t="str">
        <f t="shared" si="72"/>
        <v/>
      </c>
      <c r="Y2229" s="90" t="str">
        <f>IF(VLOOKUP(I2229,属性值!A:F,2,FALSE)&lt;17,"",IF(P2229="","",INT(VLOOKUP(P2229,属性值!A:G,R2229+1,FALSE)*VLOOKUP(I2229,属性值!A:F,5,FALSE))))</f>
        <v/>
      </c>
      <c r="Z2229" s="90" t="str">
        <f t="shared" si="73"/>
        <v/>
      </c>
      <c r="AA2229" s="90" t="str">
        <f>IF(VLOOKUP(I2229,属性值!A:B,2,FALSE)&gt;16,"",IF(P2229="","",INT(VLOOKUP(P2229,属性值!I:O,R2229+1,FALSE)*VLOOKUP(I2229,属性值!A:D,3,FALSE))))</f>
        <v/>
      </c>
      <c r="AB2229" s="90" t="str">
        <f>IF(VLOOKUP(I2229,属性值!A:B,2,FALSE)&gt;16,"",IF(P2229="","",INT(VLOOKUP(P2229,属性值!I:O,R2229+1,FALSE)*VLOOKUP(I2229,属性值!A:D,4,FALSE))))</f>
        <v/>
      </c>
      <c r="AC2229" s="90">
        <v>21</v>
      </c>
      <c r="AD2229" s="90" t="str">
        <f>IF(AC2229="","",VLOOKUP(AC2229,状态名词!A:C,2,FALSE))</f>
        <v>speed</v>
      </c>
      <c r="AE2229" s="90" t="str">
        <f>IF(AC2229="","",VLOOKUP(AC2229,状态名词!A:C,3,FALSE))</f>
        <v>速度+</v>
      </c>
      <c r="AF2229" s="90">
        <v>240</v>
      </c>
    </row>
    <row r="2230" spans="1:32">
      <c r="I2230" s="90" t="str">
        <f>IF(H2230="",I2229,VLOOKUP(H2230,装备类型!A:B,2,FALSE))</f>
        <v>胸部</v>
      </c>
      <c r="J2230" s="90">
        <v>2</v>
      </c>
      <c r="K2230" s="90" t="s">
        <v>2563</v>
      </c>
      <c r="L2230" s="90" t="s">
        <v>2558</v>
      </c>
      <c r="O2230" s="90">
        <v>1</v>
      </c>
      <c r="P2230" s="90">
        <v>40</v>
      </c>
      <c r="Q2230" s="55">
        <f t="shared" si="72"/>
        <v>45</v>
      </c>
      <c r="R2230" s="90">
        <v>4</v>
      </c>
      <c r="T2230" s="90" t="s">
        <v>3355</v>
      </c>
      <c r="Y2230" s="90" t="str">
        <f>IF(VLOOKUP(I2230,属性值!A:F,2,FALSE)&lt;17,"",IF(P2230="","",INT(VLOOKUP(P2230,属性值!A:G,R2230+1,FALSE)*VLOOKUP(I2230,属性值!A:F,5,FALSE))))</f>
        <v/>
      </c>
      <c r="Z2230" s="90" t="str">
        <f t="shared" si="73"/>
        <v/>
      </c>
      <c r="AA2230" s="90">
        <f>IF(VLOOKUP(I2230,属性值!A:B,2,FALSE)&gt;16,"",IF(P2230="","",INT(VLOOKUP(P2230,属性值!I:O,R2230+1,FALSE)*VLOOKUP(I2230,属性值!A:D,3,FALSE))))</f>
        <v>572</v>
      </c>
      <c r="AB2230" s="90">
        <f>IF(VLOOKUP(I2230,属性值!A:B,2,FALSE)&gt;16,"",IF(P2230="","",INT(VLOOKUP(P2230,属性值!I:O,R2230+1,FALSE)*VLOOKUP(I2230,属性值!A:D,4,FALSE))))</f>
        <v>286</v>
      </c>
      <c r="AC2230" s="90">
        <v>58</v>
      </c>
      <c r="AD2230" s="90" t="str">
        <f>IF(AC2230="","",VLOOKUP(AC2230,状态名词!A:C,2,FALSE))</f>
        <v>vit</v>
      </c>
      <c r="AE2230" s="90" t="str">
        <f>IF(AC2230="","",VLOOKUP(AC2230,状态名词!A:C,3,FALSE))</f>
        <v>体力</v>
      </c>
      <c r="AF2230" s="90">
        <v>70</v>
      </c>
    </row>
    <row r="2231" spans="1:32">
      <c r="I2231" s="90" t="str">
        <f>IF(H2231="",I2230,VLOOKUP(H2231,装备类型!A:B,2,FALSE))</f>
        <v>胸部</v>
      </c>
      <c r="L2231" s="90" t="s">
        <v>225</v>
      </c>
      <c r="Q2231" s="55" t="str">
        <f t="shared" si="72"/>
        <v/>
      </c>
      <c r="Y2231" s="90" t="str">
        <f>IF(VLOOKUP(I2231,属性值!A:F,2,FALSE)&lt;17,"",IF(P2231="","",INT(VLOOKUP(P2231,属性值!A:G,R2231+1,FALSE)*VLOOKUP(I2231,属性值!A:F,5,FALSE))))</f>
        <v/>
      </c>
      <c r="Z2231" s="90" t="str">
        <f t="shared" si="73"/>
        <v/>
      </c>
      <c r="AA2231" s="90" t="str">
        <f>IF(VLOOKUP(I2231,属性值!A:B,2,FALSE)&gt;16,"",IF(P2231="","",INT(VLOOKUP(P2231,属性值!I:O,R2231+1,FALSE)*VLOOKUP(I2231,属性值!A:D,3,FALSE))))</f>
        <v/>
      </c>
      <c r="AB2231" s="90" t="str">
        <f>IF(VLOOKUP(I2231,属性值!A:B,2,FALSE)&gt;16,"",IF(P2231="","",INT(VLOOKUP(P2231,属性值!I:O,R2231+1,FALSE)*VLOOKUP(I2231,属性值!A:D,4,FALSE))))</f>
        <v/>
      </c>
      <c r="AC2231" s="90">
        <v>24</v>
      </c>
      <c r="AD2231" s="90" t="str">
        <f>IF(AC2231="","",VLOOKUP(AC2231,状态名词!A:C,2,FALSE))</f>
        <v>heal</v>
      </c>
      <c r="AE2231" s="90" t="str">
        <f>IF(AC2231="","",VLOOKUP(AC2231,状态名词!A:C,3,FALSE))</f>
        <v>治疗效果+</v>
      </c>
      <c r="AF2231" s="90">
        <v>360</v>
      </c>
    </row>
    <row r="2232" spans="1:32">
      <c r="I2232" s="90" t="str">
        <f>IF(H2232="",I2231,VLOOKUP(H2232,装备类型!A:B,2,FALSE))</f>
        <v>胸部</v>
      </c>
      <c r="L2232" s="90" t="s">
        <v>225</v>
      </c>
      <c r="Q2232" s="55" t="str">
        <f t="shared" si="72"/>
        <v/>
      </c>
      <c r="Y2232" s="90" t="str">
        <f>IF(VLOOKUP(I2232,属性值!A:F,2,FALSE)&lt;17,"",IF(P2232="","",INT(VLOOKUP(P2232,属性值!A:G,R2232+1,FALSE)*VLOOKUP(I2232,属性值!A:F,5,FALSE))))</f>
        <v/>
      </c>
      <c r="Z2232" s="90" t="str">
        <f t="shared" si="73"/>
        <v/>
      </c>
      <c r="AA2232" s="90" t="str">
        <f>IF(VLOOKUP(I2232,属性值!A:B,2,FALSE)&gt;16,"",IF(P2232="","",INT(VLOOKUP(P2232,属性值!I:O,R2232+1,FALSE)*VLOOKUP(I2232,属性值!A:D,3,FALSE))))</f>
        <v/>
      </c>
      <c r="AB2232" s="90" t="str">
        <f>IF(VLOOKUP(I2232,属性值!A:B,2,FALSE)&gt;16,"",IF(P2232="","",INT(VLOOKUP(P2232,属性值!I:O,R2232+1,FALSE)*VLOOKUP(I2232,属性值!A:D,4,FALSE))))</f>
        <v/>
      </c>
      <c r="AC2232" s="90">
        <v>21</v>
      </c>
      <c r="AD2232" s="90" t="str">
        <f>IF(AC2232="","",VLOOKUP(AC2232,状态名词!A:C,2,FALSE))</f>
        <v>speed</v>
      </c>
      <c r="AE2232" s="90" t="str">
        <f>IF(AC2232="","",VLOOKUP(AC2232,状态名词!A:C,3,FALSE))</f>
        <v>速度+</v>
      </c>
      <c r="AF2232" s="90">
        <v>360</v>
      </c>
    </row>
    <row r="2233" spans="1:32">
      <c r="I2233" s="90" t="str">
        <f>IF(H2233="",I2232,VLOOKUP(H2233,装备类型!A:B,2,FALSE))</f>
        <v>胸部</v>
      </c>
      <c r="J2233" s="90">
        <v>3</v>
      </c>
      <c r="K2233" s="90" t="s">
        <v>2564</v>
      </c>
      <c r="L2233" s="90" t="s">
        <v>2558</v>
      </c>
      <c r="O2233" s="90">
        <v>1</v>
      </c>
      <c r="P2233" s="90">
        <v>60</v>
      </c>
      <c r="Q2233" s="55">
        <f t="shared" si="72"/>
        <v>67</v>
      </c>
      <c r="R2233" s="90">
        <v>5</v>
      </c>
      <c r="T2233" s="90" t="s">
        <v>3355</v>
      </c>
      <c r="U2233" s="90">
        <v>33544</v>
      </c>
      <c r="X2233" s="90" t="s">
        <v>2840</v>
      </c>
      <c r="Y2233" s="90" t="str">
        <f>IF(VLOOKUP(I2233,属性值!A:F,2,FALSE)&lt;17,"",IF(P2233="","",INT(VLOOKUP(P2233,属性值!A:G,R2233+1,FALSE)*VLOOKUP(I2233,属性值!A:F,5,FALSE))))</f>
        <v/>
      </c>
      <c r="Z2233" s="90" t="str">
        <f t="shared" si="73"/>
        <v/>
      </c>
      <c r="AA2233" s="90">
        <f>IF(VLOOKUP(I2233,属性值!A:B,2,FALSE)&gt;16,"",IF(P2233="","",INT(VLOOKUP(P2233,属性值!I:O,R2233+1,FALSE)*VLOOKUP(I2233,属性值!A:D,3,FALSE))))</f>
        <v>1285</v>
      </c>
      <c r="AB2233" s="90">
        <f>IF(VLOOKUP(I2233,属性值!A:B,2,FALSE)&gt;16,"",IF(P2233="","",INT(VLOOKUP(P2233,属性值!I:O,R2233+1,FALSE)*VLOOKUP(I2233,属性值!A:D,4,FALSE))))</f>
        <v>642</v>
      </c>
      <c r="AC2233" s="90">
        <v>58</v>
      </c>
      <c r="AD2233" s="90" t="str">
        <f>IF(AC2233="","",VLOOKUP(AC2233,状态名词!A:C,2,FALSE))</f>
        <v>vit</v>
      </c>
      <c r="AE2233" s="90" t="str">
        <f>IF(AC2233="","",VLOOKUP(AC2233,状态名词!A:C,3,FALSE))</f>
        <v>体力</v>
      </c>
      <c r="AF2233" s="90">
        <v>110</v>
      </c>
    </row>
    <row r="2234" spans="1:32">
      <c r="I2234" s="90" t="str">
        <f>IF(H2234="",I2233,VLOOKUP(H2234,装备类型!A:B,2,FALSE))</f>
        <v>胸部</v>
      </c>
      <c r="L2234" s="90" t="s">
        <v>225</v>
      </c>
      <c r="Q2234" s="55" t="str">
        <f t="shared" si="72"/>
        <v/>
      </c>
      <c r="Y2234" s="90" t="str">
        <f>IF(VLOOKUP(I2234,属性值!A:F,2,FALSE)&lt;17,"",IF(P2234="","",INT(VLOOKUP(P2234,属性值!A:G,R2234+1,FALSE)*VLOOKUP(I2234,属性值!A:F,5,FALSE))))</f>
        <v/>
      </c>
      <c r="Z2234" s="90" t="str">
        <f t="shared" si="73"/>
        <v/>
      </c>
      <c r="AA2234" s="90" t="str">
        <f>IF(VLOOKUP(I2234,属性值!A:B,2,FALSE)&gt;16,"",IF(P2234="","",INT(VLOOKUP(P2234,属性值!I:O,R2234+1,FALSE)*VLOOKUP(I2234,属性值!A:D,3,FALSE))))</f>
        <v/>
      </c>
      <c r="AB2234" s="90" t="str">
        <f>IF(VLOOKUP(I2234,属性值!A:B,2,FALSE)&gt;16,"",IF(P2234="","",INT(VLOOKUP(P2234,属性值!I:O,R2234+1,FALSE)*VLOOKUP(I2234,属性值!A:D,4,FALSE))))</f>
        <v/>
      </c>
      <c r="AC2234" s="90">
        <v>24</v>
      </c>
      <c r="AD2234" s="90" t="str">
        <f>IF(AC2234="","",VLOOKUP(AC2234,状态名词!A:C,2,FALSE))</f>
        <v>heal</v>
      </c>
      <c r="AE2234" s="90" t="str">
        <f>IF(AC2234="","",VLOOKUP(AC2234,状态名词!A:C,3,FALSE))</f>
        <v>治疗效果+</v>
      </c>
      <c r="AF2234" s="90">
        <v>590</v>
      </c>
    </row>
    <row r="2235" spans="1:32">
      <c r="I2235" s="90" t="str">
        <f>IF(H2235="",I2234,VLOOKUP(H2235,装备类型!A:B,2,FALSE))</f>
        <v>胸部</v>
      </c>
      <c r="L2235" s="90" t="s">
        <v>225</v>
      </c>
      <c r="Q2235" s="55" t="str">
        <f t="shared" si="72"/>
        <v/>
      </c>
      <c r="Y2235" s="90" t="str">
        <f>IF(VLOOKUP(I2235,属性值!A:F,2,FALSE)&lt;17,"",IF(P2235="","",INT(VLOOKUP(P2235,属性值!A:G,R2235+1,FALSE)*VLOOKUP(I2235,属性值!A:F,5,FALSE))))</f>
        <v/>
      </c>
      <c r="Z2235" s="90" t="str">
        <f t="shared" si="73"/>
        <v/>
      </c>
      <c r="AA2235" s="90" t="str">
        <f>IF(VLOOKUP(I2235,属性值!A:B,2,FALSE)&gt;16,"",IF(P2235="","",INT(VLOOKUP(P2235,属性值!I:O,R2235+1,FALSE)*VLOOKUP(I2235,属性值!A:D,3,FALSE))))</f>
        <v/>
      </c>
      <c r="AB2235" s="90" t="str">
        <f>IF(VLOOKUP(I2235,属性值!A:B,2,FALSE)&gt;16,"",IF(P2235="","",INT(VLOOKUP(P2235,属性值!I:O,R2235+1,FALSE)*VLOOKUP(I2235,属性值!A:D,4,FALSE))))</f>
        <v/>
      </c>
      <c r="AC2235" s="90">
        <v>21</v>
      </c>
      <c r="AD2235" s="90" t="str">
        <f>IF(AC2235="","",VLOOKUP(AC2235,状态名词!A:C,2,FALSE))</f>
        <v>speed</v>
      </c>
      <c r="AE2235" s="90" t="str">
        <f>IF(AC2235="","",VLOOKUP(AC2235,状态名词!A:C,3,FALSE))</f>
        <v>速度+</v>
      </c>
      <c r="AF2235" s="90">
        <v>590</v>
      </c>
    </row>
    <row r="2236" spans="1:32">
      <c r="A2236" s="90">
        <v>16141</v>
      </c>
      <c r="B2236" s="90">
        <v>20</v>
      </c>
      <c r="C2236" s="90">
        <v>4</v>
      </c>
      <c r="D2236" s="90">
        <v>20</v>
      </c>
      <c r="E2236" s="90">
        <v>5</v>
      </c>
      <c r="F2236" s="90">
        <v>-7</v>
      </c>
      <c r="G2236" s="90" t="s">
        <v>4373</v>
      </c>
      <c r="H2236" s="90">
        <v>13</v>
      </c>
      <c r="I2236" s="90" t="str">
        <f>IF(H2236="",I2235,VLOOKUP(H2236,装备类型!A:B,2,FALSE))</f>
        <v>腿部</v>
      </c>
      <c r="J2236" s="90">
        <v>1</v>
      </c>
      <c r="K2236" s="90" t="s">
        <v>2565</v>
      </c>
      <c r="L2236" s="90" t="s">
        <v>5510</v>
      </c>
      <c r="O2236" s="90">
        <v>1</v>
      </c>
      <c r="P2236" s="90">
        <v>20</v>
      </c>
      <c r="Q2236" s="55">
        <f t="shared" si="72"/>
        <v>25</v>
      </c>
      <c r="R2236" s="90">
        <v>4</v>
      </c>
      <c r="T2236" s="90" t="s">
        <v>3356</v>
      </c>
      <c r="Y2236" s="90" t="str">
        <f>IF(VLOOKUP(I2236,属性值!A:F,2,FALSE)&lt;17,"",IF(P2236="","",INT(VLOOKUP(P2236,属性值!A:G,R2236+1,FALSE)*VLOOKUP(I2236,属性值!A:F,5,FALSE))))</f>
        <v/>
      </c>
      <c r="Z2236" s="90" t="str">
        <f t="shared" si="73"/>
        <v/>
      </c>
      <c r="AA2236" s="90">
        <f>IF(VLOOKUP(I2236,属性值!A:B,2,FALSE)&gt;16,"",IF(P2236="","",INT(VLOOKUP(P2236,属性值!I:O,R2236+1,FALSE)*VLOOKUP(I2236,属性值!A:D,3,FALSE))))</f>
        <v>260</v>
      </c>
      <c r="AB2236" s="90">
        <f>IF(VLOOKUP(I2236,属性值!A:B,2,FALSE)&gt;16,"",IF(P2236="","",INT(VLOOKUP(P2236,属性值!I:O,R2236+1,FALSE)*VLOOKUP(I2236,属性值!A:D,4,FALSE))))</f>
        <v>130</v>
      </c>
      <c r="AC2236" s="90">
        <v>58</v>
      </c>
      <c r="AD2236" s="90" t="str">
        <f>IF(AC2236="","",VLOOKUP(AC2236,状态名词!A:C,2,FALSE))</f>
        <v>vit</v>
      </c>
      <c r="AE2236" s="90" t="str">
        <f>IF(AC2236="","",VLOOKUP(AC2236,状态名词!A:C,3,FALSE))</f>
        <v>体力</v>
      </c>
      <c r="AF2236" s="90">
        <v>40</v>
      </c>
    </row>
    <row r="2237" spans="1:32">
      <c r="I2237" s="90" t="str">
        <f>IF(H2237="",I2236,VLOOKUP(H2237,装备类型!A:B,2,FALSE))</f>
        <v>腿部</v>
      </c>
      <c r="L2237" s="90" t="s">
        <v>225</v>
      </c>
      <c r="Q2237" s="55" t="str">
        <f t="shared" si="72"/>
        <v/>
      </c>
      <c r="Y2237" s="90" t="str">
        <f>IF(VLOOKUP(I2237,属性值!A:F,2,FALSE)&lt;17,"",IF(P2237="","",INT(VLOOKUP(P2237,属性值!A:G,R2237+1,FALSE)*VLOOKUP(I2237,属性值!A:F,5,FALSE))))</f>
        <v/>
      </c>
      <c r="Z2237" s="90" t="str">
        <f t="shared" si="73"/>
        <v/>
      </c>
      <c r="AA2237" s="90" t="str">
        <f>IF(VLOOKUP(I2237,属性值!A:B,2,FALSE)&gt;16,"",IF(P2237="","",INT(VLOOKUP(P2237,属性值!I:O,R2237+1,FALSE)*VLOOKUP(I2237,属性值!A:D,3,FALSE))))</f>
        <v/>
      </c>
      <c r="AB2237" s="90" t="str">
        <f>IF(VLOOKUP(I2237,属性值!A:B,2,FALSE)&gt;16,"",IF(P2237="","",INT(VLOOKUP(P2237,属性值!I:O,R2237+1,FALSE)*VLOOKUP(I2237,属性值!A:D,4,FALSE))))</f>
        <v/>
      </c>
      <c r="AC2237" s="90">
        <v>24</v>
      </c>
      <c r="AD2237" s="90" t="str">
        <f>IF(AC2237="","",VLOOKUP(AC2237,状态名词!A:C,2,FALSE))</f>
        <v>heal</v>
      </c>
      <c r="AE2237" s="90" t="str">
        <f>IF(AC2237="","",VLOOKUP(AC2237,状态名词!A:C,3,FALSE))</f>
        <v>治疗效果+</v>
      </c>
      <c r="AF2237" s="90">
        <v>240</v>
      </c>
    </row>
    <row r="2238" spans="1:32">
      <c r="I2238" s="90" t="str">
        <f>IF(H2238="",I2237,VLOOKUP(H2238,装备类型!A:B,2,FALSE))</f>
        <v>腿部</v>
      </c>
      <c r="L2238" s="90" t="s">
        <v>225</v>
      </c>
      <c r="Q2238" s="55" t="str">
        <f t="shared" si="72"/>
        <v/>
      </c>
      <c r="Y2238" s="90" t="str">
        <f>IF(VLOOKUP(I2238,属性值!A:F,2,FALSE)&lt;17,"",IF(P2238="","",INT(VLOOKUP(P2238,属性值!A:G,R2238+1,FALSE)*VLOOKUP(I2238,属性值!A:F,5,FALSE))))</f>
        <v/>
      </c>
      <c r="Z2238" s="90" t="str">
        <f t="shared" si="73"/>
        <v/>
      </c>
      <c r="AA2238" s="90" t="str">
        <f>IF(VLOOKUP(I2238,属性值!A:B,2,FALSE)&gt;16,"",IF(P2238="","",INT(VLOOKUP(P2238,属性值!I:O,R2238+1,FALSE)*VLOOKUP(I2238,属性值!A:D,3,FALSE))))</f>
        <v/>
      </c>
      <c r="AB2238" s="90" t="str">
        <f>IF(VLOOKUP(I2238,属性值!A:B,2,FALSE)&gt;16,"",IF(P2238="","",INT(VLOOKUP(P2238,属性值!I:O,R2238+1,FALSE)*VLOOKUP(I2238,属性值!A:D,4,FALSE))))</f>
        <v/>
      </c>
      <c r="AC2238" s="90">
        <v>21</v>
      </c>
      <c r="AD2238" s="90" t="str">
        <f>IF(AC2238="","",VLOOKUP(AC2238,状态名词!A:C,2,FALSE))</f>
        <v>speed</v>
      </c>
      <c r="AE2238" s="90" t="str">
        <f>IF(AC2238="","",VLOOKUP(AC2238,状态名词!A:C,3,FALSE))</f>
        <v>速度+</v>
      </c>
      <c r="AF2238" s="90">
        <v>240</v>
      </c>
    </row>
    <row r="2239" spans="1:32">
      <c r="I2239" s="90" t="str">
        <f>IF(H2239="",I2238,VLOOKUP(H2239,装备类型!A:B,2,FALSE))</f>
        <v>腿部</v>
      </c>
      <c r="J2239" s="90">
        <v>2</v>
      </c>
      <c r="K2239" s="90" t="s">
        <v>2566</v>
      </c>
      <c r="L2239" s="90" t="s">
        <v>2558</v>
      </c>
      <c r="O2239" s="90">
        <v>1</v>
      </c>
      <c r="P2239" s="90">
        <v>40</v>
      </c>
      <c r="Q2239" s="55">
        <f t="shared" si="72"/>
        <v>45</v>
      </c>
      <c r="R2239" s="90">
        <v>4</v>
      </c>
      <c r="T2239" s="90" t="s">
        <v>3356</v>
      </c>
      <c r="Y2239" s="90" t="str">
        <f>IF(VLOOKUP(I2239,属性值!A:F,2,FALSE)&lt;17,"",IF(P2239="","",INT(VLOOKUP(P2239,属性值!A:G,R2239+1,FALSE)*VLOOKUP(I2239,属性值!A:F,5,FALSE))))</f>
        <v/>
      </c>
      <c r="Z2239" s="90" t="str">
        <f t="shared" si="73"/>
        <v/>
      </c>
      <c r="AA2239" s="90">
        <f>IF(VLOOKUP(I2239,属性值!A:B,2,FALSE)&gt;16,"",IF(P2239="","",INT(VLOOKUP(P2239,属性值!I:O,R2239+1,FALSE)*VLOOKUP(I2239,属性值!A:D,3,FALSE))))</f>
        <v>572</v>
      </c>
      <c r="AB2239" s="90">
        <f>IF(VLOOKUP(I2239,属性值!A:B,2,FALSE)&gt;16,"",IF(P2239="","",INT(VLOOKUP(P2239,属性值!I:O,R2239+1,FALSE)*VLOOKUP(I2239,属性值!A:D,4,FALSE))))</f>
        <v>286</v>
      </c>
      <c r="AC2239" s="90">
        <v>58</v>
      </c>
      <c r="AD2239" s="90" t="str">
        <f>IF(AC2239="","",VLOOKUP(AC2239,状态名词!A:C,2,FALSE))</f>
        <v>vit</v>
      </c>
      <c r="AE2239" s="90" t="str">
        <f>IF(AC2239="","",VLOOKUP(AC2239,状态名词!A:C,3,FALSE))</f>
        <v>体力</v>
      </c>
      <c r="AF2239" s="90">
        <v>70</v>
      </c>
    </row>
    <row r="2240" spans="1:32">
      <c r="I2240" s="90" t="str">
        <f>IF(H2240="",I2239,VLOOKUP(H2240,装备类型!A:B,2,FALSE))</f>
        <v>腿部</v>
      </c>
      <c r="L2240" s="90" t="s">
        <v>225</v>
      </c>
      <c r="Q2240" s="55" t="str">
        <f t="shared" si="72"/>
        <v/>
      </c>
      <c r="Y2240" s="90" t="str">
        <f>IF(VLOOKUP(I2240,属性值!A:F,2,FALSE)&lt;17,"",IF(P2240="","",INT(VLOOKUP(P2240,属性值!A:G,R2240+1,FALSE)*VLOOKUP(I2240,属性值!A:F,5,FALSE))))</f>
        <v/>
      </c>
      <c r="Z2240" s="90" t="str">
        <f t="shared" si="73"/>
        <v/>
      </c>
      <c r="AA2240" s="90" t="str">
        <f>IF(VLOOKUP(I2240,属性值!A:B,2,FALSE)&gt;16,"",IF(P2240="","",INT(VLOOKUP(P2240,属性值!I:O,R2240+1,FALSE)*VLOOKUP(I2240,属性值!A:D,3,FALSE))))</f>
        <v/>
      </c>
      <c r="AB2240" s="90" t="str">
        <f>IF(VLOOKUP(I2240,属性值!A:B,2,FALSE)&gt;16,"",IF(P2240="","",INT(VLOOKUP(P2240,属性值!I:O,R2240+1,FALSE)*VLOOKUP(I2240,属性值!A:D,4,FALSE))))</f>
        <v/>
      </c>
      <c r="AC2240" s="90">
        <v>24</v>
      </c>
      <c r="AD2240" s="90" t="str">
        <f>IF(AC2240="","",VLOOKUP(AC2240,状态名词!A:C,2,FALSE))</f>
        <v>heal</v>
      </c>
      <c r="AE2240" s="90" t="str">
        <f>IF(AC2240="","",VLOOKUP(AC2240,状态名词!A:C,3,FALSE))</f>
        <v>治疗效果+</v>
      </c>
      <c r="AF2240" s="90">
        <v>360</v>
      </c>
    </row>
    <row r="2241" spans="1:32">
      <c r="I2241" s="90" t="str">
        <f>IF(H2241="",I2240,VLOOKUP(H2241,装备类型!A:B,2,FALSE))</f>
        <v>腿部</v>
      </c>
      <c r="L2241" s="90" t="s">
        <v>225</v>
      </c>
      <c r="Q2241" s="55" t="str">
        <f t="shared" si="72"/>
        <v/>
      </c>
      <c r="Y2241" s="90" t="str">
        <f>IF(VLOOKUP(I2241,属性值!A:F,2,FALSE)&lt;17,"",IF(P2241="","",INT(VLOOKUP(P2241,属性值!A:G,R2241+1,FALSE)*VLOOKUP(I2241,属性值!A:F,5,FALSE))))</f>
        <v/>
      </c>
      <c r="Z2241" s="90" t="str">
        <f t="shared" si="73"/>
        <v/>
      </c>
      <c r="AA2241" s="90" t="str">
        <f>IF(VLOOKUP(I2241,属性值!A:B,2,FALSE)&gt;16,"",IF(P2241="","",INT(VLOOKUP(P2241,属性值!I:O,R2241+1,FALSE)*VLOOKUP(I2241,属性值!A:D,3,FALSE))))</f>
        <v/>
      </c>
      <c r="AB2241" s="90" t="str">
        <f>IF(VLOOKUP(I2241,属性值!A:B,2,FALSE)&gt;16,"",IF(P2241="","",INT(VLOOKUP(P2241,属性值!I:O,R2241+1,FALSE)*VLOOKUP(I2241,属性值!A:D,4,FALSE))))</f>
        <v/>
      </c>
      <c r="AC2241" s="90">
        <v>21</v>
      </c>
      <c r="AD2241" s="90" t="str">
        <f>IF(AC2241="","",VLOOKUP(AC2241,状态名词!A:C,2,FALSE))</f>
        <v>speed</v>
      </c>
      <c r="AE2241" s="90" t="str">
        <f>IF(AC2241="","",VLOOKUP(AC2241,状态名词!A:C,3,FALSE))</f>
        <v>速度+</v>
      </c>
      <c r="AF2241" s="90">
        <v>360</v>
      </c>
    </row>
    <row r="2242" spans="1:32">
      <c r="I2242" s="90" t="str">
        <f>IF(H2242="",I2241,VLOOKUP(H2242,装备类型!A:B,2,FALSE))</f>
        <v>腿部</v>
      </c>
      <c r="J2242" s="90">
        <v>3</v>
      </c>
      <c r="K2242" s="90" t="s">
        <v>2567</v>
      </c>
      <c r="L2242" s="90" t="s">
        <v>2558</v>
      </c>
      <c r="O2242" s="90">
        <v>1</v>
      </c>
      <c r="P2242" s="90">
        <v>60</v>
      </c>
      <c r="Q2242" s="55">
        <f t="shared" si="72"/>
        <v>67</v>
      </c>
      <c r="R2242" s="90">
        <v>5</v>
      </c>
      <c r="T2242" s="90" t="s">
        <v>3356</v>
      </c>
      <c r="U2242" s="90">
        <v>33545</v>
      </c>
      <c r="X2242" s="90" t="s">
        <v>2841</v>
      </c>
      <c r="Y2242" s="90" t="str">
        <f>IF(VLOOKUP(I2242,属性值!A:F,2,FALSE)&lt;17,"",IF(P2242="","",INT(VLOOKUP(P2242,属性值!A:G,R2242+1,FALSE)*VLOOKUP(I2242,属性值!A:F,5,FALSE))))</f>
        <v/>
      </c>
      <c r="Z2242" s="90" t="str">
        <f t="shared" si="73"/>
        <v/>
      </c>
      <c r="AA2242" s="90">
        <f>IF(VLOOKUP(I2242,属性值!A:B,2,FALSE)&gt;16,"",IF(P2242="","",INT(VLOOKUP(P2242,属性值!I:O,R2242+1,FALSE)*VLOOKUP(I2242,属性值!A:D,3,FALSE))))</f>
        <v>1285</v>
      </c>
      <c r="AB2242" s="90">
        <f>IF(VLOOKUP(I2242,属性值!A:B,2,FALSE)&gt;16,"",IF(P2242="","",INT(VLOOKUP(P2242,属性值!I:O,R2242+1,FALSE)*VLOOKUP(I2242,属性值!A:D,4,FALSE))))</f>
        <v>642</v>
      </c>
      <c r="AC2242" s="90">
        <v>58</v>
      </c>
      <c r="AD2242" s="90" t="str">
        <f>IF(AC2242="","",VLOOKUP(AC2242,状态名词!A:C,2,FALSE))</f>
        <v>vit</v>
      </c>
      <c r="AE2242" s="90" t="str">
        <f>IF(AC2242="","",VLOOKUP(AC2242,状态名词!A:C,3,FALSE))</f>
        <v>体力</v>
      </c>
      <c r="AF2242" s="90">
        <v>110</v>
      </c>
    </row>
    <row r="2243" spans="1:32">
      <c r="I2243" s="90" t="str">
        <f>IF(H2243="",I2242,VLOOKUP(H2243,装备类型!A:B,2,FALSE))</f>
        <v>腿部</v>
      </c>
      <c r="L2243" s="90" t="s">
        <v>225</v>
      </c>
      <c r="Q2243" s="55" t="str">
        <f t="shared" si="72"/>
        <v/>
      </c>
      <c r="Y2243" s="90" t="str">
        <f>IF(VLOOKUP(I2243,属性值!A:F,2,FALSE)&lt;17,"",IF(P2243="","",INT(VLOOKUP(P2243,属性值!A:G,R2243+1,FALSE)*VLOOKUP(I2243,属性值!A:F,5,FALSE))))</f>
        <v/>
      </c>
      <c r="Z2243" s="90" t="str">
        <f t="shared" si="73"/>
        <v/>
      </c>
      <c r="AA2243" s="90" t="str">
        <f>IF(VLOOKUP(I2243,属性值!A:B,2,FALSE)&gt;16,"",IF(P2243="","",INT(VLOOKUP(P2243,属性值!I:O,R2243+1,FALSE)*VLOOKUP(I2243,属性值!A:D,3,FALSE))))</f>
        <v/>
      </c>
      <c r="AB2243" s="90" t="str">
        <f>IF(VLOOKUP(I2243,属性值!A:B,2,FALSE)&gt;16,"",IF(P2243="","",INT(VLOOKUP(P2243,属性值!I:O,R2243+1,FALSE)*VLOOKUP(I2243,属性值!A:D,4,FALSE))))</f>
        <v/>
      </c>
      <c r="AC2243" s="90">
        <v>24</v>
      </c>
      <c r="AD2243" s="90" t="str">
        <f>IF(AC2243="","",VLOOKUP(AC2243,状态名词!A:C,2,FALSE))</f>
        <v>heal</v>
      </c>
      <c r="AE2243" s="90" t="str">
        <f>IF(AC2243="","",VLOOKUP(AC2243,状态名词!A:C,3,FALSE))</f>
        <v>治疗效果+</v>
      </c>
      <c r="AF2243" s="90">
        <v>590</v>
      </c>
    </row>
    <row r="2244" spans="1:32">
      <c r="I2244" s="90" t="str">
        <f>IF(H2244="",I2243,VLOOKUP(H2244,装备类型!A:B,2,FALSE))</f>
        <v>腿部</v>
      </c>
      <c r="L2244" s="90" t="s">
        <v>225</v>
      </c>
      <c r="Q2244" s="55" t="str">
        <f t="shared" si="72"/>
        <v/>
      </c>
      <c r="Y2244" s="90" t="str">
        <f>IF(VLOOKUP(I2244,属性值!A:F,2,FALSE)&lt;17,"",IF(P2244="","",INT(VLOOKUP(P2244,属性值!A:G,R2244+1,FALSE)*VLOOKUP(I2244,属性值!A:F,5,FALSE))))</f>
        <v/>
      </c>
      <c r="Z2244" s="90" t="str">
        <f t="shared" si="73"/>
        <v/>
      </c>
      <c r="AA2244" s="90" t="str">
        <f>IF(VLOOKUP(I2244,属性值!A:B,2,FALSE)&gt;16,"",IF(P2244="","",INT(VLOOKUP(P2244,属性值!I:O,R2244+1,FALSE)*VLOOKUP(I2244,属性值!A:D,3,FALSE))))</f>
        <v/>
      </c>
      <c r="AB2244" s="90" t="str">
        <f>IF(VLOOKUP(I2244,属性值!A:B,2,FALSE)&gt;16,"",IF(P2244="","",INT(VLOOKUP(P2244,属性值!I:O,R2244+1,FALSE)*VLOOKUP(I2244,属性值!A:D,4,FALSE))))</f>
        <v/>
      </c>
      <c r="AC2244" s="90">
        <v>21</v>
      </c>
      <c r="AD2244" s="90" t="str">
        <f>IF(AC2244="","",VLOOKUP(AC2244,状态名词!A:C,2,FALSE))</f>
        <v>speed</v>
      </c>
      <c r="AE2244" s="90" t="str">
        <f>IF(AC2244="","",VLOOKUP(AC2244,状态名词!A:C,3,FALSE))</f>
        <v>速度+</v>
      </c>
      <c r="AF2244" s="90">
        <v>590</v>
      </c>
    </row>
    <row r="2245" spans="1:32">
      <c r="A2245" s="90">
        <v>16142</v>
      </c>
      <c r="B2245" s="90">
        <v>20</v>
      </c>
      <c r="C2245" s="90">
        <v>4</v>
      </c>
      <c r="D2245" s="90">
        <v>20</v>
      </c>
      <c r="E2245" s="90">
        <v>5</v>
      </c>
      <c r="F2245" s="90">
        <v>-7</v>
      </c>
      <c r="G2245" s="90" t="s">
        <v>4373</v>
      </c>
      <c r="H2245" s="90">
        <v>14</v>
      </c>
      <c r="I2245" s="90" t="str">
        <f>IF(H2245="",I2244,VLOOKUP(H2245,装备类型!A:B,2,FALSE))</f>
        <v>戒指</v>
      </c>
      <c r="J2245" s="90">
        <v>1</v>
      </c>
      <c r="K2245" s="90" t="s">
        <v>2568</v>
      </c>
      <c r="L2245" s="90" t="s">
        <v>5510</v>
      </c>
      <c r="O2245" s="90">
        <v>1</v>
      </c>
      <c r="P2245" s="90">
        <v>20</v>
      </c>
      <c r="Q2245" s="55">
        <f t="shared" si="72"/>
        <v>25</v>
      </c>
      <c r="R2245" s="90">
        <v>4</v>
      </c>
      <c r="T2245" s="90" t="s">
        <v>3271</v>
      </c>
      <c r="Y2245" s="90" t="str">
        <f>IF(VLOOKUP(I2245,属性值!A:F,2,FALSE)&lt;17,"",IF(P2245="","",INT(VLOOKUP(P2245,属性值!A:G,R2245+1,FALSE)*VLOOKUP(I2245,属性值!A:F,5,FALSE))))</f>
        <v/>
      </c>
      <c r="Z2245" s="90" t="str">
        <f t="shared" si="73"/>
        <v/>
      </c>
      <c r="AA2245" s="90">
        <f>IF(VLOOKUP(I2245,属性值!A:B,2,FALSE)&gt;16,"",IF(P2245="","",INT(VLOOKUP(P2245,属性值!I:O,R2245+1,FALSE)*VLOOKUP(I2245,属性值!A:D,3,FALSE))))</f>
        <v>130</v>
      </c>
      <c r="AB2245" s="90">
        <f>IF(VLOOKUP(I2245,属性值!A:B,2,FALSE)&gt;16,"",IF(P2245="","",INT(VLOOKUP(P2245,属性值!I:O,R2245+1,FALSE)*VLOOKUP(I2245,属性值!A:D,4,FALSE))))</f>
        <v>260</v>
      </c>
      <c r="AC2245" s="90">
        <v>54</v>
      </c>
      <c r="AD2245" s="90" t="str">
        <f>IF(AC2245="","",VLOOKUP(AC2245,状态名词!A:C,2,FALSE))</f>
        <v>spi</v>
      </c>
      <c r="AE2245" s="90" t="str">
        <f>IF(AC2245="","",VLOOKUP(AC2245,状态名词!A:C,3,FALSE))</f>
        <v>精神</v>
      </c>
      <c r="AF2245" s="90">
        <v>80</v>
      </c>
    </row>
    <row r="2246" spans="1:32">
      <c r="I2246" s="90" t="str">
        <f>IF(H2246="",I2245,VLOOKUP(H2246,装备类型!A:B,2,FALSE))</f>
        <v>戒指</v>
      </c>
      <c r="L2246" s="90" t="s">
        <v>225</v>
      </c>
      <c r="Q2246" s="55" t="str">
        <f t="shared" si="72"/>
        <v/>
      </c>
      <c r="Y2246" s="90" t="str">
        <f>IF(VLOOKUP(I2246,属性值!A:F,2,FALSE)&lt;17,"",IF(P2246="","",INT(VLOOKUP(P2246,属性值!A:G,R2246+1,FALSE)*VLOOKUP(I2246,属性值!A:F,5,FALSE))))</f>
        <v/>
      </c>
      <c r="Z2246" s="90" t="str">
        <f t="shared" si="73"/>
        <v/>
      </c>
      <c r="AA2246" s="90" t="str">
        <f>IF(VLOOKUP(I2246,属性值!A:B,2,FALSE)&gt;16,"",IF(P2246="","",INT(VLOOKUP(P2246,属性值!I:O,R2246+1,FALSE)*VLOOKUP(I2246,属性值!A:D,3,FALSE))))</f>
        <v/>
      </c>
      <c r="AB2246" s="90" t="str">
        <f>IF(VLOOKUP(I2246,属性值!A:B,2,FALSE)&gt;16,"",IF(P2246="","",INT(VLOOKUP(P2246,属性值!I:O,R2246+1,FALSE)*VLOOKUP(I2246,属性值!A:D,4,FALSE))))</f>
        <v/>
      </c>
      <c r="AC2246" s="90">
        <v>19</v>
      </c>
      <c r="AD2246" s="90" t="str">
        <f>IF(AC2246="","",VLOOKUP(AC2246,状态名词!A:C,2,FALSE))</f>
        <v>rating</v>
      </c>
      <c r="AE2246" s="90" t="str">
        <f>IF(AC2246="","",VLOOKUP(AC2246,状态名词!A:C,3,FALSE))</f>
        <v>暴击+</v>
      </c>
      <c r="AF2246" s="90">
        <v>240</v>
      </c>
    </row>
    <row r="2247" spans="1:32">
      <c r="I2247" s="90" t="str">
        <f>IF(H2247="",I2246,VLOOKUP(H2247,装备类型!A:B,2,FALSE))</f>
        <v>戒指</v>
      </c>
      <c r="L2247" s="90" t="s">
        <v>225</v>
      </c>
      <c r="Q2247" s="55" t="str">
        <f t="shared" si="72"/>
        <v/>
      </c>
      <c r="Y2247" s="90" t="str">
        <f>IF(VLOOKUP(I2247,属性值!A:F,2,FALSE)&lt;17,"",IF(P2247="","",INT(VLOOKUP(P2247,属性值!A:G,R2247+1,FALSE)*VLOOKUP(I2247,属性值!A:F,5,FALSE))))</f>
        <v/>
      </c>
      <c r="Z2247" s="90" t="str">
        <f t="shared" si="73"/>
        <v/>
      </c>
      <c r="AA2247" s="90" t="str">
        <f>IF(VLOOKUP(I2247,属性值!A:B,2,FALSE)&gt;16,"",IF(P2247="","",INT(VLOOKUP(P2247,属性值!I:O,R2247+1,FALSE)*VLOOKUP(I2247,属性值!A:D,3,FALSE))))</f>
        <v/>
      </c>
      <c r="AB2247" s="90" t="str">
        <f>IF(VLOOKUP(I2247,属性值!A:B,2,FALSE)&gt;16,"",IF(P2247="","",INT(VLOOKUP(P2247,属性值!I:O,R2247+1,FALSE)*VLOOKUP(I2247,属性值!A:D,4,FALSE))))</f>
        <v/>
      </c>
      <c r="AC2247" s="90">
        <v>21</v>
      </c>
      <c r="AD2247" s="90" t="str">
        <f>IF(AC2247="","",VLOOKUP(AC2247,状态名词!A:C,2,FALSE))</f>
        <v>speed</v>
      </c>
      <c r="AE2247" s="90" t="str">
        <f>IF(AC2247="","",VLOOKUP(AC2247,状态名词!A:C,3,FALSE))</f>
        <v>速度+</v>
      </c>
      <c r="AF2247" s="90">
        <v>240</v>
      </c>
    </row>
    <row r="2248" spans="1:32">
      <c r="I2248" s="90" t="str">
        <f>IF(H2248="",I2247,VLOOKUP(H2248,装备类型!A:B,2,FALSE))</f>
        <v>戒指</v>
      </c>
      <c r="J2248" s="90">
        <v>2</v>
      </c>
      <c r="K2248" s="90" t="s">
        <v>2569</v>
      </c>
      <c r="L2248" s="90" t="s">
        <v>2558</v>
      </c>
      <c r="O2248" s="90">
        <v>1</v>
      </c>
      <c r="P2248" s="90">
        <v>40</v>
      </c>
      <c r="Q2248" s="55">
        <f t="shared" si="72"/>
        <v>45</v>
      </c>
      <c r="R2248" s="90">
        <v>4</v>
      </c>
      <c r="T2248" s="90" t="s">
        <v>3271</v>
      </c>
      <c r="Y2248" s="90" t="str">
        <f>IF(VLOOKUP(I2248,属性值!A:F,2,FALSE)&lt;17,"",IF(P2248="","",INT(VLOOKUP(P2248,属性值!A:G,R2248+1,FALSE)*VLOOKUP(I2248,属性值!A:F,5,FALSE))))</f>
        <v/>
      </c>
      <c r="Z2248" s="90" t="str">
        <f t="shared" si="73"/>
        <v/>
      </c>
      <c r="AA2248" s="90">
        <f>IF(VLOOKUP(I2248,属性值!A:B,2,FALSE)&gt;16,"",IF(P2248="","",INT(VLOOKUP(P2248,属性值!I:O,R2248+1,FALSE)*VLOOKUP(I2248,属性值!A:D,3,FALSE))))</f>
        <v>286</v>
      </c>
      <c r="AB2248" s="90">
        <f>IF(VLOOKUP(I2248,属性值!A:B,2,FALSE)&gt;16,"",IF(P2248="","",INT(VLOOKUP(P2248,属性值!I:O,R2248+1,FALSE)*VLOOKUP(I2248,属性值!A:D,4,FALSE))))</f>
        <v>572</v>
      </c>
      <c r="AC2248" s="90">
        <v>54</v>
      </c>
      <c r="AD2248" s="90" t="str">
        <f>IF(AC2248="","",VLOOKUP(AC2248,状态名词!A:C,2,FALSE))</f>
        <v>spi</v>
      </c>
      <c r="AE2248" s="90" t="str">
        <f>IF(AC2248="","",VLOOKUP(AC2248,状态名词!A:C,3,FALSE))</f>
        <v>精神</v>
      </c>
      <c r="AF2248" s="90">
        <v>120</v>
      </c>
    </row>
    <row r="2249" spans="1:32">
      <c r="I2249" s="90" t="str">
        <f>IF(H2249="",I2248,VLOOKUP(H2249,装备类型!A:B,2,FALSE))</f>
        <v>戒指</v>
      </c>
      <c r="L2249" s="90" t="s">
        <v>225</v>
      </c>
      <c r="Q2249" s="55" t="str">
        <f t="shared" si="72"/>
        <v/>
      </c>
      <c r="Y2249" s="90" t="str">
        <f>IF(VLOOKUP(I2249,属性值!A:F,2,FALSE)&lt;17,"",IF(P2249="","",INT(VLOOKUP(P2249,属性值!A:G,R2249+1,FALSE)*VLOOKUP(I2249,属性值!A:F,5,FALSE))))</f>
        <v/>
      </c>
      <c r="Z2249" s="90" t="str">
        <f t="shared" si="73"/>
        <v/>
      </c>
      <c r="AA2249" s="90" t="str">
        <f>IF(VLOOKUP(I2249,属性值!A:B,2,FALSE)&gt;16,"",IF(P2249="","",INT(VLOOKUP(P2249,属性值!I:O,R2249+1,FALSE)*VLOOKUP(I2249,属性值!A:D,3,FALSE))))</f>
        <v/>
      </c>
      <c r="AB2249" s="90" t="str">
        <f>IF(VLOOKUP(I2249,属性值!A:B,2,FALSE)&gt;16,"",IF(P2249="","",INT(VLOOKUP(P2249,属性值!I:O,R2249+1,FALSE)*VLOOKUP(I2249,属性值!A:D,4,FALSE))))</f>
        <v/>
      </c>
      <c r="AC2249" s="90">
        <v>19</v>
      </c>
      <c r="AD2249" s="90" t="str">
        <f>IF(AC2249="","",VLOOKUP(AC2249,状态名词!A:C,2,FALSE))</f>
        <v>rating</v>
      </c>
      <c r="AE2249" s="90" t="str">
        <f>IF(AC2249="","",VLOOKUP(AC2249,状态名词!A:C,3,FALSE))</f>
        <v>暴击+</v>
      </c>
      <c r="AF2249" s="90">
        <v>360</v>
      </c>
    </row>
    <row r="2250" spans="1:32">
      <c r="I2250" s="90" t="str">
        <f>IF(H2250="",I2249,VLOOKUP(H2250,装备类型!A:B,2,FALSE))</f>
        <v>戒指</v>
      </c>
      <c r="L2250" s="90" t="s">
        <v>225</v>
      </c>
      <c r="Q2250" s="55" t="str">
        <f t="shared" si="72"/>
        <v/>
      </c>
      <c r="Y2250" s="90" t="str">
        <f>IF(VLOOKUP(I2250,属性值!A:F,2,FALSE)&lt;17,"",IF(P2250="","",INT(VLOOKUP(P2250,属性值!A:G,R2250+1,FALSE)*VLOOKUP(I2250,属性值!A:F,5,FALSE))))</f>
        <v/>
      </c>
      <c r="Z2250" s="90" t="str">
        <f t="shared" si="73"/>
        <v/>
      </c>
      <c r="AA2250" s="90" t="str">
        <f>IF(VLOOKUP(I2250,属性值!A:B,2,FALSE)&gt;16,"",IF(P2250="","",INT(VLOOKUP(P2250,属性值!I:O,R2250+1,FALSE)*VLOOKUP(I2250,属性值!A:D,3,FALSE))))</f>
        <v/>
      </c>
      <c r="AB2250" s="90" t="str">
        <f>IF(VLOOKUP(I2250,属性值!A:B,2,FALSE)&gt;16,"",IF(P2250="","",INT(VLOOKUP(P2250,属性值!I:O,R2250+1,FALSE)*VLOOKUP(I2250,属性值!A:D,4,FALSE))))</f>
        <v/>
      </c>
      <c r="AC2250" s="90">
        <v>21</v>
      </c>
      <c r="AD2250" s="90" t="str">
        <f>IF(AC2250="","",VLOOKUP(AC2250,状态名词!A:C,2,FALSE))</f>
        <v>speed</v>
      </c>
      <c r="AE2250" s="90" t="str">
        <f>IF(AC2250="","",VLOOKUP(AC2250,状态名词!A:C,3,FALSE))</f>
        <v>速度+</v>
      </c>
      <c r="AF2250" s="90">
        <v>360</v>
      </c>
    </row>
    <row r="2251" spans="1:32">
      <c r="I2251" s="90" t="str">
        <f>IF(H2251="",I2250,VLOOKUP(H2251,装备类型!A:B,2,FALSE))</f>
        <v>戒指</v>
      </c>
      <c r="J2251" s="90">
        <v>3</v>
      </c>
      <c r="K2251" s="90" t="s">
        <v>2570</v>
      </c>
      <c r="L2251" s="90" t="s">
        <v>2558</v>
      </c>
      <c r="O2251" s="90">
        <v>1</v>
      </c>
      <c r="P2251" s="90">
        <v>60</v>
      </c>
      <c r="Q2251" s="55">
        <f t="shared" si="72"/>
        <v>67</v>
      </c>
      <c r="R2251" s="90">
        <v>5</v>
      </c>
      <c r="T2251" s="90" t="s">
        <v>3271</v>
      </c>
      <c r="U2251" s="90">
        <v>33546</v>
      </c>
      <c r="X2251" s="90" t="s">
        <v>2842</v>
      </c>
      <c r="Y2251" s="90" t="str">
        <f>IF(VLOOKUP(I2251,属性值!A:F,2,FALSE)&lt;17,"",IF(P2251="","",INT(VLOOKUP(P2251,属性值!A:G,R2251+1,FALSE)*VLOOKUP(I2251,属性值!A:F,5,FALSE))))</f>
        <v/>
      </c>
      <c r="Z2251" s="90" t="str">
        <f t="shared" si="73"/>
        <v/>
      </c>
      <c r="AA2251" s="90">
        <f>IF(VLOOKUP(I2251,属性值!A:B,2,FALSE)&gt;16,"",IF(P2251="","",INT(VLOOKUP(P2251,属性值!I:O,R2251+1,FALSE)*VLOOKUP(I2251,属性值!A:D,3,FALSE))))</f>
        <v>642</v>
      </c>
      <c r="AB2251" s="90">
        <f>IF(VLOOKUP(I2251,属性值!A:B,2,FALSE)&gt;16,"",IF(P2251="","",INT(VLOOKUP(P2251,属性值!I:O,R2251+1,FALSE)*VLOOKUP(I2251,属性值!A:D,4,FALSE))))</f>
        <v>1285</v>
      </c>
      <c r="AC2251" s="90">
        <v>54</v>
      </c>
      <c r="AD2251" s="90" t="str">
        <f>IF(AC2251="","",VLOOKUP(AC2251,状态名词!A:C,2,FALSE))</f>
        <v>spi</v>
      </c>
      <c r="AE2251" s="90" t="str">
        <f>IF(AC2251="","",VLOOKUP(AC2251,状态名词!A:C,3,FALSE))</f>
        <v>精神</v>
      </c>
      <c r="AF2251" s="90">
        <v>190</v>
      </c>
    </row>
    <row r="2252" spans="1:32">
      <c r="I2252" s="90" t="str">
        <f>IF(H2252="",I2251,VLOOKUP(H2252,装备类型!A:B,2,FALSE))</f>
        <v>戒指</v>
      </c>
      <c r="L2252" s="90" t="s">
        <v>225</v>
      </c>
      <c r="Q2252" s="55" t="str">
        <f t="shared" si="72"/>
        <v/>
      </c>
      <c r="Y2252" s="90" t="str">
        <f>IF(VLOOKUP(I2252,属性值!A:F,2,FALSE)&lt;17,"",IF(P2252="","",INT(VLOOKUP(P2252,属性值!A:G,R2252+1,FALSE)*VLOOKUP(I2252,属性值!A:F,5,FALSE))))</f>
        <v/>
      </c>
      <c r="Z2252" s="90" t="str">
        <f t="shared" si="73"/>
        <v/>
      </c>
      <c r="AA2252" s="90" t="str">
        <f>IF(VLOOKUP(I2252,属性值!A:B,2,FALSE)&gt;16,"",IF(P2252="","",INT(VLOOKUP(P2252,属性值!I:O,R2252+1,FALSE)*VLOOKUP(I2252,属性值!A:D,3,FALSE))))</f>
        <v/>
      </c>
      <c r="AB2252" s="90" t="str">
        <f>IF(VLOOKUP(I2252,属性值!A:B,2,FALSE)&gt;16,"",IF(P2252="","",INT(VLOOKUP(P2252,属性值!I:O,R2252+1,FALSE)*VLOOKUP(I2252,属性值!A:D,4,FALSE))))</f>
        <v/>
      </c>
      <c r="AC2252" s="90">
        <v>19</v>
      </c>
      <c r="AD2252" s="90" t="str">
        <f>IF(AC2252="","",VLOOKUP(AC2252,状态名词!A:C,2,FALSE))</f>
        <v>rating</v>
      </c>
      <c r="AE2252" s="90" t="str">
        <f>IF(AC2252="","",VLOOKUP(AC2252,状态名词!A:C,3,FALSE))</f>
        <v>暴击+</v>
      </c>
      <c r="AF2252" s="90">
        <v>590</v>
      </c>
    </row>
    <row r="2253" spans="1:32">
      <c r="I2253" s="90" t="str">
        <f>IF(H2253="",I2252,VLOOKUP(H2253,装备类型!A:B,2,FALSE))</f>
        <v>戒指</v>
      </c>
      <c r="L2253" s="90" t="s">
        <v>225</v>
      </c>
      <c r="Q2253" s="55" t="str">
        <f t="shared" si="72"/>
        <v/>
      </c>
      <c r="Y2253" s="90" t="str">
        <f>IF(VLOOKUP(I2253,属性值!A:F,2,FALSE)&lt;17,"",IF(P2253="","",INT(VLOOKUP(P2253,属性值!A:G,R2253+1,FALSE)*VLOOKUP(I2253,属性值!A:F,5,FALSE))))</f>
        <v/>
      </c>
      <c r="Z2253" s="90" t="str">
        <f t="shared" si="73"/>
        <v/>
      </c>
      <c r="AA2253" s="90" t="str">
        <f>IF(VLOOKUP(I2253,属性值!A:B,2,FALSE)&gt;16,"",IF(P2253="","",INT(VLOOKUP(P2253,属性值!I:O,R2253+1,FALSE)*VLOOKUP(I2253,属性值!A:D,3,FALSE))))</f>
        <v/>
      </c>
      <c r="AB2253" s="90" t="str">
        <f>IF(VLOOKUP(I2253,属性值!A:B,2,FALSE)&gt;16,"",IF(P2253="","",INT(VLOOKUP(P2253,属性值!I:O,R2253+1,FALSE)*VLOOKUP(I2253,属性值!A:D,4,FALSE))))</f>
        <v/>
      </c>
      <c r="AC2253" s="90">
        <v>21</v>
      </c>
      <c r="AD2253" s="90" t="str">
        <f>IF(AC2253="","",VLOOKUP(AC2253,状态名词!A:C,2,FALSE))</f>
        <v>speed</v>
      </c>
      <c r="AE2253" s="90" t="str">
        <f>IF(AC2253="","",VLOOKUP(AC2253,状态名词!A:C,3,FALSE))</f>
        <v>速度+</v>
      </c>
      <c r="AF2253" s="90">
        <v>590</v>
      </c>
    </row>
    <row r="2254" spans="1:32">
      <c r="A2254" s="90">
        <v>16143</v>
      </c>
      <c r="B2254" s="90">
        <v>20</v>
      </c>
      <c r="C2254" s="90">
        <v>4</v>
      </c>
      <c r="D2254" s="90">
        <v>20</v>
      </c>
      <c r="E2254" s="90">
        <v>5</v>
      </c>
      <c r="F2254" s="90">
        <v>-7</v>
      </c>
      <c r="G2254" s="90" t="s">
        <v>4373</v>
      </c>
      <c r="H2254" s="90">
        <v>15</v>
      </c>
      <c r="I2254" s="90" t="str">
        <f>IF(H2254="",I2253,VLOOKUP(H2254,装备类型!A:B,2,FALSE))</f>
        <v>项链</v>
      </c>
      <c r="J2254" s="90">
        <v>1</v>
      </c>
      <c r="K2254" s="90" t="s">
        <v>2571</v>
      </c>
      <c r="L2254" s="90" t="s">
        <v>5510</v>
      </c>
      <c r="O2254" s="90">
        <v>1</v>
      </c>
      <c r="P2254" s="90">
        <v>20</v>
      </c>
      <c r="Q2254" s="55">
        <f t="shared" si="72"/>
        <v>25</v>
      </c>
      <c r="R2254" s="90">
        <v>4</v>
      </c>
      <c r="T2254" s="90" t="s">
        <v>3287</v>
      </c>
      <c r="Y2254" s="90" t="str">
        <f>IF(VLOOKUP(I2254,属性值!A:F,2,FALSE)&lt;17,"",IF(P2254="","",INT(VLOOKUP(P2254,属性值!A:G,R2254+1,FALSE)*VLOOKUP(I2254,属性值!A:F,5,FALSE))))</f>
        <v/>
      </c>
      <c r="Z2254" s="90" t="str">
        <f t="shared" si="73"/>
        <v/>
      </c>
      <c r="AA2254" s="90">
        <f>IF(VLOOKUP(I2254,属性值!A:B,2,FALSE)&gt;16,"",IF(P2254="","",INT(VLOOKUP(P2254,属性值!I:O,R2254+1,FALSE)*VLOOKUP(I2254,属性值!A:D,3,FALSE))))</f>
        <v>130</v>
      </c>
      <c r="AB2254" s="90">
        <f>IF(VLOOKUP(I2254,属性值!A:B,2,FALSE)&gt;16,"",IF(P2254="","",INT(VLOOKUP(P2254,属性值!I:O,R2254+1,FALSE)*VLOOKUP(I2254,属性值!A:D,4,FALSE))))</f>
        <v>260</v>
      </c>
      <c r="AC2254" s="90">
        <v>54</v>
      </c>
      <c r="AD2254" s="90" t="str">
        <f>IF(AC2254="","",VLOOKUP(AC2254,状态名词!A:C,2,FALSE))</f>
        <v>spi</v>
      </c>
      <c r="AE2254" s="90" t="str">
        <f>IF(AC2254="","",VLOOKUP(AC2254,状态名词!A:C,3,FALSE))</f>
        <v>精神</v>
      </c>
      <c r="AF2254" s="90">
        <v>80</v>
      </c>
    </row>
    <row r="2255" spans="1:32">
      <c r="I2255" s="90" t="str">
        <f>IF(H2255="",I2254,VLOOKUP(H2255,装备类型!A:B,2,FALSE))</f>
        <v>项链</v>
      </c>
      <c r="L2255" s="90" t="s">
        <v>225</v>
      </c>
      <c r="Q2255" s="55" t="str">
        <f t="shared" si="72"/>
        <v/>
      </c>
      <c r="Y2255" s="90" t="str">
        <f>IF(VLOOKUP(I2255,属性值!A:F,2,FALSE)&lt;17,"",IF(P2255="","",INT(VLOOKUP(P2255,属性值!A:G,R2255+1,FALSE)*VLOOKUP(I2255,属性值!A:F,5,FALSE))))</f>
        <v/>
      </c>
      <c r="Z2255" s="90" t="str">
        <f t="shared" si="73"/>
        <v/>
      </c>
      <c r="AA2255" s="90" t="str">
        <f>IF(VLOOKUP(I2255,属性值!A:B,2,FALSE)&gt;16,"",IF(P2255="","",INT(VLOOKUP(P2255,属性值!I:O,R2255+1,FALSE)*VLOOKUP(I2255,属性值!A:D,3,FALSE))))</f>
        <v/>
      </c>
      <c r="AB2255" s="90" t="str">
        <f>IF(VLOOKUP(I2255,属性值!A:B,2,FALSE)&gt;16,"",IF(P2255="","",INT(VLOOKUP(P2255,属性值!I:O,R2255+1,FALSE)*VLOOKUP(I2255,属性值!A:D,4,FALSE))))</f>
        <v/>
      </c>
      <c r="AC2255" s="90">
        <v>19</v>
      </c>
      <c r="AD2255" s="90" t="str">
        <f>IF(AC2255="","",VLOOKUP(AC2255,状态名词!A:C,2,FALSE))</f>
        <v>rating</v>
      </c>
      <c r="AE2255" s="90" t="str">
        <f>IF(AC2255="","",VLOOKUP(AC2255,状态名词!A:C,3,FALSE))</f>
        <v>暴击+</v>
      </c>
      <c r="AF2255" s="90">
        <v>240</v>
      </c>
    </row>
    <row r="2256" spans="1:32">
      <c r="I2256" s="90" t="str">
        <f>IF(H2256="",I2255,VLOOKUP(H2256,装备类型!A:B,2,FALSE))</f>
        <v>项链</v>
      </c>
      <c r="L2256" s="90" t="s">
        <v>225</v>
      </c>
      <c r="Q2256" s="55" t="str">
        <f t="shared" si="72"/>
        <v/>
      </c>
      <c r="Y2256" s="90" t="str">
        <f>IF(VLOOKUP(I2256,属性值!A:F,2,FALSE)&lt;17,"",IF(P2256="","",INT(VLOOKUP(P2256,属性值!A:G,R2256+1,FALSE)*VLOOKUP(I2256,属性值!A:F,5,FALSE))))</f>
        <v/>
      </c>
      <c r="Z2256" s="90" t="str">
        <f t="shared" si="73"/>
        <v/>
      </c>
      <c r="AA2256" s="90" t="str">
        <f>IF(VLOOKUP(I2256,属性值!A:B,2,FALSE)&gt;16,"",IF(P2256="","",INT(VLOOKUP(P2256,属性值!I:O,R2256+1,FALSE)*VLOOKUP(I2256,属性值!A:D,3,FALSE))))</f>
        <v/>
      </c>
      <c r="AB2256" s="90" t="str">
        <f>IF(VLOOKUP(I2256,属性值!A:B,2,FALSE)&gt;16,"",IF(P2256="","",INT(VLOOKUP(P2256,属性值!I:O,R2256+1,FALSE)*VLOOKUP(I2256,属性值!A:D,4,FALSE))))</f>
        <v/>
      </c>
      <c r="AC2256" s="90">
        <v>21</v>
      </c>
      <c r="AD2256" s="90" t="str">
        <f>IF(AC2256="","",VLOOKUP(AC2256,状态名词!A:C,2,FALSE))</f>
        <v>speed</v>
      </c>
      <c r="AE2256" s="90" t="str">
        <f>IF(AC2256="","",VLOOKUP(AC2256,状态名词!A:C,3,FALSE))</f>
        <v>速度+</v>
      </c>
      <c r="AF2256" s="90">
        <v>240</v>
      </c>
    </row>
    <row r="2257" spans="1:32">
      <c r="I2257" s="90" t="str">
        <f>IF(H2257="",I2256,VLOOKUP(H2257,装备类型!A:B,2,FALSE))</f>
        <v>项链</v>
      </c>
      <c r="J2257" s="90">
        <v>2</v>
      </c>
      <c r="K2257" s="90" t="s">
        <v>2572</v>
      </c>
      <c r="L2257" s="90" t="s">
        <v>2558</v>
      </c>
      <c r="O2257" s="90">
        <v>1</v>
      </c>
      <c r="P2257" s="90">
        <v>40</v>
      </c>
      <c r="Q2257" s="55">
        <f t="shared" si="72"/>
        <v>45</v>
      </c>
      <c r="R2257" s="90">
        <v>4</v>
      </c>
      <c r="T2257" s="90" t="s">
        <v>3287</v>
      </c>
      <c r="Y2257" s="90" t="str">
        <f>IF(VLOOKUP(I2257,属性值!A:F,2,FALSE)&lt;17,"",IF(P2257="","",INT(VLOOKUP(P2257,属性值!A:G,R2257+1,FALSE)*VLOOKUP(I2257,属性值!A:F,5,FALSE))))</f>
        <v/>
      </c>
      <c r="Z2257" s="90" t="str">
        <f t="shared" si="73"/>
        <v/>
      </c>
      <c r="AA2257" s="90">
        <f>IF(VLOOKUP(I2257,属性值!A:B,2,FALSE)&gt;16,"",IF(P2257="","",INT(VLOOKUP(P2257,属性值!I:O,R2257+1,FALSE)*VLOOKUP(I2257,属性值!A:D,3,FALSE))))</f>
        <v>286</v>
      </c>
      <c r="AB2257" s="90">
        <f>IF(VLOOKUP(I2257,属性值!A:B,2,FALSE)&gt;16,"",IF(P2257="","",INT(VLOOKUP(P2257,属性值!I:O,R2257+1,FALSE)*VLOOKUP(I2257,属性值!A:D,4,FALSE))))</f>
        <v>572</v>
      </c>
      <c r="AC2257" s="90">
        <v>54</v>
      </c>
      <c r="AD2257" s="90" t="str">
        <f>IF(AC2257="","",VLOOKUP(AC2257,状态名词!A:C,2,FALSE))</f>
        <v>spi</v>
      </c>
      <c r="AE2257" s="90" t="str">
        <f>IF(AC2257="","",VLOOKUP(AC2257,状态名词!A:C,3,FALSE))</f>
        <v>精神</v>
      </c>
      <c r="AF2257" s="90">
        <v>120</v>
      </c>
    </row>
    <row r="2258" spans="1:32">
      <c r="I2258" s="90" t="str">
        <f>IF(H2258="",I2257,VLOOKUP(H2258,装备类型!A:B,2,FALSE))</f>
        <v>项链</v>
      </c>
      <c r="L2258" s="90" t="s">
        <v>225</v>
      </c>
      <c r="Q2258" s="55" t="str">
        <f t="shared" si="72"/>
        <v/>
      </c>
      <c r="Y2258" s="90" t="str">
        <f>IF(VLOOKUP(I2258,属性值!A:F,2,FALSE)&lt;17,"",IF(P2258="","",INT(VLOOKUP(P2258,属性值!A:G,R2258+1,FALSE)*VLOOKUP(I2258,属性值!A:F,5,FALSE))))</f>
        <v/>
      </c>
      <c r="Z2258" s="90" t="str">
        <f t="shared" si="73"/>
        <v/>
      </c>
      <c r="AA2258" s="90" t="str">
        <f>IF(VLOOKUP(I2258,属性值!A:B,2,FALSE)&gt;16,"",IF(P2258="","",INT(VLOOKUP(P2258,属性值!I:O,R2258+1,FALSE)*VLOOKUP(I2258,属性值!A:D,3,FALSE))))</f>
        <v/>
      </c>
      <c r="AB2258" s="90" t="str">
        <f>IF(VLOOKUP(I2258,属性值!A:B,2,FALSE)&gt;16,"",IF(P2258="","",INT(VLOOKUP(P2258,属性值!I:O,R2258+1,FALSE)*VLOOKUP(I2258,属性值!A:D,4,FALSE))))</f>
        <v/>
      </c>
      <c r="AC2258" s="90">
        <v>19</v>
      </c>
      <c r="AD2258" s="90" t="str">
        <f>IF(AC2258="","",VLOOKUP(AC2258,状态名词!A:C,2,FALSE))</f>
        <v>rating</v>
      </c>
      <c r="AE2258" s="90" t="str">
        <f>IF(AC2258="","",VLOOKUP(AC2258,状态名词!A:C,3,FALSE))</f>
        <v>暴击+</v>
      </c>
      <c r="AF2258" s="90">
        <v>360</v>
      </c>
    </row>
    <row r="2259" spans="1:32">
      <c r="I2259" s="90" t="str">
        <f>IF(H2259="",I2258,VLOOKUP(H2259,装备类型!A:B,2,FALSE))</f>
        <v>项链</v>
      </c>
      <c r="L2259" s="90" t="s">
        <v>225</v>
      </c>
      <c r="Q2259" s="55" t="str">
        <f t="shared" si="72"/>
        <v/>
      </c>
      <c r="Y2259" s="90" t="str">
        <f>IF(VLOOKUP(I2259,属性值!A:F,2,FALSE)&lt;17,"",IF(P2259="","",INT(VLOOKUP(P2259,属性值!A:G,R2259+1,FALSE)*VLOOKUP(I2259,属性值!A:F,5,FALSE))))</f>
        <v/>
      </c>
      <c r="Z2259" s="90" t="str">
        <f t="shared" si="73"/>
        <v/>
      </c>
      <c r="AA2259" s="90" t="str">
        <f>IF(VLOOKUP(I2259,属性值!A:B,2,FALSE)&gt;16,"",IF(P2259="","",INT(VLOOKUP(P2259,属性值!I:O,R2259+1,FALSE)*VLOOKUP(I2259,属性值!A:D,3,FALSE))))</f>
        <v/>
      </c>
      <c r="AB2259" s="90" t="str">
        <f>IF(VLOOKUP(I2259,属性值!A:B,2,FALSE)&gt;16,"",IF(P2259="","",INT(VLOOKUP(P2259,属性值!I:O,R2259+1,FALSE)*VLOOKUP(I2259,属性值!A:D,4,FALSE))))</f>
        <v/>
      </c>
      <c r="AC2259" s="90">
        <v>21</v>
      </c>
      <c r="AD2259" s="90" t="str">
        <f>IF(AC2259="","",VLOOKUP(AC2259,状态名词!A:C,2,FALSE))</f>
        <v>speed</v>
      </c>
      <c r="AE2259" s="90" t="str">
        <f>IF(AC2259="","",VLOOKUP(AC2259,状态名词!A:C,3,FALSE))</f>
        <v>速度+</v>
      </c>
      <c r="AF2259" s="90">
        <v>360</v>
      </c>
    </row>
    <row r="2260" spans="1:32">
      <c r="I2260" s="90" t="str">
        <f>IF(H2260="",I2259,VLOOKUP(H2260,装备类型!A:B,2,FALSE))</f>
        <v>项链</v>
      </c>
      <c r="J2260" s="90">
        <v>3</v>
      </c>
      <c r="K2260" s="90" t="s">
        <v>2573</v>
      </c>
      <c r="L2260" s="90" t="s">
        <v>2558</v>
      </c>
      <c r="O2260" s="90">
        <v>1</v>
      </c>
      <c r="P2260" s="90">
        <v>60</v>
      </c>
      <c r="Q2260" s="55">
        <f t="shared" si="72"/>
        <v>67</v>
      </c>
      <c r="R2260" s="90">
        <v>5</v>
      </c>
      <c r="T2260" s="90" t="s">
        <v>3287</v>
      </c>
      <c r="U2260" s="90">
        <v>33547</v>
      </c>
      <c r="X2260" s="90" t="s">
        <v>2574</v>
      </c>
      <c r="Y2260" s="90" t="str">
        <f>IF(VLOOKUP(I2260,属性值!A:F,2,FALSE)&lt;17,"",IF(P2260="","",INT(VLOOKUP(P2260,属性值!A:G,R2260+1,FALSE)*VLOOKUP(I2260,属性值!A:F,5,FALSE))))</f>
        <v/>
      </c>
      <c r="Z2260" s="90" t="str">
        <f t="shared" si="73"/>
        <v/>
      </c>
      <c r="AA2260" s="90">
        <f>IF(VLOOKUP(I2260,属性值!A:B,2,FALSE)&gt;16,"",IF(P2260="","",INT(VLOOKUP(P2260,属性值!I:O,R2260+1,FALSE)*VLOOKUP(I2260,属性值!A:D,3,FALSE))))</f>
        <v>642</v>
      </c>
      <c r="AB2260" s="90">
        <f>IF(VLOOKUP(I2260,属性值!A:B,2,FALSE)&gt;16,"",IF(P2260="","",INT(VLOOKUP(P2260,属性值!I:O,R2260+1,FALSE)*VLOOKUP(I2260,属性值!A:D,4,FALSE))))</f>
        <v>1285</v>
      </c>
      <c r="AC2260" s="90">
        <v>54</v>
      </c>
      <c r="AD2260" s="90" t="str">
        <f>IF(AC2260="","",VLOOKUP(AC2260,状态名词!A:C,2,FALSE))</f>
        <v>spi</v>
      </c>
      <c r="AE2260" s="90" t="str">
        <f>IF(AC2260="","",VLOOKUP(AC2260,状态名词!A:C,3,FALSE))</f>
        <v>精神</v>
      </c>
      <c r="AF2260" s="90">
        <v>190</v>
      </c>
    </row>
    <row r="2261" spans="1:32">
      <c r="I2261" s="90" t="str">
        <f>IF(H2261="",I2260,VLOOKUP(H2261,装备类型!A:B,2,FALSE))</f>
        <v>项链</v>
      </c>
      <c r="L2261" s="90" t="s">
        <v>225</v>
      </c>
      <c r="Q2261" s="55" t="str">
        <f t="shared" si="72"/>
        <v/>
      </c>
      <c r="Y2261" s="90" t="str">
        <f>IF(VLOOKUP(I2261,属性值!A:F,2,FALSE)&lt;17,"",IF(P2261="","",INT(VLOOKUP(P2261,属性值!A:G,R2261+1,FALSE)*VLOOKUP(I2261,属性值!A:F,5,FALSE))))</f>
        <v/>
      </c>
      <c r="Z2261" s="90" t="str">
        <f t="shared" si="73"/>
        <v/>
      </c>
      <c r="AA2261" s="90" t="str">
        <f>IF(VLOOKUP(I2261,属性值!A:B,2,FALSE)&gt;16,"",IF(P2261="","",INT(VLOOKUP(P2261,属性值!I:O,R2261+1,FALSE)*VLOOKUP(I2261,属性值!A:D,3,FALSE))))</f>
        <v/>
      </c>
      <c r="AB2261" s="90" t="str">
        <f>IF(VLOOKUP(I2261,属性值!A:B,2,FALSE)&gt;16,"",IF(P2261="","",INT(VLOOKUP(P2261,属性值!I:O,R2261+1,FALSE)*VLOOKUP(I2261,属性值!A:D,4,FALSE))))</f>
        <v/>
      </c>
      <c r="AC2261" s="90">
        <v>19</v>
      </c>
      <c r="AD2261" s="90" t="str">
        <f>IF(AC2261="","",VLOOKUP(AC2261,状态名词!A:C,2,FALSE))</f>
        <v>rating</v>
      </c>
      <c r="AE2261" s="90" t="str">
        <f>IF(AC2261="","",VLOOKUP(AC2261,状态名词!A:C,3,FALSE))</f>
        <v>暴击+</v>
      </c>
      <c r="AF2261" s="90">
        <v>590</v>
      </c>
    </row>
    <row r="2262" spans="1:32">
      <c r="I2262" s="90" t="str">
        <f>IF(H2262="",I2261,VLOOKUP(H2262,装备类型!A:B,2,FALSE))</f>
        <v>项链</v>
      </c>
      <c r="L2262" s="90" t="s">
        <v>225</v>
      </c>
      <c r="Q2262" s="55" t="str">
        <f t="shared" si="72"/>
        <v/>
      </c>
      <c r="Y2262" s="90" t="str">
        <f>IF(VLOOKUP(I2262,属性值!A:F,2,FALSE)&lt;17,"",IF(P2262="","",INT(VLOOKUP(P2262,属性值!A:G,R2262+1,FALSE)*VLOOKUP(I2262,属性值!A:F,5,FALSE))))</f>
        <v/>
      </c>
      <c r="Z2262" s="90" t="str">
        <f t="shared" si="73"/>
        <v/>
      </c>
      <c r="AA2262" s="90" t="str">
        <f>IF(VLOOKUP(I2262,属性值!A:B,2,FALSE)&gt;16,"",IF(P2262="","",INT(VLOOKUP(P2262,属性值!I:O,R2262+1,FALSE)*VLOOKUP(I2262,属性值!A:D,3,FALSE))))</f>
        <v/>
      </c>
      <c r="AB2262" s="90" t="str">
        <f>IF(VLOOKUP(I2262,属性值!A:B,2,FALSE)&gt;16,"",IF(P2262="","",INT(VLOOKUP(P2262,属性值!I:O,R2262+1,FALSE)*VLOOKUP(I2262,属性值!A:D,4,FALSE))))</f>
        <v/>
      </c>
      <c r="AC2262" s="90">
        <v>21</v>
      </c>
      <c r="AD2262" s="90" t="str">
        <f>IF(AC2262="","",VLOOKUP(AC2262,状态名词!A:C,2,FALSE))</f>
        <v>speed</v>
      </c>
      <c r="AE2262" s="90" t="str">
        <f>IF(AC2262="","",VLOOKUP(AC2262,状态名词!A:C,3,FALSE))</f>
        <v>速度+</v>
      </c>
      <c r="AF2262" s="90">
        <v>590</v>
      </c>
    </row>
    <row r="2263" spans="1:32">
      <c r="A2263" s="90">
        <v>16144</v>
      </c>
      <c r="B2263" s="90">
        <v>20</v>
      </c>
      <c r="C2263" s="90">
        <v>4</v>
      </c>
      <c r="D2263" s="90">
        <v>20</v>
      </c>
      <c r="E2263" s="90">
        <v>5</v>
      </c>
      <c r="F2263" s="90">
        <v>-7</v>
      </c>
      <c r="G2263" s="90" t="s">
        <v>4373</v>
      </c>
      <c r="H2263" s="90">
        <v>16</v>
      </c>
      <c r="I2263" s="90" t="str">
        <f>IF(H2263="",I2262,VLOOKUP(H2263,装备类型!A:B,2,FALSE))</f>
        <v>手镯</v>
      </c>
      <c r="J2263" s="90">
        <v>1</v>
      </c>
      <c r="K2263" s="90" t="s">
        <v>2575</v>
      </c>
      <c r="L2263" s="90" t="s">
        <v>5510</v>
      </c>
      <c r="O2263" s="90">
        <v>1</v>
      </c>
      <c r="P2263" s="90">
        <v>20</v>
      </c>
      <c r="Q2263" s="55">
        <f t="shared" ref="Q2263:Q2326" si="74">IF(R2263="","",IF(R2263=1,P2263,R2263*2-3+P2263))</f>
        <v>25</v>
      </c>
      <c r="R2263" s="90">
        <v>4</v>
      </c>
      <c r="T2263" s="90" t="s">
        <v>3357</v>
      </c>
      <c r="Y2263" s="90" t="str">
        <f>IF(VLOOKUP(I2263,属性值!A:F,2,FALSE)&lt;17,"",IF(P2263="","",INT(VLOOKUP(P2263,属性值!A:G,R2263+1,FALSE)*VLOOKUP(I2263,属性值!A:F,5,FALSE))))</f>
        <v/>
      </c>
      <c r="Z2263" s="90" t="str">
        <f t="shared" si="73"/>
        <v/>
      </c>
      <c r="AA2263" s="90">
        <f>IF(VLOOKUP(I2263,属性值!A:B,2,FALSE)&gt;16,"",IF(P2263="","",INT(VLOOKUP(P2263,属性值!I:O,R2263+1,FALSE)*VLOOKUP(I2263,属性值!A:D,3,FALSE))))</f>
        <v>130</v>
      </c>
      <c r="AB2263" s="90">
        <f>IF(VLOOKUP(I2263,属性值!A:B,2,FALSE)&gt;16,"",IF(P2263="","",INT(VLOOKUP(P2263,属性值!I:O,R2263+1,FALSE)*VLOOKUP(I2263,属性值!A:D,4,FALSE))))</f>
        <v>260</v>
      </c>
      <c r="AC2263" s="90">
        <v>54</v>
      </c>
      <c r="AD2263" s="90" t="str">
        <f>IF(AC2263="","",VLOOKUP(AC2263,状态名词!A:C,2,FALSE))</f>
        <v>spi</v>
      </c>
      <c r="AE2263" s="90" t="str">
        <f>IF(AC2263="","",VLOOKUP(AC2263,状态名词!A:C,3,FALSE))</f>
        <v>精神</v>
      </c>
      <c r="AF2263" s="90">
        <v>80</v>
      </c>
    </row>
    <row r="2264" spans="1:32">
      <c r="I2264" s="90" t="str">
        <f>IF(H2264="",I2263,VLOOKUP(H2264,装备类型!A:B,2,FALSE))</f>
        <v>手镯</v>
      </c>
      <c r="L2264" s="90" t="s">
        <v>225</v>
      </c>
      <c r="Q2264" s="55" t="str">
        <f t="shared" si="74"/>
        <v/>
      </c>
      <c r="Y2264" s="90" t="str">
        <f>IF(VLOOKUP(I2264,属性值!A:F,2,FALSE)&lt;17,"",IF(P2264="","",INT(VLOOKUP(P2264,属性值!A:G,R2264+1,FALSE)*VLOOKUP(I2264,属性值!A:F,5,FALSE))))</f>
        <v/>
      </c>
      <c r="Z2264" s="90" t="str">
        <f t="shared" si="73"/>
        <v/>
      </c>
      <c r="AA2264" s="90" t="str">
        <f>IF(VLOOKUP(I2264,属性值!A:B,2,FALSE)&gt;16,"",IF(P2264="","",INT(VLOOKUP(P2264,属性值!I:O,R2264+1,FALSE)*VLOOKUP(I2264,属性值!A:D,3,FALSE))))</f>
        <v/>
      </c>
      <c r="AB2264" s="90" t="str">
        <f>IF(VLOOKUP(I2264,属性值!A:B,2,FALSE)&gt;16,"",IF(P2264="","",INT(VLOOKUP(P2264,属性值!I:O,R2264+1,FALSE)*VLOOKUP(I2264,属性值!A:D,4,FALSE))))</f>
        <v/>
      </c>
      <c r="AC2264" s="90">
        <v>19</v>
      </c>
      <c r="AD2264" s="90" t="str">
        <f>IF(AC2264="","",VLOOKUP(AC2264,状态名词!A:C,2,FALSE))</f>
        <v>rating</v>
      </c>
      <c r="AE2264" s="90" t="str">
        <f>IF(AC2264="","",VLOOKUP(AC2264,状态名词!A:C,3,FALSE))</f>
        <v>暴击+</v>
      </c>
      <c r="AF2264" s="90">
        <v>240</v>
      </c>
    </row>
    <row r="2265" spans="1:32">
      <c r="I2265" s="90" t="str">
        <f>IF(H2265="",I2264,VLOOKUP(H2265,装备类型!A:B,2,FALSE))</f>
        <v>手镯</v>
      </c>
      <c r="L2265" s="90" t="s">
        <v>225</v>
      </c>
      <c r="Q2265" s="55" t="str">
        <f t="shared" si="74"/>
        <v/>
      </c>
      <c r="Y2265" s="90" t="str">
        <f>IF(VLOOKUP(I2265,属性值!A:F,2,FALSE)&lt;17,"",IF(P2265="","",INT(VLOOKUP(P2265,属性值!A:G,R2265+1,FALSE)*VLOOKUP(I2265,属性值!A:F,5,FALSE))))</f>
        <v/>
      </c>
      <c r="Z2265" s="90" t="str">
        <f t="shared" si="73"/>
        <v/>
      </c>
      <c r="AA2265" s="90" t="str">
        <f>IF(VLOOKUP(I2265,属性值!A:B,2,FALSE)&gt;16,"",IF(P2265="","",INT(VLOOKUP(P2265,属性值!I:O,R2265+1,FALSE)*VLOOKUP(I2265,属性值!A:D,3,FALSE))))</f>
        <v/>
      </c>
      <c r="AB2265" s="90" t="str">
        <f>IF(VLOOKUP(I2265,属性值!A:B,2,FALSE)&gt;16,"",IF(P2265="","",INT(VLOOKUP(P2265,属性值!I:O,R2265+1,FALSE)*VLOOKUP(I2265,属性值!A:D,4,FALSE))))</f>
        <v/>
      </c>
      <c r="AC2265" s="90">
        <v>21</v>
      </c>
      <c r="AD2265" s="90" t="str">
        <f>IF(AC2265="","",VLOOKUP(AC2265,状态名词!A:C,2,FALSE))</f>
        <v>speed</v>
      </c>
      <c r="AE2265" s="90" t="str">
        <f>IF(AC2265="","",VLOOKUP(AC2265,状态名词!A:C,3,FALSE))</f>
        <v>速度+</v>
      </c>
      <c r="AF2265" s="90">
        <v>240</v>
      </c>
    </row>
    <row r="2266" spans="1:32">
      <c r="I2266" s="90" t="str">
        <f>IF(H2266="",I2265,VLOOKUP(H2266,装备类型!A:B,2,FALSE))</f>
        <v>手镯</v>
      </c>
      <c r="J2266" s="90">
        <v>2</v>
      </c>
      <c r="K2266" s="90" t="s">
        <v>2576</v>
      </c>
      <c r="L2266" s="90" t="s">
        <v>2558</v>
      </c>
      <c r="O2266" s="90">
        <v>1</v>
      </c>
      <c r="P2266" s="90">
        <v>40</v>
      </c>
      <c r="Q2266" s="55">
        <f t="shared" si="74"/>
        <v>45</v>
      </c>
      <c r="R2266" s="90">
        <v>4</v>
      </c>
      <c r="T2266" s="90" t="s">
        <v>3357</v>
      </c>
      <c r="Y2266" s="90" t="str">
        <f>IF(VLOOKUP(I2266,属性值!A:F,2,FALSE)&lt;17,"",IF(P2266="","",INT(VLOOKUP(P2266,属性值!A:G,R2266+1,FALSE)*VLOOKUP(I2266,属性值!A:F,5,FALSE))))</f>
        <v/>
      </c>
      <c r="Z2266" s="90" t="str">
        <f t="shared" si="73"/>
        <v/>
      </c>
      <c r="AA2266" s="90">
        <f>IF(VLOOKUP(I2266,属性值!A:B,2,FALSE)&gt;16,"",IF(P2266="","",INT(VLOOKUP(P2266,属性值!I:O,R2266+1,FALSE)*VLOOKUP(I2266,属性值!A:D,3,FALSE))))</f>
        <v>286</v>
      </c>
      <c r="AB2266" s="90">
        <f>IF(VLOOKUP(I2266,属性值!A:B,2,FALSE)&gt;16,"",IF(P2266="","",INT(VLOOKUP(P2266,属性值!I:O,R2266+1,FALSE)*VLOOKUP(I2266,属性值!A:D,4,FALSE))))</f>
        <v>572</v>
      </c>
      <c r="AC2266" s="90">
        <v>54</v>
      </c>
      <c r="AD2266" s="90" t="str">
        <f>IF(AC2266="","",VLOOKUP(AC2266,状态名词!A:C,2,FALSE))</f>
        <v>spi</v>
      </c>
      <c r="AE2266" s="90" t="str">
        <f>IF(AC2266="","",VLOOKUP(AC2266,状态名词!A:C,3,FALSE))</f>
        <v>精神</v>
      </c>
      <c r="AF2266" s="90">
        <v>120</v>
      </c>
    </row>
    <row r="2267" spans="1:32">
      <c r="I2267" s="90" t="str">
        <f>IF(H2267="",I2266,VLOOKUP(H2267,装备类型!A:B,2,FALSE))</f>
        <v>手镯</v>
      </c>
      <c r="L2267" s="90" t="s">
        <v>225</v>
      </c>
      <c r="Q2267" s="55" t="str">
        <f t="shared" si="74"/>
        <v/>
      </c>
      <c r="Y2267" s="90" t="str">
        <f>IF(VLOOKUP(I2267,属性值!A:F,2,FALSE)&lt;17,"",IF(P2267="","",INT(VLOOKUP(P2267,属性值!A:G,R2267+1,FALSE)*VLOOKUP(I2267,属性值!A:F,5,FALSE))))</f>
        <v/>
      </c>
      <c r="Z2267" s="90" t="str">
        <f t="shared" si="73"/>
        <v/>
      </c>
      <c r="AA2267" s="90" t="str">
        <f>IF(VLOOKUP(I2267,属性值!A:B,2,FALSE)&gt;16,"",IF(P2267="","",INT(VLOOKUP(P2267,属性值!I:O,R2267+1,FALSE)*VLOOKUP(I2267,属性值!A:D,3,FALSE))))</f>
        <v/>
      </c>
      <c r="AB2267" s="90" t="str">
        <f>IF(VLOOKUP(I2267,属性值!A:B,2,FALSE)&gt;16,"",IF(P2267="","",INT(VLOOKUP(P2267,属性值!I:O,R2267+1,FALSE)*VLOOKUP(I2267,属性值!A:D,4,FALSE))))</f>
        <v/>
      </c>
      <c r="AC2267" s="90">
        <v>19</v>
      </c>
      <c r="AD2267" s="90" t="str">
        <f>IF(AC2267="","",VLOOKUP(AC2267,状态名词!A:C,2,FALSE))</f>
        <v>rating</v>
      </c>
      <c r="AE2267" s="90" t="str">
        <f>IF(AC2267="","",VLOOKUP(AC2267,状态名词!A:C,3,FALSE))</f>
        <v>暴击+</v>
      </c>
      <c r="AF2267" s="90">
        <v>360</v>
      </c>
    </row>
    <row r="2268" spans="1:32">
      <c r="I2268" s="90" t="str">
        <f>IF(H2268="",I2267,VLOOKUP(H2268,装备类型!A:B,2,FALSE))</f>
        <v>手镯</v>
      </c>
      <c r="L2268" s="90" t="s">
        <v>225</v>
      </c>
      <c r="Q2268" s="55" t="str">
        <f t="shared" si="74"/>
        <v/>
      </c>
      <c r="Y2268" s="90" t="str">
        <f>IF(VLOOKUP(I2268,属性值!A:F,2,FALSE)&lt;17,"",IF(P2268="","",INT(VLOOKUP(P2268,属性值!A:G,R2268+1,FALSE)*VLOOKUP(I2268,属性值!A:F,5,FALSE))))</f>
        <v/>
      </c>
      <c r="Z2268" s="90" t="str">
        <f t="shared" si="73"/>
        <v/>
      </c>
      <c r="AA2268" s="90" t="str">
        <f>IF(VLOOKUP(I2268,属性值!A:B,2,FALSE)&gt;16,"",IF(P2268="","",INT(VLOOKUP(P2268,属性值!I:O,R2268+1,FALSE)*VLOOKUP(I2268,属性值!A:D,3,FALSE))))</f>
        <v/>
      </c>
      <c r="AB2268" s="90" t="str">
        <f>IF(VLOOKUP(I2268,属性值!A:B,2,FALSE)&gt;16,"",IF(P2268="","",INT(VLOOKUP(P2268,属性值!I:O,R2268+1,FALSE)*VLOOKUP(I2268,属性值!A:D,4,FALSE))))</f>
        <v/>
      </c>
      <c r="AC2268" s="90">
        <v>21</v>
      </c>
      <c r="AD2268" s="90" t="str">
        <f>IF(AC2268="","",VLOOKUP(AC2268,状态名词!A:C,2,FALSE))</f>
        <v>speed</v>
      </c>
      <c r="AE2268" s="90" t="str">
        <f>IF(AC2268="","",VLOOKUP(AC2268,状态名词!A:C,3,FALSE))</f>
        <v>速度+</v>
      </c>
      <c r="AF2268" s="90">
        <v>360</v>
      </c>
    </row>
    <row r="2269" spans="1:32">
      <c r="I2269" s="90" t="str">
        <f>IF(H2269="",I2268,VLOOKUP(H2269,装备类型!A:B,2,FALSE))</f>
        <v>手镯</v>
      </c>
      <c r="J2269" s="90">
        <v>3</v>
      </c>
      <c r="K2269" s="90" t="s">
        <v>2577</v>
      </c>
      <c r="L2269" s="90" t="s">
        <v>2558</v>
      </c>
      <c r="O2269" s="90">
        <v>1</v>
      </c>
      <c r="P2269" s="90">
        <v>60</v>
      </c>
      <c r="Q2269" s="55">
        <f t="shared" si="74"/>
        <v>67</v>
      </c>
      <c r="R2269" s="90">
        <v>5</v>
      </c>
      <c r="T2269" s="90" t="s">
        <v>3357</v>
      </c>
      <c r="U2269" s="90">
        <v>33548</v>
      </c>
      <c r="X2269" s="90" t="s">
        <v>2578</v>
      </c>
      <c r="Y2269" s="90" t="str">
        <f>IF(VLOOKUP(I2269,属性值!A:F,2,FALSE)&lt;17,"",IF(P2269="","",INT(VLOOKUP(P2269,属性值!A:G,R2269+1,FALSE)*VLOOKUP(I2269,属性值!A:F,5,FALSE))))</f>
        <v/>
      </c>
      <c r="Z2269" s="90" t="str">
        <f t="shared" si="73"/>
        <v/>
      </c>
      <c r="AA2269" s="90">
        <f>IF(VLOOKUP(I2269,属性值!A:B,2,FALSE)&gt;16,"",IF(P2269="","",INT(VLOOKUP(P2269,属性值!I:O,R2269+1,FALSE)*VLOOKUP(I2269,属性值!A:D,3,FALSE))))</f>
        <v>642</v>
      </c>
      <c r="AB2269" s="90">
        <f>IF(VLOOKUP(I2269,属性值!A:B,2,FALSE)&gt;16,"",IF(P2269="","",INT(VLOOKUP(P2269,属性值!I:O,R2269+1,FALSE)*VLOOKUP(I2269,属性值!A:D,4,FALSE))))</f>
        <v>1285</v>
      </c>
      <c r="AC2269" s="90">
        <v>54</v>
      </c>
      <c r="AD2269" s="90" t="str">
        <f>IF(AC2269="","",VLOOKUP(AC2269,状态名词!A:C,2,FALSE))</f>
        <v>spi</v>
      </c>
      <c r="AE2269" s="90" t="str">
        <f>IF(AC2269="","",VLOOKUP(AC2269,状态名词!A:C,3,FALSE))</f>
        <v>精神</v>
      </c>
      <c r="AF2269" s="90">
        <v>190</v>
      </c>
    </row>
    <row r="2270" spans="1:32">
      <c r="I2270" s="90" t="str">
        <f>IF(H2270="",I2269,VLOOKUP(H2270,装备类型!A:B,2,FALSE))</f>
        <v>手镯</v>
      </c>
      <c r="L2270" s="90" t="s">
        <v>225</v>
      </c>
      <c r="Q2270" s="55" t="str">
        <f t="shared" si="74"/>
        <v/>
      </c>
      <c r="Y2270" s="90" t="str">
        <f>IF(VLOOKUP(I2270,属性值!A:F,2,FALSE)&lt;17,"",IF(P2270="","",INT(VLOOKUP(P2270,属性值!A:G,R2270+1,FALSE)*VLOOKUP(I2270,属性值!A:F,5,FALSE))))</f>
        <v/>
      </c>
      <c r="Z2270" s="90" t="str">
        <f t="shared" si="73"/>
        <v/>
      </c>
      <c r="AA2270" s="90" t="str">
        <f>IF(VLOOKUP(I2270,属性值!A:B,2,FALSE)&gt;16,"",IF(P2270="","",INT(VLOOKUP(P2270,属性值!I:O,R2270+1,FALSE)*VLOOKUP(I2270,属性值!A:D,3,FALSE))))</f>
        <v/>
      </c>
      <c r="AB2270" s="90" t="str">
        <f>IF(VLOOKUP(I2270,属性值!A:B,2,FALSE)&gt;16,"",IF(P2270="","",INT(VLOOKUP(P2270,属性值!I:O,R2270+1,FALSE)*VLOOKUP(I2270,属性值!A:D,4,FALSE))))</f>
        <v/>
      </c>
      <c r="AC2270" s="90">
        <v>19</v>
      </c>
      <c r="AD2270" s="90" t="str">
        <f>IF(AC2270="","",VLOOKUP(AC2270,状态名词!A:C,2,FALSE))</f>
        <v>rating</v>
      </c>
      <c r="AE2270" s="90" t="str">
        <f>IF(AC2270="","",VLOOKUP(AC2270,状态名词!A:C,3,FALSE))</f>
        <v>暴击+</v>
      </c>
      <c r="AF2270" s="90">
        <v>590</v>
      </c>
    </row>
    <row r="2271" spans="1:32">
      <c r="I2271" s="90" t="str">
        <f>IF(H2271="",I2270,VLOOKUP(H2271,装备类型!A:B,2,FALSE))</f>
        <v>手镯</v>
      </c>
      <c r="L2271" s="90" t="s">
        <v>225</v>
      </c>
      <c r="Q2271" s="55" t="str">
        <f t="shared" si="74"/>
        <v/>
      </c>
      <c r="Y2271" s="90" t="str">
        <f>IF(VLOOKUP(I2271,属性值!A:F,2,FALSE)&lt;17,"",IF(P2271="","",INT(VLOOKUP(P2271,属性值!A:G,R2271+1,FALSE)*VLOOKUP(I2271,属性值!A:F,5,FALSE))))</f>
        <v/>
      </c>
      <c r="Z2271" s="90" t="str">
        <f t="shared" si="73"/>
        <v/>
      </c>
      <c r="AA2271" s="90" t="str">
        <f>IF(VLOOKUP(I2271,属性值!A:B,2,FALSE)&gt;16,"",IF(P2271="","",INT(VLOOKUP(P2271,属性值!I:O,R2271+1,FALSE)*VLOOKUP(I2271,属性值!A:D,3,FALSE))))</f>
        <v/>
      </c>
      <c r="AB2271" s="90" t="str">
        <f>IF(VLOOKUP(I2271,属性值!A:B,2,FALSE)&gt;16,"",IF(P2271="","",INT(VLOOKUP(P2271,属性值!I:O,R2271+1,FALSE)*VLOOKUP(I2271,属性值!A:D,4,FALSE))))</f>
        <v/>
      </c>
      <c r="AC2271" s="90">
        <v>21</v>
      </c>
      <c r="AD2271" s="90" t="str">
        <f>IF(AC2271="","",VLOOKUP(AC2271,状态名词!A:C,2,FALSE))</f>
        <v>speed</v>
      </c>
      <c r="AE2271" s="90" t="str">
        <f>IF(AC2271="","",VLOOKUP(AC2271,状态名词!A:C,3,FALSE))</f>
        <v>速度+</v>
      </c>
      <c r="AF2271" s="90">
        <v>590</v>
      </c>
    </row>
    <row r="2272" spans="1:32">
      <c r="A2272" s="90">
        <v>16145</v>
      </c>
      <c r="B2272" s="90">
        <v>20</v>
      </c>
      <c r="C2272" s="90">
        <v>4</v>
      </c>
      <c r="D2272" s="90">
        <v>20</v>
      </c>
      <c r="E2272" s="90">
        <v>5</v>
      </c>
      <c r="F2272" s="90">
        <v>-4</v>
      </c>
      <c r="H2272" s="90">
        <v>11</v>
      </c>
      <c r="I2272" s="90" t="str">
        <f>IF(H2272="",I2271,VLOOKUP(H2272,装备类型!A:B,2,FALSE))</f>
        <v>头部</v>
      </c>
      <c r="J2272" s="90">
        <v>1</v>
      </c>
      <c r="K2272" s="90" t="s">
        <v>2579</v>
      </c>
      <c r="L2272" s="90" t="s">
        <v>5511</v>
      </c>
      <c r="O2272" s="90">
        <v>1</v>
      </c>
      <c r="P2272" s="90">
        <v>20</v>
      </c>
      <c r="Q2272" s="55">
        <f t="shared" si="74"/>
        <v>25</v>
      </c>
      <c r="R2272" s="90">
        <v>4</v>
      </c>
      <c r="T2272" s="90" t="s">
        <v>3358</v>
      </c>
      <c r="Y2272" s="90" t="str">
        <f>IF(VLOOKUP(I2272,属性值!A:F,2,FALSE)&lt;17,"",IF(P2272="","",INT(VLOOKUP(P2272,属性值!A:G,R2272+1,FALSE)*VLOOKUP(I2272,属性值!A:F,5,FALSE))))</f>
        <v/>
      </c>
      <c r="Z2272" s="90" t="str">
        <f t="shared" si="73"/>
        <v/>
      </c>
      <c r="AA2272" s="90">
        <f>IF(VLOOKUP(I2272,属性值!A:B,2,FALSE)&gt;16,"",IF(P2272="","",INT(VLOOKUP(P2272,属性值!I:O,R2272+1,FALSE)*VLOOKUP(I2272,属性值!A:D,3,FALSE))))</f>
        <v>260</v>
      </c>
      <c r="AB2272" s="90">
        <f>IF(VLOOKUP(I2272,属性值!A:B,2,FALSE)&gt;16,"",IF(P2272="","",INT(VLOOKUP(P2272,属性值!I:O,R2272+1,FALSE)*VLOOKUP(I2272,属性值!A:D,4,FALSE))))</f>
        <v>130</v>
      </c>
      <c r="AC2272" s="90">
        <v>58</v>
      </c>
      <c r="AD2272" s="90" t="str">
        <f>IF(AC2272="","",VLOOKUP(AC2272,状态名词!A:C,2,FALSE))</f>
        <v>vit</v>
      </c>
      <c r="AE2272" s="90" t="str">
        <f>IF(AC2272="","",VLOOKUP(AC2272,状态名词!A:C,3,FALSE))</f>
        <v>体力</v>
      </c>
      <c r="AF2272" s="90">
        <v>40</v>
      </c>
    </row>
    <row r="2273" spans="1:32">
      <c r="I2273" s="90" t="str">
        <f>IF(H2273="",I2272,VLOOKUP(H2273,装备类型!A:B,2,FALSE))</f>
        <v>头部</v>
      </c>
      <c r="L2273" s="90" t="s">
        <v>225</v>
      </c>
      <c r="Q2273" s="55" t="str">
        <f t="shared" si="74"/>
        <v/>
      </c>
      <c r="Y2273" s="90" t="str">
        <f>IF(VLOOKUP(I2273,属性值!A:F,2,FALSE)&lt;17,"",IF(P2273="","",INT(VLOOKUP(P2273,属性值!A:G,R2273+1,FALSE)*VLOOKUP(I2273,属性值!A:F,5,FALSE))))</f>
        <v/>
      </c>
      <c r="Z2273" s="90" t="str">
        <f t="shared" si="73"/>
        <v/>
      </c>
      <c r="AA2273" s="90" t="str">
        <f>IF(VLOOKUP(I2273,属性值!A:B,2,FALSE)&gt;16,"",IF(P2273="","",INT(VLOOKUP(P2273,属性值!I:O,R2273+1,FALSE)*VLOOKUP(I2273,属性值!A:D,3,FALSE))))</f>
        <v/>
      </c>
      <c r="AB2273" s="90" t="str">
        <f>IF(VLOOKUP(I2273,属性值!A:B,2,FALSE)&gt;16,"",IF(P2273="","",INT(VLOOKUP(P2273,属性值!I:O,R2273+1,FALSE)*VLOOKUP(I2273,属性值!A:D,4,FALSE))))</f>
        <v/>
      </c>
      <c r="AC2273" s="90">
        <v>21</v>
      </c>
      <c r="AD2273" s="90" t="str">
        <f>IF(AC2273="","",VLOOKUP(AC2273,状态名词!A:C,2,FALSE))</f>
        <v>speed</v>
      </c>
      <c r="AE2273" s="90" t="str">
        <f>IF(AC2273="","",VLOOKUP(AC2273,状态名词!A:C,3,FALSE))</f>
        <v>速度+</v>
      </c>
      <c r="AF2273" s="90">
        <v>140</v>
      </c>
    </row>
    <row r="2274" spans="1:32">
      <c r="I2274" s="90" t="str">
        <f>IF(H2274="",I2273,VLOOKUP(H2274,装备类型!A:B,2,FALSE))</f>
        <v>头部</v>
      </c>
      <c r="L2274" s="90" t="s">
        <v>225</v>
      </c>
      <c r="Q2274" s="55" t="str">
        <f t="shared" si="74"/>
        <v/>
      </c>
      <c r="Y2274" s="90" t="str">
        <f>IF(VLOOKUP(I2274,属性值!A:F,2,FALSE)&lt;17,"",IF(P2274="","",INT(VLOOKUP(P2274,属性值!A:G,R2274+1,FALSE)*VLOOKUP(I2274,属性值!A:F,5,FALSE))))</f>
        <v/>
      </c>
      <c r="Z2274" s="90" t="str">
        <f t="shared" ref="Z2274:Z2337" si="75">Y2274</f>
        <v/>
      </c>
      <c r="AA2274" s="90" t="str">
        <f>IF(VLOOKUP(I2274,属性值!A:B,2,FALSE)&gt;16,"",IF(P2274="","",INT(VLOOKUP(P2274,属性值!I:O,R2274+1,FALSE)*VLOOKUP(I2274,属性值!A:D,3,FALSE))))</f>
        <v/>
      </c>
      <c r="AB2274" s="90" t="str">
        <f>IF(VLOOKUP(I2274,属性值!A:B,2,FALSE)&gt;16,"",IF(P2274="","",INT(VLOOKUP(P2274,属性值!I:O,R2274+1,FALSE)*VLOOKUP(I2274,属性值!A:D,4,FALSE))))</f>
        <v/>
      </c>
      <c r="AC2274" s="90">
        <v>25</v>
      </c>
      <c r="AD2274" s="90" t="str">
        <f>IF(AC2274="","",VLOOKUP(AC2274,状态名词!A:C,2,FALSE))</f>
        <v>duochong</v>
      </c>
      <c r="AE2274" s="90" t="str">
        <f>IF(AC2274="","",VLOOKUP(AC2274,状态名词!A:C,3,FALSE))</f>
        <v>多重施法</v>
      </c>
      <c r="AF2274" s="90">
        <v>60</v>
      </c>
    </row>
    <row r="2275" spans="1:32">
      <c r="I2275" s="90" t="str">
        <f>IF(H2275="",I2274,VLOOKUP(H2275,装备类型!A:B,2,FALSE))</f>
        <v>头部</v>
      </c>
      <c r="J2275" s="90">
        <v>2</v>
      </c>
      <c r="K2275" s="90" t="s">
        <v>2581</v>
      </c>
      <c r="L2275" s="90" t="s">
        <v>2580</v>
      </c>
      <c r="O2275" s="90">
        <v>1</v>
      </c>
      <c r="P2275" s="90">
        <v>40</v>
      </c>
      <c r="Q2275" s="55">
        <f t="shared" si="74"/>
        <v>45</v>
      </c>
      <c r="R2275" s="90">
        <v>4</v>
      </c>
      <c r="T2275" s="90" t="s">
        <v>3358</v>
      </c>
      <c r="Y2275" s="90" t="str">
        <f>IF(VLOOKUP(I2275,属性值!A:F,2,FALSE)&lt;17,"",IF(P2275="","",INT(VLOOKUP(P2275,属性值!A:G,R2275+1,FALSE)*VLOOKUP(I2275,属性值!A:F,5,FALSE))))</f>
        <v/>
      </c>
      <c r="Z2275" s="90" t="str">
        <f t="shared" si="75"/>
        <v/>
      </c>
      <c r="AA2275" s="90">
        <f>IF(VLOOKUP(I2275,属性值!A:B,2,FALSE)&gt;16,"",IF(P2275="","",INT(VLOOKUP(P2275,属性值!I:O,R2275+1,FALSE)*VLOOKUP(I2275,属性值!A:D,3,FALSE))))</f>
        <v>572</v>
      </c>
      <c r="AB2275" s="90">
        <f>IF(VLOOKUP(I2275,属性值!A:B,2,FALSE)&gt;16,"",IF(P2275="","",INT(VLOOKUP(P2275,属性值!I:O,R2275+1,FALSE)*VLOOKUP(I2275,属性值!A:D,4,FALSE))))</f>
        <v>286</v>
      </c>
      <c r="AC2275" s="90">
        <v>58</v>
      </c>
      <c r="AD2275" s="90" t="str">
        <f>IF(AC2275="","",VLOOKUP(AC2275,状态名词!A:C,2,FALSE))</f>
        <v>vit</v>
      </c>
      <c r="AE2275" s="90" t="str">
        <f>IF(AC2275="","",VLOOKUP(AC2275,状态名词!A:C,3,FALSE))</f>
        <v>体力</v>
      </c>
      <c r="AF2275" s="90">
        <v>50</v>
      </c>
    </row>
    <row r="2276" spans="1:32">
      <c r="I2276" s="90" t="str">
        <f>IF(H2276="",I2275,VLOOKUP(H2276,装备类型!A:B,2,FALSE))</f>
        <v>头部</v>
      </c>
      <c r="L2276" s="90" t="s">
        <v>225</v>
      </c>
      <c r="Q2276" s="55" t="str">
        <f t="shared" si="74"/>
        <v/>
      </c>
      <c r="Y2276" s="90" t="str">
        <f>IF(VLOOKUP(I2276,属性值!A:F,2,FALSE)&lt;17,"",IF(P2276="","",INT(VLOOKUP(P2276,属性值!A:G,R2276+1,FALSE)*VLOOKUP(I2276,属性值!A:F,5,FALSE))))</f>
        <v/>
      </c>
      <c r="Z2276" s="90" t="str">
        <f t="shared" si="75"/>
        <v/>
      </c>
      <c r="AA2276" s="90" t="str">
        <f>IF(VLOOKUP(I2276,属性值!A:B,2,FALSE)&gt;16,"",IF(P2276="","",INT(VLOOKUP(P2276,属性值!I:O,R2276+1,FALSE)*VLOOKUP(I2276,属性值!A:D,3,FALSE))))</f>
        <v/>
      </c>
      <c r="AB2276" s="90" t="str">
        <f>IF(VLOOKUP(I2276,属性值!A:B,2,FALSE)&gt;16,"",IF(P2276="","",INT(VLOOKUP(P2276,属性值!I:O,R2276+1,FALSE)*VLOOKUP(I2276,属性值!A:D,4,FALSE))))</f>
        <v/>
      </c>
      <c r="AC2276" s="90">
        <v>21</v>
      </c>
      <c r="AD2276" s="90" t="str">
        <f>IF(AC2276="","",VLOOKUP(AC2276,状态名词!A:C,2,FALSE))</f>
        <v>speed</v>
      </c>
      <c r="AE2276" s="90" t="str">
        <f>IF(AC2276="","",VLOOKUP(AC2276,状态名词!A:C,3,FALSE))</f>
        <v>速度+</v>
      </c>
      <c r="AF2276" s="90">
        <v>190</v>
      </c>
    </row>
    <row r="2277" spans="1:32">
      <c r="I2277" s="90" t="str">
        <f>IF(H2277="",I2276,VLOOKUP(H2277,装备类型!A:B,2,FALSE))</f>
        <v>头部</v>
      </c>
      <c r="L2277" s="90" t="s">
        <v>225</v>
      </c>
      <c r="Q2277" s="55" t="str">
        <f t="shared" si="74"/>
        <v/>
      </c>
      <c r="Y2277" s="90" t="str">
        <f>IF(VLOOKUP(I2277,属性值!A:F,2,FALSE)&lt;17,"",IF(P2277="","",INT(VLOOKUP(P2277,属性值!A:G,R2277+1,FALSE)*VLOOKUP(I2277,属性值!A:F,5,FALSE))))</f>
        <v/>
      </c>
      <c r="Z2277" s="90" t="str">
        <f t="shared" si="75"/>
        <v/>
      </c>
      <c r="AA2277" s="90" t="str">
        <f>IF(VLOOKUP(I2277,属性值!A:B,2,FALSE)&gt;16,"",IF(P2277="","",INT(VLOOKUP(P2277,属性值!I:O,R2277+1,FALSE)*VLOOKUP(I2277,属性值!A:D,3,FALSE))))</f>
        <v/>
      </c>
      <c r="AB2277" s="90" t="str">
        <f>IF(VLOOKUP(I2277,属性值!A:B,2,FALSE)&gt;16,"",IF(P2277="","",INT(VLOOKUP(P2277,属性值!I:O,R2277+1,FALSE)*VLOOKUP(I2277,属性值!A:D,4,FALSE))))</f>
        <v/>
      </c>
      <c r="AC2277" s="90">
        <v>25</v>
      </c>
      <c r="AD2277" s="90" t="str">
        <f>IF(AC2277="","",VLOOKUP(AC2277,状态名词!A:C,2,FALSE))</f>
        <v>duochong</v>
      </c>
      <c r="AE2277" s="90" t="str">
        <f>IF(AC2277="","",VLOOKUP(AC2277,状态名词!A:C,3,FALSE))</f>
        <v>多重施法</v>
      </c>
      <c r="AF2277" s="90">
        <v>90</v>
      </c>
    </row>
    <row r="2278" spans="1:32">
      <c r="I2278" s="90" t="str">
        <f>IF(H2278="",I2277,VLOOKUP(H2278,装备类型!A:B,2,FALSE))</f>
        <v>头部</v>
      </c>
      <c r="J2278" s="90">
        <v>3</v>
      </c>
      <c r="K2278" s="90" t="s">
        <v>2582</v>
      </c>
      <c r="L2278" s="90" t="s">
        <v>2580</v>
      </c>
      <c r="O2278" s="90">
        <v>1</v>
      </c>
      <c r="P2278" s="90">
        <v>60</v>
      </c>
      <c r="Q2278" s="55">
        <f t="shared" si="74"/>
        <v>67</v>
      </c>
      <c r="R2278" s="90">
        <v>5</v>
      </c>
      <c r="T2278" s="90" t="s">
        <v>3358</v>
      </c>
      <c r="U2278" s="90">
        <v>33791</v>
      </c>
      <c r="Y2278" s="90" t="str">
        <f>IF(VLOOKUP(I2278,属性值!A:F,2,FALSE)&lt;17,"",IF(P2278="","",INT(VLOOKUP(P2278,属性值!A:G,R2278+1,FALSE)*VLOOKUP(I2278,属性值!A:F,5,FALSE))))</f>
        <v/>
      </c>
      <c r="Z2278" s="90" t="str">
        <f t="shared" si="75"/>
        <v/>
      </c>
      <c r="AA2278" s="90">
        <f>IF(VLOOKUP(I2278,属性值!A:B,2,FALSE)&gt;16,"",IF(P2278="","",INT(VLOOKUP(P2278,属性值!I:O,R2278+1,FALSE)*VLOOKUP(I2278,属性值!A:D,3,FALSE))))</f>
        <v>1285</v>
      </c>
      <c r="AB2278" s="90">
        <f>IF(VLOOKUP(I2278,属性值!A:B,2,FALSE)&gt;16,"",IF(P2278="","",INT(VLOOKUP(P2278,属性值!I:O,R2278+1,FALSE)*VLOOKUP(I2278,属性值!A:D,4,FALSE))))</f>
        <v>642</v>
      </c>
      <c r="AC2278" s="90">
        <v>58</v>
      </c>
      <c r="AD2278" s="90" t="str">
        <f>IF(AC2278="","",VLOOKUP(AC2278,状态名词!A:C,2,FALSE))</f>
        <v>vit</v>
      </c>
      <c r="AE2278" s="90" t="str">
        <f>IF(AC2278="","",VLOOKUP(AC2278,状态名词!A:C,3,FALSE))</f>
        <v>体力</v>
      </c>
      <c r="AF2278" s="90">
        <v>80</v>
      </c>
    </row>
    <row r="2279" spans="1:32">
      <c r="I2279" s="90" t="str">
        <f>IF(H2279="",I2278,VLOOKUP(H2279,装备类型!A:B,2,FALSE))</f>
        <v>头部</v>
      </c>
      <c r="L2279" s="90" t="s">
        <v>225</v>
      </c>
      <c r="Q2279" s="55" t="str">
        <f t="shared" si="74"/>
        <v/>
      </c>
      <c r="Y2279" s="90" t="str">
        <f>IF(VLOOKUP(I2279,属性值!A:F,2,FALSE)&lt;17,"",IF(P2279="","",INT(VLOOKUP(P2279,属性值!A:G,R2279+1,FALSE)*VLOOKUP(I2279,属性值!A:F,5,FALSE))))</f>
        <v/>
      </c>
      <c r="Z2279" s="90" t="str">
        <f t="shared" si="75"/>
        <v/>
      </c>
      <c r="AA2279" s="90" t="str">
        <f>IF(VLOOKUP(I2279,属性值!A:B,2,FALSE)&gt;16,"",IF(P2279="","",INT(VLOOKUP(P2279,属性值!I:O,R2279+1,FALSE)*VLOOKUP(I2279,属性值!A:D,3,FALSE))))</f>
        <v/>
      </c>
      <c r="AB2279" s="90" t="str">
        <f>IF(VLOOKUP(I2279,属性值!A:B,2,FALSE)&gt;16,"",IF(P2279="","",INT(VLOOKUP(P2279,属性值!I:O,R2279+1,FALSE)*VLOOKUP(I2279,属性值!A:D,4,FALSE))))</f>
        <v/>
      </c>
      <c r="AC2279" s="90">
        <v>21</v>
      </c>
      <c r="AD2279" s="90" t="str">
        <f>IF(AC2279="","",VLOOKUP(AC2279,状态名词!A:C,2,FALSE))</f>
        <v>speed</v>
      </c>
      <c r="AE2279" s="90" t="str">
        <f>IF(AC2279="","",VLOOKUP(AC2279,状态名词!A:C,3,FALSE))</f>
        <v>速度+</v>
      </c>
      <c r="AF2279" s="90">
        <v>320</v>
      </c>
    </row>
    <row r="2280" spans="1:32">
      <c r="I2280" s="90" t="str">
        <f>IF(H2280="",I2279,VLOOKUP(H2280,装备类型!A:B,2,FALSE))</f>
        <v>头部</v>
      </c>
      <c r="L2280" s="90" t="s">
        <v>225</v>
      </c>
      <c r="Q2280" s="55" t="str">
        <f t="shared" si="74"/>
        <v/>
      </c>
      <c r="Y2280" s="90" t="str">
        <f>IF(VLOOKUP(I2280,属性值!A:F,2,FALSE)&lt;17,"",IF(P2280="","",INT(VLOOKUP(P2280,属性值!A:G,R2280+1,FALSE)*VLOOKUP(I2280,属性值!A:F,5,FALSE))))</f>
        <v/>
      </c>
      <c r="Z2280" s="90" t="str">
        <f t="shared" si="75"/>
        <v/>
      </c>
      <c r="AA2280" s="90" t="str">
        <f>IF(VLOOKUP(I2280,属性值!A:B,2,FALSE)&gt;16,"",IF(P2280="","",INT(VLOOKUP(P2280,属性值!I:O,R2280+1,FALSE)*VLOOKUP(I2280,属性值!A:D,3,FALSE))))</f>
        <v/>
      </c>
      <c r="AB2280" s="90" t="str">
        <f>IF(VLOOKUP(I2280,属性值!A:B,2,FALSE)&gt;16,"",IF(P2280="","",INT(VLOOKUP(P2280,属性值!I:O,R2280+1,FALSE)*VLOOKUP(I2280,属性值!A:D,4,FALSE))))</f>
        <v/>
      </c>
      <c r="AC2280" s="90">
        <v>25</v>
      </c>
      <c r="AD2280" s="90" t="str">
        <f>IF(AC2280="","",VLOOKUP(AC2280,状态名词!A:C,2,FALSE))</f>
        <v>duochong</v>
      </c>
      <c r="AE2280" s="90" t="str">
        <f>IF(AC2280="","",VLOOKUP(AC2280,状态名词!A:C,3,FALSE))</f>
        <v>多重施法</v>
      </c>
      <c r="AF2280" s="90">
        <v>160</v>
      </c>
    </row>
    <row r="2281" spans="1:32">
      <c r="A2281" s="90">
        <v>16146</v>
      </c>
      <c r="B2281" s="90">
        <v>20</v>
      </c>
      <c r="C2281" s="90">
        <v>4</v>
      </c>
      <c r="D2281" s="90">
        <v>20</v>
      </c>
      <c r="E2281" s="90">
        <v>5</v>
      </c>
      <c r="F2281" s="90">
        <v>-4</v>
      </c>
      <c r="H2281" s="90">
        <v>12</v>
      </c>
      <c r="I2281" s="90" t="str">
        <f>IF(H2281="",I2280,VLOOKUP(H2281,装备类型!A:B,2,FALSE))</f>
        <v>胸部</v>
      </c>
      <c r="J2281" s="90">
        <v>1</v>
      </c>
      <c r="K2281" s="90" t="s">
        <v>2583</v>
      </c>
      <c r="L2281" s="90" t="s">
        <v>5511</v>
      </c>
      <c r="O2281" s="90">
        <v>1</v>
      </c>
      <c r="P2281" s="90">
        <v>20</v>
      </c>
      <c r="Q2281" s="55">
        <f t="shared" si="74"/>
        <v>25</v>
      </c>
      <c r="R2281" s="90">
        <v>4</v>
      </c>
      <c r="T2281" s="90" t="s">
        <v>3359</v>
      </c>
      <c r="Y2281" s="90" t="str">
        <f>IF(VLOOKUP(I2281,属性值!A:F,2,FALSE)&lt;17,"",IF(P2281="","",INT(VLOOKUP(P2281,属性值!A:G,R2281+1,FALSE)*VLOOKUP(I2281,属性值!A:F,5,FALSE))))</f>
        <v/>
      </c>
      <c r="Z2281" s="90" t="str">
        <f t="shared" si="75"/>
        <v/>
      </c>
      <c r="AA2281" s="90">
        <f>IF(VLOOKUP(I2281,属性值!A:B,2,FALSE)&gt;16,"",IF(P2281="","",INT(VLOOKUP(P2281,属性值!I:O,R2281+1,FALSE)*VLOOKUP(I2281,属性值!A:D,3,FALSE))))</f>
        <v>260</v>
      </c>
      <c r="AB2281" s="90">
        <f>IF(VLOOKUP(I2281,属性值!A:B,2,FALSE)&gt;16,"",IF(P2281="","",INT(VLOOKUP(P2281,属性值!I:O,R2281+1,FALSE)*VLOOKUP(I2281,属性值!A:D,4,FALSE))))</f>
        <v>130</v>
      </c>
      <c r="AC2281" s="90">
        <v>58</v>
      </c>
      <c r="AD2281" s="90" t="str">
        <f>IF(AC2281="","",VLOOKUP(AC2281,状态名词!A:C,2,FALSE))</f>
        <v>vit</v>
      </c>
      <c r="AE2281" s="90" t="str">
        <f>IF(AC2281="","",VLOOKUP(AC2281,状态名词!A:C,3,FALSE))</f>
        <v>体力</v>
      </c>
      <c r="AF2281" s="90">
        <v>40</v>
      </c>
    </row>
    <row r="2282" spans="1:32">
      <c r="I2282" s="90" t="str">
        <f>IF(H2282="",I2281,VLOOKUP(H2282,装备类型!A:B,2,FALSE))</f>
        <v>胸部</v>
      </c>
      <c r="L2282" s="90" t="s">
        <v>225</v>
      </c>
      <c r="Q2282" s="55" t="str">
        <f t="shared" si="74"/>
        <v/>
      </c>
      <c r="Y2282" s="90" t="str">
        <f>IF(VLOOKUP(I2282,属性值!A:F,2,FALSE)&lt;17,"",IF(P2282="","",INT(VLOOKUP(P2282,属性值!A:G,R2282+1,FALSE)*VLOOKUP(I2282,属性值!A:F,5,FALSE))))</f>
        <v/>
      </c>
      <c r="Z2282" s="90" t="str">
        <f t="shared" si="75"/>
        <v/>
      </c>
      <c r="AA2282" s="90" t="str">
        <f>IF(VLOOKUP(I2282,属性值!A:B,2,FALSE)&gt;16,"",IF(P2282="","",INT(VLOOKUP(P2282,属性值!I:O,R2282+1,FALSE)*VLOOKUP(I2282,属性值!A:D,3,FALSE))))</f>
        <v/>
      </c>
      <c r="AB2282" s="90" t="str">
        <f>IF(VLOOKUP(I2282,属性值!A:B,2,FALSE)&gt;16,"",IF(P2282="","",INT(VLOOKUP(P2282,属性值!I:O,R2282+1,FALSE)*VLOOKUP(I2282,属性值!A:D,4,FALSE))))</f>
        <v/>
      </c>
      <c r="AC2282" s="90">
        <v>21</v>
      </c>
      <c r="AD2282" s="90" t="str">
        <f>IF(AC2282="","",VLOOKUP(AC2282,状态名词!A:C,2,FALSE))</f>
        <v>speed</v>
      </c>
      <c r="AE2282" s="90" t="str">
        <f>IF(AC2282="","",VLOOKUP(AC2282,状态名词!A:C,3,FALSE))</f>
        <v>速度+</v>
      </c>
      <c r="AF2282" s="90">
        <v>140</v>
      </c>
    </row>
    <row r="2283" spans="1:32">
      <c r="I2283" s="90" t="str">
        <f>IF(H2283="",I2282,VLOOKUP(H2283,装备类型!A:B,2,FALSE))</f>
        <v>胸部</v>
      </c>
      <c r="L2283" s="90" t="s">
        <v>225</v>
      </c>
      <c r="Q2283" s="55" t="str">
        <f t="shared" si="74"/>
        <v/>
      </c>
      <c r="Y2283" s="90" t="str">
        <f>IF(VLOOKUP(I2283,属性值!A:F,2,FALSE)&lt;17,"",IF(P2283="","",INT(VLOOKUP(P2283,属性值!A:G,R2283+1,FALSE)*VLOOKUP(I2283,属性值!A:F,5,FALSE))))</f>
        <v/>
      </c>
      <c r="Z2283" s="90" t="str">
        <f t="shared" si="75"/>
        <v/>
      </c>
      <c r="AA2283" s="90" t="str">
        <f>IF(VLOOKUP(I2283,属性值!A:B,2,FALSE)&gt;16,"",IF(P2283="","",INT(VLOOKUP(P2283,属性值!I:O,R2283+1,FALSE)*VLOOKUP(I2283,属性值!A:D,3,FALSE))))</f>
        <v/>
      </c>
      <c r="AB2283" s="90" t="str">
        <f>IF(VLOOKUP(I2283,属性值!A:B,2,FALSE)&gt;16,"",IF(P2283="","",INT(VLOOKUP(P2283,属性值!I:O,R2283+1,FALSE)*VLOOKUP(I2283,属性值!A:D,4,FALSE))))</f>
        <v/>
      </c>
      <c r="AC2283" s="90">
        <v>25</v>
      </c>
      <c r="AD2283" s="90" t="str">
        <f>IF(AC2283="","",VLOOKUP(AC2283,状态名词!A:C,2,FALSE))</f>
        <v>duochong</v>
      </c>
      <c r="AE2283" s="90" t="str">
        <f>IF(AC2283="","",VLOOKUP(AC2283,状态名词!A:C,3,FALSE))</f>
        <v>多重施法</v>
      </c>
      <c r="AF2283" s="90">
        <v>60</v>
      </c>
    </row>
    <row r="2284" spans="1:32">
      <c r="I2284" s="90" t="str">
        <f>IF(H2284="",I2283,VLOOKUP(H2284,装备类型!A:B,2,FALSE))</f>
        <v>胸部</v>
      </c>
      <c r="J2284" s="90">
        <v>2</v>
      </c>
      <c r="K2284" s="90" t="s">
        <v>2584</v>
      </c>
      <c r="L2284" s="90" t="s">
        <v>2580</v>
      </c>
      <c r="O2284" s="90">
        <v>1</v>
      </c>
      <c r="P2284" s="90">
        <v>40</v>
      </c>
      <c r="Q2284" s="55">
        <f t="shared" si="74"/>
        <v>45</v>
      </c>
      <c r="R2284" s="90">
        <v>4</v>
      </c>
      <c r="T2284" s="90" t="s">
        <v>3359</v>
      </c>
      <c r="Y2284" s="90" t="str">
        <f>IF(VLOOKUP(I2284,属性值!A:F,2,FALSE)&lt;17,"",IF(P2284="","",INT(VLOOKUP(P2284,属性值!A:G,R2284+1,FALSE)*VLOOKUP(I2284,属性值!A:F,5,FALSE))))</f>
        <v/>
      </c>
      <c r="Z2284" s="90" t="str">
        <f t="shared" si="75"/>
        <v/>
      </c>
      <c r="AA2284" s="90">
        <f>IF(VLOOKUP(I2284,属性值!A:B,2,FALSE)&gt;16,"",IF(P2284="","",INT(VLOOKUP(P2284,属性值!I:O,R2284+1,FALSE)*VLOOKUP(I2284,属性值!A:D,3,FALSE))))</f>
        <v>572</v>
      </c>
      <c r="AB2284" s="90">
        <f>IF(VLOOKUP(I2284,属性值!A:B,2,FALSE)&gt;16,"",IF(P2284="","",INT(VLOOKUP(P2284,属性值!I:O,R2284+1,FALSE)*VLOOKUP(I2284,属性值!A:D,4,FALSE))))</f>
        <v>286</v>
      </c>
      <c r="AC2284" s="90">
        <v>58</v>
      </c>
      <c r="AD2284" s="90" t="str">
        <f>IF(AC2284="","",VLOOKUP(AC2284,状态名词!A:C,2,FALSE))</f>
        <v>vit</v>
      </c>
      <c r="AE2284" s="90" t="str">
        <f>IF(AC2284="","",VLOOKUP(AC2284,状态名词!A:C,3,FALSE))</f>
        <v>体力</v>
      </c>
      <c r="AF2284" s="90">
        <v>50</v>
      </c>
    </row>
    <row r="2285" spans="1:32">
      <c r="I2285" s="90" t="str">
        <f>IF(H2285="",I2284,VLOOKUP(H2285,装备类型!A:B,2,FALSE))</f>
        <v>胸部</v>
      </c>
      <c r="L2285" s="90" t="s">
        <v>225</v>
      </c>
      <c r="Q2285" s="55" t="str">
        <f t="shared" si="74"/>
        <v/>
      </c>
      <c r="Y2285" s="90" t="str">
        <f>IF(VLOOKUP(I2285,属性值!A:F,2,FALSE)&lt;17,"",IF(P2285="","",INT(VLOOKUP(P2285,属性值!A:G,R2285+1,FALSE)*VLOOKUP(I2285,属性值!A:F,5,FALSE))))</f>
        <v/>
      </c>
      <c r="Z2285" s="90" t="str">
        <f t="shared" si="75"/>
        <v/>
      </c>
      <c r="AA2285" s="90" t="str">
        <f>IF(VLOOKUP(I2285,属性值!A:B,2,FALSE)&gt;16,"",IF(P2285="","",INT(VLOOKUP(P2285,属性值!I:O,R2285+1,FALSE)*VLOOKUP(I2285,属性值!A:D,3,FALSE))))</f>
        <v/>
      </c>
      <c r="AB2285" s="90" t="str">
        <f>IF(VLOOKUP(I2285,属性值!A:B,2,FALSE)&gt;16,"",IF(P2285="","",INT(VLOOKUP(P2285,属性值!I:O,R2285+1,FALSE)*VLOOKUP(I2285,属性值!A:D,4,FALSE))))</f>
        <v/>
      </c>
      <c r="AC2285" s="90">
        <v>21</v>
      </c>
      <c r="AD2285" s="90" t="str">
        <f>IF(AC2285="","",VLOOKUP(AC2285,状态名词!A:C,2,FALSE))</f>
        <v>speed</v>
      </c>
      <c r="AE2285" s="90" t="str">
        <f>IF(AC2285="","",VLOOKUP(AC2285,状态名词!A:C,3,FALSE))</f>
        <v>速度+</v>
      </c>
      <c r="AF2285" s="90">
        <v>190</v>
      </c>
    </row>
    <row r="2286" spans="1:32">
      <c r="I2286" s="90" t="str">
        <f>IF(H2286="",I2285,VLOOKUP(H2286,装备类型!A:B,2,FALSE))</f>
        <v>胸部</v>
      </c>
      <c r="L2286" s="90" t="s">
        <v>225</v>
      </c>
      <c r="Q2286" s="55" t="str">
        <f t="shared" si="74"/>
        <v/>
      </c>
      <c r="Y2286" s="90" t="str">
        <f>IF(VLOOKUP(I2286,属性值!A:F,2,FALSE)&lt;17,"",IF(P2286="","",INT(VLOOKUP(P2286,属性值!A:G,R2286+1,FALSE)*VLOOKUP(I2286,属性值!A:F,5,FALSE))))</f>
        <v/>
      </c>
      <c r="Z2286" s="90" t="str">
        <f t="shared" si="75"/>
        <v/>
      </c>
      <c r="AA2286" s="90" t="str">
        <f>IF(VLOOKUP(I2286,属性值!A:B,2,FALSE)&gt;16,"",IF(P2286="","",INT(VLOOKUP(P2286,属性值!I:O,R2286+1,FALSE)*VLOOKUP(I2286,属性值!A:D,3,FALSE))))</f>
        <v/>
      </c>
      <c r="AB2286" s="90" t="str">
        <f>IF(VLOOKUP(I2286,属性值!A:B,2,FALSE)&gt;16,"",IF(P2286="","",INT(VLOOKUP(P2286,属性值!I:O,R2286+1,FALSE)*VLOOKUP(I2286,属性值!A:D,4,FALSE))))</f>
        <v/>
      </c>
      <c r="AC2286" s="90">
        <v>25</v>
      </c>
      <c r="AD2286" s="90" t="str">
        <f>IF(AC2286="","",VLOOKUP(AC2286,状态名词!A:C,2,FALSE))</f>
        <v>duochong</v>
      </c>
      <c r="AE2286" s="90" t="str">
        <f>IF(AC2286="","",VLOOKUP(AC2286,状态名词!A:C,3,FALSE))</f>
        <v>多重施法</v>
      </c>
      <c r="AF2286" s="90">
        <v>90</v>
      </c>
    </row>
    <row r="2287" spans="1:32">
      <c r="I2287" s="90" t="str">
        <f>IF(H2287="",I2286,VLOOKUP(H2287,装备类型!A:B,2,FALSE))</f>
        <v>胸部</v>
      </c>
      <c r="J2287" s="90">
        <v>3</v>
      </c>
      <c r="K2287" s="90" t="s">
        <v>2585</v>
      </c>
      <c r="L2287" s="90" t="s">
        <v>2580</v>
      </c>
      <c r="O2287" s="90">
        <v>1</v>
      </c>
      <c r="P2287" s="90">
        <v>60</v>
      </c>
      <c r="Q2287" s="55">
        <f t="shared" si="74"/>
        <v>67</v>
      </c>
      <c r="R2287" s="90">
        <v>5</v>
      </c>
      <c r="T2287" s="90" t="s">
        <v>3359</v>
      </c>
      <c r="U2287" s="90">
        <v>33792</v>
      </c>
      <c r="Y2287" s="90" t="str">
        <f>IF(VLOOKUP(I2287,属性值!A:F,2,FALSE)&lt;17,"",IF(P2287="","",INT(VLOOKUP(P2287,属性值!A:G,R2287+1,FALSE)*VLOOKUP(I2287,属性值!A:F,5,FALSE))))</f>
        <v/>
      </c>
      <c r="Z2287" s="90" t="str">
        <f t="shared" si="75"/>
        <v/>
      </c>
      <c r="AA2287" s="90">
        <f>IF(VLOOKUP(I2287,属性值!A:B,2,FALSE)&gt;16,"",IF(P2287="","",INT(VLOOKUP(P2287,属性值!I:O,R2287+1,FALSE)*VLOOKUP(I2287,属性值!A:D,3,FALSE))))</f>
        <v>1285</v>
      </c>
      <c r="AB2287" s="90">
        <f>IF(VLOOKUP(I2287,属性值!A:B,2,FALSE)&gt;16,"",IF(P2287="","",INT(VLOOKUP(P2287,属性值!I:O,R2287+1,FALSE)*VLOOKUP(I2287,属性值!A:D,4,FALSE))))</f>
        <v>642</v>
      </c>
      <c r="AC2287" s="90">
        <v>58</v>
      </c>
      <c r="AD2287" s="90" t="str">
        <f>IF(AC2287="","",VLOOKUP(AC2287,状态名词!A:C,2,FALSE))</f>
        <v>vit</v>
      </c>
      <c r="AE2287" s="90" t="str">
        <f>IF(AC2287="","",VLOOKUP(AC2287,状态名词!A:C,3,FALSE))</f>
        <v>体力</v>
      </c>
      <c r="AF2287" s="90">
        <v>80</v>
      </c>
    </row>
    <row r="2288" spans="1:32">
      <c r="I2288" s="90" t="str">
        <f>IF(H2288="",I2287,VLOOKUP(H2288,装备类型!A:B,2,FALSE))</f>
        <v>胸部</v>
      </c>
      <c r="L2288" s="90" t="s">
        <v>225</v>
      </c>
      <c r="Q2288" s="55" t="str">
        <f t="shared" si="74"/>
        <v/>
      </c>
      <c r="Y2288" s="90" t="str">
        <f>IF(VLOOKUP(I2288,属性值!A:F,2,FALSE)&lt;17,"",IF(P2288="","",INT(VLOOKUP(P2288,属性值!A:G,R2288+1,FALSE)*VLOOKUP(I2288,属性值!A:F,5,FALSE))))</f>
        <v/>
      </c>
      <c r="Z2288" s="90" t="str">
        <f t="shared" si="75"/>
        <v/>
      </c>
      <c r="AA2288" s="90" t="str">
        <f>IF(VLOOKUP(I2288,属性值!A:B,2,FALSE)&gt;16,"",IF(P2288="","",INT(VLOOKUP(P2288,属性值!I:O,R2288+1,FALSE)*VLOOKUP(I2288,属性值!A:D,3,FALSE))))</f>
        <v/>
      </c>
      <c r="AB2288" s="90" t="str">
        <f>IF(VLOOKUP(I2288,属性值!A:B,2,FALSE)&gt;16,"",IF(P2288="","",INT(VLOOKUP(P2288,属性值!I:O,R2288+1,FALSE)*VLOOKUP(I2288,属性值!A:D,4,FALSE))))</f>
        <v/>
      </c>
      <c r="AC2288" s="90">
        <v>21</v>
      </c>
      <c r="AD2288" s="90" t="str">
        <f>IF(AC2288="","",VLOOKUP(AC2288,状态名词!A:C,2,FALSE))</f>
        <v>speed</v>
      </c>
      <c r="AE2288" s="90" t="str">
        <f>IF(AC2288="","",VLOOKUP(AC2288,状态名词!A:C,3,FALSE))</f>
        <v>速度+</v>
      </c>
      <c r="AF2288" s="90">
        <v>320</v>
      </c>
    </row>
    <row r="2289" spans="1:32">
      <c r="I2289" s="90" t="str">
        <f>IF(H2289="",I2288,VLOOKUP(H2289,装备类型!A:B,2,FALSE))</f>
        <v>胸部</v>
      </c>
      <c r="L2289" s="90" t="s">
        <v>225</v>
      </c>
      <c r="Q2289" s="55" t="str">
        <f t="shared" si="74"/>
        <v/>
      </c>
      <c r="Y2289" s="90" t="str">
        <f>IF(VLOOKUP(I2289,属性值!A:F,2,FALSE)&lt;17,"",IF(P2289="","",INT(VLOOKUP(P2289,属性值!A:G,R2289+1,FALSE)*VLOOKUP(I2289,属性值!A:F,5,FALSE))))</f>
        <v/>
      </c>
      <c r="Z2289" s="90" t="str">
        <f t="shared" si="75"/>
        <v/>
      </c>
      <c r="AA2289" s="90" t="str">
        <f>IF(VLOOKUP(I2289,属性值!A:B,2,FALSE)&gt;16,"",IF(P2289="","",INT(VLOOKUP(P2289,属性值!I:O,R2289+1,FALSE)*VLOOKUP(I2289,属性值!A:D,3,FALSE))))</f>
        <v/>
      </c>
      <c r="AB2289" s="90" t="str">
        <f>IF(VLOOKUP(I2289,属性值!A:B,2,FALSE)&gt;16,"",IF(P2289="","",INT(VLOOKUP(P2289,属性值!I:O,R2289+1,FALSE)*VLOOKUP(I2289,属性值!A:D,4,FALSE))))</f>
        <v/>
      </c>
      <c r="AC2289" s="90">
        <v>25</v>
      </c>
      <c r="AD2289" s="90" t="str">
        <f>IF(AC2289="","",VLOOKUP(AC2289,状态名词!A:C,2,FALSE))</f>
        <v>duochong</v>
      </c>
      <c r="AE2289" s="90" t="str">
        <f>IF(AC2289="","",VLOOKUP(AC2289,状态名词!A:C,3,FALSE))</f>
        <v>多重施法</v>
      </c>
      <c r="AF2289" s="90">
        <v>160</v>
      </c>
    </row>
    <row r="2290" spans="1:32">
      <c r="A2290" s="90">
        <v>16147</v>
      </c>
      <c r="B2290" s="90">
        <v>20</v>
      </c>
      <c r="C2290" s="90">
        <v>4</v>
      </c>
      <c r="D2290" s="90">
        <v>20</v>
      </c>
      <c r="E2290" s="90">
        <v>5</v>
      </c>
      <c r="F2290" s="90">
        <v>-4</v>
      </c>
      <c r="H2290" s="90">
        <v>13</v>
      </c>
      <c r="I2290" s="90" t="str">
        <f>IF(H2290="",I2289,VLOOKUP(H2290,装备类型!A:B,2,FALSE))</f>
        <v>腿部</v>
      </c>
      <c r="J2290" s="90">
        <v>1</v>
      </c>
      <c r="K2290" s="90" t="s">
        <v>2586</v>
      </c>
      <c r="L2290" s="90" t="s">
        <v>5511</v>
      </c>
      <c r="O2290" s="90">
        <v>1</v>
      </c>
      <c r="P2290" s="90">
        <v>20</v>
      </c>
      <c r="Q2290" s="55">
        <f t="shared" si="74"/>
        <v>25</v>
      </c>
      <c r="R2290" s="90">
        <v>4</v>
      </c>
      <c r="T2290" s="90" t="s">
        <v>3360</v>
      </c>
      <c r="Y2290" s="90" t="str">
        <f>IF(VLOOKUP(I2290,属性值!A:F,2,FALSE)&lt;17,"",IF(P2290="","",INT(VLOOKUP(P2290,属性值!A:G,R2290+1,FALSE)*VLOOKUP(I2290,属性值!A:F,5,FALSE))))</f>
        <v/>
      </c>
      <c r="Z2290" s="90" t="str">
        <f t="shared" si="75"/>
        <v/>
      </c>
      <c r="AA2290" s="90">
        <f>IF(VLOOKUP(I2290,属性值!A:B,2,FALSE)&gt;16,"",IF(P2290="","",INT(VLOOKUP(P2290,属性值!I:O,R2290+1,FALSE)*VLOOKUP(I2290,属性值!A:D,3,FALSE))))</f>
        <v>260</v>
      </c>
      <c r="AB2290" s="90">
        <f>IF(VLOOKUP(I2290,属性值!A:B,2,FALSE)&gt;16,"",IF(P2290="","",INT(VLOOKUP(P2290,属性值!I:O,R2290+1,FALSE)*VLOOKUP(I2290,属性值!A:D,4,FALSE))))</f>
        <v>130</v>
      </c>
      <c r="AC2290" s="90">
        <v>58</v>
      </c>
      <c r="AD2290" s="90" t="str">
        <f>IF(AC2290="","",VLOOKUP(AC2290,状态名词!A:C,2,FALSE))</f>
        <v>vit</v>
      </c>
      <c r="AE2290" s="90" t="str">
        <f>IF(AC2290="","",VLOOKUP(AC2290,状态名词!A:C,3,FALSE))</f>
        <v>体力</v>
      </c>
      <c r="AF2290" s="90">
        <v>40</v>
      </c>
    </row>
    <row r="2291" spans="1:32">
      <c r="I2291" s="90" t="str">
        <f>IF(H2291="",I2290,VLOOKUP(H2291,装备类型!A:B,2,FALSE))</f>
        <v>腿部</v>
      </c>
      <c r="L2291" s="90" t="s">
        <v>225</v>
      </c>
      <c r="Q2291" s="55" t="str">
        <f t="shared" si="74"/>
        <v/>
      </c>
      <c r="Y2291" s="90" t="str">
        <f>IF(VLOOKUP(I2291,属性值!A:F,2,FALSE)&lt;17,"",IF(P2291="","",INT(VLOOKUP(P2291,属性值!A:G,R2291+1,FALSE)*VLOOKUP(I2291,属性值!A:F,5,FALSE))))</f>
        <v/>
      </c>
      <c r="Z2291" s="90" t="str">
        <f t="shared" si="75"/>
        <v/>
      </c>
      <c r="AA2291" s="90" t="str">
        <f>IF(VLOOKUP(I2291,属性值!A:B,2,FALSE)&gt;16,"",IF(P2291="","",INT(VLOOKUP(P2291,属性值!I:O,R2291+1,FALSE)*VLOOKUP(I2291,属性值!A:D,3,FALSE))))</f>
        <v/>
      </c>
      <c r="AB2291" s="90" t="str">
        <f>IF(VLOOKUP(I2291,属性值!A:B,2,FALSE)&gt;16,"",IF(P2291="","",INT(VLOOKUP(P2291,属性值!I:O,R2291+1,FALSE)*VLOOKUP(I2291,属性值!A:D,4,FALSE))))</f>
        <v/>
      </c>
      <c r="AC2291" s="90">
        <v>21</v>
      </c>
      <c r="AD2291" s="90" t="str">
        <f>IF(AC2291="","",VLOOKUP(AC2291,状态名词!A:C,2,FALSE))</f>
        <v>speed</v>
      </c>
      <c r="AE2291" s="90" t="str">
        <f>IF(AC2291="","",VLOOKUP(AC2291,状态名词!A:C,3,FALSE))</f>
        <v>速度+</v>
      </c>
      <c r="AF2291" s="90">
        <v>140</v>
      </c>
    </row>
    <row r="2292" spans="1:32">
      <c r="I2292" s="90" t="str">
        <f>IF(H2292="",I2291,VLOOKUP(H2292,装备类型!A:B,2,FALSE))</f>
        <v>腿部</v>
      </c>
      <c r="L2292" s="90" t="s">
        <v>225</v>
      </c>
      <c r="Q2292" s="55" t="str">
        <f t="shared" si="74"/>
        <v/>
      </c>
      <c r="Y2292" s="90" t="str">
        <f>IF(VLOOKUP(I2292,属性值!A:F,2,FALSE)&lt;17,"",IF(P2292="","",INT(VLOOKUP(P2292,属性值!A:G,R2292+1,FALSE)*VLOOKUP(I2292,属性值!A:F,5,FALSE))))</f>
        <v/>
      </c>
      <c r="Z2292" s="90" t="str">
        <f t="shared" si="75"/>
        <v/>
      </c>
      <c r="AA2292" s="90" t="str">
        <f>IF(VLOOKUP(I2292,属性值!A:B,2,FALSE)&gt;16,"",IF(P2292="","",INT(VLOOKUP(P2292,属性值!I:O,R2292+1,FALSE)*VLOOKUP(I2292,属性值!A:D,3,FALSE))))</f>
        <v/>
      </c>
      <c r="AB2292" s="90" t="str">
        <f>IF(VLOOKUP(I2292,属性值!A:B,2,FALSE)&gt;16,"",IF(P2292="","",INT(VLOOKUP(P2292,属性值!I:O,R2292+1,FALSE)*VLOOKUP(I2292,属性值!A:D,4,FALSE))))</f>
        <v/>
      </c>
      <c r="AC2292" s="90">
        <v>25</v>
      </c>
      <c r="AD2292" s="90" t="str">
        <f>IF(AC2292="","",VLOOKUP(AC2292,状态名词!A:C,2,FALSE))</f>
        <v>duochong</v>
      </c>
      <c r="AE2292" s="90" t="str">
        <f>IF(AC2292="","",VLOOKUP(AC2292,状态名词!A:C,3,FALSE))</f>
        <v>多重施法</v>
      </c>
      <c r="AF2292" s="90">
        <v>60</v>
      </c>
    </row>
    <row r="2293" spans="1:32">
      <c r="I2293" s="90" t="str">
        <f>IF(H2293="",I2292,VLOOKUP(H2293,装备类型!A:B,2,FALSE))</f>
        <v>腿部</v>
      </c>
      <c r="J2293" s="90">
        <v>2</v>
      </c>
      <c r="K2293" s="90" t="s">
        <v>2587</v>
      </c>
      <c r="L2293" s="90" t="s">
        <v>2580</v>
      </c>
      <c r="O2293" s="90">
        <v>1</v>
      </c>
      <c r="P2293" s="90">
        <v>40</v>
      </c>
      <c r="Q2293" s="55">
        <f t="shared" si="74"/>
        <v>45</v>
      </c>
      <c r="R2293" s="90">
        <v>4</v>
      </c>
      <c r="T2293" s="90" t="s">
        <v>3360</v>
      </c>
      <c r="Y2293" s="90" t="str">
        <f>IF(VLOOKUP(I2293,属性值!A:F,2,FALSE)&lt;17,"",IF(P2293="","",INT(VLOOKUP(P2293,属性值!A:G,R2293+1,FALSE)*VLOOKUP(I2293,属性值!A:F,5,FALSE))))</f>
        <v/>
      </c>
      <c r="Z2293" s="90" t="str">
        <f t="shared" si="75"/>
        <v/>
      </c>
      <c r="AA2293" s="90">
        <f>IF(VLOOKUP(I2293,属性值!A:B,2,FALSE)&gt;16,"",IF(P2293="","",INT(VLOOKUP(P2293,属性值!I:O,R2293+1,FALSE)*VLOOKUP(I2293,属性值!A:D,3,FALSE))))</f>
        <v>572</v>
      </c>
      <c r="AB2293" s="90">
        <f>IF(VLOOKUP(I2293,属性值!A:B,2,FALSE)&gt;16,"",IF(P2293="","",INT(VLOOKUP(P2293,属性值!I:O,R2293+1,FALSE)*VLOOKUP(I2293,属性值!A:D,4,FALSE))))</f>
        <v>286</v>
      </c>
      <c r="AC2293" s="90">
        <v>58</v>
      </c>
      <c r="AD2293" s="90" t="str">
        <f>IF(AC2293="","",VLOOKUP(AC2293,状态名词!A:C,2,FALSE))</f>
        <v>vit</v>
      </c>
      <c r="AE2293" s="90" t="str">
        <f>IF(AC2293="","",VLOOKUP(AC2293,状态名词!A:C,3,FALSE))</f>
        <v>体力</v>
      </c>
      <c r="AF2293" s="90">
        <v>50</v>
      </c>
    </row>
    <row r="2294" spans="1:32">
      <c r="I2294" s="90" t="str">
        <f>IF(H2294="",I2293,VLOOKUP(H2294,装备类型!A:B,2,FALSE))</f>
        <v>腿部</v>
      </c>
      <c r="L2294" s="90" t="s">
        <v>225</v>
      </c>
      <c r="Q2294" s="55" t="str">
        <f t="shared" si="74"/>
        <v/>
      </c>
      <c r="Y2294" s="90" t="str">
        <f>IF(VLOOKUP(I2294,属性值!A:F,2,FALSE)&lt;17,"",IF(P2294="","",INT(VLOOKUP(P2294,属性值!A:G,R2294+1,FALSE)*VLOOKUP(I2294,属性值!A:F,5,FALSE))))</f>
        <v/>
      </c>
      <c r="Z2294" s="90" t="str">
        <f t="shared" si="75"/>
        <v/>
      </c>
      <c r="AA2294" s="90" t="str">
        <f>IF(VLOOKUP(I2294,属性值!A:B,2,FALSE)&gt;16,"",IF(P2294="","",INT(VLOOKUP(P2294,属性值!I:O,R2294+1,FALSE)*VLOOKUP(I2294,属性值!A:D,3,FALSE))))</f>
        <v/>
      </c>
      <c r="AB2294" s="90" t="str">
        <f>IF(VLOOKUP(I2294,属性值!A:B,2,FALSE)&gt;16,"",IF(P2294="","",INT(VLOOKUP(P2294,属性值!I:O,R2294+1,FALSE)*VLOOKUP(I2294,属性值!A:D,4,FALSE))))</f>
        <v/>
      </c>
      <c r="AC2294" s="90">
        <v>21</v>
      </c>
      <c r="AD2294" s="90" t="str">
        <f>IF(AC2294="","",VLOOKUP(AC2294,状态名词!A:C,2,FALSE))</f>
        <v>speed</v>
      </c>
      <c r="AE2294" s="90" t="str">
        <f>IF(AC2294="","",VLOOKUP(AC2294,状态名词!A:C,3,FALSE))</f>
        <v>速度+</v>
      </c>
      <c r="AF2294" s="90">
        <v>190</v>
      </c>
    </row>
    <row r="2295" spans="1:32">
      <c r="I2295" s="90" t="str">
        <f>IF(H2295="",I2294,VLOOKUP(H2295,装备类型!A:B,2,FALSE))</f>
        <v>腿部</v>
      </c>
      <c r="L2295" s="90" t="s">
        <v>225</v>
      </c>
      <c r="Q2295" s="55" t="str">
        <f t="shared" si="74"/>
        <v/>
      </c>
      <c r="Y2295" s="90" t="str">
        <f>IF(VLOOKUP(I2295,属性值!A:F,2,FALSE)&lt;17,"",IF(P2295="","",INT(VLOOKUP(P2295,属性值!A:G,R2295+1,FALSE)*VLOOKUP(I2295,属性值!A:F,5,FALSE))))</f>
        <v/>
      </c>
      <c r="Z2295" s="90" t="str">
        <f t="shared" si="75"/>
        <v/>
      </c>
      <c r="AA2295" s="90" t="str">
        <f>IF(VLOOKUP(I2295,属性值!A:B,2,FALSE)&gt;16,"",IF(P2295="","",INT(VLOOKUP(P2295,属性值!I:O,R2295+1,FALSE)*VLOOKUP(I2295,属性值!A:D,3,FALSE))))</f>
        <v/>
      </c>
      <c r="AB2295" s="90" t="str">
        <f>IF(VLOOKUP(I2295,属性值!A:B,2,FALSE)&gt;16,"",IF(P2295="","",INT(VLOOKUP(P2295,属性值!I:O,R2295+1,FALSE)*VLOOKUP(I2295,属性值!A:D,4,FALSE))))</f>
        <v/>
      </c>
      <c r="AC2295" s="90">
        <v>25</v>
      </c>
      <c r="AD2295" s="90" t="str">
        <f>IF(AC2295="","",VLOOKUP(AC2295,状态名词!A:C,2,FALSE))</f>
        <v>duochong</v>
      </c>
      <c r="AE2295" s="90" t="str">
        <f>IF(AC2295="","",VLOOKUP(AC2295,状态名词!A:C,3,FALSE))</f>
        <v>多重施法</v>
      </c>
      <c r="AF2295" s="90">
        <v>90</v>
      </c>
    </row>
    <row r="2296" spans="1:32">
      <c r="I2296" s="90" t="str">
        <f>IF(H2296="",I2295,VLOOKUP(H2296,装备类型!A:B,2,FALSE))</f>
        <v>腿部</v>
      </c>
      <c r="J2296" s="90">
        <v>3</v>
      </c>
      <c r="K2296" s="90" t="s">
        <v>2588</v>
      </c>
      <c r="L2296" s="90" t="s">
        <v>2580</v>
      </c>
      <c r="O2296" s="90">
        <v>1</v>
      </c>
      <c r="P2296" s="90">
        <v>60</v>
      </c>
      <c r="Q2296" s="55">
        <f t="shared" si="74"/>
        <v>67</v>
      </c>
      <c r="R2296" s="90">
        <v>5</v>
      </c>
      <c r="T2296" s="90" t="s">
        <v>3360</v>
      </c>
      <c r="U2296" s="90">
        <v>33793</v>
      </c>
      <c r="Y2296" s="90" t="str">
        <f>IF(VLOOKUP(I2296,属性值!A:F,2,FALSE)&lt;17,"",IF(P2296="","",INT(VLOOKUP(P2296,属性值!A:G,R2296+1,FALSE)*VLOOKUP(I2296,属性值!A:F,5,FALSE))))</f>
        <v/>
      </c>
      <c r="Z2296" s="90" t="str">
        <f t="shared" si="75"/>
        <v/>
      </c>
      <c r="AA2296" s="90">
        <f>IF(VLOOKUP(I2296,属性值!A:B,2,FALSE)&gt;16,"",IF(P2296="","",INT(VLOOKUP(P2296,属性值!I:O,R2296+1,FALSE)*VLOOKUP(I2296,属性值!A:D,3,FALSE))))</f>
        <v>1285</v>
      </c>
      <c r="AB2296" s="90">
        <f>IF(VLOOKUP(I2296,属性值!A:B,2,FALSE)&gt;16,"",IF(P2296="","",INT(VLOOKUP(P2296,属性值!I:O,R2296+1,FALSE)*VLOOKUP(I2296,属性值!A:D,4,FALSE))))</f>
        <v>642</v>
      </c>
      <c r="AC2296" s="90">
        <v>58</v>
      </c>
      <c r="AD2296" s="90" t="str">
        <f>IF(AC2296="","",VLOOKUP(AC2296,状态名词!A:C,2,FALSE))</f>
        <v>vit</v>
      </c>
      <c r="AE2296" s="90" t="str">
        <f>IF(AC2296="","",VLOOKUP(AC2296,状态名词!A:C,3,FALSE))</f>
        <v>体力</v>
      </c>
      <c r="AF2296" s="90">
        <v>80</v>
      </c>
    </row>
    <row r="2297" spans="1:32">
      <c r="I2297" s="90" t="str">
        <f>IF(H2297="",I2296,VLOOKUP(H2297,装备类型!A:B,2,FALSE))</f>
        <v>腿部</v>
      </c>
      <c r="L2297" s="90" t="s">
        <v>225</v>
      </c>
      <c r="Q2297" s="55" t="str">
        <f t="shared" si="74"/>
        <v/>
      </c>
      <c r="Y2297" s="90" t="str">
        <f>IF(VLOOKUP(I2297,属性值!A:F,2,FALSE)&lt;17,"",IF(P2297="","",INT(VLOOKUP(P2297,属性值!A:G,R2297+1,FALSE)*VLOOKUP(I2297,属性值!A:F,5,FALSE))))</f>
        <v/>
      </c>
      <c r="Z2297" s="90" t="str">
        <f t="shared" si="75"/>
        <v/>
      </c>
      <c r="AA2297" s="90" t="str">
        <f>IF(VLOOKUP(I2297,属性值!A:B,2,FALSE)&gt;16,"",IF(P2297="","",INT(VLOOKUP(P2297,属性值!I:O,R2297+1,FALSE)*VLOOKUP(I2297,属性值!A:D,3,FALSE))))</f>
        <v/>
      </c>
      <c r="AB2297" s="90" t="str">
        <f>IF(VLOOKUP(I2297,属性值!A:B,2,FALSE)&gt;16,"",IF(P2297="","",INT(VLOOKUP(P2297,属性值!I:O,R2297+1,FALSE)*VLOOKUP(I2297,属性值!A:D,4,FALSE))))</f>
        <v/>
      </c>
      <c r="AC2297" s="90">
        <v>21</v>
      </c>
      <c r="AD2297" s="90" t="str">
        <f>IF(AC2297="","",VLOOKUP(AC2297,状态名词!A:C,2,FALSE))</f>
        <v>speed</v>
      </c>
      <c r="AE2297" s="90" t="str">
        <f>IF(AC2297="","",VLOOKUP(AC2297,状态名词!A:C,3,FALSE))</f>
        <v>速度+</v>
      </c>
      <c r="AF2297" s="90">
        <v>320</v>
      </c>
    </row>
    <row r="2298" spans="1:32">
      <c r="I2298" s="90" t="str">
        <f>IF(H2298="",I2297,VLOOKUP(H2298,装备类型!A:B,2,FALSE))</f>
        <v>腿部</v>
      </c>
      <c r="L2298" s="90" t="s">
        <v>225</v>
      </c>
      <c r="Q2298" s="55" t="str">
        <f t="shared" si="74"/>
        <v/>
      </c>
      <c r="Y2298" s="90" t="str">
        <f>IF(VLOOKUP(I2298,属性值!A:F,2,FALSE)&lt;17,"",IF(P2298="","",INT(VLOOKUP(P2298,属性值!A:G,R2298+1,FALSE)*VLOOKUP(I2298,属性值!A:F,5,FALSE))))</f>
        <v/>
      </c>
      <c r="Z2298" s="90" t="str">
        <f t="shared" si="75"/>
        <v/>
      </c>
      <c r="AA2298" s="90" t="str">
        <f>IF(VLOOKUP(I2298,属性值!A:B,2,FALSE)&gt;16,"",IF(P2298="","",INT(VLOOKUP(P2298,属性值!I:O,R2298+1,FALSE)*VLOOKUP(I2298,属性值!A:D,3,FALSE))))</f>
        <v/>
      </c>
      <c r="AB2298" s="90" t="str">
        <f>IF(VLOOKUP(I2298,属性值!A:B,2,FALSE)&gt;16,"",IF(P2298="","",INT(VLOOKUP(P2298,属性值!I:O,R2298+1,FALSE)*VLOOKUP(I2298,属性值!A:D,4,FALSE))))</f>
        <v/>
      </c>
      <c r="AC2298" s="90">
        <v>25</v>
      </c>
      <c r="AD2298" s="90" t="str">
        <f>IF(AC2298="","",VLOOKUP(AC2298,状态名词!A:C,2,FALSE))</f>
        <v>duochong</v>
      </c>
      <c r="AE2298" s="90" t="str">
        <f>IF(AC2298="","",VLOOKUP(AC2298,状态名词!A:C,3,FALSE))</f>
        <v>多重施法</v>
      </c>
      <c r="AF2298" s="90">
        <v>160</v>
      </c>
    </row>
    <row r="2299" spans="1:32">
      <c r="A2299" s="90">
        <v>16148</v>
      </c>
      <c r="B2299" s="90">
        <v>20</v>
      </c>
      <c r="C2299" s="90">
        <v>4</v>
      </c>
      <c r="D2299" s="90">
        <v>20</v>
      </c>
      <c r="E2299" s="90">
        <v>5</v>
      </c>
      <c r="F2299" s="90">
        <v>-4</v>
      </c>
      <c r="H2299" s="90">
        <v>14</v>
      </c>
      <c r="I2299" s="90" t="str">
        <f>IF(H2299="",I2298,VLOOKUP(H2299,装备类型!A:B,2,FALSE))</f>
        <v>戒指</v>
      </c>
      <c r="J2299" s="90">
        <v>1</v>
      </c>
      <c r="K2299" s="90" t="s">
        <v>2589</v>
      </c>
      <c r="L2299" s="90" t="s">
        <v>5511</v>
      </c>
      <c r="O2299" s="90">
        <v>1</v>
      </c>
      <c r="P2299" s="90">
        <v>20</v>
      </c>
      <c r="Q2299" s="55">
        <f t="shared" si="74"/>
        <v>25</v>
      </c>
      <c r="R2299" s="90">
        <v>4</v>
      </c>
      <c r="T2299" s="90" t="s">
        <v>3361</v>
      </c>
      <c r="Y2299" s="90" t="str">
        <f>IF(VLOOKUP(I2299,属性值!A:F,2,FALSE)&lt;17,"",IF(P2299="","",INT(VLOOKUP(P2299,属性值!A:G,R2299+1,FALSE)*VLOOKUP(I2299,属性值!A:F,5,FALSE))))</f>
        <v/>
      </c>
      <c r="Z2299" s="90" t="str">
        <f t="shared" si="75"/>
        <v/>
      </c>
      <c r="AA2299" s="90">
        <f>IF(VLOOKUP(I2299,属性值!A:B,2,FALSE)&gt;16,"",IF(P2299="","",INT(VLOOKUP(P2299,属性值!I:O,R2299+1,FALSE)*VLOOKUP(I2299,属性值!A:D,3,FALSE))))</f>
        <v>130</v>
      </c>
      <c r="AB2299" s="90">
        <f>IF(VLOOKUP(I2299,属性值!A:B,2,FALSE)&gt;16,"",IF(P2299="","",INT(VLOOKUP(P2299,属性值!I:O,R2299+1,FALSE)*VLOOKUP(I2299,属性值!A:D,4,FALSE))))</f>
        <v>260</v>
      </c>
      <c r="AC2299" s="90">
        <v>54</v>
      </c>
      <c r="AD2299" s="90" t="str">
        <f>IF(AC2299="","",VLOOKUP(AC2299,状态名词!A:C,2,FALSE))</f>
        <v>spi</v>
      </c>
      <c r="AE2299" s="90" t="str">
        <f>IF(AC2299="","",VLOOKUP(AC2299,状态名词!A:C,3,FALSE))</f>
        <v>精神</v>
      </c>
      <c r="AF2299" s="90">
        <v>60</v>
      </c>
    </row>
    <row r="2300" spans="1:32">
      <c r="I2300" s="90" t="str">
        <f>IF(H2300="",I2299,VLOOKUP(H2300,装备类型!A:B,2,FALSE))</f>
        <v>戒指</v>
      </c>
      <c r="L2300" s="90" t="s">
        <v>225</v>
      </c>
      <c r="Q2300" s="55" t="str">
        <f t="shared" si="74"/>
        <v/>
      </c>
      <c r="Y2300" s="90" t="str">
        <f>IF(VLOOKUP(I2300,属性值!A:F,2,FALSE)&lt;17,"",IF(P2300="","",INT(VLOOKUP(P2300,属性值!A:G,R2300+1,FALSE)*VLOOKUP(I2300,属性值!A:F,5,FALSE))))</f>
        <v/>
      </c>
      <c r="Z2300" s="90" t="str">
        <f t="shared" si="75"/>
        <v/>
      </c>
      <c r="AA2300" s="90" t="str">
        <f>IF(VLOOKUP(I2300,属性值!A:B,2,FALSE)&gt;16,"",IF(P2300="","",INT(VLOOKUP(P2300,属性值!I:O,R2300+1,FALSE)*VLOOKUP(I2300,属性值!A:D,3,FALSE))))</f>
        <v/>
      </c>
      <c r="AB2300" s="90" t="str">
        <f>IF(VLOOKUP(I2300,属性值!A:B,2,FALSE)&gt;16,"",IF(P2300="","",INT(VLOOKUP(P2300,属性值!I:O,R2300+1,FALSE)*VLOOKUP(I2300,属性值!A:D,4,FALSE))))</f>
        <v/>
      </c>
      <c r="AC2300" s="90">
        <v>24</v>
      </c>
      <c r="AD2300" s="90" t="str">
        <f>IF(AC2300="","",VLOOKUP(AC2300,状态名词!A:C,2,FALSE))</f>
        <v>heal</v>
      </c>
      <c r="AE2300" s="90" t="str">
        <f>IF(AC2300="","",VLOOKUP(AC2300,状态名词!A:C,3,FALSE))</f>
        <v>治疗效果+</v>
      </c>
      <c r="AF2300" s="90">
        <v>140</v>
      </c>
    </row>
    <row r="2301" spans="1:32">
      <c r="I2301" s="90" t="str">
        <f>IF(H2301="",I2300,VLOOKUP(H2301,装备类型!A:B,2,FALSE))</f>
        <v>戒指</v>
      </c>
      <c r="L2301" s="90" t="s">
        <v>225</v>
      </c>
      <c r="Q2301" s="55" t="str">
        <f t="shared" si="74"/>
        <v/>
      </c>
      <c r="Y2301" s="90" t="str">
        <f>IF(VLOOKUP(I2301,属性值!A:F,2,FALSE)&lt;17,"",IF(P2301="","",INT(VLOOKUP(P2301,属性值!A:G,R2301+1,FALSE)*VLOOKUP(I2301,属性值!A:F,5,FALSE))))</f>
        <v/>
      </c>
      <c r="Z2301" s="90" t="str">
        <f t="shared" si="75"/>
        <v/>
      </c>
      <c r="AA2301" s="90" t="str">
        <f>IF(VLOOKUP(I2301,属性值!A:B,2,FALSE)&gt;16,"",IF(P2301="","",INT(VLOOKUP(P2301,属性值!I:O,R2301+1,FALSE)*VLOOKUP(I2301,属性值!A:D,3,FALSE))))</f>
        <v/>
      </c>
      <c r="AB2301" s="90" t="str">
        <f>IF(VLOOKUP(I2301,属性值!A:B,2,FALSE)&gt;16,"",IF(P2301="","",INT(VLOOKUP(P2301,属性值!I:O,R2301+1,FALSE)*VLOOKUP(I2301,属性值!A:D,4,FALSE))))</f>
        <v/>
      </c>
      <c r="AC2301" s="90">
        <v>23</v>
      </c>
      <c r="AD2301" s="90" t="str">
        <f>IF(AC2301="","",VLOOKUP(AC2301,状态名词!A:C,2,FALSE))</f>
        <v>steal</v>
      </c>
      <c r="AE2301" s="90" t="str">
        <f>IF(AC2301="","",VLOOKUP(AC2301,状态名词!A:C,3,FALSE))</f>
        <v>生命偷取</v>
      </c>
      <c r="AF2301" s="90">
        <v>140</v>
      </c>
    </row>
    <row r="2302" spans="1:32">
      <c r="I2302" s="90" t="str">
        <f>IF(H2302="",I2301,VLOOKUP(H2302,装备类型!A:B,2,FALSE))</f>
        <v>戒指</v>
      </c>
      <c r="J2302" s="90">
        <v>2</v>
      </c>
      <c r="K2302" s="90" t="s">
        <v>2590</v>
      </c>
      <c r="L2302" s="90" t="s">
        <v>2580</v>
      </c>
      <c r="O2302" s="90">
        <v>1</v>
      </c>
      <c r="P2302" s="90">
        <v>40</v>
      </c>
      <c r="Q2302" s="55">
        <f t="shared" si="74"/>
        <v>45</v>
      </c>
      <c r="R2302" s="90">
        <v>4</v>
      </c>
      <c r="T2302" s="90" t="s">
        <v>3361</v>
      </c>
      <c r="Y2302" s="90" t="str">
        <f>IF(VLOOKUP(I2302,属性值!A:F,2,FALSE)&lt;17,"",IF(P2302="","",INT(VLOOKUP(P2302,属性值!A:G,R2302+1,FALSE)*VLOOKUP(I2302,属性值!A:F,5,FALSE))))</f>
        <v/>
      </c>
      <c r="Z2302" s="90" t="str">
        <f t="shared" si="75"/>
        <v/>
      </c>
      <c r="AA2302" s="90">
        <f>IF(VLOOKUP(I2302,属性值!A:B,2,FALSE)&gt;16,"",IF(P2302="","",INT(VLOOKUP(P2302,属性值!I:O,R2302+1,FALSE)*VLOOKUP(I2302,属性值!A:D,3,FALSE))))</f>
        <v>286</v>
      </c>
      <c r="AB2302" s="90">
        <f>IF(VLOOKUP(I2302,属性值!A:B,2,FALSE)&gt;16,"",IF(P2302="","",INT(VLOOKUP(P2302,属性值!I:O,R2302+1,FALSE)*VLOOKUP(I2302,属性值!A:D,4,FALSE))))</f>
        <v>572</v>
      </c>
      <c r="AC2302" s="90">
        <v>54</v>
      </c>
      <c r="AD2302" s="90" t="str">
        <f>IF(AC2302="","",VLOOKUP(AC2302,状态名词!A:C,2,FALSE))</f>
        <v>spi</v>
      </c>
      <c r="AE2302" s="90" t="str">
        <f>IF(AC2302="","",VLOOKUP(AC2302,状态名词!A:C,3,FALSE))</f>
        <v>精神</v>
      </c>
      <c r="AF2302" s="90">
        <v>80</v>
      </c>
    </row>
    <row r="2303" spans="1:32">
      <c r="I2303" s="90" t="str">
        <f>IF(H2303="",I2302,VLOOKUP(H2303,装备类型!A:B,2,FALSE))</f>
        <v>戒指</v>
      </c>
      <c r="L2303" s="90" t="s">
        <v>225</v>
      </c>
      <c r="Q2303" s="55" t="str">
        <f t="shared" si="74"/>
        <v/>
      </c>
      <c r="Y2303" s="90" t="str">
        <f>IF(VLOOKUP(I2303,属性值!A:F,2,FALSE)&lt;17,"",IF(P2303="","",INT(VLOOKUP(P2303,属性值!A:G,R2303+1,FALSE)*VLOOKUP(I2303,属性值!A:F,5,FALSE))))</f>
        <v/>
      </c>
      <c r="Z2303" s="90" t="str">
        <f t="shared" si="75"/>
        <v/>
      </c>
      <c r="AA2303" s="90" t="str">
        <f>IF(VLOOKUP(I2303,属性值!A:B,2,FALSE)&gt;16,"",IF(P2303="","",INT(VLOOKUP(P2303,属性值!I:O,R2303+1,FALSE)*VLOOKUP(I2303,属性值!A:D,3,FALSE))))</f>
        <v/>
      </c>
      <c r="AB2303" s="90" t="str">
        <f>IF(VLOOKUP(I2303,属性值!A:B,2,FALSE)&gt;16,"",IF(P2303="","",INT(VLOOKUP(P2303,属性值!I:O,R2303+1,FALSE)*VLOOKUP(I2303,属性值!A:D,4,FALSE))))</f>
        <v/>
      </c>
      <c r="AC2303" s="90">
        <v>24</v>
      </c>
      <c r="AD2303" s="90" t="str">
        <f>IF(AC2303="","",VLOOKUP(AC2303,状态名词!A:C,2,FALSE))</f>
        <v>heal</v>
      </c>
      <c r="AE2303" s="90" t="str">
        <f>IF(AC2303="","",VLOOKUP(AC2303,状态名词!A:C,3,FALSE))</f>
        <v>治疗效果+</v>
      </c>
      <c r="AF2303" s="90">
        <v>190</v>
      </c>
    </row>
    <row r="2304" spans="1:32">
      <c r="I2304" s="90" t="str">
        <f>IF(H2304="",I2303,VLOOKUP(H2304,装备类型!A:B,2,FALSE))</f>
        <v>戒指</v>
      </c>
      <c r="L2304" s="90" t="s">
        <v>225</v>
      </c>
      <c r="Q2304" s="55" t="str">
        <f t="shared" si="74"/>
        <v/>
      </c>
      <c r="Y2304" s="90" t="str">
        <f>IF(VLOOKUP(I2304,属性值!A:F,2,FALSE)&lt;17,"",IF(P2304="","",INT(VLOOKUP(P2304,属性值!A:G,R2304+1,FALSE)*VLOOKUP(I2304,属性值!A:F,5,FALSE))))</f>
        <v/>
      </c>
      <c r="Z2304" s="90" t="str">
        <f t="shared" si="75"/>
        <v/>
      </c>
      <c r="AA2304" s="90" t="str">
        <f>IF(VLOOKUP(I2304,属性值!A:B,2,FALSE)&gt;16,"",IF(P2304="","",INT(VLOOKUP(P2304,属性值!I:O,R2304+1,FALSE)*VLOOKUP(I2304,属性值!A:D,3,FALSE))))</f>
        <v/>
      </c>
      <c r="AB2304" s="90" t="str">
        <f>IF(VLOOKUP(I2304,属性值!A:B,2,FALSE)&gt;16,"",IF(P2304="","",INT(VLOOKUP(P2304,属性值!I:O,R2304+1,FALSE)*VLOOKUP(I2304,属性值!A:D,4,FALSE))))</f>
        <v/>
      </c>
      <c r="AC2304" s="90">
        <v>23</v>
      </c>
      <c r="AD2304" s="90" t="str">
        <f>IF(AC2304="","",VLOOKUP(AC2304,状态名词!A:C,2,FALSE))</f>
        <v>steal</v>
      </c>
      <c r="AE2304" s="90" t="str">
        <f>IF(AC2304="","",VLOOKUP(AC2304,状态名词!A:C,3,FALSE))</f>
        <v>生命偷取</v>
      </c>
      <c r="AF2304" s="90">
        <v>190</v>
      </c>
    </row>
    <row r="2305" spans="1:32">
      <c r="I2305" s="90" t="str">
        <f>IF(H2305="",I2304,VLOOKUP(H2305,装备类型!A:B,2,FALSE))</f>
        <v>戒指</v>
      </c>
      <c r="J2305" s="90">
        <v>3</v>
      </c>
      <c r="K2305" s="90" t="s">
        <v>2591</v>
      </c>
      <c r="L2305" s="90" t="s">
        <v>2580</v>
      </c>
      <c r="O2305" s="90">
        <v>1</v>
      </c>
      <c r="P2305" s="90">
        <v>60</v>
      </c>
      <c r="Q2305" s="55">
        <f t="shared" si="74"/>
        <v>67</v>
      </c>
      <c r="R2305" s="90">
        <v>5</v>
      </c>
      <c r="T2305" s="90" t="s">
        <v>3361</v>
      </c>
      <c r="U2305" s="90">
        <v>33794</v>
      </c>
      <c r="Y2305" s="90" t="str">
        <f>IF(VLOOKUP(I2305,属性值!A:F,2,FALSE)&lt;17,"",IF(P2305="","",INT(VLOOKUP(P2305,属性值!A:G,R2305+1,FALSE)*VLOOKUP(I2305,属性值!A:F,5,FALSE))))</f>
        <v/>
      </c>
      <c r="Z2305" s="90" t="str">
        <f t="shared" si="75"/>
        <v/>
      </c>
      <c r="AA2305" s="90">
        <f>IF(VLOOKUP(I2305,属性值!A:B,2,FALSE)&gt;16,"",IF(P2305="","",INT(VLOOKUP(P2305,属性值!I:O,R2305+1,FALSE)*VLOOKUP(I2305,属性值!A:D,3,FALSE))))</f>
        <v>642</v>
      </c>
      <c r="AB2305" s="90">
        <f>IF(VLOOKUP(I2305,属性值!A:B,2,FALSE)&gt;16,"",IF(P2305="","",INT(VLOOKUP(P2305,属性值!I:O,R2305+1,FALSE)*VLOOKUP(I2305,属性值!A:D,4,FALSE))))</f>
        <v>1285</v>
      </c>
      <c r="AC2305" s="90">
        <v>54</v>
      </c>
      <c r="AD2305" s="90" t="str">
        <f>IF(AC2305="","",VLOOKUP(AC2305,状态名词!A:C,2,FALSE))</f>
        <v>spi</v>
      </c>
      <c r="AE2305" s="90" t="str">
        <f>IF(AC2305="","",VLOOKUP(AC2305,状态名词!A:C,3,FALSE))</f>
        <v>精神</v>
      </c>
      <c r="AF2305" s="90">
        <v>140</v>
      </c>
    </row>
    <row r="2306" spans="1:32">
      <c r="I2306" s="90" t="str">
        <f>IF(H2306="",I2305,VLOOKUP(H2306,装备类型!A:B,2,FALSE))</f>
        <v>戒指</v>
      </c>
      <c r="L2306" s="90" t="s">
        <v>225</v>
      </c>
      <c r="Q2306" s="55" t="str">
        <f t="shared" si="74"/>
        <v/>
      </c>
      <c r="Y2306" s="90" t="str">
        <f>IF(VLOOKUP(I2306,属性值!A:F,2,FALSE)&lt;17,"",IF(P2306="","",INT(VLOOKUP(P2306,属性值!A:G,R2306+1,FALSE)*VLOOKUP(I2306,属性值!A:F,5,FALSE))))</f>
        <v/>
      </c>
      <c r="Z2306" s="90" t="str">
        <f t="shared" si="75"/>
        <v/>
      </c>
      <c r="AA2306" s="90" t="str">
        <f>IF(VLOOKUP(I2306,属性值!A:B,2,FALSE)&gt;16,"",IF(P2306="","",INT(VLOOKUP(P2306,属性值!I:O,R2306+1,FALSE)*VLOOKUP(I2306,属性值!A:D,3,FALSE))))</f>
        <v/>
      </c>
      <c r="AB2306" s="90" t="str">
        <f>IF(VLOOKUP(I2306,属性值!A:B,2,FALSE)&gt;16,"",IF(P2306="","",INT(VLOOKUP(P2306,属性值!I:O,R2306+1,FALSE)*VLOOKUP(I2306,属性值!A:D,4,FALSE))))</f>
        <v/>
      </c>
      <c r="AC2306" s="90">
        <v>24</v>
      </c>
      <c r="AD2306" s="90" t="str">
        <f>IF(AC2306="","",VLOOKUP(AC2306,状态名词!A:C,2,FALSE))</f>
        <v>heal</v>
      </c>
      <c r="AE2306" s="90" t="str">
        <f>IF(AC2306="","",VLOOKUP(AC2306,状态名词!A:C,3,FALSE))</f>
        <v>治疗效果+</v>
      </c>
      <c r="AF2306" s="90">
        <v>320</v>
      </c>
    </row>
    <row r="2307" spans="1:32">
      <c r="I2307" s="90" t="str">
        <f>IF(H2307="",I2306,VLOOKUP(H2307,装备类型!A:B,2,FALSE))</f>
        <v>戒指</v>
      </c>
      <c r="L2307" s="90" t="s">
        <v>225</v>
      </c>
      <c r="Q2307" s="55" t="str">
        <f t="shared" si="74"/>
        <v/>
      </c>
      <c r="Y2307" s="90" t="str">
        <f>IF(VLOOKUP(I2307,属性值!A:F,2,FALSE)&lt;17,"",IF(P2307="","",INT(VLOOKUP(P2307,属性值!A:G,R2307+1,FALSE)*VLOOKUP(I2307,属性值!A:F,5,FALSE))))</f>
        <v/>
      </c>
      <c r="Z2307" s="90" t="str">
        <f t="shared" si="75"/>
        <v/>
      </c>
      <c r="AA2307" s="90" t="str">
        <f>IF(VLOOKUP(I2307,属性值!A:B,2,FALSE)&gt;16,"",IF(P2307="","",INT(VLOOKUP(P2307,属性值!I:O,R2307+1,FALSE)*VLOOKUP(I2307,属性值!A:D,3,FALSE))))</f>
        <v/>
      </c>
      <c r="AB2307" s="90" t="str">
        <f>IF(VLOOKUP(I2307,属性值!A:B,2,FALSE)&gt;16,"",IF(P2307="","",INT(VLOOKUP(P2307,属性值!I:O,R2307+1,FALSE)*VLOOKUP(I2307,属性值!A:D,4,FALSE))))</f>
        <v/>
      </c>
      <c r="AC2307" s="90">
        <v>23</v>
      </c>
      <c r="AD2307" s="90" t="str">
        <f>IF(AC2307="","",VLOOKUP(AC2307,状态名词!A:C,2,FALSE))</f>
        <v>steal</v>
      </c>
      <c r="AE2307" s="90" t="str">
        <f>IF(AC2307="","",VLOOKUP(AC2307,状态名词!A:C,3,FALSE))</f>
        <v>生命偷取</v>
      </c>
      <c r="AF2307" s="90">
        <v>320</v>
      </c>
    </row>
    <row r="2308" spans="1:32">
      <c r="A2308" s="90">
        <v>16149</v>
      </c>
      <c r="B2308" s="90">
        <v>20</v>
      </c>
      <c r="C2308" s="90">
        <v>4</v>
      </c>
      <c r="D2308" s="90">
        <v>20</v>
      </c>
      <c r="E2308" s="90">
        <v>5</v>
      </c>
      <c r="F2308" s="90">
        <v>-4</v>
      </c>
      <c r="H2308" s="90">
        <v>15</v>
      </c>
      <c r="I2308" s="90" t="str">
        <f>IF(H2308="",I2307,VLOOKUP(H2308,装备类型!A:B,2,FALSE))</f>
        <v>项链</v>
      </c>
      <c r="J2308" s="90">
        <v>1</v>
      </c>
      <c r="K2308" s="90" t="s">
        <v>2592</v>
      </c>
      <c r="L2308" s="90" t="s">
        <v>5511</v>
      </c>
      <c r="O2308" s="90">
        <v>1</v>
      </c>
      <c r="P2308" s="90">
        <v>20</v>
      </c>
      <c r="Q2308" s="55">
        <f t="shared" si="74"/>
        <v>25</v>
      </c>
      <c r="R2308" s="90">
        <v>4</v>
      </c>
      <c r="T2308" s="90" t="s">
        <v>1852</v>
      </c>
      <c r="Y2308" s="90" t="str">
        <f>IF(VLOOKUP(I2308,属性值!A:F,2,FALSE)&lt;17,"",IF(P2308="","",INT(VLOOKUP(P2308,属性值!A:G,R2308+1,FALSE)*VLOOKUP(I2308,属性值!A:F,5,FALSE))))</f>
        <v/>
      </c>
      <c r="Z2308" s="90" t="str">
        <f t="shared" si="75"/>
        <v/>
      </c>
      <c r="AA2308" s="90">
        <f>IF(VLOOKUP(I2308,属性值!A:B,2,FALSE)&gt;16,"",IF(P2308="","",INT(VLOOKUP(P2308,属性值!I:O,R2308+1,FALSE)*VLOOKUP(I2308,属性值!A:D,3,FALSE))))</f>
        <v>130</v>
      </c>
      <c r="AB2308" s="90">
        <f>IF(VLOOKUP(I2308,属性值!A:B,2,FALSE)&gt;16,"",IF(P2308="","",INT(VLOOKUP(P2308,属性值!I:O,R2308+1,FALSE)*VLOOKUP(I2308,属性值!A:D,4,FALSE))))</f>
        <v>260</v>
      </c>
      <c r="AC2308" s="90">
        <v>54</v>
      </c>
      <c r="AD2308" s="90" t="str">
        <f>IF(AC2308="","",VLOOKUP(AC2308,状态名词!A:C,2,FALSE))</f>
        <v>spi</v>
      </c>
      <c r="AE2308" s="90" t="str">
        <f>IF(AC2308="","",VLOOKUP(AC2308,状态名词!A:C,3,FALSE))</f>
        <v>精神</v>
      </c>
      <c r="AF2308" s="90">
        <v>60</v>
      </c>
    </row>
    <row r="2309" spans="1:32">
      <c r="I2309" s="90" t="str">
        <f>IF(H2309="",I2308,VLOOKUP(H2309,装备类型!A:B,2,FALSE))</f>
        <v>项链</v>
      </c>
      <c r="L2309" s="90" t="s">
        <v>225</v>
      </c>
      <c r="Q2309" s="55" t="str">
        <f t="shared" si="74"/>
        <v/>
      </c>
      <c r="Y2309" s="90" t="str">
        <f>IF(VLOOKUP(I2309,属性值!A:F,2,FALSE)&lt;17,"",IF(P2309="","",INT(VLOOKUP(P2309,属性值!A:G,R2309+1,FALSE)*VLOOKUP(I2309,属性值!A:F,5,FALSE))))</f>
        <v/>
      </c>
      <c r="Z2309" s="90" t="str">
        <f t="shared" si="75"/>
        <v/>
      </c>
      <c r="AA2309" s="90" t="str">
        <f>IF(VLOOKUP(I2309,属性值!A:B,2,FALSE)&gt;16,"",IF(P2309="","",INT(VLOOKUP(P2309,属性值!I:O,R2309+1,FALSE)*VLOOKUP(I2309,属性值!A:D,3,FALSE))))</f>
        <v/>
      </c>
      <c r="AB2309" s="90" t="str">
        <f>IF(VLOOKUP(I2309,属性值!A:B,2,FALSE)&gt;16,"",IF(P2309="","",INT(VLOOKUP(P2309,属性值!I:O,R2309+1,FALSE)*VLOOKUP(I2309,属性值!A:D,4,FALSE))))</f>
        <v/>
      </c>
      <c r="AC2309" s="90">
        <v>24</v>
      </c>
      <c r="AD2309" s="90" t="str">
        <f>IF(AC2309="","",VLOOKUP(AC2309,状态名词!A:C,2,FALSE))</f>
        <v>heal</v>
      </c>
      <c r="AE2309" s="90" t="str">
        <f>IF(AC2309="","",VLOOKUP(AC2309,状态名词!A:C,3,FALSE))</f>
        <v>治疗效果+</v>
      </c>
      <c r="AF2309" s="90">
        <v>140</v>
      </c>
    </row>
    <row r="2310" spans="1:32">
      <c r="I2310" s="90" t="str">
        <f>IF(H2310="",I2309,VLOOKUP(H2310,装备类型!A:B,2,FALSE))</f>
        <v>项链</v>
      </c>
      <c r="L2310" s="90" t="s">
        <v>225</v>
      </c>
      <c r="Q2310" s="55" t="str">
        <f t="shared" si="74"/>
        <v/>
      </c>
      <c r="Y2310" s="90" t="str">
        <f>IF(VLOOKUP(I2310,属性值!A:F,2,FALSE)&lt;17,"",IF(P2310="","",INT(VLOOKUP(P2310,属性值!A:G,R2310+1,FALSE)*VLOOKUP(I2310,属性值!A:F,5,FALSE))))</f>
        <v/>
      </c>
      <c r="Z2310" s="90" t="str">
        <f t="shared" si="75"/>
        <v/>
      </c>
      <c r="AA2310" s="90" t="str">
        <f>IF(VLOOKUP(I2310,属性值!A:B,2,FALSE)&gt;16,"",IF(P2310="","",INT(VLOOKUP(P2310,属性值!I:O,R2310+1,FALSE)*VLOOKUP(I2310,属性值!A:D,3,FALSE))))</f>
        <v/>
      </c>
      <c r="AB2310" s="90" t="str">
        <f>IF(VLOOKUP(I2310,属性值!A:B,2,FALSE)&gt;16,"",IF(P2310="","",INT(VLOOKUP(P2310,属性值!I:O,R2310+1,FALSE)*VLOOKUP(I2310,属性值!A:D,4,FALSE))))</f>
        <v/>
      </c>
      <c r="AC2310" s="90">
        <v>23</v>
      </c>
      <c r="AD2310" s="90" t="str">
        <f>IF(AC2310="","",VLOOKUP(AC2310,状态名词!A:C,2,FALSE))</f>
        <v>steal</v>
      </c>
      <c r="AE2310" s="90" t="str">
        <f>IF(AC2310="","",VLOOKUP(AC2310,状态名词!A:C,3,FALSE))</f>
        <v>生命偷取</v>
      </c>
      <c r="AF2310" s="90">
        <v>140</v>
      </c>
    </row>
    <row r="2311" spans="1:32">
      <c r="I2311" s="90" t="str">
        <f>IF(H2311="",I2310,VLOOKUP(H2311,装备类型!A:B,2,FALSE))</f>
        <v>项链</v>
      </c>
      <c r="J2311" s="90">
        <v>2</v>
      </c>
      <c r="K2311" s="90" t="s">
        <v>2593</v>
      </c>
      <c r="L2311" s="90" t="s">
        <v>2580</v>
      </c>
      <c r="O2311" s="90">
        <v>1</v>
      </c>
      <c r="P2311" s="90">
        <v>40</v>
      </c>
      <c r="Q2311" s="55">
        <f t="shared" si="74"/>
        <v>45</v>
      </c>
      <c r="R2311" s="90">
        <v>4</v>
      </c>
      <c r="T2311" s="90" t="s">
        <v>1852</v>
      </c>
      <c r="Y2311" s="90" t="str">
        <f>IF(VLOOKUP(I2311,属性值!A:F,2,FALSE)&lt;17,"",IF(P2311="","",INT(VLOOKUP(P2311,属性值!A:G,R2311+1,FALSE)*VLOOKUP(I2311,属性值!A:F,5,FALSE))))</f>
        <v/>
      </c>
      <c r="Z2311" s="90" t="str">
        <f t="shared" si="75"/>
        <v/>
      </c>
      <c r="AA2311" s="90">
        <f>IF(VLOOKUP(I2311,属性值!A:B,2,FALSE)&gt;16,"",IF(P2311="","",INT(VLOOKUP(P2311,属性值!I:O,R2311+1,FALSE)*VLOOKUP(I2311,属性值!A:D,3,FALSE))))</f>
        <v>286</v>
      </c>
      <c r="AB2311" s="90">
        <f>IF(VLOOKUP(I2311,属性值!A:B,2,FALSE)&gt;16,"",IF(P2311="","",INT(VLOOKUP(P2311,属性值!I:O,R2311+1,FALSE)*VLOOKUP(I2311,属性值!A:D,4,FALSE))))</f>
        <v>572</v>
      </c>
      <c r="AC2311" s="90">
        <v>54</v>
      </c>
      <c r="AD2311" s="90" t="str">
        <f>IF(AC2311="","",VLOOKUP(AC2311,状态名词!A:C,2,FALSE))</f>
        <v>spi</v>
      </c>
      <c r="AE2311" s="90" t="str">
        <f>IF(AC2311="","",VLOOKUP(AC2311,状态名词!A:C,3,FALSE))</f>
        <v>精神</v>
      </c>
      <c r="AF2311" s="90">
        <v>80</v>
      </c>
    </row>
    <row r="2312" spans="1:32">
      <c r="I2312" s="90" t="str">
        <f>IF(H2312="",I2311,VLOOKUP(H2312,装备类型!A:B,2,FALSE))</f>
        <v>项链</v>
      </c>
      <c r="L2312" s="90" t="s">
        <v>225</v>
      </c>
      <c r="Q2312" s="55" t="str">
        <f t="shared" si="74"/>
        <v/>
      </c>
      <c r="Y2312" s="90" t="str">
        <f>IF(VLOOKUP(I2312,属性值!A:F,2,FALSE)&lt;17,"",IF(P2312="","",INT(VLOOKUP(P2312,属性值!A:G,R2312+1,FALSE)*VLOOKUP(I2312,属性值!A:F,5,FALSE))))</f>
        <v/>
      </c>
      <c r="Z2312" s="90" t="str">
        <f t="shared" si="75"/>
        <v/>
      </c>
      <c r="AA2312" s="90" t="str">
        <f>IF(VLOOKUP(I2312,属性值!A:B,2,FALSE)&gt;16,"",IF(P2312="","",INT(VLOOKUP(P2312,属性值!I:O,R2312+1,FALSE)*VLOOKUP(I2312,属性值!A:D,3,FALSE))))</f>
        <v/>
      </c>
      <c r="AB2312" s="90" t="str">
        <f>IF(VLOOKUP(I2312,属性值!A:B,2,FALSE)&gt;16,"",IF(P2312="","",INT(VLOOKUP(P2312,属性值!I:O,R2312+1,FALSE)*VLOOKUP(I2312,属性值!A:D,4,FALSE))))</f>
        <v/>
      </c>
      <c r="AC2312" s="90">
        <v>24</v>
      </c>
      <c r="AD2312" s="90" t="str">
        <f>IF(AC2312="","",VLOOKUP(AC2312,状态名词!A:C,2,FALSE))</f>
        <v>heal</v>
      </c>
      <c r="AE2312" s="90" t="str">
        <f>IF(AC2312="","",VLOOKUP(AC2312,状态名词!A:C,3,FALSE))</f>
        <v>治疗效果+</v>
      </c>
      <c r="AF2312" s="90">
        <v>190</v>
      </c>
    </row>
    <row r="2313" spans="1:32">
      <c r="I2313" s="90" t="str">
        <f>IF(H2313="",I2312,VLOOKUP(H2313,装备类型!A:B,2,FALSE))</f>
        <v>项链</v>
      </c>
      <c r="L2313" s="90" t="s">
        <v>225</v>
      </c>
      <c r="Q2313" s="55" t="str">
        <f t="shared" si="74"/>
        <v/>
      </c>
      <c r="Y2313" s="90" t="str">
        <f>IF(VLOOKUP(I2313,属性值!A:F,2,FALSE)&lt;17,"",IF(P2313="","",INT(VLOOKUP(P2313,属性值!A:G,R2313+1,FALSE)*VLOOKUP(I2313,属性值!A:F,5,FALSE))))</f>
        <v/>
      </c>
      <c r="Z2313" s="90" t="str">
        <f t="shared" si="75"/>
        <v/>
      </c>
      <c r="AA2313" s="90" t="str">
        <f>IF(VLOOKUP(I2313,属性值!A:B,2,FALSE)&gt;16,"",IF(P2313="","",INT(VLOOKUP(P2313,属性值!I:O,R2313+1,FALSE)*VLOOKUP(I2313,属性值!A:D,3,FALSE))))</f>
        <v/>
      </c>
      <c r="AB2313" s="90" t="str">
        <f>IF(VLOOKUP(I2313,属性值!A:B,2,FALSE)&gt;16,"",IF(P2313="","",INT(VLOOKUP(P2313,属性值!I:O,R2313+1,FALSE)*VLOOKUP(I2313,属性值!A:D,4,FALSE))))</f>
        <v/>
      </c>
      <c r="AC2313" s="90">
        <v>23</v>
      </c>
      <c r="AD2313" s="90" t="str">
        <f>IF(AC2313="","",VLOOKUP(AC2313,状态名词!A:C,2,FALSE))</f>
        <v>steal</v>
      </c>
      <c r="AE2313" s="90" t="str">
        <f>IF(AC2313="","",VLOOKUP(AC2313,状态名词!A:C,3,FALSE))</f>
        <v>生命偷取</v>
      </c>
      <c r="AF2313" s="90">
        <v>190</v>
      </c>
    </row>
    <row r="2314" spans="1:32">
      <c r="I2314" s="90" t="str">
        <f>IF(H2314="",I2313,VLOOKUP(H2314,装备类型!A:B,2,FALSE))</f>
        <v>项链</v>
      </c>
      <c r="J2314" s="90">
        <v>3</v>
      </c>
      <c r="K2314" s="90" t="s">
        <v>2594</v>
      </c>
      <c r="L2314" s="90" t="s">
        <v>2580</v>
      </c>
      <c r="O2314" s="90">
        <v>1</v>
      </c>
      <c r="P2314" s="90">
        <v>60</v>
      </c>
      <c r="Q2314" s="55">
        <f t="shared" si="74"/>
        <v>67</v>
      </c>
      <c r="R2314" s="90">
        <v>5</v>
      </c>
      <c r="T2314" s="90" t="s">
        <v>1852</v>
      </c>
      <c r="U2314" s="90">
        <v>33795</v>
      </c>
      <c r="Y2314" s="90" t="str">
        <f>IF(VLOOKUP(I2314,属性值!A:F,2,FALSE)&lt;17,"",IF(P2314="","",INT(VLOOKUP(P2314,属性值!A:G,R2314+1,FALSE)*VLOOKUP(I2314,属性值!A:F,5,FALSE))))</f>
        <v/>
      </c>
      <c r="Z2314" s="90" t="str">
        <f t="shared" si="75"/>
        <v/>
      </c>
      <c r="AA2314" s="90">
        <f>IF(VLOOKUP(I2314,属性值!A:B,2,FALSE)&gt;16,"",IF(P2314="","",INT(VLOOKUP(P2314,属性值!I:O,R2314+1,FALSE)*VLOOKUP(I2314,属性值!A:D,3,FALSE))))</f>
        <v>642</v>
      </c>
      <c r="AB2314" s="90">
        <f>IF(VLOOKUP(I2314,属性值!A:B,2,FALSE)&gt;16,"",IF(P2314="","",INT(VLOOKUP(P2314,属性值!I:O,R2314+1,FALSE)*VLOOKUP(I2314,属性值!A:D,4,FALSE))))</f>
        <v>1285</v>
      </c>
      <c r="AC2314" s="90">
        <v>54</v>
      </c>
      <c r="AD2314" s="90" t="str">
        <f>IF(AC2314="","",VLOOKUP(AC2314,状态名词!A:C,2,FALSE))</f>
        <v>spi</v>
      </c>
      <c r="AE2314" s="90" t="str">
        <f>IF(AC2314="","",VLOOKUP(AC2314,状态名词!A:C,3,FALSE))</f>
        <v>精神</v>
      </c>
      <c r="AF2314" s="90">
        <v>140</v>
      </c>
    </row>
    <row r="2315" spans="1:32">
      <c r="I2315" s="90" t="str">
        <f>IF(H2315="",I2314,VLOOKUP(H2315,装备类型!A:B,2,FALSE))</f>
        <v>项链</v>
      </c>
      <c r="L2315" s="90" t="s">
        <v>225</v>
      </c>
      <c r="Q2315" s="55" t="str">
        <f t="shared" si="74"/>
        <v/>
      </c>
      <c r="Y2315" s="90" t="str">
        <f>IF(VLOOKUP(I2315,属性值!A:F,2,FALSE)&lt;17,"",IF(P2315="","",INT(VLOOKUP(P2315,属性值!A:G,R2315+1,FALSE)*VLOOKUP(I2315,属性值!A:F,5,FALSE))))</f>
        <v/>
      </c>
      <c r="Z2315" s="90" t="str">
        <f t="shared" si="75"/>
        <v/>
      </c>
      <c r="AA2315" s="90" t="str">
        <f>IF(VLOOKUP(I2315,属性值!A:B,2,FALSE)&gt;16,"",IF(P2315="","",INT(VLOOKUP(P2315,属性值!I:O,R2315+1,FALSE)*VLOOKUP(I2315,属性值!A:D,3,FALSE))))</f>
        <v/>
      </c>
      <c r="AB2315" s="90" t="str">
        <f>IF(VLOOKUP(I2315,属性值!A:B,2,FALSE)&gt;16,"",IF(P2315="","",INT(VLOOKUP(P2315,属性值!I:O,R2315+1,FALSE)*VLOOKUP(I2315,属性值!A:D,4,FALSE))))</f>
        <v/>
      </c>
      <c r="AC2315" s="90">
        <v>24</v>
      </c>
      <c r="AD2315" s="90" t="str">
        <f>IF(AC2315="","",VLOOKUP(AC2315,状态名词!A:C,2,FALSE))</f>
        <v>heal</v>
      </c>
      <c r="AE2315" s="90" t="str">
        <f>IF(AC2315="","",VLOOKUP(AC2315,状态名词!A:C,3,FALSE))</f>
        <v>治疗效果+</v>
      </c>
      <c r="AF2315" s="90">
        <v>320</v>
      </c>
    </row>
    <row r="2316" spans="1:32">
      <c r="I2316" s="90" t="str">
        <f>IF(H2316="",I2315,VLOOKUP(H2316,装备类型!A:B,2,FALSE))</f>
        <v>项链</v>
      </c>
      <c r="L2316" s="90" t="s">
        <v>225</v>
      </c>
      <c r="Q2316" s="55" t="str">
        <f t="shared" si="74"/>
        <v/>
      </c>
      <c r="Y2316" s="90" t="str">
        <f>IF(VLOOKUP(I2316,属性值!A:F,2,FALSE)&lt;17,"",IF(P2316="","",INT(VLOOKUP(P2316,属性值!A:G,R2316+1,FALSE)*VLOOKUP(I2316,属性值!A:F,5,FALSE))))</f>
        <v/>
      </c>
      <c r="Z2316" s="90" t="str">
        <f t="shared" si="75"/>
        <v/>
      </c>
      <c r="AA2316" s="90" t="str">
        <f>IF(VLOOKUP(I2316,属性值!A:B,2,FALSE)&gt;16,"",IF(P2316="","",INT(VLOOKUP(P2316,属性值!I:O,R2316+1,FALSE)*VLOOKUP(I2316,属性值!A:D,3,FALSE))))</f>
        <v/>
      </c>
      <c r="AB2316" s="90" t="str">
        <f>IF(VLOOKUP(I2316,属性值!A:B,2,FALSE)&gt;16,"",IF(P2316="","",INT(VLOOKUP(P2316,属性值!I:O,R2316+1,FALSE)*VLOOKUP(I2316,属性值!A:D,4,FALSE))))</f>
        <v/>
      </c>
      <c r="AC2316" s="90">
        <v>23</v>
      </c>
      <c r="AD2316" s="90" t="str">
        <f>IF(AC2316="","",VLOOKUP(AC2316,状态名词!A:C,2,FALSE))</f>
        <v>steal</v>
      </c>
      <c r="AE2316" s="90" t="str">
        <f>IF(AC2316="","",VLOOKUP(AC2316,状态名词!A:C,3,FALSE))</f>
        <v>生命偷取</v>
      </c>
      <c r="AF2316" s="90">
        <v>320</v>
      </c>
    </row>
    <row r="2317" spans="1:32">
      <c r="A2317" s="90">
        <v>16150</v>
      </c>
      <c r="B2317" s="90">
        <v>20</v>
      </c>
      <c r="C2317" s="90">
        <v>4</v>
      </c>
      <c r="D2317" s="90">
        <v>20</v>
      </c>
      <c r="E2317" s="90">
        <v>5</v>
      </c>
      <c r="F2317" s="90">
        <v>-4</v>
      </c>
      <c r="H2317" s="90">
        <v>16</v>
      </c>
      <c r="I2317" s="90" t="str">
        <f>IF(H2317="",I2316,VLOOKUP(H2317,装备类型!A:B,2,FALSE))</f>
        <v>手镯</v>
      </c>
      <c r="J2317" s="90">
        <v>1</v>
      </c>
      <c r="K2317" s="90" t="s">
        <v>2595</v>
      </c>
      <c r="L2317" s="90" t="s">
        <v>5511</v>
      </c>
      <c r="O2317" s="90">
        <v>1</v>
      </c>
      <c r="P2317" s="90">
        <v>20</v>
      </c>
      <c r="Q2317" s="55">
        <f t="shared" si="74"/>
        <v>25</v>
      </c>
      <c r="R2317" s="90">
        <v>4</v>
      </c>
      <c r="T2317" s="90" t="s">
        <v>3362</v>
      </c>
      <c r="Y2317" s="90" t="str">
        <f>IF(VLOOKUP(I2317,属性值!A:F,2,FALSE)&lt;17,"",IF(P2317="","",INT(VLOOKUP(P2317,属性值!A:G,R2317+1,FALSE)*VLOOKUP(I2317,属性值!A:F,5,FALSE))))</f>
        <v/>
      </c>
      <c r="Z2317" s="90" t="str">
        <f t="shared" si="75"/>
        <v/>
      </c>
      <c r="AA2317" s="90">
        <f>IF(VLOOKUP(I2317,属性值!A:B,2,FALSE)&gt;16,"",IF(P2317="","",INT(VLOOKUP(P2317,属性值!I:O,R2317+1,FALSE)*VLOOKUP(I2317,属性值!A:D,3,FALSE))))</f>
        <v>130</v>
      </c>
      <c r="AB2317" s="90">
        <f>IF(VLOOKUP(I2317,属性值!A:B,2,FALSE)&gt;16,"",IF(P2317="","",INT(VLOOKUP(P2317,属性值!I:O,R2317+1,FALSE)*VLOOKUP(I2317,属性值!A:D,4,FALSE))))</f>
        <v>260</v>
      </c>
      <c r="AC2317" s="90">
        <v>54</v>
      </c>
      <c r="AD2317" s="90" t="str">
        <f>IF(AC2317="","",VLOOKUP(AC2317,状态名词!A:C,2,FALSE))</f>
        <v>spi</v>
      </c>
      <c r="AE2317" s="90" t="str">
        <f>IF(AC2317="","",VLOOKUP(AC2317,状态名词!A:C,3,FALSE))</f>
        <v>精神</v>
      </c>
      <c r="AF2317" s="90">
        <v>60</v>
      </c>
    </row>
    <row r="2318" spans="1:32">
      <c r="I2318" s="90" t="str">
        <f>IF(H2318="",I2317,VLOOKUP(H2318,装备类型!A:B,2,FALSE))</f>
        <v>手镯</v>
      </c>
      <c r="L2318" s="90" t="s">
        <v>225</v>
      </c>
      <c r="Q2318" s="55" t="str">
        <f t="shared" si="74"/>
        <v/>
      </c>
      <c r="Y2318" s="90" t="str">
        <f>IF(VLOOKUP(I2318,属性值!A:F,2,FALSE)&lt;17,"",IF(P2318="","",INT(VLOOKUP(P2318,属性值!A:G,R2318+1,FALSE)*VLOOKUP(I2318,属性值!A:F,5,FALSE))))</f>
        <v/>
      </c>
      <c r="Z2318" s="90" t="str">
        <f t="shared" si="75"/>
        <v/>
      </c>
      <c r="AA2318" s="90" t="str">
        <f>IF(VLOOKUP(I2318,属性值!A:B,2,FALSE)&gt;16,"",IF(P2318="","",INT(VLOOKUP(P2318,属性值!I:O,R2318+1,FALSE)*VLOOKUP(I2318,属性值!A:D,3,FALSE))))</f>
        <v/>
      </c>
      <c r="AB2318" s="90" t="str">
        <f>IF(VLOOKUP(I2318,属性值!A:B,2,FALSE)&gt;16,"",IF(P2318="","",INT(VLOOKUP(P2318,属性值!I:O,R2318+1,FALSE)*VLOOKUP(I2318,属性值!A:D,4,FALSE))))</f>
        <v/>
      </c>
      <c r="AC2318" s="90">
        <v>24</v>
      </c>
      <c r="AD2318" s="90" t="str">
        <f>IF(AC2318="","",VLOOKUP(AC2318,状态名词!A:C,2,FALSE))</f>
        <v>heal</v>
      </c>
      <c r="AE2318" s="90" t="str">
        <f>IF(AC2318="","",VLOOKUP(AC2318,状态名词!A:C,3,FALSE))</f>
        <v>治疗效果+</v>
      </c>
      <c r="AF2318" s="90">
        <v>140</v>
      </c>
    </row>
    <row r="2319" spans="1:32">
      <c r="I2319" s="90" t="str">
        <f>IF(H2319="",I2318,VLOOKUP(H2319,装备类型!A:B,2,FALSE))</f>
        <v>手镯</v>
      </c>
      <c r="L2319" s="90" t="s">
        <v>225</v>
      </c>
      <c r="Q2319" s="55" t="str">
        <f t="shared" si="74"/>
        <v/>
      </c>
      <c r="Y2319" s="90" t="str">
        <f>IF(VLOOKUP(I2319,属性值!A:F,2,FALSE)&lt;17,"",IF(P2319="","",INT(VLOOKUP(P2319,属性值!A:G,R2319+1,FALSE)*VLOOKUP(I2319,属性值!A:F,5,FALSE))))</f>
        <v/>
      </c>
      <c r="Z2319" s="90" t="str">
        <f t="shared" si="75"/>
        <v/>
      </c>
      <c r="AA2319" s="90" t="str">
        <f>IF(VLOOKUP(I2319,属性值!A:B,2,FALSE)&gt;16,"",IF(P2319="","",INT(VLOOKUP(P2319,属性值!I:O,R2319+1,FALSE)*VLOOKUP(I2319,属性值!A:D,3,FALSE))))</f>
        <v/>
      </c>
      <c r="AB2319" s="90" t="str">
        <f>IF(VLOOKUP(I2319,属性值!A:B,2,FALSE)&gt;16,"",IF(P2319="","",INT(VLOOKUP(P2319,属性值!I:O,R2319+1,FALSE)*VLOOKUP(I2319,属性值!A:D,4,FALSE))))</f>
        <v/>
      </c>
      <c r="AC2319" s="90">
        <v>23</v>
      </c>
      <c r="AD2319" s="90" t="str">
        <f>IF(AC2319="","",VLOOKUP(AC2319,状态名词!A:C,2,FALSE))</f>
        <v>steal</v>
      </c>
      <c r="AE2319" s="90" t="str">
        <f>IF(AC2319="","",VLOOKUP(AC2319,状态名词!A:C,3,FALSE))</f>
        <v>生命偷取</v>
      </c>
      <c r="AF2319" s="90">
        <v>140</v>
      </c>
    </row>
    <row r="2320" spans="1:32">
      <c r="I2320" s="90" t="str">
        <f>IF(H2320="",I2319,VLOOKUP(H2320,装备类型!A:B,2,FALSE))</f>
        <v>手镯</v>
      </c>
      <c r="J2320" s="90">
        <v>2</v>
      </c>
      <c r="K2320" s="90" t="s">
        <v>2596</v>
      </c>
      <c r="L2320" s="90" t="s">
        <v>2580</v>
      </c>
      <c r="O2320" s="90">
        <v>1</v>
      </c>
      <c r="P2320" s="90">
        <v>40</v>
      </c>
      <c r="Q2320" s="55">
        <f t="shared" si="74"/>
        <v>45</v>
      </c>
      <c r="R2320" s="90">
        <v>4</v>
      </c>
      <c r="T2320" s="90" t="s">
        <v>3362</v>
      </c>
      <c r="Y2320" s="90" t="str">
        <f>IF(VLOOKUP(I2320,属性值!A:F,2,FALSE)&lt;17,"",IF(P2320="","",INT(VLOOKUP(P2320,属性值!A:G,R2320+1,FALSE)*VLOOKUP(I2320,属性值!A:F,5,FALSE))))</f>
        <v/>
      </c>
      <c r="Z2320" s="90" t="str">
        <f t="shared" si="75"/>
        <v/>
      </c>
      <c r="AA2320" s="90">
        <f>IF(VLOOKUP(I2320,属性值!A:B,2,FALSE)&gt;16,"",IF(P2320="","",INT(VLOOKUP(P2320,属性值!I:O,R2320+1,FALSE)*VLOOKUP(I2320,属性值!A:D,3,FALSE))))</f>
        <v>286</v>
      </c>
      <c r="AB2320" s="90">
        <f>IF(VLOOKUP(I2320,属性值!A:B,2,FALSE)&gt;16,"",IF(P2320="","",INT(VLOOKUP(P2320,属性值!I:O,R2320+1,FALSE)*VLOOKUP(I2320,属性值!A:D,4,FALSE))))</f>
        <v>572</v>
      </c>
      <c r="AC2320" s="90">
        <v>54</v>
      </c>
      <c r="AD2320" s="90" t="str">
        <f>IF(AC2320="","",VLOOKUP(AC2320,状态名词!A:C,2,FALSE))</f>
        <v>spi</v>
      </c>
      <c r="AE2320" s="90" t="str">
        <f>IF(AC2320="","",VLOOKUP(AC2320,状态名词!A:C,3,FALSE))</f>
        <v>精神</v>
      </c>
      <c r="AF2320" s="90">
        <v>80</v>
      </c>
    </row>
    <row r="2321" spans="1:32">
      <c r="I2321" s="90" t="str">
        <f>IF(H2321="",I2320,VLOOKUP(H2321,装备类型!A:B,2,FALSE))</f>
        <v>手镯</v>
      </c>
      <c r="L2321" s="90" t="s">
        <v>225</v>
      </c>
      <c r="Q2321" s="55" t="str">
        <f t="shared" si="74"/>
        <v/>
      </c>
      <c r="Y2321" s="90" t="str">
        <f>IF(VLOOKUP(I2321,属性值!A:F,2,FALSE)&lt;17,"",IF(P2321="","",INT(VLOOKUP(P2321,属性值!A:G,R2321+1,FALSE)*VLOOKUP(I2321,属性值!A:F,5,FALSE))))</f>
        <v/>
      </c>
      <c r="Z2321" s="90" t="str">
        <f t="shared" si="75"/>
        <v/>
      </c>
      <c r="AA2321" s="90" t="str">
        <f>IF(VLOOKUP(I2321,属性值!A:B,2,FALSE)&gt;16,"",IF(P2321="","",INT(VLOOKUP(P2321,属性值!I:O,R2321+1,FALSE)*VLOOKUP(I2321,属性值!A:D,3,FALSE))))</f>
        <v/>
      </c>
      <c r="AB2321" s="90" t="str">
        <f>IF(VLOOKUP(I2321,属性值!A:B,2,FALSE)&gt;16,"",IF(P2321="","",INT(VLOOKUP(P2321,属性值!I:O,R2321+1,FALSE)*VLOOKUP(I2321,属性值!A:D,4,FALSE))))</f>
        <v/>
      </c>
      <c r="AC2321" s="90">
        <v>24</v>
      </c>
      <c r="AD2321" s="90" t="str">
        <f>IF(AC2321="","",VLOOKUP(AC2321,状态名词!A:C,2,FALSE))</f>
        <v>heal</v>
      </c>
      <c r="AE2321" s="90" t="str">
        <f>IF(AC2321="","",VLOOKUP(AC2321,状态名词!A:C,3,FALSE))</f>
        <v>治疗效果+</v>
      </c>
      <c r="AF2321" s="90">
        <v>190</v>
      </c>
    </row>
    <row r="2322" spans="1:32">
      <c r="I2322" s="90" t="str">
        <f>IF(H2322="",I2321,VLOOKUP(H2322,装备类型!A:B,2,FALSE))</f>
        <v>手镯</v>
      </c>
      <c r="L2322" s="90" t="s">
        <v>225</v>
      </c>
      <c r="Q2322" s="55" t="str">
        <f t="shared" si="74"/>
        <v/>
      </c>
      <c r="Y2322" s="90" t="str">
        <f>IF(VLOOKUP(I2322,属性值!A:F,2,FALSE)&lt;17,"",IF(P2322="","",INT(VLOOKUP(P2322,属性值!A:G,R2322+1,FALSE)*VLOOKUP(I2322,属性值!A:F,5,FALSE))))</f>
        <v/>
      </c>
      <c r="Z2322" s="90" t="str">
        <f t="shared" si="75"/>
        <v/>
      </c>
      <c r="AA2322" s="90" t="str">
        <f>IF(VLOOKUP(I2322,属性值!A:B,2,FALSE)&gt;16,"",IF(P2322="","",INT(VLOOKUP(P2322,属性值!I:O,R2322+1,FALSE)*VLOOKUP(I2322,属性值!A:D,3,FALSE))))</f>
        <v/>
      </c>
      <c r="AB2322" s="90" t="str">
        <f>IF(VLOOKUP(I2322,属性值!A:B,2,FALSE)&gt;16,"",IF(P2322="","",INT(VLOOKUP(P2322,属性值!I:O,R2322+1,FALSE)*VLOOKUP(I2322,属性值!A:D,4,FALSE))))</f>
        <v/>
      </c>
      <c r="AC2322" s="90">
        <v>23</v>
      </c>
      <c r="AD2322" s="90" t="str">
        <f>IF(AC2322="","",VLOOKUP(AC2322,状态名词!A:C,2,FALSE))</f>
        <v>steal</v>
      </c>
      <c r="AE2322" s="90" t="str">
        <f>IF(AC2322="","",VLOOKUP(AC2322,状态名词!A:C,3,FALSE))</f>
        <v>生命偷取</v>
      </c>
      <c r="AF2322" s="90">
        <v>190</v>
      </c>
    </row>
    <row r="2323" spans="1:32">
      <c r="I2323" s="90" t="str">
        <f>IF(H2323="",I2322,VLOOKUP(H2323,装备类型!A:B,2,FALSE))</f>
        <v>手镯</v>
      </c>
      <c r="J2323" s="90">
        <v>3</v>
      </c>
      <c r="K2323" s="90" t="s">
        <v>2597</v>
      </c>
      <c r="L2323" s="90" t="s">
        <v>2580</v>
      </c>
      <c r="O2323" s="90">
        <v>1</v>
      </c>
      <c r="P2323" s="90">
        <v>60</v>
      </c>
      <c r="Q2323" s="55">
        <f t="shared" si="74"/>
        <v>67</v>
      </c>
      <c r="R2323" s="90">
        <v>5</v>
      </c>
      <c r="T2323" s="90" t="s">
        <v>3362</v>
      </c>
      <c r="U2323" s="90">
        <v>33796</v>
      </c>
      <c r="Y2323" s="90" t="str">
        <f>IF(VLOOKUP(I2323,属性值!A:F,2,FALSE)&lt;17,"",IF(P2323="","",INT(VLOOKUP(P2323,属性值!A:G,R2323+1,FALSE)*VLOOKUP(I2323,属性值!A:F,5,FALSE))))</f>
        <v/>
      </c>
      <c r="Z2323" s="90" t="str">
        <f t="shared" si="75"/>
        <v/>
      </c>
      <c r="AA2323" s="90">
        <f>IF(VLOOKUP(I2323,属性值!A:B,2,FALSE)&gt;16,"",IF(P2323="","",INT(VLOOKUP(P2323,属性值!I:O,R2323+1,FALSE)*VLOOKUP(I2323,属性值!A:D,3,FALSE))))</f>
        <v>642</v>
      </c>
      <c r="AB2323" s="90">
        <f>IF(VLOOKUP(I2323,属性值!A:B,2,FALSE)&gt;16,"",IF(P2323="","",INT(VLOOKUP(P2323,属性值!I:O,R2323+1,FALSE)*VLOOKUP(I2323,属性值!A:D,4,FALSE))))</f>
        <v>1285</v>
      </c>
      <c r="AC2323" s="90">
        <v>54</v>
      </c>
      <c r="AD2323" s="90" t="str">
        <f>IF(AC2323="","",VLOOKUP(AC2323,状态名词!A:C,2,FALSE))</f>
        <v>spi</v>
      </c>
      <c r="AE2323" s="90" t="str">
        <f>IF(AC2323="","",VLOOKUP(AC2323,状态名词!A:C,3,FALSE))</f>
        <v>精神</v>
      </c>
      <c r="AF2323" s="90">
        <v>140</v>
      </c>
    </row>
    <row r="2324" spans="1:32">
      <c r="I2324" s="90" t="str">
        <f>IF(H2324="",I2323,VLOOKUP(H2324,装备类型!A:B,2,FALSE))</f>
        <v>手镯</v>
      </c>
      <c r="L2324" s="90" t="s">
        <v>225</v>
      </c>
      <c r="Q2324" s="55" t="str">
        <f t="shared" si="74"/>
        <v/>
      </c>
      <c r="Y2324" s="90" t="str">
        <f>IF(VLOOKUP(I2324,属性值!A:F,2,FALSE)&lt;17,"",IF(P2324="","",INT(VLOOKUP(P2324,属性值!A:G,R2324+1,FALSE)*VLOOKUP(I2324,属性值!A:F,5,FALSE))))</f>
        <v/>
      </c>
      <c r="Z2324" s="90" t="str">
        <f t="shared" si="75"/>
        <v/>
      </c>
      <c r="AA2324" s="90" t="str">
        <f>IF(VLOOKUP(I2324,属性值!A:B,2,FALSE)&gt;16,"",IF(P2324="","",INT(VLOOKUP(P2324,属性值!I:O,R2324+1,FALSE)*VLOOKUP(I2324,属性值!A:D,3,FALSE))))</f>
        <v/>
      </c>
      <c r="AB2324" s="90" t="str">
        <f>IF(VLOOKUP(I2324,属性值!A:B,2,FALSE)&gt;16,"",IF(P2324="","",INT(VLOOKUP(P2324,属性值!I:O,R2324+1,FALSE)*VLOOKUP(I2324,属性值!A:D,4,FALSE))))</f>
        <v/>
      </c>
      <c r="AC2324" s="90">
        <v>24</v>
      </c>
      <c r="AD2324" s="90" t="str">
        <f>IF(AC2324="","",VLOOKUP(AC2324,状态名词!A:C,2,FALSE))</f>
        <v>heal</v>
      </c>
      <c r="AE2324" s="90" t="str">
        <f>IF(AC2324="","",VLOOKUP(AC2324,状态名词!A:C,3,FALSE))</f>
        <v>治疗效果+</v>
      </c>
      <c r="AF2324" s="90">
        <v>320</v>
      </c>
    </row>
    <row r="2325" spans="1:32">
      <c r="I2325" s="90" t="str">
        <f>IF(H2325="",I2324,VLOOKUP(H2325,装备类型!A:B,2,FALSE))</f>
        <v>手镯</v>
      </c>
      <c r="L2325" s="90" t="s">
        <v>225</v>
      </c>
      <c r="Q2325" s="55" t="str">
        <f t="shared" si="74"/>
        <v/>
      </c>
      <c r="Y2325" s="90" t="str">
        <f>IF(VLOOKUP(I2325,属性值!A:F,2,FALSE)&lt;17,"",IF(P2325="","",INT(VLOOKUP(P2325,属性值!A:G,R2325+1,FALSE)*VLOOKUP(I2325,属性值!A:F,5,FALSE))))</f>
        <v/>
      </c>
      <c r="Z2325" s="90" t="str">
        <f t="shared" si="75"/>
        <v/>
      </c>
      <c r="AA2325" s="90" t="str">
        <f>IF(VLOOKUP(I2325,属性值!A:B,2,FALSE)&gt;16,"",IF(P2325="","",INT(VLOOKUP(P2325,属性值!I:O,R2325+1,FALSE)*VLOOKUP(I2325,属性值!A:D,3,FALSE))))</f>
        <v/>
      </c>
      <c r="AB2325" s="90" t="str">
        <f>IF(VLOOKUP(I2325,属性值!A:B,2,FALSE)&gt;16,"",IF(P2325="","",INT(VLOOKUP(P2325,属性值!I:O,R2325+1,FALSE)*VLOOKUP(I2325,属性值!A:D,4,FALSE))))</f>
        <v/>
      </c>
      <c r="AC2325" s="90">
        <v>23</v>
      </c>
      <c r="AD2325" s="90" t="str">
        <f>IF(AC2325="","",VLOOKUP(AC2325,状态名词!A:C,2,FALSE))</f>
        <v>steal</v>
      </c>
      <c r="AE2325" s="90" t="str">
        <f>IF(AC2325="","",VLOOKUP(AC2325,状态名词!A:C,3,FALSE))</f>
        <v>生命偷取</v>
      </c>
      <c r="AF2325" s="90">
        <v>320</v>
      </c>
    </row>
    <row r="2326" spans="1:32">
      <c r="A2326" s="90">
        <v>16151</v>
      </c>
      <c r="B2326" s="90">
        <v>20</v>
      </c>
      <c r="C2326" s="90">
        <v>4</v>
      </c>
      <c r="D2326" s="90">
        <v>20</v>
      </c>
      <c r="E2326" s="90">
        <v>5</v>
      </c>
      <c r="F2326" s="90">
        <v>-4</v>
      </c>
      <c r="H2326" s="90">
        <v>11</v>
      </c>
      <c r="I2326" s="90" t="str">
        <f>IF(H2326="",I2325,VLOOKUP(H2326,装备类型!A:B,2,FALSE))</f>
        <v>头部</v>
      </c>
      <c r="J2326" s="90">
        <v>1</v>
      </c>
      <c r="K2326" s="90" t="s">
        <v>2598</v>
      </c>
      <c r="L2326" s="90" t="s">
        <v>5512</v>
      </c>
      <c r="O2326" s="90">
        <v>1</v>
      </c>
      <c r="P2326" s="90">
        <v>20</v>
      </c>
      <c r="Q2326" s="55">
        <f t="shared" si="74"/>
        <v>25</v>
      </c>
      <c r="R2326" s="90">
        <v>4</v>
      </c>
      <c r="T2326" s="90" t="s">
        <v>3363</v>
      </c>
      <c r="Y2326" s="90" t="str">
        <f>IF(VLOOKUP(I2326,属性值!A:F,2,FALSE)&lt;17,"",IF(P2326="","",INT(VLOOKUP(P2326,属性值!A:G,R2326+1,FALSE)*VLOOKUP(I2326,属性值!A:F,5,FALSE))))</f>
        <v/>
      </c>
      <c r="Z2326" s="90" t="str">
        <f t="shared" si="75"/>
        <v/>
      </c>
      <c r="AA2326" s="90">
        <f>IF(VLOOKUP(I2326,属性值!A:B,2,FALSE)&gt;16,"",IF(P2326="","",INT(VLOOKUP(P2326,属性值!I:O,R2326+1,FALSE)*VLOOKUP(I2326,属性值!A:D,3,FALSE))))</f>
        <v>260</v>
      </c>
      <c r="AB2326" s="90">
        <f>IF(VLOOKUP(I2326,属性值!A:B,2,FALSE)&gt;16,"",IF(P2326="","",INT(VLOOKUP(P2326,属性值!I:O,R2326+1,FALSE)*VLOOKUP(I2326,属性值!A:D,4,FALSE))))</f>
        <v>130</v>
      </c>
      <c r="AC2326" s="90">
        <v>58</v>
      </c>
      <c r="AD2326" s="90" t="str">
        <f>IF(AC2326="","",VLOOKUP(AC2326,状态名词!A:C,2,FALSE))</f>
        <v>vit</v>
      </c>
      <c r="AE2326" s="90" t="str">
        <f>IF(AC2326="","",VLOOKUP(AC2326,状态名词!A:C,3,FALSE))</f>
        <v>体力</v>
      </c>
      <c r="AF2326" s="90">
        <v>20</v>
      </c>
    </row>
    <row r="2327" spans="1:32">
      <c r="I2327" s="90" t="str">
        <f>IF(H2327="",I2326,VLOOKUP(H2327,装备类型!A:B,2,FALSE))</f>
        <v>头部</v>
      </c>
      <c r="L2327" s="90" t="s">
        <v>225</v>
      </c>
      <c r="Q2327" s="55" t="str">
        <f t="shared" ref="Q2327:Q2390" si="76">IF(R2327="","",IF(R2327=1,P2327,R2327*2-3+P2327))</f>
        <v/>
      </c>
      <c r="Y2327" s="90" t="str">
        <f>IF(VLOOKUP(I2327,属性值!A:F,2,FALSE)&lt;17,"",IF(P2327="","",INT(VLOOKUP(P2327,属性值!A:G,R2327+1,FALSE)*VLOOKUP(I2327,属性值!A:F,5,FALSE))))</f>
        <v/>
      </c>
      <c r="Z2327" s="90" t="str">
        <f t="shared" si="75"/>
        <v/>
      </c>
      <c r="AA2327" s="90" t="str">
        <f>IF(VLOOKUP(I2327,属性值!A:B,2,FALSE)&gt;16,"",IF(P2327="","",INT(VLOOKUP(P2327,属性值!I:O,R2327+1,FALSE)*VLOOKUP(I2327,属性值!A:D,3,FALSE))))</f>
        <v/>
      </c>
      <c r="AB2327" s="90" t="str">
        <f>IF(VLOOKUP(I2327,属性值!A:B,2,FALSE)&gt;16,"",IF(P2327="","",INT(VLOOKUP(P2327,属性值!I:O,R2327+1,FALSE)*VLOOKUP(I2327,属性值!A:D,4,FALSE))))</f>
        <v/>
      </c>
      <c r="AC2327" s="90">
        <v>25</v>
      </c>
      <c r="AD2327" s="90" t="str">
        <f>IF(AC2327="","",VLOOKUP(AC2327,状态名词!A:C,2,FALSE))</f>
        <v>duochong</v>
      </c>
      <c r="AE2327" s="90" t="str">
        <f>IF(AC2327="","",VLOOKUP(AC2327,状态名词!A:C,3,FALSE))</f>
        <v>多重施法</v>
      </c>
      <c r="AF2327" s="90">
        <v>20</v>
      </c>
    </row>
    <row r="2328" spans="1:32">
      <c r="I2328" s="90" t="str">
        <f>IF(H2328="",I2327,VLOOKUP(H2328,装备类型!A:B,2,FALSE))</f>
        <v>头部</v>
      </c>
      <c r="L2328" s="90" t="s">
        <v>225</v>
      </c>
      <c r="Q2328" s="55" t="str">
        <f t="shared" si="76"/>
        <v/>
      </c>
      <c r="Y2328" s="90" t="str">
        <f>IF(VLOOKUP(I2328,属性值!A:F,2,FALSE)&lt;17,"",IF(P2328="","",INT(VLOOKUP(P2328,属性值!A:G,R2328+1,FALSE)*VLOOKUP(I2328,属性值!A:F,5,FALSE))))</f>
        <v/>
      </c>
      <c r="Z2328" s="90" t="str">
        <f t="shared" si="75"/>
        <v/>
      </c>
      <c r="AA2328" s="90" t="str">
        <f>IF(VLOOKUP(I2328,属性值!A:B,2,FALSE)&gt;16,"",IF(P2328="","",INT(VLOOKUP(P2328,属性值!I:O,R2328+1,FALSE)*VLOOKUP(I2328,属性值!A:D,3,FALSE))))</f>
        <v/>
      </c>
      <c r="AB2328" s="90" t="str">
        <f>IF(VLOOKUP(I2328,属性值!A:B,2,FALSE)&gt;16,"",IF(P2328="","",INT(VLOOKUP(P2328,属性值!I:O,R2328+1,FALSE)*VLOOKUP(I2328,属性值!A:D,4,FALSE))))</f>
        <v/>
      </c>
      <c r="AC2328" s="90">
        <v>35</v>
      </c>
      <c r="AD2328" s="90" t="str">
        <f>IF(AC2328="","",VLOOKUP(AC2328,状态名词!A:C,2,FALSE))</f>
        <v>reelement</v>
      </c>
      <c r="AE2328" s="90" t="str">
        <f>IF(AC2328="","",VLOOKUP(AC2328,状态名词!A:C,3,FALSE))</f>
        <v>全抗性强化</v>
      </c>
      <c r="AF2328" s="90">
        <v>5</v>
      </c>
    </row>
    <row r="2329" spans="1:32">
      <c r="I2329" s="90" t="str">
        <f>IF(H2329="",I2328,VLOOKUP(H2329,装备类型!A:B,2,FALSE))</f>
        <v>头部</v>
      </c>
      <c r="J2329" s="90">
        <v>2</v>
      </c>
      <c r="K2329" s="90" t="s">
        <v>2600</v>
      </c>
      <c r="L2329" s="90" t="s">
        <v>2599</v>
      </c>
      <c r="O2329" s="90">
        <v>1</v>
      </c>
      <c r="P2329" s="90">
        <v>40</v>
      </c>
      <c r="Q2329" s="55">
        <f t="shared" si="76"/>
        <v>45</v>
      </c>
      <c r="R2329" s="90">
        <v>4</v>
      </c>
      <c r="T2329" s="90" t="s">
        <v>3363</v>
      </c>
      <c r="Y2329" s="90" t="str">
        <f>IF(VLOOKUP(I2329,属性值!A:F,2,FALSE)&lt;17,"",IF(P2329="","",INT(VLOOKUP(P2329,属性值!A:G,R2329+1,FALSE)*VLOOKUP(I2329,属性值!A:F,5,FALSE))))</f>
        <v/>
      </c>
      <c r="Z2329" s="90" t="str">
        <f t="shared" si="75"/>
        <v/>
      </c>
      <c r="AA2329" s="90">
        <f>IF(VLOOKUP(I2329,属性值!A:B,2,FALSE)&gt;16,"",IF(P2329="","",INT(VLOOKUP(P2329,属性值!I:O,R2329+1,FALSE)*VLOOKUP(I2329,属性值!A:D,3,FALSE))))</f>
        <v>572</v>
      </c>
      <c r="AB2329" s="90">
        <f>IF(VLOOKUP(I2329,属性值!A:B,2,FALSE)&gt;16,"",IF(P2329="","",INT(VLOOKUP(P2329,属性值!I:O,R2329+1,FALSE)*VLOOKUP(I2329,属性值!A:D,4,FALSE))))</f>
        <v>286</v>
      </c>
      <c r="AC2329" s="90">
        <v>58</v>
      </c>
      <c r="AD2329" s="90" t="str">
        <f>IF(AC2329="","",VLOOKUP(AC2329,状态名词!A:C,2,FALSE))</f>
        <v>vit</v>
      </c>
      <c r="AE2329" s="90" t="str">
        <f>IF(AC2329="","",VLOOKUP(AC2329,状态名词!A:C,3,FALSE))</f>
        <v>体力</v>
      </c>
      <c r="AF2329" s="90">
        <v>20</v>
      </c>
    </row>
    <row r="2330" spans="1:32">
      <c r="I2330" s="90" t="str">
        <f>IF(H2330="",I2329,VLOOKUP(H2330,装备类型!A:B,2,FALSE))</f>
        <v>头部</v>
      </c>
      <c r="L2330" s="90" t="s">
        <v>225</v>
      </c>
      <c r="Q2330" s="55" t="str">
        <f t="shared" si="76"/>
        <v/>
      </c>
      <c r="Y2330" s="90" t="str">
        <f>IF(VLOOKUP(I2330,属性值!A:F,2,FALSE)&lt;17,"",IF(P2330="","",INT(VLOOKUP(P2330,属性值!A:G,R2330+1,FALSE)*VLOOKUP(I2330,属性值!A:F,5,FALSE))))</f>
        <v/>
      </c>
      <c r="Z2330" s="90" t="str">
        <f t="shared" si="75"/>
        <v/>
      </c>
      <c r="AA2330" s="90" t="str">
        <f>IF(VLOOKUP(I2330,属性值!A:B,2,FALSE)&gt;16,"",IF(P2330="","",INT(VLOOKUP(P2330,属性值!I:O,R2330+1,FALSE)*VLOOKUP(I2330,属性值!A:D,3,FALSE))))</f>
        <v/>
      </c>
      <c r="AB2330" s="90" t="str">
        <f>IF(VLOOKUP(I2330,属性值!A:B,2,FALSE)&gt;16,"",IF(P2330="","",INT(VLOOKUP(P2330,属性值!I:O,R2330+1,FALSE)*VLOOKUP(I2330,属性值!A:D,4,FALSE))))</f>
        <v/>
      </c>
      <c r="AC2330" s="90">
        <v>25</v>
      </c>
      <c r="AD2330" s="90" t="str">
        <f>IF(AC2330="","",VLOOKUP(AC2330,状态名词!A:C,2,FALSE))</f>
        <v>duochong</v>
      </c>
      <c r="AE2330" s="90" t="str">
        <f>IF(AC2330="","",VLOOKUP(AC2330,状态名词!A:C,3,FALSE))</f>
        <v>多重施法</v>
      </c>
      <c r="AF2330" s="90">
        <v>50</v>
      </c>
    </row>
    <row r="2331" spans="1:32">
      <c r="I2331" s="90" t="str">
        <f>IF(H2331="",I2330,VLOOKUP(H2331,装备类型!A:B,2,FALSE))</f>
        <v>头部</v>
      </c>
      <c r="L2331" s="90" t="s">
        <v>225</v>
      </c>
      <c r="Q2331" s="55" t="str">
        <f t="shared" si="76"/>
        <v/>
      </c>
      <c r="Y2331" s="90" t="str">
        <f>IF(VLOOKUP(I2331,属性值!A:F,2,FALSE)&lt;17,"",IF(P2331="","",INT(VLOOKUP(P2331,属性值!A:G,R2331+1,FALSE)*VLOOKUP(I2331,属性值!A:F,5,FALSE))))</f>
        <v/>
      </c>
      <c r="Z2331" s="90" t="str">
        <f t="shared" si="75"/>
        <v/>
      </c>
      <c r="AA2331" s="90" t="str">
        <f>IF(VLOOKUP(I2331,属性值!A:B,2,FALSE)&gt;16,"",IF(P2331="","",INT(VLOOKUP(P2331,属性值!I:O,R2331+1,FALSE)*VLOOKUP(I2331,属性值!A:D,3,FALSE))))</f>
        <v/>
      </c>
      <c r="AB2331" s="90" t="str">
        <f>IF(VLOOKUP(I2331,属性值!A:B,2,FALSE)&gt;16,"",IF(P2331="","",INT(VLOOKUP(P2331,属性值!I:O,R2331+1,FALSE)*VLOOKUP(I2331,属性值!A:D,4,FALSE))))</f>
        <v/>
      </c>
      <c r="AC2331" s="90">
        <v>35</v>
      </c>
      <c r="AD2331" s="90" t="str">
        <f>IF(AC2331="","",VLOOKUP(AC2331,状态名词!A:C,2,FALSE))</f>
        <v>reelement</v>
      </c>
      <c r="AE2331" s="90" t="str">
        <f>IF(AC2331="","",VLOOKUP(AC2331,状态名词!A:C,3,FALSE))</f>
        <v>全抗性强化</v>
      </c>
      <c r="AF2331" s="90">
        <v>10</v>
      </c>
    </row>
    <row r="2332" spans="1:32">
      <c r="I2332" s="90" t="str">
        <f>IF(H2332="",I2331,VLOOKUP(H2332,装备类型!A:B,2,FALSE))</f>
        <v>头部</v>
      </c>
      <c r="J2332" s="90">
        <v>3</v>
      </c>
      <c r="K2332" s="90" t="s">
        <v>2601</v>
      </c>
      <c r="L2332" s="90" t="s">
        <v>2599</v>
      </c>
      <c r="O2332" s="90">
        <v>1</v>
      </c>
      <c r="P2332" s="90">
        <v>60</v>
      </c>
      <c r="Q2332" s="55">
        <f t="shared" si="76"/>
        <v>67</v>
      </c>
      <c r="R2332" s="90">
        <v>5</v>
      </c>
      <c r="T2332" s="90" t="s">
        <v>3363</v>
      </c>
      <c r="U2332" s="90">
        <v>33797</v>
      </c>
      <c r="Y2332" s="90" t="str">
        <f>IF(VLOOKUP(I2332,属性值!A:F,2,FALSE)&lt;17,"",IF(P2332="","",INT(VLOOKUP(P2332,属性值!A:G,R2332+1,FALSE)*VLOOKUP(I2332,属性值!A:F,5,FALSE))))</f>
        <v/>
      </c>
      <c r="Z2332" s="90" t="str">
        <f t="shared" si="75"/>
        <v/>
      </c>
      <c r="AA2332" s="90">
        <f>IF(VLOOKUP(I2332,属性值!A:B,2,FALSE)&gt;16,"",IF(P2332="","",INT(VLOOKUP(P2332,属性值!I:O,R2332+1,FALSE)*VLOOKUP(I2332,属性值!A:D,3,FALSE))))</f>
        <v>1285</v>
      </c>
      <c r="AB2332" s="90">
        <f>IF(VLOOKUP(I2332,属性值!A:B,2,FALSE)&gt;16,"",IF(P2332="","",INT(VLOOKUP(P2332,属性值!I:O,R2332+1,FALSE)*VLOOKUP(I2332,属性值!A:D,4,FALSE))))</f>
        <v>642</v>
      </c>
      <c r="AC2332" s="90">
        <v>58</v>
      </c>
      <c r="AD2332" s="90" t="str">
        <f>IF(AC2332="","",VLOOKUP(AC2332,状态名词!A:C,2,FALSE))</f>
        <v>vit</v>
      </c>
      <c r="AE2332" s="90" t="str">
        <f>IF(AC2332="","",VLOOKUP(AC2332,状态名词!A:C,3,FALSE))</f>
        <v>体力</v>
      </c>
      <c r="AF2332" s="90">
        <v>40</v>
      </c>
    </row>
    <row r="2333" spans="1:32">
      <c r="I2333" s="90" t="str">
        <f>IF(H2333="",I2332,VLOOKUP(H2333,装备类型!A:B,2,FALSE))</f>
        <v>头部</v>
      </c>
      <c r="L2333" s="90" t="s">
        <v>225</v>
      </c>
      <c r="Q2333" s="55" t="str">
        <f t="shared" si="76"/>
        <v/>
      </c>
      <c r="Y2333" s="90" t="str">
        <f>IF(VLOOKUP(I2333,属性值!A:F,2,FALSE)&lt;17,"",IF(P2333="","",INT(VLOOKUP(P2333,属性值!A:G,R2333+1,FALSE)*VLOOKUP(I2333,属性值!A:F,5,FALSE))))</f>
        <v/>
      </c>
      <c r="Z2333" s="90" t="str">
        <f t="shared" si="75"/>
        <v/>
      </c>
      <c r="AA2333" s="90" t="str">
        <f>IF(VLOOKUP(I2333,属性值!A:B,2,FALSE)&gt;16,"",IF(P2333="","",INT(VLOOKUP(P2333,属性值!I:O,R2333+1,FALSE)*VLOOKUP(I2333,属性值!A:D,3,FALSE))))</f>
        <v/>
      </c>
      <c r="AB2333" s="90" t="str">
        <f>IF(VLOOKUP(I2333,属性值!A:B,2,FALSE)&gt;16,"",IF(P2333="","",INT(VLOOKUP(P2333,属性值!I:O,R2333+1,FALSE)*VLOOKUP(I2333,属性值!A:D,4,FALSE))))</f>
        <v/>
      </c>
      <c r="AC2333" s="90">
        <v>25</v>
      </c>
      <c r="AD2333" s="90" t="str">
        <f>IF(AC2333="","",VLOOKUP(AC2333,状态名词!A:C,2,FALSE))</f>
        <v>duochong</v>
      </c>
      <c r="AE2333" s="90" t="str">
        <f>IF(AC2333="","",VLOOKUP(AC2333,状态名词!A:C,3,FALSE))</f>
        <v>多重施法</v>
      </c>
      <c r="AF2333" s="90">
        <v>80</v>
      </c>
    </row>
    <row r="2334" spans="1:32">
      <c r="I2334" s="90" t="str">
        <f>IF(H2334="",I2333,VLOOKUP(H2334,装备类型!A:B,2,FALSE))</f>
        <v>头部</v>
      </c>
      <c r="L2334" s="90" t="s">
        <v>225</v>
      </c>
      <c r="Q2334" s="55" t="str">
        <f t="shared" si="76"/>
        <v/>
      </c>
      <c r="Y2334" s="90" t="str">
        <f>IF(VLOOKUP(I2334,属性值!A:F,2,FALSE)&lt;17,"",IF(P2334="","",INT(VLOOKUP(P2334,属性值!A:G,R2334+1,FALSE)*VLOOKUP(I2334,属性值!A:F,5,FALSE))))</f>
        <v/>
      </c>
      <c r="Z2334" s="90" t="str">
        <f t="shared" si="75"/>
        <v/>
      </c>
      <c r="AA2334" s="90" t="str">
        <f>IF(VLOOKUP(I2334,属性值!A:B,2,FALSE)&gt;16,"",IF(P2334="","",INT(VLOOKUP(P2334,属性值!I:O,R2334+1,FALSE)*VLOOKUP(I2334,属性值!A:D,3,FALSE))))</f>
        <v/>
      </c>
      <c r="AB2334" s="90" t="str">
        <f>IF(VLOOKUP(I2334,属性值!A:B,2,FALSE)&gt;16,"",IF(P2334="","",INT(VLOOKUP(P2334,属性值!I:O,R2334+1,FALSE)*VLOOKUP(I2334,属性值!A:D,4,FALSE))))</f>
        <v/>
      </c>
      <c r="AC2334" s="90">
        <v>35</v>
      </c>
      <c r="AD2334" s="90" t="str">
        <f>IF(AC2334="","",VLOOKUP(AC2334,状态名词!A:C,2,FALSE))</f>
        <v>reelement</v>
      </c>
      <c r="AE2334" s="90" t="str">
        <f>IF(AC2334="","",VLOOKUP(AC2334,状态名词!A:C,3,FALSE))</f>
        <v>全抗性强化</v>
      </c>
      <c r="AF2334" s="90">
        <v>15</v>
      </c>
    </row>
    <row r="2335" spans="1:32">
      <c r="A2335" s="90">
        <v>16152</v>
      </c>
      <c r="B2335" s="90">
        <v>20</v>
      </c>
      <c r="C2335" s="90">
        <v>4</v>
      </c>
      <c r="D2335" s="90">
        <v>20</v>
      </c>
      <c r="E2335" s="90">
        <v>5</v>
      </c>
      <c r="F2335" s="90">
        <v>-4</v>
      </c>
      <c r="H2335" s="90">
        <v>12</v>
      </c>
      <c r="I2335" s="90" t="str">
        <f>IF(H2335="",I2334,VLOOKUP(H2335,装备类型!A:B,2,FALSE))</f>
        <v>胸部</v>
      </c>
      <c r="J2335" s="90">
        <v>1</v>
      </c>
      <c r="K2335" s="90" t="s">
        <v>2602</v>
      </c>
      <c r="L2335" s="90" t="s">
        <v>5512</v>
      </c>
      <c r="O2335" s="90">
        <v>1</v>
      </c>
      <c r="P2335" s="90">
        <v>20</v>
      </c>
      <c r="Q2335" s="55">
        <f t="shared" si="76"/>
        <v>25</v>
      </c>
      <c r="R2335" s="90">
        <v>4</v>
      </c>
      <c r="T2335" s="90" t="s">
        <v>3364</v>
      </c>
      <c r="Y2335" s="90" t="str">
        <f>IF(VLOOKUP(I2335,属性值!A:F,2,FALSE)&lt;17,"",IF(P2335="","",INT(VLOOKUP(P2335,属性值!A:G,R2335+1,FALSE)*VLOOKUP(I2335,属性值!A:F,5,FALSE))))</f>
        <v/>
      </c>
      <c r="Z2335" s="90" t="str">
        <f t="shared" si="75"/>
        <v/>
      </c>
      <c r="AA2335" s="90">
        <f>IF(VLOOKUP(I2335,属性值!A:B,2,FALSE)&gt;16,"",IF(P2335="","",INT(VLOOKUP(P2335,属性值!I:O,R2335+1,FALSE)*VLOOKUP(I2335,属性值!A:D,3,FALSE))))</f>
        <v>260</v>
      </c>
      <c r="AB2335" s="90">
        <f>IF(VLOOKUP(I2335,属性值!A:B,2,FALSE)&gt;16,"",IF(P2335="","",INT(VLOOKUP(P2335,属性值!I:O,R2335+1,FALSE)*VLOOKUP(I2335,属性值!A:D,4,FALSE))))</f>
        <v>130</v>
      </c>
      <c r="AC2335" s="90">
        <v>58</v>
      </c>
      <c r="AD2335" s="90" t="str">
        <f>IF(AC2335="","",VLOOKUP(AC2335,状态名词!A:C,2,FALSE))</f>
        <v>vit</v>
      </c>
      <c r="AE2335" s="90" t="str">
        <f>IF(AC2335="","",VLOOKUP(AC2335,状态名词!A:C,3,FALSE))</f>
        <v>体力</v>
      </c>
      <c r="AF2335" s="90">
        <v>20</v>
      </c>
    </row>
    <row r="2336" spans="1:32">
      <c r="I2336" s="90" t="str">
        <f>IF(H2336="",I2335,VLOOKUP(H2336,装备类型!A:B,2,FALSE))</f>
        <v>胸部</v>
      </c>
      <c r="L2336" s="90" t="s">
        <v>225</v>
      </c>
      <c r="Q2336" s="55" t="str">
        <f t="shared" si="76"/>
        <v/>
      </c>
      <c r="Y2336" s="90" t="str">
        <f>IF(VLOOKUP(I2336,属性值!A:F,2,FALSE)&lt;17,"",IF(P2336="","",INT(VLOOKUP(P2336,属性值!A:G,R2336+1,FALSE)*VLOOKUP(I2336,属性值!A:F,5,FALSE))))</f>
        <v/>
      </c>
      <c r="Z2336" s="90" t="str">
        <f t="shared" si="75"/>
        <v/>
      </c>
      <c r="AA2336" s="90" t="str">
        <f>IF(VLOOKUP(I2336,属性值!A:B,2,FALSE)&gt;16,"",IF(P2336="","",INT(VLOOKUP(P2336,属性值!I:O,R2336+1,FALSE)*VLOOKUP(I2336,属性值!A:D,3,FALSE))))</f>
        <v/>
      </c>
      <c r="AB2336" s="90" t="str">
        <f>IF(VLOOKUP(I2336,属性值!A:B,2,FALSE)&gt;16,"",IF(P2336="","",INT(VLOOKUP(P2336,属性值!I:O,R2336+1,FALSE)*VLOOKUP(I2336,属性值!A:D,4,FALSE))))</f>
        <v/>
      </c>
      <c r="AC2336" s="90">
        <v>25</v>
      </c>
      <c r="AD2336" s="90" t="str">
        <f>IF(AC2336="","",VLOOKUP(AC2336,状态名词!A:C,2,FALSE))</f>
        <v>duochong</v>
      </c>
      <c r="AE2336" s="90" t="str">
        <f>IF(AC2336="","",VLOOKUP(AC2336,状态名词!A:C,3,FALSE))</f>
        <v>多重施法</v>
      </c>
      <c r="AF2336" s="90">
        <v>20</v>
      </c>
    </row>
    <row r="2337" spans="1:32">
      <c r="I2337" s="90" t="str">
        <f>IF(H2337="",I2336,VLOOKUP(H2337,装备类型!A:B,2,FALSE))</f>
        <v>胸部</v>
      </c>
      <c r="L2337" s="90" t="s">
        <v>225</v>
      </c>
      <c r="Q2337" s="55" t="str">
        <f t="shared" si="76"/>
        <v/>
      </c>
      <c r="Y2337" s="90" t="str">
        <f>IF(VLOOKUP(I2337,属性值!A:F,2,FALSE)&lt;17,"",IF(P2337="","",INT(VLOOKUP(P2337,属性值!A:G,R2337+1,FALSE)*VLOOKUP(I2337,属性值!A:F,5,FALSE))))</f>
        <v/>
      </c>
      <c r="Z2337" s="90" t="str">
        <f t="shared" si="75"/>
        <v/>
      </c>
      <c r="AA2337" s="90" t="str">
        <f>IF(VLOOKUP(I2337,属性值!A:B,2,FALSE)&gt;16,"",IF(P2337="","",INT(VLOOKUP(P2337,属性值!I:O,R2337+1,FALSE)*VLOOKUP(I2337,属性值!A:D,3,FALSE))))</f>
        <v/>
      </c>
      <c r="AB2337" s="90" t="str">
        <f>IF(VLOOKUP(I2337,属性值!A:B,2,FALSE)&gt;16,"",IF(P2337="","",INT(VLOOKUP(P2337,属性值!I:O,R2337+1,FALSE)*VLOOKUP(I2337,属性值!A:D,4,FALSE))))</f>
        <v/>
      </c>
      <c r="AC2337" s="90">
        <v>35</v>
      </c>
      <c r="AD2337" s="90" t="str">
        <f>IF(AC2337="","",VLOOKUP(AC2337,状态名词!A:C,2,FALSE))</f>
        <v>reelement</v>
      </c>
      <c r="AE2337" s="90" t="str">
        <f>IF(AC2337="","",VLOOKUP(AC2337,状态名词!A:C,3,FALSE))</f>
        <v>全抗性强化</v>
      </c>
      <c r="AF2337" s="90">
        <v>5</v>
      </c>
    </row>
    <row r="2338" spans="1:32">
      <c r="I2338" s="90" t="str">
        <f>IF(H2338="",I2337,VLOOKUP(H2338,装备类型!A:B,2,FALSE))</f>
        <v>胸部</v>
      </c>
      <c r="J2338" s="90">
        <v>2</v>
      </c>
      <c r="K2338" s="90" t="s">
        <v>2603</v>
      </c>
      <c r="L2338" s="90" t="s">
        <v>2599</v>
      </c>
      <c r="O2338" s="90">
        <v>1</v>
      </c>
      <c r="P2338" s="90">
        <v>40</v>
      </c>
      <c r="Q2338" s="55">
        <f t="shared" si="76"/>
        <v>45</v>
      </c>
      <c r="R2338" s="90">
        <v>4</v>
      </c>
      <c r="T2338" s="90" t="s">
        <v>3364</v>
      </c>
      <c r="Y2338" s="90" t="str">
        <f>IF(VLOOKUP(I2338,属性值!A:F,2,FALSE)&lt;17,"",IF(P2338="","",INT(VLOOKUP(P2338,属性值!A:G,R2338+1,FALSE)*VLOOKUP(I2338,属性值!A:F,5,FALSE))))</f>
        <v/>
      </c>
      <c r="Z2338" s="90" t="str">
        <f t="shared" ref="Z2338:Z2401" si="77">Y2338</f>
        <v/>
      </c>
      <c r="AA2338" s="90">
        <f>IF(VLOOKUP(I2338,属性值!A:B,2,FALSE)&gt;16,"",IF(P2338="","",INT(VLOOKUP(P2338,属性值!I:O,R2338+1,FALSE)*VLOOKUP(I2338,属性值!A:D,3,FALSE))))</f>
        <v>572</v>
      </c>
      <c r="AB2338" s="90">
        <f>IF(VLOOKUP(I2338,属性值!A:B,2,FALSE)&gt;16,"",IF(P2338="","",INT(VLOOKUP(P2338,属性值!I:O,R2338+1,FALSE)*VLOOKUP(I2338,属性值!A:D,4,FALSE))))</f>
        <v>286</v>
      </c>
      <c r="AC2338" s="90">
        <v>58</v>
      </c>
      <c r="AD2338" s="90" t="str">
        <f>IF(AC2338="","",VLOOKUP(AC2338,状态名词!A:C,2,FALSE))</f>
        <v>vit</v>
      </c>
      <c r="AE2338" s="90" t="str">
        <f>IF(AC2338="","",VLOOKUP(AC2338,状态名词!A:C,3,FALSE))</f>
        <v>体力</v>
      </c>
      <c r="AF2338" s="90">
        <v>20</v>
      </c>
    </row>
    <row r="2339" spans="1:32">
      <c r="I2339" s="90" t="str">
        <f>IF(H2339="",I2338,VLOOKUP(H2339,装备类型!A:B,2,FALSE))</f>
        <v>胸部</v>
      </c>
      <c r="L2339" s="90" t="s">
        <v>225</v>
      </c>
      <c r="Q2339" s="55" t="str">
        <f t="shared" si="76"/>
        <v/>
      </c>
      <c r="Y2339" s="90" t="str">
        <f>IF(VLOOKUP(I2339,属性值!A:F,2,FALSE)&lt;17,"",IF(P2339="","",INT(VLOOKUP(P2339,属性值!A:G,R2339+1,FALSE)*VLOOKUP(I2339,属性值!A:F,5,FALSE))))</f>
        <v/>
      </c>
      <c r="Z2339" s="90" t="str">
        <f t="shared" si="77"/>
        <v/>
      </c>
      <c r="AA2339" s="90" t="str">
        <f>IF(VLOOKUP(I2339,属性值!A:B,2,FALSE)&gt;16,"",IF(P2339="","",INT(VLOOKUP(P2339,属性值!I:O,R2339+1,FALSE)*VLOOKUP(I2339,属性值!A:D,3,FALSE))))</f>
        <v/>
      </c>
      <c r="AB2339" s="90" t="str">
        <f>IF(VLOOKUP(I2339,属性值!A:B,2,FALSE)&gt;16,"",IF(P2339="","",INT(VLOOKUP(P2339,属性值!I:O,R2339+1,FALSE)*VLOOKUP(I2339,属性值!A:D,4,FALSE))))</f>
        <v/>
      </c>
      <c r="AC2339" s="90">
        <v>25</v>
      </c>
      <c r="AD2339" s="90" t="str">
        <f>IF(AC2339="","",VLOOKUP(AC2339,状态名词!A:C,2,FALSE))</f>
        <v>duochong</v>
      </c>
      <c r="AE2339" s="90" t="str">
        <f>IF(AC2339="","",VLOOKUP(AC2339,状态名词!A:C,3,FALSE))</f>
        <v>多重施法</v>
      </c>
      <c r="AF2339" s="90">
        <v>50</v>
      </c>
    </row>
    <row r="2340" spans="1:32">
      <c r="I2340" s="90" t="str">
        <f>IF(H2340="",I2339,VLOOKUP(H2340,装备类型!A:B,2,FALSE))</f>
        <v>胸部</v>
      </c>
      <c r="L2340" s="90" t="s">
        <v>225</v>
      </c>
      <c r="Q2340" s="55" t="str">
        <f t="shared" si="76"/>
        <v/>
      </c>
      <c r="Y2340" s="90" t="str">
        <f>IF(VLOOKUP(I2340,属性值!A:F,2,FALSE)&lt;17,"",IF(P2340="","",INT(VLOOKUP(P2340,属性值!A:G,R2340+1,FALSE)*VLOOKUP(I2340,属性值!A:F,5,FALSE))))</f>
        <v/>
      </c>
      <c r="Z2340" s="90" t="str">
        <f t="shared" si="77"/>
        <v/>
      </c>
      <c r="AA2340" s="90" t="str">
        <f>IF(VLOOKUP(I2340,属性值!A:B,2,FALSE)&gt;16,"",IF(P2340="","",INT(VLOOKUP(P2340,属性值!I:O,R2340+1,FALSE)*VLOOKUP(I2340,属性值!A:D,3,FALSE))))</f>
        <v/>
      </c>
      <c r="AB2340" s="90" t="str">
        <f>IF(VLOOKUP(I2340,属性值!A:B,2,FALSE)&gt;16,"",IF(P2340="","",INT(VLOOKUP(P2340,属性值!I:O,R2340+1,FALSE)*VLOOKUP(I2340,属性值!A:D,4,FALSE))))</f>
        <v/>
      </c>
      <c r="AC2340" s="90">
        <v>35</v>
      </c>
      <c r="AD2340" s="90" t="str">
        <f>IF(AC2340="","",VLOOKUP(AC2340,状态名词!A:C,2,FALSE))</f>
        <v>reelement</v>
      </c>
      <c r="AE2340" s="90" t="str">
        <f>IF(AC2340="","",VLOOKUP(AC2340,状态名词!A:C,3,FALSE))</f>
        <v>全抗性强化</v>
      </c>
      <c r="AF2340" s="90">
        <v>10</v>
      </c>
    </row>
    <row r="2341" spans="1:32">
      <c r="I2341" s="90" t="str">
        <f>IF(H2341="",I2340,VLOOKUP(H2341,装备类型!A:B,2,FALSE))</f>
        <v>胸部</v>
      </c>
      <c r="J2341" s="90">
        <v>3</v>
      </c>
      <c r="K2341" s="90" t="s">
        <v>2604</v>
      </c>
      <c r="L2341" s="90" t="s">
        <v>2599</v>
      </c>
      <c r="O2341" s="90">
        <v>1</v>
      </c>
      <c r="P2341" s="90">
        <v>60</v>
      </c>
      <c r="Q2341" s="55">
        <f t="shared" si="76"/>
        <v>67</v>
      </c>
      <c r="R2341" s="90">
        <v>5</v>
      </c>
      <c r="T2341" s="90" t="s">
        <v>3364</v>
      </c>
      <c r="U2341" s="90">
        <v>33798</v>
      </c>
      <c r="Y2341" s="90" t="str">
        <f>IF(VLOOKUP(I2341,属性值!A:F,2,FALSE)&lt;17,"",IF(P2341="","",INT(VLOOKUP(P2341,属性值!A:G,R2341+1,FALSE)*VLOOKUP(I2341,属性值!A:F,5,FALSE))))</f>
        <v/>
      </c>
      <c r="Z2341" s="90" t="str">
        <f t="shared" si="77"/>
        <v/>
      </c>
      <c r="AA2341" s="90">
        <f>IF(VLOOKUP(I2341,属性值!A:B,2,FALSE)&gt;16,"",IF(P2341="","",INT(VLOOKUP(P2341,属性值!I:O,R2341+1,FALSE)*VLOOKUP(I2341,属性值!A:D,3,FALSE))))</f>
        <v>1285</v>
      </c>
      <c r="AB2341" s="90">
        <f>IF(VLOOKUP(I2341,属性值!A:B,2,FALSE)&gt;16,"",IF(P2341="","",INT(VLOOKUP(P2341,属性值!I:O,R2341+1,FALSE)*VLOOKUP(I2341,属性值!A:D,4,FALSE))))</f>
        <v>642</v>
      </c>
      <c r="AC2341" s="90">
        <v>58</v>
      </c>
      <c r="AD2341" s="90" t="str">
        <f>IF(AC2341="","",VLOOKUP(AC2341,状态名词!A:C,2,FALSE))</f>
        <v>vit</v>
      </c>
      <c r="AE2341" s="90" t="str">
        <f>IF(AC2341="","",VLOOKUP(AC2341,状态名词!A:C,3,FALSE))</f>
        <v>体力</v>
      </c>
      <c r="AF2341" s="90">
        <v>40</v>
      </c>
    </row>
    <row r="2342" spans="1:32">
      <c r="I2342" s="90" t="str">
        <f>IF(H2342="",I2341,VLOOKUP(H2342,装备类型!A:B,2,FALSE))</f>
        <v>胸部</v>
      </c>
      <c r="L2342" s="90" t="s">
        <v>225</v>
      </c>
      <c r="Q2342" s="55" t="str">
        <f t="shared" si="76"/>
        <v/>
      </c>
      <c r="Y2342" s="90" t="str">
        <f>IF(VLOOKUP(I2342,属性值!A:F,2,FALSE)&lt;17,"",IF(P2342="","",INT(VLOOKUP(P2342,属性值!A:G,R2342+1,FALSE)*VLOOKUP(I2342,属性值!A:F,5,FALSE))))</f>
        <v/>
      </c>
      <c r="Z2342" s="90" t="str">
        <f t="shared" si="77"/>
        <v/>
      </c>
      <c r="AA2342" s="90" t="str">
        <f>IF(VLOOKUP(I2342,属性值!A:B,2,FALSE)&gt;16,"",IF(P2342="","",INT(VLOOKUP(P2342,属性值!I:O,R2342+1,FALSE)*VLOOKUP(I2342,属性值!A:D,3,FALSE))))</f>
        <v/>
      </c>
      <c r="AB2342" s="90" t="str">
        <f>IF(VLOOKUP(I2342,属性值!A:B,2,FALSE)&gt;16,"",IF(P2342="","",INT(VLOOKUP(P2342,属性值!I:O,R2342+1,FALSE)*VLOOKUP(I2342,属性值!A:D,4,FALSE))))</f>
        <v/>
      </c>
      <c r="AC2342" s="90">
        <v>25</v>
      </c>
      <c r="AD2342" s="90" t="str">
        <f>IF(AC2342="","",VLOOKUP(AC2342,状态名词!A:C,2,FALSE))</f>
        <v>duochong</v>
      </c>
      <c r="AE2342" s="90" t="str">
        <f>IF(AC2342="","",VLOOKUP(AC2342,状态名词!A:C,3,FALSE))</f>
        <v>多重施法</v>
      </c>
      <c r="AF2342" s="90">
        <v>80</v>
      </c>
    </row>
    <row r="2343" spans="1:32">
      <c r="I2343" s="90" t="str">
        <f>IF(H2343="",I2342,VLOOKUP(H2343,装备类型!A:B,2,FALSE))</f>
        <v>胸部</v>
      </c>
      <c r="L2343" s="90" t="s">
        <v>225</v>
      </c>
      <c r="Q2343" s="55" t="str">
        <f t="shared" si="76"/>
        <v/>
      </c>
      <c r="Y2343" s="90" t="str">
        <f>IF(VLOOKUP(I2343,属性值!A:F,2,FALSE)&lt;17,"",IF(P2343="","",INT(VLOOKUP(P2343,属性值!A:G,R2343+1,FALSE)*VLOOKUP(I2343,属性值!A:F,5,FALSE))))</f>
        <v/>
      </c>
      <c r="Z2343" s="90" t="str">
        <f t="shared" si="77"/>
        <v/>
      </c>
      <c r="AA2343" s="90" t="str">
        <f>IF(VLOOKUP(I2343,属性值!A:B,2,FALSE)&gt;16,"",IF(P2343="","",INT(VLOOKUP(P2343,属性值!I:O,R2343+1,FALSE)*VLOOKUP(I2343,属性值!A:D,3,FALSE))))</f>
        <v/>
      </c>
      <c r="AB2343" s="90" t="str">
        <f>IF(VLOOKUP(I2343,属性值!A:B,2,FALSE)&gt;16,"",IF(P2343="","",INT(VLOOKUP(P2343,属性值!I:O,R2343+1,FALSE)*VLOOKUP(I2343,属性值!A:D,4,FALSE))))</f>
        <v/>
      </c>
      <c r="AC2343" s="90">
        <v>35</v>
      </c>
      <c r="AD2343" s="90" t="str">
        <f>IF(AC2343="","",VLOOKUP(AC2343,状态名词!A:C,2,FALSE))</f>
        <v>reelement</v>
      </c>
      <c r="AE2343" s="90" t="str">
        <f>IF(AC2343="","",VLOOKUP(AC2343,状态名词!A:C,3,FALSE))</f>
        <v>全抗性强化</v>
      </c>
      <c r="AF2343" s="90">
        <v>15</v>
      </c>
    </row>
    <row r="2344" spans="1:32">
      <c r="A2344" s="90">
        <v>16153</v>
      </c>
      <c r="B2344" s="90">
        <v>20</v>
      </c>
      <c r="C2344" s="90">
        <v>4</v>
      </c>
      <c r="D2344" s="90">
        <v>20</v>
      </c>
      <c r="E2344" s="90">
        <v>5</v>
      </c>
      <c r="F2344" s="90">
        <v>-4</v>
      </c>
      <c r="H2344" s="90">
        <v>13</v>
      </c>
      <c r="I2344" s="90" t="str">
        <f>IF(H2344="",I2343,VLOOKUP(H2344,装备类型!A:B,2,FALSE))</f>
        <v>腿部</v>
      </c>
      <c r="J2344" s="90">
        <v>1</v>
      </c>
      <c r="K2344" s="90" t="s">
        <v>2605</v>
      </c>
      <c r="L2344" s="90" t="s">
        <v>5512</v>
      </c>
      <c r="O2344" s="90">
        <v>1</v>
      </c>
      <c r="P2344" s="90">
        <v>20</v>
      </c>
      <c r="Q2344" s="55">
        <f t="shared" si="76"/>
        <v>25</v>
      </c>
      <c r="R2344" s="90">
        <v>4</v>
      </c>
      <c r="T2344" s="90" t="s">
        <v>3253</v>
      </c>
      <c r="Y2344" s="90" t="str">
        <f>IF(VLOOKUP(I2344,属性值!A:F,2,FALSE)&lt;17,"",IF(P2344="","",INT(VLOOKUP(P2344,属性值!A:G,R2344+1,FALSE)*VLOOKUP(I2344,属性值!A:F,5,FALSE))))</f>
        <v/>
      </c>
      <c r="Z2344" s="90" t="str">
        <f t="shared" si="77"/>
        <v/>
      </c>
      <c r="AA2344" s="90">
        <f>IF(VLOOKUP(I2344,属性值!A:B,2,FALSE)&gt;16,"",IF(P2344="","",INT(VLOOKUP(P2344,属性值!I:O,R2344+1,FALSE)*VLOOKUP(I2344,属性值!A:D,3,FALSE))))</f>
        <v>260</v>
      </c>
      <c r="AB2344" s="90">
        <f>IF(VLOOKUP(I2344,属性值!A:B,2,FALSE)&gt;16,"",IF(P2344="","",INT(VLOOKUP(P2344,属性值!I:O,R2344+1,FALSE)*VLOOKUP(I2344,属性值!A:D,4,FALSE))))</f>
        <v>130</v>
      </c>
      <c r="AC2344" s="90">
        <v>58</v>
      </c>
      <c r="AD2344" s="90" t="str">
        <f>IF(AC2344="","",VLOOKUP(AC2344,状态名词!A:C,2,FALSE))</f>
        <v>vit</v>
      </c>
      <c r="AE2344" s="90" t="str">
        <f>IF(AC2344="","",VLOOKUP(AC2344,状态名词!A:C,3,FALSE))</f>
        <v>体力</v>
      </c>
      <c r="AF2344" s="90">
        <v>20</v>
      </c>
    </row>
    <row r="2345" spans="1:32">
      <c r="I2345" s="90" t="str">
        <f>IF(H2345="",I2344,VLOOKUP(H2345,装备类型!A:B,2,FALSE))</f>
        <v>腿部</v>
      </c>
      <c r="L2345" s="90" t="s">
        <v>225</v>
      </c>
      <c r="Q2345" s="55" t="str">
        <f t="shared" si="76"/>
        <v/>
      </c>
      <c r="Y2345" s="90" t="str">
        <f>IF(VLOOKUP(I2345,属性值!A:F,2,FALSE)&lt;17,"",IF(P2345="","",INT(VLOOKUP(P2345,属性值!A:G,R2345+1,FALSE)*VLOOKUP(I2345,属性值!A:F,5,FALSE))))</f>
        <v/>
      </c>
      <c r="Z2345" s="90" t="str">
        <f t="shared" si="77"/>
        <v/>
      </c>
      <c r="AA2345" s="90" t="str">
        <f>IF(VLOOKUP(I2345,属性值!A:B,2,FALSE)&gt;16,"",IF(P2345="","",INT(VLOOKUP(P2345,属性值!I:O,R2345+1,FALSE)*VLOOKUP(I2345,属性值!A:D,3,FALSE))))</f>
        <v/>
      </c>
      <c r="AB2345" s="90" t="str">
        <f>IF(VLOOKUP(I2345,属性值!A:B,2,FALSE)&gt;16,"",IF(P2345="","",INT(VLOOKUP(P2345,属性值!I:O,R2345+1,FALSE)*VLOOKUP(I2345,属性值!A:D,4,FALSE))))</f>
        <v/>
      </c>
      <c r="AC2345" s="90">
        <v>25</v>
      </c>
      <c r="AD2345" s="90" t="str">
        <f>IF(AC2345="","",VLOOKUP(AC2345,状态名词!A:C,2,FALSE))</f>
        <v>duochong</v>
      </c>
      <c r="AE2345" s="90" t="str">
        <f>IF(AC2345="","",VLOOKUP(AC2345,状态名词!A:C,3,FALSE))</f>
        <v>多重施法</v>
      </c>
      <c r="AF2345" s="90">
        <v>20</v>
      </c>
    </row>
    <row r="2346" spans="1:32">
      <c r="I2346" s="90" t="str">
        <f>IF(H2346="",I2345,VLOOKUP(H2346,装备类型!A:B,2,FALSE))</f>
        <v>腿部</v>
      </c>
      <c r="L2346" s="90" t="s">
        <v>225</v>
      </c>
      <c r="Q2346" s="55" t="str">
        <f t="shared" si="76"/>
        <v/>
      </c>
      <c r="Y2346" s="90" t="str">
        <f>IF(VLOOKUP(I2346,属性值!A:F,2,FALSE)&lt;17,"",IF(P2346="","",INT(VLOOKUP(P2346,属性值!A:G,R2346+1,FALSE)*VLOOKUP(I2346,属性值!A:F,5,FALSE))))</f>
        <v/>
      </c>
      <c r="Z2346" s="90" t="str">
        <f t="shared" si="77"/>
        <v/>
      </c>
      <c r="AA2346" s="90" t="str">
        <f>IF(VLOOKUP(I2346,属性值!A:B,2,FALSE)&gt;16,"",IF(P2346="","",INT(VLOOKUP(P2346,属性值!I:O,R2346+1,FALSE)*VLOOKUP(I2346,属性值!A:D,3,FALSE))))</f>
        <v/>
      </c>
      <c r="AB2346" s="90" t="str">
        <f>IF(VLOOKUP(I2346,属性值!A:B,2,FALSE)&gt;16,"",IF(P2346="","",INT(VLOOKUP(P2346,属性值!I:O,R2346+1,FALSE)*VLOOKUP(I2346,属性值!A:D,4,FALSE))))</f>
        <v/>
      </c>
      <c r="AC2346" s="90">
        <v>35</v>
      </c>
      <c r="AD2346" s="90" t="str">
        <f>IF(AC2346="","",VLOOKUP(AC2346,状态名词!A:C,2,FALSE))</f>
        <v>reelement</v>
      </c>
      <c r="AE2346" s="90" t="str">
        <f>IF(AC2346="","",VLOOKUP(AC2346,状态名词!A:C,3,FALSE))</f>
        <v>全抗性强化</v>
      </c>
      <c r="AF2346" s="90">
        <v>5</v>
      </c>
    </row>
    <row r="2347" spans="1:32">
      <c r="I2347" s="90" t="str">
        <f>IF(H2347="",I2346,VLOOKUP(H2347,装备类型!A:B,2,FALSE))</f>
        <v>腿部</v>
      </c>
      <c r="J2347" s="90">
        <v>2</v>
      </c>
      <c r="K2347" s="90" t="s">
        <v>2606</v>
      </c>
      <c r="L2347" s="90" t="s">
        <v>2599</v>
      </c>
      <c r="O2347" s="90">
        <v>1</v>
      </c>
      <c r="P2347" s="90">
        <v>40</v>
      </c>
      <c r="Q2347" s="55">
        <f t="shared" si="76"/>
        <v>45</v>
      </c>
      <c r="R2347" s="90">
        <v>4</v>
      </c>
      <c r="T2347" s="90" t="s">
        <v>3253</v>
      </c>
      <c r="Y2347" s="90" t="str">
        <f>IF(VLOOKUP(I2347,属性值!A:F,2,FALSE)&lt;17,"",IF(P2347="","",INT(VLOOKUP(P2347,属性值!A:G,R2347+1,FALSE)*VLOOKUP(I2347,属性值!A:F,5,FALSE))))</f>
        <v/>
      </c>
      <c r="Z2347" s="90" t="str">
        <f t="shared" si="77"/>
        <v/>
      </c>
      <c r="AA2347" s="90">
        <f>IF(VLOOKUP(I2347,属性值!A:B,2,FALSE)&gt;16,"",IF(P2347="","",INT(VLOOKUP(P2347,属性值!I:O,R2347+1,FALSE)*VLOOKUP(I2347,属性值!A:D,3,FALSE))))</f>
        <v>572</v>
      </c>
      <c r="AB2347" s="90">
        <f>IF(VLOOKUP(I2347,属性值!A:B,2,FALSE)&gt;16,"",IF(P2347="","",INT(VLOOKUP(P2347,属性值!I:O,R2347+1,FALSE)*VLOOKUP(I2347,属性值!A:D,4,FALSE))))</f>
        <v>286</v>
      </c>
      <c r="AC2347" s="90">
        <v>58</v>
      </c>
      <c r="AD2347" s="90" t="str">
        <f>IF(AC2347="","",VLOOKUP(AC2347,状态名词!A:C,2,FALSE))</f>
        <v>vit</v>
      </c>
      <c r="AE2347" s="90" t="str">
        <f>IF(AC2347="","",VLOOKUP(AC2347,状态名词!A:C,3,FALSE))</f>
        <v>体力</v>
      </c>
      <c r="AF2347" s="90">
        <v>20</v>
      </c>
    </row>
    <row r="2348" spans="1:32">
      <c r="I2348" s="90" t="str">
        <f>IF(H2348="",I2347,VLOOKUP(H2348,装备类型!A:B,2,FALSE))</f>
        <v>腿部</v>
      </c>
      <c r="L2348" s="90" t="s">
        <v>225</v>
      </c>
      <c r="Q2348" s="55" t="str">
        <f t="shared" si="76"/>
        <v/>
      </c>
      <c r="Y2348" s="90" t="str">
        <f>IF(VLOOKUP(I2348,属性值!A:F,2,FALSE)&lt;17,"",IF(P2348="","",INT(VLOOKUP(P2348,属性值!A:G,R2348+1,FALSE)*VLOOKUP(I2348,属性值!A:F,5,FALSE))))</f>
        <v/>
      </c>
      <c r="Z2348" s="90" t="str">
        <f t="shared" si="77"/>
        <v/>
      </c>
      <c r="AA2348" s="90" t="str">
        <f>IF(VLOOKUP(I2348,属性值!A:B,2,FALSE)&gt;16,"",IF(P2348="","",INT(VLOOKUP(P2348,属性值!I:O,R2348+1,FALSE)*VLOOKUP(I2348,属性值!A:D,3,FALSE))))</f>
        <v/>
      </c>
      <c r="AB2348" s="90" t="str">
        <f>IF(VLOOKUP(I2348,属性值!A:B,2,FALSE)&gt;16,"",IF(P2348="","",INT(VLOOKUP(P2348,属性值!I:O,R2348+1,FALSE)*VLOOKUP(I2348,属性值!A:D,4,FALSE))))</f>
        <v/>
      </c>
      <c r="AC2348" s="90">
        <v>25</v>
      </c>
      <c r="AD2348" s="90" t="str">
        <f>IF(AC2348="","",VLOOKUP(AC2348,状态名词!A:C,2,FALSE))</f>
        <v>duochong</v>
      </c>
      <c r="AE2348" s="90" t="str">
        <f>IF(AC2348="","",VLOOKUP(AC2348,状态名词!A:C,3,FALSE))</f>
        <v>多重施法</v>
      </c>
      <c r="AF2348" s="90">
        <v>50</v>
      </c>
    </row>
    <row r="2349" spans="1:32">
      <c r="I2349" s="90" t="str">
        <f>IF(H2349="",I2348,VLOOKUP(H2349,装备类型!A:B,2,FALSE))</f>
        <v>腿部</v>
      </c>
      <c r="L2349" s="90" t="s">
        <v>225</v>
      </c>
      <c r="Q2349" s="55" t="str">
        <f t="shared" si="76"/>
        <v/>
      </c>
      <c r="Y2349" s="90" t="str">
        <f>IF(VLOOKUP(I2349,属性值!A:F,2,FALSE)&lt;17,"",IF(P2349="","",INT(VLOOKUP(P2349,属性值!A:G,R2349+1,FALSE)*VLOOKUP(I2349,属性值!A:F,5,FALSE))))</f>
        <v/>
      </c>
      <c r="Z2349" s="90" t="str">
        <f t="shared" si="77"/>
        <v/>
      </c>
      <c r="AA2349" s="90" t="str">
        <f>IF(VLOOKUP(I2349,属性值!A:B,2,FALSE)&gt;16,"",IF(P2349="","",INT(VLOOKUP(P2349,属性值!I:O,R2349+1,FALSE)*VLOOKUP(I2349,属性值!A:D,3,FALSE))))</f>
        <v/>
      </c>
      <c r="AB2349" s="90" t="str">
        <f>IF(VLOOKUP(I2349,属性值!A:B,2,FALSE)&gt;16,"",IF(P2349="","",INT(VLOOKUP(P2349,属性值!I:O,R2349+1,FALSE)*VLOOKUP(I2349,属性值!A:D,4,FALSE))))</f>
        <v/>
      </c>
      <c r="AC2349" s="90">
        <v>35</v>
      </c>
      <c r="AD2349" s="90" t="str">
        <f>IF(AC2349="","",VLOOKUP(AC2349,状态名词!A:C,2,FALSE))</f>
        <v>reelement</v>
      </c>
      <c r="AE2349" s="90" t="str">
        <f>IF(AC2349="","",VLOOKUP(AC2349,状态名词!A:C,3,FALSE))</f>
        <v>全抗性强化</v>
      </c>
      <c r="AF2349" s="90">
        <v>10</v>
      </c>
    </row>
    <row r="2350" spans="1:32">
      <c r="I2350" s="90" t="str">
        <f>IF(H2350="",I2349,VLOOKUP(H2350,装备类型!A:B,2,FALSE))</f>
        <v>腿部</v>
      </c>
      <c r="J2350" s="90">
        <v>3</v>
      </c>
      <c r="K2350" s="90" t="s">
        <v>2607</v>
      </c>
      <c r="L2350" s="90" t="s">
        <v>2599</v>
      </c>
      <c r="O2350" s="90">
        <v>1</v>
      </c>
      <c r="P2350" s="90">
        <v>60</v>
      </c>
      <c r="Q2350" s="55">
        <f t="shared" si="76"/>
        <v>67</v>
      </c>
      <c r="R2350" s="90">
        <v>5</v>
      </c>
      <c r="T2350" s="90" t="s">
        <v>3253</v>
      </c>
      <c r="U2350" s="90">
        <v>33799</v>
      </c>
      <c r="Y2350" s="90" t="str">
        <f>IF(VLOOKUP(I2350,属性值!A:F,2,FALSE)&lt;17,"",IF(P2350="","",INT(VLOOKUP(P2350,属性值!A:G,R2350+1,FALSE)*VLOOKUP(I2350,属性值!A:F,5,FALSE))))</f>
        <v/>
      </c>
      <c r="Z2350" s="90" t="str">
        <f t="shared" si="77"/>
        <v/>
      </c>
      <c r="AA2350" s="90">
        <f>IF(VLOOKUP(I2350,属性值!A:B,2,FALSE)&gt;16,"",IF(P2350="","",INT(VLOOKUP(P2350,属性值!I:O,R2350+1,FALSE)*VLOOKUP(I2350,属性值!A:D,3,FALSE))))</f>
        <v>1285</v>
      </c>
      <c r="AB2350" s="90">
        <f>IF(VLOOKUP(I2350,属性值!A:B,2,FALSE)&gt;16,"",IF(P2350="","",INT(VLOOKUP(P2350,属性值!I:O,R2350+1,FALSE)*VLOOKUP(I2350,属性值!A:D,4,FALSE))))</f>
        <v>642</v>
      </c>
      <c r="AC2350" s="90">
        <v>58</v>
      </c>
      <c r="AD2350" s="90" t="str">
        <f>IF(AC2350="","",VLOOKUP(AC2350,状态名词!A:C,2,FALSE))</f>
        <v>vit</v>
      </c>
      <c r="AE2350" s="90" t="str">
        <f>IF(AC2350="","",VLOOKUP(AC2350,状态名词!A:C,3,FALSE))</f>
        <v>体力</v>
      </c>
      <c r="AF2350" s="90">
        <v>40</v>
      </c>
    </row>
    <row r="2351" spans="1:32">
      <c r="I2351" s="90" t="str">
        <f>IF(H2351="",I2350,VLOOKUP(H2351,装备类型!A:B,2,FALSE))</f>
        <v>腿部</v>
      </c>
      <c r="L2351" s="90" t="s">
        <v>225</v>
      </c>
      <c r="Q2351" s="55" t="str">
        <f t="shared" si="76"/>
        <v/>
      </c>
      <c r="Y2351" s="90" t="str">
        <f>IF(VLOOKUP(I2351,属性值!A:F,2,FALSE)&lt;17,"",IF(P2351="","",INT(VLOOKUP(P2351,属性值!A:G,R2351+1,FALSE)*VLOOKUP(I2351,属性值!A:F,5,FALSE))))</f>
        <v/>
      </c>
      <c r="Z2351" s="90" t="str">
        <f t="shared" si="77"/>
        <v/>
      </c>
      <c r="AA2351" s="90" t="str">
        <f>IF(VLOOKUP(I2351,属性值!A:B,2,FALSE)&gt;16,"",IF(P2351="","",INT(VLOOKUP(P2351,属性值!I:O,R2351+1,FALSE)*VLOOKUP(I2351,属性值!A:D,3,FALSE))))</f>
        <v/>
      </c>
      <c r="AB2351" s="90" t="str">
        <f>IF(VLOOKUP(I2351,属性值!A:B,2,FALSE)&gt;16,"",IF(P2351="","",INT(VLOOKUP(P2351,属性值!I:O,R2351+1,FALSE)*VLOOKUP(I2351,属性值!A:D,4,FALSE))))</f>
        <v/>
      </c>
      <c r="AC2351" s="90">
        <v>25</v>
      </c>
      <c r="AD2351" s="90" t="str">
        <f>IF(AC2351="","",VLOOKUP(AC2351,状态名词!A:C,2,FALSE))</f>
        <v>duochong</v>
      </c>
      <c r="AE2351" s="90" t="str">
        <f>IF(AC2351="","",VLOOKUP(AC2351,状态名词!A:C,3,FALSE))</f>
        <v>多重施法</v>
      </c>
      <c r="AF2351" s="90">
        <v>80</v>
      </c>
    </row>
    <row r="2352" spans="1:32">
      <c r="I2352" s="90" t="str">
        <f>IF(H2352="",I2351,VLOOKUP(H2352,装备类型!A:B,2,FALSE))</f>
        <v>腿部</v>
      </c>
      <c r="L2352" s="90" t="s">
        <v>225</v>
      </c>
      <c r="Q2352" s="55" t="str">
        <f t="shared" si="76"/>
        <v/>
      </c>
      <c r="Y2352" s="90" t="str">
        <f>IF(VLOOKUP(I2352,属性值!A:F,2,FALSE)&lt;17,"",IF(P2352="","",INT(VLOOKUP(P2352,属性值!A:G,R2352+1,FALSE)*VLOOKUP(I2352,属性值!A:F,5,FALSE))))</f>
        <v/>
      </c>
      <c r="Z2352" s="90" t="str">
        <f t="shared" si="77"/>
        <v/>
      </c>
      <c r="AA2352" s="90" t="str">
        <f>IF(VLOOKUP(I2352,属性值!A:B,2,FALSE)&gt;16,"",IF(P2352="","",INT(VLOOKUP(P2352,属性值!I:O,R2352+1,FALSE)*VLOOKUP(I2352,属性值!A:D,3,FALSE))))</f>
        <v/>
      </c>
      <c r="AB2352" s="90" t="str">
        <f>IF(VLOOKUP(I2352,属性值!A:B,2,FALSE)&gt;16,"",IF(P2352="","",INT(VLOOKUP(P2352,属性值!I:O,R2352+1,FALSE)*VLOOKUP(I2352,属性值!A:D,4,FALSE))))</f>
        <v/>
      </c>
      <c r="AC2352" s="90">
        <v>35</v>
      </c>
      <c r="AD2352" s="90" t="str">
        <f>IF(AC2352="","",VLOOKUP(AC2352,状态名词!A:C,2,FALSE))</f>
        <v>reelement</v>
      </c>
      <c r="AE2352" s="90" t="str">
        <f>IF(AC2352="","",VLOOKUP(AC2352,状态名词!A:C,3,FALSE))</f>
        <v>全抗性强化</v>
      </c>
      <c r="AF2352" s="90">
        <v>15</v>
      </c>
    </row>
    <row r="2353" spans="1:32">
      <c r="A2353" s="90">
        <v>16154</v>
      </c>
      <c r="B2353" s="90">
        <v>20</v>
      </c>
      <c r="C2353" s="90">
        <v>4</v>
      </c>
      <c r="D2353" s="90">
        <v>20</v>
      </c>
      <c r="E2353" s="90">
        <v>5</v>
      </c>
      <c r="F2353" s="90">
        <v>-4</v>
      </c>
      <c r="H2353" s="90">
        <v>14</v>
      </c>
      <c r="I2353" s="90" t="str">
        <f>IF(H2353="",I2352,VLOOKUP(H2353,装备类型!A:B,2,FALSE))</f>
        <v>戒指</v>
      </c>
      <c r="J2353" s="90">
        <v>1</v>
      </c>
      <c r="K2353" s="90" t="s">
        <v>2608</v>
      </c>
      <c r="L2353" s="90" t="s">
        <v>5512</v>
      </c>
      <c r="O2353" s="90">
        <v>1</v>
      </c>
      <c r="P2353" s="90">
        <v>20</v>
      </c>
      <c r="Q2353" s="55">
        <f t="shared" si="76"/>
        <v>25</v>
      </c>
      <c r="R2353" s="90">
        <v>4</v>
      </c>
      <c r="T2353" s="90" t="s">
        <v>3365</v>
      </c>
      <c r="Y2353" s="90" t="str">
        <f>IF(VLOOKUP(I2353,属性值!A:F,2,FALSE)&lt;17,"",IF(P2353="","",INT(VLOOKUP(P2353,属性值!A:G,R2353+1,FALSE)*VLOOKUP(I2353,属性值!A:F,5,FALSE))))</f>
        <v/>
      </c>
      <c r="Z2353" s="90" t="str">
        <f t="shared" si="77"/>
        <v/>
      </c>
      <c r="AA2353" s="90">
        <f>IF(VLOOKUP(I2353,属性值!A:B,2,FALSE)&gt;16,"",IF(P2353="","",INT(VLOOKUP(P2353,属性值!I:O,R2353+1,FALSE)*VLOOKUP(I2353,属性值!A:D,3,FALSE))))</f>
        <v>130</v>
      </c>
      <c r="AB2353" s="90">
        <f>IF(VLOOKUP(I2353,属性值!A:B,2,FALSE)&gt;16,"",IF(P2353="","",INT(VLOOKUP(P2353,属性值!I:O,R2353+1,FALSE)*VLOOKUP(I2353,属性值!A:D,4,FALSE))))</f>
        <v>260</v>
      </c>
      <c r="AC2353" s="90">
        <v>54</v>
      </c>
      <c r="AD2353" s="90" t="str">
        <f>IF(AC2353="","",VLOOKUP(AC2353,状态名词!A:C,2,FALSE))</f>
        <v>spi</v>
      </c>
      <c r="AE2353" s="90" t="str">
        <f>IF(AC2353="","",VLOOKUP(AC2353,状态名词!A:C,3,FALSE))</f>
        <v>精神</v>
      </c>
      <c r="AF2353" s="90">
        <v>20</v>
      </c>
    </row>
    <row r="2354" spans="1:32">
      <c r="I2354" s="90" t="str">
        <f>IF(H2354="",I2353,VLOOKUP(H2354,装备类型!A:B,2,FALSE))</f>
        <v>戒指</v>
      </c>
      <c r="L2354" s="90" t="s">
        <v>225</v>
      </c>
      <c r="Q2354" s="55" t="str">
        <f t="shared" si="76"/>
        <v/>
      </c>
      <c r="Y2354" s="90" t="str">
        <f>IF(VLOOKUP(I2354,属性值!A:F,2,FALSE)&lt;17,"",IF(P2354="","",INT(VLOOKUP(P2354,属性值!A:G,R2354+1,FALSE)*VLOOKUP(I2354,属性值!A:F,5,FALSE))))</f>
        <v/>
      </c>
      <c r="Z2354" s="90" t="str">
        <f t="shared" si="77"/>
        <v/>
      </c>
      <c r="AA2354" s="90" t="str">
        <f>IF(VLOOKUP(I2354,属性值!A:B,2,FALSE)&gt;16,"",IF(P2354="","",INT(VLOOKUP(P2354,属性值!I:O,R2354+1,FALSE)*VLOOKUP(I2354,属性值!A:D,3,FALSE))))</f>
        <v/>
      </c>
      <c r="AB2354" s="90" t="str">
        <f>IF(VLOOKUP(I2354,属性值!A:B,2,FALSE)&gt;16,"",IF(P2354="","",INT(VLOOKUP(P2354,属性值!I:O,R2354+1,FALSE)*VLOOKUP(I2354,属性值!A:D,4,FALSE))))</f>
        <v/>
      </c>
      <c r="AC2354" s="90">
        <v>19</v>
      </c>
      <c r="AD2354" s="90" t="str">
        <f>IF(AC2354="","",VLOOKUP(AC2354,状态名词!A:C,2,FALSE))</f>
        <v>rating</v>
      </c>
      <c r="AE2354" s="90" t="str">
        <f>IF(AC2354="","",VLOOKUP(AC2354,状态名词!A:C,3,FALSE))</f>
        <v>暴击+</v>
      </c>
      <c r="AF2354" s="90">
        <v>60</v>
      </c>
    </row>
    <row r="2355" spans="1:32">
      <c r="I2355" s="90" t="str">
        <f>IF(H2355="",I2354,VLOOKUP(H2355,装备类型!A:B,2,FALSE))</f>
        <v>戒指</v>
      </c>
      <c r="L2355" s="90" t="s">
        <v>225</v>
      </c>
      <c r="Q2355" s="55" t="str">
        <f t="shared" si="76"/>
        <v/>
      </c>
      <c r="Y2355" s="90" t="str">
        <f>IF(VLOOKUP(I2355,属性值!A:F,2,FALSE)&lt;17,"",IF(P2355="","",INT(VLOOKUP(P2355,属性值!A:G,R2355+1,FALSE)*VLOOKUP(I2355,属性值!A:F,5,FALSE))))</f>
        <v/>
      </c>
      <c r="Z2355" s="90" t="str">
        <f t="shared" si="77"/>
        <v/>
      </c>
      <c r="AA2355" s="90" t="str">
        <f>IF(VLOOKUP(I2355,属性值!A:B,2,FALSE)&gt;16,"",IF(P2355="","",INT(VLOOKUP(P2355,属性值!I:O,R2355+1,FALSE)*VLOOKUP(I2355,属性值!A:D,3,FALSE))))</f>
        <v/>
      </c>
      <c r="AB2355" s="90" t="str">
        <f>IF(VLOOKUP(I2355,属性值!A:B,2,FALSE)&gt;16,"",IF(P2355="","",INT(VLOOKUP(P2355,属性值!I:O,R2355+1,FALSE)*VLOOKUP(I2355,属性值!A:D,4,FALSE))))</f>
        <v/>
      </c>
      <c r="AC2355" s="90">
        <v>24</v>
      </c>
      <c r="AD2355" s="90" t="str">
        <f>IF(AC2355="","",VLOOKUP(AC2355,状态名词!A:C,2,FALSE))</f>
        <v>heal</v>
      </c>
      <c r="AE2355" s="90" t="str">
        <f>IF(AC2355="","",VLOOKUP(AC2355,状态名词!A:C,3,FALSE))</f>
        <v>治疗效果+</v>
      </c>
      <c r="AF2355" s="90">
        <v>60</v>
      </c>
    </row>
    <row r="2356" spans="1:32">
      <c r="I2356" s="90" t="str">
        <f>IF(H2356="",I2355,VLOOKUP(H2356,装备类型!A:B,2,FALSE))</f>
        <v>戒指</v>
      </c>
      <c r="J2356" s="90">
        <v>2</v>
      </c>
      <c r="K2356" s="90" t="s">
        <v>2609</v>
      </c>
      <c r="L2356" s="90" t="s">
        <v>2599</v>
      </c>
      <c r="O2356" s="90">
        <v>1</v>
      </c>
      <c r="P2356" s="90">
        <v>40</v>
      </c>
      <c r="Q2356" s="55">
        <f t="shared" si="76"/>
        <v>45</v>
      </c>
      <c r="R2356" s="90">
        <v>4</v>
      </c>
      <c r="T2356" s="90" t="s">
        <v>3365</v>
      </c>
      <c r="Y2356" s="90" t="str">
        <f>IF(VLOOKUP(I2356,属性值!A:F,2,FALSE)&lt;17,"",IF(P2356="","",INT(VLOOKUP(P2356,属性值!A:G,R2356+1,FALSE)*VLOOKUP(I2356,属性值!A:F,5,FALSE))))</f>
        <v/>
      </c>
      <c r="Z2356" s="90" t="str">
        <f t="shared" si="77"/>
        <v/>
      </c>
      <c r="AA2356" s="90">
        <f>IF(VLOOKUP(I2356,属性值!A:B,2,FALSE)&gt;16,"",IF(P2356="","",INT(VLOOKUP(P2356,属性值!I:O,R2356+1,FALSE)*VLOOKUP(I2356,属性值!A:D,3,FALSE))))</f>
        <v>286</v>
      </c>
      <c r="AB2356" s="90">
        <f>IF(VLOOKUP(I2356,属性值!A:B,2,FALSE)&gt;16,"",IF(P2356="","",INT(VLOOKUP(P2356,属性值!I:O,R2356+1,FALSE)*VLOOKUP(I2356,属性值!A:D,4,FALSE))))</f>
        <v>572</v>
      </c>
      <c r="AC2356" s="90">
        <v>54</v>
      </c>
      <c r="AD2356" s="90" t="str">
        <f>IF(AC2356="","",VLOOKUP(AC2356,状态名词!A:C,2,FALSE))</f>
        <v>spi</v>
      </c>
      <c r="AE2356" s="90" t="str">
        <f>IF(AC2356="","",VLOOKUP(AC2356,状态名词!A:C,3,FALSE))</f>
        <v>精神</v>
      </c>
      <c r="AF2356" s="90">
        <v>40</v>
      </c>
    </row>
    <row r="2357" spans="1:32">
      <c r="I2357" s="90" t="str">
        <f>IF(H2357="",I2356,VLOOKUP(H2357,装备类型!A:B,2,FALSE))</f>
        <v>戒指</v>
      </c>
      <c r="L2357" s="90" t="s">
        <v>225</v>
      </c>
      <c r="Q2357" s="55" t="str">
        <f t="shared" si="76"/>
        <v/>
      </c>
      <c r="Y2357" s="90" t="str">
        <f>IF(VLOOKUP(I2357,属性值!A:F,2,FALSE)&lt;17,"",IF(P2357="","",INT(VLOOKUP(P2357,属性值!A:G,R2357+1,FALSE)*VLOOKUP(I2357,属性值!A:F,5,FALSE))))</f>
        <v/>
      </c>
      <c r="Z2357" s="90" t="str">
        <f t="shared" si="77"/>
        <v/>
      </c>
      <c r="AA2357" s="90" t="str">
        <f>IF(VLOOKUP(I2357,属性值!A:B,2,FALSE)&gt;16,"",IF(P2357="","",INT(VLOOKUP(P2357,属性值!I:O,R2357+1,FALSE)*VLOOKUP(I2357,属性值!A:D,3,FALSE))))</f>
        <v/>
      </c>
      <c r="AB2357" s="90" t="str">
        <f>IF(VLOOKUP(I2357,属性值!A:B,2,FALSE)&gt;16,"",IF(P2357="","",INT(VLOOKUP(P2357,属性值!I:O,R2357+1,FALSE)*VLOOKUP(I2357,属性值!A:D,4,FALSE))))</f>
        <v/>
      </c>
      <c r="AC2357" s="90">
        <v>19</v>
      </c>
      <c r="AD2357" s="90" t="str">
        <f>IF(AC2357="","",VLOOKUP(AC2357,状态名词!A:C,2,FALSE))</f>
        <v>rating</v>
      </c>
      <c r="AE2357" s="90" t="str">
        <f>IF(AC2357="","",VLOOKUP(AC2357,状态名词!A:C,3,FALSE))</f>
        <v>暴击+</v>
      </c>
      <c r="AF2357" s="90">
        <v>100</v>
      </c>
    </row>
    <row r="2358" spans="1:32">
      <c r="I2358" s="90" t="str">
        <f>IF(H2358="",I2357,VLOOKUP(H2358,装备类型!A:B,2,FALSE))</f>
        <v>戒指</v>
      </c>
      <c r="L2358" s="90" t="s">
        <v>225</v>
      </c>
      <c r="Q2358" s="55" t="str">
        <f t="shared" si="76"/>
        <v/>
      </c>
      <c r="Y2358" s="90" t="str">
        <f>IF(VLOOKUP(I2358,属性值!A:F,2,FALSE)&lt;17,"",IF(P2358="","",INT(VLOOKUP(P2358,属性值!A:G,R2358+1,FALSE)*VLOOKUP(I2358,属性值!A:F,5,FALSE))))</f>
        <v/>
      </c>
      <c r="Z2358" s="90" t="str">
        <f t="shared" si="77"/>
        <v/>
      </c>
      <c r="AA2358" s="90" t="str">
        <f>IF(VLOOKUP(I2358,属性值!A:B,2,FALSE)&gt;16,"",IF(P2358="","",INT(VLOOKUP(P2358,属性值!I:O,R2358+1,FALSE)*VLOOKUP(I2358,属性值!A:D,3,FALSE))))</f>
        <v/>
      </c>
      <c r="AB2358" s="90" t="str">
        <f>IF(VLOOKUP(I2358,属性值!A:B,2,FALSE)&gt;16,"",IF(P2358="","",INT(VLOOKUP(P2358,属性值!I:O,R2358+1,FALSE)*VLOOKUP(I2358,属性值!A:D,4,FALSE))))</f>
        <v/>
      </c>
      <c r="AC2358" s="90">
        <v>24</v>
      </c>
      <c r="AD2358" s="90" t="str">
        <f>IF(AC2358="","",VLOOKUP(AC2358,状态名词!A:C,2,FALSE))</f>
        <v>heal</v>
      </c>
      <c r="AE2358" s="90" t="str">
        <f>IF(AC2358="","",VLOOKUP(AC2358,状态名词!A:C,3,FALSE))</f>
        <v>治疗效果+</v>
      </c>
      <c r="AF2358" s="90">
        <v>100</v>
      </c>
    </row>
    <row r="2359" spans="1:32">
      <c r="I2359" s="90" t="str">
        <f>IF(H2359="",I2358,VLOOKUP(H2359,装备类型!A:B,2,FALSE))</f>
        <v>戒指</v>
      </c>
      <c r="J2359" s="90">
        <v>3</v>
      </c>
      <c r="K2359" s="90" t="s">
        <v>2610</v>
      </c>
      <c r="L2359" s="90" t="s">
        <v>2599</v>
      </c>
      <c r="O2359" s="90">
        <v>1</v>
      </c>
      <c r="P2359" s="90">
        <v>60</v>
      </c>
      <c r="Q2359" s="55">
        <f t="shared" si="76"/>
        <v>67</v>
      </c>
      <c r="R2359" s="90">
        <v>5</v>
      </c>
      <c r="T2359" s="90" t="s">
        <v>3365</v>
      </c>
      <c r="U2359" s="90">
        <v>33800</v>
      </c>
      <c r="Y2359" s="90" t="str">
        <f>IF(VLOOKUP(I2359,属性值!A:F,2,FALSE)&lt;17,"",IF(P2359="","",INT(VLOOKUP(P2359,属性值!A:G,R2359+1,FALSE)*VLOOKUP(I2359,属性值!A:F,5,FALSE))))</f>
        <v/>
      </c>
      <c r="Z2359" s="90" t="str">
        <f t="shared" si="77"/>
        <v/>
      </c>
      <c r="AA2359" s="90">
        <f>IF(VLOOKUP(I2359,属性值!A:B,2,FALSE)&gt;16,"",IF(P2359="","",INT(VLOOKUP(P2359,属性值!I:O,R2359+1,FALSE)*VLOOKUP(I2359,属性值!A:D,3,FALSE))))</f>
        <v>642</v>
      </c>
      <c r="AB2359" s="90">
        <f>IF(VLOOKUP(I2359,属性值!A:B,2,FALSE)&gt;16,"",IF(P2359="","",INT(VLOOKUP(P2359,属性值!I:O,R2359+1,FALSE)*VLOOKUP(I2359,属性值!A:D,4,FALSE))))</f>
        <v>1285</v>
      </c>
      <c r="AC2359" s="90">
        <v>54</v>
      </c>
      <c r="AD2359" s="90" t="str">
        <f>IF(AC2359="","",VLOOKUP(AC2359,状态名词!A:C,2,FALSE))</f>
        <v>spi</v>
      </c>
      <c r="AE2359" s="90" t="str">
        <f>IF(AC2359="","",VLOOKUP(AC2359,状态名词!A:C,3,FALSE))</f>
        <v>精神</v>
      </c>
      <c r="AF2359" s="90">
        <v>70</v>
      </c>
    </row>
    <row r="2360" spans="1:32">
      <c r="I2360" s="90" t="str">
        <f>IF(H2360="",I2359,VLOOKUP(H2360,装备类型!A:B,2,FALSE))</f>
        <v>戒指</v>
      </c>
      <c r="L2360" s="90" t="s">
        <v>225</v>
      </c>
      <c r="Q2360" s="55" t="str">
        <f t="shared" si="76"/>
        <v/>
      </c>
      <c r="Y2360" s="90" t="str">
        <f>IF(VLOOKUP(I2360,属性值!A:F,2,FALSE)&lt;17,"",IF(P2360="","",INT(VLOOKUP(P2360,属性值!A:G,R2360+1,FALSE)*VLOOKUP(I2360,属性值!A:F,5,FALSE))))</f>
        <v/>
      </c>
      <c r="Z2360" s="90" t="str">
        <f t="shared" si="77"/>
        <v/>
      </c>
      <c r="AA2360" s="90" t="str">
        <f>IF(VLOOKUP(I2360,属性值!A:B,2,FALSE)&gt;16,"",IF(P2360="","",INT(VLOOKUP(P2360,属性值!I:O,R2360+1,FALSE)*VLOOKUP(I2360,属性值!A:D,3,FALSE))))</f>
        <v/>
      </c>
      <c r="AB2360" s="90" t="str">
        <f>IF(VLOOKUP(I2360,属性值!A:B,2,FALSE)&gt;16,"",IF(P2360="","",INT(VLOOKUP(P2360,属性值!I:O,R2360+1,FALSE)*VLOOKUP(I2360,属性值!A:D,4,FALSE))))</f>
        <v/>
      </c>
      <c r="AC2360" s="90">
        <v>19</v>
      </c>
      <c r="AD2360" s="90" t="str">
        <f>IF(AC2360="","",VLOOKUP(AC2360,状态名词!A:C,2,FALSE))</f>
        <v>rating</v>
      </c>
      <c r="AE2360" s="90" t="str">
        <f>IF(AC2360="","",VLOOKUP(AC2360,状态名词!A:C,3,FALSE))</f>
        <v>暴击+</v>
      </c>
      <c r="AF2360" s="90">
        <v>160</v>
      </c>
    </row>
    <row r="2361" spans="1:32">
      <c r="I2361" s="90" t="str">
        <f>IF(H2361="",I2360,VLOOKUP(H2361,装备类型!A:B,2,FALSE))</f>
        <v>戒指</v>
      </c>
      <c r="L2361" s="90" t="s">
        <v>225</v>
      </c>
      <c r="Q2361" s="55" t="str">
        <f t="shared" si="76"/>
        <v/>
      </c>
      <c r="Y2361" s="90" t="str">
        <f>IF(VLOOKUP(I2361,属性值!A:F,2,FALSE)&lt;17,"",IF(P2361="","",INT(VLOOKUP(P2361,属性值!A:G,R2361+1,FALSE)*VLOOKUP(I2361,属性值!A:F,5,FALSE))))</f>
        <v/>
      </c>
      <c r="Z2361" s="90" t="str">
        <f t="shared" si="77"/>
        <v/>
      </c>
      <c r="AA2361" s="90" t="str">
        <f>IF(VLOOKUP(I2361,属性值!A:B,2,FALSE)&gt;16,"",IF(P2361="","",INT(VLOOKUP(P2361,属性值!I:O,R2361+1,FALSE)*VLOOKUP(I2361,属性值!A:D,3,FALSE))))</f>
        <v/>
      </c>
      <c r="AB2361" s="90" t="str">
        <f>IF(VLOOKUP(I2361,属性值!A:B,2,FALSE)&gt;16,"",IF(P2361="","",INT(VLOOKUP(P2361,属性值!I:O,R2361+1,FALSE)*VLOOKUP(I2361,属性值!A:D,4,FALSE))))</f>
        <v/>
      </c>
      <c r="AC2361" s="90">
        <v>24</v>
      </c>
      <c r="AD2361" s="90" t="str">
        <f>IF(AC2361="","",VLOOKUP(AC2361,状态名词!A:C,2,FALSE))</f>
        <v>heal</v>
      </c>
      <c r="AE2361" s="90" t="str">
        <f>IF(AC2361="","",VLOOKUP(AC2361,状态名词!A:C,3,FALSE))</f>
        <v>治疗效果+</v>
      </c>
      <c r="AF2361" s="90">
        <v>160</v>
      </c>
    </row>
    <row r="2362" spans="1:32">
      <c r="A2362" s="90">
        <v>16155</v>
      </c>
      <c r="B2362" s="90">
        <v>20</v>
      </c>
      <c r="C2362" s="90">
        <v>4</v>
      </c>
      <c r="D2362" s="90">
        <v>20</v>
      </c>
      <c r="E2362" s="90">
        <v>5</v>
      </c>
      <c r="F2362" s="90">
        <v>-4</v>
      </c>
      <c r="H2362" s="90">
        <v>15</v>
      </c>
      <c r="I2362" s="90" t="str">
        <f>IF(H2362="",I2361,VLOOKUP(H2362,装备类型!A:B,2,FALSE))</f>
        <v>项链</v>
      </c>
      <c r="J2362" s="90">
        <v>1</v>
      </c>
      <c r="K2362" s="90" t="s">
        <v>2611</v>
      </c>
      <c r="L2362" s="90" t="s">
        <v>5512</v>
      </c>
      <c r="O2362" s="90">
        <v>1</v>
      </c>
      <c r="P2362" s="90">
        <v>20</v>
      </c>
      <c r="Q2362" s="55">
        <f t="shared" si="76"/>
        <v>25</v>
      </c>
      <c r="R2362" s="90">
        <v>4</v>
      </c>
      <c r="T2362" s="90" t="s">
        <v>3352</v>
      </c>
      <c r="Y2362" s="90" t="str">
        <f>IF(VLOOKUP(I2362,属性值!A:F,2,FALSE)&lt;17,"",IF(P2362="","",INT(VLOOKUP(P2362,属性值!A:G,R2362+1,FALSE)*VLOOKUP(I2362,属性值!A:F,5,FALSE))))</f>
        <v/>
      </c>
      <c r="Z2362" s="90" t="str">
        <f t="shared" si="77"/>
        <v/>
      </c>
      <c r="AA2362" s="90">
        <f>IF(VLOOKUP(I2362,属性值!A:B,2,FALSE)&gt;16,"",IF(P2362="","",INT(VLOOKUP(P2362,属性值!I:O,R2362+1,FALSE)*VLOOKUP(I2362,属性值!A:D,3,FALSE))))</f>
        <v>130</v>
      </c>
      <c r="AB2362" s="90">
        <f>IF(VLOOKUP(I2362,属性值!A:B,2,FALSE)&gt;16,"",IF(P2362="","",INT(VLOOKUP(P2362,属性值!I:O,R2362+1,FALSE)*VLOOKUP(I2362,属性值!A:D,4,FALSE))))</f>
        <v>260</v>
      </c>
      <c r="AC2362" s="90">
        <v>54</v>
      </c>
      <c r="AD2362" s="90" t="str">
        <f>IF(AC2362="","",VLOOKUP(AC2362,状态名词!A:C,2,FALSE))</f>
        <v>spi</v>
      </c>
      <c r="AE2362" s="90" t="str">
        <f>IF(AC2362="","",VLOOKUP(AC2362,状态名词!A:C,3,FALSE))</f>
        <v>精神</v>
      </c>
      <c r="AF2362" s="90">
        <v>20</v>
      </c>
    </row>
    <row r="2363" spans="1:32">
      <c r="I2363" s="90" t="str">
        <f>IF(H2363="",I2362,VLOOKUP(H2363,装备类型!A:B,2,FALSE))</f>
        <v>项链</v>
      </c>
      <c r="L2363" s="90" t="s">
        <v>225</v>
      </c>
      <c r="Q2363" s="55" t="str">
        <f t="shared" si="76"/>
        <v/>
      </c>
      <c r="Y2363" s="90" t="str">
        <f>IF(VLOOKUP(I2363,属性值!A:F,2,FALSE)&lt;17,"",IF(P2363="","",INT(VLOOKUP(P2363,属性值!A:G,R2363+1,FALSE)*VLOOKUP(I2363,属性值!A:F,5,FALSE))))</f>
        <v/>
      </c>
      <c r="Z2363" s="90" t="str">
        <f t="shared" si="77"/>
        <v/>
      </c>
      <c r="AA2363" s="90" t="str">
        <f>IF(VLOOKUP(I2363,属性值!A:B,2,FALSE)&gt;16,"",IF(P2363="","",INT(VLOOKUP(P2363,属性值!I:O,R2363+1,FALSE)*VLOOKUP(I2363,属性值!A:D,3,FALSE))))</f>
        <v/>
      </c>
      <c r="AB2363" s="90" t="str">
        <f>IF(VLOOKUP(I2363,属性值!A:B,2,FALSE)&gt;16,"",IF(P2363="","",INT(VLOOKUP(P2363,属性值!I:O,R2363+1,FALSE)*VLOOKUP(I2363,属性值!A:D,4,FALSE))))</f>
        <v/>
      </c>
      <c r="AC2363" s="90">
        <v>19</v>
      </c>
      <c r="AD2363" s="90" t="str">
        <f>IF(AC2363="","",VLOOKUP(AC2363,状态名词!A:C,2,FALSE))</f>
        <v>rating</v>
      </c>
      <c r="AE2363" s="90" t="str">
        <f>IF(AC2363="","",VLOOKUP(AC2363,状态名词!A:C,3,FALSE))</f>
        <v>暴击+</v>
      </c>
      <c r="AF2363" s="90">
        <v>60</v>
      </c>
    </row>
    <row r="2364" spans="1:32">
      <c r="I2364" s="90" t="str">
        <f>IF(H2364="",I2363,VLOOKUP(H2364,装备类型!A:B,2,FALSE))</f>
        <v>项链</v>
      </c>
      <c r="L2364" s="90" t="s">
        <v>225</v>
      </c>
      <c r="Q2364" s="55" t="str">
        <f t="shared" si="76"/>
        <v/>
      </c>
      <c r="Y2364" s="90" t="str">
        <f>IF(VLOOKUP(I2364,属性值!A:F,2,FALSE)&lt;17,"",IF(P2364="","",INT(VLOOKUP(P2364,属性值!A:G,R2364+1,FALSE)*VLOOKUP(I2364,属性值!A:F,5,FALSE))))</f>
        <v/>
      </c>
      <c r="Z2364" s="90" t="str">
        <f t="shared" si="77"/>
        <v/>
      </c>
      <c r="AA2364" s="90" t="str">
        <f>IF(VLOOKUP(I2364,属性值!A:B,2,FALSE)&gt;16,"",IF(P2364="","",INT(VLOOKUP(P2364,属性值!I:O,R2364+1,FALSE)*VLOOKUP(I2364,属性值!A:D,3,FALSE))))</f>
        <v/>
      </c>
      <c r="AB2364" s="90" t="str">
        <f>IF(VLOOKUP(I2364,属性值!A:B,2,FALSE)&gt;16,"",IF(P2364="","",INT(VLOOKUP(P2364,属性值!I:O,R2364+1,FALSE)*VLOOKUP(I2364,属性值!A:D,4,FALSE))))</f>
        <v/>
      </c>
      <c r="AC2364" s="90">
        <v>24</v>
      </c>
      <c r="AD2364" s="90" t="str">
        <f>IF(AC2364="","",VLOOKUP(AC2364,状态名词!A:C,2,FALSE))</f>
        <v>heal</v>
      </c>
      <c r="AE2364" s="90" t="str">
        <f>IF(AC2364="","",VLOOKUP(AC2364,状态名词!A:C,3,FALSE))</f>
        <v>治疗效果+</v>
      </c>
      <c r="AF2364" s="90">
        <v>60</v>
      </c>
    </row>
    <row r="2365" spans="1:32">
      <c r="I2365" s="90" t="str">
        <f>IF(H2365="",I2364,VLOOKUP(H2365,装备类型!A:B,2,FALSE))</f>
        <v>项链</v>
      </c>
      <c r="J2365" s="90">
        <v>2</v>
      </c>
      <c r="K2365" s="90" t="s">
        <v>2612</v>
      </c>
      <c r="L2365" s="90" t="s">
        <v>2599</v>
      </c>
      <c r="O2365" s="90">
        <v>1</v>
      </c>
      <c r="P2365" s="90">
        <v>40</v>
      </c>
      <c r="Q2365" s="55">
        <f t="shared" si="76"/>
        <v>45</v>
      </c>
      <c r="R2365" s="90">
        <v>4</v>
      </c>
      <c r="T2365" s="90" t="s">
        <v>3352</v>
      </c>
      <c r="Y2365" s="90" t="str">
        <f>IF(VLOOKUP(I2365,属性值!A:F,2,FALSE)&lt;17,"",IF(P2365="","",INT(VLOOKUP(P2365,属性值!A:G,R2365+1,FALSE)*VLOOKUP(I2365,属性值!A:F,5,FALSE))))</f>
        <v/>
      </c>
      <c r="Z2365" s="90" t="str">
        <f t="shared" si="77"/>
        <v/>
      </c>
      <c r="AA2365" s="90">
        <f>IF(VLOOKUP(I2365,属性值!A:B,2,FALSE)&gt;16,"",IF(P2365="","",INT(VLOOKUP(P2365,属性值!I:O,R2365+1,FALSE)*VLOOKUP(I2365,属性值!A:D,3,FALSE))))</f>
        <v>286</v>
      </c>
      <c r="AB2365" s="90">
        <f>IF(VLOOKUP(I2365,属性值!A:B,2,FALSE)&gt;16,"",IF(P2365="","",INT(VLOOKUP(P2365,属性值!I:O,R2365+1,FALSE)*VLOOKUP(I2365,属性值!A:D,4,FALSE))))</f>
        <v>572</v>
      </c>
      <c r="AC2365" s="90">
        <v>54</v>
      </c>
      <c r="AD2365" s="90" t="str">
        <f>IF(AC2365="","",VLOOKUP(AC2365,状态名词!A:C,2,FALSE))</f>
        <v>spi</v>
      </c>
      <c r="AE2365" s="90" t="str">
        <f>IF(AC2365="","",VLOOKUP(AC2365,状态名词!A:C,3,FALSE))</f>
        <v>精神</v>
      </c>
      <c r="AF2365" s="90">
        <v>40</v>
      </c>
    </row>
    <row r="2366" spans="1:32">
      <c r="I2366" s="90" t="str">
        <f>IF(H2366="",I2365,VLOOKUP(H2366,装备类型!A:B,2,FALSE))</f>
        <v>项链</v>
      </c>
      <c r="L2366" s="90" t="s">
        <v>225</v>
      </c>
      <c r="Q2366" s="55" t="str">
        <f t="shared" si="76"/>
        <v/>
      </c>
      <c r="Y2366" s="90" t="str">
        <f>IF(VLOOKUP(I2366,属性值!A:F,2,FALSE)&lt;17,"",IF(P2366="","",INT(VLOOKUP(P2366,属性值!A:G,R2366+1,FALSE)*VLOOKUP(I2366,属性值!A:F,5,FALSE))))</f>
        <v/>
      </c>
      <c r="Z2366" s="90" t="str">
        <f t="shared" si="77"/>
        <v/>
      </c>
      <c r="AA2366" s="90" t="str">
        <f>IF(VLOOKUP(I2366,属性值!A:B,2,FALSE)&gt;16,"",IF(P2366="","",INT(VLOOKUP(P2366,属性值!I:O,R2366+1,FALSE)*VLOOKUP(I2366,属性值!A:D,3,FALSE))))</f>
        <v/>
      </c>
      <c r="AB2366" s="90" t="str">
        <f>IF(VLOOKUP(I2366,属性值!A:B,2,FALSE)&gt;16,"",IF(P2366="","",INT(VLOOKUP(P2366,属性值!I:O,R2366+1,FALSE)*VLOOKUP(I2366,属性值!A:D,4,FALSE))))</f>
        <v/>
      </c>
      <c r="AC2366" s="90">
        <v>19</v>
      </c>
      <c r="AD2366" s="90" t="str">
        <f>IF(AC2366="","",VLOOKUP(AC2366,状态名词!A:C,2,FALSE))</f>
        <v>rating</v>
      </c>
      <c r="AE2366" s="90" t="str">
        <f>IF(AC2366="","",VLOOKUP(AC2366,状态名词!A:C,3,FALSE))</f>
        <v>暴击+</v>
      </c>
      <c r="AF2366" s="90">
        <v>100</v>
      </c>
    </row>
    <row r="2367" spans="1:32">
      <c r="I2367" s="90" t="str">
        <f>IF(H2367="",I2366,VLOOKUP(H2367,装备类型!A:B,2,FALSE))</f>
        <v>项链</v>
      </c>
      <c r="L2367" s="90" t="s">
        <v>225</v>
      </c>
      <c r="Q2367" s="55" t="str">
        <f t="shared" si="76"/>
        <v/>
      </c>
      <c r="Y2367" s="90" t="str">
        <f>IF(VLOOKUP(I2367,属性值!A:F,2,FALSE)&lt;17,"",IF(P2367="","",INT(VLOOKUP(P2367,属性值!A:G,R2367+1,FALSE)*VLOOKUP(I2367,属性值!A:F,5,FALSE))))</f>
        <v/>
      </c>
      <c r="Z2367" s="90" t="str">
        <f t="shared" si="77"/>
        <v/>
      </c>
      <c r="AA2367" s="90" t="str">
        <f>IF(VLOOKUP(I2367,属性值!A:B,2,FALSE)&gt;16,"",IF(P2367="","",INT(VLOOKUP(P2367,属性值!I:O,R2367+1,FALSE)*VLOOKUP(I2367,属性值!A:D,3,FALSE))))</f>
        <v/>
      </c>
      <c r="AB2367" s="90" t="str">
        <f>IF(VLOOKUP(I2367,属性值!A:B,2,FALSE)&gt;16,"",IF(P2367="","",INT(VLOOKUP(P2367,属性值!I:O,R2367+1,FALSE)*VLOOKUP(I2367,属性值!A:D,4,FALSE))))</f>
        <v/>
      </c>
      <c r="AC2367" s="90">
        <v>24</v>
      </c>
      <c r="AD2367" s="90" t="str">
        <f>IF(AC2367="","",VLOOKUP(AC2367,状态名词!A:C,2,FALSE))</f>
        <v>heal</v>
      </c>
      <c r="AE2367" s="90" t="str">
        <f>IF(AC2367="","",VLOOKUP(AC2367,状态名词!A:C,3,FALSE))</f>
        <v>治疗效果+</v>
      </c>
      <c r="AF2367" s="90">
        <v>100</v>
      </c>
    </row>
    <row r="2368" spans="1:32">
      <c r="I2368" s="90" t="str">
        <f>IF(H2368="",I2367,VLOOKUP(H2368,装备类型!A:B,2,FALSE))</f>
        <v>项链</v>
      </c>
      <c r="J2368" s="90">
        <v>3</v>
      </c>
      <c r="K2368" s="90" t="s">
        <v>2613</v>
      </c>
      <c r="L2368" s="90" t="s">
        <v>2599</v>
      </c>
      <c r="O2368" s="90">
        <v>1</v>
      </c>
      <c r="P2368" s="90">
        <v>60</v>
      </c>
      <c r="Q2368" s="55">
        <f t="shared" si="76"/>
        <v>67</v>
      </c>
      <c r="R2368" s="90">
        <v>5</v>
      </c>
      <c r="T2368" s="90" t="s">
        <v>3352</v>
      </c>
      <c r="U2368" s="90">
        <v>33801</v>
      </c>
      <c r="Y2368" s="90" t="str">
        <f>IF(VLOOKUP(I2368,属性值!A:F,2,FALSE)&lt;17,"",IF(P2368="","",INT(VLOOKUP(P2368,属性值!A:G,R2368+1,FALSE)*VLOOKUP(I2368,属性值!A:F,5,FALSE))))</f>
        <v/>
      </c>
      <c r="Z2368" s="90" t="str">
        <f t="shared" si="77"/>
        <v/>
      </c>
      <c r="AA2368" s="90">
        <f>IF(VLOOKUP(I2368,属性值!A:B,2,FALSE)&gt;16,"",IF(P2368="","",INT(VLOOKUP(P2368,属性值!I:O,R2368+1,FALSE)*VLOOKUP(I2368,属性值!A:D,3,FALSE))))</f>
        <v>642</v>
      </c>
      <c r="AB2368" s="90">
        <f>IF(VLOOKUP(I2368,属性值!A:B,2,FALSE)&gt;16,"",IF(P2368="","",INT(VLOOKUP(P2368,属性值!I:O,R2368+1,FALSE)*VLOOKUP(I2368,属性值!A:D,4,FALSE))))</f>
        <v>1285</v>
      </c>
      <c r="AC2368" s="90">
        <v>54</v>
      </c>
      <c r="AD2368" s="90" t="str">
        <f>IF(AC2368="","",VLOOKUP(AC2368,状态名词!A:C,2,FALSE))</f>
        <v>spi</v>
      </c>
      <c r="AE2368" s="90" t="str">
        <f>IF(AC2368="","",VLOOKUP(AC2368,状态名词!A:C,3,FALSE))</f>
        <v>精神</v>
      </c>
      <c r="AF2368" s="90">
        <v>70</v>
      </c>
    </row>
    <row r="2369" spans="1:32">
      <c r="I2369" s="90" t="str">
        <f>IF(H2369="",I2368,VLOOKUP(H2369,装备类型!A:B,2,FALSE))</f>
        <v>项链</v>
      </c>
      <c r="L2369" s="90" t="s">
        <v>225</v>
      </c>
      <c r="Q2369" s="55" t="str">
        <f t="shared" si="76"/>
        <v/>
      </c>
      <c r="Y2369" s="90" t="str">
        <f>IF(VLOOKUP(I2369,属性值!A:F,2,FALSE)&lt;17,"",IF(P2369="","",INT(VLOOKUP(P2369,属性值!A:G,R2369+1,FALSE)*VLOOKUP(I2369,属性值!A:F,5,FALSE))))</f>
        <v/>
      </c>
      <c r="Z2369" s="90" t="str">
        <f t="shared" si="77"/>
        <v/>
      </c>
      <c r="AA2369" s="90" t="str">
        <f>IF(VLOOKUP(I2369,属性值!A:B,2,FALSE)&gt;16,"",IF(P2369="","",INT(VLOOKUP(P2369,属性值!I:O,R2369+1,FALSE)*VLOOKUP(I2369,属性值!A:D,3,FALSE))))</f>
        <v/>
      </c>
      <c r="AB2369" s="90" t="str">
        <f>IF(VLOOKUP(I2369,属性值!A:B,2,FALSE)&gt;16,"",IF(P2369="","",INT(VLOOKUP(P2369,属性值!I:O,R2369+1,FALSE)*VLOOKUP(I2369,属性值!A:D,4,FALSE))))</f>
        <v/>
      </c>
      <c r="AC2369" s="90">
        <v>19</v>
      </c>
      <c r="AD2369" s="90" t="str">
        <f>IF(AC2369="","",VLOOKUP(AC2369,状态名词!A:C,2,FALSE))</f>
        <v>rating</v>
      </c>
      <c r="AE2369" s="90" t="str">
        <f>IF(AC2369="","",VLOOKUP(AC2369,状态名词!A:C,3,FALSE))</f>
        <v>暴击+</v>
      </c>
      <c r="AF2369" s="90">
        <v>160</v>
      </c>
    </row>
    <row r="2370" spans="1:32">
      <c r="I2370" s="90" t="str">
        <f>IF(H2370="",I2369,VLOOKUP(H2370,装备类型!A:B,2,FALSE))</f>
        <v>项链</v>
      </c>
      <c r="L2370" s="90" t="s">
        <v>225</v>
      </c>
      <c r="Q2370" s="55" t="str">
        <f t="shared" si="76"/>
        <v/>
      </c>
      <c r="Y2370" s="90" t="str">
        <f>IF(VLOOKUP(I2370,属性值!A:F,2,FALSE)&lt;17,"",IF(P2370="","",INT(VLOOKUP(P2370,属性值!A:G,R2370+1,FALSE)*VLOOKUP(I2370,属性值!A:F,5,FALSE))))</f>
        <v/>
      </c>
      <c r="Z2370" s="90" t="str">
        <f t="shared" si="77"/>
        <v/>
      </c>
      <c r="AA2370" s="90" t="str">
        <f>IF(VLOOKUP(I2370,属性值!A:B,2,FALSE)&gt;16,"",IF(P2370="","",INT(VLOOKUP(P2370,属性值!I:O,R2370+1,FALSE)*VLOOKUP(I2370,属性值!A:D,3,FALSE))))</f>
        <v/>
      </c>
      <c r="AB2370" s="90" t="str">
        <f>IF(VLOOKUP(I2370,属性值!A:B,2,FALSE)&gt;16,"",IF(P2370="","",INT(VLOOKUP(P2370,属性值!I:O,R2370+1,FALSE)*VLOOKUP(I2370,属性值!A:D,4,FALSE))))</f>
        <v/>
      </c>
      <c r="AC2370" s="90">
        <v>24</v>
      </c>
      <c r="AD2370" s="90" t="str">
        <f>IF(AC2370="","",VLOOKUP(AC2370,状态名词!A:C,2,FALSE))</f>
        <v>heal</v>
      </c>
      <c r="AE2370" s="90" t="str">
        <f>IF(AC2370="","",VLOOKUP(AC2370,状态名词!A:C,3,FALSE))</f>
        <v>治疗效果+</v>
      </c>
      <c r="AF2370" s="90">
        <v>160</v>
      </c>
    </row>
    <row r="2371" spans="1:32">
      <c r="A2371" s="90">
        <v>16156</v>
      </c>
      <c r="B2371" s="90">
        <v>20</v>
      </c>
      <c r="C2371" s="90">
        <v>4</v>
      </c>
      <c r="D2371" s="90">
        <v>20</v>
      </c>
      <c r="E2371" s="90">
        <v>5</v>
      </c>
      <c r="F2371" s="90">
        <v>-4</v>
      </c>
      <c r="H2371" s="90">
        <v>16</v>
      </c>
      <c r="I2371" s="90" t="str">
        <f>IF(H2371="",I2370,VLOOKUP(H2371,装备类型!A:B,2,FALSE))</f>
        <v>手镯</v>
      </c>
      <c r="J2371" s="90">
        <v>1</v>
      </c>
      <c r="K2371" s="90" t="s">
        <v>2614</v>
      </c>
      <c r="L2371" s="90" t="s">
        <v>5512</v>
      </c>
      <c r="O2371" s="90">
        <v>1</v>
      </c>
      <c r="P2371" s="90">
        <v>20</v>
      </c>
      <c r="Q2371" s="55">
        <f t="shared" si="76"/>
        <v>25</v>
      </c>
      <c r="R2371" s="90">
        <v>4</v>
      </c>
      <c r="T2371" s="90" t="s">
        <v>3366</v>
      </c>
      <c r="Y2371" s="90" t="str">
        <f>IF(VLOOKUP(I2371,属性值!A:F,2,FALSE)&lt;17,"",IF(P2371="","",INT(VLOOKUP(P2371,属性值!A:G,R2371+1,FALSE)*VLOOKUP(I2371,属性值!A:F,5,FALSE))))</f>
        <v/>
      </c>
      <c r="Z2371" s="90" t="str">
        <f t="shared" si="77"/>
        <v/>
      </c>
      <c r="AA2371" s="90">
        <f>IF(VLOOKUP(I2371,属性值!A:B,2,FALSE)&gt;16,"",IF(P2371="","",INT(VLOOKUP(P2371,属性值!I:O,R2371+1,FALSE)*VLOOKUP(I2371,属性值!A:D,3,FALSE))))</f>
        <v>130</v>
      </c>
      <c r="AB2371" s="90">
        <f>IF(VLOOKUP(I2371,属性值!A:B,2,FALSE)&gt;16,"",IF(P2371="","",INT(VLOOKUP(P2371,属性值!I:O,R2371+1,FALSE)*VLOOKUP(I2371,属性值!A:D,4,FALSE))))</f>
        <v>260</v>
      </c>
      <c r="AC2371" s="90">
        <v>54</v>
      </c>
      <c r="AD2371" s="90" t="str">
        <f>IF(AC2371="","",VLOOKUP(AC2371,状态名词!A:C,2,FALSE))</f>
        <v>spi</v>
      </c>
      <c r="AE2371" s="90" t="str">
        <f>IF(AC2371="","",VLOOKUP(AC2371,状态名词!A:C,3,FALSE))</f>
        <v>精神</v>
      </c>
      <c r="AF2371" s="90">
        <v>20</v>
      </c>
    </row>
    <row r="2372" spans="1:32">
      <c r="I2372" s="90" t="str">
        <f>IF(H2372="",I2371,VLOOKUP(H2372,装备类型!A:B,2,FALSE))</f>
        <v>手镯</v>
      </c>
      <c r="L2372" s="90" t="s">
        <v>225</v>
      </c>
      <c r="Q2372" s="55" t="str">
        <f t="shared" si="76"/>
        <v/>
      </c>
      <c r="Y2372" s="90" t="str">
        <f>IF(VLOOKUP(I2372,属性值!A:F,2,FALSE)&lt;17,"",IF(P2372="","",INT(VLOOKUP(P2372,属性值!A:G,R2372+1,FALSE)*VLOOKUP(I2372,属性值!A:F,5,FALSE))))</f>
        <v/>
      </c>
      <c r="Z2372" s="90" t="str">
        <f t="shared" si="77"/>
        <v/>
      </c>
      <c r="AA2372" s="90" t="str">
        <f>IF(VLOOKUP(I2372,属性值!A:B,2,FALSE)&gt;16,"",IF(P2372="","",INT(VLOOKUP(P2372,属性值!I:O,R2372+1,FALSE)*VLOOKUP(I2372,属性值!A:D,3,FALSE))))</f>
        <v/>
      </c>
      <c r="AB2372" s="90" t="str">
        <f>IF(VLOOKUP(I2372,属性值!A:B,2,FALSE)&gt;16,"",IF(P2372="","",INT(VLOOKUP(P2372,属性值!I:O,R2372+1,FALSE)*VLOOKUP(I2372,属性值!A:D,4,FALSE))))</f>
        <v/>
      </c>
      <c r="AC2372" s="90">
        <v>19</v>
      </c>
      <c r="AD2372" s="90" t="str">
        <f>IF(AC2372="","",VLOOKUP(AC2372,状态名词!A:C,2,FALSE))</f>
        <v>rating</v>
      </c>
      <c r="AE2372" s="90" t="str">
        <f>IF(AC2372="","",VLOOKUP(AC2372,状态名词!A:C,3,FALSE))</f>
        <v>暴击+</v>
      </c>
      <c r="AF2372" s="90">
        <v>60</v>
      </c>
    </row>
    <row r="2373" spans="1:32">
      <c r="I2373" s="90" t="str">
        <f>IF(H2373="",I2372,VLOOKUP(H2373,装备类型!A:B,2,FALSE))</f>
        <v>手镯</v>
      </c>
      <c r="L2373" s="90" t="s">
        <v>225</v>
      </c>
      <c r="Q2373" s="55" t="str">
        <f t="shared" si="76"/>
        <v/>
      </c>
      <c r="Y2373" s="90" t="str">
        <f>IF(VLOOKUP(I2373,属性值!A:F,2,FALSE)&lt;17,"",IF(P2373="","",INT(VLOOKUP(P2373,属性值!A:G,R2373+1,FALSE)*VLOOKUP(I2373,属性值!A:F,5,FALSE))))</f>
        <v/>
      </c>
      <c r="Z2373" s="90" t="str">
        <f t="shared" si="77"/>
        <v/>
      </c>
      <c r="AA2373" s="90" t="str">
        <f>IF(VLOOKUP(I2373,属性值!A:B,2,FALSE)&gt;16,"",IF(P2373="","",INT(VLOOKUP(P2373,属性值!I:O,R2373+1,FALSE)*VLOOKUP(I2373,属性值!A:D,3,FALSE))))</f>
        <v/>
      </c>
      <c r="AB2373" s="90" t="str">
        <f>IF(VLOOKUP(I2373,属性值!A:B,2,FALSE)&gt;16,"",IF(P2373="","",INT(VLOOKUP(P2373,属性值!I:O,R2373+1,FALSE)*VLOOKUP(I2373,属性值!A:D,4,FALSE))))</f>
        <v/>
      </c>
      <c r="AC2373" s="90">
        <v>24</v>
      </c>
      <c r="AD2373" s="90" t="str">
        <f>IF(AC2373="","",VLOOKUP(AC2373,状态名词!A:C,2,FALSE))</f>
        <v>heal</v>
      </c>
      <c r="AE2373" s="90" t="str">
        <f>IF(AC2373="","",VLOOKUP(AC2373,状态名词!A:C,3,FALSE))</f>
        <v>治疗效果+</v>
      </c>
      <c r="AF2373" s="90">
        <v>60</v>
      </c>
    </row>
    <row r="2374" spans="1:32">
      <c r="I2374" s="90" t="str">
        <f>IF(H2374="",I2373,VLOOKUP(H2374,装备类型!A:B,2,FALSE))</f>
        <v>手镯</v>
      </c>
      <c r="J2374" s="90">
        <v>2</v>
      </c>
      <c r="K2374" s="90" t="s">
        <v>2615</v>
      </c>
      <c r="L2374" s="90" t="s">
        <v>2599</v>
      </c>
      <c r="O2374" s="90">
        <v>1</v>
      </c>
      <c r="P2374" s="90">
        <v>40</v>
      </c>
      <c r="Q2374" s="55">
        <f t="shared" si="76"/>
        <v>45</v>
      </c>
      <c r="R2374" s="90">
        <v>4</v>
      </c>
      <c r="T2374" s="90" t="s">
        <v>3366</v>
      </c>
      <c r="Y2374" s="90" t="str">
        <f>IF(VLOOKUP(I2374,属性值!A:F,2,FALSE)&lt;17,"",IF(P2374="","",INT(VLOOKUP(P2374,属性值!A:G,R2374+1,FALSE)*VLOOKUP(I2374,属性值!A:F,5,FALSE))))</f>
        <v/>
      </c>
      <c r="Z2374" s="90" t="str">
        <f t="shared" si="77"/>
        <v/>
      </c>
      <c r="AA2374" s="90">
        <f>IF(VLOOKUP(I2374,属性值!A:B,2,FALSE)&gt;16,"",IF(P2374="","",INT(VLOOKUP(P2374,属性值!I:O,R2374+1,FALSE)*VLOOKUP(I2374,属性值!A:D,3,FALSE))))</f>
        <v>286</v>
      </c>
      <c r="AB2374" s="90">
        <f>IF(VLOOKUP(I2374,属性值!A:B,2,FALSE)&gt;16,"",IF(P2374="","",INT(VLOOKUP(P2374,属性值!I:O,R2374+1,FALSE)*VLOOKUP(I2374,属性值!A:D,4,FALSE))))</f>
        <v>572</v>
      </c>
      <c r="AC2374" s="90">
        <v>54</v>
      </c>
      <c r="AD2374" s="90" t="str">
        <f>IF(AC2374="","",VLOOKUP(AC2374,状态名词!A:C,2,FALSE))</f>
        <v>spi</v>
      </c>
      <c r="AE2374" s="90" t="str">
        <f>IF(AC2374="","",VLOOKUP(AC2374,状态名词!A:C,3,FALSE))</f>
        <v>精神</v>
      </c>
      <c r="AF2374" s="90">
        <v>40</v>
      </c>
    </row>
    <row r="2375" spans="1:32">
      <c r="I2375" s="90" t="str">
        <f>IF(H2375="",I2374,VLOOKUP(H2375,装备类型!A:B,2,FALSE))</f>
        <v>手镯</v>
      </c>
      <c r="L2375" s="90" t="s">
        <v>225</v>
      </c>
      <c r="Q2375" s="55" t="str">
        <f t="shared" si="76"/>
        <v/>
      </c>
      <c r="Y2375" s="90" t="str">
        <f>IF(VLOOKUP(I2375,属性值!A:F,2,FALSE)&lt;17,"",IF(P2375="","",INT(VLOOKUP(P2375,属性值!A:G,R2375+1,FALSE)*VLOOKUP(I2375,属性值!A:F,5,FALSE))))</f>
        <v/>
      </c>
      <c r="Z2375" s="90" t="str">
        <f t="shared" si="77"/>
        <v/>
      </c>
      <c r="AA2375" s="90" t="str">
        <f>IF(VLOOKUP(I2375,属性值!A:B,2,FALSE)&gt;16,"",IF(P2375="","",INT(VLOOKUP(P2375,属性值!I:O,R2375+1,FALSE)*VLOOKUP(I2375,属性值!A:D,3,FALSE))))</f>
        <v/>
      </c>
      <c r="AB2375" s="90" t="str">
        <f>IF(VLOOKUP(I2375,属性值!A:B,2,FALSE)&gt;16,"",IF(P2375="","",INT(VLOOKUP(P2375,属性值!I:O,R2375+1,FALSE)*VLOOKUP(I2375,属性值!A:D,4,FALSE))))</f>
        <v/>
      </c>
      <c r="AC2375" s="90">
        <v>19</v>
      </c>
      <c r="AD2375" s="90" t="str">
        <f>IF(AC2375="","",VLOOKUP(AC2375,状态名词!A:C,2,FALSE))</f>
        <v>rating</v>
      </c>
      <c r="AE2375" s="90" t="str">
        <f>IF(AC2375="","",VLOOKUP(AC2375,状态名词!A:C,3,FALSE))</f>
        <v>暴击+</v>
      </c>
      <c r="AF2375" s="90">
        <v>100</v>
      </c>
    </row>
    <row r="2376" spans="1:32">
      <c r="I2376" s="90" t="str">
        <f>IF(H2376="",I2375,VLOOKUP(H2376,装备类型!A:B,2,FALSE))</f>
        <v>手镯</v>
      </c>
      <c r="L2376" s="90" t="s">
        <v>225</v>
      </c>
      <c r="Q2376" s="55" t="str">
        <f t="shared" si="76"/>
        <v/>
      </c>
      <c r="Y2376" s="90" t="str">
        <f>IF(VLOOKUP(I2376,属性值!A:F,2,FALSE)&lt;17,"",IF(P2376="","",INT(VLOOKUP(P2376,属性值!A:G,R2376+1,FALSE)*VLOOKUP(I2376,属性值!A:F,5,FALSE))))</f>
        <v/>
      </c>
      <c r="Z2376" s="90" t="str">
        <f t="shared" si="77"/>
        <v/>
      </c>
      <c r="AA2376" s="90" t="str">
        <f>IF(VLOOKUP(I2376,属性值!A:B,2,FALSE)&gt;16,"",IF(P2376="","",INT(VLOOKUP(P2376,属性值!I:O,R2376+1,FALSE)*VLOOKUP(I2376,属性值!A:D,3,FALSE))))</f>
        <v/>
      </c>
      <c r="AB2376" s="90" t="str">
        <f>IF(VLOOKUP(I2376,属性值!A:B,2,FALSE)&gt;16,"",IF(P2376="","",INT(VLOOKUP(P2376,属性值!I:O,R2376+1,FALSE)*VLOOKUP(I2376,属性值!A:D,4,FALSE))))</f>
        <v/>
      </c>
      <c r="AC2376" s="90">
        <v>24</v>
      </c>
      <c r="AD2376" s="90" t="str">
        <f>IF(AC2376="","",VLOOKUP(AC2376,状态名词!A:C,2,FALSE))</f>
        <v>heal</v>
      </c>
      <c r="AE2376" s="90" t="str">
        <f>IF(AC2376="","",VLOOKUP(AC2376,状态名词!A:C,3,FALSE))</f>
        <v>治疗效果+</v>
      </c>
      <c r="AF2376" s="90">
        <v>100</v>
      </c>
    </row>
    <row r="2377" spans="1:32">
      <c r="I2377" s="90" t="str">
        <f>IF(H2377="",I2376,VLOOKUP(H2377,装备类型!A:B,2,FALSE))</f>
        <v>手镯</v>
      </c>
      <c r="J2377" s="90">
        <v>3</v>
      </c>
      <c r="K2377" s="90" t="s">
        <v>2616</v>
      </c>
      <c r="L2377" s="90" t="s">
        <v>2599</v>
      </c>
      <c r="O2377" s="90">
        <v>1</v>
      </c>
      <c r="P2377" s="90">
        <v>60</v>
      </c>
      <c r="Q2377" s="55">
        <f t="shared" si="76"/>
        <v>67</v>
      </c>
      <c r="R2377" s="90">
        <v>5</v>
      </c>
      <c r="T2377" s="90" t="s">
        <v>3366</v>
      </c>
      <c r="U2377" s="90">
        <v>33802</v>
      </c>
      <c r="Y2377" s="90" t="str">
        <f>IF(VLOOKUP(I2377,属性值!A:F,2,FALSE)&lt;17,"",IF(P2377="","",INT(VLOOKUP(P2377,属性值!A:G,R2377+1,FALSE)*VLOOKUP(I2377,属性值!A:F,5,FALSE))))</f>
        <v/>
      </c>
      <c r="Z2377" s="90" t="str">
        <f t="shared" si="77"/>
        <v/>
      </c>
      <c r="AA2377" s="90">
        <f>IF(VLOOKUP(I2377,属性值!A:B,2,FALSE)&gt;16,"",IF(P2377="","",INT(VLOOKUP(P2377,属性值!I:O,R2377+1,FALSE)*VLOOKUP(I2377,属性值!A:D,3,FALSE))))</f>
        <v>642</v>
      </c>
      <c r="AB2377" s="90">
        <f>IF(VLOOKUP(I2377,属性值!A:B,2,FALSE)&gt;16,"",IF(P2377="","",INT(VLOOKUP(P2377,属性值!I:O,R2377+1,FALSE)*VLOOKUP(I2377,属性值!A:D,4,FALSE))))</f>
        <v>1285</v>
      </c>
      <c r="AC2377" s="90">
        <v>54</v>
      </c>
      <c r="AD2377" s="90" t="str">
        <f>IF(AC2377="","",VLOOKUP(AC2377,状态名词!A:C,2,FALSE))</f>
        <v>spi</v>
      </c>
      <c r="AE2377" s="90" t="str">
        <f>IF(AC2377="","",VLOOKUP(AC2377,状态名词!A:C,3,FALSE))</f>
        <v>精神</v>
      </c>
      <c r="AF2377" s="90">
        <v>70</v>
      </c>
    </row>
    <row r="2378" spans="1:32">
      <c r="I2378" s="90" t="str">
        <f>IF(H2378="",I2377,VLOOKUP(H2378,装备类型!A:B,2,FALSE))</f>
        <v>手镯</v>
      </c>
      <c r="L2378" s="90" t="s">
        <v>225</v>
      </c>
      <c r="Q2378" s="55" t="str">
        <f t="shared" si="76"/>
        <v/>
      </c>
      <c r="Y2378" s="90" t="str">
        <f>IF(VLOOKUP(I2378,属性值!A:F,2,FALSE)&lt;17,"",IF(P2378="","",INT(VLOOKUP(P2378,属性值!A:G,R2378+1,FALSE)*VLOOKUP(I2378,属性值!A:F,5,FALSE))))</f>
        <v/>
      </c>
      <c r="Z2378" s="90" t="str">
        <f t="shared" si="77"/>
        <v/>
      </c>
      <c r="AA2378" s="90" t="str">
        <f>IF(VLOOKUP(I2378,属性值!A:B,2,FALSE)&gt;16,"",IF(P2378="","",INT(VLOOKUP(P2378,属性值!I:O,R2378+1,FALSE)*VLOOKUP(I2378,属性值!A:D,3,FALSE))))</f>
        <v/>
      </c>
      <c r="AB2378" s="90" t="str">
        <f>IF(VLOOKUP(I2378,属性值!A:B,2,FALSE)&gt;16,"",IF(P2378="","",INT(VLOOKUP(P2378,属性值!I:O,R2378+1,FALSE)*VLOOKUP(I2378,属性值!A:D,4,FALSE))))</f>
        <v/>
      </c>
      <c r="AC2378" s="90">
        <v>19</v>
      </c>
      <c r="AD2378" s="90" t="str">
        <f>IF(AC2378="","",VLOOKUP(AC2378,状态名词!A:C,2,FALSE))</f>
        <v>rating</v>
      </c>
      <c r="AE2378" s="90" t="str">
        <f>IF(AC2378="","",VLOOKUP(AC2378,状态名词!A:C,3,FALSE))</f>
        <v>暴击+</v>
      </c>
      <c r="AF2378" s="90">
        <v>160</v>
      </c>
    </row>
    <row r="2379" spans="1:32">
      <c r="I2379" s="90" t="str">
        <f>IF(H2379="",I2378,VLOOKUP(H2379,装备类型!A:B,2,FALSE))</f>
        <v>手镯</v>
      </c>
      <c r="L2379" s="90" t="s">
        <v>225</v>
      </c>
      <c r="Q2379" s="55" t="str">
        <f t="shared" si="76"/>
        <v/>
      </c>
      <c r="Y2379" s="90" t="str">
        <f>IF(VLOOKUP(I2379,属性值!A:F,2,FALSE)&lt;17,"",IF(P2379="","",INT(VLOOKUP(P2379,属性值!A:G,R2379+1,FALSE)*VLOOKUP(I2379,属性值!A:F,5,FALSE))))</f>
        <v/>
      </c>
      <c r="Z2379" s="90" t="str">
        <f t="shared" si="77"/>
        <v/>
      </c>
      <c r="AA2379" s="90" t="str">
        <f>IF(VLOOKUP(I2379,属性值!A:B,2,FALSE)&gt;16,"",IF(P2379="","",INT(VLOOKUP(P2379,属性值!I:O,R2379+1,FALSE)*VLOOKUP(I2379,属性值!A:D,3,FALSE))))</f>
        <v/>
      </c>
      <c r="AB2379" s="90" t="str">
        <f>IF(VLOOKUP(I2379,属性值!A:B,2,FALSE)&gt;16,"",IF(P2379="","",INT(VLOOKUP(P2379,属性值!I:O,R2379+1,FALSE)*VLOOKUP(I2379,属性值!A:D,4,FALSE))))</f>
        <v/>
      </c>
      <c r="AC2379" s="90">
        <v>24</v>
      </c>
      <c r="AD2379" s="90" t="str">
        <f>IF(AC2379="","",VLOOKUP(AC2379,状态名词!A:C,2,FALSE))</f>
        <v>heal</v>
      </c>
      <c r="AE2379" s="90" t="str">
        <f>IF(AC2379="","",VLOOKUP(AC2379,状态名词!A:C,3,FALSE))</f>
        <v>治疗效果+</v>
      </c>
      <c r="AF2379" s="90">
        <v>160</v>
      </c>
    </row>
    <row r="2380" spans="1:32">
      <c r="A2380" s="90">
        <v>16157</v>
      </c>
      <c r="B2380" s="90">
        <v>20</v>
      </c>
      <c r="C2380" s="90">
        <v>4</v>
      </c>
      <c r="D2380" s="90">
        <v>20</v>
      </c>
      <c r="E2380" s="90">
        <v>5</v>
      </c>
      <c r="F2380" s="90">
        <v>-4</v>
      </c>
      <c r="H2380" s="90">
        <v>11</v>
      </c>
      <c r="I2380" s="90" t="str">
        <f>IF(H2380="",I2379,VLOOKUP(H2380,装备类型!A:B,2,FALSE))</f>
        <v>头部</v>
      </c>
      <c r="J2380" s="90">
        <v>1</v>
      </c>
      <c r="K2380" s="90" t="s">
        <v>2617</v>
      </c>
      <c r="L2380" s="90" t="s">
        <v>5513</v>
      </c>
      <c r="O2380" s="90">
        <v>1</v>
      </c>
      <c r="P2380" s="90">
        <v>20</v>
      </c>
      <c r="Q2380" s="55">
        <f t="shared" si="76"/>
        <v>25</v>
      </c>
      <c r="R2380" s="90">
        <v>4</v>
      </c>
      <c r="T2380" s="90" t="s">
        <v>3367</v>
      </c>
      <c r="Y2380" s="90" t="str">
        <f>IF(VLOOKUP(I2380,属性值!A:F,2,FALSE)&lt;17,"",IF(P2380="","",INT(VLOOKUP(P2380,属性值!A:G,R2380+1,FALSE)*VLOOKUP(I2380,属性值!A:F,5,FALSE))))</f>
        <v/>
      </c>
      <c r="Z2380" s="90" t="str">
        <f t="shared" si="77"/>
        <v/>
      </c>
      <c r="AA2380" s="90">
        <f>IF(VLOOKUP(I2380,属性值!A:B,2,FALSE)&gt;16,"",IF(P2380="","",INT(VLOOKUP(P2380,属性值!I:O,R2380+1,FALSE)*VLOOKUP(I2380,属性值!A:D,3,FALSE))))</f>
        <v>260</v>
      </c>
      <c r="AB2380" s="90">
        <f>IF(VLOOKUP(I2380,属性值!A:B,2,FALSE)&gt;16,"",IF(P2380="","",INT(VLOOKUP(P2380,属性值!I:O,R2380+1,FALSE)*VLOOKUP(I2380,属性值!A:D,4,FALSE))))</f>
        <v>130</v>
      </c>
      <c r="AC2380" s="90">
        <v>58</v>
      </c>
      <c r="AD2380" s="90" t="str">
        <f>IF(AC2380="","",VLOOKUP(AC2380,状态名词!A:C,2,FALSE))</f>
        <v>vit</v>
      </c>
      <c r="AE2380" s="90" t="str">
        <f>IF(AC2380="","",VLOOKUP(AC2380,状态名词!A:C,3,FALSE))</f>
        <v>体力</v>
      </c>
      <c r="AF2380" s="90">
        <v>40</v>
      </c>
    </row>
    <row r="2381" spans="1:32">
      <c r="I2381" s="90" t="str">
        <f>IF(H2381="",I2380,VLOOKUP(H2381,装备类型!A:B,2,FALSE))</f>
        <v>头部</v>
      </c>
      <c r="L2381" s="90" t="s">
        <v>225</v>
      </c>
      <c r="Q2381" s="55" t="str">
        <f t="shared" si="76"/>
        <v/>
      </c>
      <c r="Y2381" s="90" t="str">
        <f>IF(VLOOKUP(I2381,属性值!A:F,2,FALSE)&lt;17,"",IF(P2381="","",INT(VLOOKUP(P2381,属性值!A:G,R2381+1,FALSE)*VLOOKUP(I2381,属性值!A:F,5,FALSE))))</f>
        <v/>
      </c>
      <c r="Z2381" s="90" t="str">
        <f t="shared" si="77"/>
        <v/>
      </c>
      <c r="AA2381" s="90" t="str">
        <f>IF(VLOOKUP(I2381,属性值!A:B,2,FALSE)&gt;16,"",IF(P2381="","",INT(VLOOKUP(P2381,属性值!I:O,R2381+1,FALSE)*VLOOKUP(I2381,属性值!A:D,3,FALSE))))</f>
        <v/>
      </c>
      <c r="AB2381" s="90" t="str">
        <f>IF(VLOOKUP(I2381,属性值!A:B,2,FALSE)&gt;16,"",IF(P2381="","",INT(VLOOKUP(P2381,属性值!I:O,R2381+1,FALSE)*VLOOKUP(I2381,属性值!A:D,4,FALSE))))</f>
        <v/>
      </c>
      <c r="AC2381" s="90">
        <v>24</v>
      </c>
      <c r="AD2381" s="90" t="str">
        <f>IF(AC2381="","",VLOOKUP(AC2381,状态名词!A:C,2,FALSE))</f>
        <v>heal</v>
      </c>
      <c r="AE2381" s="90" t="str">
        <f>IF(AC2381="","",VLOOKUP(AC2381,状态名词!A:C,3,FALSE))</f>
        <v>治疗效果+</v>
      </c>
      <c r="AF2381" s="90">
        <v>240</v>
      </c>
    </row>
    <row r="2382" spans="1:32">
      <c r="I2382" s="90" t="str">
        <f>IF(H2382="",I2381,VLOOKUP(H2382,装备类型!A:B,2,FALSE))</f>
        <v>头部</v>
      </c>
      <c r="L2382" s="90" t="s">
        <v>225</v>
      </c>
      <c r="Q2382" s="55" t="str">
        <f t="shared" si="76"/>
        <v/>
      </c>
      <c r="Y2382" s="90" t="str">
        <f>IF(VLOOKUP(I2382,属性值!A:F,2,FALSE)&lt;17,"",IF(P2382="","",INT(VLOOKUP(P2382,属性值!A:G,R2382+1,FALSE)*VLOOKUP(I2382,属性值!A:F,5,FALSE))))</f>
        <v/>
      </c>
      <c r="Z2382" s="90" t="str">
        <f t="shared" si="77"/>
        <v/>
      </c>
      <c r="AA2382" s="90" t="str">
        <f>IF(VLOOKUP(I2382,属性值!A:B,2,FALSE)&gt;16,"",IF(P2382="","",INT(VLOOKUP(P2382,属性值!I:O,R2382+1,FALSE)*VLOOKUP(I2382,属性值!A:D,3,FALSE))))</f>
        <v/>
      </c>
      <c r="AB2382" s="90" t="str">
        <f>IF(VLOOKUP(I2382,属性值!A:B,2,FALSE)&gt;16,"",IF(P2382="","",INT(VLOOKUP(P2382,属性值!I:O,R2382+1,FALSE)*VLOOKUP(I2382,属性值!A:D,4,FALSE))))</f>
        <v/>
      </c>
      <c r="AC2382" s="90">
        <v>19</v>
      </c>
      <c r="AD2382" s="90" t="str">
        <f>IF(AC2382="","",VLOOKUP(AC2382,状态名词!A:C,2,FALSE))</f>
        <v>rating</v>
      </c>
      <c r="AE2382" s="90" t="str">
        <f>IF(AC2382="","",VLOOKUP(AC2382,状态名词!A:C,3,FALSE))</f>
        <v>暴击+</v>
      </c>
      <c r="AF2382" s="90">
        <v>240</v>
      </c>
    </row>
    <row r="2383" spans="1:32">
      <c r="I2383" s="90" t="str">
        <f>IF(H2383="",I2382,VLOOKUP(H2383,装备类型!A:B,2,FALSE))</f>
        <v>头部</v>
      </c>
      <c r="J2383" s="90">
        <v>2</v>
      </c>
      <c r="K2383" s="90" t="s">
        <v>2619</v>
      </c>
      <c r="L2383" s="90" t="s">
        <v>2618</v>
      </c>
      <c r="O2383" s="90">
        <v>1</v>
      </c>
      <c r="P2383" s="90">
        <v>40</v>
      </c>
      <c r="Q2383" s="55">
        <f t="shared" si="76"/>
        <v>45</v>
      </c>
      <c r="R2383" s="90">
        <v>4</v>
      </c>
      <c r="T2383" s="90" t="s">
        <v>3367</v>
      </c>
      <c r="Y2383" s="90" t="str">
        <f>IF(VLOOKUP(I2383,属性值!A:F,2,FALSE)&lt;17,"",IF(P2383="","",INT(VLOOKUP(P2383,属性值!A:G,R2383+1,FALSE)*VLOOKUP(I2383,属性值!A:F,5,FALSE))))</f>
        <v/>
      </c>
      <c r="Z2383" s="90" t="str">
        <f t="shared" si="77"/>
        <v/>
      </c>
      <c r="AA2383" s="90">
        <f>IF(VLOOKUP(I2383,属性值!A:B,2,FALSE)&gt;16,"",IF(P2383="","",INT(VLOOKUP(P2383,属性值!I:O,R2383+1,FALSE)*VLOOKUP(I2383,属性值!A:D,3,FALSE))))</f>
        <v>572</v>
      </c>
      <c r="AB2383" s="90">
        <f>IF(VLOOKUP(I2383,属性值!A:B,2,FALSE)&gt;16,"",IF(P2383="","",INT(VLOOKUP(P2383,属性值!I:O,R2383+1,FALSE)*VLOOKUP(I2383,属性值!A:D,4,FALSE))))</f>
        <v>286</v>
      </c>
      <c r="AC2383" s="90">
        <v>58</v>
      </c>
      <c r="AD2383" s="90" t="str">
        <f>IF(AC2383="","",VLOOKUP(AC2383,状态名词!A:C,2,FALSE))</f>
        <v>vit</v>
      </c>
      <c r="AE2383" s="90" t="str">
        <f>IF(AC2383="","",VLOOKUP(AC2383,状态名词!A:C,3,FALSE))</f>
        <v>体力</v>
      </c>
      <c r="AF2383" s="90">
        <v>70</v>
      </c>
    </row>
    <row r="2384" spans="1:32">
      <c r="I2384" s="90" t="str">
        <f>IF(H2384="",I2383,VLOOKUP(H2384,装备类型!A:B,2,FALSE))</f>
        <v>头部</v>
      </c>
      <c r="L2384" s="90" t="s">
        <v>225</v>
      </c>
      <c r="Q2384" s="55" t="str">
        <f t="shared" si="76"/>
        <v/>
      </c>
      <c r="Y2384" s="90" t="str">
        <f>IF(VLOOKUP(I2384,属性值!A:F,2,FALSE)&lt;17,"",IF(P2384="","",INT(VLOOKUP(P2384,属性值!A:G,R2384+1,FALSE)*VLOOKUP(I2384,属性值!A:F,5,FALSE))))</f>
        <v/>
      </c>
      <c r="Z2384" s="90" t="str">
        <f t="shared" si="77"/>
        <v/>
      </c>
      <c r="AA2384" s="90" t="str">
        <f>IF(VLOOKUP(I2384,属性值!A:B,2,FALSE)&gt;16,"",IF(P2384="","",INT(VLOOKUP(P2384,属性值!I:O,R2384+1,FALSE)*VLOOKUP(I2384,属性值!A:D,3,FALSE))))</f>
        <v/>
      </c>
      <c r="AB2384" s="90" t="str">
        <f>IF(VLOOKUP(I2384,属性值!A:B,2,FALSE)&gt;16,"",IF(P2384="","",INT(VLOOKUP(P2384,属性值!I:O,R2384+1,FALSE)*VLOOKUP(I2384,属性值!A:D,4,FALSE))))</f>
        <v/>
      </c>
      <c r="AC2384" s="90">
        <v>24</v>
      </c>
      <c r="AD2384" s="90" t="str">
        <f>IF(AC2384="","",VLOOKUP(AC2384,状态名词!A:C,2,FALSE))</f>
        <v>heal</v>
      </c>
      <c r="AE2384" s="90" t="str">
        <f>IF(AC2384="","",VLOOKUP(AC2384,状态名词!A:C,3,FALSE))</f>
        <v>治疗效果+</v>
      </c>
      <c r="AF2384" s="90">
        <v>360</v>
      </c>
    </row>
    <row r="2385" spans="1:32">
      <c r="I2385" s="90" t="str">
        <f>IF(H2385="",I2384,VLOOKUP(H2385,装备类型!A:B,2,FALSE))</f>
        <v>头部</v>
      </c>
      <c r="L2385" s="90" t="s">
        <v>225</v>
      </c>
      <c r="Q2385" s="55" t="str">
        <f t="shared" si="76"/>
        <v/>
      </c>
      <c r="Y2385" s="90" t="str">
        <f>IF(VLOOKUP(I2385,属性值!A:F,2,FALSE)&lt;17,"",IF(P2385="","",INT(VLOOKUP(P2385,属性值!A:G,R2385+1,FALSE)*VLOOKUP(I2385,属性值!A:F,5,FALSE))))</f>
        <v/>
      </c>
      <c r="Z2385" s="90" t="str">
        <f t="shared" si="77"/>
        <v/>
      </c>
      <c r="AA2385" s="90" t="str">
        <f>IF(VLOOKUP(I2385,属性值!A:B,2,FALSE)&gt;16,"",IF(P2385="","",INT(VLOOKUP(P2385,属性值!I:O,R2385+1,FALSE)*VLOOKUP(I2385,属性值!A:D,3,FALSE))))</f>
        <v/>
      </c>
      <c r="AB2385" s="90" t="str">
        <f>IF(VLOOKUP(I2385,属性值!A:B,2,FALSE)&gt;16,"",IF(P2385="","",INT(VLOOKUP(P2385,属性值!I:O,R2385+1,FALSE)*VLOOKUP(I2385,属性值!A:D,4,FALSE))))</f>
        <v/>
      </c>
      <c r="AC2385" s="90">
        <v>19</v>
      </c>
      <c r="AD2385" s="90" t="str">
        <f>IF(AC2385="","",VLOOKUP(AC2385,状态名词!A:C,2,FALSE))</f>
        <v>rating</v>
      </c>
      <c r="AE2385" s="90" t="str">
        <f>IF(AC2385="","",VLOOKUP(AC2385,状态名词!A:C,3,FALSE))</f>
        <v>暴击+</v>
      </c>
      <c r="AF2385" s="90">
        <v>360</v>
      </c>
    </row>
    <row r="2386" spans="1:32">
      <c r="I2386" s="90" t="str">
        <f>IF(H2386="",I2385,VLOOKUP(H2386,装备类型!A:B,2,FALSE))</f>
        <v>头部</v>
      </c>
      <c r="J2386" s="90">
        <v>3</v>
      </c>
      <c r="K2386" s="90" t="s">
        <v>2620</v>
      </c>
      <c r="L2386" s="90" t="s">
        <v>2618</v>
      </c>
      <c r="O2386" s="90">
        <v>1</v>
      </c>
      <c r="P2386" s="90">
        <v>60</v>
      </c>
      <c r="Q2386" s="55">
        <f t="shared" si="76"/>
        <v>67</v>
      </c>
      <c r="R2386" s="90">
        <v>5</v>
      </c>
      <c r="T2386" s="90" t="s">
        <v>3367</v>
      </c>
      <c r="U2386" s="90">
        <v>33549</v>
      </c>
      <c r="X2386" s="90" t="s">
        <v>2845</v>
      </c>
      <c r="Y2386" s="90" t="str">
        <f>IF(VLOOKUP(I2386,属性值!A:F,2,FALSE)&lt;17,"",IF(P2386="","",INT(VLOOKUP(P2386,属性值!A:G,R2386+1,FALSE)*VLOOKUP(I2386,属性值!A:F,5,FALSE))))</f>
        <v/>
      </c>
      <c r="Z2386" s="90" t="str">
        <f t="shared" si="77"/>
        <v/>
      </c>
      <c r="AA2386" s="90">
        <f>IF(VLOOKUP(I2386,属性值!A:B,2,FALSE)&gt;16,"",IF(P2386="","",INT(VLOOKUP(P2386,属性值!I:O,R2386+1,FALSE)*VLOOKUP(I2386,属性值!A:D,3,FALSE))))</f>
        <v>1285</v>
      </c>
      <c r="AB2386" s="90">
        <f>IF(VLOOKUP(I2386,属性值!A:B,2,FALSE)&gt;16,"",IF(P2386="","",INT(VLOOKUP(P2386,属性值!I:O,R2386+1,FALSE)*VLOOKUP(I2386,属性值!A:D,4,FALSE))))</f>
        <v>642</v>
      </c>
      <c r="AC2386" s="90">
        <v>58</v>
      </c>
      <c r="AD2386" s="90" t="str">
        <f>IF(AC2386="","",VLOOKUP(AC2386,状态名词!A:C,2,FALSE))</f>
        <v>vit</v>
      </c>
      <c r="AE2386" s="90" t="str">
        <f>IF(AC2386="","",VLOOKUP(AC2386,状态名词!A:C,3,FALSE))</f>
        <v>体力</v>
      </c>
      <c r="AF2386" s="90">
        <v>110</v>
      </c>
    </row>
    <row r="2387" spans="1:32">
      <c r="I2387" s="90" t="str">
        <f>IF(H2387="",I2386,VLOOKUP(H2387,装备类型!A:B,2,FALSE))</f>
        <v>头部</v>
      </c>
      <c r="L2387" s="90" t="s">
        <v>225</v>
      </c>
      <c r="Q2387" s="55" t="str">
        <f t="shared" si="76"/>
        <v/>
      </c>
      <c r="Y2387" s="90" t="str">
        <f>IF(VLOOKUP(I2387,属性值!A:F,2,FALSE)&lt;17,"",IF(P2387="","",INT(VLOOKUP(P2387,属性值!A:G,R2387+1,FALSE)*VLOOKUP(I2387,属性值!A:F,5,FALSE))))</f>
        <v/>
      </c>
      <c r="Z2387" s="90" t="str">
        <f t="shared" si="77"/>
        <v/>
      </c>
      <c r="AA2387" s="90" t="str">
        <f>IF(VLOOKUP(I2387,属性值!A:B,2,FALSE)&gt;16,"",IF(P2387="","",INT(VLOOKUP(P2387,属性值!I:O,R2387+1,FALSE)*VLOOKUP(I2387,属性值!A:D,3,FALSE))))</f>
        <v/>
      </c>
      <c r="AB2387" s="90" t="str">
        <f>IF(VLOOKUP(I2387,属性值!A:B,2,FALSE)&gt;16,"",IF(P2387="","",INT(VLOOKUP(P2387,属性值!I:O,R2387+1,FALSE)*VLOOKUP(I2387,属性值!A:D,4,FALSE))))</f>
        <v/>
      </c>
      <c r="AC2387" s="90">
        <v>24</v>
      </c>
      <c r="AD2387" s="90" t="str">
        <f>IF(AC2387="","",VLOOKUP(AC2387,状态名词!A:C,2,FALSE))</f>
        <v>heal</v>
      </c>
      <c r="AE2387" s="90" t="str">
        <f>IF(AC2387="","",VLOOKUP(AC2387,状态名词!A:C,3,FALSE))</f>
        <v>治疗效果+</v>
      </c>
      <c r="AF2387" s="90">
        <v>590</v>
      </c>
    </row>
    <row r="2388" spans="1:32">
      <c r="I2388" s="90" t="str">
        <f>IF(H2388="",I2387,VLOOKUP(H2388,装备类型!A:B,2,FALSE))</f>
        <v>头部</v>
      </c>
      <c r="L2388" s="90" t="s">
        <v>225</v>
      </c>
      <c r="Q2388" s="55" t="str">
        <f t="shared" si="76"/>
        <v/>
      </c>
      <c r="Y2388" s="90" t="str">
        <f>IF(VLOOKUP(I2388,属性值!A:F,2,FALSE)&lt;17,"",IF(P2388="","",INT(VLOOKUP(P2388,属性值!A:G,R2388+1,FALSE)*VLOOKUP(I2388,属性值!A:F,5,FALSE))))</f>
        <v/>
      </c>
      <c r="Z2388" s="90" t="str">
        <f t="shared" si="77"/>
        <v/>
      </c>
      <c r="AA2388" s="90" t="str">
        <f>IF(VLOOKUP(I2388,属性值!A:B,2,FALSE)&gt;16,"",IF(P2388="","",INT(VLOOKUP(P2388,属性值!I:O,R2388+1,FALSE)*VLOOKUP(I2388,属性值!A:D,3,FALSE))))</f>
        <v/>
      </c>
      <c r="AB2388" s="90" t="str">
        <f>IF(VLOOKUP(I2388,属性值!A:B,2,FALSE)&gt;16,"",IF(P2388="","",INT(VLOOKUP(P2388,属性值!I:O,R2388+1,FALSE)*VLOOKUP(I2388,属性值!A:D,4,FALSE))))</f>
        <v/>
      </c>
      <c r="AC2388" s="90">
        <v>19</v>
      </c>
      <c r="AD2388" s="90" t="str">
        <f>IF(AC2388="","",VLOOKUP(AC2388,状态名词!A:C,2,FALSE))</f>
        <v>rating</v>
      </c>
      <c r="AE2388" s="90" t="str">
        <f>IF(AC2388="","",VLOOKUP(AC2388,状态名词!A:C,3,FALSE))</f>
        <v>暴击+</v>
      </c>
      <c r="AF2388" s="90">
        <v>590</v>
      </c>
    </row>
    <row r="2389" spans="1:32">
      <c r="A2389" s="90">
        <v>16158</v>
      </c>
      <c r="B2389" s="90">
        <v>20</v>
      </c>
      <c r="C2389" s="90">
        <v>4</v>
      </c>
      <c r="D2389" s="90">
        <v>20</v>
      </c>
      <c r="E2389" s="90">
        <v>5</v>
      </c>
      <c r="F2389" s="90">
        <v>-4</v>
      </c>
      <c r="H2389" s="90">
        <v>12</v>
      </c>
      <c r="I2389" s="90" t="str">
        <f>IF(H2389="",I2388,VLOOKUP(H2389,装备类型!A:B,2,FALSE))</f>
        <v>胸部</v>
      </c>
      <c r="J2389" s="90">
        <v>1</v>
      </c>
      <c r="K2389" s="90" t="s">
        <v>2621</v>
      </c>
      <c r="L2389" s="90" t="s">
        <v>5513</v>
      </c>
      <c r="O2389" s="90">
        <v>1</v>
      </c>
      <c r="P2389" s="90">
        <v>20</v>
      </c>
      <c r="Q2389" s="55">
        <f t="shared" si="76"/>
        <v>25</v>
      </c>
      <c r="R2389" s="90">
        <v>4</v>
      </c>
      <c r="T2389" s="90" t="s">
        <v>3368</v>
      </c>
      <c r="Y2389" s="90" t="str">
        <f>IF(VLOOKUP(I2389,属性值!A:F,2,FALSE)&lt;17,"",IF(P2389="","",INT(VLOOKUP(P2389,属性值!A:G,R2389+1,FALSE)*VLOOKUP(I2389,属性值!A:F,5,FALSE))))</f>
        <v/>
      </c>
      <c r="Z2389" s="90" t="str">
        <f t="shared" si="77"/>
        <v/>
      </c>
      <c r="AA2389" s="90">
        <f>IF(VLOOKUP(I2389,属性值!A:B,2,FALSE)&gt;16,"",IF(P2389="","",INT(VLOOKUP(P2389,属性值!I:O,R2389+1,FALSE)*VLOOKUP(I2389,属性值!A:D,3,FALSE))))</f>
        <v>260</v>
      </c>
      <c r="AB2389" s="90">
        <f>IF(VLOOKUP(I2389,属性值!A:B,2,FALSE)&gt;16,"",IF(P2389="","",INT(VLOOKUP(P2389,属性值!I:O,R2389+1,FALSE)*VLOOKUP(I2389,属性值!A:D,4,FALSE))))</f>
        <v>130</v>
      </c>
      <c r="AC2389" s="90">
        <v>58</v>
      </c>
      <c r="AD2389" s="90" t="str">
        <f>IF(AC2389="","",VLOOKUP(AC2389,状态名词!A:C,2,FALSE))</f>
        <v>vit</v>
      </c>
      <c r="AE2389" s="90" t="str">
        <f>IF(AC2389="","",VLOOKUP(AC2389,状态名词!A:C,3,FALSE))</f>
        <v>体力</v>
      </c>
      <c r="AF2389" s="90">
        <v>40</v>
      </c>
    </row>
    <row r="2390" spans="1:32">
      <c r="I2390" s="90" t="str">
        <f>IF(H2390="",I2389,VLOOKUP(H2390,装备类型!A:B,2,FALSE))</f>
        <v>胸部</v>
      </c>
      <c r="L2390" s="90" t="s">
        <v>225</v>
      </c>
      <c r="Q2390" s="55" t="str">
        <f t="shared" si="76"/>
        <v/>
      </c>
      <c r="Y2390" s="90" t="str">
        <f>IF(VLOOKUP(I2390,属性值!A:F,2,FALSE)&lt;17,"",IF(P2390="","",INT(VLOOKUP(P2390,属性值!A:G,R2390+1,FALSE)*VLOOKUP(I2390,属性值!A:F,5,FALSE))))</f>
        <v/>
      </c>
      <c r="Z2390" s="90" t="str">
        <f t="shared" si="77"/>
        <v/>
      </c>
      <c r="AA2390" s="90" t="str">
        <f>IF(VLOOKUP(I2390,属性值!A:B,2,FALSE)&gt;16,"",IF(P2390="","",INT(VLOOKUP(P2390,属性值!I:O,R2390+1,FALSE)*VLOOKUP(I2390,属性值!A:D,3,FALSE))))</f>
        <v/>
      </c>
      <c r="AB2390" s="90" t="str">
        <f>IF(VLOOKUP(I2390,属性值!A:B,2,FALSE)&gt;16,"",IF(P2390="","",INT(VLOOKUP(P2390,属性值!I:O,R2390+1,FALSE)*VLOOKUP(I2390,属性值!A:D,4,FALSE))))</f>
        <v/>
      </c>
      <c r="AC2390" s="90">
        <v>24</v>
      </c>
      <c r="AD2390" s="90" t="str">
        <f>IF(AC2390="","",VLOOKUP(AC2390,状态名词!A:C,2,FALSE))</f>
        <v>heal</v>
      </c>
      <c r="AE2390" s="90" t="str">
        <f>IF(AC2390="","",VLOOKUP(AC2390,状态名词!A:C,3,FALSE))</f>
        <v>治疗效果+</v>
      </c>
      <c r="AF2390" s="90">
        <v>240</v>
      </c>
    </row>
    <row r="2391" spans="1:32">
      <c r="I2391" s="90" t="str">
        <f>IF(H2391="",I2390,VLOOKUP(H2391,装备类型!A:B,2,FALSE))</f>
        <v>胸部</v>
      </c>
      <c r="L2391" s="90" t="s">
        <v>225</v>
      </c>
      <c r="Q2391" s="55" t="str">
        <f t="shared" ref="Q2391:Q2454" si="78">IF(R2391="","",IF(R2391=1,P2391,R2391*2-3+P2391))</f>
        <v/>
      </c>
      <c r="Y2391" s="90" t="str">
        <f>IF(VLOOKUP(I2391,属性值!A:F,2,FALSE)&lt;17,"",IF(P2391="","",INT(VLOOKUP(P2391,属性值!A:G,R2391+1,FALSE)*VLOOKUP(I2391,属性值!A:F,5,FALSE))))</f>
        <v/>
      </c>
      <c r="Z2391" s="90" t="str">
        <f t="shared" si="77"/>
        <v/>
      </c>
      <c r="AA2391" s="90" t="str">
        <f>IF(VLOOKUP(I2391,属性值!A:B,2,FALSE)&gt;16,"",IF(P2391="","",INT(VLOOKUP(P2391,属性值!I:O,R2391+1,FALSE)*VLOOKUP(I2391,属性值!A:D,3,FALSE))))</f>
        <v/>
      </c>
      <c r="AB2391" s="90" t="str">
        <f>IF(VLOOKUP(I2391,属性值!A:B,2,FALSE)&gt;16,"",IF(P2391="","",INT(VLOOKUP(P2391,属性值!I:O,R2391+1,FALSE)*VLOOKUP(I2391,属性值!A:D,4,FALSE))))</f>
        <v/>
      </c>
      <c r="AC2391" s="90">
        <v>21</v>
      </c>
      <c r="AD2391" s="90" t="str">
        <f>IF(AC2391="","",VLOOKUP(AC2391,状态名词!A:C,2,FALSE))</f>
        <v>speed</v>
      </c>
      <c r="AE2391" s="90" t="str">
        <f>IF(AC2391="","",VLOOKUP(AC2391,状态名词!A:C,3,FALSE))</f>
        <v>速度+</v>
      </c>
      <c r="AF2391" s="90">
        <v>240</v>
      </c>
    </row>
    <row r="2392" spans="1:32">
      <c r="I2392" s="90" t="str">
        <f>IF(H2392="",I2391,VLOOKUP(H2392,装备类型!A:B,2,FALSE))</f>
        <v>胸部</v>
      </c>
      <c r="J2392" s="90">
        <v>2</v>
      </c>
      <c r="K2392" s="90" t="s">
        <v>2622</v>
      </c>
      <c r="L2392" s="90" t="s">
        <v>2618</v>
      </c>
      <c r="O2392" s="90">
        <v>1</v>
      </c>
      <c r="P2392" s="90">
        <v>40</v>
      </c>
      <c r="Q2392" s="55">
        <f t="shared" si="78"/>
        <v>45</v>
      </c>
      <c r="R2392" s="90">
        <v>4</v>
      </c>
      <c r="T2392" s="90" t="s">
        <v>3368</v>
      </c>
      <c r="Y2392" s="90" t="str">
        <f>IF(VLOOKUP(I2392,属性值!A:F,2,FALSE)&lt;17,"",IF(P2392="","",INT(VLOOKUP(P2392,属性值!A:G,R2392+1,FALSE)*VLOOKUP(I2392,属性值!A:F,5,FALSE))))</f>
        <v/>
      </c>
      <c r="Z2392" s="90" t="str">
        <f t="shared" si="77"/>
        <v/>
      </c>
      <c r="AA2392" s="90">
        <f>IF(VLOOKUP(I2392,属性值!A:B,2,FALSE)&gt;16,"",IF(P2392="","",INT(VLOOKUP(P2392,属性值!I:O,R2392+1,FALSE)*VLOOKUP(I2392,属性值!A:D,3,FALSE))))</f>
        <v>572</v>
      </c>
      <c r="AB2392" s="90">
        <f>IF(VLOOKUP(I2392,属性值!A:B,2,FALSE)&gt;16,"",IF(P2392="","",INT(VLOOKUP(P2392,属性值!I:O,R2392+1,FALSE)*VLOOKUP(I2392,属性值!A:D,4,FALSE))))</f>
        <v>286</v>
      </c>
      <c r="AC2392" s="90">
        <v>58</v>
      </c>
      <c r="AD2392" s="90" t="str">
        <f>IF(AC2392="","",VLOOKUP(AC2392,状态名词!A:C,2,FALSE))</f>
        <v>vit</v>
      </c>
      <c r="AE2392" s="90" t="str">
        <f>IF(AC2392="","",VLOOKUP(AC2392,状态名词!A:C,3,FALSE))</f>
        <v>体力</v>
      </c>
      <c r="AF2392" s="90">
        <v>70</v>
      </c>
    </row>
    <row r="2393" spans="1:32">
      <c r="I2393" s="90" t="str">
        <f>IF(H2393="",I2392,VLOOKUP(H2393,装备类型!A:B,2,FALSE))</f>
        <v>胸部</v>
      </c>
      <c r="L2393" s="90" t="s">
        <v>225</v>
      </c>
      <c r="Q2393" s="55" t="str">
        <f t="shared" si="78"/>
        <v/>
      </c>
      <c r="Y2393" s="90" t="str">
        <f>IF(VLOOKUP(I2393,属性值!A:F,2,FALSE)&lt;17,"",IF(P2393="","",INT(VLOOKUP(P2393,属性值!A:G,R2393+1,FALSE)*VLOOKUP(I2393,属性值!A:F,5,FALSE))))</f>
        <v/>
      </c>
      <c r="Z2393" s="90" t="str">
        <f t="shared" si="77"/>
        <v/>
      </c>
      <c r="AA2393" s="90" t="str">
        <f>IF(VLOOKUP(I2393,属性值!A:B,2,FALSE)&gt;16,"",IF(P2393="","",INT(VLOOKUP(P2393,属性值!I:O,R2393+1,FALSE)*VLOOKUP(I2393,属性值!A:D,3,FALSE))))</f>
        <v/>
      </c>
      <c r="AB2393" s="90" t="str">
        <f>IF(VLOOKUP(I2393,属性值!A:B,2,FALSE)&gt;16,"",IF(P2393="","",INT(VLOOKUP(P2393,属性值!I:O,R2393+1,FALSE)*VLOOKUP(I2393,属性值!A:D,4,FALSE))))</f>
        <v/>
      </c>
      <c r="AC2393" s="90">
        <v>24</v>
      </c>
      <c r="AD2393" s="90" t="str">
        <f>IF(AC2393="","",VLOOKUP(AC2393,状态名词!A:C,2,FALSE))</f>
        <v>heal</v>
      </c>
      <c r="AE2393" s="90" t="str">
        <f>IF(AC2393="","",VLOOKUP(AC2393,状态名词!A:C,3,FALSE))</f>
        <v>治疗效果+</v>
      </c>
      <c r="AF2393" s="90">
        <v>360</v>
      </c>
    </row>
    <row r="2394" spans="1:32">
      <c r="I2394" s="90" t="str">
        <f>IF(H2394="",I2393,VLOOKUP(H2394,装备类型!A:B,2,FALSE))</f>
        <v>胸部</v>
      </c>
      <c r="L2394" s="90" t="s">
        <v>225</v>
      </c>
      <c r="Q2394" s="55" t="str">
        <f t="shared" si="78"/>
        <v/>
      </c>
      <c r="Y2394" s="90" t="str">
        <f>IF(VLOOKUP(I2394,属性值!A:F,2,FALSE)&lt;17,"",IF(P2394="","",INT(VLOOKUP(P2394,属性值!A:G,R2394+1,FALSE)*VLOOKUP(I2394,属性值!A:F,5,FALSE))))</f>
        <v/>
      </c>
      <c r="Z2394" s="90" t="str">
        <f t="shared" si="77"/>
        <v/>
      </c>
      <c r="AA2394" s="90" t="str">
        <f>IF(VLOOKUP(I2394,属性值!A:B,2,FALSE)&gt;16,"",IF(P2394="","",INT(VLOOKUP(P2394,属性值!I:O,R2394+1,FALSE)*VLOOKUP(I2394,属性值!A:D,3,FALSE))))</f>
        <v/>
      </c>
      <c r="AB2394" s="90" t="str">
        <f>IF(VLOOKUP(I2394,属性值!A:B,2,FALSE)&gt;16,"",IF(P2394="","",INT(VLOOKUP(P2394,属性值!I:O,R2394+1,FALSE)*VLOOKUP(I2394,属性值!A:D,4,FALSE))))</f>
        <v/>
      </c>
      <c r="AC2394" s="90">
        <v>21</v>
      </c>
      <c r="AD2394" s="90" t="str">
        <f>IF(AC2394="","",VLOOKUP(AC2394,状态名词!A:C,2,FALSE))</f>
        <v>speed</v>
      </c>
      <c r="AE2394" s="90" t="str">
        <f>IF(AC2394="","",VLOOKUP(AC2394,状态名词!A:C,3,FALSE))</f>
        <v>速度+</v>
      </c>
      <c r="AF2394" s="90">
        <v>360</v>
      </c>
    </row>
    <row r="2395" spans="1:32">
      <c r="I2395" s="90" t="str">
        <f>IF(H2395="",I2394,VLOOKUP(H2395,装备类型!A:B,2,FALSE))</f>
        <v>胸部</v>
      </c>
      <c r="J2395" s="90">
        <v>3</v>
      </c>
      <c r="K2395" s="90" t="s">
        <v>2623</v>
      </c>
      <c r="L2395" s="90" t="s">
        <v>2618</v>
      </c>
      <c r="O2395" s="90">
        <v>1</v>
      </c>
      <c r="P2395" s="90">
        <v>60</v>
      </c>
      <c r="Q2395" s="55">
        <f t="shared" si="78"/>
        <v>67</v>
      </c>
      <c r="R2395" s="90">
        <v>5</v>
      </c>
      <c r="T2395" s="90" t="s">
        <v>3368</v>
      </c>
      <c r="U2395" s="90">
        <v>33550</v>
      </c>
      <c r="X2395" s="90" t="s">
        <v>2843</v>
      </c>
      <c r="Y2395" s="90" t="str">
        <f>IF(VLOOKUP(I2395,属性值!A:F,2,FALSE)&lt;17,"",IF(P2395="","",INT(VLOOKUP(P2395,属性值!A:G,R2395+1,FALSE)*VLOOKUP(I2395,属性值!A:F,5,FALSE))))</f>
        <v/>
      </c>
      <c r="Z2395" s="90" t="str">
        <f t="shared" si="77"/>
        <v/>
      </c>
      <c r="AA2395" s="90">
        <f>IF(VLOOKUP(I2395,属性值!A:B,2,FALSE)&gt;16,"",IF(P2395="","",INT(VLOOKUP(P2395,属性值!I:O,R2395+1,FALSE)*VLOOKUP(I2395,属性值!A:D,3,FALSE))))</f>
        <v>1285</v>
      </c>
      <c r="AB2395" s="90">
        <f>IF(VLOOKUP(I2395,属性值!A:B,2,FALSE)&gt;16,"",IF(P2395="","",INT(VLOOKUP(P2395,属性值!I:O,R2395+1,FALSE)*VLOOKUP(I2395,属性值!A:D,4,FALSE))))</f>
        <v>642</v>
      </c>
      <c r="AC2395" s="90">
        <v>58</v>
      </c>
      <c r="AD2395" s="90" t="str">
        <f>IF(AC2395="","",VLOOKUP(AC2395,状态名词!A:C,2,FALSE))</f>
        <v>vit</v>
      </c>
      <c r="AE2395" s="90" t="str">
        <f>IF(AC2395="","",VLOOKUP(AC2395,状态名词!A:C,3,FALSE))</f>
        <v>体力</v>
      </c>
      <c r="AF2395" s="90">
        <v>110</v>
      </c>
    </row>
    <row r="2396" spans="1:32">
      <c r="I2396" s="90" t="str">
        <f>IF(H2396="",I2395,VLOOKUP(H2396,装备类型!A:B,2,FALSE))</f>
        <v>胸部</v>
      </c>
      <c r="L2396" s="90" t="s">
        <v>225</v>
      </c>
      <c r="Q2396" s="55" t="str">
        <f t="shared" si="78"/>
        <v/>
      </c>
      <c r="Y2396" s="90" t="str">
        <f>IF(VLOOKUP(I2396,属性值!A:F,2,FALSE)&lt;17,"",IF(P2396="","",INT(VLOOKUP(P2396,属性值!A:G,R2396+1,FALSE)*VLOOKUP(I2396,属性值!A:F,5,FALSE))))</f>
        <v/>
      </c>
      <c r="Z2396" s="90" t="str">
        <f t="shared" si="77"/>
        <v/>
      </c>
      <c r="AA2396" s="90" t="str">
        <f>IF(VLOOKUP(I2396,属性值!A:B,2,FALSE)&gt;16,"",IF(P2396="","",INT(VLOOKUP(P2396,属性值!I:O,R2396+1,FALSE)*VLOOKUP(I2396,属性值!A:D,3,FALSE))))</f>
        <v/>
      </c>
      <c r="AB2396" s="90" t="str">
        <f>IF(VLOOKUP(I2396,属性值!A:B,2,FALSE)&gt;16,"",IF(P2396="","",INT(VLOOKUP(P2396,属性值!I:O,R2396+1,FALSE)*VLOOKUP(I2396,属性值!A:D,4,FALSE))))</f>
        <v/>
      </c>
      <c r="AC2396" s="90">
        <v>24</v>
      </c>
      <c r="AD2396" s="90" t="str">
        <f>IF(AC2396="","",VLOOKUP(AC2396,状态名词!A:C,2,FALSE))</f>
        <v>heal</v>
      </c>
      <c r="AE2396" s="90" t="str">
        <f>IF(AC2396="","",VLOOKUP(AC2396,状态名词!A:C,3,FALSE))</f>
        <v>治疗效果+</v>
      </c>
      <c r="AF2396" s="90">
        <v>590</v>
      </c>
    </row>
    <row r="2397" spans="1:32">
      <c r="I2397" s="90" t="str">
        <f>IF(H2397="",I2396,VLOOKUP(H2397,装备类型!A:B,2,FALSE))</f>
        <v>胸部</v>
      </c>
      <c r="L2397" s="90" t="s">
        <v>225</v>
      </c>
      <c r="Q2397" s="55" t="str">
        <f t="shared" si="78"/>
        <v/>
      </c>
      <c r="Y2397" s="90" t="str">
        <f>IF(VLOOKUP(I2397,属性值!A:F,2,FALSE)&lt;17,"",IF(P2397="","",INT(VLOOKUP(P2397,属性值!A:G,R2397+1,FALSE)*VLOOKUP(I2397,属性值!A:F,5,FALSE))))</f>
        <v/>
      </c>
      <c r="Z2397" s="90" t="str">
        <f t="shared" si="77"/>
        <v/>
      </c>
      <c r="AA2397" s="90" t="str">
        <f>IF(VLOOKUP(I2397,属性值!A:B,2,FALSE)&gt;16,"",IF(P2397="","",INT(VLOOKUP(P2397,属性值!I:O,R2397+1,FALSE)*VLOOKUP(I2397,属性值!A:D,3,FALSE))))</f>
        <v/>
      </c>
      <c r="AB2397" s="90" t="str">
        <f>IF(VLOOKUP(I2397,属性值!A:B,2,FALSE)&gt;16,"",IF(P2397="","",INT(VLOOKUP(P2397,属性值!I:O,R2397+1,FALSE)*VLOOKUP(I2397,属性值!A:D,4,FALSE))))</f>
        <v/>
      </c>
      <c r="AC2397" s="90">
        <v>21</v>
      </c>
      <c r="AD2397" s="90" t="str">
        <f>IF(AC2397="","",VLOOKUP(AC2397,状态名词!A:C,2,FALSE))</f>
        <v>speed</v>
      </c>
      <c r="AE2397" s="90" t="str">
        <f>IF(AC2397="","",VLOOKUP(AC2397,状态名词!A:C,3,FALSE))</f>
        <v>速度+</v>
      </c>
      <c r="AF2397" s="90">
        <v>590</v>
      </c>
    </row>
    <row r="2398" spans="1:32">
      <c r="A2398" s="90">
        <v>16159</v>
      </c>
      <c r="B2398" s="90">
        <v>20</v>
      </c>
      <c r="C2398" s="90">
        <v>4</v>
      </c>
      <c r="D2398" s="90">
        <v>20</v>
      </c>
      <c r="E2398" s="90">
        <v>5</v>
      </c>
      <c r="F2398" s="90">
        <v>-4</v>
      </c>
      <c r="H2398" s="90">
        <v>13</v>
      </c>
      <c r="I2398" s="90" t="str">
        <f>IF(H2398="",I2397,VLOOKUP(H2398,装备类型!A:B,2,FALSE))</f>
        <v>腿部</v>
      </c>
      <c r="J2398" s="90">
        <v>1</v>
      </c>
      <c r="K2398" s="90" t="s">
        <v>2624</v>
      </c>
      <c r="L2398" s="90" t="s">
        <v>5513</v>
      </c>
      <c r="O2398" s="90">
        <v>1</v>
      </c>
      <c r="P2398" s="90">
        <v>20</v>
      </c>
      <c r="Q2398" s="55">
        <f t="shared" si="78"/>
        <v>25</v>
      </c>
      <c r="R2398" s="90">
        <v>4</v>
      </c>
      <c r="T2398" s="90" t="s">
        <v>1720</v>
      </c>
      <c r="Y2398" s="90" t="str">
        <f>IF(VLOOKUP(I2398,属性值!A:F,2,FALSE)&lt;17,"",IF(P2398="","",INT(VLOOKUP(P2398,属性值!A:G,R2398+1,FALSE)*VLOOKUP(I2398,属性值!A:F,5,FALSE))))</f>
        <v/>
      </c>
      <c r="Z2398" s="90" t="str">
        <f t="shared" si="77"/>
        <v/>
      </c>
      <c r="AA2398" s="90">
        <f>IF(VLOOKUP(I2398,属性值!A:B,2,FALSE)&gt;16,"",IF(P2398="","",INT(VLOOKUP(P2398,属性值!I:O,R2398+1,FALSE)*VLOOKUP(I2398,属性值!A:D,3,FALSE))))</f>
        <v>260</v>
      </c>
      <c r="AB2398" s="90">
        <f>IF(VLOOKUP(I2398,属性值!A:B,2,FALSE)&gt;16,"",IF(P2398="","",INT(VLOOKUP(P2398,属性值!I:O,R2398+1,FALSE)*VLOOKUP(I2398,属性值!A:D,4,FALSE))))</f>
        <v>130</v>
      </c>
      <c r="AC2398" s="90">
        <v>58</v>
      </c>
      <c r="AD2398" s="90" t="str">
        <f>IF(AC2398="","",VLOOKUP(AC2398,状态名词!A:C,2,FALSE))</f>
        <v>vit</v>
      </c>
      <c r="AE2398" s="90" t="str">
        <f>IF(AC2398="","",VLOOKUP(AC2398,状态名词!A:C,3,FALSE))</f>
        <v>体力</v>
      </c>
      <c r="AF2398" s="90">
        <v>40</v>
      </c>
    </row>
    <row r="2399" spans="1:32">
      <c r="I2399" s="90" t="str">
        <f>IF(H2399="",I2398,VLOOKUP(H2399,装备类型!A:B,2,FALSE))</f>
        <v>腿部</v>
      </c>
      <c r="L2399" s="90" t="s">
        <v>225</v>
      </c>
      <c r="Q2399" s="55" t="str">
        <f t="shared" si="78"/>
        <v/>
      </c>
      <c r="Y2399" s="90" t="str">
        <f>IF(VLOOKUP(I2399,属性值!A:F,2,FALSE)&lt;17,"",IF(P2399="","",INT(VLOOKUP(P2399,属性值!A:G,R2399+1,FALSE)*VLOOKUP(I2399,属性值!A:F,5,FALSE))))</f>
        <v/>
      </c>
      <c r="Z2399" s="90" t="str">
        <f t="shared" si="77"/>
        <v/>
      </c>
      <c r="AA2399" s="90" t="str">
        <f>IF(VLOOKUP(I2399,属性值!A:B,2,FALSE)&gt;16,"",IF(P2399="","",INT(VLOOKUP(P2399,属性值!I:O,R2399+1,FALSE)*VLOOKUP(I2399,属性值!A:D,3,FALSE))))</f>
        <v/>
      </c>
      <c r="AB2399" s="90" t="str">
        <f>IF(VLOOKUP(I2399,属性值!A:B,2,FALSE)&gt;16,"",IF(P2399="","",INT(VLOOKUP(P2399,属性值!I:O,R2399+1,FALSE)*VLOOKUP(I2399,属性值!A:D,4,FALSE))))</f>
        <v/>
      </c>
      <c r="AC2399" s="90">
        <v>24</v>
      </c>
      <c r="AD2399" s="90" t="str">
        <f>IF(AC2399="","",VLOOKUP(AC2399,状态名词!A:C,2,FALSE))</f>
        <v>heal</v>
      </c>
      <c r="AE2399" s="90" t="str">
        <f>IF(AC2399="","",VLOOKUP(AC2399,状态名词!A:C,3,FALSE))</f>
        <v>治疗效果+</v>
      </c>
      <c r="AF2399" s="90">
        <v>240</v>
      </c>
    </row>
    <row r="2400" spans="1:32">
      <c r="I2400" s="90" t="str">
        <f>IF(H2400="",I2399,VLOOKUP(H2400,装备类型!A:B,2,FALSE))</f>
        <v>腿部</v>
      </c>
      <c r="L2400" s="90" t="s">
        <v>225</v>
      </c>
      <c r="Q2400" s="55" t="str">
        <f t="shared" si="78"/>
        <v/>
      </c>
      <c r="Y2400" s="90" t="str">
        <f>IF(VLOOKUP(I2400,属性值!A:F,2,FALSE)&lt;17,"",IF(P2400="","",INT(VLOOKUP(P2400,属性值!A:G,R2400+1,FALSE)*VLOOKUP(I2400,属性值!A:F,5,FALSE))))</f>
        <v/>
      </c>
      <c r="Z2400" s="90" t="str">
        <f t="shared" si="77"/>
        <v/>
      </c>
      <c r="AA2400" s="90" t="str">
        <f>IF(VLOOKUP(I2400,属性值!A:B,2,FALSE)&gt;16,"",IF(P2400="","",INT(VLOOKUP(P2400,属性值!I:O,R2400+1,FALSE)*VLOOKUP(I2400,属性值!A:D,3,FALSE))))</f>
        <v/>
      </c>
      <c r="AB2400" s="90" t="str">
        <f>IF(VLOOKUP(I2400,属性值!A:B,2,FALSE)&gt;16,"",IF(P2400="","",INT(VLOOKUP(P2400,属性值!I:O,R2400+1,FALSE)*VLOOKUP(I2400,属性值!A:D,4,FALSE))))</f>
        <v/>
      </c>
      <c r="AC2400" s="90">
        <v>21</v>
      </c>
      <c r="AD2400" s="90" t="str">
        <f>IF(AC2400="","",VLOOKUP(AC2400,状态名词!A:C,2,FALSE))</f>
        <v>speed</v>
      </c>
      <c r="AE2400" s="90" t="str">
        <f>IF(AC2400="","",VLOOKUP(AC2400,状态名词!A:C,3,FALSE))</f>
        <v>速度+</v>
      </c>
      <c r="AF2400" s="90">
        <v>240</v>
      </c>
    </row>
    <row r="2401" spans="1:32">
      <c r="I2401" s="90" t="str">
        <f>IF(H2401="",I2400,VLOOKUP(H2401,装备类型!A:B,2,FALSE))</f>
        <v>腿部</v>
      </c>
      <c r="J2401" s="90">
        <v>2</v>
      </c>
      <c r="K2401" s="90" t="s">
        <v>2625</v>
      </c>
      <c r="L2401" s="90" t="s">
        <v>2618</v>
      </c>
      <c r="O2401" s="90">
        <v>1</v>
      </c>
      <c r="P2401" s="90">
        <v>40</v>
      </c>
      <c r="Q2401" s="55">
        <f t="shared" si="78"/>
        <v>45</v>
      </c>
      <c r="R2401" s="90">
        <v>4</v>
      </c>
      <c r="T2401" s="90" t="s">
        <v>1720</v>
      </c>
      <c r="Y2401" s="90" t="str">
        <f>IF(VLOOKUP(I2401,属性值!A:F,2,FALSE)&lt;17,"",IF(P2401="","",INT(VLOOKUP(P2401,属性值!A:G,R2401+1,FALSE)*VLOOKUP(I2401,属性值!A:F,5,FALSE))))</f>
        <v/>
      </c>
      <c r="Z2401" s="90" t="str">
        <f t="shared" si="77"/>
        <v/>
      </c>
      <c r="AA2401" s="90">
        <f>IF(VLOOKUP(I2401,属性值!A:B,2,FALSE)&gt;16,"",IF(P2401="","",INT(VLOOKUP(P2401,属性值!I:O,R2401+1,FALSE)*VLOOKUP(I2401,属性值!A:D,3,FALSE))))</f>
        <v>572</v>
      </c>
      <c r="AB2401" s="90">
        <f>IF(VLOOKUP(I2401,属性值!A:B,2,FALSE)&gt;16,"",IF(P2401="","",INT(VLOOKUP(P2401,属性值!I:O,R2401+1,FALSE)*VLOOKUP(I2401,属性值!A:D,4,FALSE))))</f>
        <v>286</v>
      </c>
      <c r="AC2401" s="90">
        <v>58</v>
      </c>
      <c r="AD2401" s="90" t="str">
        <f>IF(AC2401="","",VLOOKUP(AC2401,状态名词!A:C,2,FALSE))</f>
        <v>vit</v>
      </c>
      <c r="AE2401" s="90" t="str">
        <f>IF(AC2401="","",VLOOKUP(AC2401,状态名词!A:C,3,FALSE))</f>
        <v>体力</v>
      </c>
      <c r="AF2401" s="90">
        <v>70</v>
      </c>
    </row>
    <row r="2402" spans="1:32">
      <c r="I2402" s="90" t="str">
        <f>IF(H2402="",I2401,VLOOKUP(H2402,装备类型!A:B,2,FALSE))</f>
        <v>腿部</v>
      </c>
      <c r="L2402" s="90" t="s">
        <v>225</v>
      </c>
      <c r="Q2402" s="55" t="str">
        <f t="shared" si="78"/>
        <v/>
      </c>
      <c r="Y2402" s="90" t="str">
        <f>IF(VLOOKUP(I2402,属性值!A:F,2,FALSE)&lt;17,"",IF(P2402="","",INT(VLOOKUP(P2402,属性值!A:G,R2402+1,FALSE)*VLOOKUP(I2402,属性值!A:F,5,FALSE))))</f>
        <v/>
      </c>
      <c r="Z2402" s="90" t="str">
        <f t="shared" ref="Z2402:Z2465" si="79">Y2402</f>
        <v/>
      </c>
      <c r="AA2402" s="90" t="str">
        <f>IF(VLOOKUP(I2402,属性值!A:B,2,FALSE)&gt;16,"",IF(P2402="","",INT(VLOOKUP(P2402,属性值!I:O,R2402+1,FALSE)*VLOOKUP(I2402,属性值!A:D,3,FALSE))))</f>
        <v/>
      </c>
      <c r="AB2402" s="90" t="str">
        <f>IF(VLOOKUP(I2402,属性值!A:B,2,FALSE)&gt;16,"",IF(P2402="","",INT(VLOOKUP(P2402,属性值!I:O,R2402+1,FALSE)*VLOOKUP(I2402,属性值!A:D,4,FALSE))))</f>
        <v/>
      </c>
      <c r="AC2402" s="90">
        <v>24</v>
      </c>
      <c r="AD2402" s="90" t="str">
        <f>IF(AC2402="","",VLOOKUP(AC2402,状态名词!A:C,2,FALSE))</f>
        <v>heal</v>
      </c>
      <c r="AE2402" s="90" t="str">
        <f>IF(AC2402="","",VLOOKUP(AC2402,状态名词!A:C,3,FALSE))</f>
        <v>治疗效果+</v>
      </c>
      <c r="AF2402" s="90">
        <v>360</v>
      </c>
    </row>
    <row r="2403" spans="1:32">
      <c r="I2403" s="90" t="str">
        <f>IF(H2403="",I2402,VLOOKUP(H2403,装备类型!A:B,2,FALSE))</f>
        <v>腿部</v>
      </c>
      <c r="L2403" s="90" t="s">
        <v>225</v>
      </c>
      <c r="Q2403" s="55" t="str">
        <f t="shared" si="78"/>
        <v/>
      </c>
      <c r="Y2403" s="90" t="str">
        <f>IF(VLOOKUP(I2403,属性值!A:F,2,FALSE)&lt;17,"",IF(P2403="","",INT(VLOOKUP(P2403,属性值!A:G,R2403+1,FALSE)*VLOOKUP(I2403,属性值!A:F,5,FALSE))))</f>
        <v/>
      </c>
      <c r="Z2403" s="90" t="str">
        <f t="shared" si="79"/>
        <v/>
      </c>
      <c r="AA2403" s="90" t="str">
        <f>IF(VLOOKUP(I2403,属性值!A:B,2,FALSE)&gt;16,"",IF(P2403="","",INT(VLOOKUP(P2403,属性值!I:O,R2403+1,FALSE)*VLOOKUP(I2403,属性值!A:D,3,FALSE))))</f>
        <v/>
      </c>
      <c r="AB2403" s="90" t="str">
        <f>IF(VLOOKUP(I2403,属性值!A:B,2,FALSE)&gt;16,"",IF(P2403="","",INT(VLOOKUP(P2403,属性值!I:O,R2403+1,FALSE)*VLOOKUP(I2403,属性值!A:D,4,FALSE))))</f>
        <v/>
      </c>
      <c r="AC2403" s="90">
        <v>21</v>
      </c>
      <c r="AD2403" s="90" t="str">
        <f>IF(AC2403="","",VLOOKUP(AC2403,状态名词!A:C,2,FALSE))</f>
        <v>speed</v>
      </c>
      <c r="AE2403" s="90" t="str">
        <f>IF(AC2403="","",VLOOKUP(AC2403,状态名词!A:C,3,FALSE))</f>
        <v>速度+</v>
      </c>
      <c r="AF2403" s="90">
        <v>360</v>
      </c>
    </row>
    <row r="2404" spans="1:32">
      <c r="I2404" s="90" t="str">
        <f>IF(H2404="",I2403,VLOOKUP(H2404,装备类型!A:B,2,FALSE))</f>
        <v>腿部</v>
      </c>
      <c r="J2404" s="90">
        <v>3</v>
      </c>
      <c r="K2404" s="90" t="s">
        <v>2626</v>
      </c>
      <c r="L2404" s="90" t="s">
        <v>2618</v>
      </c>
      <c r="O2404" s="90">
        <v>1</v>
      </c>
      <c r="P2404" s="90">
        <v>60</v>
      </c>
      <c r="Q2404" s="55">
        <f t="shared" si="78"/>
        <v>67</v>
      </c>
      <c r="R2404" s="90">
        <v>5</v>
      </c>
      <c r="T2404" s="90" t="s">
        <v>1720</v>
      </c>
      <c r="U2404" s="90">
        <v>33551</v>
      </c>
      <c r="X2404" s="90" t="s">
        <v>2846</v>
      </c>
      <c r="Y2404" s="90" t="str">
        <f>IF(VLOOKUP(I2404,属性值!A:F,2,FALSE)&lt;17,"",IF(P2404="","",INT(VLOOKUP(P2404,属性值!A:G,R2404+1,FALSE)*VLOOKUP(I2404,属性值!A:F,5,FALSE))))</f>
        <v/>
      </c>
      <c r="Z2404" s="90" t="str">
        <f t="shared" si="79"/>
        <v/>
      </c>
      <c r="AA2404" s="90">
        <f>IF(VLOOKUP(I2404,属性值!A:B,2,FALSE)&gt;16,"",IF(P2404="","",INT(VLOOKUP(P2404,属性值!I:O,R2404+1,FALSE)*VLOOKUP(I2404,属性值!A:D,3,FALSE))))</f>
        <v>1285</v>
      </c>
      <c r="AB2404" s="90">
        <f>IF(VLOOKUP(I2404,属性值!A:B,2,FALSE)&gt;16,"",IF(P2404="","",INT(VLOOKUP(P2404,属性值!I:O,R2404+1,FALSE)*VLOOKUP(I2404,属性值!A:D,4,FALSE))))</f>
        <v>642</v>
      </c>
      <c r="AC2404" s="90">
        <v>58</v>
      </c>
      <c r="AD2404" s="90" t="str">
        <f>IF(AC2404="","",VLOOKUP(AC2404,状态名词!A:C,2,FALSE))</f>
        <v>vit</v>
      </c>
      <c r="AE2404" s="90" t="str">
        <f>IF(AC2404="","",VLOOKUP(AC2404,状态名词!A:C,3,FALSE))</f>
        <v>体力</v>
      </c>
      <c r="AF2404" s="90">
        <v>110</v>
      </c>
    </row>
    <row r="2405" spans="1:32">
      <c r="I2405" s="90" t="str">
        <f>IF(H2405="",I2404,VLOOKUP(H2405,装备类型!A:B,2,FALSE))</f>
        <v>腿部</v>
      </c>
      <c r="L2405" s="90" t="s">
        <v>225</v>
      </c>
      <c r="Q2405" s="55" t="str">
        <f t="shared" si="78"/>
        <v/>
      </c>
      <c r="Y2405" s="90" t="str">
        <f>IF(VLOOKUP(I2405,属性值!A:F,2,FALSE)&lt;17,"",IF(P2405="","",INT(VLOOKUP(P2405,属性值!A:G,R2405+1,FALSE)*VLOOKUP(I2405,属性值!A:F,5,FALSE))))</f>
        <v/>
      </c>
      <c r="Z2405" s="90" t="str">
        <f t="shared" si="79"/>
        <v/>
      </c>
      <c r="AA2405" s="90" t="str">
        <f>IF(VLOOKUP(I2405,属性值!A:B,2,FALSE)&gt;16,"",IF(P2405="","",INT(VLOOKUP(P2405,属性值!I:O,R2405+1,FALSE)*VLOOKUP(I2405,属性值!A:D,3,FALSE))))</f>
        <v/>
      </c>
      <c r="AB2405" s="90" t="str">
        <f>IF(VLOOKUP(I2405,属性值!A:B,2,FALSE)&gt;16,"",IF(P2405="","",INT(VLOOKUP(P2405,属性值!I:O,R2405+1,FALSE)*VLOOKUP(I2405,属性值!A:D,4,FALSE))))</f>
        <v/>
      </c>
      <c r="AC2405" s="90">
        <v>24</v>
      </c>
      <c r="AD2405" s="90" t="str">
        <f>IF(AC2405="","",VLOOKUP(AC2405,状态名词!A:C,2,FALSE))</f>
        <v>heal</v>
      </c>
      <c r="AE2405" s="90" t="str">
        <f>IF(AC2405="","",VLOOKUP(AC2405,状态名词!A:C,3,FALSE))</f>
        <v>治疗效果+</v>
      </c>
      <c r="AF2405" s="90">
        <v>590</v>
      </c>
    </row>
    <row r="2406" spans="1:32">
      <c r="I2406" s="90" t="str">
        <f>IF(H2406="",I2405,VLOOKUP(H2406,装备类型!A:B,2,FALSE))</f>
        <v>腿部</v>
      </c>
      <c r="L2406" s="90" t="s">
        <v>225</v>
      </c>
      <c r="Q2406" s="55" t="str">
        <f t="shared" si="78"/>
        <v/>
      </c>
      <c r="Y2406" s="90" t="str">
        <f>IF(VLOOKUP(I2406,属性值!A:F,2,FALSE)&lt;17,"",IF(P2406="","",INT(VLOOKUP(P2406,属性值!A:G,R2406+1,FALSE)*VLOOKUP(I2406,属性值!A:F,5,FALSE))))</f>
        <v/>
      </c>
      <c r="Z2406" s="90" t="str">
        <f t="shared" si="79"/>
        <v/>
      </c>
      <c r="AA2406" s="90" t="str">
        <f>IF(VLOOKUP(I2406,属性值!A:B,2,FALSE)&gt;16,"",IF(P2406="","",INT(VLOOKUP(P2406,属性值!I:O,R2406+1,FALSE)*VLOOKUP(I2406,属性值!A:D,3,FALSE))))</f>
        <v/>
      </c>
      <c r="AB2406" s="90" t="str">
        <f>IF(VLOOKUP(I2406,属性值!A:B,2,FALSE)&gt;16,"",IF(P2406="","",INT(VLOOKUP(P2406,属性值!I:O,R2406+1,FALSE)*VLOOKUP(I2406,属性值!A:D,4,FALSE))))</f>
        <v/>
      </c>
      <c r="AC2406" s="90">
        <v>21</v>
      </c>
      <c r="AD2406" s="90" t="str">
        <f>IF(AC2406="","",VLOOKUP(AC2406,状态名词!A:C,2,FALSE))</f>
        <v>speed</v>
      </c>
      <c r="AE2406" s="90" t="str">
        <f>IF(AC2406="","",VLOOKUP(AC2406,状态名词!A:C,3,FALSE))</f>
        <v>速度+</v>
      </c>
      <c r="AF2406" s="90">
        <v>590</v>
      </c>
    </row>
    <row r="2407" spans="1:32">
      <c r="A2407" s="90">
        <v>16160</v>
      </c>
      <c r="B2407" s="90">
        <v>20</v>
      </c>
      <c r="C2407" s="90">
        <v>4</v>
      </c>
      <c r="D2407" s="90">
        <v>20</v>
      </c>
      <c r="E2407" s="90">
        <v>5</v>
      </c>
      <c r="F2407" s="90">
        <v>-4</v>
      </c>
      <c r="H2407" s="90">
        <v>14</v>
      </c>
      <c r="I2407" s="90" t="str">
        <f>IF(H2407="",I2406,VLOOKUP(H2407,装备类型!A:B,2,FALSE))</f>
        <v>戒指</v>
      </c>
      <c r="J2407" s="90">
        <v>1</v>
      </c>
      <c r="K2407" s="90" t="s">
        <v>2627</v>
      </c>
      <c r="L2407" s="90" t="s">
        <v>5513</v>
      </c>
      <c r="O2407" s="90">
        <v>1</v>
      </c>
      <c r="P2407" s="90">
        <v>20</v>
      </c>
      <c r="Q2407" s="55">
        <f t="shared" si="78"/>
        <v>25</v>
      </c>
      <c r="R2407" s="90">
        <v>4</v>
      </c>
      <c r="T2407" s="90" t="s">
        <v>3266</v>
      </c>
      <c r="Y2407" s="90" t="str">
        <f>IF(VLOOKUP(I2407,属性值!A:F,2,FALSE)&lt;17,"",IF(P2407="","",INT(VLOOKUP(P2407,属性值!A:G,R2407+1,FALSE)*VLOOKUP(I2407,属性值!A:F,5,FALSE))))</f>
        <v/>
      </c>
      <c r="Z2407" s="90" t="str">
        <f t="shared" si="79"/>
        <v/>
      </c>
      <c r="AA2407" s="90">
        <f>IF(VLOOKUP(I2407,属性值!A:B,2,FALSE)&gt;16,"",IF(P2407="","",INT(VLOOKUP(P2407,属性值!I:O,R2407+1,FALSE)*VLOOKUP(I2407,属性值!A:D,3,FALSE))))</f>
        <v>130</v>
      </c>
      <c r="AB2407" s="90">
        <f>IF(VLOOKUP(I2407,属性值!A:B,2,FALSE)&gt;16,"",IF(P2407="","",INT(VLOOKUP(P2407,属性值!I:O,R2407+1,FALSE)*VLOOKUP(I2407,属性值!A:D,4,FALSE))))</f>
        <v>260</v>
      </c>
      <c r="AC2407" s="90">
        <v>54</v>
      </c>
      <c r="AD2407" s="90" t="str">
        <f>IF(AC2407="","",VLOOKUP(AC2407,状态名词!A:C,2,FALSE))</f>
        <v>spi</v>
      </c>
      <c r="AE2407" s="90" t="str">
        <f>IF(AC2407="","",VLOOKUP(AC2407,状态名词!A:C,3,FALSE))</f>
        <v>精神</v>
      </c>
      <c r="AF2407" s="90">
        <v>80</v>
      </c>
    </row>
    <row r="2408" spans="1:32">
      <c r="I2408" s="90" t="str">
        <f>IF(H2408="",I2407,VLOOKUP(H2408,装备类型!A:B,2,FALSE))</f>
        <v>戒指</v>
      </c>
      <c r="L2408" s="90" t="s">
        <v>225</v>
      </c>
      <c r="Q2408" s="55" t="str">
        <f t="shared" si="78"/>
        <v/>
      </c>
      <c r="Y2408" s="90" t="str">
        <f>IF(VLOOKUP(I2408,属性值!A:F,2,FALSE)&lt;17,"",IF(P2408="","",INT(VLOOKUP(P2408,属性值!A:G,R2408+1,FALSE)*VLOOKUP(I2408,属性值!A:F,5,FALSE))))</f>
        <v/>
      </c>
      <c r="Z2408" s="90" t="str">
        <f t="shared" si="79"/>
        <v/>
      </c>
      <c r="AA2408" s="90" t="str">
        <f>IF(VLOOKUP(I2408,属性值!A:B,2,FALSE)&gt;16,"",IF(P2408="","",INT(VLOOKUP(P2408,属性值!I:O,R2408+1,FALSE)*VLOOKUP(I2408,属性值!A:D,3,FALSE))))</f>
        <v/>
      </c>
      <c r="AB2408" s="90" t="str">
        <f>IF(VLOOKUP(I2408,属性值!A:B,2,FALSE)&gt;16,"",IF(P2408="","",INT(VLOOKUP(P2408,属性值!I:O,R2408+1,FALSE)*VLOOKUP(I2408,属性值!A:D,4,FALSE))))</f>
        <v/>
      </c>
      <c r="AC2408" s="90">
        <v>24</v>
      </c>
      <c r="AD2408" s="90" t="str">
        <f>IF(AC2408="","",VLOOKUP(AC2408,状态名词!A:C,2,FALSE))</f>
        <v>heal</v>
      </c>
      <c r="AE2408" s="90" t="str">
        <f>IF(AC2408="","",VLOOKUP(AC2408,状态名词!A:C,3,FALSE))</f>
        <v>治疗效果+</v>
      </c>
      <c r="AF2408" s="90">
        <v>240</v>
      </c>
    </row>
    <row r="2409" spans="1:32">
      <c r="I2409" s="90" t="str">
        <f>IF(H2409="",I2408,VLOOKUP(H2409,装备类型!A:B,2,FALSE))</f>
        <v>戒指</v>
      </c>
      <c r="L2409" s="90" t="s">
        <v>225</v>
      </c>
      <c r="Q2409" s="55" t="str">
        <f t="shared" si="78"/>
        <v/>
      </c>
      <c r="Y2409" s="90" t="str">
        <f>IF(VLOOKUP(I2409,属性值!A:F,2,FALSE)&lt;17,"",IF(P2409="","",INT(VLOOKUP(P2409,属性值!A:G,R2409+1,FALSE)*VLOOKUP(I2409,属性值!A:F,5,FALSE))))</f>
        <v/>
      </c>
      <c r="Z2409" s="90" t="str">
        <f t="shared" si="79"/>
        <v/>
      </c>
      <c r="AA2409" s="90" t="str">
        <f>IF(VLOOKUP(I2409,属性值!A:B,2,FALSE)&gt;16,"",IF(P2409="","",INT(VLOOKUP(P2409,属性值!I:O,R2409+1,FALSE)*VLOOKUP(I2409,属性值!A:D,3,FALSE))))</f>
        <v/>
      </c>
      <c r="AB2409" s="90" t="str">
        <f>IF(VLOOKUP(I2409,属性值!A:B,2,FALSE)&gt;16,"",IF(P2409="","",INT(VLOOKUP(P2409,属性值!I:O,R2409+1,FALSE)*VLOOKUP(I2409,属性值!A:D,4,FALSE))))</f>
        <v/>
      </c>
      <c r="AC2409" s="90">
        <v>23</v>
      </c>
      <c r="AD2409" s="90" t="str">
        <f>IF(AC2409="","",VLOOKUP(AC2409,状态名词!A:C,2,FALSE))</f>
        <v>steal</v>
      </c>
      <c r="AE2409" s="90" t="str">
        <f>IF(AC2409="","",VLOOKUP(AC2409,状态名词!A:C,3,FALSE))</f>
        <v>生命偷取</v>
      </c>
      <c r="AF2409" s="90">
        <v>240</v>
      </c>
    </row>
    <row r="2410" spans="1:32">
      <c r="I2410" s="90" t="str">
        <f>IF(H2410="",I2409,VLOOKUP(H2410,装备类型!A:B,2,FALSE))</f>
        <v>戒指</v>
      </c>
      <c r="J2410" s="90">
        <v>2</v>
      </c>
      <c r="K2410" s="90" t="s">
        <v>2628</v>
      </c>
      <c r="L2410" s="90" t="s">
        <v>2618</v>
      </c>
      <c r="O2410" s="90">
        <v>1</v>
      </c>
      <c r="P2410" s="90">
        <v>40</v>
      </c>
      <c r="Q2410" s="55">
        <f t="shared" si="78"/>
        <v>45</v>
      </c>
      <c r="R2410" s="90">
        <v>4</v>
      </c>
      <c r="T2410" s="90" t="s">
        <v>3266</v>
      </c>
      <c r="Y2410" s="90" t="str">
        <f>IF(VLOOKUP(I2410,属性值!A:F,2,FALSE)&lt;17,"",IF(P2410="","",INT(VLOOKUP(P2410,属性值!A:G,R2410+1,FALSE)*VLOOKUP(I2410,属性值!A:F,5,FALSE))))</f>
        <v/>
      </c>
      <c r="Z2410" s="90" t="str">
        <f t="shared" si="79"/>
        <v/>
      </c>
      <c r="AA2410" s="90">
        <f>IF(VLOOKUP(I2410,属性值!A:B,2,FALSE)&gt;16,"",IF(P2410="","",INT(VLOOKUP(P2410,属性值!I:O,R2410+1,FALSE)*VLOOKUP(I2410,属性值!A:D,3,FALSE))))</f>
        <v>286</v>
      </c>
      <c r="AB2410" s="90">
        <f>IF(VLOOKUP(I2410,属性值!A:B,2,FALSE)&gt;16,"",IF(P2410="","",INT(VLOOKUP(P2410,属性值!I:O,R2410+1,FALSE)*VLOOKUP(I2410,属性值!A:D,4,FALSE))))</f>
        <v>572</v>
      </c>
      <c r="AC2410" s="90">
        <v>54</v>
      </c>
      <c r="AD2410" s="90" t="str">
        <f>IF(AC2410="","",VLOOKUP(AC2410,状态名词!A:C,2,FALSE))</f>
        <v>spi</v>
      </c>
      <c r="AE2410" s="90" t="str">
        <f>IF(AC2410="","",VLOOKUP(AC2410,状态名词!A:C,3,FALSE))</f>
        <v>精神</v>
      </c>
      <c r="AF2410" s="90">
        <v>120</v>
      </c>
    </row>
    <row r="2411" spans="1:32">
      <c r="I2411" s="90" t="str">
        <f>IF(H2411="",I2410,VLOOKUP(H2411,装备类型!A:B,2,FALSE))</f>
        <v>戒指</v>
      </c>
      <c r="L2411" s="90" t="s">
        <v>225</v>
      </c>
      <c r="Q2411" s="55" t="str">
        <f t="shared" si="78"/>
        <v/>
      </c>
      <c r="Y2411" s="90" t="str">
        <f>IF(VLOOKUP(I2411,属性值!A:F,2,FALSE)&lt;17,"",IF(P2411="","",INT(VLOOKUP(P2411,属性值!A:G,R2411+1,FALSE)*VLOOKUP(I2411,属性值!A:F,5,FALSE))))</f>
        <v/>
      </c>
      <c r="Z2411" s="90" t="str">
        <f t="shared" si="79"/>
        <v/>
      </c>
      <c r="AA2411" s="90" t="str">
        <f>IF(VLOOKUP(I2411,属性值!A:B,2,FALSE)&gt;16,"",IF(P2411="","",INT(VLOOKUP(P2411,属性值!I:O,R2411+1,FALSE)*VLOOKUP(I2411,属性值!A:D,3,FALSE))))</f>
        <v/>
      </c>
      <c r="AB2411" s="90" t="str">
        <f>IF(VLOOKUP(I2411,属性值!A:B,2,FALSE)&gt;16,"",IF(P2411="","",INT(VLOOKUP(P2411,属性值!I:O,R2411+1,FALSE)*VLOOKUP(I2411,属性值!A:D,4,FALSE))))</f>
        <v/>
      </c>
      <c r="AC2411" s="90">
        <v>24</v>
      </c>
      <c r="AD2411" s="90" t="str">
        <f>IF(AC2411="","",VLOOKUP(AC2411,状态名词!A:C,2,FALSE))</f>
        <v>heal</v>
      </c>
      <c r="AE2411" s="90" t="str">
        <f>IF(AC2411="","",VLOOKUP(AC2411,状态名词!A:C,3,FALSE))</f>
        <v>治疗效果+</v>
      </c>
      <c r="AF2411" s="90">
        <v>360</v>
      </c>
    </row>
    <row r="2412" spans="1:32">
      <c r="I2412" s="90" t="str">
        <f>IF(H2412="",I2411,VLOOKUP(H2412,装备类型!A:B,2,FALSE))</f>
        <v>戒指</v>
      </c>
      <c r="L2412" s="90" t="s">
        <v>225</v>
      </c>
      <c r="Q2412" s="55" t="str">
        <f t="shared" si="78"/>
        <v/>
      </c>
      <c r="Y2412" s="90" t="str">
        <f>IF(VLOOKUP(I2412,属性值!A:F,2,FALSE)&lt;17,"",IF(P2412="","",INT(VLOOKUP(P2412,属性值!A:G,R2412+1,FALSE)*VLOOKUP(I2412,属性值!A:F,5,FALSE))))</f>
        <v/>
      </c>
      <c r="Z2412" s="90" t="str">
        <f t="shared" si="79"/>
        <v/>
      </c>
      <c r="AA2412" s="90" t="str">
        <f>IF(VLOOKUP(I2412,属性值!A:B,2,FALSE)&gt;16,"",IF(P2412="","",INT(VLOOKUP(P2412,属性值!I:O,R2412+1,FALSE)*VLOOKUP(I2412,属性值!A:D,3,FALSE))))</f>
        <v/>
      </c>
      <c r="AB2412" s="90" t="str">
        <f>IF(VLOOKUP(I2412,属性值!A:B,2,FALSE)&gt;16,"",IF(P2412="","",INT(VLOOKUP(P2412,属性值!I:O,R2412+1,FALSE)*VLOOKUP(I2412,属性值!A:D,4,FALSE))))</f>
        <v/>
      </c>
      <c r="AC2412" s="90">
        <v>23</v>
      </c>
      <c r="AD2412" s="90" t="str">
        <f>IF(AC2412="","",VLOOKUP(AC2412,状态名词!A:C,2,FALSE))</f>
        <v>steal</v>
      </c>
      <c r="AE2412" s="90" t="str">
        <f>IF(AC2412="","",VLOOKUP(AC2412,状态名词!A:C,3,FALSE))</f>
        <v>生命偷取</v>
      </c>
      <c r="AF2412" s="90">
        <v>360</v>
      </c>
    </row>
    <row r="2413" spans="1:32">
      <c r="I2413" s="90" t="str">
        <f>IF(H2413="",I2412,VLOOKUP(H2413,装备类型!A:B,2,FALSE))</f>
        <v>戒指</v>
      </c>
      <c r="J2413" s="90">
        <v>3</v>
      </c>
      <c r="K2413" s="90" t="s">
        <v>2629</v>
      </c>
      <c r="L2413" s="90" t="s">
        <v>2618</v>
      </c>
      <c r="O2413" s="90">
        <v>1</v>
      </c>
      <c r="P2413" s="90">
        <v>60</v>
      </c>
      <c r="Q2413" s="55">
        <f t="shared" si="78"/>
        <v>67</v>
      </c>
      <c r="R2413" s="90">
        <v>5</v>
      </c>
      <c r="T2413" s="90" t="s">
        <v>3266</v>
      </c>
      <c r="U2413" s="90">
        <v>33552</v>
      </c>
      <c r="X2413" s="90" t="s">
        <v>2630</v>
      </c>
      <c r="Y2413" s="90" t="str">
        <f>IF(VLOOKUP(I2413,属性值!A:F,2,FALSE)&lt;17,"",IF(P2413="","",INT(VLOOKUP(P2413,属性值!A:G,R2413+1,FALSE)*VLOOKUP(I2413,属性值!A:F,5,FALSE))))</f>
        <v/>
      </c>
      <c r="Z2413" s="90" t="str">
        <f t="shared" si="79"/>
        <v/>
      </c>
      <c r="AA2413" s="90">
        <f>IF(VLOOKUP(I2413,属性值!A:B,2,FALSE)&gt;16,"",IF(P2413="","",INT(VLOOKUP(P2413,属性值!I:O,R2413+1,FALSE)*VLOOKUP(I2413,属性值!A:D,3,FALSE))))</f>
        <v>642</v>
      </c>
      <c r="AB2413" s="90">
        <f>IF(VLOOKUP(I2413,属性值!A:B,2,FALSE)&gt;16,"",IF(P2413="","",INT(VLOOKUP(P2413,属性值!I:O,R2413+1,FALSE)*VLOOKUP(I2413,属性值!A:D,4,FALSE))))</f>
        <v>1285</v>
      </c>
      <c r="AC2413" s="90">
        <v>54</v>
      </c>
      <c r="AD2413" s="90" t="str">
        <f>IF(AC2413="","",VLOOKUP(AC2413,状态名词!A:C,2,FALSE))</f>
        <v>spi</v>
      </c>
      <c r="AE2413" s="90" t="str">
        <f>IF(AC2413="","",VLOOKUP(AC2413,状态名词!A:C,3,FALSE))</f>
        <v>精神</v>
      </c>
      <c r="AF2413" s="90">
        <v>190</v>
      </c>
    </row>
    <row r="2414" spans="1:32">
      <c r="I2414" s="90" t="str">
        <f>IF(H2414="",I2413,VLOOKUP(H2414,装备类型!A:B,2,FALSE))</f>
        <v>戒指</v>
      </c>
      <c r="L2414" s="90" t="s">
        <v>225</v>
      </c>
      <c r="Q2414" s="55" t="str">
        <f t="shared" si="78"/>
        <v/>
      </c>
      <c r="Y2414" s="90" t="str">
        <f>IF(VLOOKUP(I2414,属性值!A:F,2,FALSE)&lt;17,"",IF(P2414="","",INT(VLOOKUP(P2414,属性值!A:G,R2414+1,FALSE)*VLOOKUP(I2414,属性值!A:F,5,FALSE))))</f>
        <v/>
      </c>
      <c r="Z2414" s="90" t="str">
        <f t="shared" si="79"/>
        <v/>
      </c>
      <c r="AA2414" s="90" t="str">
        <f>IF(VLOOKUP(I2414,属性值!A:B,2,FALSE)&gt;16,"",IF(P2414="","",INT(VLOOKUP(P2414,属性值!I:O,R2414+1,FALSE)*VLOOKUP(I2414,属性值!A:D,3,FALSE))))</f>
        <v/>
      </c>
      <c r="AB2414" s="90" t="str">
        <f>IF(VLOOKUP(I2414,属性值!A:B,2,FALSE)&gt;16,"",IF(P2414="","",INT(VLOOKUP(P2414,属性值!I:O,R2414+1,FALSE)*VLOOKUP(I2414,属性值!A:D,4,FALSE))))</f>
        <v/>
      </c>
      <c r="AC2414" s="90">
        <v>24</v>
      </c>
      <c r="AD2414" s="90" t="str">
        <f>IF(AC2414="","",VLOOKUP(AC2414,状态名词!A:C,2,FALSE))</f>
        <v>heal</v>
      </c>
      <c r="AE2414" s="90" t="str">
        <f>IF(AC2414="","",VLOOKUP(AC2414,状态名词!A:C,3,FALSE))</f>
        <v>治疗效果+</v>
      </c>
      <c r="AF2414" s="90">
        <v>590</v>
      </c>
    </row>
    <row r="2415" spans="1:32">
      <c r="I2415" s="90" t="str">
        <f>IF(H2415="",I2414,VLOOKUP(H2415,装备类型!A:B,2,FALSE))</f>
        <v>戒指</v>
      </c>
      <c r="L2415" s="90" t="s">
        <v>225</v>
      </c>
      <c r="Q2415" s="55" t="str">
        <f t="shared" si="78"/>
        <v/>
      </c>
      <c r="Y2415" s="90" t="str">
        <f>IF(VLOOKUP(I2415,属性值!A:F,2,FALSE)&lt;17,"",IF(P2415="","",INT(VLOOKUP(P2415,属性值!A:G,R2415+1,FALSE)*VLOOKUP(I2415,属性值!A:F,5,FALSE))))</f>
        <v/>
      </c>
      <c r="Z2415" s="90" t="str">
        <f t="shared" si="79"/>
        <v/>
      </c>
      <c r="AA2415" s="90" t="str">
        <f>IF(VLOOKUP(I2415,属性值!A:B,2,FALSE)&gt;16,"",IF(P2415="","",INT(VLOOKUP(P2415,属性值!I:O,R2415+1,FALSE)*VLOOKUP(I2415,属性值!A:D,3,FALSE))))</f>
        <v/>
      </c>
      <c r="AB2415" s="90" t="str">
        <f>IF(VLOOKUP(I2415,属性值!A:B,2,FALSE)&gt;16,"",IF(P2415="","",INT(VLOOKUP(P2415,属性值!I:O,R2415+1,FALSE)*VLOOKUP(I2415,属性值!A:D,4,FALSE))))</f>
        <v/>
      </c>
      <c r="AC2415" s="90">
        <v>23</v>
      </c>
      <c r="AD2415" s="90" t="str">
        <f>IF(AC2415="","",VLOOKUP(AC2415,状态名词!A:C,2,FALSE))</f>
        <v>steal</v>
      </c>
      <c r="AE2415" s="90" t="str">
        <f>IF(AC2415="","",VLOOKUP(AC2415,状态名词!A:C,3,FALSE))</f>
        <v>生命偷取</v>
      </c>
      <c r="AF2415" s="90">
        <v>590</v>
      </c>
    </row>
    <row r="2416" spans="1:32">
      <c r="A2416" s="90">
        <v>16161</v>
      </c>
      <c r="B2416" s="90">
        <v>20</v>
      </c>
      <c r="C2416" s="90">
        <v>4</v>
      </c>
      <c r="D2416" s="90">
        <v>20</v>
      </c>
      <c r="E2416" s="90">
        <v>5</v>
      </c>
      <c r="F2416" s="90">
        <v>-4</v>
      </c>
      <c r="H2416" s="90">
        <v>15</v>
      </c>
      <c r="I2416" s="90" t="str">
        <f>IF(H2416="",I2415,VLOOKUP(H2416,装备类型!A:B,2,FALSE))</f>
        <v>项链</v>
      </c>
      <c r="J2416" s="90">
        <v>1</v>
      </c>
      <c r="K2416" s="90" t="s">
        <v>2631</v>
      </c>
      <c r="L2416" s="90" t="s">
        <v>5513</v>
      </c>
      <c r="O2416" s="90">
        <v>1</v>
      </c>
      <c r="P2416" s="90">
        <v>20</v>
      </c>
      <c r="Q2416" s="55">
        <f t="shared" si="78"/>
        <v>25</v>
      </c>
      <c r="R2416" s="90">
        <v>4</v>
      </c>
      <c r="T2416" s="90" t="s">
        <v>3282</v>
      </c>
      <c r="Y2416" s="90" t="str">
        <f>IF(VLOOKUP(I2416,属性值!A:F,2,FALSE)&lt;17,"",IF(P2416="","",INT(VLOOKUP(P2416,属性值!A:G,R2416+1,FALSE)*VLOOKUP(I2416,属性值!A:F,5,FALSE))))</f>
        <v/>
      </c>
      <c r="Z2416" s="90" t="str">
        <f t="shared" si="79"/>
        <v/>
      </c>
      <c r="AA2416" s="90">
        <f>IF(VLOOKUP(I2416,属性值!A:B,2,FALSE)&gt;16,"",IF(P2416="","",INT(VLOOKUP(P2416,属性值!I:O,R2416+1,FALSE)*VLOOKUP(I2416,属性值!A:D,3,FALSE))))</f>
        <v>130</v>
      </c>
      <c r="AB2416" s="90">
        <f>IF(VLOOKUP(I2416,属性值!A:B,2,FALSE)&gt;16,"",IF(P2416="","",INT(VLOOKUP(P2416,属性值!I:O,R2416+1,FALSE)*VLOOKUP(I2416,属性值!A:D,4,FALSE))))</f>
        <v>260</v>
      </c>
      <c r="AC2416" s="90">
        <v>54</v>
      </c>
      <c r="AD2416" s="90" t="str">
        <f>IF(AC2416="","",VLOOKUP(AC2416,状态名词!A:C,2,FALSE))</f>
        <v>spi</v>
      </c>
      <c r="AE2416" s="90" t="str">
        <f>IF(AC2416="","",VLOOKUP(AC2416,状态名词!A:C,3,FALSE))</f>
        <v>精神</v>
      </c>
      <c r="AF2416" s="90">
        <v>80</v>
      </c>
    </row>
    <row r="2417" spans="1:32">
      <c r="I2417" s="90" t="str">
        <f>IF(H2417="",I2416,VLOOKUP(H2417,装备类型!A:B,2,FALSE))</f>
        <v>项链</v>
      </c>
      <c r="L2417" s="90" t="s">
        <v>225</v>
      </c>
      <c r="Q2417" s="55" t="str">
        <f t="shared" si="78"/>
        <v/>
      </c>
      <c r="Y2417" s="90" t="str">
        <f>IF(VLOOKUP(I2417,属性值!A:F,2,FALSE)&lt;17,"",IF(P2417="","",INT(VLOOKUP(P2417,属性值!A:G,R2417+1,FALSE)*VLOOKUP(I2417,属性值!A:F,5,FALSE))))</f>
        <v/>
      </c>
      <c r="Z2417" s="90" t="str">
        <f t="shared" si="79"/>
        <v/>
      </c>
      <c r="AA2417" s="90" t="str">
        <f>IF(VLOOKUP(I2417,属性值!A:B,2,FALSE)&gt;16,"",IF(P2417="","",INT(VLOOKUP(P2417,属性值!I:O,R2417+1,FALSE)*VLOOKUP(I2417,属性值!A:D,3,FALSE))))</f>
        <v/>
      </c>
      <c r="AB2417" s="90" t="str">
        <f>IF(VLOOKUP(I2417,属性值!A:B,2,FALSE)&gt;16,"",IF(P2417="","",INT(VLOOKUP(P2417,属性值!I:O,R2417+1,FALSE)*VLOOKUP(I2417,属性值!A:D,4,FALSE))))</f>
        <v/>
      </c>
      <c r="AC2417" s="90">
        <v>24</v>
      </c>
      <c r="AD2417" s="90" t="str">
        <f>IF(AC2417="","",VLOOKUP(AC2417,状态名词!A:C,2,FALSE))</f>
        <v>heal</v>
      </c>
      <c r="AE2417" s="90" t="str">
        <f>IF(AC2417="","",VLOOKUP(AC2417,状态名词!A:C,3,FALSE))</f>
        <v>治疗效果+</v>
      </c>
      <c r="AF2417" s="90">
        <v>240</v>
      </c>
    </row>
    <row r="2418" spans="1:32">
      <c r="I2418" s="90" t="str">
        <f>IF(H2418="",I2417,VLOOKUP(H2418,装备类型!A:B,2,FALSE))</f>
        <v>项链</v>
      </c>
      <c r="L2418" s="90" t="s">
        <v>225</v>
      </c>
      <c r="Q2418" s="55" t="str">
        <f t="shared" si="78"/>
        <v/>
      </c>
      <c r="Y2418" s="90" t="str">
        <f>IF(VLOOKUP(I2418,属性值!A:F,2,FALSE)&lt;17,"",IF(P2418="","",INT(VLOOKUP(P2418,属性值!A:G,R2418+1,FALSE)*VLOOKUP(I2418,属性值!A:F,5,FALSE))))</f>
        <v/>
      </c>
      <c r="Z2418" s="90" t="str">
        <f t="shared" si="79"/>
        <v/>
      </c>
      <c r="AA2418" s="90" t="str">
        <f>IF(VLOOKUP(I2418,属性值!A:B,2,FALSE)&gt;16,"",IF(P2418="","",INT(VLOOKUP(P2418,属性值!I:O,R2418+1,FALSE)*VLOOKUP(I2418,属性值!A:D,3,FALSE))))</f>
        <v/>
      </c>
      <c r="AB2418" s="90" t="str">
        <f>IF(VLOOKUP(I2418,属性值!A:B,2,FALSE)&gt;16,"",IF(P2418="","",INT(VLOOKUP(P2418,属性值!I:O,R2418+1,FALSE)*VLOOKUP(I2418,属性值!A:D,4,FALSE))))</f>
        <v/>
      </c>
      <c r="AC2418" s="90">
        <v>23</v>
      </c>
      <c r="AD2418" s="90" t="str">
        <f>IF(AC2418="","",VLOOKUP(AC2418,状态名词!A:C,2,FALSE))</f>
        <v>steal</v>
      </c>
      <c r="AE2418" s="90" t="str">
        <f>IF(AC2418="","",VLOOKUP(AC2418,状态名词!A:C,3,FALSE))</f>
        <v>生命偷取</v>
      </c>
      <c r="AF2418" s="90">
        <v>240</v>
      </c>
    </row>
    <row r="2419" spans="1:32">
      <c r="I2419" s="90" t="str">
        <f>IF(H2419="",I2418,VLOOKUP(H2419,装备类型!A:B,2,FALSE))</f>
        <v>项链</v>
      </c>
      <c r="J2419" s="90">
        <v>2</v>
      </c>
      <c r="K2419" s="90" t="s">
        <v>2632</v>
      </c>
      <c r="L2419" s="90" t="s">
        <v>2618</v>
      </c>
      <c r="O2419" s="90">
        <v>1</v>
      </c>
      <c r="P2419" s="90">
        <v>40</v>
      </c>
      <c r="Q2419" s="55">
        <f t="shared" si="78"/>
        <v>45</v>
      </c>
      <c r="R2419" s="90">
        <v>4</v>
      </c>
      <c r="T2419" s="90" t="s">
        <v>3282</v>
      </c>
      <c r="Y2419" s="90" t="str">
        <f>IF(VLOOKUP(I2419,属性值!A:F,2,FALSE)&lt;17,"",IF(P2419="","",INT(VLOOKUP(P2419,属性值!A:G,R2419+1,FALSE)*VLOOKUP(I2419,属性值!A:F,5,FALSE))))</f>
        <v/>
      </c>
      <c r="Z2419" s="90" t="str">
        <f t="shared" si="79"/>
        <v/>
      </c>
      <c r="AA2419" s="90">
        <f>IF(VLOOKUP(I2419,属性值!A:B,2,FALSE)&gt;16,"",IF(P2419="","",INT(VLOOKUP(P2419,属性值!I:O,R2419+1,FALSE)*VLOOKUP(I2419,属性值!A:D,3,FALSE))))</f>
        <v>286</v>
      </c>
      <c r="AB2419" s="90">
        <f>IF(VLOOKUP(I2419,属性值!A:B,2,FALSE)&gt;16,"",IF(P2419="","",INT(VLOOKUP(P2419,属性值!I:O,R2419+1,FALSE)*VLOOKUP(I2419,属性值!A:D,4,FALSE))))</f>
        <v>572</v>
      </c>
      <c r="AC2419" s="90">
        <v>54</v>
      </c>
      <c r="AD2419" s="90" t="str">
        <f>IF(AC2419="","",VLOOKUP(AC2419,状态名词!A:C,2,FALSE))</f>
        <v>spi</v>
      </c>
      <c r="AE2419" s="90" t="str">
        <f>IF(AC2419="","",VLOOKUP(AC2419,状态名词!A:C,3,FALSE))</f>
        <v>精神</v>
      </c>
      <c r="AF2419" s="90">
        <v>120</v>
      </c>
    </row>
    <row r="2420" spans="1:32">
      <c r="I2420" s="90" t="str">
        <f>IF(H2420="",I2419,VLOOKUP(H2420,装备类型!A:B,2,FALSE))</f>
        <v>项链</v>
      </c>
      <c r="L2420" s="90" t="s">
        <v>225</v>
      </c>
      <c r="Q2420" s="55" t="str">
        <f t="shared" si="78"/>
        <v/>
      </c>
      <c r="Y2420" s="90" t="str">
        <f>IF(VLOOKUP(I2420,属性值!A:F,2,FALSE)&lt;17,"",IF(P2420="","",INT(VLOOKUP(P2420,属性值!A:G,R2420+1,FALSE)*VLOOKUP(I2420,属性值!A:F,5,FALSE))))</f>
        <v/>
      </c>
      <c r="Z2420" s="90" t="str">
        <f t="shared" si="79"/>
        <v/>
      </c>
      <c r="AA2420" s="90" t="str">
        <f>IF(VLOOKUP(I2420,属性值!A:B,2,FALSE)&gt;16,"",IF(P2420="","",INT(VLOOKUP(P2420,属性值!I:O,R2420+1,FALSE)*VLOOKUP(I2420,属性值!A:D,3,FALSE))))</f>
        <v/>
      </c>
      <c r="AB2420" s="90" t="str">
        <f>IF(VLOOKUP(I2420,属性值!A:B,2,FALSE)&gt;16,"",IF(P2420="","",INT(VLOOKUP(P2420,属性值!I:O,R2420+1,FALSE)*VLOOKUP(I2420,属性值!A:D,4,FALSE))))</f>
        <v/>
      </c>
      <c r="AC2420" s="90">
        <v>24</v>
      </c>
      <c r="AD2420" s="90" t="str">
        <f>IF(AC2420="","",VLOOKUP(AC2420,状态名词!A:C,2,FALSE))</f>
        <v>heal</v>
      </c>
      <c r="AE2420" s="90" t="str">
        <f>IF(AC2420="","",VLOOKUP(AC2420,状态名词!A:C,3,FALSE))</f>
        <v>治疗效果+</v>
      </c>
      <c r="AF2420" s="90">
        <v>360</v>
      </c>
    </row>
    <row r="2421" spans="1:32">
      <c r="I2421" s="90" t="str">
        <f>IF(H2421="",I2420,VLOOKUP(H2421,装备类型!A:B,2,FALSE))</f>
        <v>项链</v>
      </c>
      <c r="L2421" s="90" t="s">
        <v>225</v>
      </c>
      <c r="Q2421" s="55" t="str">
        <f t="shared" si="78"/>
        <v/>
      </c>
      <c r="Y2421" s="90" t="str">
        <f>IF(VLOOKUP(I2421,属性值!A:F,2,FALSE)&lt;17,"",IF(P2421="","",INT(VLOOKUP(P2421,属性值!A:G,R2421+1,FALSE)*VLOOKUP(I2421,属性值!A:F,5,FALSE))))</f>
        <v/>
      </c>
      <c r="Z2421" s="90" t="str">
        <f t="shared" si="79"/>
        <v/>
      </c>
      <c r="AA2421" s="90" t="str">
        <f>IF(VLOOKUP(I2421,属性值!A:B,2,FALSE)&gt;16,"",IF(P2421="","",INT(VLOOKUP(P2421,属性值!I:O,R2421+1,FALSE)*VLOOKUP(I2421,属性值!A:D,3,FALSE))))</f>
        <v/>
      </c>
      <c r="AB2421" s="90" t="str">
        <f>IF(VLOOKUP(I2421,属性值!A:B,2,FALSE)&gt;16,"",IF(P2421="","",INT(VLOOKUP(P2421,属性值!I:O,R2421+1,FALSE)*VLOOKUP(I2421,属性值!A:D,4,FALSE))))</f>
        <v/>
      </c>
      <c r="AC2421" s="90">
        <v>23</v>
      </c>
      <c r="AD2421" s="90" t="str">
        <f>IF(AC2421="","",VLOOKUP(AC2421,状态名词!A:C,2,FALSE))</f>
        <v>steal</v>
      </c>
      <c r="AE2421" s="90" t="str">
        <f>IF(AC2421="","",VLOOKUP(AC2421,状态名词!A:C,3,FALSE))</f>
        <v>生命偷取</v>
      </c>
      <c r="AF2421" s="90">
        <v>360</v>
      </c>
    </row>
    <row r="2422" spans="1:32">
      <c r="I2422" s="90" t="str">
        <f>IF(H2422="",I2421,VLOOKUP(H2422,装备类型!A:B,2,FALSE))</f>
        <v>项链</v>
      </c>
      <c r="J2422" s="90">
        <v>3</v>
      </c>
      <c r="K2422" s="90" t="s">
        <v>2633</v>
      </c>
      <c r="L2422" s="90" t="s">
        <v>2618</v>
      </c>
      <c r="O2422" s="90">
        <v>1</v>
      </c>
      <c r="P2422" s="90">
        <v>60</v>
      </c>
      <c r="Q2422" s="55">
        <f t="shared" si="78"/>
        <v>67</v>
      </c>
      <c r="R2422" s="90">
        <v>5</v>
      </c>
      <c r="T2422" s="90" t="s">
        <v>3282</v>
      </c>
      <c r="U2422" s="90">
        <v>33553</v>
      </c>
      <c r="X2422" s="90" t="s">
        <v>2847</v>
      </c>
      <c r="Y2422" s="90" t="str">
        <f>IF(VLOOKUP(I2422,属性值!A:F,2,FALSE)&lt;17,"",IF(P2422="","",INT(VLOOKUP(P2422,属性值!A:G,R2422+1,FALSE)*VLOOKUP(I2422,属性值!A:F,5,FALSE))))</f>
        <v/>
      </c>
      <c r="Z2422" s="90" t="str">
        <f t="shared" si="79"/>
        <v/>
      </c>
      <c r="AA2422" s="90">
        <f>IF(VLOOKUP(I2422,属性值!A:B,2,FALSE)&gt;16,"",IF(P2422="","",INT(VLOOKUP(P2422,属性值!I:O,R2422+1,FALSE)*VLOOKUP(I2422,属性值!A:D,3,FALSE))))</f>
        <v>642</v>
      </c>
      <c r="AB2422" s="90">
        <f>IF(VLOOKUP(I2422,属性值!A:B,2,FALSE)&gt;16,"",IF(P2422="","",INT(VLOOKUP(P2422,属性值!I:O,R2422+1,FALSE)*VLOOKUP(I2422,属性值!A:D,4,FALSE))))</f>
        <v>1285</v>
      </c>
      <c r="AC2422" s="90">
        <v>54</v>
      </c>
      <c r="AD2422" s="90" t="str">
        <f>IF(AC2422="","",VLOOKUP(AC2422,状态名词!A:C,2,FALSE))</f>
        <v>spi</v>
      </c>
      <c r="AE2422" s="90" t="str">
        <f>IF(AC2422="","",VLOOKUP(AC2422,状态名词!A:C,3,FALSE))</f>
        <v>精神</v>
      </c>
      <c r="AF2422" s="90">
        <v>190</v>
      </c>
    </row>
    <row r="2423" spans="1:32">
      <c r="I2423" s="90" t="str">
        <f>IF(H2423="",I2422,VLOOKUP(H2423,装备类型!A:B,2,FALSE))</f>
        <v>项链</v>
      </c>
      <c r="L2423" s="90" t="s">
        <v>225</v>
      </c>
      <c r="Q2423" s="55" t="str">
        <f t="shared" si="78"/>
        <v/>
      </c>
      <c r="Y2423" s="90" t="str">
        <f>IF(VLOOKUP(I2423,属性值!A:F,2,FALSE)&lt;17,"",IF(P2423="","",INT(VLOOKUP(P2423,属性值!A:G,R2423+1,FALSE)*VLOOKUP(I2423,属性值!A:F,5,FALSE))))</f>
        <v/>
      </c>
      <c r="Z2423" s="90" t="str">
        <f t="shared" si="79"/>
        <v/>
      </c>
      <c r="AA2423" s="90" t="str">
        <f>IF(VLOOKUP(I2423,属性值!A:B,2,FALSE)&gt;16,"",IF(P2423="","",INT(VLOOKUP(P2423,属性值!I:O,R2423+1,FALSE)*VLOOKUP(I2423,属性值!A:D,3,FALSE))))</f>
        <v/>
      </c>
      <c r="AB2423" s="90" t="str">
        <f>IF(VLOOKUP(I2423,属性值!A:B,2,FALSE)&gt;16,"",IF(P2423="","",INT(VLOOKUP(P2423,属性值!I:O,R2423+1,FALSE)*VLOOKUP(I2423,属性值!A:D,4,FALSE))))</f>
        <v/>
      </c>
      <c r="AC2423" s="90">
        <v>24</v>
      </c>
      <c r="AD2423" s="90" t="str">
        <f>IF(AC2423="","",VLOOKUP(AC2423,状态名词!A:C,2,FALSE))</f>
        <v>heal</v>
      </c>
      <c r="AE2423" s="90" t="str">
        <f>IF(AC2423="","",VLOOKUP(AC2423,状态名词!A:C,3,FALSE))</f>
        <v>治疗效果+</v>
      </c>
      <c r="AF2423" s="90">
        <v>590</v>
      </c>
    </row>
    <row r="2424" spans="1:32">
      <c r="I2424" s="90" t="str">
        <f>IF(H2424="",I2423,VLOOKUP(H2424,装备类型!A:B,2,FALSE))</f>
        <v>项链</v>
      </c>
      <c r="L2424" s="90" t="s">
        <v>225</v>
      </c>
      <c r="Q2424" s="55" t="str">
        <f t="shared" si="78"/>
        <v/>
      </c>
      <c r="Y2424" s="90" t="str">
        <f>IF(VLOOKUP(I2424,属性值!A:F,2,FALSE)&lt;17,"",IF(P2424="","",INT(VLOOKUP(P2424,属性值!A:G,R2424+1,FALSE)*VLOOKUP(I2424,属性值!A:F,5,FALSE))))</f>
        <v/>
      </c>
      <c r="Z2424" s="90" t="str">
        <f t="shared" si="79"/>
        <v/>
      </c>
      <c r="AA2424" s="90" t="str">
        <f>IF(VLOOKUP(I2424,属性值!A:B,2,FALSE)&gt;16,"",IF(P2424="","",INT(VLOOKUP(P2424,属性值!I:O,R2424+1,FALSE)*VLOOKUP(I2424,属性值!A:D,3,FALSE))))</f>
        <v/>
      </c>
      <c r="AB2424" s="90" t="str">
        <f>IF(VLOOKUP(I2424,属性值!A:B,2,FALSE)&gt;16,"",IF(P2424="","",INT(VLOOKUP(P2424,属性值!I:O,R2424+1,FALSE)*VLOOKUP(I2424,属性值!A:D,4,FALSE))))</f>
        <v/>
      </c>
      <c r="AC2424" s="90">
        <v>23</v>
      </c>
      <c r="AD2424" s="90" t="str">
        <f>IF(AC2424="","",VLOOKUP(AC2424,状态名词!A:C,2,FALSE))</f>
        <v>steal</v>
      </c>
      <c r="AE2424" s="90" t="str">
        <f>IF(AC2424="","",VLOOKUP(AC2424,状态名词!A:C,3,FALSE))</f>
        <v>生命偷取</v>
      </c>
      <c r="AF2424" s="90">
        <v>590</v>
      </c>
    </row>
    <row r="2425" spans="1:32">
      <c r="A2425" s="90">
        <v>16162</v>
      </c>
      <c r="B2425" s="90">
        <v>20</v>
      </c>
      <c r="C2425" s="90">
        <v>4</v>
      </c>
      <c r="D2425" s="90">
        <v>20</v>
      </c>
      <c r="E2425" s="90">
        <v>5</v>
      </c>
      <c r="F2425" s="90">
        <v>-4</v>
      </c>
      <c r="H2425" s="90">
        <v>16</v>
      </c>
      <c r="I2425" s="90" t="str">
        <f>IF(H2425="",I2424,VLOOKUP(H2425,装备类型!A:B,2,FALSE))</f>
        <v>手镯</v>
      </c>
      <c r="J2425" s="90">
        <v>1</v>
      </c>
      <c r="K2425" s="90" t="s">
        <v>2634</v>
      </c>
      <c r="L2425" s="90" t="s">
        <v>5513</v>
      </c>
      <c r="O2425" s="90">
        <v>1</v>
      </c>
      <c r="P2425" s="90">
        <v>20</v>
      </c>
      <c r="Q2425" s="55">
        <f t="shared" si="78"/>
        <v>25</v>
      </c>
      <c r="R2425" s="90">
        <v>4</v>
      </c>
      <c r="T2425" s="90" t="s">
        <v>3369</v>
      </c>
      <c r="Y2425" s="90" t="str">
        <f>IF(VLOOKUP(I2425,属性值!A:F,2,FALSE)&lt;17,"",IF(P2425="","",INT(VLOOKUP(P2425,属性值!A:G,R2425+1,FALSE)*VLOOKUP(I2425,属性值!A:F,5,FALSE))))</f>
        <v/>
      </c>
      <c r="Z2425" s="90" t="str">
        <f t="shared" si="79"/>
        <v/>
      </c>
      <c r="AA2425" s="90">
        <f>IF(VLOOKUP(I2425,属性值!A:B,2,FALSE)&gt;16,"",IF(P2425="","",INT(VLOOKUP(P2425,属性值!I:O,R2425+1,FALSE)*VLOOKUP(I2425,属性值!A:D,3,FALSE))))</f>
        <v>130</v>
      </c>
      <c r="AB2425" s="90">
        <f>IF(VLOOKUP(I2425,属性值!A:B,2,FALSE)&gt;16,"",IF(P2425="","",INT(VLOOKUP(P2425,属性值!I:O,R2425+1,FALSE)*VLOOKUP(I2425,属性值!A:D,4,FALSE))))</f>
        <v>260</v>
      </c>
      <c r="AC2425" s="90">
        <v>54</v>
      </c>
      <c r="AD2425" s="90" t="str">
        <f>IF(AC2425="","",VLOOKUP(AC2425,状态名词!A:C,2,FALSE))</f>
        <v>spi</v>
      </c>
      <c r="AE2425" s="90" t="str">
        <f>IF(AC2425="","",VLOOKUP(AC2425,状态名词!A:C,3,FALSE))</f>
        <v>精神</v>
      </c>
      <c r="AF2425" s="90">
        <v>80</v>
      </c>
    </row>
    <row r="2426" spans="1:32">
      <c r="I2426" s="90" t="str">
        <f>IF(H2426="",I2425,VLOOKUP(H2426,装备类型!A:B,2,FALSE))</f>
        <v>手镯</v>
      </c>
      <c r="L2426" s="90" t="s">
        <v>225</v>
      </c>
      <c r="Q2426" s="55" t="str">
        <f t="shared" si="78"/>
        <v/>
      </c>
      <c r="Y2426" s="90" t="str">
        <f>IF(VLOOKUP(I2426,属性值!A:F,2,FALSE)&lt;17,"",IF(P2426="","",INT(VLOOKUP(P2426,属性值!A:G,R2426+1,FALSE)*VLOOKUP(I2426,属性值!A:F,5,FALSE))))</f>
        <v/>
      </c>
      <c r="Z2426" s="90" t="str">
        <f t="shared" si="79"/>
        <v/>
      </c>
      <c r="AA2426" s="90" t="str">
        <f>IF(VLOOKUP(I2426,属性值!A:B,2,FALSE)&gt;16,"",IF(P2426="","",INT(VLOOKUP(P2426,属性值!I:O,R2426+1,FALSE)*VLOOKUP(I2426,属性值!A:D,3,FALSE))))</f>
        <v/>
      </c>
      <c r="AB2426" s="90" t="str">
        <f>IF(VLOOKUP(I2426,属性值!A:B,2,FALSE)&gt;16,"",IF(P2426="","",INT(VLOOKUP(P2426,属性值!I:O,R2426+1,FALSE)*VLOOKUP(I2426,属性值!A:D,4,FALSE))))</f>
        <v/>
      </c>
      <c r="AC2426" s="90">
        <v>24</v>
      </c>
      <c r="AD2426" s="90" t="str">
        <f>IF(AC2426="","",VLOOKUP(AC2426,状态名词!A:C,2,FALSE))</f>
        <v>heal</v>
      </c>
      <c r="AE2426" s="90" t="str">
        <f>IF(AC2426="","",VLOOKUP(AC2426,状态名词!A:C,3,FALSE))</f>
        <v>治疗效果+</v>
      </c>
      <c r="AF2426" s="90">
        <v>240</v>
      </c>
    </row>
    <row r="2427" spans="1:32">
      <c r="I2427" s="90" t="str">
        <f>IF(H2427="",I2426,VLOOKUP(H2427,装备类型!A:B,2,FALSE))</f>
        <v>手镯</v>
      </c>
      <c r="L2427" s="90" t="s">
        <v>225</v>
      </c>
      <c r="Q2427" s="55" t="str">
        <f t="shared" si="78"/>
        <v/>
      </c>
      <c r="Y2427" s="90" t="str">
        <f>IF(VLOOKUP(I2427,属性值!A:F,2,FALSE)&lt;17,"",IF(P2427="","",INT(VLOOKUP(P2427,属性值!A:G,R2427+1,FALSE)*VLOOKUP(I2427,属性值!A:F,5,FALSE))))</f>
        <v/>
      </c>
      <c r="Z2427" s="90" t="str">
        <f t="shared" si="79"/>
        <v/>
      </c>
      <c r="AA2427" s="90" t="str">
        <f>IF(VLOOKUP(I2427,属性值!A:B,2,FALSE)&gt;16,"",IF(P2427="","",INT(VLOOKUP(P2427,属性值!I:O,R2427+1,FALSE)*VLOOKUP(I2427,属性值!A:D,3,FALSE))))</f>
        <v/>
      </c>
      <c r="AB2427" s="90" t="str">
        <f>IF(VLOOKUP(I2427,属性值!A:B,2,FALSE)&gt;16,"",IF(P2427="","",INT(VLOOKUP(P2427,属性值!I:O,R2427+1,FALSE)*VLOOKUP(I2427,属性值!A:D,4,FALSE))))</f>
        <v/>
      </c>
      <c r="AC2427" s="90">
        <v>23</v>
      </c>
      <c r="AD2427" s="90" t="str">
        <f>IF(AC2427="","",VLOOKUP(AC2427,状态名词!A:C,2,FALSE))</f>
        <v>steal</v>
      </c>
      <c r="AE2427" s="90" t="str">
        <f>IF(AC2427="","",VLOOKUP(AC2427,状态名词!A:C,3,FALSE))</f>
        <v>生命偷取</v>
      </c>
      <c r="AF2427" s="90">
        <v>240</v>
      </c>
    </row>
    <row r="2428" spans="1:32">
      <c r="I2428" s="90" t="str">
        <f>IF(H2428="",I2427,VLOOKUP(H2428,装备类型!A:B,2,FALSE))</f>
        <v>手镯</v>
      </c>
      <c r="J2428" s="90">
        <v>2</v>
      </c>
      <c r="K2428" s="90" t="s">
        <v>2635</v>
      </c>
      <c r="L2428" s="90" t="s">
        <v>2618</v>
      </c>
      <c r="O2428" s="90">
        <v>1</v>
      </c>
      <c r="P2428" s="90">
        <v>40</v>
      </c>
      <c r="Q2428" s="55">
        <f t="shared" si="78"/>
        <v>45</v>
      </c>
      <c r="R2428" s="90">
        <v>4</v>
      </c>
      <c r="T2428" s="90" t="s">
        <v>3369</v>
      </c>
      <c r="Y2428" s="90" t="str">
        <f>IF(VLOOKUP(I2428,属性值!A:F,2,FALSE)&lt;17,"",IF(P2428="","",INT(VLOOKUP(P2428,属性值!A:G,R2428+1,FALSE)*VLOOKUP(I2428,属性值!A:F,5,FALSE))))</f>
        <v/>
      </c>
      <c r="Z2428" s="90" t="str">
        <f t="shared" si="79"/>
        <v/>
      </c>
      <c r="AA2428" s="90">
        <f>IF(VLOOKUP(I2428,属性值!A:B,2,FALSE)&gt;16,"",IF(P2428="","",INT(VLOOKUP(P2428,属性值!I:O,R2428+1,FALSE)*VLOOKUP(I2428,属性值!A:D,3,FALSE))))</f>
        <v>286</v>
      </c>
      <c r="AB2428" s="90">
        <f>IF(VLOOKUP(I2428,属性值!A:B,2,FALSE)&gt;16,"",IF(P2428="","",INT(VLOOKUP(P2428,属性值!I:O,R2428+1,FALSE)*VLOOKUP(I2428,属性值!A:D,4,FALSE))))</f>
        <v>572</v>
      </c>
      <c r="AC2428" s="90">
        <v>54</v>
      </c>
      <c r="AD2428" s="90" t="str">
        <f>IF(AC2428="","",VLOOKUP(AC2428,状态名词!A:C,2,FALSE))</f>
        <v>spi</v>
      </c>
      <c r="AE2428" s="90" t="str">
        <f>IF(AC2428="","",VLOOKUP(AC2428,状态名词!A:C,3,FALSE))</f>
        <v>精神</v>
      </c>
      <c r="AF2428" s="90">
        <v>120</v>
      </c>
    </row>
    <row r="2429" spans="1:32">
      <c r="I2429" s="90" t="str">
        <f>IF(H2429="",I2428,VLOOKUP(H2429,装备类型!A:B,2,FALSE))</f>
        <v>手镯</v>
      </c>
      <c r="L2429" s="90" t="s">
        <v>225</v>
      </c>
      <c r="Q2429" s="55" t="str">
        <f t="shared" si="78"/>
        <v/>
      </c>
      <c r="Y2429" s="90" t="str">
        <f>IF(VLOOKUP(I2429,属性值!A:F,2,FALSE)&lt;17,"",IF(P2429="","",INT(VLOOKUP(P2429,属性值!A:G,R2429+1,FALSE)*VLOOKUP(I2429,属性值!A:F,5,FALSE))))</f>
        <v/>
      </c>
      <c r="Z2429" s="90" t="str">
        <f t="shared" si="79"/>
        <v/>
      </c>
      <c r="AA2429" s="90" t="str">
        <f>IF(VLOOKUP(I2429,属性值!A:B,2,FALSE)&gt;16,"",IF(P2429="","",INT(VLOOKUP(P2429,属性值!I:O,R2429+1,FALSE)*VLOOKUP(I2429,属性值!A:D,3,FALSE))))</f>
        <v/>
      </c>
      <c r="AB2429" s="90" t="str">
        <f>IF(VLOOKUP(I2429,属性值!A:B,2,FALSE)&gt;16,"",IF(P2429="","",INT(VLOOKUP(P2429,属性值!I:O,R2429+1,FALSE)*VLOOKUP(I2429,属性值!A:D,4,FALSE))))</f>
        <v/>
      </c>
      <c r="AC2429" s="90">
        <v>24</v>
      </c>
      <c r="AD2429" s="90" t="str">
        <f>IF(AC2429="","",VLOOKUP(AC2429,状态名词!A:C,2,FALSE))</f>
        <v>heal</v>
      </c>
      <c r="AE2429" s="90" t="str">
        <f>IF(AC2429="","",VLOOKUP(AC2429,状态名词!A:C,3,FALSE))</f>
        <v>治疗效果+</v>
      </c>
      <c r="AF2429" s="90">
        <v>360</v>
      </c>
    </row>
    <row r="2430" spans="1:32">
      <c r="I2430" s="90" t="str">
        <f>IF(H2430="",I2429,VLOOKUP(H2430,装备类型!A:B,2,FALSE))</f>
        <v>手镯</v>
      </c>
      <c r="L2430" s="90" t="s">
        <v>225</v>
      </c>
      <c r="Q2430" s="55" t="str">
        <f t="shared" si="78"/>
        <v/>
      </c>
      <c r="Y2430" s="90" t="str">
        <f>IF(VLOOKUP(I2430,属性值!A:F,2,FALSE)&lt;17,"",IF(P2430="","",INT(VLOOKUP(P2430,属性值!A:G,R2430+1,FALSE)*VLOOKUP(I2430,属性值!A:F,5,FALSE))))</f>
        <v/>
      </c>
      <c r="Z2430" s="90" t="str">
        <f t="shared" si="79"/>
        <v/>
      </c>
      <c r="AA2430" s="90" t="str">
        <f>IF(VLOOKUP(I2430,属性值!A:B,2,FALSE)&gt;16,"",IF(P2430="","",INT(VLOOKUP(P2430,属性值!I:O,R2430+1,FALSE)*VLOOKUP(I2430,属性值!A:D,3,FALSE))))</f>
        <v/>
      </c>
      <c r="AB2430" s="90" t="str">
        <f>IF(VLOOKUP(I2430,属性值!A:B,2,FALSE)&gt;16,"",IF(P2430="","",INT(VLOOKUP(P2430,属性值!I:O,R2430+1,FALSE)*VLOOKUP(I2430,属性值!A:D,4,FALSE))))</f>
        <v/>
      </c>
      <c r="AC2430" s="90">
        <v>23</v>
      </c>
      <c r="AD2430" s="90" t="str">
        <f>IF(AC2430="","",VLOOKUP(AC2430,状态名词!A:C,2,FALSE))</f>
        <v>steal</v>
      </c>
      <c r="AE2430" s="90" t="str">
        <f>IF(AC2430="","",VLOOKUP(AC2430,状态名词!A:C,3,FALSE))</f>
        <v>生命偷取</v>
      </c>
      <c r="AF2430" s="90">
        <v>360</v>
      </c>
    </row>
    <row r="2431" spans="1:32">
      <c r="I2431" s="90" t="str">
        <f>IF(H2431="",I2430,VLOOKUP(H2431,装备类型!A:B,2,FALSE))</f>
        <v>手镯</v>
      </c>
      <c r="J2431" s="90">
        <v>3</v>
      </c>
      <c r="K2431" s="90" t="s">
        <v>2636</v>
      </c>
      <c r="L2431" s="90" t="s">
        <v>2618</v>
      </c>
      <c r="O2431" s="90">
        <v>1</v>
      </c>
      <c r="P2431" s="90">
        <v>60</v>
      </c>
      <c r="Q2431" s="55">
        <f t="shared" si="78"/>
        <v>67</v>
      </c>
      <c r="R2431" s="90">
        <v>5</v>
      </c>
      <c r="T2431" s="90" t="s">
        <v>3369</v>
      </c>
      <c r="U2431" s="90">
        <v>33554</v>
      </c>
      <c r="X2431" s="90" t="s">
        <v>2844</v>
      </c>
      <c r="Y2431" s="90" t="str">
        <f>IF(VLOOKUP(I2431,属性值!A:F,2,FALSE)&lt;17,"",IF(P2431="","",INT(VLOOKUP(P2431,属性值!A:G,R2431+1,FALSE)*VLOOKUP(I2431,属性值!A:F,5,FALSE))))</f>
        <v/>
      </c>
      <c r="Z2431" s="90" t="str">
        <f t="shared" si="79"/>
        <v/>
      </c>
      <c r="AA2431" s="90">
        <f>IF(VLOOKUP(I2431,属性值!A:B,2,FALSE)&gt;16,"",IF(P2431="","",INT(VLOOKUP(P2431,属性值!I:O,R2431+1,FALSE)*VLOOKUP(I2431,属性值!A:D,3,FALSE))))</f>
        <v>642</v>
      </c>
      <c r="AB2431" s="90">
        <f>IF(VLOOKUP(I2431,属性值!A:B,2,FALSE)&gt;16,"",IF(P2431="","",INT(VLOOKUP(P2431,属性值!I:O,R2431+1,FALSE)*VLOOKUP(I2431,属性值!A:D,4,FALSE))))</f>
        <v>1285</v>
      </c>
      <c r="AC2431" s="90">
        <v>54</v>
      </c>
      <c r="AD2431" s="90" t="str">
        <f>IF(AC2431="","",VLOOKUP(AC2431,状态名词!A:C,2,FALSE))</f>
        <v>spi</v>
      </c>
      <c r="AE2431" s="90" t="str">
        <f>IF(AC2431="","",VLOOKUP(AC2431,状态名词!A:C,3,FALSE))</f>
        <v>精神</v>
      </c>
      <c r="AF2431" s="90">
        <v>190</v>
      </c>
    </row>
    <row r="2432" spans="1:32">
      <c r="I2432" s="90" t="str">
        <f>IF(H2432="",I2431,VLOOKUP(H2432,装备类型!A:B,2,FALSE))</f>
        <v>手镯</v>
      </c>
      <c r="L2432" s="90" t="s">
        <v>225</v>
      </c>
      <c r="Q2432" s="55" t="str">
        <f t="shared" si="78"/>
        <v/>
      </c>
      <c r="Y2432" s="90" t="str">
        <f>IF(VLOOKUP(I2432,属性值!A:F,2,FALSE)&lt;17,"",IF(P2432="","",INT(VLOOKUP(P2432,属性值!A:G,R2432+1,FALSE)*VLOOKUP(I2432,属性值!A:F,5,FALSE))))</f>
        <v/>
      </c>
      <c r="Z2432" s="90" t="str">
        <f t="shared" si="79"/>
        <v/>
      </c>
      <c r="AA2432" s="90" t="str">
        <f>IF(VLOOKUP(I2432,属性值!A:B,2,FALSE)&gt;16,"",IF(P2432="","",INT(VLOOKUP(P2432,属性值!I:O,R2432+1,FALSE)*VLOOKUP(I2432,属性值!A:D,3,FALSE))))</f>
        <v/>
      </c>
      <c r="AB2432" s="90" t="str">
        <f>IF(VLOOKUP(I2432,属性值!A:B,2,FALSE)&gt;16,"",IF(P2432="","",INT(VLOOKUP(P2432,属性值!I:O,R2432+1,FALSE)*VLOOKUP(I2432,属性值!A:D,4,FALSE))))</f>
        <v/>
      </c>
      <c r="AC2432" s="90">
        <v>24</v>
      </c>
      <c r="AD2432" s="90" t="str">
        <f>IF(AC2432="","",VLOOKUP(AC2432,状态名词!A:C,2,FALSE))</f>
        <v>heal</v>
      </c>
      <c r="AE2432" s="90" t="str">
        <f>IF(AC2432="","",VLOOKUP(AC2432,状态名词!A:C,3,FALSE))</f>
        <v>治疗效果+</v>
      </c>
      <c r="AF2432" s="90">
        <v>590</v>
      </c>
    </row>
    <row r="2433" spans="1:32">
      <c r="I2433" s="90" t="str">
        <f>IF(H2433="",I2432,VLOOKUP(H2433,装备类型!A:B,2,FALSE))</f>
        <v>手镯</v>
      </c>
      <c r="L2433" s="90" t="s">
        <v>225</v>
      </c>
      <c r="Q2433" s="55" t="str">
        <f t="shared" si="78"/>
        <v/>
      </c>
      <c r="Y2433" s="90" t="str">
        <f>IF(VLOOKUP(I2433,属性值!A:F,2,FALSE)&lt;17,"",IF(P2433="","",INT(VLOOKUP(P2433,属性值!A:G,R2433+1,FALSE)*VLOOKUP(I2433,属性值!A:F,5,FALSE))))</f>
        <v/>
      </c>
      <c r="Z2433" s="90" t="str">
        <f t="shared" si="79"/>
        <v/>
      </c>
      <c r="AA2433" s="90" t="str">
        <f>IF(VLOOKUP(I2433,属性值!A:B,2,FALSE)&gt;16,"",IF(P2433="","",INT(VLOOKUP(P2433,属性值!I:O,R2433+1,FALSE)*VLOOKUP(I2433,属性值!A:D,3,FALSE))))</f>
        <v/>
      </c>
      <c r="AB2433" s="90" t="str">
        <f>IF(VLOOKUP(I2433,属性值!A:B,2,FALSE)&gt;16,"",IF(P2433="","",INT(VLOOKUP(P2433,属性值!I:O,R2433+1,FALSE)*VLOOKUP(I2433,属性值!A:D,4,FALSE))))</f>
        <v/>
      </c>
      <c r="AC2433" s="90">
        <v>23</v>
      </c>
      <c r="AD2433" s="90" t="str">
        <f>IF(AC2433="","",VLOOKUP(AC2433,状态名词!A:C,2,FALSE))</f>
        <v>steal</v>
      </c>
      <c r="AE2433" s="90" t="str">
        <f>IF(AC2433="","",VLOOKUP(AC2433,状态名词!A:C,3,FALSE))</f>
        <v>生命偷取</v>
      </c>
      <c r="AF2433" s="90">
        <v>590</v>
      </c>
    </row>
    <row r="2434" spans="1:32">
      <c r="A2434" s="90">
        <v>16163</v>
      </c>
      <c r="B2434" s="90">
        <v>20</v>
      </c>
      <c r="C2434" s="90">
        <v>4</v>
      </c>
      <c r="D2434" s="90">
        <v>20</v>
      </c>
      <c r="E2434" s="90">
        <v>5</v>
      </c>
      <c r="F2434" s="90">
        <v>-10</v>
      </c>
      <c r="H2434" s="90">
        <v>11</v>
      </c>
      <c r="I2434" s="90" t="str">
        <f>IF(H2434="",I2433,VLOOKUP(H2434,装备类型!A:B,2,FALSE))</f>
        <v>头部</v>
      </c>
      <c r="J2434" s="90">
        <v>1</v>
      </c>
      <c r="K2434" s="90" t="s">
        <v>2637</v>
      </c>
      <c r="L2434" s="90" t="s">
        <v>5514</v>
      </c>
      <c r="O2434" s="90">
        <v>1</v>
      </c>
      <c r="P2434" s="90">
        <v>20</v>
      </c>
      <c r="Q2434" s="55">
        <f t="shared" si="78"/>
        <v>25</v>
      </c>
      <c r="R2434" s="90">
        <v>4</v>
      </c>
      <c r="T2434" s="90" t="s">
        <v>3370</v>
      </c>
      <c r="Y2434" s="90" t="str">
        <f>IF(VLOOKUP(I2434,属性值!A:F,2,FALSE)&lt;17,"",IF(P2434="","",INT(VLOOKUP(P2434,属性值!A:G,R2434+1,FALSE)*VLOOKUP(I2434,属性值!A:F,5,FALSE))))</f>
        <v/>
      </c>
      <c r="Z2434" s="90" t="str">
        <f t="shared" si="79"/>
        <v/>
      </c>
      <c r="AA2434" s="90">
        <f>IF(VLOOKUP(I2434,属性值!A:B,2,FALSE)&gt;16,"",IF(P2434="","",INT(VLOOKUP(P2434,属性值!I:O,R2434+1,FALSE)*VLOOKUP(I2434,属性值!A:D,3,FALSE))))</f>
        <v>260</v>
      </c>
      <c r="AB2434" s="90">
        <f>IF(VLOOKUP(I2434,属性值!A:B,2,FALSE)&gt;16,"",IF(P2434="","",INT(VLOOKUP(P2434,属性值!I:O,R2434+1,FALSE)*VLOOKUP(I2434,属性值!A:D,4,FALSE))))</f>
        <v>130</v>
      </c>
      <c r="AC2434" s="90">
        <v>58</v>
      </c>
      <c r="AD2434" s="90" t="str">
        <f>IF(AC2434="","",VLOOKUP(AC2434,状态名词!A:C,2,FALSE))</f>
        <v>vit</v>
      </c>
      <c r="AE2434" s="90" t="str">
        <f>IF(AC2434="","",VLOOKUP(AC2434,状态名词!A:C,3,FALSE))</f>
        <v>体力</v>
      </c>
      <c r="AF2434" s="90">
        <v>40</v>
      </c>
    </row>
    <row r="2435" spans="1:32">
      <c r="I2435" s="90" t="str">
        <f>IF(H2435="",I2434,VLOOKUP(H2435,装备类型!A:B,2,FALSE))</f>
        <v>头部</v>
      </c>
      <c r="L2435" s="90" t="s">
        <v>225</v>
      </c>
      <c r="Q2435" s="55" t="str">
        <f t="shared" si="78"/>
        <v/>
      </c>
      <c r="Y2435" s="90" t="str">
        <f>IF(VLOOKUP(I2435,属性值!A:F,2,FALSE)&lt;17,"",IF(P2435="","",INT(VLOOKUP(P2435,属性值!A:G,R2435+1,FALSE)*VLOOKUP(I2435,属性值!A:F,5,FALSE))))</f>
        <v/>
      </c>
      <c r="Z2435" s="90" t="str">
        <f t="shared" si="79"/>
        <v/>
      </c>
      <c r="AA2435" s="90" t="str">
        <f>IF(VLOOKUP(I2435,属性值!A:B,2,FALSE)&gt;16,"",IF(P2435="","",INT(VLOOKUP(P2435,属性值!I:O,R2435+1,FALSE)*VLOOKUP(I2435,属性值!A:D,3,FALSE))))</f>
        <v/>
      </c>
      <c r="AB2435" s="90" t="str">
        <f>IF(VLOOKUP(I2435,属性值!A:B,2,FALSE)&gt;16,"",IF(P2435="","",INT(VLOOKUP(P2435,属性值!I:O,R2435+1,FALSE)*VLOOKUP(I2435,属性值!A:D,4,FALSE))))</f>
        <v/>
      </c>
      <c r="AC2435" s="90">
        <v>19</v>
      </c>
      <c r="AD2435" s="90" t="str">
        <f>IF(AC2435="","",VLOOKUP(AC2435,状态名词!A:C,2,FALSE))</f>
        <v>rating</v>
      </c>
      <c r="AE2435" s="90" t="str">
        <f>IF(AC2435="","",VLOOKUP(AC2435,状态名词!A:C,3,FALSE))</f>
        <v>暴击+</v>
      </c>
      <c r="AF2435" s="90">
        <v>140</v>
      </c>
    </row>
    <row r="2436" spans="1:32">
      <c r="I2436" s="90" t="str">
        <f>IF(H2436="",I2435,VLOOKUP(H2436,装备类型!A:B,2,FALSE))</f>
        <v>头部</v>
      </c>
      <c r="L2436" s="90" t="s">
        <v>225</v>
      </c>
      <c r="Q2436" s="55" t="str">
        <f t="shared" si="78"/>
        <v/>
      </c>
      <c r="Y2436" s="90" t="str">
        <f>IF(VLOOKUP(I2436,属性值!A:F,2,FALSE)&lt;17,"",IF(P2436="","",INT(VLOOKUP(P2436,属性值!A:G,R2436+1,FALSE)*VLOOKUP(I2436,属性值!A:F,5,FALSE))))</f>
        <v/>
      </c>
      <c r="Z2436" s="90" t="str">
        <f t="shared" si="79"/>
        <v/>
      </c>
      <c r="AA2436" s="90" t="str">
        <f>IF(VLOOKUP(I2436,属性值!A:B,2,FALSE)&gt;16,"",IF(P2436="","",INT(VLOOKUP(P2436,属性值!I:O,R2436+1,FALSE)*VLOOKUP(I2436,属性值!A:D,3,FALSE))))</f>
        <v/>
      </c>
      <c r="AB2436" s="90" t="str">
        <f>IF(VLOOKUP(I2436,属性值!A:B,2,FALSE)&gt;16,"",IF(P2436="","",INT(VLOOKUP(P2436,属性值!I:O,R2436+1,FALSE)*VLOOKUP(I2436,属性值!A:D,4,FALSE))))</f>
        <v/>
      </c>
      <c r="AC2436" s="90">
        <v>20</v>
      </c>
      <c r="AD2436" s="90" t="str">
        <f>IF(AC2436="","",VLOOKUP(AC2436,状态名词!A:C,2,FALSE))</f>
        <v>ratingdamage</v>
      </c>
      <c r="AE2436" s="90" t="str">
        <f>IF(AC2436="","",VLOOKUP(AC2436,状态名词!A:C,3,FALSE))</f>
        <v>暴伤+</v>
      </c>
      <c r="AF2436" s="90">
        <v>220</v>
      </c>
    </row>
    <row r="2437" spans="1:32">
      <c r="I2437" s="90" t="str">
        <f>IF(H2437="",I2436,VLOOKUP(H2437,装备类型!A:B,2,FALSE))</f>
        <v>头部</v>
      </c>
      <c r="J2437" s="90">
        <v>2</v>
      </c>
      <c r="K2437" s="90" t="s">
        <v>2639</v>
      </c>
      <c r="L2437" s="90" t="s">
        <v>2638</v>
      </c>
      <c r="O2437" s="90">
        <v>1</v>
      </c>
      <c r="P2437" s="90">
        <v>40</v>
      </c>
      <c r="Q2437" s="55">
        <f t="shared" si="78"/>
        <v>45</v>
      </c>
      <c r="R2437" s="90">
        <v>4</v>
      </c>
      <c r="T2437" s="90" t="s">
        <v>3370</v>
      </c>
      <c r="Y2437" s="90" t="str">
        <f>IF(VLOOKUP(I2437,属性值!A:F,2,FALSE)&lt;17,"",IF(P2437="","",INT(VLOOKUP(P2437,属性值!A:G,R2437+1,FALSE)*VLOOKUP(I2437,属性值!A:F,5,FALSE))))</f>
        <v/>
      </c>
      <c r="Z2437" s="90" t="str">
        <f t="shared" si="79"/>
        <v/>
      </c>
      <c r="AA2437" s="90">
        <f>IF(VLOOKUP(I2437,属性值!A:B,2,FALSE)&gt;16,"",IF(P2437="","",INT(VLOOKUP(P2437,属性值!I:O,R2437+1,FALSE)*VLOOKUP(I2437,属性值!A:D,3,FALSE))))</f>
        <v>572</v>
      </c>
      <c r="AB2437" s="90">
        <f>IF(VLOOKUP(I2437,属性值!A:B,2,FALSE)&gt;16,"",IF(P2437="","",INT(VLOOKUP(P2437,属性值!I:O,R2437+1,FALSE)*VLOOKUP(I2437,属性值!A:D,4,FALSE))))</f>
        <v>286</v>
      </c>
      <c r="AC2437" s="90">
        <v>58</v>
      </c>
      <c r="AD2437" s="90" t="str">
        <f>IF(AC2437="","",VLOOKUP(AC2437,状态名词!A:C,2,FALSE))</f>
        <v>vit</v>
      </c>
      <c r="AE2437" s="90" t="str">
        <f>IF(AC2437="","",VLOOKUP(AC2437,状态名词!A:C,3,FALSE))</f>
        <v>体力</v>
      </c>
      <c r="AF2437" s="90">
        <v>50</v>
      </c>
    </row>
    <row r="2438" spans="1:32">
      <c r="I2438" s="90" t="str">
        <f>IF(H2438="",I2437,VLOOKUP(H2438,装备类型!A:B,2,FALSE))</f>
        <v>头部</v>
      </c>
      <c r="L2438" s="90" t="s">
        <v>225</v>
      </c>
      <c r="Q2438" s="55" t="str">
        <f t="shared" si="78"/>
        <v/>
      </c>
      <c r="Y2438" s="90" t="str">
        <f>IF(VLOOKUP(I2438,属性值!A:F,2,FALSE)&lt;17,"",IF(P2438="","",INT(VLOOKUP(P2438,属性值!A:G,R2438+1,FALSE)*VLOOKUP(I2438,属性值!A:F,5,FALSE))))</f>
        <v/>
      </c>
      <c r="Z2438" s="90" t="str">
        <f t="shared" si="79"/>
        <v/>
      </c>
      <c r="AA2438" s="90" t="str">
        <f>IF(VLOOKUP(I2438,属性值!A:B,2,FALSE)&gt;16,"",IF(P2438="","",INT(VLOOKUP(P2438,属性值!I:O,R2438+1,FALSE)*VLOOKUP(I2438,属性值!A:D,3,FALSE))))</f>
        <v/>
      </c>
      <c r="AB2438" s="90" t="str">
        <f>IF(VLOOKUP(I2438,属性值!A:B,2,FALSE)&gt;16,"",IF(P2438="","",INT(VLOOKUP(P2438,属性值!I:O,R2438+1,FALSE)*VLOOKUP(I2438,属性值!A:D,4,FALSE))))</f>
        <v/>
      </c>
      <c r="AC2438" s="90">
        <v>19</v>
      </c>
      <c r="AD2438" s="90" t="str">
        <f>IF(AC2438="","",VLOOKUP(AC2438,状态名词!A:C,2,FALSE))</f>
        <v>rating</v>
      </c>
      <c r="AE2438" s="90" t="str">
        <f>IF(AC2438="","",VLOOKUP(AC2438,状态名词!A:C,3,FALSE))</f>
        <v>暴击+</v>
      </c>
      <c r="AF2438" s="90">
        <v>190</v>
      </c>
    </row>
    <row r="2439" spans="1:32">
      <c r="I2439" s="90" t="str">
        <f>IF(H2439="",I2438,VLOOKUP(H2439,装备类型!A:B,2,FALSE))</f>
        <v>头部</v>
      </c>
      <c r="L2439" s="90" t="s">
        <v>225</v>
      </c>
      <c r="Q2439" s="55" t="str">
        <f t="shared" si="78"/>
        <v/>
      </c>
      <c r="Y2439" s="90" t="str">
        <f>IF(VLOOKUP(I2439,属性值!A:F,2,FALSE)&lt;17,"",IF(P2439="","",INT(VLOOKUP(P2439,属性值!A:G,R2439+1,FALSE)*VLOOKUP(I2439,属性值!A:F,5,FALSE))))</f>
        <v/>
      </c>
      <c r="Z2439" s="90" t="str">
        <f t="shared" si="79"/>
        <v/>
      </c>
      <c r="AA2439" s="90" t="str">
        <f>IF(VLOOKUP(I2439,属性值!A:B,2,FALSE)&gt;16,"",IF(P2439="","",INT(VLOOKUP(P2439,属性值!I:O,R2439+1,FALSE)*VLOOKUP(I2439,属性值!A:D,3,FALSE))))</f>
        <v/>
      </c>
      <c r="AB2439" s="90" t="str">
        <f>IF(VLOOKUP(I2439,属性值!A:B,2,FALSE)&gt;16,"",IF(P2439="","",INT(VLOOKUP(P2439,属性值!I:O,R2439+1,FALSE)*VLOOKUP(I2439,属性值!A:D,4,FALSE))))</f>
        <v/>
      </c>
      <c r="AC2439" s="90">
        <v>20</v>
      </c>
      <c r="AD2439" s="90" t="str">
        <f>IF(AC2439="","",VLOOKUP(AC2439,状态名词!A:C,2,FALSE))</f>
        <v>ratingdamage</v>
      </c>
      <c r="AE2439" s="90" t="str">
        <f>IF(AC2439="","",VLOOKUP(AC2439,状态名词!A:C,3,FALSE))</f>
        <v>暴伤+</v>
      </c>
      <c r="AF2439" s="90">
        <v>290</v>
      </c>
    </row>
    <row r="2440" spans="1:32">
      <c r="I2440" s="90" t="str">
        <f>IF(H2440="",I2439,VLOOKUP(H2440,装备类型!A:B,2,FALSE))</f>
        <v>头部</v>
      </c>
      <c r="J2440" s="90">
        <v>3</v>
      </c>
      <c r="K2440" s="90" t="s">
        <v>2640</v>
      </c>
      <c r="L2440" s="90" t="s">
        <v>2638</v>
      </c>
      <c r="O2440" s="90">
        <v>1</v>
      </c>
      <c r="P2440" s="90">
        <v>60</v>
      </c>
      <c r="Q2440" s="55">
        <f t="shared" si="78"/>
        <v>67</v>
      </c>
      <c r="R2440" s="90">
        <v>5</v>
      </c>
      <c r="T2440" s="90" t="s">
        <v>3370</v>
      </c>
      <c r="U2440" s="90">
        <v>33803</v>
      </c>
      <c r="Y2440" s="90" t="str">
        <f>IF(VLOOKUP(I2440,属性值!A:F,2,FALSE)&lt;17,"",IF(P2440="","",INT(VLOOKUP(P2440,属性值!A:G,R2440+1,FALSE)*VLOOKUP(I2440,属性值!A:F,5,FALSE))))</f>
        <v/>
      </c>
      <c r="Z2440" s="90" t="str">
        <f t="shared" si="79"/>
        <v/>
      </c>
      <c r="AA2440" s="90">
        <f>IF(VLOOKUP(I2440,属性值!A:B,2,FALSE)&gt;16,"",IF(P2440="","",INT(VLOOKUP(P2440,属性值!I:O,R2440+1,FALSE)*VLOOKUP(I2440,属性值!A:D,3,FALSE))))</f>
        <v>1285</v>
      </c>
      <c r="AB2440" s="90">
        <f>IF(VLOOKUP(I2440,属性值!A:B,2,FALSE)&gt;16,"",IF(P2440="","",INT(VLOOKUP(P2440,属性值!I:O,R2440+1,FALSE)*VLOOKUP(I2440,属性值!A:D,4,FALSE))))</f>
        <v>642</v>
      </c>
      <c r="AC2440" s="90">
        <v>58</v>
      </c>
      <c r="AD2440" s="90" t="str">
        <f>IF(AC2440="","",VLOOKUP(AC2440,状态名词!A:C,2,FALSE))</f>
        <v>vit</v>
      </c>
      <c r="AE2440" s="90" t="str">
        <f>IF(AC2440="","",VLOOKUP(AC2440,状态名词!A:C,3,FALSE))</f>
        <v>体力</v>
      </c>
      <c r="AF2440" s="90">
        <v>80</v>
      </c>
    </row>
    <row r="2441" spans="1:32">
      <c r="I2441" s="90" t="str">
        <f>IF(H2441="",I2440,VLOOKUP(H2441,装备类型!A:B,2,FALSE))</f>
        <v>头部</v>
      </c>
      <c r="L2441" s="90" t="s">
        <v>225</v>
      </c>
      <c r="Q2441" s="55" t="str">
        <f t="shared" si="78"/>
        <v/>
      </c>
      <c r="Y2441" s="90" t="str">
        <f>IF(VLOOKUP(I2441,属性值!A:F,2,FALSE)&lt;17,"",IF(P2441="","",INT(VLOOKUP(P2441,属性值!A:G,R2441+1,FALSE)*VLOOKUP(I2441,属性值!A:F,5,FALSE))))</f>
        <v/>
      </c>
      <c r="Z2441" s="90" t="str">
        <f t="shared" si="79"/>
        <v/>
      </c>
      <c r="AA2441" s="90" t="str">
        <f>IF(VLOOKUP(I2441,属性值!A:B,2,FALSE)&gt;16,"",IF(P2441="","",INT(VLOOKUP(P2441,属性值!I:O,R2441+1,FALSE)*VLOOKUP(I2441,属性值!A:D,3,FALSE))))</f>
        <v/>
      </c>
      <c r="AB2441" s="90" t="str">
        <f>IF(VLOOKUP(I2441,属性值!A:B,2,FALSE)&gt;16,"",IF(P2441="","",INT(VLOOKUP(P2441,属性值!I:O,R2441+1,FALSE)*VLOOKUP(I2441,属性值!A:D,4,FALSE))))</f>
        <v/>
      </c>
      <c r="AC2441" s="90">
        <v>19</v>
      </c>
      <c r="AD2441" s="90" t="str">
        <f>IF(AC2441="","",VLOOKUP(AC2441,状态名词!A:C,2,FALSE))</f>
        <v>rating</v>
      </c>
      <c r="AE2441" s="90" t="str">
        <f>IF(AC2441="","",VLOOKUP(AC2441,状态名词!A:C,3,FALSE))</f>
        <v>暴击+</v>
      </c>
      <c r="AF2441" s="90">
        <v>320</v>
      </c>
    </row>
    <row r="2442" spans="1:32">
      <c r="I2442" s="90" t="str">
        <f>IF(H2442="",I2441,VLOOKUP(H2442,装备类型!A:B,2,FALSE))</f>
        <v>头部</v>
      </c>
      <c r="L2442" s="90" t="s">
        <v>225</v>
      </c>
      <c r="Q2442" s="55" t="str">
        <f t="shared" si="78"/>
        <v/>
      </c>
      <c r="Y2442" s="90" t="str">
        <f>IF(VLOOKUP(I2442,属性值!A:F,2,FALSE)&lt;17,"",IF(P2442="","",INT(VLOOKUP(P2442,属性值!A:G,R2442+1,FALSE)*VLOOKUP(I2442,属性值!A:F,5,FALSE))))</f>
        <v/>
      </c>
      <c r="Z2442" s="90" t="str">
        <f t="shared" si="79"/>
        <v/>
      </c>
      <c r="AA2442" s="90" t="str">
        <f>IF(VLOOKUP(I2442,属性值!A:B,2,FALSE)&gt;16,"",IF(P2442="","",INT(VLOOKUP(P2442,属性值!I:O,R2442+1,FALSE)*VLOOKUP(I2442,属性值!A:D,3,FALSE))))</f>
        <v/>
      </c>
      <c r="AB2442" s="90" t="str">
        <f>IF(VLOOKUP(I2442,属性值!A:B,2,FALSE)&gt;16,"",IF(P2442="","",INT(VLOOKUP(P2442,属性值!I:O,R2442+1,FALSE)*VLOOKUP(I2442,属性值!A:D,4,FALSE))))</f>
        <v/>
      </c>
      <c r="AC2442" s="90">
        <v>20</v>
      </c>
      <c r="AD2442" s="90" t="str">
        <f>IF(AC2442="","",VLOOKUP(AC2442,状态名词!A:C,2,FALSE))</f>
        <v>ratingdamage</v>
      </c>
      <c r="AE2442" s="90" t="str">
        <f>IF(AC2442="","",VLOOKUP(AC2442,状态名词!A:C,3,FALSE))</f>
        <v>暴伤+</v>
      </c>
      <c r="AF2442" s="90">
        <v>480</v>
      </c>
    </row>
    <row r="2443" spans="1:32">
      <c r="A2443" s="90">
        <v>16164</v>
      </c>
      <c r="B2443" s="90">
        <v>20</v>
      </c>
      <c r="C2443" s="90">
        <v>4</v>
      </c>
      <c r="D2443" s="90">
        <v>20</v>
      </c>
      <c r="E2443" s="90">
        <v>5</v>
      </c>
      <c r="F2443" s="90">
        <v>-10</v>
      </c>
      <c r="H2443" s="90">
        <v>12</v>
      </c>
      <c r="I2443" s="90" t="str">
        <f>IF(H2443="",I2442,VLOOKUP(H2443,装备类型!A:B,2,FALSE))</f>
        <v>胸部</v>
      </c>
      <c r="J2443" s="90">
        <v>1</v>
      </c>
      <c r="K2443" s="90" t="s">
        <v>2641</v>
      </c>
      <c r="L2443" s="90" t="s">
        <v>5515</v>
      </c>
      <c r="O2443" s="90">
        <v>1</v>
      </c>
      <c r="P2443" s="90">
        <v>20</v>
      </c>
      <c r="Q2443" s="55">
        <f t="shared" si="78"/>
        <v>25</v>
      </c>
      <c r="R2443" s="90">
        <v>4</v>
      </c>
      <c r="T2443" s="90" t="s">
        <v>3320</v>
      </c>
      <c r="Y2443" s="90" t="str">
        <f>IF(VLOOKUP(I2443,属性值!A:F,2,FALSE)&lt;17,"",IF(P2443="","",INT(VLOOKUP(P2443,属性值!A:G,R2443+1,FALSE)*VLOOKUP(I2443,属性值!A:F,5,FALSE))))</f>
        <v/>
      </c>
      <c r="Z2443" s="90" t="str">
        <f t="shared" si="79"/>
        <v/>
      </c>
      <c r="AA2443" s="90">
        <f>IF(VLOOKUP(I2443,属性值!A:B,2,FALSE)&gt;16,"",IF(P2443="","",INT(VLOOKUP(P2443,属性值!I:O,R2443+1,FALSE)*VLOOKUP(I2443,属性值!A:D,3,FALSE))))</f>
        <v>260</v>
      </c>
      <c r="AB2443" s="90">
        <f>IF(VLOOKUP(I2443,属性值!A:B,2,FALSE)&gt;16,"",IF(P2443="","",INT(VLOOKUP(P2443,属性值!I:O,R2443+1,FALSE)*VLOOKUP(I2443,属性值!A:D,4,FALSE))))</f>
        <v>130</v>
      </c>
      <c r="AC2443" s="90">
        <v>58</v>
      </c>
      <c r="AD2443" s="90" t="str">
        <f>IF(AC2443="","",VLOOKUP(AC2443,状态名词!A:C,2,FALSE))</f>
        <v>vit</v>
      </c>
      <c r="AE2443" s="90" t="str">
        <f>IF(AC2443="","",VLOOKUP(AC2443,状态名词!A:C,3,FALSE))</f>
        <v>体力</v>
      </c>
      <c r="AF2443" s="90">
        <v>40</v>
      </c>
    </row>
    <row r="2444" spans="1:32">
      <c r="I2444" s="90" t="str">
        <f>IF(H2444="",I2443,VLOOKUP(H2444,装备类型!A:B,2,FALSE))</f>
        <v>胸部</v>
      </c>
      <c r="L2444" s="90" t="s">
        <v>225</v>
      </c>
      <c r="Q2444" s="55" t="str">
        <f t="shared" si="78"/>
        <v/>
      </c>
      <c r="Y2444" s="90" t="str">
        <f>IF(VLOOKUP(I2444,属性值!A:F,2,FALSE)&lt;17,"",IF(P2444="","",INT(VLOOKUP(P2444,属性值!A:G,R2444+1,FALSE)*VLOOKUP(I2444,属性值!A:F,5,FALSE))))</f>
        <v/>
      </c>
      <c r="Z2444" s="90" t="str">
        <f t="shared" si="79"/>
        <v/>
      </c>
      <c r="AA2444" s="90" t="str">
        <f>IF(VLOOKUP(I2444,属性值!A:B,2,FALSE)&gt;16,"",IF(P2444="","",INT(VLOOKUP(P2444,属性值!I:O,R2444+1,FALSE)*VLOOKUP(I2444,属性值!A:D,3,FALSE))))</f>
        <v/>
      </c>
      <c r="AB2444" s="90" t="str">
        <f>IF(VLOOKUP(I2444,属性值!A:B,2,FALSE)&gt;16,"",IF(P2444="","",INT(VLOOKUP(P2444,属性值!I:O,R2444+1,FALSE)*VLOOKUP(I2444,属性值!A:D,4,FALSE))))</f>
        <v/>
      </c>
      <c r="AC2444" s="90">
        <v>19</v>
      </c>
      <c r="AD2444" s="90" t="str">
        <f>IF(AC2444="","",VLOOKUP(AC2444,状态名词!A:C,2,FALSE))</f>
        <v>rating</v>
      </c>
      <c r="AE2444" s="90" t="str">
        <f>IF(AC2444="","",VLOOKUP(AC2444,状态名词!A:C,3,FALSE))</f>
        <v>暴击+</v>
      </c>
      <c r="AF2444" s="90">
        <v>140</v>
      </c>
    </row>
    <row r="2445" spans="1:32">
      <c r="I2445" s="90" t="str">
        <f>IF(H2445="",I2444,VLOOKUP(H2445,装备类型!A:B,2,FALSE))</f>
        <v>胸部</v>
      </c>
      <c r="L2445" s="90" t="s">
        <v>225</v>
      </c>
      <c r="Q2445" s="55" t="str">
        <f t="shared" si="78"/>
        <v/>
      </c>
      <c r="Y2445" s="90" t="str">
        <f>IF(VLOOKUP(I2445,属性值!A:F,2,FALSE)&lt;17,"",IF(P2445="","",INT(VLOOKUP(P2445,属性值!A:G,R2445+1,FALSE)*VLOOKUP(I2445,属性值!A:F,5,FALSE))))</f>
        <v/>
      </c>
      <c r="Z2445" s="90" t="str">
        <f t="shared" si="79"/>
        <v/>
      </c>
      <c r="AA2445" s="90" t="str">
        <f>IF(VLOOKUP(I2445,属性值!A:B,2,FALSE)&gt;16,"",IF(P2445="","",INT(VLOOKUP(P2445,属性值!I:O,R2445+1,FALSE)*VLOOKUP(I2445,属性值!A:D,3,FALSE))))</f>
        <v/>
      </c>
      <c r="AB2445" s="90" t="str">
        <f>IF(VLOOKUP(I2445,属性值!A:B,2,FALSE)&gt;16,"",IF(P2445="","",INT(VLOOKUP(P2445,属性值!I:O,R2445+1,FALSE)*VLOOKUP(I2445,属性值!A:D,4,FALSE))))</f>
        <v/>
      </c>
      <c r="AC2445" s="90">
        <v>20</v>
      </c>
      <c r="AD2445" s="90" t="str">
        <f>IF(AC2445="","",VLOOKUP(AC2445,状态名词!A:C,2,FALSE))</f>
        <v>ratingdamage</v>
      </c>
      <c r="AE2445" s="90" t="str">
        <f>IF(AC2445="","",VLOOKUP(AC2445,状态名词!A:C,3,FALSE))</f>
        <v>暴伤+</v>
      </c>
      <c r="AF2445" s="90">
        <v>220</v>
      </c>
    </row>
    <row r="2446" spans="1:32">
      <c r="I2446" s="90" t="str">
        <f>IF(H2446="",I2445,VLOOKUP(H2446,装备类型!A:B,2,FALSE))</f>
        <v>胸部</v>
      </c>
      <c r="J2446" s="90">
        <v>2</v>
      </c>
      <c r="K2446" s="90" t="s">
        <v>2643</v>
      </c>
      <c r="L2446" s="90" t="s">
        <v>2642</v>
      </c>
      <c r="O2446" s="90">
        <v>1</v>
      </c>
      <c r="P2446" s="90">
        <v>40</v>
      </c>
      <c r="Q2446" s="55">
        <f t="shared" si="78"/>
        <v>45</v>
      </c>
      <c r="R2446" s="90">
        <v>4</v>
      </c>
      <c r="T2446" s="90" t="s">
        <v>3320</v>
      </c>
      <c r="Y2446" s="90" t="str">
        <f>IF(VLOOKUP(I2446,属性值!A:F,2,FALSE)&lt;17,"",IF(P2446="","",INT(VLOOKUP(P2446,属性值!A:G,R2446+1,FALSE)*VLOOKUP(I2446,属性值!A:F,5,FALSE))))</f>
        <v/>
      </c>
      <c r="Z2446" s="90" t="str">
        <f t="shared" si="79"/>
        <v/>
      </c>
      <c r="AA2446" s="90">
        <f>IF(VLOOKUP(I2446,属性值!A:B,2,FALSE)&gt;16,"",IF(P2446="","",INT(VLOOKUP(P2446,属性值!I:O,R2446+1,FALSE)*VLOOKUP(I2446,属性值!A:D,3,FALSE))))</f>
        <v>572</v>
      </c>
      <c r="AB2446" s="90">
        <f>IF(VLOOKUP(I2446,属性值!A:B,2,FALSE)&gt;16,"",IF(P2446="","",INT(VLOOKUP(P2446,属性值!I:O,R2446+1,FALSE)*VLOOKUP(I2446,属性值!A:D,4,FALSE))))</f>
        <v>286</v>
      </c>
      <c r="AC2446" s="90">
        <v>58</v>
      </c>
      <c r="AD2446" s="90" t="str">
        <f>IF(AC2446="","",VLOOKUP(AC2446,状态名词!A:C,2,FALSE))</f>
        <v>vit</v>
      </c>
      <c r="AE2446" s="90" t="str">
        <f>IF(AC2446="","",VLOOKUP(AC2446,状态名词!A:C,3,FALSE))</f>
        <v>体力</v>
      </c>
      <c r="AF2446" s="90">
        <v>50</v>
      </c>
    </row>
    <row r="2447" spans="1:32">
      <c r="I2447" s="90" t="str">
        <f>IF(H2447="",I2446,VLOOKUP(H2447,装备类型!A:B,2,FALSE))</f>
        <v>胸部</v>
      </c>
      <c r="L2447" s="90" t="s">
        <v>225</v>
      </c>
      <c r="Q2447" s="55" t="str">
        <f t="shared" si="78"/>
        <v/>
      </c>
      <c r="Y2447" s="90" t="str">
        <f>IF(VLOOKUP(I2447,属性值!A:F,2,FALSE)&lt;17,"",IF(P2447="","",INT(VLOOKUP(P2447,属性值!A:G,R2447+1,FALSE)*VLOOKUP(I2447,属性值!A:F,5,FALSE))))</f>
        <v/>
      </c>
      <c r="Z2447" s="90" t="str">
        <f t="shared" si="79"/>
        <v/>
      </c>
      <c r="AA2447" s="90" t="str">
        <f>IF(VLOOKUP(I2447,属性值!A:B,2,FALSE)&gt;16,"",IF(P2447="","",INT(VLOOKUP(P2447,属性值!I:O,R2447+1,FALSE)*VLOOKUP(I2447,属性值!A:D,3,FALSE))))</f>
        <v/>
      </c>
      <c r="AB2447" s="90" t="str">
        <f>IF(VLOOKUP(I2447,属性值!A:B,2,FALSE)&gt;16,"",IF(P2447="","",INT(VLOOKUP(P2447,属性值!I:O,R2447+1,FALSE)*VLOOKUP(I2447,属性值!A:D,4,FALSE))))</f>
        <v/>
      </c>
      <c r="AC2447" s="90">
        <v>19</v>
      </c>
      <c r="AD2447" s="90" t="str">
        <f>IF(AC2447="","",VLOOKUP(AC2447,状态名词!A:C,2,FALSE))</f>
        <v>rating</v>
      </c>
      <c r="AE2447" s="90" t="str">
        <f>IF(AC2447="","",VLOOKUP(AC2447,状态名词!A:C,3,FALSE))</f>
        <v>暴击+</v>
      </c>
      <c r="AF2447" s="90">
        <v>190</v>
      </c>
    </row>
    <row r="2448" spans="1:32">
      <c r="I2448" s="90" t="str">
        <f>IF(H2448="",I2447,VLOOKUP(H2448,装备类型!A:B,2,FALSE))</f>
        <v>胸部</v>
      </c>
      <c r="L2448" s="90" t="s">
        <v>225</v>
      </c>
      <c r="Q2448" s="55" t="str">
        <f t="shared" si="78"/>
        <v/>
      </c>
      <c r="Y2448" s="90" t="str">
        <f>IF(VLOOKUP(I2448,属性值!A:F,2,FALSE)&lt;17,"",IF(P2448="","",INT(VLOOKUP(P2448,属性值!A:G,R2448+1,FALSE)*VLOOKUP(I2448,属性值!A:F,5,FALSE))))</f>
        <v/>
      </c>
      <c r="Z2448" s="90" t="str">
        <f t="shared" si="79"/>
        <v/>
      </c>
      <c r="AA2448" s="90" t="str">
        <f>IF(VLOOKUP(I2448,属性值!A:B,2,FALSE)&gt;16,"",IF(P2448="","",INT(VLOOKUP(P2448,属性值!I:O,R2448+1,FALSE)*VLOOKUP(I2448,属性值!A:D,3,FALSE))))</f>
        <v/>
      </c>
      <c r="AB2448" s="90" t="str">
        <f>IF(VLOOKUP(I2448,属性值!A:B,2,FALSE)&gt;16,"",IF(P2448="","",INT(VLOOKUP(P2448,属性值!I:O,R2448+1,FALSE)*VLOOKUP(I2448,属性值!A:D,4,FALSE))))</f>
        <v/>
      </c>
      <c r="AC2448" s="90">
        <v>20</v>
      </c>
      <c r="AD2448" s="90" t="str">
        <f>IF(AC2448="","",VLOOKUP(AC2448,状态名词!A:C,2,FALSE))</f>
        <v>ratingdamage</v>
      </c>
      <c r="AE2448" s="90" t="str">
        <f>IF(AC2448="","",VLOOKUP(AC2448,状态名词!A:C,3,FALSE))</f>
        <v>暴伤+</v>
      </c>
      <c r="AF2448" s="90">
        <v>290</v>
      </c>
    </row>
    <row r="2449" spans="1:32">
      <c r="I2449" s="90" t="str">
        <f>IF(H2449="",I2448,VLOOKUP(H2449,装备类型!A:B,2,FALSE))</f>
        <v>胸部</v>
      </c>
      <c r="J2449" s="90">
        <v>3</v>
      </c>
      <c r="K2449" s="90" t="s">
        <v>2644</v>
      </c>
      <c r="L2449" s="90" t="s">
        <v>2642</v>
      </c>
      <c r="O2449" s="90">
        <v>1</v>
      </c>
      <c r="P2449" s="90">
        <v>60</v>
      </c>
      <c r="Q2449" s="55">
        <f t="shared" si="78"/>
        <v>67</v>
      </c>
      <c r="R2449" s="90">
        <v>5</v>
      </c>
      <c r="T2449" s="90" t="s">
        <v>3320</v>
      </c>
      <c r="U2449" s="90">
        <v>33804</v>
      </c>
      <c r="Y2449" s="90" t="str">
        <f>IF(VLOOKUP(I2449,属性值!A:F,2,FALSE)&lt;17,"",IF(P2449="","",INT(VLOOKUP(P2449,属性值!A:G,R2449+1,FALSE)*VLOOKUP(I2449,属性值!A:F,5,FALSE))))</f>
        <v/>
      </c>
      <c r="Z2449" s="90" t="str">
        <f t="shared" si="79"/>
        <v/>
      </c>
      <c r="AA2449" s="90">
        <f>IF(VLOOKUP(I2449,属性值!A:B,2,FALSE)&gt;16,"",IF(P2449="","",INT(VLOOKUP(P2449,属性值!I:O,R2449+1,FALSE)*VLOOKUP(I2449,属性值!A:D,3,FALSE))))</f>
        <v>1285</v>
      </c>
      <c r="AB2449" s="90">
        <f>IF(VLOOKUP(I2449,属性值!A:B,2,FALSE)&gt;16,"",IF(P2449="","",INT(VLOOKUP(P2449,属性值!I:O,R2449+1,FALSE)*VLOOKUP(I2449,属性值!A:D,4,FALSE))))</f>
        <v>642</v>
      </c>
      <c r="AC2449" s="90">
        <v>58</v>
      </c>
      <c r="AD2449" s="90" t="str">
        <f>IF(AC2449="","",VLOOKUP(AC2449,状态名词!A:C,2,FALSE))</f>
        <v>vit</v>
      </c>
      <c r="AE2449" s="90" t="str">
        <f>IF(AC2449="","",VLOOKUP(AC2449,状态名词!A:C,3,FALSE))</f>
        <v>体力</v>
      </c>
      <c r="AF2449" s="90">
        <v>80</v>
      </c>
    </row>
    <row r="2450" spans="1:32">
      <c r="I2450" s="90" t="str">
        <f>IF(H2450="",I2449,VLOOKUP(H2450,装备类型!A:B,2,FALSE))</f>
        <v>胸部</v>
      </c>
      <c r="L2450" s="90" t="s">
        <v>225</v>
      </c>
      <c r="Q2450" s="55" t="str">
        <f t="shared" si="78"/>
        <v/>
      </c>
      <c r="Y2450" s="90" t="str">
        <f>IF(VLOOKUP(I2450,属性值!A:F,2,FALSE)&lt;17,"",IF(P2450="","",INT(VLOOKUP(P2450,属性值!A:G,R2450+1,FALSE)*VLOOKUP(I2450,属性值!A:F,5,FALSE))))</f>
        <v/>
      </c>
      <c r="Z2450" s="90" t="str">
        <f t="shared" si="79"/>
        <v/>
      </c>
      <c r="AA2450" s="90" t="str">
        <f>IF(VLOOKUP(I2450,属性值!A:B,2,FALSE)&gt;16,"",IF(P2450="","",INT(VLOOKUP(P2450,属性值!I:O,R2450+1,FALSE)*VLOOKUP(I2450,属性值!A:D,3,FALSE))))</f>
        <v/>
      </c>
      <c r="AB2450" s="90" t="str">
        <f>IF(VLOOKUP(I2450,属性值!A:B,2,FALSE)&gt;16,"",IF(P2450="","",INT(VLOOKUP(P2450,属性值!I:O,R2450+1,FALSE)*VLOOKUP(I2450,属性值!A:D,4,FALSE))))</f>
        <v/>
      </c>
      <c r="AC2450" s="90">
        <v>19</v>
      </c>
      <c r="AD2450" s="90" t="str">
        <f>IF(AC2450="","",VLOOKUP(AC2450,状态名词!A:C,2,FALSE))</f>
        <v>rating</v>
      </c>
      <c r="AE2450" s="90" t="str">
        <f>IF(AC2450="","",VLOOKUP(AC2450,状态名词!A:C,3,FALSE))</f>
        <v>暴击+</v>
      </c>
      <c r="AF2450" s="90">
        <v>320</v>
      </c>
    </row>
    <row r="2451" spans="1:32">
      <c r="I2451" s="90" t="str">
        <f>IF(H2451="",I2450,VLOOKUP(H2451,装备类型!A:B,2,FALSE))</f>
        <v>胸部</v>
      </c>
      <c r="L2451" s="90" t="s">
        <v>225</v>
      </c>
      <c r="Q2451" s="55" t="str">
        <f t="shared" si="78"/>
        <v/>
      </c>
      <c r="Y2451" s="90" t="str">
        <f>IF(VLOOKUP(I2451,属性值!A:F,2,FALSE)&lt;17,"",IF(P2451="","",INT(VLOOKUP(P2451,属性值!A:G,R2451+1,FALSE)*VLOOKUP(I2451,属性值!A:F,5,FALSE))))</f>
        <v/>
      </c>
      <c r="Z2451" s="90" t="str">
        <f t="shared" si="79"/>
        <v/>
      </c>
      <c r="AA2451" s="90" t="str">
        <f>IF(VLOOKUP(I2451,属性值!A:B,2,FALSE)&gt;16,"",IF(P2451="","",INT(VLOOKUP(P2451,属性值!I:O,R2451+1,FALSE)*VLOOKUP(I2451,属性值!A:D,3,FALSE))))</f>
        <v/>
      </c>
      <c r="AB2451" s="90" t="str">
        <f>IF(VLOOKUP(I2451,属性值!A:B,2,FALSE)&gt;16,"",IF(P2451="","",INT(VLOOKUP(P2451,属性值!I:O,R2451+1,FALSE)*VLOOKUP(I2451,属性值!A:D,4,FALSE))))</f>
        <v/>
      </c>
      <c r="AC2451" s="90">
        <v>20</v>
      </c>
      <c r="AD2451" s="90" t="str">
        <f>IF(AC2451="","",VLOOKUP(AC2451,状态名词!A:C,2,FALSE))</f>
        <v>ratingdamage</v>
      </c>
      <c r="AE2451" s="90" t="str">
        <f>IF(AC2451="","",VLOOKUP(AC2451,状态名词!A:C,3,FALSE))</f>
        <v>暴伤+</v>
      </c>
      <c r="AF2451" s="90">
        <v>480</v>
      </c>
    </row>
    <row r="2452" spans="1:32">
      <c r="A2452" s="90">
        <v>16165</v>
      </c>
      <c r="B2452" s="90">
        <v>20</v>
      </c>
      <c r="C2452" s="90">
        <v>4</v>
      </c>
      <c r="D2452" s="90">
        <v>20</v>
      </c>
      <c r="E2452" s="90">
        <v>5</v>
      </c>
      <c r="F2452" s="90">
        <v>-10</v>
      </c>
      <c r="H2452" s="90">
        <v>13</v>
      </c>
      <c r="I2452" s="90" t="str">
        <f>IF(H2452="",I2451,VLOOKUP(H2452,装备类型!A:B,2,FALSE))</f>
        <v>腿部</v>
      </c>
      <c r="J2452" s="90">
        <v>1</v>
      </c>
      <c r="K2452" s="90" t="s">
        <v>2645</v>
      </c>
      <c r="L2452" s="90" t="s">
        <v>5516</v>
      </c>
      <c r="O2452" s="90">
        <v>1</v>
      </c>
      <c r="P2452" s="90">
        <v>20</v>
      </c>
      <c r="Q2452" s="55">
        <f t="shared" si="78"/>
        <v>25</v>
      </c>
      <c r="R2452" s="90">
        <v>4</v>
      </c>
      <c r="T2452" s="90" t="s">
        <v>3315</v>
      </c>
      <c r="Y2452" s="90" t="str">
        <f>IF(VLOOKUP(I2452,属性值!A:F,2,FALSE)&lt;17,"",IF(P2452="","",INT(VLOOKUP(P2452,属性值!A:G,R2452+1,FALSE)*VLOOKUP(I2452,属性值!A:F,5,FALSE))))</f>
        <v/>
      </c>
      <c r="Z2452" s="90" t="str">
        <f t="shared" si="79"/>
        <v/>
      </c>
      <c r="AA2452" s="90">
        <f>IF(VLOOKUP(I2452,属性值!A:B,2,FALSE)&gt;16,"",IF(P2452="","",INT(VLOOKUP(P2452,属性值!I:O,R2452+1,FALSE)*VLOOKUP(I2452,属性值!A:D,3,FALSE))))</f>
        <v>260</v>
      </c>
      <c r="AB2452" s="90">
        <f>IF(VLOOKUP(I2452,属性值!A:B,2,FALSE)&gt;16,"",IF(P2452="","",INT(VLOOKUP(P2452,属性值!I:O,R2452+1,FALSE)*VLOOKUP(I2452,属性值!A:D,4,FALSE))))</f>
        <v>130</v>
      </c>
      <c r="AC2452" s="90">
        <v>58</v>
      </c>
      <c r="AD2452" s="90" t="str">
        <f>IF(AC2452="","",VLOOKUP(AC2452,状态名词!A:C,2,FALSE))</f>
        <v>vit</v>
      </c>
      <c r="AE2452" s="90" t="str">
        <f>IF(AC2452="","",VLOOKUP(AC2452,状态名词!A:C,3,FALSE))</f>
        <v>体力</v>
      </c>
      <c r="AF2452" s="90">
        <v>40</v>
      </c>
    </row>
    <row r="2453" spans="1:32">
      <c r="I2453" s="90" t="str">
        <f>IF(H2453="",I2452,VLOOKUP(H2453,装备类型!A:B,2,FALSE))</f>
        <v>腿部</v>
      </c>
      <c r="L2453" s="90" t="s">
        <v>225</v>
      </c>
      <c r="Q2453" s="55" t="str">
        <f t="shared" si="78"/>
        <v/>
      </c>
      <c r="Y2453" s="90" t="str">
        <f>IF(VLOOKUP(I2453,属性值!A:F,2,FALSE)&lt;17,"",IF(P2453="","",INT(VLOOKUP(P2453,属性值!A:G,R2453+1,FALSE)*VLOOKUP(I2453,属性值!A:F,5,FALSE))))</f>
        <v/>
      </c>
      <c r="Z2453" s="90" t="str">
        <f t="shared" si="79"/>
        <v/>
      </c>
      <c r="AA2453" s="90" t="str">
        <f>IF(VLOOKUP(I2453,属性值!A:B,2,FALSE)&gt;16,"",IF(P2453="","",INT(VLOOKUP(P2453,属性值!I:O,R2453+1,FALSE)*VLOOKUP(I2453,属性值!A:D,3,FALSE))))</f>
        <v/>
      </c>
      <c r="AB2453" s="90" t="str">
        <f>IF(VLOOKUP(I2453,属性值!A:B,2,FALSE)&gt;16,"",IF(P2453="","",INT(VLOOKUP(P2453,属性值!I:O,R2453+1,FALSE)*VLOOKUP(I2453,属性值!A:D,4,FALSE))))</f>
        <v/>
      </c>
      <c r="AC2453" s="90">
        <v>19</v>
      </c>
      <c r="AD2453" s="90" t="str">
        <f>IF(AC2453="","",VLOOKUP(AC2453,状态名词!A:C,2,FALSE))</f>
        <v>rating</v>
      </c>
      <c r="AE2453" s="90" t="str">
        <f>IF(AC2453="","",VLOOKUP(AC2453,状态名词!A:C,3,FALSE))</f>
        <v>暴击+</v>
      </c>
      <c r="AF2453" s="90">
        <v>140</v>
      </c>
    </row>
    <row r="2454" spans="1:32">
      <c r="I2454" s="90" t="str">
        <f>IF(H2454="",I2453,VLOOKUP(H2454,装备类型!A:B,2,FALSE))</f>
        <v>腿部</v>
      </c>
      <c r="L2454" s="90" t="s">
        <v>225</v>
      </c>
      <c r="Q2454" s="55" t="str">
        <f t="shared" si="78"/>
        <v/>
      </c>
      <c r="Y2454" s="90" t="str">
        <f>IF(VLOOKUP(I2454,属性值!A:F,2,FALSE)&lt;17,"",IF(P2454="","",INT(VLOOKUP(P2454,属性值!A:G,R2454+1,FALSE)*VLOOKUP(I2454,属性值!A:F,5,FALSE))))</f>
        <v/>
      </c>
      <c r="Z2454" s="90" t="str">
        <f t="shared" si="79"/>
        <v/>
      </c>
      <c r="AA2454" s="90" t="str">
        <f>IF(VLOOKUP(I2454,属性值!A:B,2,FALSE)&gt;16,"",IF(P2454="","",INT(VLOOKUP(P2454,属性值!I:O,R2454+1,FALSE)*VLOOKUP(I2454,属性值!A:D,3,FALSE))))</f>
        <v/>
      </c>
      <c r="AB2454" s="90" t="str">
        <f>IF(VLOOKUP(I2454,属性值!A:B,2,FALSE)&gt;16,"",IF(P2454="","",INT(VLOOKUP(P2454,属性值!I:O,R2454+1,FALSE)*VLOOKUP(I2454,属性值!A:D,4,FALSE))))</f>
        <v/>
      </c>
      <c r="AC2454" s="90">
        <v>20</v>
      </c>
      <c r="AD2454" s="90" t="str">
        <f>IF(AC2454="","",VLOOKUP(AC2454,状态名词!A:C,2,FALSE))</f>
        <v>ratingdamage</v>
      </c>
      <c r="AE2454" s="90" t="str">
        <f>IF(AC2454="","",VLOOKUP(AC2454,状态名词!A:C,3,FALSE))</f>
        <v>暴伤+</v>
      </c>
      <c r="AF2454" s="90">
        <v>220</v>
      </c>
    </row>
    <row r="2455" spans="1:32">
      <c r="I2455" s="90" t="str">
        <f>IF(H2455="",I2454,VLOOKUP(H2455,装备类型!A:B,2,FALSE))</f>
        <v>腿部</v>
      </c>
      <c r="J2455" s="90">
        <v>2</v>
      </c>
      <c r="K2455" s="90" t="s">
        <v>2647</v>
      </c>
      <c r="L2455" s="90" t="s">
        <v>2646</v>
      </c>
      <c r="O2455" s="90">
        <v>1</v>
      </c>
      <c r="P2455" s="90">
        <v>40</v>
      </c>
      <c r="Q2455" s="55">
        <f t="shared" ref="Q2455:Q2518" si="80">IF(R2455="","",IF(R2455=1,P2455,R2455*2-3+P2455))</f>
        <v>45</v>
      </c>
      <c r="R2455" s="90">
        <v>4</v>
      </c>
      <c r="T2455" s="90" t="s">
        <v>3315</v>
      </c>
      <c r="Y2455" s="90" t="str">
        <f>IF(VLOOKUP(I2455,属性值!A:F,2,FALSE)&lt;17,"",IF(P2455="","",INT(VLOOKUP(P2455,属性值!A:G,R2455+1,FALSE)*VLOOKUP(I2455,属性值!A:F,5,FALSE))))</f>
        <v/>
      </c>
      <c r="Z2455" s="90" t="str">
        <f t="shared" si="79"/>
        <v/>
      </c>
      <c r="AA2455" s="90">
        <f>IF(VLOOKUP(I2455,属性值!A:B,2,FALSE)&gt;16,"",IF(P2455="","",INT(VLOOKUP(P2455,属性值!I:O,R2455+1,FALSE)*VLOOKUP(I2455,属性值!A:D,3,FALSE))))</f>
        <v>572</v>
      </c>
      <c r="AB2455" s="90">
        <f>IF(VLOOKUP(I2455,属性值!A:B,2,FALSE)&gt;16,"",IF(P2455="","",INT(VLOOKUP(P2455,属性值!I:O,R2455+1,FALSE)*VLOOKUP(I2455,属性值!A:D,4,FALSE))))</f>
        <v>286</v>
      </c>
      <c r="AC2455" s="90">
        <v>58</v>
      </c>
      <c r="AD2455" s="90" t="str">
        <f>IF(AC2455="","",VLOOKUP(AC2455,状态名词!A:C,2,FALSE))</f>
        <v>vit</v>
      </c>
      <c r="AE2455" s="90" t="str">
        <f>IF(AC2455="","",VLOOKUP(AC2455,状态名词!A:C,3,FALSE))</f>
        <v>体力</v>
      </c>
      <c r="AF2455" s="90">
        <v>50</v>
      </c>
    </row>
    <row r="2456" spans="1:32">
      <c r="I2456" s="90" t="str">
        <f>IF(H2456="",I2455,VLOOKUP(H2456,装备类型!A:B,2,FALSE))</f>
        <v>腿部</v>
      </c>
      <c r="L2456" s="90" t="s">
        <v>225</v>
      </c>
      <c r="Q2456" s="55" t="str">
        <f t="shared" si="80"/>
        <v/>
      </c>
      <c r="Y2456" s="90" t="str">
        <f>IF(VLOOKUP(I2456,属性值!A:F,2,FALSE)&lt;17,"",IF(P2456="","",INT(VLOOKUP(P2456,属性值!A:G,R2456+1,FALSE)*VLOOKUP(I2456,属性值!A:F,5,FALSE))))</f>
        <v/>
      </c>
      <c r="Z2456" s="90" t="str">
        <f t="shared" si="79"/>
        <v/>
      </c>
      <c r="AA2456" s="90" t="str">
        <f>IF(VLOOKUP(I2456,属性值!A:B,2,FALSE)&gt;16,"",IF(P2456="","",INT(VLOOKUP(P2456,属性值!I:O,R2456+1,FALSE)*VLOOKUP(I2456,属性值!A:D,3,FALSE))))</f>
        <v/>
      </c>
      <c r="AB2456" s="90" t="str">
        <f>IF(VLOOKUP(I2456,属性值!A:B,2,FALSE)&gt;16,"",IF(P2456="","",INT(VLOOKUP(P2456,属性值!I:O,R2456+1,FALSE)*VLOOKUP(I2456,属性值!A:D,4,FALSE))))</f>
        <v/>
      </c>
      <c r="AC2456" s="90">
        <v>19</v>
      </c>
      <c r="AD2456" s="90" t="str">
        <f>IF(AC2456="","",VLOOKUP(AC2456,状态名词!A:C,2,FALSE))</f>
        <v>rating</v>
      </c>
      <c r="AE2456" s="90" t="str">
        <f>IF(AC2456="","",VLOOKUP(AC2456,状态名词!A:C,3,FALSE))</f>
        <v>暴击+</v>
      </c>
      <c r="AF2456" s="90">
        <v>190</v>
      </c>
    </row>
    <row r="2457" spans="1:32">
      <c r="I2457" s="90" t="str">
        <f>IF(H2457="",I2456,VLOOKUP(H2457,装备类型!A:B,2,FALSE))</f>
        <v>腿部</v>
      </c>
      <c r="L2457" s="90" t="s">
        <v>225</v>
      </c>
      <c r="Q2457" s="55" t="str">
        <f t="shared" si="80"/>
        <v/>
      </c>
      <c r="Y2457" s="90" t="str">
        <f>IF(VLOOKUP(I2457,属性值!A:F,2,FALSE)&lt;17,"",IF(P2457="","",INT(VLOOKUP(P2457,属性值!A:G,R2457+1,FALSE)*VLOOKUP(I2457,属性值!A:F,5,FALSE))))</f>
        <v/>
      </c>
      <c r="Z2457" s="90" t="str">
        <f t="shared" si="79"/>
        <v/>
      </c>
      <c r="AA2457" s="90" t="str">
        <f>IF(VLOOKUP(I2457,属性值!A:B,2,FALSE)&gt;16,"",IF(P2457="","",INT(VLOOKUP(P2457,属性值!I:O,R2457+1,FALSE)*VLOOKUP(I2457,属性值!A:D,3,FALSE))))</f>
        <v/>
      </c>
      <c r="AB2457" s="90" t="str">
        <f>IF(VLOOKUP(I2457,属性值!A:B,2,FALSE)&gt;16,"",IF(P2457="","",INT(VLOOKUP(P2457,属性值!I:O,R2457+1,FALSE)*VLOOKUP(I2457,属性值!A:D,4,FALSE))))</f>
        <v/>
      </c>
      <c r="AC2457" s="90">
        <v>20</v>
      </c>
      <c r="AD2457" s="90" t="str">
        <f>IF(AC2457="","",VLOOKUP(AC2457,状态名词!A:C,2,FALSE))</f>
        <v>ratingdamage</v>
      </c>
      <c r="AE2457" s="90" t="str">
        <f>IF(AC2457="","",VLOOKUP(AC2457,状态名词!A:C,3,FALSE))</f>
        <v>暴伤+</v>
      </c>
      <c r="AF2457" s="90">
        <v>290</v>
      </c>
    </row>
    <row r="2458" spans="1:32">
      <c r="I2458" s="90" t="str">
        <f>IF(H2458="",I2457,VLOOKUP(H2458,装备类型!A:B,2,FALSE))</f>
        <v>腿部</v>
      </c>
      <c r="J2458" s="90">
        <v>3</v>
      </c>
      <c r="K2458" s="90" t="s">
        <v>2648</v>
      </c>
      <c r="L2458" s="90" t="s">
        <v>2646</v>
      </c>
      <c r="O2458" s="90">
        <v>1</v>
      </c>
      <c r="P2458" s="90">
        <v>60</v>
      </c>
      <c r="Q2458" s="55">
        <f t="shared" si="80"/>
        <v>67</v>
      </c>
      <c r="R2458" s="90">
        <v>5</v>
      </c>
      <c r="T2458" s="90" t="s">
        <v>3315</v>
      </c>
      <c r="U2458" s="90">
        <v>33805</v>
      </c>
      <c r="Y2458" s="90" t="str">
        <f>IF(VLOOKUP(I2458,属性值!A:F,2,FALSE)&lt;17,"",IF(P2458="","",INT(VLOOKUP(P2458,属性值!A:G,R2458+1,FALSE)*VLOOKUP(I2458,属性值!A:F,5,FALSE))))</f>
        <v/>
      </c>
      <c r="Z2458" s="90" t="str">
        <f t="shared" si="79"/>
        <v/>
      </c>
      <c r="AA2458" s="90">
        <f>IF(VLOOKUP(I2458,属性值!A:B,2,FALSE)&gt;16,"",IF(P2458="","",INT(VLOOKUP(P2458,属性值!I:O,R2458+1,FALSE)*VLOOKUP(I2458,属性值!A:D,3,FALSE))))</f>
        <v>1285</v>
      </c>
      <c r="AB2458" s="90">
        <f>IF(VLOOKUP(I2458,属性值!A:B,2,FALSE)&gt;16,"",IF(P2458="","",INT(VLOOKUP(P2458,属性值!I:O,R2458+1,FALSE)*VLOOKUP(I2458,属性值!A:D,4,FALSE))))</f>
        <v>642</v>
      </c>
      <c r="AC2458" s="90">
        <v>58</v>
      </c>
      <c r="AD2458" s="90" t="str">
        <f>IF(AC2458="","",VLOOKUP(AC2458,状态名词!A:C,2,FALSE))</f>
        <v>vit</v>
      </c>
      <c r="AE2458" s="90" t="str">
        <f>IF(AC2458="","",VLOOKUP(AC2458,状态名词!A:C,3,FALSE))</f>
        <v>体力</v>
      </c>
      <c r="AF2458" s="90">
        <v>80</v>
      </c>
    </row>
    <row r="2459" spans="1:32">
      <c r="I2459" s="90" t="str">
        <f>IF(H2459="",I2458,VLOOKUP(H2459,装备类型!A:B,2,FALSE))</f>
        <v>腿部</v>
      </c>
      <c r="L2459" s="90" t="s">
        <v>225</v>
      </c>
      <c r="Q2459" s="55" t="str">
        <f t="shared" si="80"/>
        <v/>
      </c>
      <c r="Y2459" s="90" t="str">
        <f>IF(VLOOKUP(I2459,属性值!A:F,2,FALSE)&lt;17,"",IF(P2459="","",INT(VLOOKUP(P2459,属性值!A:G,R2459+1,FALSE)*VLOOKUP(I2459,属性值!A:F,5,FALSE))))</f>
        <v/>
      </c>
      <c r="Z2459" s="90" t="str">
        <f t="shared" si="79"/>
        <v/>
      </c>
      <c r="AA2459" s="90" t="str">
        <f>IF(VLOOKUP(I2459,属性值!A:B,2,FALSE)&gt;16,"",IF(P2459="","",INT(VLOOKUP(P2459,属性值!I:O,R2459+1,FALSE)*VLOOKUP(I2459,属性值!A:D,3,FALSE))))</f>
        <v/>
      </c>
      <c r="AB2459" s="90" t="str">
        <f>IF(VLOOKUP(I2459,属性值!A:B,2,FALSE)&gt;16,"",IF(P2459="","",INT(VLOOKUP(P2459,属性值!I:O,R2459+1,FALSE)*VLOOKUP(I2459,属性值!A:D,4,FALSE))))</f>
        <v/>
      </c>
      <c r="AC2459" s="90">
        <v>19</v>
      </c>
      <c r="AD2459" s="90" t="str">
        <f>IF(AC2459="","",VLOOKUP(AC2459,状态名词!A:C,2,FALSE))</f>
        <v>rating</v>
      </c>
      <c r="AE2459" s="90" t="str">
        <f>IF(AC2459="","",VLOOKUP(AC2459,状态名词!A:C,3,FALSE))</f>
        <v>暴击+</v>
      </c>
      <c r="AF2459" s="90">
        <v>320</v>
      </c>
    </row>
    <row r="2460" spans="1:32">
      <c r="I2460" s="90" t="str">
        <f>IF(H2460="",I2459,VLOOKUP(H2460,装备类型!A:B,2,FALSE))</f>
        <v>腿部</v>
      </c>
      <c r="L2460" s="90" t="s">
        <v>225</v>
      </c>
      <c r="Q2460" s="55" t="str">
        <f t="shared" si="80"/>
        <v/>
      </c>
      <c r="Y2460" s="90" t="str">
        <f>IF(VLOOKUP(I2460,属性值!A:F,2,FALSE)&lt;17,"",IF(P2460="","",INT(VLOOKUP(P2460,属性值!A:G,R2460+1,FALSE)*VLOOKUP(I2460,属性值!A:F,5,FALSE))))</f>
        <v/>
      </c>
      <c r="Z2460" s="90" t="str">
        <f t="shared" si="79"/>
        <v/>
      </c>
      <c r="AA2460" s="90" t="str">
        <f>IF(VLOOKUP(I2460,属性值!A:B,2,FALSE)&gt;16,"",IF(P2460="","",INT(VLOOKUP(P2460,属性值!I:O,R2460+1,FALSE)*VLOOKUP(I2460,属性值!A:D,3,FALSE))))</f>
        <v/>
      </c>
      <c r="AB2460" s="90" t="str">
        <f>IF(VLOOKUP(I2460,属性值!A:B,2,FALSE)&gt;16,"",IF(P2460="","",INT(VLOOKUP(P2460,属性值!I:O,R2460+1,FALSE)*VLOOKUP(I2460,属性值!A:D,4,FALSE))))</f>
        <v/>
      </c>
      <c r="AC2460" s="90">
        <v>20</v>
      </c>
      <c r="AD2460" s="90" t="str">
        <f>IF(AC2460="","",VLOOKUP(AC2460,状态名词!A:C,2,FALSE))</f>
        <v>ratingdamage</v>
      </c>
      <c r="AE2460" s="90" t="str">
        <f>IF(AC2460="","",VLOOKUP(AC2460,状态名词!A:C,3,FALSE))</f>
        <v>暴伤+</v>
      </c>
      <c r="AF2460" s="90">
        <v>480</v>
      </c>
    </row>
    <row r="2461" spans="1:32">
      <c r="A2461" s="90">
        <v>16166</v>
      </c>
      <c r="B2461" s="90">
        <v>20</v>
      </c>
      <c r="C2461" s="90">
        <v>4</v>
      </c>
      <c r="D2461" s="90">
        <v>20</v>
      </c>
      <c r="E2461" s="90">
        <v>5</v>
      </c>
      <c r="F2461" s="90">
        <v>-10</v>
      </c>
      <c r="H2461" s="90">
        <v>14</v>
      </c>
      <c r="I2461" s="90" t="str">
        <f>IF(H2461="",I2460,VLOOKUP(H2461,装备类型!A:B,2,FALSE))</f>
        <v>戒指</v>
      </c>
      <c r="J2461" s="90">
        <v>1</v>
      </c>
      <c r="K2461" s="90" t="s">
        <v>2649</v>
      </c>
      <c r="L2461" s="90" t="s">
        <v>5515</v>
      </c>
      <c r="O2461" s="90">
        <v>1</v>
      </c>
      <c r="P2461" s="90">
        <v>20</v>
      </c>
      <c r="Q2461" s="55">
        <f t="shared" si="80"/>
        <v>25</v>
      </c>
      <c r="R2461" s="90">
        <v>4</v>
      </c>
      <c r="T2461" s="90" t="s">
        <v>3371</v>
      </c>
      <c r="Y2461" s="90" t="str">
        <f>IF(VLOOKUP(I2461,属性值!A:F,2,FALSE)&lt;17,"",IF(P2461="","",INT(VLOOKUP(P2461,属性值!A:G,R2461+1,FALSE)*VLOOKUP(I2461,属性值!A:F,5,FALSE))))</f>
        <v/>
      </c>
      <c r="Z2461" s="90" t="str">
        <f t="shared" si="79"/>
        <v/>
      </c>
      <c r="AA2461" s="90">
        <f>IF(VLOOKUP(I2461,属性值!A:B,2,FALSE)&gt;16,"",IF(P2461="","",INT(VLOOKUP(P2461,属性值!I:O,R2461+1,FALSE)*VLOOKUP(I2461,属性值!A:D,3,FALSE))))</f>
        <v>130</v>
      </c>
      <c r="AB2461" s="90">
        <f>IF(VLOOKUP(I2461,属性值!A:B,2,FALSE)&gt;16,"",IF(P2461="","",INT(VLOOKUP(P2461,属性值!I:O,R2461+1,FALSE)*VLOOKUP(I2461,属性值!A:D,4,FALSE))))</f>
        <v>260</v>
      </c>
      <c r="AC2461" s="90">
        <v>54</v>
      </c>
      <c r="AD2461" s="90" t="str">
        <f>IF(AC2461="","",VLOOKUP(AC2461,状态名词!A:C,2,FALSE))</f>
        <v>spi</v>
      </c>
      <c r="AE2461" s="90" t="str">
        <f>IF(AC2461="","",VLOOKUP(AC2461,状态名词!A:C,3,FALSE))</f>
        <v>精神</v>
      </c>
      <c r="AF2461" s="90">
        <v>60</v>
      </c>
    </row>
    <row r="2462" spans="1:32">
      <c r="I2462" s="90" t="str">
        <f>IF(H2462="",I2461,VLOOKUP(H2462,装备类型!A:B,2,FALSE))</f>
        <v>戒指</v>
      </c>
      <c r="L2462" s="90" t="s">
        <v>225</v>
      </c>
      <c r="Q2462" s="55" t="str">
        <f t="shared" si="80"/>
        <v/>
      </c>
      <c r="Y2462" s="90" t="str">
        <f>IF(VLOOKUP(I2462,属性值!A:F,2,FALSE)&lt;17,"",IF(P2462="","",INT(VLOOKUP(P2462,属性值!A:G,R2462+1,FALSE)*VLOOKUP(I2462,属性值!A:F,5,FALSE))))</f>
        <v/>
      </c>
      <c r="Z2462" s="90" t="str">
        <f t="shared" si="79"/>
        <v/>
      </c>
      <c r="AA2462" s="90" t="str">
        <f>IF(VLOOKUP(I2462,属性值!A:B,2,FALSE)&gt;16,"",IF(P2462="","",INT(VLOOKUP(P2462,属性值!I:O,R2462+1,FALSE)*VLOOKUP(I2462,属性值!A:D,3,FALSE))))</f>
        <v/>
      </c>
      <c r="AB2462" s="90" t="str">
        <f>IF(VLOOKUP(I2462,属性值!A:B,2,FALSE)&gt;16,"",IF(P2462="","",INT(VLOOKUP(P2462,属性值!I:O,R2462+1,FALSE)*VLOOKUP(I2462,属性值!A:D,4,FALSE))))</f>
        <v/>
      </c>
      <c r="AC2462" s="90">
        <v>21</v>
      </c>
      <c r="AD2462" s="90" t="str">
        <f>IF(AC2462="","",VLOOKUP(AC2462,状态名词!A:C,2,FALSE))</f>
        <v>speed</v>
      </c>
      <c r="AE2462" s="90" t="str">
        <f>IF(AC2462="","",VLOOKUP(AC2462,状态名词!A:C,3,FALSE))</f>
        <v>速度+</v>
      </c>
      <c r="AF2462" s="90">
        <v>140</v>
      </c>
    </row>
    <row r="2463" spans="1:32">
      <c r="I2463" s="90" t="str">
        <f>IF(H2463="",I2462,VLOOKUP(H2463,装备类型!A:B,2,FALSE))</f>
        <v>戒指</v>
      </c>
      <c r="L2463" s="90" t="s">
        <v>225</v>
      </c>
      <c r="Q2463" s="55" t="str">
        <f t="shared" si="80"/>
        <v/>
      </c>
      <c r="Y2463" s="90" t="str">
        <f>IF(VLOOKUP(I2463,属性值!A:F,2,FALSE)&lt;17,"",IF(P2463="","",INT(VLOOKUP(P2463,属性值!A:G,R2463+1,FALSE)*VLOOKUP(I2463,属性值!A:F,5,FALSE))))</f>
        <v/>
      </c>
      <c r="Z2463" s="90" t="str">
        <f t="shared" si="79"/>
        <v/>
      </c>
      <c r="AA2463" s="90" t="str">
        <f>IF(VLOOKUP(I2463,属性值!A:B,2,FALSE)&gt;16,"",IF(P2463="","",INT(VLOOKUP(P2463,属性值!I:O,R2463+1,FALSE)*VLOOKUP(I2463,属性值!A:D,3,FALSE))))</f>
        <v/>
      </c>
      <c r="AB2463" s="90" t="str">
        <f>IF(VLOOKUP(I2463,属性值!A:B,2,FALSE)&gt;16,"",IF(P2463="","",INT(VLOOKUP(P2463,属性值!I:O,R2463+1,FALSE)*VLOOKUP(I2463,属性值!A:D,4,FALSE))))</f>
        <v/>
      </c>
      <c r="AC2463" s="90">
        <v>17</v>
      </c>
      <c r="AD2463" s="90" t="str">
        <f>IF(AC2463="","",VLOOKUP(AC2463,状态名词!A:C,2,FALSE))</f>
        <v>adi</v>
      </c>
      <c r="AE2463" s="90" t="str">
        <f>IF(AC2463="","",VLOOKUP(AC2463,状态名词!A:C,3,FALSE))</f>
        <v>物穿</v>
      </c>
      <c r="AF2463" s="90">
        <v>140</v>
      </c>
    </row>
    <row r="2464" spans="1:32">
      <c r="I2464" s="90" t="str">
        <f>IF(H2464="",I2463,VLOOKUP(H2464,装备类型!A:B,2,FALSE))</f>
        <v>戒指</v>
      </c>
      <c r="J2464" s="90">
        <v>2</v>
      </c>
      <c r="K2464" s="90" t="s">
        <v>2650</v>
      </c>
      <c r="L2464" s="90" t="s">
        <v>2642</v>
      </c>
      <c r="O2464" s="90">
        <v>1</v>
      </c>
      <c r="P2464" s="90">
        <v>40</v>
      </c>
      <c r="Q2464" s="55">
        <f t="shared" si="80"/>
        <v>45</v>
      </c>
      <c r="R2464" s="90">
        <v>4</v>
      </c>
      <c r="T2464" s="90" t="s">
        <v>3371</v>
      </c>
      <c r="Y2464" s="90" t="str">
        <f>IF(VLOOKUP(I2464,属性值!A:F,2,FALSE)&lt;17,"",IF(P2464="","",INT(VLOOKUP(P2464,属性值!A:G,R2464+1,FALSE)*VLOOKUP(I2464,属性值!A:F,5,FALSE))))</f>
        <v/>
      </c>
      <c r="Z2464" s="90" t="str">
        <f t="shared" si="79"/>
        <v/>
      </c>
      <c r="AA2464" s="90">
        <f>IF(VLOOKUP(I2464,属性值!A:B,2,FALSE)&gt;16,"",IF(P2464="","",INT(VLOOKUP(P2464,属性值!I:O,R2464+1,FALSE)*VLOOKUP(I2464,属性值!A:D,3,FALSE))))</f>
        <v>286</v>
      </c>
      <c r="AB2464" s="90">
        <f>IF(VLOOKUP(I2464,属性值!A:B,2,FALSE)&gt;16,"",IF(P2464="","",INT(VLOOKUP(P2464,属性值!I:O,R2464+1,FALSE)*VLOOKUP(I2464,属性值!A:D,4,FALSE))))</f>
        <v>572</v>
      </c>
      <c r="AC2464" s="90">
        <v>54</v>
      </c>
      <c r="AD2464" s="90" t="str">
        <f>IF(AC2464="","",VLOOKUP(AC2464,状态名词!A:C,2,FALSE))</f>
        <v>spi</v>
      </c>
      <c r="AE2464" s="90" t="str">
        <f>IF(AC2464="","",VLOOKUP(AC2464,状态名词!A:C,3,FALSE))</f>
        <v>精神</v>
      </c>
      <c r="AF2464" s="90">
        <v>80</v>
      </c>
    </row>
    <row r="2465" spans="1:32">
      <c r="I2465" s="90" t="str">
        <f>IF(H2465="",I2464,VLOOKUP(H2465,装备类型!A:B,2,FALSE))</f>
        <v>戒指</v>
      </c>
      <c r="L2465" s="90" t="s">
        <v>225</v>
      </c>
      <c r="Q2465" s="55" t="str">
        <f t="shared" si="80"/>
        <v/>
      </c>
      <c r="Y2465" s="90" t="str">
        <f>IF(VLOOKUP(I2465,属性值!A:F,2,FALSE)&lt;17,"",IF(P2465="","",INT(VLOOKUP(P2465,属性值!A:G,R2465+1,FALSE)*VLOOKUP(I2465,属性值!A:F,5,FALSE))))</f>
        <v/>
      </c>
      <c r="Z2465" s="90" t="str">
        <f t="shared" si="79"/>
        <v/>
      </c>
      <c r="AA2465" s="90" t="str">
        <f>IF(VLOOKUP(I2465,属性值!A:B,2,FALSE)&gt;16,"",IF(P2465="","",INT(VLOOKUP(P2465,属性值!I:O,R2465+1,FALSE)*VLOOKUP(I2465,属性值!A:D,3,FALSE))))</f>
        <v/>
      </c>
      <c r="AB2465" s="90" t="str">
        <f>IF(VLOOKUP(I2465,属性值!A:B,2,FALSE)&gt;16,"",IF(P2465="","",INT(VLOOKUP(P2465,属性值!I:O,R2465+1,FALSE)*VLOOKUP(I2465,属性值!A:D,4,FALSE))))</f>
        <v/>
      </c>
      <c r="AC2465" s="90">
        <v>21</v>
      </c>
      <c r="AD2465" s="90" t="str">
        <f>IF(AC2465="","",VLOOKUP(AC2465,状态名词!A:C,2,FALSE))</f>
        <v>speed</v>
      </c>
      <c r="AE2465" s="90" t="str">
        <f>IF(AC2465="","",VLOOKUP(AC2465,状态名词!A:C,3,FALSE))</f>
        <v>速度+</v>
      </c>
      <c r="AF2465" s="90">
        <v>190</v>
      </c>
    </row>
    <row r="2466" spans="1:32">
      <c r="I2466" s="90" t="str">
        <f>IF(H2466="",I2465,VLOOKUP(H2466,装备类型!A:B,2,FALSE))</f>
        <v>戒指</v>
      </c>
      <c r="L2466" s="90" t="s">
        <v>225</v>
      </c>
      <c r="Q2466" s="55" t="str">
        <f t="shared" si="80"/>
        <v/>
      </c>
      <c r="Y2466" s="90" t="str">
        <f>IF(VLOOKUP(I2466,属性值!A:F,2,FALSE)&lt;17,"",IF(P2466="","",INT(VLOOKUP(P2466,属性值!A:G,R2466+1,FALSE)*VLOOKUP(I2466,属性值!A:F,5,FALSE))))</f>
        <v/>
      </c>
      <c r="Z2466" s="90" t="str">
        <f t="shared" ref="Z2466:Z2529" si="81">Y2466</f>
        <v/>
      </c>
      <c r="AA2466" s="90" t="str">
        <f>IF(VLOOKUP(I2466,属性值!A:B,2,FALSE)&gt;16,"",IF(P2466="","",INT(VLOOKUP(P2466,属性值!I:O,R2466+1,FALSE)*VLOOKUP(I2466,属性值!A:D,3,FALSE))))</f>
        <v/>
      </c>
      <c r="AB2466" s="90" t="str">
        <f>IF(VLOOKUP(I2466,属性值!A:B,2,FALSE)&gt;16,"",IF(P2466="","",INT(VLOOKUP(P2466,属性值!I:O,R2466+1,FALSE)*VLOOKUP(I2466,属性值!A:D,4,FALSE))))</f>
        <v/>
      </c>
      <c r="AC2466" s="90">
        <v>17</v>
      </c>
      <c r="AD2466" s="90" t="str">
        <f>IF(AC2466="","",VLOOKUP(AC2466,状态名词!A:C,2,FALSE))</f>
        <v>adi</v>
      </c>
      <c r="AE2466" s="90" t="str">
        <f>IF(AC2466="","",VLOOKUP(AC2466,状态名词!A:C,3,FALSE))</f>
        <v>物穿</v>
      </c>
      <c r="AF2466" s="90">
        <v>190</v>
      </c>
    </row>
    <row r="2467" spans="1:32">
      <c r="I2467" s="90" t="str">
        <f>IF(H2467="",I2466,VLOOKUP(H2467,装备类型!A:B,2,FALSE))</f>
        <v>戒指</v>
      </c>
      <c r="J2467" s="90">
        <v>3</v>
      </c>
      <c r="K2467" s="90" t="s">
        <v>2651</v>
      </c>
      <c r="L2467" s="90" t="s">
        <v>2642</v>
      </c>
      <c r="O2467" s="90">
        <v>1</v>
      </c>
      <c r="P2467" s="90">
        <v>60</v>
      </c>
      <c r="Q2467" s="55">
        <f t="shared" si="80"/>
        <v>67</v>
      </c>
      <c r="R2467" s="90">
        <v>5</v>
      </c>
      <c r="T2467" s="90" t="s">
        <v>3371</v>
      </c>
      <c r="U2467" s="90">
        <v>33806</v>
      </c>
      <c r="Y2467" s="90" t="str">
        <f>IF(VLOOKUP(I2467,属性值!A:F,2,FALSE)&lt;17,"",IF(P2467="","",INT(VLOOKUP(P2467,属性值!A:G,R2467+1,FALSE)*VLOOKUP(I2467,属性值!A:F,5,FALSE))))</f>
        <v/>
      </c>
      <c r="Z2467" s="90" t="str">
        <f t="shared" si="81"/>
        <v/>
      </c>
      <c r="AA2467" s="90">
        <f>IF(VLOOKUP(I2467,属性值!A:B,2,FALSE)&gt;16,"",IF(P2467="","",INT(VLOOKUP(P2467,属性值!I:O,R2467+1,FALSE)*VLOOKUP(I2467,属性值!A:D,3,FALSE))))</f>
        <v>642</v>
      </c>
      <c r="AB2467" s="90">
        <f>IF(VLOOKUP(I2467,属性值!A:B,2,FALSE)&gt;16,"",IF(P2467="","",INT(VLOOKUP(P2467,属性值!I:O,R2467+1,FALSE)*VLOOKUP(I2467,属性值!A:D,4,FALSE))))</f>
        <v>1285</v>
      </c>
      <c r="AC2467" s="90">
        <v>54</v>
      </c>
      <c r="AD2467" s="90" t="str">
        <f>IF(AC2467="","",VLOOKUP(AC2467,状态名词!A:C,2,FALSE))</f>
        <v>spi</v>
      </c>
      <c r="AE2467" s="90" t="str">
        <f>IF(AC2467="","",VLOOKUP(AC2467,状态名词!A:C,3,FALSE))</f>
        <v>精神</v>
      </c>
      <c r="AF2467" s="90">
        <v>140</v>
      </c>
    </row>
    <row r="2468" spans="1:32">
      <c r="I2468" s="90" t="str">
        <f>IF(H2468="",I2467,VLOOKUP(H2468,装备类型!A:B,2,FALSE))</f>
        <v>戒指</v>
      </c>
      <c r="L2468" s="90" t="s">
        <v>225</v>
      </c>
      <c r="Q2468" s="55" t="str">
        <f t="shared" si="80"/>
        <v/>
      </c>
      <c r="Y2468" s="90" t="str">
        <f>IF(VLOOKUP(I2468,属性值!A:F,2,FALSE)&lt;17,"",IF(P2468="","",INT(VLOOKUP(P2468,属性值!A:G,R2468+1,FALSE)*VLOOKUP(I2468,属性值!A:F,5,FALSE))))</f>
        <v/>
      </c>
      <c r="Z2468" s="90" t="str">
        <f t="shared" si="81"/>
        <v/>
      </c>
      <c r="AA2468" s="90" t="str">
        <f>IF(VLOOKUP(I2468,属性值!A:B,2,FALSE)&gt;16,"",IF(P2468="","",INT(VLOOKUP(P2468,属性值!I:O,R2468+1,FALSE)*VLOOKUP(I2468,属性值!A:D,3,FALSE))))</f>
        <v/>
      </c>
      <c r="AB2468" s="90" t="str">
        <f>IF(VLOOKUP(I2468,属性值!A:B,2,FALSE)&gt;16,"",IF(P2468="","",INT(VLOOKUP(P2468,属性值!I:O,R2468+1,FALSE)*VLOOKUP(I2468,属性值!A:D,4,FALSE))))</f>
        <v/>
      </c>
      <c r="AC2468" s="90">
        <v>21</v>
      </c>
      <c r="AD2468" s="90" t="str">
        <f>IF(AC2468="","",VLOOKUP(AC2468,状态名词!A:C,2,FALSE))</f>
        <v>speed</v>
      </c>
      <c r="AE2468" s="90" t="str">
        <f>IF(AC2468="","",VLOOKUP(AC2468,状态名词!A:C,3,FALSE))</f>
        <v>速度+</v>
      </c>
      <c r="AF2468" s="90">
        <v>320</v>
      </c>
    </row>
    <row r="2469" spans="1:32">
      <c r="I2469" s="90" t="str">
        <f>IF(H2469="",I2468,VLOOKUP(H2469,装备类型!A:B,2,FALSE))</f>
        <v>戒指</v>
      </c>
      <c r="L2469" s="90" t="s">
        <v>225</v>
      </c>
      <c r="Q2469" s="55" t="str">
        <f t="shared" si="80"/>
        <v/>
      </c>
      <c r="Y2469" s="90" t="str">
        <f>IF(VLOOKUP(I2469,属性值!A:F,2,FALSE)&lt;17,"",IF(P2469="","",INT(VLOOKUP(P2469,属性值!A:G,R2469+1,FALSE)*VLOOKUP(I2469,属性值!A:F,5,FALSE))))</f>
        <v/>
      </c>
      <c r="Z2469" s="90" t="str">
        <f t="shared" si="81"/>
        <v/>
      </c>
      <c r="AA2469" s="90" t="str">
        <f>IF(VLOOKUP(I2469,属性值!A:B,2,FALSE)&gt;16,"",IF(P2469="","",INT(VLOOKUP(P2469,属性值!I:O,R2469+1,FALSE)*VLOOKUP(I2469,属性值!A:D,3,FALSE))))</f>
        <v/>
      </c>
      <c r="AB2469" s="90" t="str">
        <f>IF(VLOOKUP(I2469,属性值!A:B,2,FALSE)&gt;16,"",IF(P2469="","",INT(VLOOKUP(P2469,属性值!I:O,R2469+1,FALSE)*VLOOKUP(I2469,属性值!A:D,4,FALSE))))</f>
        <v/>
      </c>
      <c r="AC2469" s="90">
        <v>17</v>
      </c>
      <c r="AD2469" s="90" t="str">
        <f>IF(AC2469="","",VLOOKUP(AC2469,状态名词!A:C,2,FALSE))</f>
        <v>adi</v>
      </c>
      <c r="AE2469" s="90" t="str">
        <f>IF(AC2469="","",VLOOKUP(AC2469,状态名词!A:C,3,FALSE))</f>
        <v>物穿</v>
      </c>
      <c r="AF2469" s="90">
        <v>320</v>
      </c>
    </row>
    <row r="2470" spans="1:32">
      <c r="A2470" s="90">
        <v>16167</v>
      </c>
      <c r="B2470" s="90">
        <v>20</v>
      </c>
      <c r="C2470" s="90">
        <v>4</v>
      </c>
      <c r="D2470" s="90">
        <v>20</v>
      </c>
      <c r="E2470" s="90">
        <v>5</v>
      </c>
      <c r="F2470" s="90">
        <v>-10</v>
      </c>
      <c r="H2470" s="90">
        <v>15</v>
      </c>
      <c r="I2470" s="90" t="str">
        <f>IF(H2470="",I2469,VLOOKUP(H2470,装备类型!A:B,2,FALSE))</f>
        <v>项链</v>
      </c>
      <c r="J2470" s="90">
        <v>1</v>
      </c>
      <c r="K2470" s="90" t="s">
        <v>2652</v>
      </c>
      <c r="L2470" s="90" t="s">
        <v>5515</v>
      </c>
      <c r="O2470" s="90">
        <v>1</v>
      </c>
      <c r="P2470" s="90">
        <v>20</v>
      </c>
      <c r="Q2470" s="55">
        <f t="shared" si="80"/>
        <v>25</v>
      </c>
      <c r="R2470" s="90">
        <v>4</v>
      </c>
      <c r="T2470" s="90" t="s">
        <v>3323</v>
      </c>
      <c r="Y2470" s="90" t="str">
        <f>IF(VLOOKUP(I2470,属性值!A:F,2,FALSE)&lt;17,"",IF(P2470="","",INT(VLOOKUP(P2470,属性值!A:G,R2470+1,FALSE)*VLOOKUP(I2470,属性值!A:F,5,FALSE))))</f>
        <v/>
      </c>
      <c r="Z2470" s="90" t="str">
        <f t="shared" si="81"/>
        <v/>
      </c>
      <c r="AA2470" s="90">
        <f>IF(VLOOKUP(I2470,属性值!A:B,2,FALSE)&gt;16,"",IF(P2470="","",INT(VLOOKUP(P2470,属性值!I:O,R2470+1,FALSE)*VLOOKUP(I2470,属性值!A:D,3,FALSE))))</f>
        <v>130</v>
      </c>
      <c r="AB2470" s="90">
        <f>IF(VLOOKUP(I2470,属性值!A:B,2,FALSE)&gt;16,"",IF(P2470="","",INT(VLOOKUP(P2470,属性值!I:O,R2470+1,FALSE)*VLOOKUP(I2470,属性值!A:D,4,FALSE))))</f>
        <v>260</v>
      </c>
      <c r="AC2470" s="90">
        <v>54</v>
      </c>
      <c r="AD2470" s="90" t="str">
        <f>IF(AC2470="","",VLOOKUP(AC2470,状态名词!A:C,2,FALSE))</f>
        <v>spi</v>
      </c>
      <c r="AE2470" s="90" t="str">
        <f>IF(AC2470="","",VLOOKUP(AC2470,状态名词!A:C,3,FALSE))</f>
        <v>精神</v>
      </c>
      <c r="AF2470" s="90">
        <v>60</v>
      </c>
    </row>
    <row r="2471" spans="1:32">
      <c r="I2471" s="90" t="str">
        <f>IF(H2471="",I2470,VLOOKUP(H2471,装备类型!A:B,2,FALSE))</f>
        <v>项链</v>
      </c>
      <c r="L2471" s="90" t="s">
        <v>225</v>
      </c>
      <c r="Q2471" s="55" t="str">
        <f t="shared" si="80"/>
        <v/>
      </c>
      <c r="Y2471" s="90" t="str">
        <f>IF(VLOOKUP(I2471,属性值!A:F,2,FALSE)&lt;17,"",IF(P2471="","",INT(VLOOKUP(P2471,属性值!A:G,R2471+1,FALSE)*VLOOKUP(I2471,属性值!A:F,5,FALSE))))</f>
        <v/>
      </c>
      <c r="Z2471" s="90" t="str">
        <f t="shared" si="81"/>
        <v/>
      </c>
      <c r="AA2471" s="90" t="str">
        <f>IF(VLOOKUP(I2471,属性值!A:B,2,FALSE)&gt;16,"",IF(P2471="","",INT(VLOOKUP(P2471,属性值!I:O,R2471+1,FALSE)*VLOOKUP(I2471,属性值!A:D,3,FALSE))))</f>
        <v/>
      </c>
      <c r="AB2471" s="90" t="str">
        <f>IF(VLOOKUP(I2471,属性值!A:B,2,FALSE)&gt;16,"",IF(P2471="","",INT(VLOOKUP(P2471,属性值!I:O,R2471+1,FALSE)*VLOOKUP(I2471,属性值!A:D,4,FALSE))))</f>
        <v/>
      </c>
      <c r="AC2471" s="90">
        <v>21</v>
      </c>
      <c r="AD2471" s="90" t="str">
        <f>IF(AC2471="","",VLOOKUP(AC2471,状态名词!A:C,2,FALSE))</f>
        <v>speed</v>
      </c>
      <c r="AE2471" s="90" t="str">
        <f>IF(AC2471="","",VLOOKUP(AC2471,状态名词!A:C,3,FALSE))</f>
        <v>速度+</v>
      </c>
      <c r="AF2471" s="90">
        <v>140</v>
      </c>
    </row>
    <row r="2472" spans="1:32">
      <c r="I2472" s="90" t="str">
        <f>IF(H2472="",I2471,VLOOKUP(H2472,装备类型!A:B,2,FALSE))</f>
        <v>项链</v>
      </c>
      <c r="L2472" s="90" t="s">
        <v>225</v>
      </c>
      <c r="Q2472" s="55" t="str">
        <f t="shared" si="80"/>
        <v/>
      </c>
      <c r="Y2472" s="90" t="str">
        <f>IF(VLOOKUP(I2472,属性值!A:F,2,FALSE)&lt;17,"",IF(P2472="","",INT(VLOOKUP(P2472,属性值!A:G,R2472+1,FALSE)*VLOOKUP(I2472,属性值!A:F,5,FALSE))))</f>
        <v/>
      </c>
      <c r="Z2472" s="90" t="str">
        <f t="shared" si="81"/>
        <v/>
      </c>
      <c r="AA2472" s="90" t="str">
        <f>IF(VLOOKUP(I2472,属性值!A:B,2,FALSE)&gt;16,"",IF(P2472="","",INT(VLOOKUP(P2472,属性值!I:O,R2472+1,FALSE)*VLOOKUP(I2472,属性值!A:D,3,FALSE))))</f>
        <v/>
      </c>
      <c r="AB2472" s="90" t="str">
        <f>IF(VLOOKUP(I2472,属性值!A:B,2,FALSE)&gt;16,"",IF(P2472="","",INT(VLOOKUP(P2472,属性值!I:O,R2472+1,FALSE)*VLOOKUP(I2472,属性值!A:D,4,FALSE))))</f>
        <v/>
      </c>
      <c r="AC2472" s="90">
        <v>17</v>
      </c>
      <c r="AD2472" s="90" t="str">
        <f>IF(AC2472="","",VLOOKUP(AC2472,状态名词!A:C,2,FALSE))</f>
        <v>adi</v>
      </c>
      <c r="AE2472" s="90" t="str">
        <f>IF(AC2472="","",VLOOKUP(AC2472,状态名词!A:C,3,FALSE))</f>
        <v>物穿</v>
      </c>
      <c r="AF2472" s="90">
        <v>140</v>
      </c>
    </row>
    <row r="2473" spans="1:32">
      <c r="I2473" s="90" t="str">
        <f>IF(H2473="",I2472,VLOOKUP(H2473,装备类型!A:B,2,FALSE))</f>
        <v>项链</v>
      </c>
      <c r="J2473" s="90">
        <v>2</v>
      </c>
      <c r="K2473" s="90" t="s">
        <v>2653</v>
      </c>
      <c r="L2473" s="90" t="s">
        <v>2642</v>
      </c>
      <c r="O2473" s="90">
        <v>1</v>
      </c>
      <c r="P2473" s="90">
        <v>40</v>
      </c>
      <c r="Q2473" s="55">
        <f t="shared" si="80"/>
        <v>45</v>
      </c>
      <c r="R2473" s="90">
        <v>4</v>
      </c>
      <c r="T2473" s="90" t="s">
        <v>3323</v>
      </c>
      <c r="Y2473" s="90" t="str">
        <f>IF(VLOOKUP(I2473,属性值!A:F,2,FALSE)&lt;17,"",IF(P2473="","",INT(VLOOKUP(P2473,属性值!A:G,R2473+1,FALSE)*VLOOKUP(I2473,属性值!A:F,5,FALSE))))</f>
        <v/>
      </c>
      <c r="Z2473" s="90" t="str">
        <f t="shared" si="81"/>
        <v/>
      </c>
      <c r="AA2473" s="90">
        <f>IF(VLOOKUP(I2473,属性值!A:B,2,FALSE)&gt;16,"",IF(P2473="","",INT(VLOOKUP(P2473,属性值!I:O,R2473+1,FALSE)*VLOOKUP(I2473,属性值!A:D,3,FALSE))))</f>
        <v>286</v>
      </c>
      <c r="AB2473" s="90">
        <f>IF(VLOOKUP(I2473,属性值!A:B,2,FALSE)&gt;16,"",IF(P2473="","",INT(VLOOKUP(P2473,属性值!I:O,R2473+1,FALSE)*VLOOKUP(I2473,属性值!A:D,4,FALSE))))</f>
        <v>572</v>
      </c>
      <c r="AC2473" s="90">
        <v>54</v>
      </c>
      <c r="AD2473" s="90" t="str">
        <f>IF(AC2473="","",VLOOKUP(AC2473,状态名词!A:C,2,FALSE))</f>
        <v>spi</v>
      </c>
      <c r="AE2473" s="90" t="str">
        <f>IF(AC2473="","",VLOOKUP(AC2473,状态名词!A:C,3,FALSE))</f>
        <v>精神</v>
      </c>
      <c r="AF2473" s="90">
        <v>80</v>
      </c>
    </row>
    <row r="2474" spans="1:32">
      <c r="I2474" s="90" t="str">
        <f>IF(H2474="",I2473,VLOOKUP(H2474,装备类型!A:B,2,FALSE))</f>
        <v>项链</v>
      </c>
      <c r="L2474" s="90" t="s">
        <v>225</v>
      </c>
      <c r="Q2474" s="55" t="str">
        <f t="shared" si="80"/>
        <v/>
      </c>
      <c r="Y2474" s="90" t="str">
        <f>IF(VLOOKUP(I2474,属性值!A:F,2,FALSE)&lt;17,"",IF(P2474="","",INT(VLOOKUP(P2474,属性值!A:G,R2474+1,FALSE)*VLOOKUP(I2474,属性值!A:F,5,FALSE))))</f>
        <v/>
      </c>
      <c r="Z2474" s="90" t="str">
        <f t="shared" si="81"/>
        <v/>
      </c>
      <c r="AA2474" s="90" t="str">
        <f>IF(VLOOKUP(I2474,属性值!A:B,2,FALSE)&gt;16,"",IF(P2474="","",INT(VLOOKUP(P2474,属性值!I:O,R2474+1,FALSE)*VLOOKUP(I2474,属性值!A:D,3,FALSE))))</f>
        <v/>
      </c>
      <c r="AB2474" s="90" t="str">
        <f>IF(VLOOKUP(I2474,属性值!A:B,2,FALSE)&gt;16,"",IF(P2474="","",INT(VLOOKUP(P2474,属性值!I:O,R2474+1,FALSE)*VLOOKUP(I2474,属性值!A:D,4,FALSE))))</f>
        <v/>
      </c>
      <c r="AC2474" s="90">
        <v>21</v>
      </c>
      <c r="AD2474" s="90" t="str">
        <f>IF(AC2474="","",VLOOKUP(AC2474,状态名词!A:C,2,FALSE))</f>
        <v>speed</v>
      </c>
      <c r="AE2474" s="90" t="str">
        <f>IF(AC2474="","",VLOOKUP(AC2474,状态名词!A:C,3,FALSE))</f>
        <v>速度+</v>
      </c>
      <c r="AF2474" s="90">
        <v>190</v>
      </c>
    </row>
    <row r="2475" spans="1:32">
      <c r="I2475" s="90" t="str">
        <f>IF(H2475="",I2474,VLOOKUP(H2475,装备类型!A:B,2,FALSE))</f>
        <v>项链</v>
      </c>
      <c r="L2475" s="90" t="s">
        <v>225</v>
      </c>
      <c r="Q2475" s="55" t="str">
        <f t="shared" si="80"/>
        <v/>
      </c>
      <c r="Y2475" s="90" t="str">
        <f>IF(VLOOKUP(I2475,属性值!A:F,2,FALSE)&lt;17,"",IF(P2475="","",INT(VLOOKUP(P2475,属性值!A:G,R2475+1,FALSE)*VLOOKUP(I2475,属性值!A:F,5,FALSE))))</f>
        <v/>
      </c>
      <c r="Z2475" s="90" t="str">
        <f t="shared" si="81"/>
        <v/>
      </c>
      <c r="AA2475" s="90" t="str">
        <f>IF(VLOOKUP(I2475,属性值!A:B,2,FALSE)&gt;16,"",IF(P2475="","",INT(VLOOKUP(P2475,属性值!I:O,R2475+1,FALSE)*VLOOKUP(I2475,属性值!A:D,3,FALSE))))</f>
        <v/>
      </c>
      <c r="AB2475" s="90" t="str">
        <f>IF(VLOOKUP(I2475,属性值!A:B,2,FALSE)&gt;16,"",IF(P2475="","",INT(VLOOKUP(P2475,属性值!I:O,R2475+1,FALSE)*VLOOKUP(I2475,属性值!A:D,4,FALSE))))</f>
        <v/>
      </c>
      <c r="AC2475" s="90">
        <v>17</v>
      </c>
      <c r="AD2475" s="90" t="str">
        <f>IF(AC2475="","",VLOOKUP(AC2475,状态名词!A:C,2,FALSE))</f>
        <v>adi</v>
      </c>
      <c r="AE2475" s="90" t="str">
        <f>IF(AC2475="","",VLOOKUP(AC2475,状态名词!A:C,3,FALSE))</f>
        <v>物穿</v>
      </c>
      <c r="AF2475" s="90">
        <v>190</v>
      </c>
    </row>
    <row r="2476" spans="1:32">
      <c r="I2476" s="90" t="str">
        <f>IF(H2476="",I2475,VLOOKUP(H2476,装备类型!A:B,2,FALSE))</f>
        <v>项链</v>
      </c>
      <c r="J2476" s="90">
        <v>3</v>
      </c>
      <c r="K2476" s="90" t="s">
        <v>2654</v>
      </c>
      <c r="L2476" s="90" t="s">
        <v>2642</v>
      </c>
      <c r="O2476" s="90">
        <v>1</v>
      </c>
      <c r="P2476" s="90">
        <v>60</v>
      </c>
      <c r="Q2476" s="55">
        <f t="shared" si="80"/>
        <v>67</v>
      </c>
      <c r="R2476" s="90">
        <v>5</v>
      </c>
      <c r="T2476" s="90" t="s">
        <v>3323</v>
      </c>
      <c r="U2476" s="90">
        <v>33807</v>
      </c>
      <c r="Y2476" s="90" t="str">
        <f>IF(VLOOKUP(I2476,属性值!A:F,2,FALSE)&lt;17,"",IF(P2476="","",INT(VLOOKUP(P2476,属性值!A:G,R2476+1,FALSE)*VLOOKUP(I2476,属性值!A:F,5,FALSE))))</f>
        <v/>
      </c>
      <c r="Z2476" s="90" t="str">
        <f t="shared" si="81"/>
        <v/>
      </c>
      <c r="AA2476" s="90">
        <f>IF(VLOOKUP(I2476,属性值!A:B,2,FALSE)&gt;16,"",IF(P2476="","",INT(VLOOKUP(P2476,属性值!I:O,R2476+1,FALSE)*VLOOKUP(I2476,属性值!A:D,3,FALSE))))</f>
        <v>642</v>
      </c>
      <c r="AB2476" s="90">
        <f>IF(VLOOKUP(I2476,属性值!A:B,2,FALSE)&gt;16,"",IF(P2476="","",INT(VLOOKUP(P2476,属性值!I:O,R2476+1,FALSE)*VLOOKUP(I2476,属性值!A:D,4,FALSE))))</f>
        <v>1285</v>
      </c>
      <c r="AC2476" s="90">
        <v>54</v>
      </c>
      <c r="AD2476" s="90" t="str">
        <f>IF(AC2476="","",VLOOKUP(AC2476,状态名词!A:C,2,FALSE))</f>
        <v>spi</v>
      </c>
      <c r="AE2476" s="90" t="str">
        <f>IF(AC2476="","",VLOOKUP(AC2476,状态名词!A:C,3,FALSE))</f>
        <v>精神</v>
      </c>
      <c r="AF2476" s="90">
        <v>140</v>
      </c>
    </row>
    <row r="2477" spans="1:32">
      <c r="I2477" s="90" t="str">
        <f>IF(H2477="",I2476,VLOOKUP(H2477,装备类型!A:B,2,FALSE))</f>
        <v>项链</v>
      </c>
      <c r="L2477" s="90" t="s">
        <v>225</v>
      </c>
      <c r="Q2477" s="55" t="str">
        <f t="shared" si="80"/>
        <v/>
      </c>
      <c r="Y2477" s="90" t="str">
        <f>IF(VLOOKUP(I2477,属性值!A:F,2,FALSE)&lt;17,"",IF(P2477="","",INT(VLOOKUP(P2477,属性值!A:G,R2477+1,FALSE)*VLOOKUP(I2477,属性值!A:F,5,FALSE))))</f>
        <v/>
      </c>
      <c r="Z2477" s="90" t="str">
        <f t="shared" si="81"/>
        <v/>
      </c>
      <c r="AA2477" s="90" t="str">
        <f>IF(VLOOKUP(I2477,属性值!A:B,2,FALSE)&gt;16,"",IF(P2477="","",INT(VLOOKUP(P2477,属性值!I:O,R2477+1,FALSE)*VLOOKUP(I2477,属性值!A:D,3,FALSE))))</f>
        <v/>
      </c>
      <c r="AB2477" s="90" t="str">
        <f>IF(VLOOKUP(I2477,属性值!A:B,2,FALSE)&gt;16,"",IF(P2477="","",INT(VLOOKUP(P2477,属性值!I:O,R2477+1,FALSE)*VLOOKUP(I2477,属性值!A:D,4,FALSE))))</f>
        <v/>
      </c>
      <c r="AC2477" s="90">
        <v>21</v>
      </c>
      <c r="AD2477" s="90" t="str">
        <f>IF(AC2477="","",VLOOKUP(AC2477,状态名词!A:C,2,FALSE))</f>
        <v>speed</v>
      </c>
      <c r="AE2477" s="90" t="str">
        <f>IF(AC2477="","",VLOOKUP(AC2477,状态名词!A:C,3,FALSE))</f>
        <v>速度+</v>
      </c>
      <c r="AF2477" s="90">
        <v>320</v>
      </c>
    </row>
    <row r="2478" spans="1:32">
      <c r="I2478" s="90" t="str">
        <f>IF(H2478="",I2477,VLOOKUP(H2478,装备类型!A:B,2,FALSE))</f>
        <v>项链</v>
      </c>
      <c r="L2478" s="90" t="s">
        <v>225</v>
      </c>
      <c r="Q2478" s="55" t="str">
        <f t="shared" si="80"/>
        <v/>
      </c>
      <c r="Y2478" s="90" t="str">
        <f>IF(VLOOKUP(I2478,属性值!A:F,2,FALSE)&lt;17,"",IF(P2478="","",INT(VLOOKUP(P2478,属性值!A:G,R2478+1,FALSE)*VLOOKUP(I2478,属性值!A:F,5,FALSE))))</f>
        <v/>
      </c>
      <c r="Z2478" s="90" t="str">
        <f t="shared" si="81"/>
        <v/>
      </c>
      <c r="AA2478" s="90" t="str">
        <f>IF(VLOOKUP(I2478,属性值!A:B,2,FALSE)&gt;16,"",IF(P2478="","",INT(VLOOKUP(P2478,属性值!I:O,R2478+1,FALSE)*VLOOKUP(I2478,属性值!A:D,3,FALSE))))</f>
        <v/>
      </c>
      <c r="AB2478" s="90" t="str">
        <f>IF(VLOOKUP(I2478,属性值!A:B,2,FALSE)&gt;16,"",IF(P2478="","",INT(VLOOKUP(P2478,属性值!I:O,R2478+1,FALSE)*VLOOKUP(I2478,属性值!A:D,4,FALSE))))</f>
        <v/>
      </c>
      <c r="AC2478" s="90">
        <v>17</v>
      </c>
      <c r="AD2478" s="90" t="str">
        <f>IF(AC2478="","",VLOOKUP(AC2478,状态名词!A:C,2,FALSE))</f>
        <v>adi</v>
      </c>
      <c r="AE2478" s="90" t="str">
        <f>IF(AC2478="","",VLOOKUP(AC2478,状态名词!A:C,3,FALSE))</f>
        <v>物穿</v>
      </c>
      <c r="AF2478" s="90">
        <v>320</v>
      </c>
    </row>
    <row r="2479" spans="1:32">
      <c r="A2479" s="90">
        <v>16168</v>
      </c>
      <c r="B2479" s="90">
        <v>20</v>
      </c>
      <c r="C2479" s="90">
        <v>4</v>
      </c>
      <c r="D2479" s="90">
        <v>20</v>
      </c>
      <c r="E2479" s="90">
        <v>5</v>
      </c>
      <c r="F2479" s="90">
        <v>-10</v>
      </c>
      <c r="H2479" s="90">
        <v>16</v>
      </c>
      <c r="I2479" s="90" t="str">
        <f>IF(H2479="",I2478,VLOOKUP(H2479,装备类型!A:B,2,FALSE))</f>
        <v>手镯</v>
      </c>
      <c r="J2479" s="90">
        <v>1</v>
      </c>
      <c r="K2479" s="90" t="s">
        <v>2655</v>
      </c>
      <c r="L2479" s="90" t="s">
        <v>5515</v>
      </c>
      <c r="O2479" s="90">
        <v>1</v>
      </c>
      <c r="P2479" s="90">
        <v>20</v>
      </c>
      <c r="Q2479" s="55">
        <f t="shared" si="80"/>
        <v>25</v>
      </c>
      <c r="R2479" s="90">
        <v>4</v>
      </c>
      <c r="T2479" s="90" t="s">
        <v>3372</v>
      </c>
      <c r="Y2479" s="90" t="str">
        <f>IF(VLOOKUP(I2479,属性值!A:F,2,FALSE)&lt;17,"",IF(P2479="","",INT(VLOOKUP(P2479,属性值!A:G,R2479+1,FALSE)*VLOOKUP(I2479,属性值!A:F,5,FALSE))))</f>
        <v/>
      </c>
      <c r="Z2479" s="90" t="str">
        <f t="shared" si="81"/>
        <v/>
      </c>
      <c r="AA2479" s="90">
        <f>IF(VLOOKUP(I2479,属性值!A:B,2,FALSE)&gt;16,"",IF(P2479="","",INT(VLOOKUP(P2479,属性值!I:O,R2479+1,FALSE)*VLOOKUP(I2479,属性值!A:D,3,FALSE))))</f>
        <v>130</v>
      </c>
      <c r="AB2479" s="90">
        <f>IF(VLOOKUP(I2479,属性值!A:B,2,FALSE)&gt;16,"",IF(P2479="","",INT(VLOOKUP(P2479,属性值!I:O,R2479+1,FALSE)*VLOOKUP(I2479,属性值!A:D,4,FALSE))))</f>
        <v>260</v>
      </c>
      <c r="AC2479" s="90">
        <v>54</v>
      </c>
      <c r="AD2479" s="90" t="str">
        <f>IF(AC2479="","",VLOOKUP(AC2479,状态名词!A:C,2,FALSE))</f>
        <v>spi</v>
      </c>
      <c r="AE2479" s="90" t="str">
        <f>IF(AC2479="","",VLOOKUP(AC2479,状态名词!A:C,3,FALSE))</f>
        <v>精神</v>
      </c>
      <c r="AF2479" s="90">
        <v>60</v>
      </c>
    </row>
    <row r="2480" spans="1:32">
      <c r="I2480" s="90" t="str">
        <f>IF(H2480="",I2479,VLOOKUP(H2480,装备类型!A:B,2,FALSE))</f>
        <v>手镯</v>
      </c>
      <c r="L2480" s="90" t="s">
        <v>225</v>
      </c>
      <c r="Q2480" s="55" t="str">
        <f t="shared" si="80"/>
        <v/>
      </c>
      <c r="Y2480" s="90" t="str">
        <f>IF(VLOOKUP(I2480,属性值!A:F,2,FALSE)&lt;17,"",IF(P2480="","",INT(VLOOKUP(P2480,属性值!A:G,R2480+1,FALSE)*VLOOKUP(I2480,属性值!A:F,5,FALSE))))</f>
        <v/>
      </c>
      <c r="Z2480" s="90" t="str">
        <f t="shared" si="81"/>
        <v/>
      </c>
      <c r="AA2480" s="90" t="str">
        <f>IF(VLOOKUP(I2480,属性值!A:B,2,FALSE)&gt;16,"",IF(P2480="","",INT(VLOOKUP(P2480,属性值!I:O,R2480+1,FALSE)*VLOOKUP(I2480,属性值!A:D,3,FALSE))))</f>
        <v/>
      </c>
      <c r="AB2480" s="90" t="str">
        <f>IF(VLOOKUP(I2480,属性值!A:B,2,FALSE)&gt;16,"",IF(P2480="","",INT(VLOOKUP(P2480,属性值!I:O,R2480+1,FALSE)*VLOOKUP(I2480,属性值!A:D,4,FALSE))))</f>
        <v/>
      </c>
      <c r="AC2480" s="90">
        <v>21</v>
      </c>
      <c r="AD2480" s="90" t="str">
        <f>IF(AC2480="","",VLOOKUP(AC2480,状态名词!A:C,2,FALSE))</f>
        <v>speed</v>
      </c>
      <c r="AE2480" s="90" t="str">
        <f>IF(AC2480="","",VLOOKUP(AC2480,状态名词!A:C,3,FALSE))</f>
        <v>速度+</v>
      </c>
      <c r="AF2480" s="90">
        <v>140</v>
      </c>
    </row>
    <row r="2481" spans="1:32">
      <c r="I2481" s="90" t="str">
        <f>IF(H2481="",I2480,VLOOKUP(H2481,装备类型!A:B,2,FALSE))</f>
        <v>手镯</v>
      </c>
      <c r="L2481" s="90" t="s">
        <v>225</v>
      </c>
      <c r="Q2481" s="55" t="str">
        <f t="shared" si="80"/>
        <v/>
      </c>
      <c r="Y2481" s="90" t="str">
        <f>IF(VLOOKUP(I2481,属性值!A:F,2,FALSE)&lt;17,"",IF(P2481="","",INT(VLOOKUP(P2481,属性值!A:G,R2481+1,FALSE)*VLOOKUP(I2481,属性值!A:F,5,FALSE))))</f>
        <v/>
      </c>
      <c r="Z2481" s="90" t="str">
        <f t="shared" si="81"/>
        <v/>
      </c>
      <c r="AA2481" s="90" t="str">
        <f>IF(VLOOKUP(I2481,属性值!A:B,2,FALSE)&gt;16,"",IF(P2481="","",INT(VLOOKUP(P2481,属性值!I:O,R2481+1,FALSE)*VLOOKUP(I2481,属性值!A:D,3,FALSE))))</f>
        <v/>
      </c>
      <c r="AB2481" s="90" t="str">
        <f>IF(VLOOKUP(I2481,属性值!A:B,2,FALSE)&gt;16,"",IF(P2481="","",INT(VLOOKUP(P2481,属性值!I:O,R2481+1,FALSE)*VLOOKUP(I2481,属性值!A:D,4,FALSE))))</f>
        <v/>
      </c>
      <c r="AC2481" s="90">
        <v>17</v>
      </c>
      <c r="AD2481" s="90" t="str">
        <f>IF(AC2481="","",VLOOKUP(AC2481,状态名词!A:C,2,FALSE))</f>
        <v>adi</v>
      </c>
      <c r="AE2481" s="90" t="str">
        <f>IF(AC2481="","",VLOOKUP(AC2481,状态名词!A:C,3,FALSE))</f>
        <v>物穿</v>
      </c>
      <c r="AF2481" s="90">
        <v>140</v>
      </c>
    </row>
    <row r="2482" spans="1:32">
      <c r="I2482" s="90" t="str">
        <f>IF(H2482="",I2481,VLOOKUP(H2482,装备类型!A:B,2,FALSE))</f>
        <v>手镯</v>
      </c>
      <c r="J2482" s="90">
        <v>2</v>
      </c>
      <c r="K2482" s="90" t="s">
        <v>2656</v>
      </c>
      <c r="L2482" s="90" t="s">
        <v>2642</v>
      </c>
      <c r="O2482" s="90">
        <v>1</v>
      </c>
      <c r="P2482" s="90">
        <v>40</v>
      </c>
      <c r="Q2482" s="55">
        <f t="shared" si="80"/>
        <v>45</v>
      </c>
      <c r="R2482" s="90">
        <v>4</v>
      </c>
      <c r="T2482" s="90" t="s">
        <v>3372</v>
      </c>
      <c r="Y2482" s="90" t="str">
        <f>IF(VLOOKUP(I2482,属性值!A:F,2,FALSE)&lt;17,"",IF(P2482="","",INT(VLOOKUP(P2482,属性值!A:G,R2482+1,FALSE)*VLOOKUP(I2482,属性值!A:F,5,FALSE))))</f>
        <v/>
      </c>
      <c r="Z2482" s="90" t="str">
        <f t="shared" si="81"/>
        <v/>
      </c>
      <c r="AA2482" s="90">
        <f>IF(VLOOKUP(I2482,属性值!A:B,2,FALSE)&gt;16,"",IF(P2482="","",INT(VLOOKUP(P2482,属性值!I:O,R2482+1,FALSE)*VLOOKUP(I2482,属性值!A:D,3,FALSE))))</f>
        <v>286</v>
      </c>
      <c r="AB2482" s="90">
        <f>IF(VLOOKUP(I2482,属性值!A:B,2,FALSE)&gt;16,"",IF(P2482="","",INT(VLOOKUP(P2482,属性值!I:O,R2482+1,FALSE)*VLOOKUP(I2482,属性值!A:D,4,FALSE))))</f>
        <v>572</v>
      </c>
      <c r="AC2482" s="90">
        <v>54</v>
      </c>
      <c r="AD2482" s="90" t="str">
        <f>IF(AC2482="","",VLOOKUP(AC2482,状态名词!A:C,2,FALSE))</f>
        <v>spi</v>
      </c>
      <c r="AE2482" s="90" t="str">
        <f>IF(AC2482="","",VLOOKUP(AC2482,状态名词!A:C,3,FALSE))</f>
        <v>精神</v>
      </c>
      <c r="AF2482" s="90">
        <v>80</v>
      </c>
    </row>
    <row r="2483" spans="1:32">
      <c r="I2483" s="90" t="str">
        <f>IF(H2483="",I2482,VLOOKUP(H2483,装备类型!A:B,2,FALSE))</f>
        <v>手镯</v>
      </c>
      <c r="L2483" s="90" t="s">
        <v>225</v>
      </c>
      <c r="Q2483" s="55" t="str">
        <f t="shared" si="80"/>
        <v/>
      </c>
      <c r="Y2483" s="90" t="str">
        <f>IF(VLOOKUP(I2483,属性值!A:F,2,FALSE)&lt;17,"",IF(P2483="","",INT(VLOOKUP(P2483,属性值!A:G,R2483+1,FALSE)*VLOOKUP(I2483,属性值!A:F,5,FALSE))))</f>
        <v/>
      </c>
      <c r="Z2483" s="90" t="str">
        <f t="shared" si="81"/>
        <v/>
      </c>
      <c r="AA2483" s="90" t="str">
        <f>IF(VLOOKUP(I2483,属性值!A:B,2,FALSE)&gt;16,"",IF(P2483="","",INT(VLOOKUP(P2483,属性值!I:O,R2483+1,FALSE)*VLOOKUP(I2483,属性值!A:D,3,FALSE))))</f>
        <v/>
      </c>
      <c r="AB2483" s="90" t="str">
        <f>IF(VLOOKUP(I2483,属性值!A:B,2,FALSE)&gt;16,"",IF(P2483="","",INT(VLOOKUP(P2483,属性值!I:O,R2483+1,FALSE)*VLOOKUP(I2483,属性值!A:D,4,FALSE))))</f>
        <v/>
      </c>
      <c r="AC2483" s="90">
        <v>21</v>
      </c>
      <c r="AD2483" s="90" t="str">
        <f>IF(AC2483="","",VLOOKUP(AC2483,状态名词!A:C,2,FALSE))</f>
        <v>speed</v>
      </c>
      <c r="AE2483" s="90" t="str">
        <f>IF(AC2483="","",VLOOKUP(AC2483,状态名词!A:C,3,FALSE))</f>
        <v>速度+</v>
      </c>
      <c r="AF2483" s="90">
        <v>190</v>
      </c>
    </row>
    <row r="2484" spans="1:32">
      <c r="I2484" s="90" t="str">
        <f>IF(H2484="",I2483,VLOOKUP(H2484,装备类型!A:B,2,FALSE))</f>
        <v>手镯</v>
      </c>
      <c r="L2484" s="90" t="s">
        <v>225</v>
      </c>
      <c r="Q2484" s="55" t="str">
        <f t="shared" si="80"/>
        <v/>
      </c>
      <c r="Y2484" s="90" t="str">
        <f>IF(VLOOKUP(I2484,属性值!A:F,2,FALSE)&lt;17,"",IF(P2484="","",INT(VLOOKUP(P2484,属性值!A:G,R2484+1,FALSE)*VLOOKUP(I2484,属性值!A:F,5,FALSE))))</f>
        <v/>
      </c>
      <c r="Z2484" s="90" t="str">
        <f t="shared" si="81"/>
        <v/>
      </c>
      <c r="AA2484" s="90" t="str">
        <f>IF(VLOOKUP(I2484,属性值!A:B,2,FALSE)&gt;16,"",IF(P2484="","",INT(VLOOKUP(P2484,属性值!I:O,R2484+1,FALSE)*VLOOKUP(I2484,属性值!A:D,3,FALSE))))</f>
        <v/>
      </c>
      <c r="AB2484" s="90" t="str">
        <f>IF(VLOOKUP(I2484,属性值!A:B,2,FALSE)&gt;16,"",IF(P2484="","",INT(VLOOKUP(P2484,属性值!I:O,R2484+1,FALSE)*VLOOKUP(I2484,属性值!A:D,4,FALSE))))</f>
        <v/>
      </c>
      <c r="AC2484" s="90">
        <v>17</v>
      </c>
      <c r="AD2484" s="90" t="str">
        <f>IF(AC2484="","",VLOOKUP(AC2484,状态名词!A:C,2,FALSE))</f>
        <v>adi</v>
      </c>
      <c r="AE2484" s="90" t="str">
        <f>IF(AC2484="","",VLOOKUP(AC2484,状态名词!A:C,3,FALSE))</f>
        <v>物穿</v>
      </c>
      <c r="AF2484" s="90">
        <v>190</v>
      </c>
    </row>
    <row r="2485" spans="1:32">
      <c r="I2485" s="90" t="str">
        <f>IF(H2485="",I2484,VLOOKUP(H2485,装备类型!A:B,2,FALSE))</f>
        <v>手镯</v>
      </c>
      <c r="J2485" s="90">
        <v>3</v>
      </c>
      <c r="K2485" s="90" t="s">
        <v>2657</v>
      </c>
      <c r="L2485" s="90" t="s">
        <v>2642</v>
      </c>
      <c r="O2485" s="90">
        <v>1</v>
      </c>
      <c r="P2485" s="90">
        <v>60</v>
      </c>
      <c r="Q2485" s="55">
        <f t="shared" si="80"/>
        <v>67</v>
      </c>
      <c r="R2485" s="90">
        <v>5</v>
      </c>
      <c r="T2485" s="90" t="s">
        <v>3372</v>
      </c>
      <c r="U2485" s="90">
        <v>33808</v>
      </c>
      <c r="Y2485" s="90" t="str">
        <f>IF(VLOOKUP(I2485,属性值!A:F,2,FALSE)&lt;17,"",IF(P2485="","",INT(VLOOKUP(P2485,属性值!A:G,R2485+1,FALSE)*VLOOKUP(I2485,属性值!A:F,5,FALSE))))</f>
        <v/>
      </c>
      <c r="Z2485" s="90" t="str">
        <f t="shared" si="81"/>
        <v/>
      </c>
      <c r="AA2485" s="90">
        <f>IF(VLOOKUP(I2485,属性值!A:B,2,FALSE)&gt;16,"",IF(P2485="","",INT(VLOOKUP(P2485,属性值!I:O,R2485+1,FALSE)*VLOOKUP(I2485,属性值!A:D,3,FALSE))))</f>
        <v>642</v>
      </c>
      <c r="AB2485" s="90">
        <f>IF(VLOOKUP(I2485,属性值!A:B,2,FALSE)&gt;16,"",IF(P2485="","",INT(VLOOKUP(P2485,属性值!I:O,R2485+1,FALSE)*VLOOKUP(I2485,属性值!A:D,4,FALSE))))</f>
        <v>1285</v>
      </c>
      <c r="AC2485" s="90">
        <v>54</v>
      </c>
      <c r="AD2485" s="90" t="str">
        <f>IF(AC2485="","",VLOOKUP(AC2485,状态名词!A:C,2,FALSE))</f>
        <v>spi</v>
      </c>
      <c r="AE2485" s="90" t="str">
        <f>IF(AC2485="","",VLOOKUP(AC2485,状态名词!A:C,3,FALSE))</f>
        <v>精神</v>
      </c>
      <c r="AF2485" s="90">
        <v>140</v>
      </c>
    </row>
    <row r="2486" spans="1:32">
      <c r="I2486" s="90" t="str">
        <f>IF(H2486="",I2485,VLOOKUP(H2486,装备类型!A:B,2,FALSE))</f>
        <v>手镯</v>
      </c>
      <c r="L2486" s="90" t="s">
        <v>225</v>
      </c>
      <c r="Q2486" s="55" t="str">
        <f t="shared" si="80"/>
        <v/>
      </c>
      <c r="Y2486" s="90" t="str">
        <f>IF(VLOOKUP(I2486,属性值!A:F,2,FALSE)&lt;17,"",IF(P2486="","",INT(VLOOKUP(P2486,属性值!A:G,R2486+1,FALSE)*VLOOKUP(I2486,属性值!A:F,5,FALSE))))</f>
        <v/>
      </c>
      <c r="Z2486" s="90" t="str">
        <f t="shared" si="81"/>
        <v/>
      </c>
      <c r="AA2486" s="90" t="str">
        <f>IF(VLOOKUP(I2486,属性值!A:B,2,FALSE)&gt;16,"",IF(P2486="","",INT(VLOOKUP(P2486,属性值!I:O,R2486+1,FALSE)*VLOOKUP(I2486,属性值!A:D,3,FALSE))))</f>
        <v/>
      </c>
      <c r="AB2486" s="90" t="str">
        <f>IF(VLOOKUP(I2486,属性值!A:B,2,FALSE)&gt;16,"",IF(P2486="","",INT(VLOOKUP(P2486,属性值!I:O,R2486+1,FALSE)*VLOOKUP(I2486,属性值!A:D,4,FALSE))))</f>
        <v/>
      </c>
      <c r="AC2486" s="90">
        <v>21</v>
      </c>
      <c r="AD2486" s="90" t="str">
        <f>IF(AC2486="","",VLOOKUP(AC2486,状态名词!A:C,2,FALSE))</f>
        <v>speed</v>
      </c>
      <c r="AE2486" s="90" t="str">
        <f>IF(AC2486="","",VLOOKUP(AC2486,状态名词!A:C,3,FALSE))</f>
        <v>速度+</v>
      </c>
      <c r="AF2486" s="90">
        <v>320</v>
      </c>
    </row>
    <row r="2487" spans="1:32">
      <c r="I2487" s="90" t="str">
        <f>IF(H2487="",I2486,VLOOKUP(H2487,装备类型!A:B,2,FALSE))</f>
        <v>手镯</v>
      </c>
      <c r="L2487" s="90" t="s">
        <v>225</v>
      </c>
      <c r="Q2487" s="55" t="str">
        <f t="shared" si="80"/>
        <v/>
      </c>
      <c r="Y2487" s="90" t="str">
        <f>IF(VLOOKUP(I2487,属性值!A:F,2,FALSE)&lt;17,"",IF(P2487="","",INT(VLOOKUP(P2487,属性值!A:G,R2487+1,FALSE)*VLOOKUP(I2487,属性值!A:F,5,FALSE))))</f>
        <v/>
      </c>
      <c r="Z2487" s="90" t="str">
        <f t="shared" si="81"/>
        <v/>
      </c>
      <c r="AA2487" s="90" t="str">
        <f>IF(VLOOKUP(I2487,属性值!A:B,2,FALSE)&gt;16,"",IF(P2487="","",INT(VLOOKUP(P2487,属性值!I:O,R2487+1,FALSE)*VLOOKUP(I2487,属性值!A:D,3,FALSE))))</f>
        <v/>
      </c>
      <c r="AB2487" s="90" t="str">
        <f>IF(VLOOKUP(I2487,属性值!A:B,2,FALSE)&gt;16,"",IF(P2487="","",INT(VLOOKUP(P2487,属性值!I:O,R2487+1,FALSE)*VLOOKUP(I2487,属性值!A:D,4,FALSE))))</f>
        <v/>
      </c>
      <c r="AC2487" s="90">
        <v>17</v>
      </c>
      <c r="AD2487" s="90" t="str">
        <f>IF(AC2487="","",VLOOKUP(AC2487,状态名词!A:C,2,FALSE))</f>
        <v>adi</v>
      </c>
      <c r="AE2487" s="90" t="str">
        <f>IF(AC2487="","",VLOOKUP(AC2487,状态名词!A:C,3,FALSE))</f>
        <v>物穿</v>
      </c>
      <c r="AF2487" s="90">
        <v>320</v>
      </c>
    </row>
    <row r="2488" spans="1:32">
      <c r="A2488" s="90">
        <v>16169</v>
      </c>
      <c r="B2488" s="90">
        <v>20</v>
      </c>
      <c r="C2488" s="90">
        <v>4</v>
      </c>
      <c r="D2488" s="90">
        <v>20</v>
      </c>
      <c r="E2488" s="90">
        <v>5</v>
      </c>
      <c r="F2488" s="90">
        <v>-10</v>
      </c>
      <c r="H2488" s="90">
        <v>11</v>
      </c>
      <c r="I2488" s="90" t="str">
        <f>IF(H2488="",I2487,VLOOKUP(H2488,装备类型!A:B,2,FALSE))</f>
        <v>头部</v>
      </c>
      <c r="J2488" s="90">
        <v>1</v>
      </c>
      <c r="K2488" s="90" t="s">
        <v>2658</v>
      </c>
      <c r="L2488" s="90" t="s">
        <v>5517</v>
      </c>
      <c r="O2488" s="90">
        <v>1</v>
      </c>
      <c r="P2488" s="90">
        <v>20</v>
      </c>
      <c r="Q2488" s="55">
        <f t="shared" si="80"/>
        <v>25</v>
      </c>
      <c r="R2488" s="90">
        <v>4</v>
      </c>
      <c r="T2488" s="90" t="s">
        <v>3373</v>
      </c>
      <c r="Y2488" s="90" t="str">
        <f>IF(VLOOKUP(I2488,属性值!A:F,2,FALSE)&lt;17,"",IF(P2488="","",INT(VLOOKUP(P2488,属性值!A:G,R2488+1,FALSE)*VLOOKUP(I2488,属性值!A:F,5,FALSE))))</f>
        <v/>
      </c>
      <c r="Z2488" s="90" t="str">
        <f t="shared" si="81"/>
        <v/>
      </c>
      <c r="AA2488" s="90">
        <f>IF(VLOOKUP(I2488,属性值!A:B,2,FALSE)&gt;16,"",IF(P2488="","",INT(VLOOKUP(P2488,属性值!I:O,R2488+1,FALSE)*VLOOKUP(I2488,属性值!A:D,3,FALSE))))</f>
        <v>260</v>
      </c>
      <c r="AB2488" s="90">
        <f>IF(VLOOKUP(I2488,属性值!A:B,2,FALSE)&gt;16,"",IF(P2488="","",INT(VLOOKUP(P2488,属性值!I:O,R2488+1,FALSE)*VLOOKUP(I2488,属性值!A:D,4,FALSE))))</f>
        <v>130</v>
      </c>
      <c r="AC2488" s="90">
        <v>58</v>
      </c>
      <c r="AD2488" s="90" t="str">
        <f>IF(AC2488="","",VLOOKUP(AC2488,状态名词!A:C,2,FALSE))</f>
        <v>vit</v>
      </c>
      <c r="AE2488" s="90" t="str">
        <f>IF(AC2488="","",VLOOKUP(AC2488,状态名词!A:C,3,FALSE))</f>
        <v>体力</v>
      </c>
      <c r="AF2488" s="90">
        <v>20</v>
      </c>
    </row>
    <row r="2489" spans="1:32">
      <c r="I2489" s="90" t="str">
        <f>IF(H2489="",I2488,VLOOKUP(H2489,装备类型!A:B,2,FALSE))</f>
        <v>头部</v>
      </c>
      <c r="L2489" s="90" t="s">
        <v>225</v>
      </c>
      <c r="Q2489" s="55" t="str">
        <f t="shared" si="80"/>
        <v/>
      </c>
      <c r="Y2489" s="90" t="str">
        <f>IF(VLOOKUP(I2489,属性值!A:F,2,FALSE)&lt;17,"",IF(P2489="","",INT(VLOOKUP(P2489,属性值!A:G,R2489+1,FALSE)*VLOOKUP(I2489,属性值!A:F,5,FALSE))))</f>
        <v/>
      </c>
      <c r="Z2489" s="90" t="str">
        <f t="shared" si="81"/>
        <v/>
      </c>
      <c r="AA2489" s="90" t="str">
        <f>IF(VLOOKUP(I2489,属性值!A:B,2,FALSE)&gt;16,"",IF(P2489="","",INT(VLOOKUP(P2489,属性值!I:O,R2489+1,FALSE)*VLOOKUP(I2489,属性值!A:D,3,FALSE))))</f>
        <v/>
      </c>
      <c r="AB2489" s="90" t="str">
        <f>IF(VLOOKUP(I2489,属性值!A:B,2,FALSE)&gt;16,"",IF(P2489="","",INT(VLOOKUP(P2489,属性值!I:O,R2489+1,FALSE)*VLOOKUP(I2489,属性值!A:D,4,FALSE))))</f>
        <v/>
      </c>
      <c r="AC2489" s="90">
        <v>19</v>
      </c>
      <c r="AD2489" s="90" t="str">
        <f>IF(AC2489="","",VLOOKUP(AC2489,状态名词!A:C,2,FALSE))</f>
        <v>rating</v>
      </c>
      <c r="AE2489" s="90" t="str">
        <f>IF(AC2489="","",VLOOKUP(AC2489,状态名词!A:C,3,FALSE))</f>
        <v>暴击+</v>
      </c>
      <c r="AF2489" s="90">
        <v>60</v>
      </c>
    </row>
    <row r="2490" spans="1:32">
      <c r="I2490" s="90" t="str">
        <f>IF(H2490="",I2489,VLOOKUP(H2490,装备类型!A:B,2,FALSE))</f>
        <v>头部</v>
      </c>
      <c r="L2490" s="90" t="s">
        <v>225</v>
      </c>
      <c r="Q2490" s="55" t="str">
        <f t="shared" si="80"/>
        <v/>
      </c>
      <c r="Y2490" s="90" t="str">
        <f>IF(VLOOKUP(I2490,属性值!A:F,2,FALSE)&lt;17,"",IF(P2490="","",INT(VLOOKUP(P2490,属性值!A:G,R2490+1,FALSE)*VLOOKUP(I2490,属性值!A:F,5,FALSE))))</f>
        <v/>
      </c>
      <c r="Z2490" s="90" t="str">
        <f t="shared" si="81"/>
        <v/>
      </c>
      <c r="AA2490" s="90" t="str">
        <f>IF(VLOOKUP(I2490,属性值!A:B,2,FALSE)&gt;16,"",IF(P2490="","",INT(VLOOKUP(P2490,属性值!I:O,R2490+1,FALSE)*VLOOKUP(I2490,属性值!A:D,3,FALSE))))</f>
        <v/>
      </c>
      <c r="AB2490" s="90" t="str">
        <f>IF(VLOOKUP(I2490,属性值!A:B,2,FALSE)&gt;16,"",IF(P2490="","",INT(VLOOKUP(P2490,属性值!I:O,R2490+1,FALSE)*VLOOKUP(I2490,属性值!A:D,4,FALSE))))</f>
        <v/>
      </c>
      <c r="AC2490" s="90">
        <v>20</v>
      </c>
      <c r="AD2490" s="90" t="str">
        <f>IF(AC2490="","",VLOOKUP(AC2490,状态名词!A:C,2,FALSE))</f>
        <v>ratingdamage</v>
      </c>
      <c r="AE2490" s="90" t="str">
        <f>IF(AC2490="","",VLOOKUP(AC2490,状态名词!A:C,3,FALSE))</f>
        <v>暴伤+</v>
      </c>
      <c r="AF2490" s="90">
        <v>100</v>
      </c>
    </row>
    <row r="2491" spans="1:32">
      <c r="I2491" s="90" t="str">
        <f>IF(H2491="",I2490,VLOOKUP(H2491,装备类型!A:B,2,FALSE))</f>
        <v>头部</v>
      </c>
      <c r="J2491" s="90">
        <v>2</v>
      </c>
      <c r="K2491" s="90" t="s">
        <v>2660</v>
      </c>
      <c r="L2491" s="90" t="s">
        <v>2659</v>
      </c>
      <c r="O2491" s="90">
        <v>1</v>
      </c>
      <c r="P2491" s="90">
        <v>40</v>
      </c>
      <c r="Q2491" s="55">
        <f t="shared" si="80"/>
        <v>45</v>
      </c>
      <c r="R2491" s="90">
        <v>4</v>
      </c>
      <c r="T2491" s="90" t="s">
        <v>3373</v>
      </c>
      <c r="Y2491" s="90" t="str">
        <f>IF(VLOOKUP(I2491,属性值!A:F,2,FALSE)&lt;17,"",IF(P2491="","",INT(VLOOKUP(P2491,属性值!A:G,R2491+1,FALSE)*VLOOKUP(I2491,属性值!A:F,5,FALSE))))</f>
        <v/>
      </c>
      <c r="Z2491" s="90" t="str">
        <f t="shared" si="81"/>
        <v/>
      </c>
      <c r="AA2491" s="90">
        <f>IF(VLOOKUP(I2491,属性值!A:B,2,FALSE)&gt;16,"",IF(P2491="","",INT(VLOOKUP(P2491,属性值!I:O,R2491+1,FALSE)*VLOOKUP(I2491,属性值!A:D,3,FALSE))))</f>
        <v>572</v>
      </c>
      <c r="AB2491" s="90">
        <f>IF(VLOOKUP(I2491,属性值!A:B,2,FALSE)&gt;16,"",IF(P2491="","",INT(VLOOKUP(P2491,属性值!I:O,R2491+1,FALSE)*VLOOKUP(I2491,属性值!A:D,4,FALSE))))</f>
        <v>286</v>
      </c>
      <c r="AC2491" s="90">
        <v>58</v>
      </c>
      <c r="AD2491" s="90" t="str">
        <f>IF(AC2491="","",VLOOKUP(AC2491,状态名词!A:C,2,FALSE))</f>
        <v>vit</v>
      </c>
      <c r="AE2491" s="90" t="str">
        <f>IF(AC2491="","",VLOOKUP(AC2491,状态名词!A:C,3,FALSE))</f>
        <v>体力</v>
      </c>
      <c r="AF2491" s="90">
        <v>20</v>
      </c>
    </row>
    <row r="2492" spans="1:32">
      <c r="I2492" s="90" t="str">
        <f>IF(H2492="",I2491,VLOOKUP(H2492,装备类型!A:B,2,FALSE))</f>
        <v>头部</v>
      </c>
      <c r="L2492" s="90" t="s">
        <v>225</v>
      </c>
      <c r="Q2492" s="55" t="str">
        <f t="shared" si="80"/>
        <v/>
      </c>
      <c r="Y2492" s="90" t="str">
        <f>IF(VLOOKUP(I2492,属性值!A:F,2,FALSE)&lt;17,"",IF(P2492="","",INT(VLOOKUP(P2492,属性值!A:G,R2492+1,FALSE)*VLOOKUP(I2492,属性值!A:F,5,FALSE))))</f>
        <v/>
      </c>
      <c r="Z2492" s="90" t="str">
        <f t="shared" si="81"/>
        <v/>
      </c>
      <c r="AA2492" s="90" t="str">
        <f>IF(VLOOKUP(I2492,属性值!A:B,2,FALSE)&gt;16,"",IF(P2492="","",INT(VLOOKUP(P2492,属性值!I:O,R2492+1,FALSE)*VLOOKUP(I2492,属性值!A:D,3,FALSE))))</f>
        <v/>
      </c>
      <c r="AB2492" s="90" t="str">
        <f>IF(VLOOKUP(I2492,属性值!A:B,2,FALSE)&gt;16,"",IF(P2492="","",INT(VLOOKUP(P2492,属性值!I:O,R2492+1,FALSE)*VLOOKUP(I2492,属性值!A:D,4,FALSE))))</f>
        <v/>
      </c>
      <c r="AC2492" s="90">
        <v>19</v>
      </c>
      <c r="AD2492" s="90" t="str">
        <f>IF(AC2492="","",VLOOKUP(AC2492,状态名词!A:C,2,FALSE))</f>
        <v>rating</v>
      </c>
      <c r="AE2492" s="90" t="str">
        <f>IF(AC2492="","",VLOOKUP(AC2492,状态名词!A:C,3,FALSE))</f>
        <v>暴击+</v>
      </c>
      <c r="AF2492" s="90">
        <v>100</v>
      </c>
    </row>
    <row r="2493" spans="1:32">
      <c r="I2493" s="90" t="str">
        <f>IF(H2493="",I2492,VLOOKUP(H2493,装备类型!A:B,2,FALSE))</f>
        <v>头部</v>
      </c>
      <c r="L2493" s="90" t="s">
        <v>225</v>
      </c>
      <c r="Q2493" s="55" t="str">
        <f t="shared" si="80"/>
        <v/>
      </c>
      <c r="Y2493" s="90" t="str">
        <f>IF(VLOOKUP(I2493,属性值!A:F,2,FALSE)&lt;17,"",IF(P2493="","",INT(VLOOKUP(P2493,属性值!A:G,R2493+1,FALSE)*VLOOKUP(I2493,属性值!A:F,5,FALSE))))</f>
        <v/>
      </c>
      <c r="Z2493" s="90" t="str">
        <f t="shared" si="81"/>
        <v/>
      </c>
      <c r="AA2493" s="90" t="str">
        <f>IF(VLOOKUP(I2493,属性值!A:B,2,FALSE)&gt;16,"",IF(P2493="","",INT(VLOOKUP(P2493,属性值!I:O,R2493+1,FALSE)*VLOOKUP(I2493,属性值!A:D,3,FALSE))))</f>
        <v/>
      </c>
      <c r="AB2493" s="90" t="str">
        <f>IF(VLOOKUP(I2493,属性值!A:B,2,FALSE)&gt;16,"",IF(P2493="","",INT(VLOOKUP(P2493,属性值!I:O,R2493+1,FALSE)*VLOOKUP(I2493,属性值!A:D,4,FALSE))))</f>
        <v/>
      </c>
      <c r="AC2493" s="90">
        <v>20</v>
      </c>
      <c r="AD2493" s="90" t="str">
        <f>IF(AC2493="","",VLOOKUP(AC2493,状态名词!A:C,2,FALSE))</f>
        <v>ratingdamage</v>
      </c>
      <c r="AE2493" s="90" t="str">
        <f>IF(AC2493="","",VLOOKUP(AC2493,状态名词!A:C,3,FALSE))</f>
        <v>暴伤+</v>
      </c>
      <c r="AF2493" s="90">
        <v>150</v>
      </c>
    </row>
    <row r="2494" spans="1:32">
      <c r="I2494" s="90" t="str">
        <f>IF(H2494="",I2493,VLOOKUP(H2494,装备类型!A:B,2,FALSE))</f>
        <v>头部</v>
      </c>
      <c r="J2494" s="90">
        <v>3</v>
      </c>
      <c r="K2494" s="90" t="s">
        <v>2661</v>
      </c>
      <c r="L2494" s="90" t="s">
        <v>2659</v>
      </c>
      <c r="O2494" s="90">
        <v>1</v>
      </c>
      <c r="P2494" s="90">
        <v>60</v>
      </c>
      <c r="Q2494" s="55">
        <f t="shared" si="80"/>
        <v>67</v>
      </c>
      <c r="R2494" s="90">
        <v>5</v>
      </c>
      <c r="T2494" s="90" t="s">
        <v>3373</v>
      </c>
      <c r="U2494" s="90">
        <v>33809</v>
      </c>
      <c r="Y2494" s="90" t="str">
        <f>IF(VLOOKUP(I2494,属性值!A:F,2,FALSE)&lt;17,"",IF(P2494="","",INT(VLOOKUP(P2494,属性值!A:G,R2494+1,FALSE)*VLOOKUP(I2494,属性值!A:F,5,FALSE))))</f>
        <v/>
      </c>
      <c r="Z2494" s="90" t="str">
        <f t="shared" si="81"/>
        <v/>
      </c>
      <c r="AA2494" s="90">
        <f>IF(VLOOKUP(I2494,属性值!A:B,2,FALSE)&gt;16,"",IF(P2494="","",INT(VLOOKUP(P2494,属性值!I:O,R2494+1,FALSE)*VLOOKUP(I2494,属性值!A:D,3,FALSE))))</f>
        <v>1285</v>
      </c>
      <c r="AB2494" s="90">
        <f>IF(VLOOKUP(I2494,属性值!A:B,2,FALSE)&gt;16,"",IF(P2494="","",INT(VLOOKUP(P2494,属性值!I:O,R2494+1,FALSE)*VLOOKUP(I2494,属性值!A:D,4,FALSE))))</f>
        <v>642</v>
      </c>
      <c r="AC2494" s="90">
        <v>58</v>
      </c>
      <c r="AD2494" s="90" t="str">
        <f>IF(AC2494="","",VLOOKUP(AC2494,状态名词!A:C,2,FALSE))</f>
        <v>vit</v>
      </c>
      <c r="AE2494" s="90" t="str">
        <f>IF(AC2494="","",VLOOKUP(AC2494,状态名词!A:C,3,FALSE))</f>
        <v>体力</v>
      </c>
      <c r="AF2494" s="90">
        <v>40</v>
      </c>
    </row>
    <row r="2495" spans="1:32">
      <c r="I2495" s="90" t="str">
        <f>IF(H2495="",I2494,VLOOKUP(H2495,装备类型!A:B,2,FALSE))</f>
        <v>头部</v>
      </c>
      <c r="L2495" s="90" t="s">
        <v>225</v>
      </c>
      <c r="Q2495" s="55" t="str">
        <f t="shared" si="80"/>
        <v/>
      </c>
      <c r="Y2495" s="90" t="str">
        <f>IF(VLOOKUP(I2495,属性值!A:F,2,FALSE)&lt;17,"",IF(P2495="","",INT(VLOOKUP(P2495,属性值!A:G,R2495+1,FALSE)*VLOOKUP(I2495,属性值!A:F,5,FALSE))))</f>
        <v/>
      </c>
      <c r="Z2495" s="90" t="str">
        <f t="shared" si="81"/>
        <v/>
      </c>
      <c r="AA2495" s="90" t="str">
        <f>IF(VLOOKUP(I2495,属性值!A:B,2,FALSE)&gt;16,"",IF(P2495="","",INT(VLOOKUP(P2495,属性值!I:O,R2495+1,FALSE)*VLOOKUP(I2495,属性值!A:D,3,FALSE))))</f>
        <v/>
      </c>
      <c r="AB2495" s="90" t="str">
        <f>IF(VLOOKUP(I2495,属性值!A:B,2,FALSE)&gt;16,"",IF(P2495="","",INT(VLOOKUP(P2495,属性值!I:O,R2495+1,FALSE)*VLOOKUP(I2495,属性值!A:D,4,FALSE))))</f>
        <v/>
      </c>
      <c r="AC2495" s="90">
        <v>19</v>
      </c>
      <c r="AD2495" s="90" t="str">
        <f>IF(AC2495="","",VLOOKUP(AC2495,状态名词!A:C,2,FALSE))</f>
        <v>rating</v>
      </c>
      <c r="AE2495" s="90" t="str">
        <f>IF(AC2495="","",VLOOKUP(AC2495,状态名词!A:C,3,FALSE))</f>
        <v>暴击+</v>
      </c>
      <c r="AF2495" s="90">
        <v>160</v>
      </c>
    </row>
    <row r="2496" spans="1:32">
      <c r="I2496" s="90" t="str">
        <f>IF(H2496="",I2495,VLOOKUP(H2496,装备类型!A:B,2,FALSE))</f>
        <v>头部</v>
      </c>
      <c r="L2496" s="90" t="s">
        <v>225</v>
      </c>
      <c r="Q2496" s="55" t="str">
        <f t="shared" si="80"/>
        <v/>
      </c>
      <c r="Y2496" s="90" t="str">
        <f>IF(VLOOKUP(I2496,属性值!A:F,2,FALSE)&lt;17,"",IF(P2496="","",INT(VLOOKUP(P2496,属性值!A:G,R2496+1,FALSE)*VLOOKUP(I2496,属性值!A:F,5,FALSE))))</f>
        <v/>
      </c>
      <c r="Z2496" s="90" t="str">
        <f t="shared" si="81"/>
        <v/>
      </c>
      <c r="AA2496" s="90" t="str">
        <f>IF(VLOOKUP(I2496,属性值!A:B,2,FALSE)&gt;16,"",IF(P2496="","",INT(VLOOKUP(P2496,属性值!I:O,R2496+1,FALSE)*VLOOKUP(I2496,属性值!A:D,3,FALSE))))</f>
        <v/>
      </c>
      <c r="AB2496" s="90" t="str">
        <f>IF(VLOOKUP(I2496,属性值!A:B,2,FALSE)&gt;16,"",IF(P2496="","",INT(VLOOKUP(P2496,属性值!I:O,R2496+1,FALSE)*VLOOKUP(I2496,属性值!A:D,4,FALSE))))</f>
        <v/>
      </c>
      <c r="AC2496" s="90">
        <v>20</v>
      </c>
      <c r="AD2496" s="90" t="str">
        <f>IF(AC2496="","",VLOOKUP(AC2496,状态名词!A:C,2,FALSE))</f>
        <v>ratingdamage</v>
      </c>
      <c r="AE2496" s="90" t="str">
        <f>IF(AC2496="","",VLOOKUP(AC2496,状态名词!A:C,3,FALSE))</f>
        <v>暴伤+</v>
      </c>
      <c r="AF2496" s="90">
        <v>250</v>
      </c>
    </row>
    <row r="2497" spans="1:32">
      <c r="A2497" s="90">
        <v>16170</v>
      </c>
      <c r="B2497" s="90">
        <v>20</v>
      </c>
      <c r="C2497" s="90">
        <v>4</v>
      </c>
      <c r="D2497" s="90">
        <v>20</v>
      </c>
      <c r="E2497" s="90">
        <v>5</v>
      </c>
      <c r="F2497" s="90">
        <v>-10</v>
      </c>
      <c r="H2497" s="90">
        <v>12</v>
      </c>
      <c r="I2497" s="90" t="str">
        <f>IF(H2497="",I2496,VLOOKUP(H2497,装备类型!A:B,2,FALSE))</f>
        <v>胸部</v>
      </c>
      <c r="J2497" s="90">
        <v>1</v>
      </c>
      <c r="K2497" s="90" t="s">
        <v>2662</v>
      </c>
      <c r="L2497" s="90" t="s">
        <v>5517</v>
      </c>
      <c r="O2497" s="90">
        <v>1</v>
      </c>
      <c r="P2497" s="90">
        <v>20</v>
      </c>
      <c r="Q2497" s="55">
        <f t="shared" si="80"/>
        <v>25</v>
      </c>
      <c r="R2497" s="90">
        <v>4</v>
      </c>
      <c r="T2497" s="90" t="s">
        <v>3374</v>
      </c>
      <c r="Y2497" s="90" t="str">
        <f>IF(VLOOKUP(I2497,属性值!A:F,2,FALSE)&lt;17,"",IF(P2497="","",INT(VLOOKUP(P2497,属性值!A:G,R2497+1,FALSE)*VLOOKUP(I2497,属性值!A:F,5,FALSE))))</f>
        <v/>
      </c>
      <c r="Z2497" s="90" t="str">
        <f t="shared" si="81"/>
        <v/>
      </c>
      <c r="AA2497" s="90">
        <f>IF(VLOOKUP(I2497,属性值!A:B,2,FALSE)&gt;16,"",IF(P2497="","",INT(VLOOKUP(P2497,属性值!I:O,R2497+1,FALSE)*VLOOKUP(I2497,属性值!A:D,3,FALSE))))</f>
        <v>260</v>
      </c>
      <c r="AB2497" s="90">
        <f>IF(VLOOKUP(I2497,属性值!A:B,2,FALSE)&gt;16,"",IF(P2497="","",INT(VLOOKUP(P2497,属性值!I:O,R2497+1,FALSE)*VLOOKUP(I2497,属性值!A:D,4,FALSE))))</f>
        <v>130</v>
      </c>
      <c r="AC2497" s="90">
        <v>58</v>
      </c>
      <c r="AD2497" s="90" t="str">
        <f>IF(AC2497="","",VLOOKUP(AC2497,状态名词!A:C,2,FALSE))</f>
        <v>vit</v>
      </c>
      <c r="AE2497" s="90" t="str">
        <f>IF(AC2497="","",VLOOKUP(AC2497,状态名词!A:C,3,FALSE))</f>
        <v>体力</v>
      </c>
      <c r="AF2497" s="90">
        <v>20</v>
      </c>
    </row>
    <row r="2498" spans="1:32">
      <c r="I2498" s="90" t="str">
        <f>IF(H2498="",I2497,VLOOKUP(H2498,装备类型!A:B,2,FALSE))</f>
        <v>胸部</v>
      </c>
      <c r="L2498" s="90" t="s">
        <v>225</v>
      </c>
      <c r="Q2498" s="55" t="str">
        <f t="shared" si="80"/>
        <v/>
      </c>
      <c r="Y2498" s="90" t="str">
        <f>IF(VLOOKUP(I2498,属性值!A:F,2,FALSE)&lt;17,"",IF(P2498="","",INT(VLOOKUP(P2498,属性值!A:G,R2498+1,FALSE)*VLOOKUP(I2498,属性值!A:F,5,FALSE))))</f>
        <v/>
      </c>
      <c r="Z2498" s="90" t="str">
        <f t="shared" si="81"/>
        <v/>
      </c>
      <c r="AA2498" s="90" t="str">
        <f>IF(VLOOKUP(I2498,属性值!A:B,2,FALSE)&gt;16,"",IF(P2498="","",INT(VLOOKUP(P2498,属性值!I:O,R2498+1,FALSE)*VLOOKUP(I2498,属性值!A:D,3,FALSE))))</f>
        <v/>
      </c>
      <c r="AB2498" s="90" t="str">
        <f>IF(VLOOKUP(I2498,属性值!A:B,2,FALSE)&gt;16,"",IF(P2498="","",INT(VLOOKUP(P2498,属性值!I:O,R2498+1,FALSE)*VLOOKUP(I2498,属性值!A:D,4,FALSE))))</f>
        <v/>
      </c>
      <c r="AC2498" s="90">
        <v>19</v>
      </c>
      <c r="AD2498" s="90" t="str">
        <f>IF(AC2498="","",VLOOKUP(AC2498,状态名词!A:C,2,FALSE))</f>
        <v>rating</v>
      </c>
      <c r="AE2498" s="90" t="str">
        <f>IF(AC2498="","",VLOOKUP(AC2498,状态名词!A:C,3,FALSE))</f>
        <v>暴击+</v>
      </c>
      <c r="AF2498" s="90">
        <v>60</v>
      </c>
    </row>
    <row r="2499" spans="1:32">
      <c r="I2499" s="90" t="str">
        <f>IF(H2499="",I2498,VLOOKUP(H2499,装备类型!A:B,2,FALSE))</f>
        <v>胸部</v>
      </c>
      <c r="L2499" s="90" t="s">
        <v>225</v>
      </c>
      <c r="Q2499" s="55" t="str">
        <f t="shared" si="80"/>
        <v/>
      </c>
      <c r="Y2499" s="90" t="str">
        <f>IF(VLOOKUP(I2499,属性值!A:F,2,FALSE)&lt;17,"",IF(P2499="","",INT(VLOOKUP(P2499,属性值!A:G,R2499+1,FALSE)*VLOOKUP(I2499,属性值!A:F,5,FALSE))))</f>
        <v/>
      </c>
      <c r="Z2499" s="90" t="str">
        <f t="shared" si="81"/>
        <v/>
      </c>
      <c r="AA2499" s="90" t="str">
        <f>IF(VLOOKUP(I2499,属性值!A:B,2,FALSE)&gt;16,"",IF(P2499="","",INT(VLOOKUP(P2499,属性值!I:O,R2499+1,FALSE)*VLOOKUP(I2499,属性值!A:D,3,FALSE))))</f>
        <v/>
      </c>
      <c r="AB2499" s="90" t="str">
        <f>IF(VLOOKUP(I2499,属性值!A:B,2,FALSE)&gt;16,"",IF(P2499="","",INT(VLOOKUP(P2499,属性值!I:O,R2499+1,FALSE)*VLOOKUP(I2499,属性值!A:D,4,FALSE))))</f>
        <v/>
      </c>
      <c r="AC2499" s="90">
        <v>20</v>
      </c>
      <c r="AD2499" s="90" t="str">
        <f>IF(AC2499="","",VLOOKUP(AC2499,状态名词!A:C,2,FALSE))</f>
        <v>ratingdamage</v>
      </c>
      <c r="AE2499" s="90" t="str">
        <f>IF(AC2499="","",VLOOKUP(AC2499,状态名词!A:C,3,FALSE))</f>
        <v>暴伤+</v>
      </c>
      <c r="AF2499" s="90">
        <v>100</v>
      </c>
    </row>
    <row r="2500" spans="1:32">
      <c r="I2500" s="90" t="str">
        <f>IF(H2500="",I2499,VLOOKUP(H2500,装备类型!A:B,2,FALSE))</f>
        <v>胸部</v>
      </c>
      <c r="J2500" s="90">
        <v>2</v>
      </c>
      <c r="K2500" s="90" t="s">
        <v>2663</v>
      </c>
      <c r="L2500" s="90" t="s">
        <v>2659</v>
      </c>
      <c r="O2500" s="90">
        <v>1</v>
      </c>
      <c r="P2500" s="90">
        <v>40</v>
      </c>
      <c r="Q2500" s="55">
        <f t="shared" si="80"/>
        <v>45</v>
      </c>
      <c r="R2500" s="90">
        <v>4</v>
      </c>
      <c r="T2500" s="90" t="s">
        <v>3374</v>
      </c>
      <c r="Y2500" s="90" t="str">
        <f>IF(VLOOKUP(I2500,属性值!A:F,2,FALSE)&lt;17,"",IF(P2500="","",INT(VLOOKUP(P2500,属性值!A:G,R2500+1,FALSE)*VLOOKUP(I2500,属性值!A:F,5,FALSE))))</f>
        <v/>
      </c>
      <c r="Z2500" s="90" t="str">
        <f t="shared" si="81"/>
        <v/>
      </c>
      <c r="AA2500" s="90">
        <f>IF(VLOOKUP(I2500,属性值!A:B,2,FALSE)&gt;16,"",IF(P2500="","",INT(VLOOKUP(P2500,属性值!I:O,R2500+1,FALSE)*VLOOKUP(I2500,属性值!A:D,3,FALSE))))</f>
        <v>572</v>
      </c>
      <c r="AB2500" s="90">
        <f>IF(VLOOKUP(I2500,属性值!A:B,2,FALSE)&gt;16,"",IF(P2500="","",INT(VLOOKUP(P2500,属性值!I:O,R2500+1,FALSE)*VLOOKUP(I2500,属性值!A:D,4,FALSE))))</f>
        <v>286</v>
      </c>
      <c r="AC2500" s="90">
        <v>58</v>
      </c>
      <c r="AD2500" s="90" t="str">
        <f>IF(AC2500="","",VLOOKUP(AC2500,状态名词!A:C,2,FALSE))</f>
        <v>vit</v>
      </c>
      <c r="AE2500" s="90" t="str">
        <f>IF(AC2500="","",VLOOKUP(AC2500,状态名词!A:C,3,FALSE))</f>
        <v>体力</v>
      </c>
      <c r="AF2500" s="90">
        <v>20</v>
      </c>
    </row>
    <row r="2501" spans="1:32">
      <c r="I2501" s="90" t="str">
        <f>IF(H2501="",I2500,VLOOKUP(H2501,装备类型!A:B,2,FALSE))</f>
        <v>胸部</v>
      </c>
      <c r="L2501" s="90" t="s">
        <v>225</v>
      </c>
      <c r="Q2501" s="55" t="str">
        <f t="shared" si="80"/>
        <v/>
      </c>
      <c r="Y2501" s="90" t="str">
        <f>IF(VLOOKUP(I2501,属性值!A:F,2,FALSE)&lt;17,"",IF(P2501="","",INT(VLOOKUP(P2501,属性值!A:G,R2501+1,FALSE)*VLOOKUP(I2501,属性值!A:F,5,FALSE))))</f>
        <v/>
      </c>
      <c r="Z2501" s="90" t="str">
        <f t="shared" si="81"/>
        <v/>
      </c>
      <c r="AA2501" s="90" t="str">
        <f>IF(VLOOKUP(I2501,属性值!A:B,2,FALSE)&gt;16,"",IF(P2501="","",INT(VLOOKUP(P2501,属性值!I:O,R2501+1,FALSE)*VLOOKUP(I2501,属性值!A:D,3,FALSE))))</f>
        <v/>
      </c>
      <c r="AB2501" s="90" t="str">
        <f>IF(VLOOKUP(I2501,属性值!A:B,2,FALSE)&gt;16,"",IF(P2501="","",INT(VLOOKUP(P2501,属性值!I:O,R2501+1,FALSE)*VLOOKUP(I2501,属性值!A:D,4,FALSE))))</f>
        <v/>
      </c>
      <c r="AC2501" s="90">
        <v>19</v>
      </c>
      <c r="AD2501" s="90" t="str">
        <f>IF(AC2501="","",VLOOKUP(AC2501,状态名词!A:C,2,FALSE))</f>
        <v>rating</v>
      </c>
      <c r="AE2501" s="90" t="str">
        <f>IF(AC2501="","",VLOOKUP(AC2501,状态名词!A:C,3,FALSE))</f>
        <v>暴击+</v>
      </c>
      <c r="AF2501" s="90">
        <v>100</v>
      </c>
    </row>
    <row r="2502" spans="1:32">
      <c r="I2502" s="90" t="str">
        <f>IF(H2502="",I2501,VLOOKUP(H2502,装备类型!A:B,2,FALSE))</f>
        <v>胸部</v>
      </c>
      <c r="L2502" s="90" t="s">
        <v>225</v>
      </c>
      <c r="Q2502" s="55" t="str">
        <f t="shared" si="80"/>
        <v/>
      </c>
      <c r="Y2502" s="90" t="str">
        <f>IF(VLOOKUP(I2502,属性值!A:F,2,FALSE)&lt;17,"",IF(P2502="","",INT(VLOOKUP(P2502,属性值!A:G,R2502+1,FALSE)*VLOOKUP(I2502,属性值!A:F,5,FALSE))))</f>
        <v/>
      </c>
      <c r="Z2502" s="90" t="str">
        <f t="shared" si="81"/>
        <v/>
      </c>
      <c r="AA2502" s="90" t="str">
        <f>IF(VLOOKUP(I2502,属性值!A:B,2,FALSE)&gt;16,"",IF(P2502="","",INT(VLOOKUP(P2502,属性值!I:O,R2502+1,FALSE)*VLOOKUP(I2502,属性值!A:D,3,FALSE))))</f>
        <v/>
      </c>
      <c r="AB2502" s="90" t="str">
        <f>IF(VLOOKUP(I2502,属性值!A:B,2,FALSE)&gt;16,"",IF(P2502="","",INT(VLOOKUP(P2502,属性值!I:O,R2502+1,FALSE)*VLOOKUP(I2502,属性值!A:D,4,FALSE))))</f>
        <v/>
      </c>
      <c r="AC2502" s="90">
        <v>20</v>
      </c>
      <c r="AD2502" s="90" t="str">
        <f>IF(AC2502="","",VLOOKUP(AC2502,状态名词!A:C,2,FALSE))</f>
        <v>ratingdamage</v>
      </c>
      <c r="AE2502" s="90" t="str">
        <f>IF(AC2502="","",VLOOKUP(AC2502,状态名词!A:C,3,FALSE))</f>
        <v>暴伤+</v>
      </c>
      <c r="AF2502" s="90">
        <v>150</v>
      </c>
    </row>
    <row r="2503" spans="1:32">
      <c r="I2503" s="90" t="str">
        <f>IF(H2503="",I2502,VLOOKUP(H2503,装备类型!A:B,2,FALSE))</f>
        <v>胸部</v>
      </c>
      <c r="J2503" s="90">
        <v>3</v>
      </c>
      <c r="K2503" s="90" t="s">
        <v>2664</v>
      </c>
      <c r="L2503" s="90" t="s">
        <v>2659</v>
      </c>
      <c r="O2503" s="90">
        <v>1</v>
      </c>
      <c r="P2503" s="90">
        <v>60</v>
      </c>
      <c r="Q2503" s="55">
        <f t="shared" si="80"/>
        <v>67</v>
      </c>
      <c r="R2503" s="90">
        <v>5</v>
      </c>
      <c r="T2503" s="90" t="s">
        <v>3374</v>
      </c>
      <c r="U2503" s="90">
        <v>33810</v>
      </c>
      <c r="Y2503" s="90" t="str">
        <f>IF(VLOOKUP(I2503,属性值!A:F,2,FALSE)&lt;17,"",IF(P2503="","",INT(VLOOKUP(P2503,属性值!A:G,R2503+1,FALSE)*VLOOKUP(I2503,属性值!A:F,5,FALSE))))</f>
        <v/>
      </c>
      <c r="Z2503" s="90" t="str">
        <f t="shared" si="81"/>
        <v/>
      </c>
      <c r="AA2503" s="90">
        <f>IF(VLOOKUP(I2503,属性值!A:B,2,FALSE)&gt;16,"",IF(P2503="","",INT(VLOOKUP(P2503,属性值!I:O,R2503+1,FALSE)*VLOOKUP(I2503,属性值!A:D,3,FALSE))))</f>
        <v>1285</v>
      </c>
      <c r="AB2503" s="90">
        <f>IF(VLOOKUP(I2503,属性值!A:B,2,FALSE)&gt;16,"",IF(P2503="","",INT(VLOOKUP(P2503,属性值!I:O,R2503+1,FALSE)*VLOOKUP(I2503,属性值!A:D,4,FALSE))))</f>
        <v>642</v>
      </c>
      <c r="AC2503" s="90">
        <v>58</v>
      </c>
      <c r="AD2503" s="90" t="str">
        <f>IF(AC2503="","",VLOOKUP(AC2503,状态名词!A:C,2,FALSE))</f>
        <v>vit</v>
      </c>
      <c r="AE2503" s="90" t="str">
        <f>IF(AC2503="","",VLOOKUP(AC2503,状态名词!A:C,3,FALSE))</f>
        <v>体力</v>
      </c>
      <c r="AF2503" s="90">
        <v>40</v>
      </c>
    </row>
    <row r="2504" spans="1:32">
      <c r="I2504" s="90" t="str">
        <f>IF(H2504="",I2503,VLOOKUP(H2504,装备类型!A:B,2,FALSE))</f>
        <v>胸部</v>
      </c>
      <c r="L2504" s="90" t="s">
        <v>225</v>
      </c>
      <c r="Q2504" s="55" t="str">
        <f t="shared" si="80"/>
        <v/>
      </c>
      <c r="Y2504" s="90" t="str">
        <f>IF(VLOOKUP(I2504,属性值!A:F,2,FALSE)&lt;17,"",IF(P2504="","",INT(VLOOKUP(P2504,属性值!A:G,R2504+1,FALSE)*VLOOKUP(I2504,属性值!A:F,5,FALSE))))</f>
        <v/>
      </c>
      <c r="Z2504" s="90" t="str">
        <f t="shared" si="81"/>
        <v/>
      </c>
      <c r="AA2504" s="90" t="str">
        <f>IF(VLOOKUP(I2504,属性值!A:B,2,FALSE)&gt;16,"",IF(P2504="","",INT(VLOOKUP(P2504,属性值!I:O,R2504+1,FALSE)*VLOOKUP(I2504,属性值!A:D,3,FALSE))))</f>
        <v/>
      </c>
      <c r="AB2504" s="90" t="str">
        <f>IF(VLOOKUP(I2504,属性值!A:B,2,FALSE)&gt;16,"",IF(P2504="","",INT(VLOOKUP(P2504,属性值!I:O,R2504+1,FALSE)*VLOOKUP(I2504,属性值!A:D,4,FALSE))))</f>
        <v/>
      </c>
      <c r="AC2504" s="90">
        <v>19</v>
      </c>
      <c r="AD2504" s="90" t="str">
        <f>IF(AC2504="","",VLOOKUP(AC2504,状态名词!A:C,2,FALSE))</f>
        <v>rating</v>
      </c>
      <c r="AE2504" s="90" t="str">
        <f>IF(AC2504="","",VLOOKUP(AC2504,状态名词!A:C,3,FALSE))</f>
        <v>暴击+</v>
      </c>
      <c r="AF2504" s="90">
        <v>160</v>
      </c>
    </row>
    <row r="2505" spans="1:32">
      <c r="I2505" s="90" t="str">
        <f>IF(H2505="",I2504,VLOOKUP(H2505,装备类型!A:B,2,FALSE))</f>
        <v>胸部</v>
      </c>
      <c r="L2505" s="90" t="s">
        <v>225</v>
      </c>
      <c r="Q2505" s="55" t="str">
        <f t="shared" si="80"/>
        <v/>
      </c>
      <c r="Y2505" s="90" t="str">
        <f>IF(VLOOKUP(I2505,属性值!A:F,2,FALSE)&lt;17,"",IF(P2505="","",INT(VLOOKUP(P2505,属性值!A:G,R2505+1,FALSE)*VLOOKUP(I2505,属性值!A:F,5,FALSE))))</f>
        <v/>
      </c>
      <c r="Z2505" s="90" t="str">
        <f t="shared" si="81"/>
        <v/>
      </c>
      <c r="AA2505" s="90" t="str">
        <f>IF(VLOOKUP(I2505,属性值!A:B,2,FALSE)&gt;16,"",IF(P2505="","",INT(VLOOKUP(P2505,属性值!I:O,R2505+1,FALSE)*VLOOKUP(I2505,属性值!A:D,3,FALSE))))</f>
        <v/>
      </c>
      <c r="AB2505" s="90" t="str">
        <f>IF(VLOOKUP(I2505,属性值!A:B,2,FALSE)&gt;16,"",IF(P2505="","",INT(VLOOKUP(P2505,属性值!I:O,R2505+1,FALSE)*VLOOKUP(I2505,属性值!A:D,4,FALSE))))</f>
        <v/>
      </c>
      <c r="AC2505" s="90">
        <v>20</v>
      </c>
      <c r="AD2505" s="90" t="str">
        <f>IF(AC2505="","",VLOOKUP(AC2505,状态名词!A:C,2,FALSE))</f>
        <v>ratingdamage</v>
      </c>
      <c r="AE2505" s="90" t="str">
        <f>IF(AC2505="","",VLOOKUP(AC2505,状态名词!A:C,3,FALSE))</f>
        <v>暴伤+</v>
      </c>
      <c r="AF2505" s="90">
        <v>250</v>
      </c>
    </row>
    <row r="2506" spans="1:32">
      <c r="A2506" s="90">
        <v>16171</v>
      </c>
      <c r="B2506" s="90">
        <v>20</v>
      </c>
      <c r="C2506" s="90">
        <v>4</v>
      </c>
      <c r="D2506" s="90">
        <v>20</v>
      </c>
      <c r="E2506" s="90">
        <v>5</v>
      </c>
      <c r="F2506" s="90">
        <v>-10</v>
      </c>
      <c r="H2506" s="90">
        <v>13</v>
      </c>
      <c r="I2506" s="90" t="str">
        <f>IF(H2506="",I2505,VLOOKUP(H2506,装备类型!A:B,2,FALSE))</f>
        <v>腿部</v>
      </c>
      <c r="J2506" s="90">
        <v>1</v>
      </c>
      <c r="K2506" s="90" t="s">
        <v>2665</v>
      </c>
      <c r="L2506" s="90" t="s">
        <v>5517</v>
      </c>
      <c r="O2506" s="90">
        <v>1</v>
      </c>
      <c r="P2506" s="90">
        <v>20</v>
      </c>
      <c r="Q2506" s="55">
        <f t="shared" si="80"/>
        <v>25</v>
      </c>
      <c r="R2506" s="90">
        <v>4</v>
      </c>
      <c r="T2506" s="90" t="s">
        <v>3375</v>
      </c>
      <c r="Y2506" s="90" t="str">
        <f>IF(VLOOKUP(I2506,属性值!A:F,2,FALSE)&lt;17,"",IF(P2506="","",INT(VLOOKUP(P2506,属性值!A:G,R2506+1,FALSE)*VLOOKUP(I2506,属性值!A:F,5,FALSE))))</f>
        <v/>
      </c>
      <c r="Z2506" s="90" t="str">
        <f t="shared" si="81"/>
        <v/>
      </c>
      <c r="AA2506" s="90">
        <f>IF(VLOOKUP(I2506,属性值!A:B,2,FALSE)&gt;16,"",IF(P2506="","",INT(VLOOKUP(P2506,属性值!I:O,R2506+1,FALSE)*VLOOKUP(I2506,属性值!A:D,3,FALSE))))</f>
        <v>260</v>
      </c>
      <c r="AB2506" s="90">
        <f>IF(VLOOKUP(I2506,属性值!A:B,2,FALSE)&gt;16,"",IF(P2506="","",INT(VLOOKUP(P2506,属性值!I:O,R2506+1,FALSE)*VLOOKUP(I2506,属性值!A:D,4,FALSE))))</f>
        <v>130</v>
      </c>
      <c r="AC2506" s="90">
        <v>58</v>
      </c>
      <c r="AD2506" s="90" t="str">
        <f>IF(AC2506="","",VLOOKUP(AC2506,状态名词!A:C,2,FALSE))</f>
        <v>vit</v>
      </c>
      <c r="AE2506" s="90" t="str">
        <f>IF(AC2506="","",VLOOKUP(AC2506,状态名词!A:C,3,FALSE))</f>
        <v>体力</v>
      </c>
      <c r="AF2506" s="90">
        <v>20</v>
      </c>
    </row>
    <row r="2507" spans="1:32">
      <c r="I2507" s="90" t="str">
        <f>IF(H2507="",I2506,VLOOKUP(H2507,装备类型!A:B,2,FALSE))</f>
        <v>腿部</v>
      </c>
      <c r="L2507" s="90" t="s">
        <v>225</v>
      </c>
      <c r="Q2507" s="55" t="str">
        <f t="shared" si="80"/>
        <v/>
      </c>
      <c r="Y2507" s="90" t="str">
        <f>IF(VLOOKUP(I2507,属性值!A:F,2,FALSE)&lt;17,"",IF(P2507="","",INT(VLOOKUP(P2507,属性值!A:G,R2507+1,FALSE)*VLOOKUP(I2507,属性值!A:F,5,FALSE))))</f>
        <v/>
      </c>
      <c r="Z2507" s="90" t="str">
        <f t="shared" si="81"/>
        <v/>
      </c>
      <c r="AA2507" s="90" t="str">
        <f>IF(VLOOKUP(I2507,属性值!A:B,2,FALSE)&gt;16,"",IF(P2507="","",INT(VLOOKUP(P2507,属性值!I:O,R2507+1,FALSE)*VLOOKUP(I2507,属性值!A:D,3,FALSE))))</f>
        <v/>
      </c>
      <c r="AB2507" s="90" t="str">
        <f>IF(VLOOKUP(I2507,属性值!A:B,2,FALSE)&gt;16,"",IF(P2507="","",INT(VLOOKUP(P2507,属性值!I:O,R2507+1,FALSE)*VLOOKUP(I2507,属性值!A:D,4,FALSE))))</f>
        <v/>
      </c>
      <c r="AC2507" s="90">
        <v>19</v>
      </c>
      <c r="AD2507" s="90" t="str">
        <f>IF(AC2507="","",VLOOKUP(AC2507,状态名词!A:C,2,FALSE))</f>
        <v>rating</v>
      </c>
      <c r="AE2507" s="90" t="str">
        <f>IF(AC2507="","",VLOOKUP(AC2507,状态名词!A:C,3,FALSE))</f>
        <v>暴击+</v>
      </c>
      <c r="AF2507" s="90">
        <v>60</v>
      </c>
    </row>
    <row r="2508" spans="1:32">
      <c r="I2508" s="90" t="str">
        <f>IF(H2508="",I2507,VLOOKUP(H2508,装备类型!A:B,2,FALSE))</f>
        <v>腿部</v>
      </c>
      <c r="L2508" s="90" t="s">
        <v>225</v>
      </c>
      <c r="Q2508" s="55" t="str">
        <f t="shared" si="80"/>
        <v/>
      </c>
      <c r="Y2508" s="90" t="str">
        <f>IF(VLOOKUP(I2508,属性值!A:F,2,FALSE)&lt;17,"",IF(P2508="","",INT(VLOOKUP(P2508,属性值!A:G,R2508+1,FALSE)*VLOOKUP(I2508,属性值!A:F,5,FALSE))))</f>
        <v/>
      </c>
      <c r="Z2508" s="90" t="str">
        <f t="shared" si="81"/>
        <v/>
      </c>
      <c r="AA2508" s="90" t="str">
        <f>IF(VLOOKUP(I2508,属性值!A:B,2,FALSE)&gt;16,"",IF(P2508="","",INT(VLOOKUP(P2508,属性值!I:O,R2508+1,FALSE)*VLOOKUP(I2508,属性值!A:D,3,FALSE))))</f>
        <v/>
      </c>
      <c r="AB2508" s="90" t="str">
        <f>IF(VLOOKUP(I2508,属性值!A:B,2,FALSE)&gt;16,"",IF(P2508="","",INT(VLOOKUP(P2508,属性值!I:O,R2508+1,FALSE)*VLOOKUP(I2508,属性值!A:D,4,FALSE))))</f>
        <v/>
      </c>
      <c r="AC2508" s="90">
        <v>20</v>
      </c>
      <c r="AD2508" s="90" t="str">
        <f>IF(AC2508="","",VLOOKUP(AC2508,状态名词!A:C,2,FALSE))</f>
        <v>ratingdamage</v>
      </c>
      <c r="AE2508" s="90" t="str">
        <f>IF(AC2508="","",VLOOKUP(AC2508,状态名词!A:C,3,FALSE))</f>
        <v>暴伤+</v>
      </c>
      <c r="AF2508" s="90">
        <v>100</v>
      </c>
    </row>
    <row r="2509" spans="1:32">
      <c r="I2509" s="90" t="str">
        <f>IF(H2509="",I2508,VLOOKUP(H2509,装备类型!A:B,2,FALSE))</f>
        <v>腿部</v>
      </c>
      <c r="J2509" s="90">
        <v>2</v>
      </c>
      <c r="K2509" s="90" t="s">
        <v>2666</v>
      </c>
      <c r="L2509" s="90" t="s">
        <v>2659</v>
      </c>
      <c r="O2509" s="90">
        <v>1</v>
      </c>
      <c r="P2509" s="90">
        <v>40</v>
      </c>
      <c r="Q2509" s="55">
        <f t="shared" si="80"/>
        <v>45</v>
      </c>
      <c r="R2509" s="90">
        <v>4</v>
      </c>
      <c r="T2509" s="90" t="s">
        <v>3375</v>
      </c>
      <c r="Y2509" s="90" t="str">
        <f>IF(VLOOKUP(I2509,属性值!A:F,2,FALSE)&lt;17,"",IF(P2509="","",INT(VLOOKUP(P2509,属性值!A:G,R2509+1,FALSE)*VLOOKUP(I2509,属性值!A:F,5,FALSE))))</f>
        <v/>
      </c>
      <c r="Z2509" s="90" t="str">
        <f t="shared" si="81"/>
        <v/>
      </c>
      <c r="AA2509" s="90">
        <f>IF(VLOOKUP(I2509,属性值!A:B,2,FALSE)&gt;16,"",IF(P2509="","",INT(VLOOKUP(P2509,属性值!I:O,R2509+1,FALSE)*VLOOKUP(I2509,属性值!A:D,3,FALSE))))</f>
        <v>572</v>
      </c>
      <c r="AB2509" s="90">
        <f>IF(VLOOKUP(I2509,属性值!A:B,2,FALSE)&gt;16,"",IF(P2509="","",INT(VLOOKUP(P2509,属性值!I:O,R2509+1,FALSE)*VLOOKUP(I2509,属性值!A:D,4,FALSE))))</f>
        <v>286</v>
      </c>
      <c r="AC2509" s="90">
        <v>58</v>
      </c>
      <c r="AD2509" s="90" t="str">
        <f>IF(AC2509="","",VLOOKUP(AC2509,状态名词!A:C,2,FALSE))</f>
        <v>vit</v>
      </c>
      <c r="AE2509" s="90" t="str">
        <f>IF(AC2509="","",VLOOKUP(AC2509,状态名词!A:C,3,FALSE))</f>
        <v>体力</v>
      </c>
      <c r="AF2509" s="90">
        <v>20</v>
      </c>
    </row>
    <row r="2510" spans="1:32">
      <c r="I2510" s="90" t="str">
        <f>IF(H2510="",I2509,VLOOKUP(H2510,装备类型!A:B,2,FALSE))</f>
        <v>腿部</v>
      </c>
      <c r="L2510" s="90" t="s">
        <v>225</v>
      </c>
      <c r="Q2510" s="55" t="str">
        <f t="shared" si="80"/>
        <v/>
      </c>
      <c r="Y2510" s="90" t="str">
        <f>IF(VLOOKUP(I2510,属性值!A:F,2,FALSE)&lt;17,"",IF(P2510="","",INT(VLOOKUP(P2510,属性值!A:G,R2510+1,FALSE)*VLOOKUP(I2510,属性值!A:F,5,FALSE))))</f>
        <v/>
      </c>
      <c r="Z2510" s="90" t="str">
        <f t="shared" si="81"/>
        <v/>
      </c>
      <c r="AA2510" s="90" t="str">
        <f>IF(VLOOKUP(I2510,属性值!A:B,2,FALSE)&gt;16,"",IF(P2510="","",INT(VLOOKUP(P2510,属性值!I:O,R2510+1,FALSE)*VLOOKUP(I2510,属性值!A:D,3,FALSE))))</f>
        <v/>
      </c>
      <c r="AB2510" s="90" t="str">
        <f>IF(VLOOKUP(I2510,属性值!A:B,2,FALSE)&gt;16,"",IF(P2510="","",INT(VLOOKUP(P2510,属性值!I:O,R2510+1,FALSE)*VLOOKUP(I2510,属性值!A:D,4,FALSE))))</f>
        <v/>
      </c>
      <c r="AC2510" s="90">
        <v>19</v>
      </c>
      <c r="AD2510" s="90" t="str">
        <f>IF(AC2510="","",VLOOKUP(AC2510,状态名词!A:C,2,FALSE))</f>
        <v>rating</v>
      </c>
      <c r="AE2510" s="90" t="str">
        <f>IF(AC2510="","",VLOOKUP(AC2510,状态名词!A:C,3,FALSE))</f>
        <v>暴击+</v>
      </c>
      <c r="AF2510" s="90">
        <v>100</v>
      </c>
    </row>
    <row r="2511" spans="1:32">
      <c r="I2511" s="90" t="str">
        <f>IF(H2511="",I2510,VLOOKUP(H2511,装备类型!A:B,2,FALSE))</f>
        <v>腿部</v>
      </c>
      <c r="L2511" s="90" t="s">
        <v>225</v>
      </c>
      <c r="Q2511" s="55" t="str">
        <f t="shared" si="80"/>
        <v/>
      </c>
      <c r="Y2511" s="90" t="str">
        <f>IF(VLOOKUP(I2511,属性值!A:F,2,FALSE)&lt;17,"",IF(P2511="","",INT(VLOOKUP(P2511,属性值!A:G,R2511+1,FALSE)*VLOOKUP(I2511,属性值!A:F,5,FALSE))))</f>
        <v/>
      </c>
      <c r="Z2511" s="90" t="str">
        <f t="shared" si="81"/>
        <v/>
      </c>
      <c r="AA2511" s="90" t="str">
        <f>IF(VLOOKUP(I2511,属性值!A:B,2,FALSE)&gt;16,"",IF(P2511="","",INT(VLOOKUP(P2511,属性值!I:O,R2511+1,FALSE)*VLOOKUP(I2511,属性值!A:D,3,FALSE))))</f>
        <v/>
      </c>
      <c r="AB2511" s="90" t="str">
        <f>IF(VLOOKUP(I2511,属性值!A:B,2,FALSE)&gt;16,"",IF(P2511="","",INT(VLOOKUP(P2511,属性值!I:O,R2511+1,FALSE)*VLOOKUP(I2511,属性值!A:D,4,FALSE))))</f>
        <v/>
      </c>
      <c r="AC2511" s="90">
        <v>20</v>
      </c>
      <c r="AD2511" s="90" t="str">
        <f>IF(AC2511="","",VLOOKUP(AC2511,状态名词!A:C,2,FALSE))</f>
        <v>ratingdamage</v>
      </c>
      <c r="AE2511" s="90" t="str">
        <f>IF(AC2511="","",VLOOKUP(AC2511,状态名词!A:C,3,FALSE))</f>
        <v>暴伤+</v>
      </c>
      <c r="AF2511" s="90">
        <v>150</v>
      </c>
    </row>
    <row r="2512" spans="1:32">
      <c r="I2512" s="90" t="str">
        <f>IF(H2512="",I2511,VLOOKUP(H2512,装备类型!A:B,2,FALSE))</f>
        <v>腿部</v>
      </c>
      <c r="J2512" s="90">
        <v>3</v>
      </c>
      <c r="K2512" s="90" t="s">
        <v>2667</v>
      </c>
      <c r="L2512" s="90" t="s">
        <v>2659</v>
      </c>
      <c r="O2512" s="90">
        <v>1</v>
      </c>
      <c r="P2512" s="90">
        <v>60</v>
      </c>
      <c r="Q2512" s="55">
        <f t="shared" si="80"/>
        <v>67</v>
      </c>
      <c r="R2512" s="90">
        <v>5</v>
      </c>
      <c r="T2512" s="90" t="s">
        <v>3375</v>
      </c>
      <c r="U2512" s="90">
        <v>33811</v>
      </c>
      <c r="Y2512" s="90" t="str">
        <f>IF(VLOOKUP(I2512,属性值!A:F,2,FALSE)&lt;17,"",IF(P2512="","",INT(VLOOKUP(P2512,属性值!A:G,R2512+1,FALSE)*VLOOKUP(I2512,属性值!A:F,5,FALSE))))</f>
        <v/>
      </c>
      <c r="Z2512" s="90" t="str">
        <f t="shared" si="81"/>
        <v/>
      </c>
      <c r="AA2512" s="90">
        <f>IF(VLOOKUP(I2512,属性值!A:B,2,FALSE)&gt;16,"",IF(P2512="","",INT(VLOOKUP(P2512,属性值!I:O,R2512+1,FALSE)*VLOOKUP(I2512,属性值!A:D,3,FALSE))))</f>
        <v>1285</v>
      </c>
      <c r="AB2512" s="90">
        <f>IF(VLOOKUP(I2512,属性值!A:B,2,FALSE)&gt;16,"",IF(P2512="","",INT(VLOOKUP(P2512,属性值!I:O,R2512+1,FALSE)*VLOOKUP(I2512,属性值!A:D,4,FALSE))))</f>
        <v>642</v>
      </c>
      <c r="AC2512" s="90">
        <v>58</v>
      </c>
      <c r="AD2512" s="90" t="str">
        <f>IF(AC2512="","",VLOOKUP(AC2512,状态名词!A:C,2,FALSE))</f>
        <v>vit</v>
      </c>
      <c r="AE2512" s="90" t="str">
        <f>IF(AC2512="","",VLOOKUP(AC2512,状态名词!A:C,3,FALSE))</f>
        <v>体力</v>
      </c>
      <c r="AF2512" s="90">
        <v>40</v>
      </c>
    </row>
    <row r="2513" spans="1:32">
      <c r="I2513" s="90" t="str">
        <f>IF(H2513="",I2512,VLOOKUP(H2513,装备类型!A:B,2,FALSE))</f>
        <v>腿部</v>
      </c>
      <c r="L2513" s="90" t="s">
        <v>225</v>
      </c>
      <c r="Q2513" s="55" t="str">
        <f t="shared" si="80"/>
        <v/>
      </c>
      <c r="Y2513" s="90" t="str">
        <f>IF(VLOOKUP(I2513,属性值!A:F,2,FALSE)&lt;17,"",IF(P2513="","",INT(VLOOKUP(P2513,属性值!A:G,R2513+1,FALSE)*VLOOKUP(I2513,属性值!A:F,5,FALSE))))</f>
        <v/>
      </c>
      <c r="Z2513" s="90" t="str">
        <f t="shared" si="81"/>
        <v/>
      </c>
      <c r="AA2513" s="90" t="str">
        <f>IF(VLOOKUP(I2513,属性值!A:B,2,FALSE)&gt;16,"",IF(P2513="","",INT(VLOOKUP(P2513,属性值!I:O,R2513+1,FALSE)*VLOOKUP(I2513,属性值!A:D,3,FALSE))))</f>
        <v/>
      </c>
      <c r="AB2513" s="90" t="str">
        <f>IF(VLOOKUP(I2513,属性值!A:B,2,FALSE)&gt;16,"",IF(P2513="","",INT(VLOOKUP(P2513,属性值!I:O,R2513+1,FALSE)*VLOOKUP(I2513,属性值!A:D,4,FALSE))))</f>
        <v/>
      </c>
      <c r="AC2513" s="90">
        <v>19</v>
      </c>
      <c r="AD2513" s="90" t="str">
        <f>IF(AC2513="","",VLOOKUP(AC2513,状态名词!A:C,2,FALSE))</f>
        <v>rating</v>
      </c>
      <c r="AE2513" s="90" t="str">
        <f>IF(AC2513="","",VLOOKUP(AC2513,状态名词!A:C,3,FALSE))</f>
        <v>暴击+</v>
      </c>
      <c r="AF2513" s="90">
        <v>160</v>
      </c>
    </row>
    <row r="2514" spans="1:32">
      <c r="I2514" s="90" t="str">
        <f>IF(H2514="",I2513,VLOOKUP(H2514,装备类型!A:B,2,FALSE))</f>
        <v>腿部</v>
      </c>
      <c r="L2514" s="90" t="s">
        <v>225</v>
      </c>
      <c r="Q2514" s="55" t="str">
        <f t="shared" si="80"/>
        <v/>
      </c>
      <c r="Y2514" s="90" t="str">
        <f>IF(VLOOKUP(I2514,属性值!A:F,2,FALSE)&lt;17,"",IF(P2514="","",INT(VLOOKUP(P2514,属性值!A:G,R2514+1,FALSE)*VLOOKUP(I2514,属性值!A:F,5,FALSE))))</f>
        <v/>
      </c>
      <c r="Z2514" s="90" t="str">
        <f t="shared" si="81"/>
        <v/>
      </c>
      <c r="AA2514" s="90" t="str">
        <f>IF(VLOOKUP(I2514,属性值!A:B,2,FALSE)&gt;16,"",IF(P2514="","",INT(VLOOKUP(P2514,属性值!I:O,R2514+1,FALSE)*VLOOKUP(I2514,属性值!A:D,3,FALSE))))</f>
        <v/>
      </c>
      <c r="AB2514" s="90" t="str">
        <f>IF(VLOOKUP(I2514,属性值!A:B,2,FALSE)&gt;16,"",IF(P2514="","",INT(VLOOKUP(P2514,属性值!I:O,R2514+1,FALSE)*VLOOKUP(I2514,属性值!A:D,4,FALSE))))</f>
        <v/>
      </c>
      <c r="AC2514" s="90">
        <v>20</v>
      </c>
      <c r="AD2514" s="90" t="str">
        <f>IF(AC2514="","",VLOOKUP(AC2514,状态名词!A:C,2,FALSE))</f>
        <v>ratingdamage</v>
      </c>
      <c r="AE2514" s="90" t="str">
        <f>IF(AC2514="","",VLOOKUP(AC2514,状态名词!A:C,3,FALSE))</f>
        <v>暴伤+</v>
      </c>
      <c r="AF2514" s="90">
        <v>250</v>
      </c>
    </row>
    <row r="2515" spans="1:32">
      <c r="A2515" s="90">
        <v>16172</v>
      </c>
      <c r="B2515" s="90">
        <v>20</v>
      </c>
      <c r="C2515" s="90">
        <v>4</v>
      </c>
      <c r="D2515" s="90">
        <v>20</v>
      </c>
      <c r="E2515" s="90">
        <v>5</v>
      </c>
      <c r="F2515" s="90">
        <v>-10</v>
      </c>
      <c r="H2515" s="90">
        <v>14</v>
      </c>
      <c r="I2515" s="90" t="str">
        <f>IF(H2515="",I2514,VLOOKUP(H2515,装备类型!A:B,2,FALSE))</f>
        <v>戒指</v>
      </c>
      <c r="J2515" s="90">
        <v>1</v>
      </c>
      <c r="K2515" s="90" t="s">
        <v>2668</v>
      </c>
      <c r="L2515" s="90" t="s">
        <v>5517</v>
      </c>
      <c r="O2515" s="90">
        <v>1</v>
      </c>
      <c r="P2515" s="90">
        <v>20</v>
      </c>
      <c r="Q2515" s="55">
        <f t="shared" si="80"/>
        <v>25</v>
      </c>
      <c r="R2515" s="90">
        <v>4</v>
      </c>
      <c r="T2515" s="90" t="s">
        <v>3376</v>
      </c>
      <c r="Y2515" s="90" t="str">
        <f>IF(VLOOKUP(I2515,属性值!A:F,2,FALSE)&lt;17,"",IF(P2515="","",INT(VLOOKUP(P2515,属性值!A:G,R2515+1,FALSE)*VLOOKUP(I2515,属性值!A:F,5,FALSE))))</f>
        <v/>
      </c>
      <c r="Z2515" s="90" t="str">
        <f t="shared" si="81"/>
        <v/>
      </c>
      <c r="AA2515" s="90">
        <f>IF(VLOOKUP(I2515,属性值!A:B,2,FALSE)&gt;16,"",IF(P2515="","",INT(VLOOKUP(P2515,属性值!I:O,R2515+1,FALSE)*VLOOKUP(I2515,属性值!A:D,3,FALSE))))</f>
        <v>130</v>
      </c>
      <c r="AB2515" s="90">
        <f>IF(VLOOKUP(I2515,属性值!A:B,2,FALSE)&gt;16,"",IF(P2515="","",INT(VLOOKUP(P2515,属性值!I:O,R2515+1,FALSE)*VLOOKUP(I2515,属性值!A:D,4,FALSE))))</f>
        <v>260</v>
      </c>
      <c r="AC2515" s="90">
        <v>54</v>
      </c>
      <c r="AD2515" s="90" t="str">
        <f>IF(AC2515="","",VLOOKUP(AC2515,状态名词!A:C,2,FALSE))</f>
        <v>spi</v>
      </c>
      <c r="AE2515" s="90" t="str">
        <f>IF(AC2515="","",VLOOKUP(AC2515,状态名词!A:C,3,FALSE))</f>
        <v>精神</v>
      </c>
      <c r="AF2515" s="90">
        <v>20</v>
      </c>
    </row>
    <row r="2516" spans="1:32">
      <c r="I2516" s="90" t="str">
        <f>IF(H2516="",I2515,VLOOKUP(H2516,装备类型!A:B,2,FALSE))</f>
        <v>戒指</v>
      </c>
      <c r="L2516" s="90" t="s">
        <v>225</v>
      </c>
      <c r="Q2516" s="55" t="str">
        <f t="shared" si="80"/>
        <v/>
      </c>
      <c r="Y2516" s="90" t="str">
        <f>IF(VLOOKUP(I2516,属性值!A:F,2,FALSE)&lt;17,"",IF(P2516="","",INT(VLOOKUP(P2516,属性值!A:G,R2516+1,FALSE)*VLOOKUP(I2516,属性值!A:F,5,FALSE))))</f>
        <v/>
      </c>
      <c r="Z2516" s="90" t="str">
        <f t="shared" si="81"/>
        <v/>
      </c>
      <c r="AA2516" s="90" t="str">
        <f>IF(VLOOKUP(I2516,属性值!A:B,2,FALSE)&gt;16,"",IF(P2516="","",INT(VLOOKUP(P2516,属性值!I:O,R2516+1,FALSE)*VLOOKUP(I2516,属性值!A:D,3,FALSE))))</f>
        <v/>
      </c>
      <c r="AB2516" s="90" t="str">
        <f>IF(VLOOKUP(I2516,属性值!A:B,2,FALSE)&gt;16,"",IF(P2516="","",INT(VLOOKUP(P2516,属性值!I:O,R2516+1,FALSE)*VLOOKUP(I2516,属性值!A:D,4,FALSE))))</f>
        <v/>
      </c>
      <c r="AC2516" s="90">
        <v>18</v>
      </c>
      <c r="AD2516" s="90" t="str">
        <f>IF(AC2516="","",VLOOKUP(AC2516,状态名词!A:C,2,FALSE))</f>
        <v>api</v>
      </c>
      <c r="AE2516" s="90" t="str">
        <f>IF(AC2516="","",VLOOKUP(AC2516,状态名词!A:C,3,FALSE))</f>
        <v>法穿</v>
      </c>
      <c r="AF2516" s="90">
        <v>60</v>
      </c>
    </row>
    <row r="2517" spans="1:32">
      <c r="I2517" s="90" t="str">
        <f>IF(H2517="",I2516,VLOOKUP(H2517,装备类型!A:B,2,FALSE))</f>
        <v>戒指</v>
      </c>
      <c r="L2517" s="90" t="s">
        <v>225</v>
      </c>
      <c r="Q2517" s="55" t="str">
        <f t="shared" si="80"/>
        <v/>
      </c>
      <c r="Y2517" s="90" t="str">
        <f>IF(VLOOKUP(I2517,属性值!A:F,2,FALSE)&lt;17,"",IF(P2517="","",INT(VLOOKUP(P2517,属性值!A:G,R2517+1,FALSE)*VLOOKUP(I2517,属性值!A:F,5,FALSE))))</f>
        <v/>
      </c>
      <c r="Z2517" s="90" t="str">
        <f t="shared" si="81"/>
        <v/>
      </c>
      <c r="AA2517" s="90" t="str">
        <f>IF(VLOOKUP(I2517,属性值!A:B,2,FALSE)&gt;16,"",IF(P2517="","",INT(VLOOKUP(P2517,属性值!I:O,R2517+1,FALSE)*VLOOKUP(I2517,属性值!A:D,3,FALSE))))</f>
        <v/>
      </c>
      <c r="AB2517" s="90" t="str">
        <f>IF(VLOOKUP(I2517,属性值!A:B,2,FALSE)&gt;16,"",IF(P2517="","",INT(VLOOKUP(P2517,属性值!I:O,R2517+1,FALSE)*VLOOKUP(I2517,属性值!A:D,4,FALSE))))</f>
        <v/>
      </c>
      <c r="AC2517" s="90">
        <v>25</v>
      </c>
      <c r="AD2517" s="90" t="str">
        <f>IF(AC2517="","",VLOOKUP(AC2517,状态名词!A:C,2,FALSE))</f>
        <v>duochong</v>
      </c>
      <c r="AE2517" s="90" t="str">
        <f>IF(AC2517="","",VLOOKUP(AC2517,状态名词!A:C,3,FALSE))</f>
        <v>多重施法</v>
      </c>
      <c r="AF2517" s="90">
        <v>20</v>
      </c>
    </row>
    <row r="2518" spans="1:32">
      <c r="I2518" s="90" t="str">
        <f>IF(H2518="",I2517,VLOOKUP(H2518,装备类型!A:B,2,FALSE))</f>
        <v>戒指</v>
      </c>
      <c r="J2518" s="90">
        <v>2</v>
      </c>
      <c r="K2518" s="90" t="s">
        <v>2669</v>
      </c>
      <c r="L2518" s="90" t="s">
        <v>2659</v>
      </c>
      <c r="O2518" s="90">
        <v>1</v>
      </c>
      <c r="P2518" s="90">
        <v>40</v>
      </c>
      <c r="Q2518" s="55">
        <f t="shared" si="80"/>
        <v>45</v>
      </c>
      <c r="R2518" s="90">
        <v>4</v>
      </c>
      <c r="T2518" s="90" t="s">
        <v>3376</v>
      </c>
      <c r="Y2518" s="90" t="str">
        <f>IF(VLOOKUP(I2518,属性值!A:F,2,FALSE)&lt;17,"",IF(P2518="","",INT(VLOOKUP(P2518,属性值!A:G,R2518+1,FALSE)*VLOOKUP(I2518,属性值!A:F,5,FALSE))))</f>
        <v/>
      </c>
      <c r="Z2518" s="90" t="str">
        <f t="shared" si="81"/>
        <v/>
      </c>
      <c r="AA2518" s="90">
        <f>IF(VLOOKUP(I2518,属性值!A:B,2,FALSE)&gt;16,"",IF(P2518="","",INT(VLOOKUP(P2518,属性值!I:O,R2518+1,FALSE)*VLOOKUP(I2518,属性值!A:D,3,FALSE))))</f>
        <v>286</v>
      </c>
      <c r="AB2518" s="90">
        <f>IF(VLOOKUP(I2518,属性值!A:B,2,FALSE)&gt;16,"",IF(P2518="","",INT(VLOOKUP(P2518,属性值!I:O,R2518+1,FALSE)*VLOOKUP(I2518,属性值!A:D,4,FALSE))))</f>
        <v>572</v>
      </c>
      <c r="AC2518" s="90">
        <v>54</v>
      </c>
      <c r="AD2518" s="90" t="str">
        <f>IF(AC2518="","",VLOOKUP(AC2518,状态名词!A:C,2,FALSE))</f>
        <v>spi</v>
      </c>
      <c r="AE2518" s="90" t="str">
        <f>IF(AC2518="","",VLOOKUP(AC2518,状态名词!A:C,3,FALSE))</f>
        <v>精神</v>
      </c>
      <c r="AF2518" s="90">
        <v>40</v>
      </c>
    </row>
    <row r="2519" spans="1:32">
      <c r="I2519" s="90" t="str">
        <f>IF(H2519="",I2518,VLOOKUP(H2519,装备类型!A:B,2,FALSE))</f>
        <v>戒指</v>
      </c>
      <c r="L2519" s="90" t="s">
        <v>225</v>
      </c>
      <c r="Q2519" s="55" t="str">
        <f t="shared" ref="Q2519:Q2582" si="82">IF(R2519="","",IF(R2519=1,P2519,R2519*2-3+P2519))</f>
        <v/>
      </c>
      <c r="Y2519" s="90" t="str">
        <f>IF(VLOOKUP(I2519,属性值!A:F,2,FALSE)&lt;17,"",IF(P2519="","",INT(VLOOKUP(P2519,属性值!A:G,R2519+1,FALSE)*VLOOKUP(I2519,属性值!A:F,5,FALSE))))</f>
        <v/>
      </c>
      <c r="Z2519" s="90" t="str">
        <f t="shared" si="81"/>
        <v/>
      </c>
      <c r="AA2519" s="90" t="str">
        <f>IF(VLOOKUP(I2519,属性值!A:B,2,FALSE)&gt;16,"",IF(P2519="","",INT(VLOOKUP(P2519,属性值!I:O,R2519+1,FALSE)*VLOOKUP(I2519,属性值!A:D,3,FALSE))))</f>
        <v/>
      </c>
      <c r="AB2519" s="90" t="str">
        <f>IF(VLOOKUP(I2519,属性值!A:B,2,FALSE)&gt;16,"",IF(P2519="","",INT(VLOOKUP(P2519,属性值!I:O,R2519+1,FALSE)*VLOOKUP(I2519,属性值!A:D,4,FALSE))))</f>
        <v/>
      </c>
      <c r="AC2519" s="90">
        <v>18</v>
      </c>
      <c r="AD2519" s="90" t="str">
        <f>IF(AC2519="","",VLOOKUP(AC2519,状态名词!A:C,2,FALSE))</f>
        <v>api</v>
      </c>
      <c r="AE2519" s="90" t="str">
        <f>IF(AC2519="","",VLOOKUP(AC2519,状态名词!A:C,3,FALSE))</f>
        <v>法穿</v>
      </c>
      <c r="AF2519" s="90">
        <v>100</v>
      </c>
    </row>
    <row r="2520" spans="1:32">
      <c r="I2520" s="90" t="str">
        <f>IF(H2520="",I2519,VLOOKUP(H2520,装备类型!A:B,2,FALSE))</f>
        <v>戒指</v>
      </c>
      <c r="L2520" s="90" t="s">
        <v>225</v>
      </c>
      <c r="Q2520" s="55" t="str">
        <f t="shared" si="82"/>
        <v/>
      </c>
      <c r="Y2520" s="90" t="str">
        <f>IF(VLOOKUP(I2520,属性值!A:F,2,FALSE)&lt;17,"",IF(P2520="","",INT(VLOOKUP(P2520,属性值!A:G,R2520+1,FALSE)*VLOOKUP(I2520,属性值!A:F,5,FALSE))))</f>
        <v/>
      </c>
      <c r="Z2520" s="90" t="str">
        <f t="shared" si="81"/>
        <v/>
      </c>
      <c r="AA2520" s="90" t="str">
        <f>IF(VLOOKUP(I2520,属性值!A:B,2,FALSE)&gt;16,"",IF(P2520="","",INT(VLOOKUP(P2520,属性值!I:O,R2520+1,FALSE)*VLOOKUP(I2520,属性值!A:D,3,FALSE))))</f>
        <v/>
      </c>
      <c r="AB2520" s="90" t="str">
        <f>IF(VLOOKUP(I2520,属性值!A:B,2,FALSE)&gt;16,"",IF(P2520="","",INT(VLOOKUP(P2520,属性值!I:O,R2520+1,FALSE)*VLOOKUP(I2520,属性值!A:D,4,FALSE))))</f>
        <v/>
      </c>
      <c r="AC2520" s="90">
        <v>25</v>
      </c>
      <c r="AD2520" s="90" t="str">
        <f>IF(AC2520="","",VLOOKUP(AC2520,状态名词!A:C,2,FALSE))</f>
        <v>duochong</v>
      </c>
      <c r="AE2520" s="90" t="str">
        <f>IF(AC2520="","",VLOOKUP(AC2520,状态名词!A:C,3,FALSE))</f>
        <v>多重施法</v>
      </c>
      <c r="AF2520" s="90">
        <v>50</v>
      </c>
    </row>
    <row r="2521" spans="1:32">
      <c r="I2521" s="90" t="str">
        <f>IF(H2521="",I2520,VLOOKUP(H2521,装备类型!A:B,2,FALSE))</f>
        <v>戒指</v>
      </c>
      <c r="J2521" s="90">
        <v>3</v>
      </c>
      <c r="K2521" s="90" t="s">
        <v>2670</v>
      </c>
      <c r="L2521" s="90" t="s">
        <v>2659</v>
      </c>
      <c r="O2521" s="90">
        <v>1</v>
      </c>
      <c r="P2521" s="90">
        <v>60</v>
      </c>
      <c r="Q2521" s="55">
        <f t="shared" si="82"/>
        <v>67</v>
      </c>
      <c r="R2521" s="90">
        <v>5</v>
      </c>
      <c r="T2521" s="90" t="s">
        <v>3376</v>
      </c>
      <c r="U2521" s="90">
        <v>33812</v>
      </c>
      <c r="Y2521" s="90" t="str">
        <f>IF(VLOOKUP(I2521,属性值!A:F,2,FALSE)&lt;17,"",IF(P2521="","",INT(VLOOKUP(P2521,属性值!A:G,R2521+1,FALSE)*VLOOKUP(I2521,属性值!A:F,5,FALSE))))</f>
        <v/>
      </c>
      <c r="Z2521" s="90" t="str">
        <f t="shared" si="81"/>
        <v/>
      </c>
      <c r="AA2521" s="90">
        <f>IF(VLOOKUP(I2521,属性值!A:B,2,FALSE)&gt;16,"",IF(P2521="","",INT(VLOOKUP(P2521,属性值!I:O,R2521+1,FALSE)*VLOOKUP(I2521,属性值!A:D,3,FALSE))))</f>
        <v>642</v>
      </c>
      <c r="AB2521" s="90">
        <f>IF(VLOOKUP(I2521,属性值!A:B,2,FALSE)&gt;16,"",IF(P2521="","",INT(VLOOKUP(P2521,属性值!I:O,R2521+1,FALSE)*VLOOKUP(I2521,属性值!A:D,4,FALSE))))</f>
        <v>1285</v>
      </c>
      <c r="AC2521" s="90">
        <v>54</v>
      </c>
      <c r="AD2521" s="90" t="str">
        <f>IF(AC2521="","",VLOOKUP(AC2521,状态名词!A:C,2,FALSE))</f>
        <v>spi</v>
      </c>
      <c r="AE2521" s="90" t="str">
        <f>IF(AC2521="","",VLOOKUP(AC2521,状态名词!A:C,3,FALSE))</f>
        <v>精神</v>
      </c>
      <c r="AF2521" s="90">
        <v>70</v>
      </c>
    </row>
    <row r="2522" spans="1:32">
      <c r="I2522" s="90" t="str">
        <f>IF(H2522="",I2521,VLOOKUP(H2522,装备类型!A:B,2,FALSE))</f>
        <v>戒指</v>
      </c>
      <c r="L2522" s="90" t="s">
        <v>225</v>
      </c>
      <c r="Q2522" s="55" t="str">
        <f t="shared" si="82"/>
        <v/>
      </c>
      <c r="Y2522" s="90" t="str">
        <f>IF(VLOOKUP(I2522,属性值!A:F,2,FALSE)&lt;17,"",IF(P2522="","",INT(VLOOKUP(P2522,属性值!A:G,R2522+1,FALSE)*VLOOKUP(I2522,属性值!A:F,5,FALSE))))</f>
        <v/>
      </c>
      <c r="Z2522" s="90" t="str">
        <f t="shared" si="81"/>
        <v/>
      </c>
      <c r="AA2522" s="90" t="str">
        <f>IF(VLOOKUP(I2522,属性值!A:B,2,FALSE)&gt;16,"",IF(P2522="","",INT(VLOOKUP(P2522,属性值!I:O,R2522+1,FALSE)*VLOOKUP(I2522,属性值!A:D,3,FALSE))))</f>
        <v/>
      </c>
      <c r="AB2522" s="90" t="str">
        <f>IF(VLOOKUP(I2522,属性值!A:B,2,FALSE)&gt;16,"",IF(P2522="","",INT(VLOOKUP(P2522,属性值!I:O,R2522+1,FALSE)*VLOOKUP(I2522,属性值!A:D,4,FALSE))))</f>
        <v/>
      </c>
      <c r="AC2522" s="90">
        <v>18</v>
      </c>
      <c r="AD2522" s="90" t="str">
        <f>IF(AC2522="","",VLOOKUP(AC2522,状态名词!A:C,2,FALSE))</f>
        <v>api</v>
      </c>
      <c r="AE2522" s="90" t="str">
        <f>IF(AC2522="","",VLOOKUP(AC2522,状态名词!A:C,3,FALSE))</f>
        <v>法穿</v>
      </c>
      <c r="AF2522" s="90">
        <v>160</v>
      </c>
    </row>
    <row r="2523" spans="1:32">
      <c r="I2523" s="90" t="str">
        <f>IF(H2523="",I2522,VLOOKUP(H2523,装备类型!A:B,2,FALSE))</f>
        <v>戒指</v>
      </c>
      <c r="L2523" s="90" t="s">
        <v>225</v>
      </c>
      <c r="Q2523" s="55" t="str">
        <f t="shared" si="82"/>
        <v/>
      </c>
      <c r="Y2523" s="90" t="str">
        <f>IF(VLOOKUP(I2523,属性值!A:F,2,FALSE)&lt;17,"",IF(P2523="","",INT(VLOOKUP(P2523,属性值!A:G,R2523+1,FALSE)*VLOOKUP(I2523,属性值!A:F,5,FALSE))))</f>
        <v/>
      </c>
      <c r="Z2523" s="90" t="str">
        <f t="shared" si="81"/>
        <v/>
      </c>
      <c r="AA2523" s="90" t="str">
        <f>IF(VLOOKUP(I2523,属性值!A:B,2,FALSE)&gt;16,"",IF(P2523="","",INT(VLOOKUP(P2523,属性值!I:O,R2523+1,FALSE)*VLOOKUP(I2523,属性值!A:D,3,FALSE))))</f>
        <v/>
      </c>
      <c r="AB2523" s="90" t="str">
        <f>IF(VLOOKUP(I2523,属性值!A:B,2,FALSE)&gt;16,"",IF(P2523="","",INT(VLOOKUP(P2523,属性值!I:O,R2523+1,FALSE)*VLOOKUP(I2523,属性值!A:D,4,FALSE))))</f>
        <v/>
      </c>
      <c r="AC2523" s="90">
        <v>25</v>
      </c>
      <c r="AD2523" s="90" t="str">
        <f>IF(AC2523="","",VLOOKUP(AC2523,状态名词!A:C,2,FALSE))</f>
        <v>duochong</v>
      </c>
      <c r="AE2523" s="90" t="str">
        <f>IF(AC2523="","",VLOOKUP(AC2523,状态名词!A:C,3,FALSE))</f>
        <v>多重施法</v>
      </c>
      <c r="AF2523" s="90">
        <v>80</v>
      </c>
    </row>
    <row r="2524" spans="1:32">
      <c r="A2524" s="90">
        <v>16173</v>
      </c>
      <c r="B2524" s="90">
        <v>20</v>
      </c>
      <c r="C2524" s="90">
        <v>4</v>
      </c>
      <c r="D2524" s="90">
        <v>20</v>
      </c>
      <c r="E2524" s="90">
        <v>5</v>
      </c>
      <c r="F2524" s="90">
        <v>-10</v>
      </c>
      <c r="H2524" s="90">
        <v>15</v>
      </c>
      <c r="I2524" s="90" t="str">
        <f>IF(H2524="",I2523,VLOOKUP(H2524,装备类型!A:B,2,FALSE))</f>
        <v>项链</v>
      </c>
      <c r="J2524" s="90">
        <v>1</v>
      </c>
      <c r="K2524" s="90" t="s">
        <v>2671</v>
      </c>
      <c r="L2524" s="90" t="s">
        <v>5517</v>
      </c>
      <c r="O2524" s="90">
        <v>1</v>
      </c>
      <c r="P2524" s="90">
        <v>20</v>
      </c>
      <c r="Q2524" s="55">
        <f t="shared" si="82"/>
        <v>25</v>
      </c>
      <c r="R2524" s="90">
        <v>4</v>
      </c>
      <c r="T2524" s="90" t="s">
        <v>3377</v>
      </c>
      <c r="Y2524" s="90" t="str">
        <f>IF(VLOOKUP(I2524,属性值!A:F,2,FALSE)&lt;17,"",IF(P2524="","",INT(VLOOKUP(P2524,属性值!A:G,R2524+1,FALSE)*VLOOKUP(I2524,属性值!A:F,5,FALSE))))</f>
        <v/>
      </c>
      <c r="Z2524" s="90" t="str">
        <f t="shared" si="81"/>
        <v/>
      </c>
      <c r="AA2524" s="90">
        <f>IF(VLOOKUP(I2524,属性值!A:B,2,FALSE)&gt;16,"",IF(P2524="","",INT(VLOOKUP(P2524,属性值!I:O,R2524+1,FALSE)*VLOOKUP(I2524,属性值!A:D,3,FALSE))))</f>
        <v>130</v>
      </c>
      <c r="AB2524" s="90">
        <f>IF(VLOOKUP(I2524,属性值!A:B,2,FALSE)&gt;16,"",IF(P2524="","",INT(VLOOKUP(P2524,属性值!I:O,R2524+1,FALSE)*VLOOKUP(I2524,属性值!A:D,4,FALSE))))</f>
        <v>260</v>
      </c>
      <c r="AC2524" s="90">
        <v>54</v>
      </c>
      <c r="AD2524" s="90" t="str">
        <f>IF(AC2524="","",VLOOKUP(AC2524,状态名词!A:C,2,FALSE))</f>
        <v>spi</v>
      </c>
      <c r="AE2524" s="90" t="str">
        <f>IF(AC2524="","",VLOOKUP(AC2524,状态名词!A:C,3,FALSE))</f>
        <v>精神</v>
      </c>
      <c r="AF2524" s="90">
        <v>20</v>
      </c>
    </row>
    <row r="2525" spans="1:32">
      <c r="I2525" s="90" t="str">
        <f>IF(H2525="",I2524,VLOOKUP(H2525,装备类型!A:B,2,FALSE))</f>
        <v>项链</v>
      </c>
      <c r="L2525" s="90" t="s">
        <v>225</v>
      </c>
      <c r="Q2525" s="55" t="str">
        <f t="shared" si="82"/>
        <v/>
      </c>
      <c r="Y2525" s="90" t="str">
        <f>IF(VLOOKUP(I2525,属性值!A:F,2,FALSE)&lt;17,"",IF(P2525="","",INT(VLOOKUP(P2525,属性值!A:G,R2525+1,FALSE)*VLOOKUP(I2525,属性值!A:F,5,FALSE))))</f>
        <v/>
      </c>
      <c r="Z2525" s="90" t="str">
        <f t="shared" si="81"/>
        <v/>
      </c>
      <c r="AA2525" s="90" t="str">
        <f>IF(VLOOKUP(I2525,属性值!A:B,2,FALSE)&gt;16,"",IF(P2525="","",INT(VLOOKUP(P2525,属性值!I:O,R2525+1,FALSE)*VLOOKUP(I2525,属性值!A:D,3,FALSE))))</f>
        <v/>
      </c>
      <c r="AB2525" s="90" t="str">
        <f>IF(VLOOKUP(I2525,属性值!A:B,2,FALSE)&gt;16,"",IF(P2525="","",INT(VLOOKUP(P2525,属性值!I:O,R2525+1,FALSE)*VLOOKUP(I2525,属性值!A:D,4,FALSE))))</f>
        <v/>
      </c>
      <c r="AC2525" s="90">
        <v>18</v>
      </c>
      <c r="AD2525" s="90" t="str">
        <f>IF(AC2525="","",VLOOKUP(AC2525,状态名词!A:C,2,FALSE))</f>
        <v>api</v>
      </c>
      <c r="AE2525" s="90" t="str">
        <f>IF(AC2525="","",VLOOKUP(AC2525,状态名词!A:C,3,FALSE))</f>
        <v>法穿</v>
      </c>
      <c r="AF2525" s="90">
        <v>60</v>
      </c>
    </row>
    <row r="2526" spans="1:32">
      <c r="I2526" s="90" t="str">
        <f>IF(H2526="",I2525,VLOOKUP(H2526,装备类型!A:B,2,FALSE))</f>
        <v>项链</v>
      </c>
      <c r="L2526" s="90" t="s">
        <v>225</v>
      </c>
      <c r="Q2526" s="55" t="str">
        <f t="shared" si="82"/>
        <v/>
      </c>
      <c r="Y2526" s="90" t="str">
        <f>IF(VLOOKUP(I2526,属性值!A:F,2,FALSE)&lt;17,"",IF(P2526="","",INT(VLOOKUP(P2526,属性值!A:G,R2526+1,FALSE)*VLOOKUP(I2526,属性值!A:F,5,FALSE))))</f>
        <v/>
      </c>
      <c r="Z2526" s="90" t="str">
        <f t="shared" si="81"/>
        <v/>
      </c>
      <c r="AA2526" s="90" t="str">
        <f>IF(VLOOKUP(I2526,属性值!A:B,2,FALSE)&gt;16,"",IF(P2526="","",INT(VLOOKUP(P2526,属性值!I:O,R2526+1,FALSE)*VLOOKUP(I2526,属性值!A:D,3,FALSE))))</f>
        <v/>
      </c>
      <c r="AB2526" s="90" t="str">
        <f>IF(VLOOKUP(I2526,属性值!A:B,2,FALSE)&gt;16,"",IF(P2526="","",INT(VLOOKUP(P2526,属性值!I:O,R2526+1,FALSE)*VLOOKUP(I2526,属性值!A:D,4,FALSE))))</f>
        <v/>
      </c>
      <c r="AC2526" s="90">
        <v>25</v>
      </c>
      <c r="AD2526" s="90" t="str">
        <f>IF(AC2526="","",VLOOKUP(AC2526,状态名词!A:C,2,FALSE))</f>
        <v>duochong</v>
      </c>
      <c r="AE2526" s="90" t="str">
        <f>IF(AC2526="","",VLOOKUP(AC2526,状态名词!A:C,3,FALSE))</f>
        <v>多重施法</v>
      </c>
      <c r="AF2526" s="90">
        <v>20</v>
      </c>
    </row>
    <row r="2527" spans="1:32">
      <c r="I2527" s="90" t="str">
        <f>IF(H2527="",I2526,VLOOKUP(H2527,装备类型!A:B,2,FALSE))</f>
        <v>项链</v>
      </c>
      <c r="J2527" s="90">
        <v>2</v>
      </c>
      <c r="K2527" s="90" t="s">
        <v>2672</v>
      </c>
      <c r="L2527" s="90" t="s">
        <v>2659</v>
      </c>
      <c r="O2527" s="90">
        <v>1</v>
      </c>
      <c r="P2527" s="90">
        <v>40</v>
      </c>
      <c r="Q2527" s="55">
        <f t="shared" si="82"/>
        <v>45</v>
      </c>
      <c r="R2527" s="90">
        <v>4</v>
      </c>
      <c r="T2527" s="90" t="s">
        <v>3377</v>
      </c>
      <c r="Y2527" s="90" t="str">
        <f>IF(VLOOKUP(I2527,属性值!A:F,2,FALSE)&lt;17,"",IF(P2527="","",INT(VLOOKUP(P2527,属性值!A:G,R2527+1,FALSE)*VLOOKUP(I2527,属性值!A:F,5,FALSE))))</f>
        <v/>
      </c>
      <c r="Z2527" s="90" t="str">
        <f t="shared" si="81"/>
        <v/>
      </c>
      <c r="AA2527" s="90">
        <f>IF(VLOOKUP(I2527,属性值!A:B,2,FALSE)&gt;16,"",IF(P2527="","",INT(VLOOKUP(P2527,属性值!I:O,R2527+1,FALSE)*VLOOKUP(I2527,属性值!A:D,3,FALSE))))</f>
        <v>286</v>
      </c>
      <c r="AB2527" s="90">
        <f>IF(VLOOKUP(I2527,属性值!A:B,2,FALSE)&gt;16,"",IF(P2527="","",INT(VLOOKUP(P2527,属性值!I:O,R2527+1,FALSE)*VLOOKUP(I2527,属性值!A:D,4,FALSE))))</f>
        <v>572</v>
      </c>
      <c r="AC2527" s="90">
        <v>54</v>
      </c>
      <c r="AD2527" s="90" t="str">
        <f>IF(AC2527="","",VLOOKUP(AC2527,状态名词!A:C,2,FALSE))</f>
        <v>spi</v>
      </c>
      <c r="AE2527" s="90" t="str">
        <f>IF(AC2527="","",VLOOKUP(AC2527,状态名词!A:C,3,FALSE))</f>
        <v>精神</v>
      </c>
      <c r="AF2527" s="90">
        <v>40</v>
      </c>
    </row>
    <row r="2528" spans="1:32">
      <c r="I2528" s="90" t="str">
        <f>IF(H2528="",I2527,VLOOKUP(H2528,装备类型!A:B,2,FALSE))</f>
        <v>项链</v>
      </c>
      <c r="L2528" s="90" t="s">
        <v>225</v>
      </c>
      <c r="Q2528" s="55" t="str">
        <f t="shared" si="82"/>
        <v/>
      </c>
      <c r="Y2528" s="90" t="str">
        <f>IF(VLOOKUP(I2528,属性值!A:F,2,FALSE)&lt;17,"",IF(P2528="","",INT(VLOOKUP(P2528,属性值!A:G,R2528+1,FALSE)*VLOOKUP(I2528,属性值!A:F,5,FALSE))))</f>
        <v/>
      </c>
      <c r="Z2528" s="90" t="str">
        <f t="shared" si="81"/>
        <v/>
      </c>
      <c r="AA2528" s="90" t="str">
        <f>IF(VLOOKUP(I2528,属性值!A:B,2,FALSE)&gt;16,"",IF(P2528="","",INT(VLOOKUP(P2528,属性值!I:O,R2528+1,FALSE)*VLOOKUP(I2528,属性值!A:D,3,FALSE))))</f>
        <v/>
      </c>
      <c r="AB2528" s="90" t="str">
        <f>IF(VLOOKUP(I2528,属性值!A:B,2,FALSE)&gt;16,"",IF(P2528="","",INT(VLOOKUP(P2528,属性值!I:O,R2528+1,FALSE)*VLOOKUP(I2528,属性值!A:D,4,FALSE))))</f>
        <v/>
      </c>
      <c r="AC2528" s="90">
        <v>18</v>
      </c>
      <c r="AD2528" s="90" t="str">
        <f>IF(AC2528="","",VLOOKUP(AC2528,状态名词!A:C,2,FALSE))</f>
        <v>api</v>
      </c>
      <c r="AE2528" s="90" t="str">
        <f>IF(AC2528="","",VLOOKUP(AC2528,状态名词!A:C,3,FALSE))</f>
        <v>法穿</v>
      </c>
      <c r="AF2528" s="90">
        <v>100</v>
      </c>
    </row>
    <row r="2529" spans="1:32">
      <c r="I2529" s="90" t="str">
        <f>IF(H2529="",I2528,VLOOKUP(H2529,装备类型!A:B,2,FALSE))</f>
        <v>项链</v>
      </c>
      <c r="L2529" s="90" t="s">
        <v>225</v>
      </c>
      <c r="Q2529" s="55" t="str">
        <f t="shared" si="82"/>
        <v/>
      </c>
      <c r="Y2529" s="90" t="str">
        <f>IF(VLOOKUP(I2529,属性值!A:F,2,FALSE)&lt;17,"",IF(P2529="","",INT(VLOOKUP(P2529,属性值!A:G,R2529+1,FALSE)*VLOOKUP(I2529,属性值!A:F,5,FALSE))))</f>
        <v/>
      </c>
      <c r="Z2529" s="90" t="str">
        <f t="shared" si="81"/>
        <v/>
      </c>
      <c r="AA2529" s="90" t="str">
        <f>IF(VLOOKUP(I2529,属性值!A:B,2,FALSE)&gt;16,"",IF(P2529="","",INT(VLOOKUP(P2529,属性值!I:O,R2529+1,FALSE)*VLOOKUP(I2529,属性值!A:D,3,FALSE))))</f>
        <v/>
      </c>
      <c r="AB2529" s="90" t="str">
        <f>IF(VLOOKUP(I2529,属性值!A:B,2,FALSE)&gt;16,"",IF(P2529="","",INT(VLOOKUP(P2529,属性值!I:O,R2529+1,FALSE)*VLOOKUP(I2529,属性值!A:D,4,FALSE))))</f>
        <v/>
      </c>
      <c r="AC2529" s="90">
        <v>25</v>
      </c>
      <c r="AD2529" s="90" t="str">
        <f>IF(AC2529="","",VLOOKUP(AC2529,状态名词!A:C,2,FALSE))</f>
        <v>duochong</v>
      </c>
      <c r="AE2529" s="90" t="str">
        <f>IF(AC2529="","",VLOOKUP(AC2529,状态名词!A:C,3,FALSE))</f>
        <v>多重施法</v>
      </c>
      <c r="AF2529" s="90">
        <v>50</v>
      </c>
    </row>
    <row r="2530" spans="1:32">
      <c r="I2530" s="90" t="str">
        <f>IF(H2530="",I2529,VLOOKUP(H2530,装备类型!A:B,2,FALSE))</f>
        <v>项链</v>
      </c>
      <c r="J2530" s="90">
        <v>3</v>
      </c>
      <c r="K2530" s="90" t="s">
        <v>2673</v>
      </c>
      <c r="L2530" s="90" t="s">
        <v>2659</v>
      </c>
      <c r="O2530" s="90">
        <v>1</v>
      </c>
      <c r="P2530" s="90">
        <v>60</v>
      </c>
      <c r="Q2530" s="55">
        <f t="shared" si="82"/>
        <v>67</v>
      </c>
      <c r="R2530" s="90">
        <v>5</v>
      </c>
      <c r="T2530" s="90" t="s">
        <v>3377</v>
      </c>
      <c r="U2530" s="90">
        <v>33813</v>
      </c>
      <c r="Y2530" s="90" t="str">
        <f>IF(VLOOKUP(I2530,属性值!A:F,2,FALSE)&lt;17,"",IF(P2530="","",INT(VLOOKUP(P2530,属性值!A:G,R2530+1,FALSE)*VLOOKUP(I2530,属性值!A:F,5,FALSE))))</f>
        <v/>
      </c>
      <c r="Z2530" s="90" t="str">
        <f t="shared" ref="Z2530:Z2593" si="83">Y2530</f>
        <v/>
      </c>
      <c r="AA2530" s="90">
        <f>IF(VLOOKUP(I2530,属性值!A:B,2,FALSE)&gt;16,"",IF(P2530="","",INT(VLOOKUP(P2530,属性值!I:O,R2530+1,FALSE)*VLOOKUP(I2530,属性值!A:D,3,FALSE))))</f>
        <v>642</v>
      </c>
      <c r="AB2530" s="90">
        <f>IF(VLOOKUP(I2530,属性值!A:B,2,FALSE)&gt;16,"",IF(P2530="","",INT(VLOOKUP(P2530,属性值!I:O,R2530+1,FALSE)*VLOOKUP(I2530,属性值!A:D,4,FALSE))))</f>
        <v>1285</v>
      </c>
      <c r="AC2530" s="90">
        <v>54</v>
      </c>
      <c r="AD2530" s="90" t="str">
        <f>IF(AC2530="","",VLOOKUP(AC2530,状态名词!A:C,2,FALSE))</f>
        <v>spi</v>
      </c>
      <c r="AE2530" s="90" t="str">
        <f>IF(AC2530="","",VLOOKUP(AC2530,状态名词!A:C,3,FALSE))</f>
        <v>精神</v>
      </c>
      <c r="AF2530" s="90">
        <v>70</v>
      </c>
    </row>
    <row r="2531" spans="1:32">
      <c r="I2531" s="90" t="str">
        <f>IF(H2531="",I2530,VLOOKUP(H2531,装备类型!A:B,2,FALSE))</f>
        <v>项链</v>
      </c>
      <c r="L2531" s="90" t="s">
        <v>225</v>
      </c>
      <c r="Q2531" s="55" t="str">
        <f t="shared" si="82"/>
        <v/>
      </c>
      <c r="Y2531" s="90" t="str">
        <f>IF(VLOOKUP(I2531,属性值!A:F,2,FALSE)&lt;17,"",IF(P2531="","",INT(VLOOKUP(P2531,属性值!A:G,R2531+1,FALSE)*VLOOKUP(I2531,属性值!A:F,5,FALSE))))</f>
        <v/>
      </c>
      <c r="Z2531" s="90" t="str">
        <f t="shared" si="83"/>
        <v/>
      </c>
      <c r="AA2531" s="90" t="str">
        <f>IF(VLOOKUP(I2531,属性值!A:B,2,FALSE)&gt;16,"",IF(P2531="","",INT(VLOOKUP(P2531,属性值!I:O,R2531+1,FALSE)*VLOOKUP(I2531,属性值!A:D,3,FALSE))))</f>
        <v/>
      </c>
      <c r="AB2531" s="90" t="str">
        <f>IF(VLOOKUP(I2531,属性值!A:B,2,FALSE)&gt;16,"",IF(P2531="","",INT(VLOOKUP(P2531,属性值!I:O,R2531+1,FALSE)*VLOOKUP(I2531,属性值!A:D,4,FALSE))))</f>
        <v/>
      </c>
      <c r="AC2531" s="90">
        <v>18</v>
      </c>
      <c r="AD2531" s="90" t="str">
        <f>IF(AC2531="","",VLOOKUP(AC2531,状态名词!A:C,2,FALSE))</f>
        <v>api</v>
      </c>
      <c r="AE2531" s="90" t="str">
        <f>IF(AC2531="","",VLOOKUP(AC2531,状态名词!A:C,3,FALSE))</f>
        <v>法穿</v>
      </c>
      <c r="AF2531" s="90">
        <v>160</v>
      </c>
    </row>
    <row r="2532" spans="1:32">
      <c r="I2532" s="90" t="str">
        <f>IF(H2532="",I2531,VLOOKUP(H2532,装备类型!A:B,2,FALSE))</f>
        <v>项链</v>
      </c>
      <c r="L2532" s="90" t="s">
        <v>225</v>
      </c>
      <c r="Q2532" s="55" t="str">
        <f t="shared" si="82"/>
        <v/>
      </c>
      <c r="Y2532" s="90" t="str">
        <f>IF(VLOOKUP(I2532,属性值!A:F,2,FALSE)&lt;17,"",IF(P2532="","",INT(VLOOKUP(P2532,属性值!A:G,R2532+1,FALSE)*VLOOKUP(I2532,属性值!A:F,5,FALSE))))</f>
        <v/>
      </c>
      <c r="Z2532" s="90" t="str">
        <f t="shared" si="83"/>
        <v/>
      </c>
      <c r="AA2532" s="90" t="str">
        <f>IF(VLOOKUP(I2532,属性值!A:B,2,FALSE)&gt;16,"",IF(P2532="","",INT(VLOOKUP(P2532,属性值!I:O,R2532+1,FALSE)*VLOOKUP(I2532,属性值!A:D,3,FALSE))))</f>
        <v/>
      </c>
      <c r="AB2532" s="90" t="str">
        <f>IF(VLOOKUP(I2532,属性值!A:B,2,FALSE)&gt;16,"",IF(P2532="","",INT(VLOOKUP(P2532,属性值!I:O,R2532+1,FALSE)*VLOOKUP(I2532,属性值!A:D,4,FALSE))))</f>
        <v/>
      </c>
      <c r="AC2532" s="90">
        <v>25</v>
      </c>
      <c r="AD2532" s="90" t="str">
        <f>IF(AC2532="","",VLOOKUP(AC2532,状态名词!A:C,2,FALSE))</f>
        <v>duochong</v>
      </c>
      <c r="AE2532" s="90" t="str">
        <f>IF(AC2532="","",VLOOKUP(AC2532,状态名词!A:C,3,FALSE))</f>
        <v>多重施法</v>
      </c>
      <c r="AF2532" s="90">
        <v>80</v>
      </c>
    </row>
    <row r="2533" spans="1:32">
      <c r="A2533" s="90">
        <v>16174</v>
      </c>
      <c r="B2533" s="90">
        <v>20</v>
      </c>
      <c r="C2533" s="90">
        <v>4</v>
      </c>
      <c r="D2533" s="90">
        <v>20</v>
      </c>
      <c r="E2533" s="90">
        <v>5</v>
      </c>
      <c r="F2533" s="90">
        <v>-10</v>
      </c>
      <c r="H2533" s="90">
        <v>16</v>
      </c>
      <c r="I2533" s="90" t="str">
        <f>IF(H2533="",I2532,VLOOKUP(H2533,装备类型!A:B,2,FALSE))</f>
        <v>手镯</v>
      </c>
      <c r="J2533" s="90">
        <v>1</v>
      </c>
      <c r="K2533" s="90" t="s">
        <v>2674</v>
      </c>
      <c r="L2533" s="90" t="s">
        <v>5517</v>
      </c>
      <c r="O2533" s="90">
        <v>1</v>
      </c>
      <c r="P2533" s="90">
        <v>20</v>
      </c>
      <c r="Q2533" s="55">
        <f t="shared" si="82"/>
        <v>25</v>
      </c>
      <c r="R2533" s="90">
        <v>4</v>
      </c>
      <c r="T2533" s="90" t="s">
        <v>3378</v>
      </c>
      <c r="Y2533" s="90" t="str">
        <f>IF(VLOOKUP(I2533,属性值!A:F,2,FALSE)&lt;17,"",IF(P2533="","",INT(VLOOKUP(P2533,属性值!A:G,R2533+1,FALSE)*VLOOKUP(I2533,属性值!A:F,5,FALSE))))</f>
        <v/>
      </c>
      <c r="Z2533" s="90" t="str">
        <f t="shared" si="83"/>
        <v/>
      </c>
      <c r="AA2533" s="90">
        <f>IF(VLOOKUP(I2533,属性值!A:B,2,FALSE)&gt;16,"",IF(P2533="","",INT(VLOOKUP(P2533,属性值!I:O,R2533+1,FALSE)*VLOOKUP(I2533,属性值!A:D,3,FALSE))))</f>
        <v>130</v>
      </c>
      <c r="AB2533" s="90">
        <f>IF(VLOOKUP(I2533,属性值!A:B,2,FALSE)&gt;16,"",IF(P2533="","",INT(VLOOKUP(P2533,属性值!I:O,R2533+1,FALSE)*VLOOKUP(I2533,属性值!A:D,4,FALSE))))</f>
        <v>260</v>
      </c>
      <c r="AC2533" s="90">
        <v>54</v>
      </c>
      <c r="AD2533" s="90" t="str">
        <f>IF(AC2533="","",VLOOKUP(AC2533,状态名词!A:C,2,FALSE))</f>
        <v>spi</v>
      </c>
      <c r="AE2533" s="90" t="str">
        <f>IF(AC2533="","",VLOOKUP(AC2533,状态名词!A:C,3,FALSE))</f>
        <v>精神</v>
      </c>
      <c r="AF2533" s="90">
        <v>20</v>
      </c>
    </row>
    <row r="2534" spans="1:32">
      <c r="I2534" s="90" t="str">
        <f>IF(H2534="",I2533,VLOOKUP(H2534,装备类型!A:B,2,FALSE))</f>
        <v>手镯</v>
      </c>
      <c r="L2534" s="90" t="s">
        <v>225</v>
      </c>
      <c r="Q2534" s="55" t="str">
        <f t="shared" si="82"/>
        <v/>
      </c>
      <c r="Y2534" s="90" t="str">
        <f>IF(VLOOKUP(I2534,属性值!A:F,2,FALSE)&lt;17,"",IF(P2534="","",INT(VLOOKUP(P2534,属性值!A:G,R2534+1,FALSE)*VLOOKUP(I2534,属性值!A:F,5,FALSE))))</f>
        <v/>
      </c>
      <c r="Z2534" s="90" t="str">
        <f t="shared" si="83"/>
        <v/>
      </c>
      <c r="AA2534" s="90" t="str">
        <f>IF(VLOOKUP(I2534,属性值!A:B,2,FALSE)&gt;16,"",IF(P2534="","",INT(VLOOKUP(P2534,属性值!I:O,R2534+1,FALSE)*VLOOKUP(I2534,属性值!A:D,3,FALSE))))</f>
        <v/>
      </c>
      <c r="AB2534" s="90" t="str">
        <f>IF(VLOOKUP(I2534,属性值!A:B,2,FALSE)&gt;16,"",IF(P2534="","",INT(VLOOKUP(P2534,属性值!I:O,R2534+1,FALSE)*VLOOKUP(I2534,属性值!A:D,4,FALSE))))</f>
        <v/>
      </c>
      <c r="AC2534" s="90">
        <v>18</v>
      </c>
      <c r="AD2534" s="90" t="str">
        <f>IF(AC2534="","",VLOOKUP(AC2534,状态名词!A:C,2,FALSE))</f>
        <v>api</v>
      </c>
      <c r="AE2534" s="90" t="str">
        <f>IF(AC2534="","",VLOOKUP(AC2534,状态名词!A:C,3,FALSE))</f>
        <v>法穿</v>
      </c>
      <c r="AF2534" s="90">
        <v>60</v>
      </c>
    </row>
    <row r="2535" spans="1:32">
      <c r="I2535" s="90" t="str">
        <f>IF(H2535="",I2534,VLOOKUP(H2535,装备类型!A:B,2,FALSE))</f>
        <v>手镯</v>
      </c>
      <c r="L2535" s="90" t="s">
        <v>225</v>
      </c>
      <c r="Q2535" s="55" t="str">
        <f t="shared" si="82"/>
        <v/>
      </c>
      <c r="Y2535" s="90" t="str">
        <f>IF(VLOOKUP(I2535,属性值!A:F,2,FALSE)&lt;17,"",IF(P2535="","",INT(VLOOKUP(P2535,属性值!A:G,R2535+1,FALSE)*VLOOKUP(I2535,属性值!A:F,5,FALSE))))</f>
        <v/>
      </c>
      <c r="Z2535" s="90" t="str">
        <f t="shared" si="83"/>
        <v/>
      </c>
      <c r="AA2535" s="90" t="str">
        <f>IF(VLOOKUP(I2535,属性值!A:B,2,FALSE)&gt;16,"",IF(P2535="","",INT(VLOOKUP(P2535,属性值!I:O,R2535+1,FALSE)*VLOOKUP(I2535,属性值!A:D,3,FALSE))))</f>
        <v/>
      </c>
      <c r="AB2535" s="90" t="str">
        <f>IF(VLOOKUP(I2535,属性值!A:B,2,FALSE)&gt;16,"",IF(P2535="","",INT(VLOOKUP(P2535,属性值!I:O,R2535+1,FALSE)*VLOOKUP(I2535,属性值!A:D,4,FALSE))))</f>
        <v/>
      </c>
      <c r="AC2535" s="90">
        <v>25</v>
      </c>
      <c r="AD2535" s="90" t="str">
        <f>IF(AC2535="","",VLOOKUP(AC2535,状态名词!A:C,2,FALSE))</f>
        <v>duochong</v>
      </c>
      <c r="AE2535" s="90" t="str">
        <f>IF(AC2535="","",VLOOKUP(AC2535,状态名词!A:C,3,FALSE))</f>
        <v>多重施法</v>
      </c>
      <c r="AF2535" s="90">
        <v>20</v>
      </c>
    </row>
    <row r="2536" spans="1:32">
      <c r="I2536" s="90" t="str">
        <f>IF(H2536="",I2535,VLOOKUP(H2536,装备类型!A:B,2,FALSE))</f>
        <v>手镯</v>
      </c>
      <c r="J2536" s="90">
        <v>2</v>
      </c>
      <c r="K2536" s="90" t="s">
        <v>2675</v>
      </c>
      <c r="L2536" s="90" t="s">
        <v>2659</v>
      </c>
      <c r="O2536" s="90">
        <v>1</v>
      </c>
      <c r="P2536" s="90">
        <v>40</v>
      </c>
      <c r="Q2536" s="55">
        <f t="shared" si="82"/>
        <v>45</v>
      </c>
      <c r="R2536" s="90">
        <v>4</v>
      </c>
      <c r="T2536" s="90" t="s">
        <v>3378</v>
      </c>
      <c r="Y2536" s="90" t="str">
        <f>IF(VLOOKUP(I2536,属性值!A:F,2,FALSE)&lt;17,"",IF(P2536="","",INT(VLOOKUP(P2536,属性值!A:G,R2536+1,FALSE)*VLOOKUP(I2536,属性值!A:F,5,FALSE))))</f>
        <v/>
      </c>
      <c r="Z2536" s="90" t="str">
        <f t="shared" si="83"/>
        <v/>
      </c>
      <c r="AA2536" s="90">
        <f>IF(VLOOKUP(I2536,属性值!A:B,2,FALSE)&gt;16,"",IF(P2536="","",INT(VLOOKUP(P2536,属性值!I:O,R2536+1,FALSE)*VLOOKUP(I2536,属性值!A:D,3,FALSE))))</f>
        <v>286</v>
      </c>
      <c r="AB2536" s="90">
        <f>IF(VLOOKUP(I2536,属性值!A:B,2,FALSE)&gt;16,"",IF(P2536="","",INT(VLOOKUP(P2536,属性值!I:O,R2536+1,FALSE)*VLOOKUP(I2536,属性值!A:D,4,FALSE))))</f>
        <v>572</v>
      </c>
      <c r="AC2536" s="90">
        <v>54</v>
      </c>
      <c r="AD2536" s="90" t="str">
        <f>IF(AC2536="","",VLOOKUP(AC2536,状态名词!A:C,2,FALSE))</f>
        <v>spi</v>
      </c>
      <c r="AE2536" s="90" t="str">
        <f>IF(AC2536="","",VLOOKUP(AC2536,状态名词!A:C,3,FALSE))</f>
        <v>精神</v>
      </c>
      <c r="AF2536" s="90">
        <v>40</v>
      </c>
    </row>
    <row r="2537" spans="1:32">
      <c r="I2537" s="90" t="str">
        <f>IF(H2537="",I2536,VLOOKUP(H2537,装备类型!A:B,2,FALSE))</f>
        <v>手镯</v>
      </c>
      <c r="L2537" s="90" t="s">
        <v>225</v>
      </c>
      <c r="Q2537" s="55" t="str">
        <f t="shared" si="82"/>
        <v/>
      </c>
      <c r="Y2537" s="90" t="str">
        <f>IF(VLOOKUP(I2537,属性值!A:F,2,FALSE)&lt;17,"",IF(P2537="","",INT(VLOOKUP(P2537,属性值!A:G,R2537+1,FALSE)*VLOOKUP(I2537,属性值!A:F,5,FALSE))))</f>
        <v/>
      </c>
      <c r="Z2537" s="90" t="str">
        <f t="shared" si="83"/>
        <v/>
      </c>
      <c r="AA2537" s="90" t="str">
        <f>IF(VLOOKUP(I2537,属性值!A:B,2,FALSE)&gt;16,"",IF(P2537="","",INT(VLOOKUP(P2537,属性值!I:O,R2537+1,FALSE)*VLOOKUP(I2537,属性值!A:D,3,FALSE))))</f>
        <v/>
      </c>
      <c r="AB2537" s="90" t="str">
        <f>IF(VLOOKUP(I2537,属性值!A:B,2,FALSE)&gt;16,"",IF(P2537="","",INT(VLOOKUP(P2537,属性值!I:O,R2537+1,FALSE)*VLOOKUP(I2537,属性值!A:D,4,FALSE))))</f>
        <v/>
      </c>
      <c r="AC2537" s="90">
        <v>18</v>
      </c>
      <c r="AD2537" s="90" t="str">
        <f>IF(AC2537="","",VLOOKUP(AC2537,状态名词!A:C,2,FALSE))</f>
        <v>api</v>
      </c>
      <c r="AE2537" s="90" t="str">
        <f>IF(AC2537="","",VLOOKUP(AC2537,状态名词!A:C,3,FALSE))</f>
        <v>法穿</v>
      </c>
      <c r="AF2537" s="90">
        <v>100</v>
      </c>
    </row>
    <row r="2538" spans="1:32">
      <c r="I2538" s="90" t="str">
        <f>IF(H2538="",I2537,VLOOKUP(H2538,装备类型!A:B,2,FALSE))</f>
        <v>手镯</v>
      </c>
      <c r="L2538" s="90" t="s">
        <v>225</v>
      </c>
      <c r="Q2538" s="55" t="str">
        <f t="shared" si="82"/>
        <v/>
      </c>
      <c r="Y2538" s="90" t="str">
        <f>IF(VLOOKUP(I2538,属性值!A:F,2,FALSE)&lt;17,"",IF(P2538="","",INT(VLOOKUP(P2538,属性值!A:G,R2538+1,FALSE)*VLOOKUP(I2538,属性值!A:F,5,FALSE))))</f>
        <v/>
      </c>
      <c r="Z2538" s="90" t="str">
        <f t="shared" si="83"/>
        <v/>
      </c>
      <c r="AA2538" s="90" t="str">
        <f>IF(VLOOKUP(I2538,属性值!A:B,2,FALSE)&gt;16,"",IF(P2538="","",INT(VLOOKUP(P2538,属性值!I:O,R2538+1,FALSE)*VLOOKUP(I2538,属性值!A:D,3,FALSE))))</f>
        <v/>
      </c>
      <c r="AB2538" s="90" t="str">
        <f>IF(VLOOKUP(I2538,属性值!A:B,2,FALSE)&gt;16,"",IF(P2538="","",INT(VLOOKUP(P2538,属性值!I:O,R2538+1,FALSE)*VLOOKUP(I2538,属性值!A:D,4,FALSE))))</f>
        <v/>
      </c>
      <c r="AC2538" s="90">
        <v>25</v>
      </c>
      <c r="AD2538" s="90" t="str">
        <f>IF(AC2538="","",VLOOKUP(AC2538,状态名词!A:C,2,FALSE))</f>
        <v>duochong</v>
      </c>
      <c r="AE2538" s="90" t="str">
        <f>IF(AC2538="","",VLOOKUP(AC2538,状态名词!A:C,3,FALSE))</f>
        <v>多重施法</v>
      </c>
      <c r="AF2538" s="90">
        <v>50</v>
      </c>
    </row>
    <row r="2539" spans="1:32">
      <c r="I2539" s="90" t="str">
        <f>IF(H2539="",I2538,VLOOKUP(H2539,装备类型!A:B,2,FALSE))</f>
        <v>手镯</v>
      </c>
      <c r="J2539" s="90">
        <v>3</v>
      </c>
      <c r="K2539" s="90" t="s">
        <v>2676</v>
      </c>
      <c r="L2539" s="90" t="s">
        <v>2659</v>
      </c>
      <c r="O2539" s="90">
        <v>1</v>
      </c>
      <c r="P2539" s="90">
        <v>60</v>
      </c>
      <c r="Q2539" s="55">
        <f t="shared" si="82"/>
        <v>67</v>
      </c>
      <c r="R2539" s="90">
        <v>5</v>
      </c>
      <c r="T2539" s="90" t="s">
        <v>3378</v>
      </c>
      <c r="U2539" s="90">
        <v>33814</v>
      </c>
      <c r="Y2539" s="90" t="str">
        <f>IF(VLOOKUP(I2539,属性值!A:F,2,FALSE)&lt;17,"",IF(P2539="","",INT(VLOOKUP(P2539,属性值!A:G,R2539+1,FALSE)*VLOOKUP(I2539,属性值!A:F,5,FALSE))))</f>
        <v/>
      </c>
      <c r="Z2539" s="90" t="str">
        <f t="shared" si="83"/>
        <v/>
      </c>
      <c r="AA2539" s="90">
        <f>IF(VLOOKUP(I2539,属性值!A:B,2,FALSE)&gt;16,"",IF(P2539="","",INT(VLOOKUP(P2539,属性值!I:O,R2539+1,FALSE)*VLOOKUP(I2539,属性值!A:D,3,FALSE))))</f>
        <v>642</v>
      </c>
      <c r="AB2539" s="90">
        <f>IF(VLOOKUP(I2539,属性值!A:B,2,FALSE)&gt;16,"",IF(P2539="","",INT(VLOOKUP(P2539,属性值!I:O,R2539+1,FALSE)*VLOOKUP(I2539,属性值!A:D,4,FALSE))))</f>
        <v>1285</v>
      </c>
      <c r="AC2539" s="90">
        <v>54</v>
      </c>
      <c r="AD2539" s="90" t="str">
        <f>IF(AC2539="","",VLOOKUP(AC2539,状态名词!A:C,2,FALSE))</f>
        <v>spi</v>
      </c>
      <c r="AE2539" s="90" t="str">
        <f>IF(AC2539="","",VLOOKUP(AC2539,状态名词!A:C,3,FALSE))</f>
        <v>精神</v>
      </c>
      <c r="AF2539" s="90">
        <v>70</v>
      </c>
    </row>
    <row r="2540" spans="1:32">
      <c r="I2540" s="90" t="str">
        <f>IF(H2540="",I2539,VLOOKUP(H2540,装备类型!A:B,2,FALSE))</f>
        <v>手镯</v>
      </c>
      <c r="L2540" s="90" t="s">
        <v>225</v>
      </c>
      <c r="Q2540" s="55" t="str">
        <f t="shared" si="82"/>
        <v/>
      </c>
      <c r="Y2540" s="90" t="str">
        <f>IF(VLOOKUP(I2540,属性值!A:F,2,FALSE)&lt;17,"",IF(P2540="","",INT(VLOOKUP(P2540,属性值!A:G,R2540+1,FALSE)*VLOOKUP(I2540,属性值!A:F,5,FALSE))))</f>
        <v/>
      </c>
      <c r="Z2540" s="90" t="str">
        <f t="shared" si="83"/>
        <v/>
      </c>
      <c r="AA2540" s="90" t="str">
        <f>IF(VLOOKUP(I2540,属性值!A:B,2,FALSE)&gt;16,"",IF(P2540="","",INT(VLOOKUP(P2540,属性值!I:O,R2540+1,FALSE)*VLOOKUP(I2540,属性值!A:D,3,FALSE))))</f>
        <v/>
      </c>
      <c r="AB2540" s="90" t="str">
        <f>IF(VLOOKUP(I2540,属性值!A:B,2,FALSE)&gt;16,"",IF(P2540="","",INT(VLOOKUP(P2540,属性值!I:O,R2540+1,FALSE)*VLOOKUP(I2540,属性值!A:D,4,FALSE))))</f>
        <v/>
      </c>
      <c r="AC2540" s="90">
        <v>18</v>
      </c>
      <c r="AD2540" s="90" t="str">
        <f>IF(AC2540="","",VLOOKUP(AC2540,状态名词!A:C,2,FALSE))</f>
        <v>api</v>
      </c>
      <c r="AE2540" s="90" t="str">
        <f>IF(AC2540="","",VLOOKUP(AC2540,状态名词!A:C,3,FALSE))</f>
        <v>法穿</v>
      </c>
      <c r="AF2540" s="90">
        <v>160</v>
      </c>
    </row>
    <row r="2541" spans="1:32">
      <c r="I2541" s="90" t="str">
        <f>IF(H2541="",I2540,VLOOKUP(H2541,装备类型!A:B,2,FALSE))</f>
        <v>手镯</v>
      </c>
      <c r="L2541" s="90" t="s">
        <v>225</v>
      </c>
      <c r="Q2541" s="55" t="str">
        <f t="shared" si="82"/>
        <v/>
      </c>
      <c r="Y2541" s="90" t="str">
        <f>IF(VLOOKUP(I2541,属性值!A:F,2,FALSE)&lt;17,"",IF(P2541="","",INT(VLOOKUP(P2541,属性值!A:G,R2541+1,FALSE)*VLOOKUP(I2541,属性值!A:F,5,FALSE))))</f>
        <v/>
      </c>
      <c r="Z2541" s="90" t="str">
        <f t="shared" si="83"/>
        <v/>
      </c>
      <c r="AA2541" s="90" t="str">
        <f>IF(VLOOKUP(I2541,属性值!A:B,2,FALSE)&gt;16,"",IF(P2541="","",INT(VLOOKUP(P2541,属性值!I:O,R2541+1,FALSE)*VLOOKUP(I2541,属性值!A:D,3,FALSE))))</f>
        <v/>
      </c>
      <c r="AB2541" s="90" t="str">
        <f>IF(VLOOKUP(I2541,属性值!A:B,2,FALSE)&gt;16,"",IF(P2541="","",INT(VLOOKUP(P2541,属性值!I:O,R2541+1,FALSE)*VLOOKUP(I2541,属性值!A:D,4,FALSE))))</f>
        <v/>
      </c>
      <c r="AC2541" s="90">
        <v>25</v>
      </c>
      <c r="AD2541" s="90" t="str">
        <f>IF(AC2541="","",VLOOKUP(AC2541,状态名词!A:C,2,FALSE))</f>
        <v>duochong</v>
      </c>
      <c r="AE2541" s="90" t="str">
        <f>IF(AC2541="","",VLOOKUP(AC2541,状态名词!A:C,3,FALSE))</f>
        <v>多重施法</v>
      </c>
      <c r="AF2541" s="90">
        <v>80</v>
      </c>
    </row>
    <row r="2542" spans="1:32">
      <c r="A2542" s="90">
        <v>16175</v>
      </c>
      <c r="B2542" s="90">
        <v>20</v>
      </c>
      <c r="C2542" s="90">
        <v>4</v>
      </c>
      <c r="D2542" s="90">
        <v>20</v>
      </c>
      <c r="E2542" s="90">
        <v>5</v>
      </c>
      <c r="F2542" s="90">
        <v>-10</v>
      </c>
      <c r="H2542" s="90">
        <v>11</v>
      </c>
      <c r="I2542" s="90" t="str">
        <f>IF(H2542="",I2541,VLOOKUP(H2542,装备类型!A:B,2,FALSE))</f>
        <v>头部</v>
      </c>
      <c r="J2542" s="90">
        <v>1</v>
      </c>
      <c r="K2542" s="90" t="s">
        <v>2677</v>
      </c>
      <c r="L2542" s="90" t="s">
        <v>5518</v>
      </c>
      <c r="O2542" s="90">
        <v>1</v>
      </c>
      <c r="P2542" s="90">
        <v>20</v>
      </c>
      <c r="Q2542" s="55">
        <f t="shared" si="82"/>
        <v>25</v>
      </c>
      <c r="R2542" s="90">
        <v>4</v>
      </c>
      <c r="T2542" s="90" t="s">
        <v>3379</v>
      </c>
      <c r="Y2542" s="90" t="str">
        <f>IF(VLOOKUP(I2542,属性值!A:F,2,FALSE)&lt;17,"",IF(P2542="","",INT(VLOOKUP(P2542,属性值!A:G,R2542+1,FALSE)*VLOOKUP(I2542,属性值!A:F,5,FALSE))))</f>
        <v/>
      </c>
      <c r="Z2542" s="90" t="str">
        <f t="shared" si="83"/>
        <v/>
      </c>
      <c r="AA2542" s="90">
        <f>IF(VLOOKUP(I2542,属性值!A:B,2,FALSE)&gt;16,"",IF(P2542="","",INT(VLOOKUP(P2542,属性值!I:O,R2542+1,FALSE)*VLOOKUP(I2542,属性值!A:D,3,FALSE))))</f>
        <v>260</v>
      </c>
      <c r="AB2542" s="90">
        <f>IF(VLOOKUP(I2542,属性值!A:B,2,FALSE)&gt;16,"",IF(P2542="","",INT(VLOOKUP(P2542,属性值!I:O,R2542+1,FALSE)*VLOOKUP(I2542,属性值!A:D,4,FALSE))))</f>
        <v>130</v>
      </c>
      <c r="AC2542" s="90">
        <v>58</v>
      </c>
      <c r="AD2542" s="90" t="str">
        <f>IF(AC2542="","",VLOOKUP(AC2542,状态名词!A:C,2,FALSE))</f>
        <v>vit</v>
      </c>
      <c r="AE2542" s="90" t="str">
        <f>IF(AC2542="","",VLOOKUP(AC2542,状态名词!A:C,3,FALSE))</f>
        <v>体力</v>
      </c>
      <c r="AF2542" s="90">
        <v>40</v>
      </c>
    </row>
    <row r="2543" spans="1:32">
      <c r="I2543" s="90" t="str">
        <f>IF(H2543="",I2542,VLOOKUP(H2543,装备类型!A:B,2,FALSE))</f>
        <v>头部</v>
      </c>
      <c r="L2543" s="90" t="s">
        <v>225</v>
      </c>
      <c r="Q2543" s="55" t="str">
        <f t="shared" si="82"/>
        <v/>
      </c>
      <c r="Y2543" s="90" t="str">
        <f>IF(VLOOKUP(I2543,属性值!A:F,2,FALSE)&lt;17,"",IF(P2543="","",INT(VLOOKUP(P2543,属性值!A:G,R2543+1,FALSE)*VLOOKUP(I2543,属性值!A:F,5,FALSE))))</f>
        <v/>
      </c>
      <c r="Z2543" s="90" t="str">
        <f t="shared" si="83"/>
        <v/>
      </c>
      <c r="AA2543" s="90" t="str">
        <f>IF(VLOOKUP(I2543,属性值!A:B,2,FALSE)&gt;16,"",IF(P2543="","",INT(VLOOKUP(P2543,属性值!I:O,R2543+1,FALSE)*VLOOKUP(I2543,属性值!A:D,3,FALSE))))</f>
        <v/>
      </c>
      <c r="AB2543" s="90" t="str">
        <f>IF(VLOOKUP(I2543,属性值!A:B,2,FALSE)&gt;16,"",IF(P2543="","",INT(VLOOKUP(P2543,属性值!I:O,R2543+1,FALSE)*VLOOKUP(I2543,属性值!A:D,4,FALSE))))</f>
        <v/>
      </c>
      <c r="AC2543" s="90">
        <v>19</v>
      </c>
      <c r="AD2543" s="90" t="str">
        <f>IF(AC2543="","",VLOOKUP(AC2543,状态名词!A:C,2,FALSE))</f>
        <v>rating</v>
      </c>
      <c r="AE2543" s="90" t="str">
        <f>IF(AC2543="","",VLOOKUP(AC2543,状态名词!A:C,3,FALSE))</f>
        <v>暴击+</v>
      </c>
      <c r="AF2543" s="90">
        <v>240</v>
      </c>
    </row>
    <row r="2544" spans="1:32">
      <c r="I2544" s="90" t="str">
        <f>IF(H2544="",I2543,VLOOKUP(H2544,装备类型!A:B,2,FALSE))</f>
        <v>头部</v>
      </c>
      <c r="L2544" s="90" t="s">
        <v>225</v>
      </c>
      <c r="Q2544" s="55" t="str">
        <f t="shared" si="82"/>
        <v/>
      </c>
      <c r="Y2544" s="90" t="str">
        <f>IF(VLOOKUP(I2544,属性值!A:F,2,FALSE)&lt;17,"",IF(P2544="","",INT(VLOOKUP(P2544,属性值!A:G,R2544+1,FALSE)*VLOOKUP(I2544,属性值!A:F,5,FALSE))))</f>
        <v/>
      </c>
      <c r="Z2544" s="90" t="str">
        <f t="shared" si="83"/>
        <v/>
      </c>
      <c r="AA2544" s="90" t="str">
        <f>IF(VLOOKUP(I2544,属性值!A:B,2,FALSE)&gt;16,"",IF(P2544="","",INT(VLOOKUP(P2544,属性值!I:O,R2544+1,FALSE)*VLOOKUP(I2544,属性值!A:D,3,FALSE))))</f>
        <v/>
      </c>
      <c r="AB2544" s="90" t="str">
        <f>IF(VLOOKUP(I2544,属性值!A:B,2,FALSE)&gt;16,"",IF(P2544="","",INT(VLOOKUP(P2544,属性值!I:O,R2544+1,FALSE)*VLOOKUP(I2544,属性值!A:D,4,FALSE))))</f>
        <v/>
      </c>
      <c r="AC2544" s="90">
        <v>20</v>
      </c>
      <c r="AD2544" s="90" t="str">
        <f>IF(AC2544="","",VLOOKUP(AC2544,状态名词!A:C,2,FALSE))</f>
        <v>ratingdamage</v>
      </c>
      <c r="AE2544" s="90" t="str">
        <f>IF(AC2544="","",VLOOKUP(AC2544,状态名词!A:C,3,FALSE))</f>
        <v>暴伤+</v>
      </c>
      <c r="AF2544" s="90">
        <v>360</v>
      </c>
    </row>
    <row r="2545" spans="1:32">
      <c r="I2545" s="90" t="str">
        <f>IF(H2545="",I2544,VLOOKUP(H2545,装备类型!A:B,2,FALSE))</f>
        <v>头部</v>
      </c>
      <c r="J2545" s="90">
        <v>2</v>
      </c>
      <c r="K2545" s="90" t="s">
        <v>2679</v>
      </c>
      <c r="L2545" s="90" t="s">
        <v>2678</v>
      </c>
      <c r="O2545" s="90">
        <v>1</v>
      </c>
      <c r="P2545" s="90">
        <v>40</v>
      </c>
      <c r="Q2545" s="55">
        <f t="shared" si="82"/>
        <v>45</v>
      </c>
      <c r="R2545" s="90">
        <v>4</v>
      </c>
      <c r="T2545" s="90" t="s">
        <v>3379</v>
      </c>
      <c r="Y2545" s="90" t="str">
        <f>IF(VLOOKUP(I2545,属性值!A:F,2,FALSE)&lt;17,"",IF(P2545="","",INT(VLOOKUP(P2545,属性值!A:G,R2545+1,FALSE)*VLOOKUP(I2545,属性值!A:F,5,FALSE))))</f>
        <v/>
      </c>
      <c r="Z2545" s="90" t="str">
        <f t="shared" si="83"/>
        <v/>
      </c>
      <c r="AA2545" s="90">
        <f>IF(VLOOKUP(I2545,属性值!A:B,2,FALSE)&gt;16,"",IF(P2545="","",INT(VLOOKUP(P2545,属性值!I:O,R2545+1,FALSE)*VLOOKUP(I2545,属性值!A:D,3,FALSE))))</f>
        <v>572</v>
      </c>
      <c r="AB2545" s="90">
        <f>IF(VLOOKUP(I2545,属性值!A:B,2,FALSE)&gt;16,"",IF(P2545="","",INT(VLOOKUP(P2545,属性值!I:O,R2545+1,FALSE)*VLOOKUP(I2545,属性值!A:D,4,FALSE))))</f>
        <v>286</v>
      </c>
      <c r="AC2545" s="90">
        <v>58</v>
      </c>
      <c r="AD2545" s="90" t="str">
        <f>IF(AC2545="","",VLOOKUP(AC2545,状态名词!A:C,2,FALSE))</f>
        <v>vit</v>
      </c>
      <c r="AE2545" s="90" t="str">
        <f>IF(AC2545="","",VLOOKUP(AC2545,状态名词!A:C,3,FALSE))</f>
        <v>体力</v>
      </c>
      <c r="AF2545" s="90">
        <v>70</v>
      </c>
    </row>
    <row r="2546" spans="1:32">
      <c r="I2546" s="90" t="str">
        <f>IF(H2546="",I2545,VLOOKUP(H2546,装备类型!A:B,2,FALSE))</f>
        <v>头部</v>
      </c>
      <c r="L2546" s="90" t="s">
        <v>225</v>
      </c>
      <c r="Q2546" s="55" t="str">
        <f t="shared" si="82"/>
        <v/>
      </c>
      <c r="Y2546" s="90" t="str">
        <f>IF(VLOOKUP(I2546,属性值!A:F,2,FALSE)&lt;17,"",IF(P2546="","",INT(VLOOKUP(P2546,属性值!A:G,R2546+1,FALSE)*VLOOKUP(I2546,属性值!A:F,5,FALSE))))</f>
        <v/>
      </c>
      <c r="Z2546" s="90" t="str">
        <f t="shared" si="83"/>
        <v/>
      </c>
      <c r="AA2546" s="90" t="str">
        <f>IF(VLOOKUP(I2546,属性值!A:B,2,FALSE)&gt;16,"",IF(P2546="","",INT(VLOOKUP(P2546,属性值!I:O,R2546+1,FALSE)*VLOOKUP(I2546,属性值!A:D,3,FALSE))))</f>
        <v/>
      </c>
      <c r="AB2546" s="90" t="str">
        <f>IF(VLOOKUP(I2546,属性值!A:B,2,FALSE)&gt;16,"",IF(P2546="","",INT(VLOOKUP(P2546,属性值!I:O,R2546+1,FALSE)*VLOOKUP(I2546,属性值!A:D,4,FALSE))))</f>
        <v/>
      </c>
      <c r="AC2546" s="90">
        <v>19</v>
      </c>
      <c r="AD2546" s="90" t="str">
        <f>IF(AC2546="","",VLOOKUP(AC2546,状态名词!A:C,2,FALSE))</f>
        <v>rating</v>
      </c>
      <c r="AE2546" s="90" t="str">
        <f>IF(AC2546="","",VLOOKUP(AC2546,状态名词!A:C,3,FALSE))</f>
        <v>暴击+</v>
      </c>
      <c r="AF2546" s="90">
        <v>360</v>
      </c>
    </row>
    <row r="2547" spans="1:32">
      <c r="I2547" s="90" t="str">
        <f>IF(H2547="",I2546,VLOOKUP(H2547,装备类型!A:B,2,FALSE))</f>
        <v>头部</v>
      </c>
      <c r="L2547" s="90" t="s">
        <v>225</v>
      </c>
      <c r="Q2547" s="55" t="str">
        <f t="shared" si="82"/>
        <v/>
      </c>
      <c r="Y2547" s="90" t="str">
        <f>IF(VLOOKUP(I2547,属性值!A:F,2,FALSE)&lt;17,"",IF(P2547="","",INT(VLOOKUP(P2547,属性值!A:G,R2547+1,FALSE)*VLOOKUP(I2547,属性值!A:F,5,FALSE))))</f>
        <v/>
      </c>
      <c r="Z2547" s="90" t="str">
        <f t="shared" si="83"/>
        <v/>
      </c>
      <c r="AA2547" s="90" t="str">
        <f>IF(VLOOKUP(I2547,属性值!A:B,2,FALSE)&gt;16,"",IF(P2547="","",INT(VLOOKUP(P2547,属性值!I:O,R2547+1,FALSE)*VLOOKUP(I2547,属性值!A:D,3,FALSE))))</f>
        <v/>
      </c>
      <c r="AB2547" s="90" t="str">
        <f>IF(VLOOKUP(I2547,属性值!A:B,2,FALSE)&gt;16,"",IF(P2547="","",INT(VLOOKUP(P2547,属性值!I:O,R2547+1,FALSE)*VLOOKUP(I2547,属性值!A:D,4,FALSE))))</f>
        <v/>
      </c>
      <c r="AC2547" s="90">
        <v>20</v>
      </c>
      <c r="AD2547" s="90" t="str">
        <f>IF(AC2547="","",VLOOKUP(AC2547,状态名词!A:C,2,FALSE))</f>
        <v>ratingdamage</v>
      </c>
      <c r="AE2547" s="90" t="str">
        <f>IF(AC2547="","",VLOOKUP(AC2547,状态名词!A:C,3,FALSE))</f>
        <v>暴伤+</v>
      </c>
      <c r="AF2547" s="90">
        <v>540</v>
      </c>
    </row>
    <row r="2548" spans="1:32">
      <c r="I2548" s="90" t="str">
        <f>IF(H2548="",I2547,VLOOKUP(H2548,装备类型!A:B,2,FALSE))</f>
        <v>头部</v>
      </c>
      <c r="J2548" s="90">
        <v>3</v>
      </c>
      <c r="K2548" s="90" t="s">
        <v>2680</v>
      </c>
      <c r="L2548" s="90" t="s">
        <v>2678</v>
      </c>
      <c r="O2548" s="90">
        <v>1</v>
      </c>
      <c r="P2548" s="90">
        <v>60</v>
      </c>
      <c r="Q2548" s="55">
        <f t="shared" si="82"/>
        <v>67</v>
      </c>
      <c r="R2548" s="90">
        <v>5</v>
      </c>
      <c r="T2548" s="90" t="s">
        <v>3379</v>
      </c>
      <c r="U2548" s="90">
        <v>33555</v>
      </c>
      <c r="X2548" s="90" t="s">
        <v>2681</v>
      </c>
      <c r="Y2548" s="90" t="str">
        <f>IF(VLOOKUP(I2548,属性值!A:F,2,FALSE)&lt;17,"",IF(P2548="","",INT(VLOOKUP(P2548,属性值!A:G,R2548+1,FALSE)*VLOOKUP(I2548,属性值!A:F,5,FALSE))))</f>
        <v/>
      </c>
      <c r="Z2548" s="90" t="str">
        <f t="shared" si="83"/>
        <v/>
      </c>
      <c r="AA2548" s="90">
        <f>IF(VLOOKUP(I2548,属性值!A:B,2,FALSE)&gt;16,"",IF(P2548="","",INT(VLOOKUP(P2548,属性值!I:O,R2548+1,FALSE)*VLOOKUP(I2548,属性值!A:D,3,FALSE))))</f>
        <v>1285</v>
      </c>
      <c r="AB2548" s="90">
        <f>IF(VLOOKUP(I2548,属性值!A:B,2,FALSE)&gt;16,"",IF(P2548="","",INT(VLOOKUP(P2548,属性值!I:O,R2548+1,FALSE)*VLOOKUP(I2548,属性值!A:D,4,FALSE))))</f>
        <v>642</v>
      </c>
      <c r="AC2548" s="90">
        <v>58</v>
      </c>
      <c r="AD2548" s="90" t="str">
        <f>IF(AC2548="","",VLOOKUP(AC2548,状态名词!A:C,2,FALSE))</f>
        <v>vit</v>
      </c>
      <c r="AE2548" s="90" t="str">
        <f>IF(AC2548="","",VLOOKUP(AC2548,状态名词!A:C,3,FALSE))</f>
        <v>体力</v>
      </c>
      <c r="AF2548" s="90">
        <v>110</v>
      </c>
    </row>
    <row r="2549" spans="1:32">
      <c r="I2549" s="90" t="str">
        <f>IF(H2549="",I2548,VLOOKUP(H2549,装备类型!A:B,2,FALSE))</f>
        <v>头部</v>
      </c>
      <c r="L2549" s="90" t="s">
        <v>225</v>
      </c>
      <c r="Q2549" s="55" t="str">
        <f t="shared" si="82"/>
        <v/>
      </c>
      <c r="Y2549" s="90" t="str">
        <f>IF(VLOOKUP(I2549,属性值!A:F,2,FALSE)&lt;17,"",IF(P2549="","",INT(VLOOKUP(P2549,属性值!A:G,R2549+1,FALSE)*VLOOKUP(I2549,属性值!A:F,5,FALSE))))</f>
        <v/>
      </c>
      <c r="Z2549" s="90" t="str">
        <f t="shared" si="83"/>
        <v/>
      </c>
      <c r="AA2549" s="90" t="str">
        <f>IF(VLOOKUP(I2549,属性值!A:B,2,FALSE)&gt;16,"",IF(P2549="","",INT(VLOOKUP(P2549,属性值!I:O,R2549+1,FALSE)*VLOOKUP(I2549,属性值!A:D,3,FALSE))))</f>
        <v/>
      </c>
      <c r="AB2549" s="90" t="str">
        <f>IF(VLOOKUP(I2549,属性值!A:B,2,FALSE)&gt;16,"",IF(P2549="","",INT(VLOOKUP(P2549,属性值!I:O,R2549+1,FALSE)*VLOOKUP(I2549,属性值!A:D,4,FALSE))))</f>
        <v/>
      </c>
      <c r="AC2549" s="90">
        <v>19</v>
      </c>
      <c r="AD2549" s="90" t="str">
        <f>IF(AC2549="","",VLOOKUP(AC2549,状态名词!A:C,2,FALSE))</f>
        <v>rating</v>
      </c>
      <c r="AE2549" s="90" t="str">
        <f>IF(AC2549="","",VLOOKUP(AC2549,状态名词!A:C,3,FALSE))</f>
        <v>暴击+</v>
      </c>
      <c r="AF2549" s="90">
        <v>590</v>
      </c>
    </row>
    <row r="2550" spans="1:32">
      <c r="I2550" s="90" t="str">
        <f>IF(H2550="",I2549,VLOOKUP(H2550,装备类型!A:B,2,FALSE))</f>
        <v>头部</v>
      </c>
      <c r="L2550" s="90" t="s">
        <v>225</v>
      </c>
      <c r="Q2550" s="55" t="str">
        <f t="shared" si="82"/>
        <v/>
      </c>
      <c r="Y2550" s="90" t="str">
        <f>IF(VLOOKUP(I2550,属性值!A:F,2,FALSE)&lt;17,"",IF(P2550="","",INT(VLOOKUP(P2550,属性值!A:G,R2550+1,FALSE)*VLOOKUP(I2550,属性值!A:F,5,FALSE))))</f>
        <v/>
      </c>
      <c r="Z2550" s="90" t="str">
        <f t="shared" si="83"/>
        <v/>
      </c>
      <c r="AA2550" s="90" t="str">
        <f>IF(VLOOKUP(I2550,属性值!A:B,2,FALSE)&gt;16,"",IF(P2550="","",INT(VLOOKUP(P2550,属性值!I:O,R2550+1,FALSE)*VLOOKUP(I2550,属性值!A:D,3,FALSE))))</f>
        <v/>
      </c>
      <c r="AB2550" s="90" t="str">
        <f>IF(VLOOKUP(I2550,属性值!A:B,2,FALSE)&gt;16,"",IF(P2550="","",INT(VLOOKUP(P2550,属性值!I:O,R2550+1,FALSE)*VLOOKUP(I2550,属性值!A:D,4,FALSE))))</f>
        <v/>
      </c>
      <c r="AC2550" s="90">
        <v>20</v>
      </c>
      <c r="AD2550" s="90" t="str">
        <f>IF(AC2550="","",VLOOKUP(AC2550,状态名词!A:C,2,FALSE))</f>
        <v>ratingdamage</v>
      </c>
      <c r="AE2550" s="90" t="str">
        <f>IF(AC2550="","",VLOOKUP(AC2550,状态名词!A:C,3,FALSE))</f>
        <v>暴伤+</v>
      </c>
      <c r="AF2550" s="90">
        <v>890</v>
      </c>
    </row>
    <row r="2551" spans="1:32">
      <c r="A2551" s="90">
        <v>16176</v>
      </c>
      <c r="B2551" s="90">
        <v>20</v>
      </c>
      <c r="C2551" s="90">
        <v>4</v>
      </c>
      <c r="D2551" s="90">
        <v>20</v>
      </c>
      <c r="E2551" s="90">
        <v>5</v>
      </c>
      <c r="F2551" s="90">
        <v>-10</v>
      </c>
      <c r="H2551" s="90">
        <v>12</v>
      </c>
      <c r="I2551" s="90" t="str">
        <f>IF(H2551="",I2550,VLOOKUP(H2551,装备类型!A:B,2,FALSE))</f>
        <v>胸部</v>
      </c>
      <c r="J2551" s="90">
        <v>1</v>
      </c>
      <c r="K2551" s="90" t="s">
        <v>2682</v>
      </c>
      <c r="L2551" s="90" t="s">
        <v>5518</v>
      </c>
      <c r="O2551" s="90">
        <v>1</v>
      </c>
      <c r="P2551" s="90">
        <v>20</v>
      </c>
      <c r="Q2551" s="55">
        <f t="shared" si="82"/>
        <v>25</v>
      </c>
      <c r="R2551" s="90">
        <v>4</v>
      </c>
      <c r="T2551" s="90" t="s">
        <v>3380</v>
      </c>
      <c r="Y2551" s="90" t="str">
        <f>IF(VLOOKUP(I2551,属性值!A:F,2,FALSE)&lt;17,"",IF(P2551="","",INT(VLOOKUP(P2551,属性值!A:G,R2551+1,FALSE)*VLOOKUP(I2551,属性值!A:F,5,FALSE))))</f>
        <v/>
      </c>
      <c r="Z2551" s="90" t="str">
        <f t="shared" si="83"/>
        <v/>
      </c>
      <c r="AA2551" s="90">
        <f>IF(VLOOKUP(I2551,属性值!A:B,2,FALSE)&gt;16,"",IF(P2551="","",INT(VLOOKUP(P2551,属性值!I:O,R2551+1,FALSE)*VLOOKUP(I2551,属性值!A:D,3,FALSE))))</f>
        <v>260</v>
      </c>
      <c r="AB2551" s="90">
        <f>IF(VLOOKUP(I2551,属性值!A:B,2,FALSE)&gt;16,"",IF(P2551="","",INT(VLOOKUP(P2551,属性值!I:O,R2551+1,FALSE)*VLOOKUP(I2551,属性值!A:D,4,FALSE))))</f>
        <v>130</v>
      </c>
      <c r="AC2551" s="90">
        <v>58</v>
      </c>
      <c r="AD2551" s="90" t="str">
        <f>IF(AC2551="","",VLOOKUP(AC2551,状态名词!A:C,2,FALSE))</f>
        <v>vit</v>
      </c>
      <c r="AE2551" s="90" t="str">
        <f>IF(AC2551="","",VLOOKUP(AC2551,状态名词!A:C,3,FALSE))</f>
        <v>体力</v>
      </c>
      <c r="AF2551" s="90">
        <v>40</v>
      </c>
    </row>
    <row r="2552" spans="1:32">
      <c r="I2552" s="90" t="str">
        <f>IF(H2552="",I2551,VLOOKUP(H2552,装备类型!A:B,2,FALSE))</f>
        <v>胸部</v>
      </c>
      <c r="L2552" s="90" t="s">
        <v>225</v>
      </c>
      <c r="Q2552" s="55" t="str">
        <f t="shared" si="82"/>
        <v/>
      </c>
      <c r="Y2552" s="90" t="str">
        <f>IF(VLOOKUP(I2552,属性值!A:F,2,FALSE)&lt;17,"",IF(P2552="","",INT(VLOOKUP(P2552,属性值!A:G,R2552+1,FALSE)*VLOOKUP(I2552,属性值!A:F,5,FALSE))))</f>
        <v/>
      </c>
      <c r="Z2552" s="90" t="str">
        <f t="shared" si="83"/>
        <v/>
      </c>
      <c r="AA2552" s="90" t="str">
        <f>IF(VLOOKUP(I2552,属性值!A:B,2,FALSE)&gt;16,"",IF(P2552="","",INT(VLOOKUP(P2552,属性值!I:O,R2552+1,FALSE)*VLOOKUP(I2552,属性值!A:D,3,FALSE))))</f>
        <v/>
      </c>
      <c r="AB2552" s="90" t="str">
        <f>IF(VLOOKUP(I2552,属性值!A:B,2,FALSE)&gt;16,"",IF(P2552="","",INT(VLOOKUP(P2552,属性值!I:O,R2552+1,FALSE)*VLOOKUP(I2552,属性值!A:D,4,FALSE))))</f>
        <v/>
      </c>
      <c r="AC2552" s="90">
        <v>30</v>
      </c>
      <c r="AD2552" s="90" t="str">
        <f>IF(AC2552="","",VLOOKUP(AC2552,状态名词!A:C,2,FALSE))</f>
        <v>elementup</v>
      </c>
      <c r="AE2552" s="90" t="str">
        <f>IF(AC2552="","",VLOOKUP(AC2552,状态名词!A:C,3,FALSE))</f>
        <v>全属性强化</v>
      </c>
      <c r="AF2552" s="90">
        <v>5</v>
      </c>
    </row>
    <row r="2553" spans="1:32">
      <c r="I2553" s="90" t="str">
        <f>IF(H2553="",I2552,VLOOKUP(H2553,装备类型!A:B,2,FALSE))</f>
        <v>胸部</v>
      </c>
      <c r="L2553" s="90" t="s">
        <v>225</v>
      </c>
      <c r="Q2553" s="55" t="str">
        <f t="shared" si="82"/>
        <v/>
      </c>
      <c r="Y2553" s="90" t="str">
        <f>IF(VLOOKUP(I2553,属性值!A:F,2,FALSE)&lt;17,"",IF(P2553="","",INT(VLOOKUP(P2553,属性值!A:G,R2553+1,FALSE)*VLOOKUP(I2553,属性值!A:F,5,FALSE))))</f>
        <v/>
      </c>
      <c r="Z2553" s="90" t="str">
        <f t="shared" si="83"/>
        <v/>
      </c>
      <c r="AA2553" s="90" t="str">
        <f>IF(VLOOKUP(I2553,属性值!A:B,2,FALSE)&gt;16,"",IF(P2553="","",INT(VLOOKUP(P2553,属性值!I:O,R2553+1,FALSE)*VLOOKUP(I2553,属性值!A:D,3,FALSE))))</f>
        <v/>
      </c>
      <c r="AB2553" s="90" t="str">
        <f>IF(VLOOKUP(I2553,属性值!A:B,2,FALSE)&gt;16,"",IF(P2553="","",INT(VLOOKUP(P2553,属性值!I:O,R2553+1,FALSE)*VLOOKUP(I2553,属性值!A:D,4,FALSE))))</f>
        <v/>
      </c>
      <c r="AC2553" s="90">
        <v>25</v>
      </c>
      <c r="AD2553" s="90" t="str">
        <f>IF(AC2553="","",VLOOKUP(AC2553,状态名词!A:C,2,FALSE))</f>
        <v>duochong</v>
      </c>
      <c r="AE2553" s="90" t="str">
        <f>IF(AC2553="","",VLOOKUP(AC2553,状态名词!A:C,3,FALSE))</f>
        <v>多重施法</v>
      </c>
      <c r="AF2553" s="90">
        <v>120</v>
      </c>
    </row>
    <row r="2554" spans="1:32">
      <c r="I2554" s="90" t="str">
        <f>IF(H2554="",I2553,VLOOKUP(H2554,装备类型!A:B,2,FALSE))</f>
        <v>胸部</v>
      </c>
      <c r="J2554" s="90">
        <v>2</v>
      </c>
      <c r="K2554" s="90" t="s">
        <v>2683</v>
      </c>
      <c r="L2554" s="90" t="s">
        <v>2678</v>
      </c>
      <c r="O2554" s="90">
        <v>1</v>
      </c>
      <c r="P2554" s="90">
        <v>40</v>
      </c>
      <c r="Q2554" s="55">
        <f t="shared" si="82"/>
        <v>45</v>
      </c>
      <c r="R2554" s="90">
        <v>4</v>
      </c>
      <c r="T2554" s="90" t="s">
        <v>3380</v>
      </c>
      <c r="Y2554" s="90" t="str">
        <f>IF(VLOOKUP(I2554,属性值!A:F,2,FALSE)&lt;17,"",IF(P2554="","",INT(VLOOKUP(P2554,属性值!A:G,R2554+1,FALSE)*VLOOKUP(I2554,属性值!A:F,5,FALSE))))</f>
        <v/>
      </c>
      <c r="Z2554" s="90" t="str">
        <f t="shared" si="83"/>
        <v/>
      </c>
      <c r="AA2554" s="90">
        <f>IF(VLOOKUP(I2554,属性值!A:B,2,FALSE)&gt;16,"",IF(P2554="","",INT(VLOOKUP(P2554,属性值!I:O,R2554+1,FALSE)*VLOOKUP(I2554,属性值!A:D,3,FALSE))))</f>
        <v>572</v>
      </c>
      <c r="AB2554" s="90">
        <f>IF(VLOOKUP(I2554,属性值!A:B,2,FALSE)&gt;16,"",IF(P2554="","",INT(VLOOKUP(P2554,属性值!I:O,R2554+1,FALSE)*VLOOKUP(I2554,属性值!A:D,4,FALSE))))</f>
        <v>286</v>
      </c>
      <c r="AC2554" s="90">
        <v>58</v>
      </c>
      <c r="AD2554" s="90" t="str">
        <f>IF(AC2554="","",VLOOKUP(AC2554,状态名词!A:C,2,FALSE))</f>
        <v>vit</v>
      </c>
      <c r="AE2554" s="90" t="str">
        <f>IF(AC2554="","",VLOOKUP(AC2554,状态名词!A:C,3,FALSE))</f>
        <v>体力</v>
      </c>
      <c r="AF2554" s="90">
        <v>70</v>
      </c>
    </row>
    <row r="2555" spans="1:32">
      <c r="I2555" s="90" t="str">
        <f>IF(H2555="",I2554,VLOOKUP(H2555,装备类型!A:B,2,FALSE))</f>
        <v>胸部</v>
      </c>
      <c r="L2555" s="90" t="s">
        <v>225</v>
      </c>
      <c r="Q2555" s="55" t="str">
        <f t="shared" si="82"/>
        <v/>
      </c>
      <c r="Y2555" s="90" t="str">
        <f>IF(VLOOKUP(I2555,属性值!A:F,2,FALSE)&lt;17,"",IF(P2555="","",INT(VLOOKUP(P2555,属性值!A:G,R2555+1,FALSE)*VLOOKUP(I2555,属性值!A:F,5,FALSE))))</f>
        <v/>
      </c>
      <c r="Z2555" s="90" t="str">
        <f t="shared" si="83"/>
        <v/>
      </c>
      <c r="AA2555" s="90" t="str">
        <f>IF(VLOOKUP(I2555,属性值!A:B,2,FALSE)&gt;16,"",IF(P2555="","",INT(VLOOKUP(P2555,属性值!I:O,R2555+1,FALSE)*VLOOKUP(I2555,属性值!A:D,3,FALSE))))</f>
        <v/>
      </c>
      <c r="AB2555" s="90" t="str">
        <f>IF(VLOOKUP(I2555,属性值!A:B,2,FALSE)&gt;16,"",IF(P2555="","",INT(VLOOKUP(P2555,属性值!I:O,R2555+1,FALSE)*VLOOKUP(I2555,属性值!A:D,4,FALSE))))</f>
        <v/>
      </c>
      <c r="AC2555" s="90">
        <v>30</v>
      </c>
      <c r="AD2555" s="90" t="str">
        <f>IF(AC2555="","",VLOOKUP(AC2555,状态名词!A:C,2,FALSE))</f>
        <v>elementup</v>
      </c>
      <c r="AE2555" s="90" t="str">
        <f>IF(AC2555="","",VLOOKUP(AC2555,状态名词!A:C,3,FALSE))</f>
        <v>全属性强化</v>
      </c>
      <c r="AF2555" s="90">
        <v>10</v>
      </c>
    </row>
    <row r="2556" spans="1:32">
      <c r="I2556" s="90" t="str">
        <f>IF(H2556="",I2555,VLOOKUP(H2556,装备类型!A:B,2,FALSE))</f>
        <v>胸部</v>
      </c>
      <c r="L2556" s="90" t="s">
        <v>225</v>
      </c>
      <c r="Q2556" s="55" t="str">
        <f t="shared" si="82"/>
        <v/>
      </c>
      <c r="Y2556" s="90" t="str">
        <f>IF(VLOOKUP(I2556,属性值!A:F,2,FALSE)&lt;17,"",IF(P2556="","",INT(VLOOKUP(P2556,属性值!A:G,R2556+1,FALSE)*VLOOKUP(I2556,属性值!A:F,5,FALSE))))</f>
        <v/>
      </c>
      <c r="Z2556" s="90" t="str">
        <f t="shared" si="83"/>
        <v/>
      </c>
      <c r="AA2556" s="90" t="str">
        <f>IF(VLOOKUP(I2556,属性值!A:B,2,FALSE)&gt;16,"",IF(P2556="","",INT(VLOOKUP(P2556,属性值!I:O,R2556+1,FALSE)*VLOOKUP(I2556,属性值!A:D,3,FALSE))))</f>
        <v/>
      </c>
      <c r="AB2556" s="90" t="str">
        <f>IF(VLOOKUP(I2556,属性值!A:B,2,FALSE)&gt;16,"",IF(P2556="","",INT(VLOOKUP(P2556,属性值!I:O,R2556+1,FALSE)*VLOOKUP(I2556,属性值!A:D,4,FALSE))))</f>
        <v/>
      </c>
      <c r="AC2556" s="90">
        <v>25</v>
      </c>
      <c r="AD2556" s="90" t="str">
        <f>IF(AC2556="","",VLOOKUP(AC2556,状态名词!A:C,2,FALSE))</f>
        <v>duochong</v>
      </c>
      <c r="AE2556" s="90" t="str">
        <f>IF(AC2556="","",VLOOKUP(AC2556,状态名词!A:C,3,FALSE))</f>
        <v>多重施法</v>
      </c>
      <c r="AF2556" s="90">
        <v>180</v>
      </c>
    </row>
    <row r="2557" spans="1:32">
      <c r="I2557" s="90" t="str">
        <f>IF(H2557="",I2556,VLOOKUP(H2557,装备类型!A:B,2,FALSE))</f>
        <v>胸部</v>
      </c>
      <c r="J2557" s="90">
        <v>3</v>
      </c>
      <c r="K2557" s="90" t="s">
        <v>2684</v>
      </c>
      <c r="L2557" s="90" t="s">
        <v>2678</v>
      </c>
      <c r="O2557" s="90">
        <v>1</v>
      </c>
      <c r="P2557" s="90">
        <v>60</v>
      </c>
      <c r="Q2557" s="55">
        <f t="shared" si="82"/>
        <v>67</v>
      </c>
      <c r="R2557" s="90">
        <v>5</v>
      </c>
      <c r="T2557" s="90" t="s">
        <v>3380</v>
      </c>
      <c r="U2557" s="90">
        <v>33556</v>
      </c>
      <c r="X2557" s="90" t="s">
        <v>2849</v>
      </c>
      <c r="Y2557" s="90" t="str">
        <f>IF(VLOOKUP(I2557,属性值!A:F,2,FALSE)&lt;17,"",IF(P2557="","",INT(VLOOKUP(P2557,属性值!A:G,R2557+1,FALSE)*VLOOKUP(I2557,属性值!A:F,5,FALSE))))</f>
        <v/>
      </c>
      <c r="Z2557" s="90" t="str">
        <f t="shared" si="83"/>
        <v/>
      </c>
      <c r="AA2557" s="90">
        <f>IF(VLOOKUP(I2557,属性值!A:B,2,FALSE)&gt;16,"",IF(P2557="","",INT(VLOOKUP(P2557,属性值!I:O,R2557+1,FALSE)*VLOOKUP(I2557,属性值!A:D,3,FALSE))))</f>
        <v>1285</v>
      </c>
      <c r="AB2557" s="90">
        <f>IF(VLOOKUP(I2557,属性值!A:B,2,FALSE)&gt;16,"",IF(P2557="","",INT(VLOOKUP(P2557,属性值!I:O,R2557+1,FALSE)*VLOOKUP(I2557,属性值!A:D,4,FALSE))))</f>
        <v>642</v>
      </c>
      <c r="AC2557" s="90">
        <v>58</v>
      </c>
      <c r="AD2557" s="90" t="str">
        <f>IF(AC2557="","",VLOOKUP(AC2557,状态名词!A:C,2,FALSE))</f>
        <v>vit</v>
      </c>
      <c r="AE2557" s="90" t="str">
        <f>IF(AC2557="","",VLOOKUP(AC2557,状态名词!A:C,3,FALSE))</f>
        <v>体力</v>
      </c>
      <c r="AF2557" s="90">
        <v>110</v>
      </c>
    </row>
    <row r="2558" spans="1:32">
      <c r="I2558" s="90" t="str">
        <f>IF(H2558="",I2557,VLOOKUP(H2558,装备类型!A:B,2,FALSE))</f>
        <v>胸部</v>
      </c>
      <c r="L2558" s="90" t="s">
        <v>225</v>
      </c>
      <c r="Q2558" s="55" t="str">
        <f t="shared" si="82"/>
        <v/>
      </c>
      <c r="Y2558" s="90" t="str">
        <f>IF(VLOOKUP(I2558,属性值!A:F,2,FALSE)&lt;17,"",IF(P2558="","",INT(VLOOKUP(P2558,属性值!A:G,R2558+1,FALSE)*VLOOKUP(I2558,属性值!A:F,5,FALSE))))</f>
        <v/>
      </c>
      <c r="Z2558" s="90" t="str">
        <f t="shared" si="83"/>
        <v/>
      </c>
      <c r="AA2558" s="90" t="str">
        <f>IF(VLOOKUP(I2558,属性值!A:B,2,FALSE)&gt;16,"",IF(P2558="","",INT(VLOOKUP(P2558,属性值!I:O,R2558+1,FALSE)*VLOOKUP(I2558,属性值!A:D,3,FALSE))))</f>
        <v/>
      </c>
      <c r="AB2558" s="90" t="str">
        <f>IF(VLOOKUP(I2558,属性值!A:B,2,FALSE)&gt;16,"",IF(P2558="","",INT(VLOOKUP(P2558,属性值!I:O,R2558+1,FALSE)*VLOOKUP(I2558,属性值!A:D,4,FALSE))))</f>
        <v/>
      </c>
      <c r="AC2558" s="90">
        <v>30</v>
      </c>
      <c r="AD2558" s="90" t="str">
        <f>IF(AC2558="","",VLOOKUP(AC2558,状态名词!A:C,2,FALSE))</f>
        <v>elementup</v>
      </c>
      <c r="AE2558" s="90" t="str">
        <f>IF(AC2558="","",VLOOKUP(AC2558,状态名词!A:C,3,FALSE))</f>
        <v>全属性强化</v>
      </c>
      <c r="AF2558" s="90">
        <v>15</v>
      </c>
    </row>
    <row r="2559" spans="1:32">
      <c r="I2559" s="90" t="str">
        <f>IF(H2559="",I2558,VLOOKUP(H2559,装备类型!A:B,2,FALSE))</f>
        <v>胸部</v>
      </c>
      <c r="L2559" s="90" t="s">
        <v>225</v>
      </c>
      <c r="Q2559" s="55" t="str">
        <f t="shared" si="82"/>
        <v/>
      </c>
      <c r="Y2559" s="90" t="str">
        <f>IF(VLOOKUP(I2559,属性值!A:F,2,FALSE)&lt;17,"",IF(P2559="","",INT(VLOOKUP(P2559,属性值!A:G,R2559+1,FALSE)*VLOOKUP(I2559,属性值!A:F,5,FALSE))))</f>
        <v/>
      </c>
      <c r="Z2559" s="90" t="str">
        <f t="shared" si="83"/>
        <v/>
      </c>
      <c r="AA2559" s="90" t="str">
        <f>IF(VLOOKUP(I2559,属性值!A:B,2,FALSE)&gt;16,"",IF(P2559="","",INT(VLOOKUP(P2559,属性值!I:O,R2559+1,FALSE)*VLOOKUP(I2559,属性值!A:D,3,FALSE))))</f>
        <v/>
      </c>
      <c r="AB2559" s="90" t="str">
        <f>IF(VLOOKUP(I2559,属性值!A:B,2,FALSE)&gt;16,"",IF(P2559="","",INT(VLOOKUP(P2559,属性值!I:O,R2559+1,FALSE)*VLOOKUP(I2559,属性值!A:D,4,FALSE))))</f>
        <v/>
      </c>
      <c r="AC2559" s="90">
        <v>25</v>
      </c>
      <c r="AD2559" s="90" t="str">
        <f>IF(AC2559="","",VLOOKUP(AC2559,状态名词!A:C,2,FALSE))</f>
        <v>duochong</v>
      </c>
      <c r="AE2559" s="90" t="str">
        <f>IF(AC2559="","",VLOOKUP(AC2559,状态名词!A:C,3,FALSE))</f>
        <v>多重施法</v>
      </c>
      <c r="AF2559" s="90">
        <v>290</v>
      </c>
    </row>
    <row r="2560" spans="1:32">
      <c r="A2560" s="90">
        <v>16177</v>
      </c>
      <c r="B2560" s="90">
        <v>20</v>
      </c>
      <c r="C2560" s="90">
        <v>4</v>
      </c>
      <c r="D2560" s="90">
        <v>20</v>
      </c>
      <c r="E2560" s="90">
        <v>5</v>
      </c>
      <c r="F2560" s="90">
        <v>-10</v>
      </c>
      <c r="H2560" s="90">
        <v>13</v>
      </c>
      <c r="I2560" s="90" t="str">
        <f>IF(H2560="",I2559,VLOOKUP(H2560,装备类型!A:B,2,FALSE))</f>
        <v>腿部</v>
      </c>
      <c r="J2560" s="90">
        <v>1</v>
      </c>
      <c r="K2560" s="90" t="s">
        <v>2685</v>
      </c>
      <c r="L2560" s="90" t="s">
        <v>5518</v>
      </c>
      <c r="O2560" s="90">
        <v>1</v>
      </c>
      <c r="P2560" s="90">
        <v>20</v>
      </c>
      <c r="Q2560" s="55">
        <f t="shared" si="82"/>
        <v>25</v>
      </c>
      <c r="R2560" s="90">
        <v>4</v>
      </c>
      <c r="T2560" s="90" t="s">
        <v>3381</v>
      </c>
      <c r="Y2560" s="90" t="str">
        <f>IF(VLOOKUP(I2560,属性值!A:F,2,FALSE)&lt;17,"",IF(P2560="","",INT(VLOOKUP(P2560,属性值!A:G,R2560+1,FALSE)*VLOOKUP(I2560,属性值!A:F,5,FALSE))))</f>
        <v/>
      </c>
      <c r="Z2560" s="90" t="str">
        <f t="shared" si="83"/>
        <v/>
      </c>
      <c r="AA2560" s="90">
        <f>IF(VLOOKUP(I2560,属性值!A:B,2,FALSE)&gt;16,"",IF(P2560="","",INT(VLOOKUP(P2560,属性值!I:O,R2560+1,FALSE)*VLOOKUP(I2560,属性值!A:D,3,FALSE))))</f>
        <v>260</v>
      </c>
      <c r="AB2560" s="90">
        <f>IF(VLOOKUP(I2560,属性值!A:B,2,FALSE)&gt;16,"",IF(P2560="","",INT(VLOOKUP(P2560,属性值!I:O,R2560+1,FALSE)*VLOOKUP(I2560,属性值!A:D,4,FALSE))))</f>
        <v>130</v>
      </c>
      <c r="AC2560" s="90">
        <v>58</v>
      </c>
      <c r="AD2560" s="90" t="str">
        <f>IF(AC2560="","",VLOOKUP(AC2560,状态名词!A:C,2,FALSE))</f>
        <v>vit</v>
      </c>
      <c r="AE2560" s="90" t="str">
        <f>IF(AC2560="","",VLOOKUP(AC2560,状态名词!A:C,3,FALSE))</f>
        <v>体力</v>
      </c>
      <c r="AF2560" s="90">
        <v>40</v>
      </c>
    </row>
    <row r="2561" spans="1:32">
      <c r="I2561" s="90" t="str">
        <f>IF(H2561="",I2560,VLOOKUP(H2561,装备类型!A:B,2,FALSE))</f>
        <v>腿部</v>
      </c>
      <c r="L2561" s="90" t="s">
        <v>225</v>
      </c>
      <c r="Q2561" s="55" t="str">
        <f t="shared" si="82"/>
        <v/>
      </c>
      <c r="Y2561" s="90" t="str">
        <f>IF(VLOOKUP(I2561,属性值!A:F,2,FALSE)&lt;17,"",IF(P2561="","",INT(VLOOKUP(P2561,属性值!A:G,R2561+1,FALSE)*VLOOKUP(I2561,属性值!A:F,5,FALSE))))</f>
        <v/>
      </c>
      <c r="Z2561" s="90" t="str">
        <f t="shared" si="83"/>
        <v/>
      </c>
      <c r="AA2561" s="90" t="str">
        <f>IF(VLOOKUP(I2561,属性值!A:B,2,FALSE)&gt;16,"",IF(P2561="","",INT(VLOOKUP(P2561,属性值!I:O,R2561+1,FALSE)*VLOOKUP(I2561,属性值!A:D,3,FALSE))))</f>
        <v/>
      </c>
      <c r="AB2561" s="90" t="str">
        <f>IF(VLOOKUP(I2561,属性值!A:B,2,FALSE)&gt;16,"",IF(P2561="","",INT(VLOOKUP(P2561,属性值!I:O,R2561+1,FALSE)*VLOOKUP(I2561,属性值!A:D,4,FALSE))))</f>
        <v/>
      </c>
      <c r="AC2561" s="90">
        <v>21</v>
      </c>
      <c r="AD2561" s="90" t="str">
        <f>IF(AC2561="","",VLOOKUP(AC2561,状态名词!A:C,2,FALSE))</f>
        <v>speed</v>
      </c>
      <c r="AE2561" s="90" t="str">
        <f>IF(AC2561="","",VLOOKUP(AC2561,状态名词!A:C,3,FALSE))</f>
        <v>速度+</v>
      </c>
      <c r="AF2561" s="90">
        <v>240</v>
      </c>
    </row>
    <row r="2562" spans="1:32">
      <c r="I2562" s="90" t="str">
        <f>IF(H2562="",I2561,VLOOKUP(H2562,装备类型!A:B,2,FALSE))</f>
        <v>腿部</v>
      </c>
      <c r="L2562" s="90" t="s">
        <v>225</v>
      </c>
      <c r="Q2562" s="55" t="str">
        <f t="shared" si="82"/>
        <v/>
      </c>
      <c r="Y2562" s="90" t="str">
        <f>IF(VLOOKUP(I2562,属性值!A:F,2,FALSE)&lt;17,"",IF(P2562="","",INT(VLOOKUP(P2562,属性值!A:G,R2562+1,FALSE)*VLOOKUP(I2562,属性值!A:F,5,FALSE))))</f>
        <v/>
      </c>
      <c r="Z2562" s="90" t="str">
        <f t="shared" si="83"/>
        <v/>
      </c>
      <c r="AA2562" s="90" t="str">
        <f>IF(VLOOKUP(I2562,属性值!A:B,2,FALSE)&gt;16,"",IF(P2562="","",INT(VLOOKUP(P2562,属性值!I:O,R2562+1,FALSE)*VLOOKUP(I2562,属性值!A:D,3,FALSE))))</f>
        <v/>
      </c>
      <c r="AB2562" s="90" t="str">
        <f>IF(VLOOKUP(I2562,属性值!A:B,2,FALSE)&gt;16,"",IF(P2562="","",INT(VLOOKUP(P2562,属性值!I:O,R2562+1,FALSE)*VLOOKUP(I2562,属性值!A:D,4,FALSE))))</f>
        <v/>
      </c>
      <c r="AC2562" s="90">
        <v>23</v>
      </c>
      <c r="AD2562" s="90" t="str">
        <f>IF(AC2562="","",VLOOKUP(AC2562,状态名词!A:C,2,FALSE))</f>
        <v>steal</v>
      </c>
      <c r="AE2562" s="90" t="str">
        <f>IF(AC2562="","",VLOOKUP(AC2562,状态名词!A:C,3,FALSE))</f>
        <v>生命偷取</v>
      </c>
      <c r="AF2562" s="90">
        <v>240</v>
      </c>
    </row>
    <row r="2563" spans="1:32">
      <c r="I2563" s="90" t="str">
        <f>IF(H2563="",I2562,VLOOKUP(H2563,装备类型!A:B,2,FALSE))</f>
        <v>腿部</v>
      </c>
      <c r="J2563" s="90">
        <v>2</v>
      </c>
      <c r="K2563" s="90" t="s">
        <v>2686</v>
      </c>
      <c r="L2563" s="90" t="s">
        <v>2678</v>
      </c>
      <c r="O2563" s="90">
        <v>1</v>
      </c>
      <c r="P2563" s="90">
        <v>40</v>
      </c>
      <c r="Q2563" s="55">
        <f t="shared" si="82"/>
        <v>45</v>
      </c>
      <c r="R2563" s="90">
        <v>4</v>
      </c>
      <c r="T2563" s="90" t="s">
        <v>3381</v>
      </c>
      <c r="Y2563" s="90" t="str">
        <f>IF(VLOOKUP(I2563,属性值!A:F,2,FALSE)&lt;17,"",IF(P2563="","",INT(VLOOKUP(P2563,属性值!A:G,R2563+1,FALSE)*VLOOKUP(I2563,属性值!A:F,5,FALSE))))</f>
        <v/>
      </c>
      <c r="Z2563" s="90" t="str">
        <f t="shared" si="83"/>
        <v/>
      </c>
      <c r="AA2563" s="90">
        <f>IF(VLOOKUP(I2563,属性值!A:B,2,FALSE)&gt;16,"",IF(P2563="","",INT(VLOOKUP(P2563,属性值!I:O,R2563+1,FALSE)*VLOOKUP(I2563,属性值!A:D,3,FALSE))))</f>
        <v>572</v>
      </c>
      <c r="AB2563" s="90">
        <f>IF(VLOOKUP(I2563,属性值!A:B,2,FALSE)&gt;16,"",IF(P2563="","",INT(VLOOKUP(P2563,属性值!I:O,R2563+1,FALSE)*VLOOKUP(I2563,属性值!A:D,4,FALSE))))</f>
        <v>286</v>
      </c>
      <c r="AC2563" s="90">
        <v>58</v>
      </c>
      <c r="AD2563" s="90" t="str">
        <f>IF(AC2563="","",VLOOKUP(AC2563,状态名词!A:C,2,FALSE))</f>
        <v>vit</v>
      </c>
      <c r="AE2563" s="90" t="str">
        <f>IF(AC2563="","",VLOOKUP(AC2563,状态名词!A:C,3,FALSE))</f>
        <v>体力</v>
      </c>
      <c r="AF2563" s="90">
        <v>70</v>
      </c>
    </row>
    <row r="2564" spans="1:32">
      <c r="I2564" s="90" t="str">
        <f>IF(H2564="",I2563,VLOOKUP(H2564,装备类型!A:B,2,FALSE))</f>
        <v>腿部</v>
      </c>
      <c r="L2564" s="90" t="s">
        <v>225</v>
      </c>
      <c r="Q2564" s="55" t="str">
        <f t="shared" si="82"/>
        <v/>
      </c>
      <c r="Y2564" s="90" t="str">
        <f>IF(VLOOKUP(I2564,属性值!A:F,2,FALSE)&lt;17,"",IF(P2564="","",INT(VLOOKUP(P2564,属性值!A:G,R2564+1,FALSE)*VLOOKUP(I2564,属性值!A:F,5,FALSE))))</f>
        <v/>
      </c>
      <c r="Z2564" s="90" t="str">
        <f t="shared" si="83"/>
        <v/>
      </c>
      <c r="AA2564" s="90" t="str">
        <f>IF(VLOOKUP(I2564,属性值!A:B,2,FALSE)&gt;16,"",IF(P2564="","",INT(VLOOKUP(P2564,属性值!I:O,R2564+1,FALSE)*VLOOKUP(I2564,属性值!A:D,3,FALSE))))</f>
        <v/>
      </c>
      <c r="AB2564" s="90" t="str">
        <f>IF(VLOOKUP(I2564,属性值!A:B,2,FALSE)&gt;16,"",IF(P2564="","",INT(VLOOKUP(P2564,属性值!I:O,R2564+1,FALSE)*VLOOKUP(I2564,属性值!A:D,4,FALSE))))</f>
        <v/>
      </c>
      <c r="AC2564" s="90">
        <v>21</v>
      </c>
      <c r="AD2564" s="90" t="str">
        <f>IF(AC2564="","",VLOOKUP(AC2564,状态名词!A:C,2,FALSE))</f>
        <v>speed</v>
      </c>
      <c r="AE2564" s="90" t="str">
        <f>IF(AC2564="","",VLOOKUP(AC2564,状态名词!A:C,3,FALSE))</f>
        <v>速度+</v>
      </c>
      <c r="AF2564" s="90">
        <v>360</v>
      </c>
    </row>
    <row r="2565" spans="1:32">
      <c r="I2565" s="90" t="str">
        <f>IF(H2565="",I2564,VLOOKUP(H2565,装备类型!A:B,2,FALSE))</f>
        <v>腿部</v>
      </c>
      <c r="L2565" s="90" t="s">
        <v>225</v>
      </c>
      <c r="Q2565" s="55" t="str">
        <f t="shared" si="82"/>
        <v/>
      </c>
      <c r="Y2565" s="90" t="str">
        <f>IF(VLOOKUP(I2565,属性值!A:F,2,FALSE)&lt;17,"",IF(P2565="","",INT(VLOOKUP(P2565,属性值!A:G,R2565+1,FALSE)*VLOOKUP(I2565,属性值!A:F,5,FALSE))))</f>
        <v/>
      </c>
      <c r="Z2565" s="90" t="str">
        <f t="shared" si="83"/>
        <v/>
      </c>
      <c r="AA2565" s="90" t="str">
        <f>IF(VLOOKUP(I2565,属性值!A:B,2,FALSE)&gt;16,"",IF(P2565="","",INT(VLOOKUP(P2565,属性值!I:O,R2565+1,FALSE)*VLOOKUP(I2565,属性值!A:D,3,FALSE))))</f>
        <v/>
      </c>
      <c r="AB2565" s="90" t="str">
        <f>IF(VLOOKUP(I2565,属性值!A:B,2,FALSE)&gt;16,"",IF(P2565="","",INT(VLOOKUP(P2565,属性值!I:O,R2565+1,FALSE)*VLOOKUP(I2565,属性值!A:D,4,FALSE))))</f>
        <v/>
      </c>
      <c r="AC2565" s="90">
        <v>23</v>
      </c>
      <c r="AD2565" s="90" t="str">
        <f>IF(AC2565="","",VLOOKUP(AC2565,状态名词!A:C,2,FALSE))</f>
        <v>steal</v>
      </c>
      <c r="AE2565" s="90" t="str">
        <f>IF(AC2565="","",VLOOKUP(AC2565,状态名词!A:C,3,FALSE))</f>
        <v>生命偷取</v>
      </c>
      <c r="AF2565" s="90">
        <v>360</v>
      </c>
    </row>
    <row r="2566" spans="1:32">
      <c r="I2566" s="90" t="str">
        <f>IF(H2566="",I2565,VLOOKUP(H2566,装备类型!A:B,2,FALSE))</f>
        <v>腿部</v>
      </c>
      <c r="J2566" s="90">
        <v>3</v>
      </c>
      <c r="K2566" s="90" t="s">
        <v>2687</v>
      </c>
      <c r="L2566" s="90" t="s">
        <v>2678</v>
      </c>
      <c r="O2566" s="90">
        <v>1</v>
      </c>
      <c r="P2566" s="90">
        <v>60</v>
      </c>
      <c r="Q2566" s="55">
        <f t="shared" si="82"/>
        <v>67</v>
      </c>
      <c r="R2566" s="90">
        <v>5</v>
      </c>
      <c r="T2566" s="90" t="s">
        <v>3381</v>
      </c>
      <c r="U2566" s="90">
        <v>33557</v>
      </c>
      <c r="X2566" s="90" t="s">
        <v>2688</v>
      </c>
      <c r="Y2566" s="90" t="str">
        <f>IF(VLOOKUP(I2566,属性值!A:F,2,FALSE)&lt;17,"",IF(P2566="","",INT(VLOOKUP(P2566,属性值!A:G,R2566+1,FALSE)*VLOOKUP(I2566,属性值!A:F,5,FALSE))))</f>
        <v/>
      </c>
      <c r="Z2566" s="90" t="str">
        <f t="shared" si="83"/>
        <v/>
      </c>
      <c r="AA2566" s="90">
        <f>IF(VLOOKUP(I2566,属性值!A:B,2,FALSE)&gt;16,"",IF(P2566="","",INT(VLOOKUP(P2566,属性值!I:O,R2566+1,FALSE)*VLOOKUP(I2566,属性值!A:D,3,FALSE))))</f>
        <v>1285</v>
      </c>
      <c r="AB2566" s="90">
        <f>IF(VLOOKUP(I2566,属性值!A:B,2,FALSE)&gt;16,"",IF(P2566="","",INT(VLOOKUP(P2566,属性值!I:O,R2566+1,FALSE)*VLOOKUP(I2566,属性值!A:D,4,FALSE))))</f>
        <v>642</v>
      </c>
      <c r="AC2566" s="90">
        <v>58</v>
      </c>
      <c r="AD2566" s="90" t="str">
        <f>IF(AC2566="","",VLOOKUP(AC2566,状态名词!A:C,2,FALSE))</f>
        <v>vit</v>
      </c>
      <c r="AE2566" s="90" t="str">
        <f>IF(AC2566="","",VLOOKUP(AC2566,状态名词!A:C,3,FALSE))</f>
        <v>体力</v>
      </c>
      <c r="AF2566" s="90">
        <v>110</v>
      </c>
    </row>
    <row r="2567" spans="1:32">
      <c r="I2567" s="90" t="str">
        <f>IF(H2567="",I2566,VLOOKUP(H2567,装备类型!A:B,2,FALSE))</f>
        <v>腿部</v>
      </c>
      <c r="L2567" s="90" t="s">
        <v>225</v>
      </c>
      <c r="Q2567" s="55" t="str">
        <f t="shared" si="82"/>
        <v/>
      </c>
      <c r="Y2567" s="90" t="str">
        <f>IF(VLOOKUP(I2567,属性值!A:F,2,FALSE)&lt;17,"",IF(P2567="","",INT(VLOOKUP(P2567,属性值!A:G,R2567+1,FALSE)*VLOOKUP(I2567,属性值!A:F,5,FALSE))))</f>
        <v/>
      </c>
      <c r="Z2567" s="90" t="str">
        <f t="shared" si="83"/>
        <v/>
      </c>
      <c r="AA2567" s="90" t="str">
        <f>IF(VLOOKUP(I2567,属性值!A:B,2,FALSE)&gt;16,"",IF(P2567="","",INT(VLOOKUP(P2567,属性值!I:O,R2567+1,FALSE)*VLOOKUP(I2567,属性值!A:D,3,FALSE))))</f>
        <v/>
      </c>
      <c r="AB2567" s="90" t="str">
        <f>IF(VLOOKUP(I2567,属性值!A:B,2,FALSE)&gt;16,"",IF(P2567="","",INT(VLOOKUP(P2567,属性值!I:O,R2567+1,FALSE)*VLOOKUP(I2567,属性值!A:D,4,FALSE))))</f>
        <v/>
      </c>
      <c r="AC2567" s="90">
        <v>21</v>
      </c>
      <c r="AD2567" s="90" t="str">
        <f>IF(AC2567="","",VLOOKUP(AC2567,状态名词!A:C,2,FALSE))</f>
        <v>speed</v>
      </c>
      <c r="AE2567" s="90" t="str">
        <f>IF(AC2567="","",VLOOKUP(AC2567,状态名词!A:C,3,FALSE))</f>
        <v>速度+</v>
      </c>
      <c r="AF2567" s="90">
        <v>590</v>
      </c>
    </row>
    <row r="2568" spans="1:32">
      <c r="I2568" s="90" t="str">
        <f>IF(H2568="",I2567,VLOOKUP(H2568,装备类型!A:B,2,FALSE))</f>
        <v>腿部</v>
      </c>
      <c r="L2568" s="90" t="s">
        <v>225</v>
      </c>
      <c r="Q2568" s="55" t="str">
        <f t="shared" si="82"/>
        <v/>
      </c>
      <c r="Y2568" s="90" t="str">
        <f>IF(VLOOKUP(I2568,属性值!A:F,2,FALSE)&lt;17,"",IF(P2568="","",INT(VLOOKUP(P2568,属性值!A:G,R2568+1,FALSE)*VLOOKUP(I2568,属性值!A:F,5,FALSE))))</f>
        <v/>
      </c>
      <c r="Z2568" s="90" t="str">
        <f t="shared" si="83"/>
        <v/>
      </c>
      <c r="AA2568" s="90" t="str">
        <f>IF(VLOOKUP(I2568,属性值!A:B,2,FALSE)&gt;16,"",IF(P2568="","",INT(VLOOKUP(P2568,属性值!I:O,R2568+1,FALSE)*VLOOKUP(I2568,属性值!A:D,3,FALSE))))</f>
        <v/>
      </c>
      <c r="AB2568" s="90" t="str">
        <f>IF(VLOOKUP(I2568,属性值!A:B,2,FALSE)&gt;16,"",IF(P2568="","",INT(VLOOKUP(P2568,属性值!I:O,R2568+1,FALSE)*VLOOKUP(I2568,属性值!A:D,4,FALSE))))</f>
        <v/>
      </c>
      <c r="AC2568" s="90">
        <v>23</v>
      </c>
      <c r="AD2568" s="90" t="str">
        <f>IF(AC2568="","",VLOOKUP(AC2568,状态名词!A:C,2,FALSE))</f>
        <v>steal</v>
      </c>
      <c r="AE2568" s="90" t="str">
        <f>IF(AC2568="","",VLOOKUP(AC2568,状态名词!A:C,3,FALSE))</f>
        <v>生命偷取</v>
      </c>
      <c r="AF2568" s="90">
        <v>590</v>
      </c>
    </row>
    <row r="2569" spans="1:32">
      <c r="A2569" s="90">
        <v>16178</v>
      </c>
      <c r="B2569" s="90">
        <v>20</v>
      </c>
      <c r="C2569" s="90">
        <v>4</v>
      </c>
      <c r="D2569" s="90">
        <v>20</v>
      </c>
      <c r="E2569" s="90">
        <v>5</v>
      </c>
      <c r="F2569" s="90">
        <v>-10</v>
      </c>
      <c r="H2569" s="90">
        <v>14</v>
      </c>
      <c r="I2569" s="90" t="str">
        <f>IF(H2569="",I2568,VLOOKUP(H2569,装备类型!A:B,2,FALSE))</f>
        <v>戒指</v>
      </c>
      <c r="J2569" s="90">
        <v>1</v>
      </c>
      <c r="K2569" s="90" t="s">
        <v>2689</v>
      </c>
      <c r="L2569" s="90" t="s">
        <v>5518</v>
      </c>
      <c r="O2569" s="90">
        <v>1</v>
      </c>
      <c r="P2569" s="90">
        <v>20</v>
      </c>
      <c r="Q2569" s="55">
        <f t="shared" si="82"/>
        <v>25</v>
      </c>
      <c r="R2569" s="90">
        <v>4</v>
      </c>
      <c r="T2569" s="90" t="s">
        <v>3382</v>
      </c>
      <c r="Y2569" s="90" t="str">
        <f>IF(VLOOKUP(I2569,属性值!A:F,2,FALSE)&lt;17,"",IF(P2569="","",INT(VLOOKUP(P2569,属性值!A:G,R2569+1,FALSE)*VLOOKUP(I2569,属性值!A:F,5,FALSE))))</f>
        <v/>
      </c>
      <c r="Z2569" s="90" t="str">
        <f t="shared" si="83"/>
        <v/>
      </c>
      <c r="AA2569" s="90">
        <f>IF(VLOOKUP(I2569,属性值!A:B,2,FALSE)&gt;16,"",IF(P2569="","",INT(VLOOKUP(P2569,属性值!I:O,R2569+1,FALSE)*VLOOKUP(I2569,属性值!A:D,3,FALSE))))</f>
        <v>130</v>
      </c>
      <c r="AB2569" s="90">
        <f>IF(VLOOKUP(I2569,属性值!A:B,2,FALSE)&gt;16,"",IF(P2569="","",INT(VLOOKUP(P2569,属性值!I:O,R2569+1,FALSE)*VLOOKUP(I2569,属性值!A:D,4,FALSE))))</f>
        <v>260</v>
      </c>
      <c r="AC2569" s="90">
        <v>54</v>
      </c>
      <c r="AD2569" s="90" t="str">
        <f>IF(AC2569="","",VLOOKUP(AC2569,状态名词!A:C,2,FALSE))</f>
        <v>spi</v>
      </c>
      <c r="AE2569" s="90" t="str">
        <f>IF(AC2569="","",VLOOKUP(AC2569,状态名词!A:C,3,FALSE))</f>
        <v>精神</v>
      </c>
      <c r="AF2569" s="90">
        <v>80</v>
      </c>
    </row>
    <row r="2570" spans="1:32">
      <c r="I2570" s="90" t="str">
        <f>IF(H2570="",I2569,VLOOKUP(H2570,装备类型!A:B,2,FALSE))</f>
        <v>戒指</v>
      </c>
      <c r="L2570" s="90" t="s">
        <v>225</v>
      </c>
      <c r="Q2570" s="55" t="str">
        <f t="shared" si="82"/>
        <v/>
      </c>
      <c r="Y2570" s="90" t="str">
        <f>IF(VLOOKUP(I2570,属性值!A:F,2,FALSE)&lt;17,"",IF(P2570="","",INT(VLOOKUP(P2570,属性值!A:G,R2570+1,FALSE)*VLOOKUP(I2570,属性值!A:F,5,FALSE))))</f>
        <v/>
      </c>
      <c r="Z2570" s="90" t="str">
        <f t="shared" si="83"/>
        <v/>
      </c>
      <c r="AA2570" s="90" t="str">
        <f>IF(VLOOKUP(I2570,属性值!A:B,2,FALSE)&gt;16,"",IF(P2570="","",INT(VLOOKUP(P2570,属性值!I:O,R2570+1,FALSE)*VLOOKUP(I2570,属性值!A:D,3,FALSE))))</f>
        <v/>
      </c>
      <c r="AB2570" s="90" t="str">
        <f>IF(VLOOKUP(I2570,属性值!A:B,2,FALSE)&gt;16,"",IF(P2570="","",INT(VLOOKUP(P2570,属性值!I:O,R2570+1,FALSE)*VLOOKUP(I2570,属性值!A:D,4,FALSE))))</f>
        <v/>
      </c>
      <c r="AC2570" s="90">
        <v>28</v>
      </c>
      <c r="AD2570" s="90" t="str">
        <f>IF(AC2570="","",VLOOKUP(AC2570,状态名词!A:C,2,FALSE))</f>
        <v>lightup</v>
      </c>
      <c r="AE2570" s="90" t="str">
        <f>IF(AC2570="","",VLOOKUP(AC2570,状态名词!A:C,3,FALSE))</f>
        <v>光属性强化</v>
      </c>
      <c r="AF2570" s="90">
        <v>10</v>
      </c>
    </row>
    <row r="2571" spans="1:32">
      <c r="I2571" s="90" t="str">
        <f>IF(H2571="",I2570,VLOOKUP(H2571,装备类型!A:B,2,FALSE))</f>
        <v>戒指</v>
      </c>
      <c r="L2571" s="90" t="s">
        <v>225</v>
      </c>
      <c r="Q2571" s="55" t="str">
        <f t="shared" si="82"/>
        <v/>
      </c>
      <c r="Y2571" s="90" t="str">
        <f>IF(VLOOKUP(I2571,属性值!A:F,2,FALSE)&lt;17,"",IF(P2571="","",INT(VLOOKUP(P2571,属性值!A:G,R2571+1,FALSE)*VLOOKUP(I2571,属性值!A:F,5,FALSE))))</f>
        <v/>
      </c>
      <c r="Z2571" s="90" t="str">
        <f t="shared" si="83"/>
        <v/>
      </c>
      <c r="AA2571" s="90" t="str">
        <f>IF(VLOOKUP(I2571,属性值!A:B,2,FALSE)&gt;16,"",IF(P2571="","",INT(VLOOKUP(P2571,属性值!I:O,R2571+1,FALSE)*VLOOKUP(I2571,属性值!A:D,3,FALSE))))</f>
        <v/>
      </c>
      <c r="AB2571" s="90" t="str">
        <f>IF(VLOOKUP(I2571,属性值!A:B,2,FALSE)&gt;16,"",IF(P2571="","",INT(VLOOKUP(P2571,属性值!I:O,R2571+1,FALSE)*VLOOKUP(I2571,属性值!A:D,4,FALSE))))</f>
        <v/>
      </c>
      <c r="AC2571" s="90">
        <v>33</v>
      </c>
      <c r="AD2571" s="90" t="str">
        <f>IF(AC2571="","",VLOOKUP(AC2571,状态名词!A:C,2,FALSE))</f>
        <v>relight</v>
      </c>
      <c r="AE2571" s="90" t="str">
        <f>IF(AC2571="","",VLOOKUP(AC2571,状态名词!A:C,3,FALSE))</f>
        <v>光抗性强化</v>
      </c>
      <c r="AF2571" s="90">
        <v>10</v>
      </c>
    </row>
    <row r="2572" spans="1:32">
      <c r="I2572" s="90" t="str">
        <f>IF(H2572="",I2571,VLOOKUP(H2572,装备类型!A:B,2,FALSE))</f>
        <v>戒指</v>
      </c>
      <c r="J2572" s="90">
        <v>2</v>
      </c>
      <c r="K2572" s="90" t="s">
        <v>2690</v>
      </c>
      <c r="L2572" s="90" t="s">
        <v>2678</v>
      </c>
      <c r="O2572" s="90">
        <v>1</v>
      </c>
      <c r="P2572" s="90">
        <v>40</v>
      </c>
      <c r="Q2572" s="55">
        <f t="shared" si="82"/>
        <v>45</v>
      </c>
      <c r="R2572" s="90">
        <v>4</v>
      </c>
      <c r="T2572" s="90" t="s">
        <v>3382</v>
      </c>
      <c r="Y2572" s="90" t="str">
        <f>IF(VLOOKUP(I2572,属性值!A:F,2,FALSE)&lt;17,"",IF(P2572="","",INT(VLOOKUP(P2572,属性值!A:G,R2572+1,FALSE)*VLOOKUP(I2572,属性值!A:F,5,FALSE))))</f>
        <v/>
      </c>
      <c r="Z2572" s="90" t="str">
        <f t="shared" si="83"/>
        <v/>
      </c>
      <c r="AA2572" s="90">
        <f>IF(VLOOKUP(I2572,属性值!A:B,2,FALSE)&gt;16,"",IF(P2572="","",INT(VLOOKUP(P2572,属性值!I:O,R2572+1,FALSE)*VLOOKUP(I2572,属性值!A:D,3,FALSE))))</f>
        <v>286</v>
      </c>
      <c r="AB2572" s="90">
        <f>IF(VLOOKUP(I2572,属性值!A:B,2,FALSE)&gt;16,"",IF(P2572="","",INT(VLOOKUP(P2572,属性值!I:O,R2572+1,FALSE)*VLOOKUP(I2572,属性值!A:D,4,FALSE))))</f>
        <v>572</v>
      </c>
      <c r="AC2572" s="90">
        <v>54</v>
      </c>
      <c r="AD2572" s="90" t="str">
        <f>IF(AC2572="","",VLOOKUP(AC2572,状态名词!A:C,2,FALSE))</f>
        <v>spi</v>
      </c>
      <c r="AE2572" s="90" t="str">
        <f>IF(AC2572="","",VLOOKUP(AC2572,状态名词!A:C,3,FALSE))</f>
        <v>精神</v>
      </c>
      <c r="AF2572" s="90">
        <v>120</v>
      </c>
    </row>
    <row r="2573" spans="1:32">
      <c r="I2573" s="90" t="str">
        <f>IF(H2573="",I2572,VLOOKUP(H2573,装备类型!A:B,2,FALSE))</f>
        <v>戒指</v>
      </c>
      <c r="L2573" s="90" t="s">
        <v>225</v>
      </c>
      <c r="Q2573" s="55" t="str">
        <f t="shared" si="82"/>
        <v/>
      </c>
      <c r="Y2573" s="90" t="str">
        <f>IF(VLOOKUP(I2573,属性值!A:F,2,FALSE)&lt;17,"",IF(P2573="","",INT(VLOOKUP(P2573,属性值!A:G,R2573+1,FALSE)*VLOOKUP(I2573,属性值!A:F,5,FALSE))))</f>
        <v/>
      </c>
      <c r="Z2573" s="90" t="str">
        <f t="shared" si="83"/>
        <v/>
      </c>
      <c r="AA2573" s="90" t="str">
        <f>IF(VLOOKUP(I2573,属性值!A:B,2,FALSE)&gt;16,"",IF(P2573="","",INT(VLOOKUP(P2573,属性值!I:O,R2573+1,FALSE)*VLOOKUP(I2573,属性值!A:D,3,FALSE))))</f>
        <v/>
      </c>
      <c r="AB2573" s="90" t="str">
        <f>IF(VLOOKUP(I2573,属性值!A:B,2,FALSE)&gt;16,"",IF(P2573="","",INT(VLOOKUP(P2573,属性值!I:O,R2573+1,FALSE)*VLOOKUP(I2573,属性值!A:D,4,FALSE))))</f>
        <v/>
      </c>
      <c r="AC2573" s="90">
        <v>28</v>
      </c>
      <c r="AD2573" s="90" t="str">
        <f>IF(AC2573="","",VLOOKUP(AC2573,状态名词!A:C,2,FALSE))</f>
        <v>lightup</v>
      </c>
      <c r="AE2573" s="90" t="str">
        <f>IF(AC2573="","",VLOOKUP(AC2573,状态名词!A:C,3,FALSE))</f>
        <v>光属性强化</v>
      </c>
      <c r="AF2573" s="90">
        <v>20</v>
      </c>
    </row>
    <row r="2574" spans="1:32">
      <c r="I2574" s="90" t="str">
        <f>IF(H2574="",I2573,VLOOKUP(H2574,装备类型!A:B,2,FALSE))</f>
        <v>戒指</v>
      </c>
      <c r="L2574" s="90" t="s">
        <v>225</v>
      </c>
      <c r="Q2574" s="55" t="str">
        <f t="shared" si="82"/>
        <v/>
      </c>
      <c r="Y2574" s="90" t="str">
        <f>IF(VLOOKUP(I2574,属性值!A:F,2,FALSE)&lt;17,"",IF(P2574="","",INT(VLOOKUP(P2574,属性值!A:G,R2574+1,FALSE)*VLOOKUP(I2574,属性值!A:F,5,FALSE))))</f>
        <v/>
      </c>
      <c r="Z2574" s="90" t="str">
        <f t="shared" si="83"/>
        <v/>
      </c>
      <c r="AA2574" s="90" t="str">
        <f>IF(VLOOKUP(I2574,属性值!A:B,2,FALSE)&gt;16,"",IF(P2574="","",INT(VLOOKUP(P2574,属性值!I:O,R2574+1,FALSE)*VLOOKUP(I2574,属性值!A:D,3,FALSE))))</f>
        <v/>
      </c>
      <c r="AB2574" s="90" t="str">
        <f>IF(VLOOKUP(I2574,属性值!A:B,2,FALSE)&gt;16,"",IF(P2574="","",INT(VLOOKUP(P2574,属性值!I:O,R2574+1,FALSE)*VLOOKUP(I2574,属性值!A:D,4,FALSE))))</f>
        <v/>
      </c>
      <c r="AC2574" s="90">
        <v>33</v>
      </c>
      <c r="AD2574" s="90" t="str">
        <f>IF(AC2574="","",VLOOKUP(AC2574,状态名词!A:C,2,FALSE))</f>
        <v>relight</v>
      </c>
      <c r="AE2574" s="90" t="str">
        <f>IF(AC2574="","",VLOOKUP(AC2574,状态名词!A:C,3,FALSE))</f>
        <v>光抗性强化</v>
      </c>
      <c r="AF2574" s="90">
        <v>20</v>
      </c>
    </row>
    <row r="2575" spans="1:32">
      <c r="I2575" s="90" t="str">
        <f>IF(H2575="",I2574,VLOOKUP(H2575,装备类型!A:B,2,FALSE))</f>
        <v>戒指</v>
      </c>
      <c r="J2575" s="90">
        <v>3</v>
      </c>
      <c r="K2575" s="90" t="s">
        <v>2691</v>
      </c>
      <c r="L2575" s="90" t="s">
        <v>2678</v>
      </c>
      <c r="O2575" s="90">
        <v>1</v>
      </c>
      <c r="P2575" s="90">
        <v>60</v>
      </c>
      <c r="Q2575" s="55">
        <f t="shared" si="82"/>
        <v>67</v>
      </c>
      <c r="R2575" s="90">
        <v>5</v>
      </c>
      <c r="T2575" s="90" t="s">
        <v>3382</v>
      </c>
      <c r="U2575" s="90">
        <v>33558</v>
      </c>
      <c r="X2575" s="90" t="s">
        <v>2692</v>
      </c>
      <c r="Y2575" s="90" t="str">
        <f>IF(VLOOKUP(I2575,属性值!A:F,2,FALSE)&lt;17,"",IF(P2575="","",INT(VLOOKUP(P2575,属性值!A:G,R2575+1,FALSE)*VLOOKUP(I2575,属性值!A:F,5,FALSE))))</f>
        <v/>
      </c>
      <c r="Z2575" s="90" t="str">
        <f t="shared" si="83"/>
        <v/>
      </c>
      <c r="AA2575" s="90">
        <f>IF(VLOOKUP(I2575,属性值!A:B,2,FALSE)&gt;16,"",IF(P2575="","",INT(VLOOKUP(P2575,属性值!I:O,R2575+1,FALSE)*VLOOKUP(I2575,属性值!A:D,3,FALSE))))</f>
        <v>642</v>
      </c>
      <c r="AB2575" s="90">
        <f>IF(VLOOKUP(I2575,属性值!A:B,2,FALSE)&gt;16,"",IF(P2575="","",INT(VLOOKUP(P2575,属性值!I:O,R2575+1,FALSE)*VLOOKUP(I2575,属性值!A:D,4,FALSE))))</f>
        <v>1285</v>
      </c>
      <c r="AC2575" s="90">
        <v>54</v>
      </c>
      <c r="AD2575" s="90" t="str">
        <f>IF(AC2575="","",VLOOKUP(AC2575,状态名词!A:C,2,FALSE))</f>
        <v>spi</v>
      </c>
      <c r="AE2575" s="90" t="str">
        <f>IF(AC2575="","",VLOOKUP(AC2575,状态名词!A:C,3,FALSE))</f>
        <v>精神</v>
      </c>
      <c r="AF2575" s="90">
        <v>190</v>
      </c>
    </row>
    <row r="2576" spans="1:32">
      <c r="I2576" s="90" t="str">
        <f>IF(H2576="",I2575,VLOOKUP(H2576,装备类型!A:B,2,FALSE))</f>
        <v>戒指</v>
      </c>
      <c r="L2576" s="90" t="s">
        <v>225</v>
      </c>
      <c r="Q2576" s="55" t="str">
        <f t="shared" si="82"/>
        <v/>
      </c>
      <c r="Y2576" s="90" t="str">
        <f>IF(VLOOKUP(I2576,属性值!A:F,2,FALSE)&lt;17,"",IF(P2576="","",INT(VLOOKUP(P2576,属性值!A:G,R2576+1,FALSE)*VLOOKUP(I2576,属性值!A:F,5,FALSE))))</f>
        <v/>
      </c>
      <c r="Z2576" s="90" t="str">
        <f t="shared" si="83"/>
        <v/>
      </c>
      <c r="AA2576" s="90" t="str">
        <f>IF(VLOOKUP(I2576,属性值!A:B,2,FALSE)&gt;16,"",IF(P2576="","",INT(VLOOKUP(P2576,属性值!I:O,R2576+1,FALSE)*VLOOKUP(I2576,属性值!A:D,3,FALSE))))</f>
        <v/>
      </c>
      <c r="AB2576" s="90" t="str">
        <f>IF(VLOOKUP(I2576,属性值!A:B,2,FALSE)&gt;16,"",IF(P2576="","",INT(VLOOKUP(P2576,属性值!I:O,R2576+1,FALSE)*VLOOKUP(I2576,属性值!A:D,4,FALSE))))</f>
        <v/>
      </c>
      <c r="AC2576" s="90">
        <v>28</v>
      </c>
      <c r="AD2576" s="90" t="str">
        <f>IF(AC2576="","",VLOOKUP(AC2576,状态名词!A:C,2,FALSE))</f>
        <v>lightup</v>
      </c>
      <c r="AE2576" s="90" t="str">
        <f>IF(AC2576="","",VLOOKUP(AC2576,状态名词!A:C,3,FALSE))</f>
        <v>光属性强化</v>
      </c>
      <c r="AF2576" s="90">
        <v>30</v>
      </c>
    </row>
    <row r="2577" spans="1:32">
      <c r="I2577" s="90" t="str">
        <f>IF(H2577="",I2576,VLOOKUP(H2577,装备类型!A:B,2,FALSE))</f>
        <v>戒指</v>
      </c>
      <c r="L2577" s="90" t="s">
        <v>225</v>
      </c>
      <c r="Q2577" s="55" t="str">
        <f t="shared" si="82"/>
        <v/>
      </c>
      <c r="Y2577" s="90" t="str">
        <f>IF(VLOOKUP(I2577,属性值!A:F,2,FALSE)&lt;17,"",IF(P2577="","",INT(VLOOKUP(P2577,属性值!A:G,R2577+1,FALSE)*VLOOKUP(I2577,属性值!A:F,5,FALSE))))</f>
        <v/>
      </c>
      <c r="Z2577" s="90" t="str">
        <f t="shared" si="83"/>
        <v/>
      </c>
      <c r="AA2577" s="90" t="str">
        <f>IF(VLOOKUP(I2577,属性值!A:B,2,FALSE)&gt;16,"",IF(P2577="","",INT(VLOOKUP(P2577,属性值!I:O,R2577+1,FALSE)*VLOOKUP(I2577,属性值!A:D,3,FALSE))))</f>
        <v/>
      </c>
      <c r="AB2577" s="90" t="str">
        <f>IF(VLOOKUP(I2577,属性值!A:B,2,FALSE)&gt;16,"",IF(P2577="","",INT(VLOOKUP(P2577,属性值!I:O,R2577+1,FALSE)*VLOOKUP(I2577,属性值!A:D,4,FALSE))))</f>
        <v/>
      </c>
      <c r="AC2577" s="90">
        <v>33</v>
      </c>
      <c r="AD2577" s="90" t="str">
        <f>IF(AC2577="","",VLOOKUP(AC2577,状态名词!A:C,2,FALSE))</f>
        <v>relight</v>
      </c>
      <c r="AE2577" s="90" t="str">
        <f>IF(AC2577="","",VLOOKUP(AC2577,状态名词!A:C,3,FALSE))</f>
        <v>光抗性强化</v>
      </c>
      <c r="AF2577" s="90">
        <v>30</v>
      </c>
    </row>
    <row r="2578" spans="1:32">
      <c r="A2578" s="90">
        <v>16179</v>
      </c>
      <c r="B2578" s="90">
        <v>20</v>
      </c>
      <c r="C2578" s="90">
        <v>4</v>
      </c>
      <c r="D2578" s="90">
        <v>20</v>
      </c>
      <c r="E2578" s="90">
        <v>5</v>
      </c>
      <c r="F2578" s="90">
        <v>-10</v>
      </c>
      <c r="H2578" s="90">
        <v>15</v>
      </c>
      <c r="I2578" s="90" t="str">
        <f>IF(H2578="",I2577,VLOOKUP(H2578,装备类型!A:B,2,FALSE))</f>
        <v>项链</v>
      </c>
      <c r="J2578" s="90">
        <v>1</v>
      </c>
      <c r="K2578" s="90" t="s">
        <v>2693</v>
      </c>
      <c r="L2578" s="90" t="s">
        <v>5518</v>
      </c>
      <c r="O2578" s="90">
        <v>1</v>
      </c>
      <c r="P2578" s="90">
        <v>20</v>
      </c>
      <c r="Q2578" s="55">
        <f t="shared" si="82"/>
        <v>25</v>
      </c>
      <c r="R2578" s="90">
        <v>4</v>
      </c>
      <c r="T2578" s="90" t="s">
        <v>3383</v>
      </c>
      <c r="Y2578" s="90" t="str">
        <f>IF(VLOOKUP(I2578,属性值!A:F,2,FALSE)&lt;17,"",IF(P2578="","",INT(VLOOKUP(P2578,属性值!A:G,R2578+1,FALSE)*VLOOKUP(I2578,属性值!A:F,5,FALSE))))</f>
        <v/>
      </c>
      <c r="Z2578" s="90" t="str">
        <f t="shared" si="83"/>
        <v/>
      </c>
      <c r="AA2578" s="90">
        <f>IF(VLOOKUP(I2578,属性值!A:B,2,FALSE)&gt;16,"",IF(P2578="","",INT(VLOOKUP(P2578,属性值!I:O,R2578+1,FALSE)*VLOOKUP(I2578,属性值!A:D,3,FALSE))))</f>
        <v>130</v>
      </c>
      <c r="AB2578" s="90">
        <f>IF(VLOOKUP(I2578,属性值!A:B,2,FALSE)&gt;16,"",IF(P2578="","",INT(VLOOKUP(P2578,属性值!I:O,R2578+1,FALSE)*VLOOKUP(I2578,属性值!A:D,4,FALSE))))</f>
        <v>260</v>
      </c>
      <c r="AC2578" s="90">
        <v>54</v>
      </c>
      <c r="AD2578" s="90" t="str">
        <f>IF(AC2578="","",VLOOKUP(AC2578,状态名词!A:C,2,FALSE))</f>
        <v>spi</v>
      </c>
      <c r="AE2578" s="90" t="str">
        <f>IF(AC2578="","",VLOOKUP(AC2578,状态名词!A:C,3,FALSE))</f>
        <v>精神</v>
      </c>
      <c r="AF2578" s="90">
        <v>80</v>
      </c>
    </row>
    <row r="2579" spans="1:32">
      <c r="I2579" s="90" t="str">
        <f>IF(H2579="",I2578,VLOOKUP(H2579,装备类型!A:B,2,FALSE))</f>
        <v>项链</v>
      </c>
      <c r="L2579" s="90" t="s">
        <v>225</v>
      </c>
      <c r="Q2579" s="55" t="str">
        <f t="shared" si="82"/>
        <v/>
      </c>
      <c r="Y2579" s="90" t="str">
        <f>IF(VLOOKUP(I2579,属性值!A:F,2,FALSE)&lt;17,"",IF(P2579="","",INT(VLOOKUP(P2579,属性值!A:G,R2579+1,FALSE)*VLOOKUP(I2579,属性值!A:F,5,FALSE))))</f>
        <v/>
      </c>
      <c r="Z2579" s="90" t="str">
        <f t="shared" si="83"/>
        <v/>
      </c>
      <c r="AA2579" s="90" t="str">
        <f>IF(VLOOKUP(I2579,属性值!A:B,2,FALSE)&gt;16,"",IF(P2579="","",INT(VLOOKUP(P2579,属性值!I:O,R2579+1,FALSE)*VLOOKUP(I2579,属性值!A:D,3,FALSE))))</f>
        <v/>
      </c>
      <c r="AB2579" s="90" t="str">
        <f>IF(VLOOKUP(I2579,属性值!A:B,2,FALSE)&gt;16,"",IF(P2579="","",INT(VLOOKUP(P2579,属性值!I:O,R2579+1,FALSE)*VLOOKUP(I2579,属性值!A:D,4,FALSE))))</f>
        <v/>
      </c>
      <c r="AC2579" s="90">
        <v>61</v>
      </c>
      <c r="AD2579" s="90" t="str">
        <f>IF(AC2579="","",VLOOKUP(AC2579,状态名词!A:C,2,FALSE))</f>
        <v>team_ad</v>
      </c>
      <c r="AE2579" s="90" t="str">
        <f>IF(AC2579="","",VLOOKUP(AC2579,状态名词!A:C,3,FALSE))</f>
        <v>队伍AD</v>
      </c>
      <c r="AF2579" s="90">
        <v>40</v>
      </c>
    </row>
    <row r="2580" spans="1:32">
      <c r="I2580" s="90" t="str">
        <f>IF(H2580="",I2579,VLOOKUP(H2580,装备类型!A:B,2,FALSE))</f>
        <v>项链</v>
      </c>
      <c r="L2580" s="90" t="s">
        <v>225</v>
      </c>
      <c r="Q2580" s="55" t="str">
        <f t="shared" si="82"/>
        <v/>
      </c>
      <c r="Y2580" s="90" t="str">
        <f>IF(VLOOKUP(I2580,属性值!A:F,2,FALSE)&lt;17,"",IF(P2580="","",INT(VLOOKUP(P2580,属性值!A:G,R2580+1,FALSE)*VLOOKUP(I2580,属性值!A:F,5,FALSE))))</f>
        <v/>
      </c>
      <c r="Z2580" s="90" t="str">
        <f t="shared" si="83"/>
        <v/>
      </c>
      <c r="AA2580" s="90" t="str">
        <f>IF(VLOOKUP(I2580,属性值!A:B,2,FALSE)&gt;16,"",IF(P2580="","",INT(VLOOKUP(P2580,属性值!I:O,R2580+1,FALSE)*VLOOKUP(I2580,属性值!A:D,3,FALSE))))</f>
        <v/>
      </c>
      <c r="AB2580" s="90" t="str">
        <f>IF(VLOOKUP(I2580,属性值!A:B,2,FALSE)&gt;16,"",IF(P2580="","",INT(VLOOKUP(P2580,属性值!I:O,R2580+1,FALSE)*VLOOKUP(I2580,属性值!A:D,4,FALSE))))</f>
        <v/>
      </c>
      <c r="AC2580" s="90">
        <v>62</v>
      </c>
      <c r="AD2580" s="90" t="str">
        <f>IF(AC2580="","",VLOOKUP(AC2580,状态名词!A:C,2,FALSE))</f>
        <v>team_ap</v>
      </c>
      <c r="AE2580" s="90" t="str">
        <f>IF(AC2580="","",VLOOKUP(AC2580,状态名词!A:C,3,FALSE))</f>
        <v>队伍AP</v>
      </c>
      <c r="AF2580" s="90">
        <v>40</v>
      </c>
    </row>
    <row r="2581" spans="1:32">
      <c r="I2581" s="90" t="str">
        <f>IF(H2581="",I2580,VLOOKUP(H2581,装备类型!A:B,2,FALSE))</f>
        <v>项链</v>
      </c>
      <c r="J2581" s="90">
        <v>2</v>
      </c>
      <c r="K2581" s="90" t="s">
        <v>2694</v>
      </c>
      <c r="L2581" s="90" t="s">
        <v>2678</v>
      </c>
      <c r="O2581" s="90">
        <v>1</v>
      </c>
      <c r="P2581" s="90">
        <v>40</v>
      </c>
      <c r="Q2581" s="55">
        <f t="shared" si="82"/>
        <v>45</v>
      </c>
      <c r="R2581" s="90">
        <v>4</v>
      </c>
      <c r="T2581" s="90" t="s">
        <v>3383</v>
      </c>
      <c r="Y2581" s="90" t="str">
        <f>IF(VLOOKUP(I2581,属性值!A:F,2,FALSE)&lt;17,"",IF(P2581="","",INT(VLOOKUP(P2581,属性值!A:G,R2581+1,FALSE)*VLOOKUP(I2581,属性值!A:F,5,FALSE))))</f>
        <v/>
      </c>
      <c r="Z2581" s="90" t="str">
        <f t="shared" si="83"/>
        <v/>
      </c>
      <c r="AA2581" s="90">
        <f>IF(VLOOKUP(I2581,属性值!A:B,2,FALSE)&gt;16,"",IF(P2581="","",INT(VLOOKUP(P2581,属性值!I:O,R2581+1,FALSE)*VLOOKUP(I2581,属性值!A:D,3,FALSE))))</f>
        <v>286</v>
      </c>
      <c r="AB2581" s="90">
        <f>IF(VLOOKUP(I2581,属性值!A:B,2,FALSE)&gt;16,"",IF(P2581="","",INT(VLOOKUP(P2581,属性值!I:O,R2581+1,FALSE)*VLOOKUP(I2581,属性值!A:D,4,FALSE))))</f>
        <v>572</v>
      </c>
      <c r="AC2581" s="90">
        <v>54</v>
      </c>
      <c r="AD2581" s="90" t="str">
        <f>IF(AC2581="","",VLOOKUP(AC2581,状态名词!A:C,2,FALSE))</f>
        <v>spi</v>
      </c>
      <c r="AE2581" s="90" t="str">
        <f>IF(AC2581="","",VLOOKUP(AC2581,状态名词!A:C,3,FALSE))</f>
        <v>精神</v>
      </c>
      <c r="AF2581" s="90">
        <v>120</v>
      </c>
    </row>
    <row r="2582" spans="1:32">
      <c r="I2582" s="90" t="str">
        <f>IF(H2582="",I2581,VLOOKUP(H2582,装备类型!A:B,2,FALSE))</f>
        <v>项链</v>
      </c>
      <c r="L2582" s="90" t="s">
        <v>225</v>
      </c>
      <c r="Q2582" s="55" t="str">
        <f t="shared" si="82"/>
        <v/>
      </c>
      <c r="Y2582" s="90" t="str">
        <f>IF(VLOOKUP(I2582,属性值!A:F,2,FALSE)&lt;17,"",IF(P2582="","",INT(VLOOKUP(P2582,属性值!A:G,R2582+1,FALSE)*VLOOKUP(I2582,属性值!A:F,5,FALSE))))</f>
        <v/>
      </c>
      <c r="Z2582" s="90" t="str">
        <f t="shared" si="83"/>
        <v/>
      </c>
      <c r="AA2582" s="90" t="str">
        <f>IF(VLOOKUP(I2582,属性值!A:B,2,FALSE)&gt;16,"",IF(P2582="","",INT(VLOOKUP(P2582,属性值!I:O,R2582+1,FALSE)*VLOOKUP(I2582,属性值!A:D,3,FALSE))))</f>
        <v/>
      </c>
      <c r="AB2582" s="90" t="str">
        <f>IF(VLOOKUP(I2582,属性值!A:B,2,FALSE)&gt;16,"",IF(P2582="","",INT(VLOOKUP(P2582,属性值!I:O,R2582+1,FALSE)*VLOOKUP(I2582,属性值!A:D,4,FALSE))))</f>
        <v/>
      </c>
      <c r="AC2582" s="90">
        <v>61</v>
      </c>
      <c r="AD2582" s="90" t="str">
        <f>IF(AC2582="","",VLOOKUP(AC2582,状态名词!A:C,2,FALSE))</f>
        <v>team_ad</v>
      </c>
      <c r="AE2582" s="90" t="str">
        <f>IF(AC2582="","",VLOOKUP(AC2582,状态名词!A:C,3,FALSE))</f>
        <v>队伍AD</v>
      </c>
      <c r="AF2582" s="90">
        <v>70</v>
      </c>
    </row>
    <row r="2583" spans="1:32">
      <c r="I2583" s="90" t="str">
        <f>IF(H2583="",I2582,VLOOKUP(H2583,装备类型!A:B,2,FALSE))</f>
        <v>项链</v>
      </c>
      <c r="L2583" s="90" t="s">
        <v>225</v>
      </c>
      <c r="Q2583" s="55" t="str">
        <f t="shared" ref="Q2583:Q2646" si="84">IF(R2583="","",IF(R2583=1,P2583,R2583*2-3+P2583))</f>
        <v/>
      </c>
      <c r="Y2583" s="90" t="str">
        <f>IF(VLOOKUP(I2583,属性值!A:F,2,FALSE)&lt;17,"",IF(P2583="","",INT(VLOOKUP(P2583,属性值!A:G,R2583+1,FALSE)*VLOOKUP(I2583,属性值!A:F,5,FALSE))))</f>
        <v/>
      </c>
      <c r="Z2583" s="90" t="str">
        <f t="shared" si="83"/>
        <v/>
      </c>
      <c r="AA2583" s="90" t="str">
        <f>IF(VLOOKUP(I2583,属性值!A:B,2,FALSE)&gt;16,"",IF(P2583="","",INT(VLOOKUP(P2583,属性值!I:O,R2583+1,FALSE)*VLOOKUP(I2583,属性值!A:D,3,FALSE))))</f>
        <v/>
      </c>
      <c r="AB2583" s="90" t="str">
        <f>IF(VLOOKUP(I2583,属性值!A:B,2,FALSE)&gt;16,"",IF(P2583="","",INT(VLOOKUP(P2583,属性值!I:O,R2583+1,FALSE)*VLOOKUP(I2583,属性值!A:D,4,FALSE))))</f>
        <v/>
      </c>
      <c r="AC2583" s="90">
        <v>62</v>
      </c>
      <c r="AD2583" s="90" t="str">
        <f>IF(AC2583="","",VLOOKUP(AC2583,状态名词!A:C,2,FALSE))</f>
        <v>team_ap</v>
      </c>
      <c r="AE2583" s="90" t="str">
        <f>IF(AC2583="","",VLOOKUP(AC2583,状态名词!A:C,3,FALSE))</f>
        <v>队伍AP</v>
      </c>
      <c r="AF2583" s="90">
        <v>70</v>
      </c>
    </row>
    <row r="2584" spans="1:32">
      <c r="I2584" s="90" t="str">
        <f>IF(H2584="",I2583,VLOOKUP(H2584,装备类型!A:B,2,FALSE))</f>
        <v>项链</v>
      </c>
      <c r="J2584" s="90">
        <v>3</v>
      </c>
      <c r="K2584" s="90" t="s">
        <v>2695</v>
      </c>
      <c r="L2584" s="90" t="s">
        <v>2678</v>
      </c>
      <c r="O2584" s="90">
        <v>1</v>
      </c>
      <c r="P2584" s="90">
        <v>60</v>
      </c>
      <c r="Q2584" s="55">
        <f t="shared" si="84"/>
        <v>67</v>
      </c>
      <c r="R2584" s="90">
        <v>5</v>
      </c>
      <c r="T2584" s="90" t="s">
        <v>3383</v>
      </c>
      <c r="U2584" s="90">
        <v>33559</v>
      </c>
      <c r="X2584" s="90" t="s">
        <v>2848</v>
      </c>
      <c r="Y2584" s="90" t="str">
        <f>IF(VLOOKUP(I2584,属性值!A:F,2,FALSE)&lt;17,"",IF(P2584="","",INT(VLOOKUP(P2584,属性值!A:G,R2584+1,FALSE)*VLOOKUP(I2584,属性值!A:F,5,FALSE))))</f>
        <v/>
      </c>
      <c r="Z2584" s="90" t="str">
        <f t="shared" si="83"/>
        <v/>
      </c>
      <c r="AA2584" s="90">
        <f>IF(VLOOKUP(I2584,属性值!A:B,2,FALSE)&gt;16,"",IF(P2584="","",INT(VLOOKUP(P2584,属性值!I:O,R2584+1,FALSE)*VLOOKUP(I2584,属性值!A:D,3,FALSE))))</f>
        <v>642</v>
      </c>
      <c r="AB2584" s="90">
        <f>IF(VLOOKUP(I2584,属性值!A:B,2,FALSE)&gt;16,"",IF(P2584="","",INT(VLOOKUP(P2584,属性值!I:O,R2584+1,FALSE)*VLOOKUP(I2584,属性值!A:D,4,FALSE))))</f>
        <v>1285</v>
      </c>
      <c r="AC2584" s="90">
        <v>54</v>
      </c>
      <c r="AD2584" s="90" t="str">
        <f>IF(AC2584="","",VLOOKUP(AC2584,状态名词!A:C,2,FALSE))</f>
        <v>spi</v>
      </c>
      <c r="AE2584" s="90" t="str">
        <f>IF(AC2584="","",VLOOKUP(AC2584,状态名词!A:C,3,FALSE))</f>
        <v>精神</v>
      </c>
      <c r="AF2584" s="90">
        <v>190</v>
      </c>
    </row>
    <row r="2585" spans="1:32">
      <c r="I2585" s="90" t="str">
        <f>IF(H2585="",I2584,VLOOKUP(H2585,装备类型!A:B,2,FALSE))</f>
        <v>项链</v>
      </c>
      <c r="L2585" s="90" t="s">
        <v>225</v>
      </c>
      <c r="Q2585" s="55" t="str">
        <f t="shared" si="84"/>
        <v/>
      </c>
      <c r="Y2585" s="90" t="str">
        <f>IF(VLOOKUP(I2585,属性值!A:F,2,FALSE)&lt;17,"",IF(P2585="","",INT(VLOOKUP(P2585,属性值!A:G,R2585+1,FALSE)*VLOOKUP(I2585,属性值!A:F,5,FALSE))))</f>
        <v/>
      </c>
      <c r="Z2585" s="90" t="str">
        <f t="shared" si="83"/>
        <v/>
      </c>
      <c r="AA2585" s="90" t="str">
        <f>IF(VLOOKUP(I2585,属性值!A:B,2,FALSE)&gt;16,"",IF(P2585="","",INT(VLOOKUP(P2585,属性值!I:O,R2585+1,FALSE)*VLOOKUP(I2585,属性值!A:D,3,FALSE))))</f>
        <v/>
      </c>
      <c r="AB2585" s="90" t="str">
        <f>IF(VLOOKUP(I2585,属性值!A:B,2,FALSE)&gt;16,"",IF(P2585="","",INT(VLOOKUP(P2585,属性值!I:O,R2585+1,FALSE)*VLOOKUP(I2585,属性值!A:D,4,FALSE))))</f>
        <v/>
      </c>
      <c r="AC2585" s="90">
        <v>61</v>
      </c>
      <c r="AD2585" s="90" t="str">
        <f>IF(AC2585="","",VLOOKUP(AC2585,状态名词!A:C,2,FALSE))</f>
        <v>team_ad</v>
      </c>
      <c r="AE2585" s="90" t="str">
        <f>IF(AC2585="","",VLOOKUP(AC2585,状态名词!A:C,3,FALSE))</f>
        <v>队伍AD</v>
      </c>
      <c r="AF2585" s="90">
        <v>110</v>
      </c>
    </row>
    <row r="2586" spans="1:32">
      <c r="I2586" s="90" t="str">
        <f>IF(H2586="",I2585,VLOOKUP(H2586,装备类型!A:B,2,FALSE))</f>
        <v>项链</v>
      </c>
      <c r="L2586" s="90" t="s">
        <v>225</v>
      </c>
      <c r="Q2586" s="55" t="str">
        <f t="shared" si="84"/>
        <v/>
      </c>
      <c r="Y2586" s="90" t="str">
        <f>IF(VLOOKUP(I2586,属性值!A:F,2,FALSE)&lt;17,"",IF(P2586="","",INT(VLOOKUP(P2586,属性值!A:G,R2586+1,FALSE)*VLOOKUP(I2586,属性值!A:F,5,FALSE))))</f>
        <v/>
      </c>
      <c r="Z2586" s="90" t="str">
        <f t="shared" si="83"/>
        <v/>
      </c>
      <c r="AA2586" s="90" t="str">
        <f>IF(VLOOKUP(I2586,属性值!A:B,2,FALSE)&gt;16,"",IF(P2586="","",INT(VLOOKUP(P2586,属性值!I:O,R2586+1,FALSE)*VLOOKUP(I2586,属性值!A:D,3,FALSE))))</f>
        <v/>
      </c>
      <c r="AB2586" s="90" t="str">
        <f>IF(VLOOKUP(I2586,属性值!A:B,2,FALSE)&gt;16,"",IF(P2586="","",INT(VLOOKUP(P2586,属性值!I:O,R2586+1,FALSE)*VLOOKUP(I2586,属性值!A:D,4,FALSE))))</f>
        <v/>
      </c>
      <c r="AC2586" s="90">
        <v>62</v>
      </c>
      <c r="AD2586" s="90" t="str">
        <f>IF(AC2586="","",VLOOKUP(AC2586,状态名词!A:C,2,FALSE))</f>
        <v>team_ap</v>
      </c>
      <c r="AE2586" s="90" t="str">
        <f>IF(AC2586="","",VLOOKUP(AC2586,状态名词!A:C,3,FALSE))</f>
        <v>队伍AP</v>
      </c>
      <c r="AF2586" s="90">
        <v>110</v>
      </c>
    </row>
    <row r="2587" spans="1:32">
      <c r="A2587" s="90">
        <v>16180</v>
      </c>
      <c r="B2587" s="90">
        <v>20</v>
      </c>
      <c r="C2587" s="90">
        <v>4</v>
      </c>
      <c r="D2587" s="90">
        <v>20</v>
      </c>
      <c r="E2587" s="90">
        <v>5</v>
      </c>
      <c r="F2587" s="90">
        <v>-10</v>
      </c>
      <c r="H2587" s="90">
        <v>16</v>
      </c>
      <c r="I2587" s="90" t="str">
        <f>IF(H2587="",I2586,VLOOKUP(H2587,装备类型!A:B,2,FALSE))</f>
        <v>手镯</v>
      </c>
      <c r="J2587" s="90">
        <v>1</v>
      </c>
      <c r="K2587" s="90" t="s">
        <v>2696</v>
      </c>
      <c r="L2587" s="90" t="s">
        <v>5518</v>
      </c>
      <c r="O2587" s="90">
        <v>1</v>
      </c>
      <c r="P2587" s="90">
        <v>20</v>
      </c>
      <c r="Q2587" s="55">
        <f t="shared" si="84"/>
        <v>25</v>
      </c>
      <c r="R2587" s="90">
        <v>4</v>
      </c>
      <c r="T2587" s="90" t="s">
        <v>3239</v>
      </c>
      <c r="Y2587" s="90" t="str">
        <f>IF(VLOOKUP(I2587,属性值!A:F,2,FALSE)&lt;17,"",IF(P2587="","",INT(VLOOKUP(P2587,属性值!A:G,R2587+1,FALSE)*VLOOKUP(I2587,属性值!A:F,5,FALSE))))</f>
        <v/>
      </c>
      <c r="Z2587" s="90" t="str">
        <f t="shared" si="83"/>
        <v/>
      </c>
      <c r="AA2587" s="90">
        <f>IF(VLOOKUP(I2587,属性值!A:B,2,FALSE)&gt;16,"",IF(P2587="","",INT(VLOOKUP(P2587,属性值!I:O,R2587+1,FALSE)*VLOOKUP(I2587,属性值!A:D,3,FALSE))))</f>
        <v>130</v>
      </c>
      <c r="AB2587" s="90">
        <f>IF(VLOOKUP(I2587,属性值!A:B,2,FALSE)&gt;16,"",IF(P2587="","",INT(VLOOKUP(P2587,属性值!I:O,R2587+1,FALSE)*VLOOKUP(I2587,属性值!A:D,4,FALSE))))</f>
        <v>260</v>
      </c>
      <c r="AC2587" s="90">
        <v>54</v>
      </c>
      <c r="AD2587" s="90" t="str">
        <f>IF(AC2587="","",VLOOKUP(AC2587,状态名词!A:C,2,FALSE))</f>
        <v>spi</v>
      </c>
      <c r="AE2587" s="90" t="str">
        <f>IF(AC2587="","",VLOOKUP(AC2587,状态名词!A:C,3,FALSE))</f>
        <v>精神</v>
      </c>
      <c r="AF2587" s="90">
        <v>80</v>
      </c>
    </row>
    <row r="2588" spans="1:32">
      <c r="I2588" s="90" t="str">
        <f>IF(H2588="",I2587,VLOOKUP(H2588,装备类型!A:B,2,FALSE))</f>
        <v>手镯</v>
      </c>
      <c r="L2588" s="90" t="s">
        <v>225</v>
      </c>
      <c r="Q2588" s="55" t="str">
        <f t="shared" si="84"/>
        <v/>
      </c>
      <c r="Y2588" s="90" t="str">
        <f>IF(VLOOKUP(I2588,属性值!A:F,2,FALSE)&lt;17,"",IF(P2588="","",INT(VLOOKUP(P2588,属性值!A:G,R2588+1,FALSE)*VLOOKUP(I2588,属性值!A:F,5,FALSE))))</f>
        <v/>
      </c>
      <c r="Z2588" s="90" t="str">
        <f t="shared" si="83"/>
        <v/>
      </c>
      <c r="AA2588" s="90" t="str">
        <f>IF(VLOOKUP(I2588,属性值!A:B,2,FALSE)&gt;16,"",IF(P2588="","",INT(VLOOKUP(P2588,属性值!I:O,R2588+1,FALSE)*VLOOKUP(I2588,属性值!A:D,3,FALSE))))</f>
        <v/>
      </c>
      <c r="AB2588" s="90" t="str">
        <f>IF(VLOOKUP(I2588,属性值!A:B,2,FALSE)&gt;16,"",IF(P2588="","",INT(VLOOKUP(P2588,属性值!I:O,R2588+1,FALSE)*VLOOKUP(I2588,属性值!A:D,4,FALSE))))</f>
        <v/>
      </c>
      <c r="AC2588" s="90">
        <v>21</v>
      </c>
      <c r="AD2588" s="90" t="str">
        <f>IF(AC2588="","",VLOOKUP(AC2588,状态名词!A:C,2,FALSE))</f>
        <v>speed</v>
      </c>
      <c r="AE2588" s="90" t="str">
        <f>IF(AC2588="","",VLOOKUP(AC2588,状态名词!A:C,3,FALSE))</f>
        <v>速度+</v>
      </c>
      <c r="AF2588" s="90">
        <v>240</v>
      </c>
    </row>
    <row r="2589" spans="1:32">
      <c r="I2589" s="90" t="str">
        <f>IF(H2589="",I2588,VLOOKUP(H2589,装备类型!A:B,2,FALSE))</f>
        <v>手镯</v>
      </c>
      <c r="L2589" s="90" t="s">
        <v>225</v>
      </c>
      <c r="Q2589" s="55" t="str">
        <f t="shared" si="84"/>
        <v/>
      </c>
      <c r="Y2589" s="90" t="str">
        <f>IF(VLOOKUP(I2589,属性值!A:F,2,FALSE)&lt;17,"",IF(P2589="","",INT(VLOOKUP(P2589,属性值!A:G,R2589+1,FALSE)*VLOOKUP(I2589,属性值!A:F,5,FALSE))))</f>
        <v/>
      </c>
      <c r="Z2589" s="90" t="str">
        <f t="shared" si="83"/>
        <v/>
      </c>
      <c r="AA2589" s="90" t="str">
        <f>IF(VLOOKUP(I2589,属性值!A:B,2,FALSE)&gt;16,"",IF(P2589="","",INT(VLOOKUP(P2589,属性值!I:O,R2589+1,FALSE)*VLOOKUP(I2589,属性值!A:D,3,FALSE))))</f>
        <v/>
      </c>
      <c r="AB2589" s="90" t="str">
        <f>IF(VLOOKUP(I2589,属性值!A:B,2,FALSE)&gt;16,"",IF(P2589="","",INT(VLOOKUP(P2589,属性值!I:O,R2589+1,FALSE)*VLOOKUP(I2589,属性值!A:D,4,FALSE))))</f>
        <v/>
      </c>
      <c r="AC2589" s="90">
        <v>23</v>
      </c>
      <c r="AD2589" s="90" t="str">
        <f>IF(AC2589="","",VLOOKUP(AC2589,状态名词!A:C,2,FALSE))</f>
        <v>steal</v>
      </c>
      <c r="AE2589" s="90" t="str">
        <f>IF(AC2589="","",VLOOKUP(AC2589,状态名词!A:C,3,FALSE))</f>
        <v>生命偷取</v>
      </c>
      <c r="AF2589" s="90">
        <v>240</v>
      </c>
    </row>
    <row r="2590" spans="1:32">
      <c r="I2590" s="90" t="str">
        <f>IF(H2590="",I2589,VLOOKUP(H2590,装备类型!A:B,2,FALSE))</f>
        <v>手镯</v>
      </c>
      <c r="J2590" s="90">
        <v>2</v>
      </c>
      <c r="K2590" s="90" t="s">
        <v>2697</v>
      </c>
      <c r="L2590" s="90" t="s">
        <v>2678</v>
      </c>
      <c r="O2590" s="90">
        <v>1</v>
      </c>
      <c r="P2590" s="90">
        <v>40</v>
      </c>
      <c r="Q2590" s="55">
        <f t="shared" si="84"/>
        <v>45</v>
      </c>
      <c r="R2590" s="90">
        <v>4</v>
      </c>
      <c r="T2590" s="90" t="s">
        <v>3239</v>
      </c>
      <c r="Y2590" s="90" t="str">
        <f>IF(VLOOKUP(I2590,属性值!A:F,2,FALSE)&lt;17,"",IF(P2590="","",INT(VLOOKUP(P2590,属性值!A:G,R2590+1,FALSE)*VLOOKUP(I2590,属性值!A:F,5,FALSE))))</f>
        <v/>
      </c>
      <c r="Z2590" s="90" t="str">
        <f t="shared" si="83"/>
        <v/>
      </c>
      <c r="AA2590" s="90">
        <f>IF(VLOOKUP(I2590,属性值!A:B,2,FALSE)&gt;16,"",IF(P2590="","",INT(VLOOKUP(P2590,属性值!I:O,R2590+1,FALSE)*VLOOKUP(I2590,属性值!A:D,3,FALSE))))</f>
        <v>286</v>
      </c>
      <c r="AB2590" s="90">
        <f>IF(VLOOKUP(I2590,属性值!A:B,2,FALSE)&gt;16,"",IF(P2590="","",INT(VLOOKUP(P2590,属性值!I:O,R2590+1,FALSE)*VLOOKUP(I2590,属性值!A:D,4,FALSE))))</f>
        <v>572</v>
      </c>
      <c r="AC2590" s="90">
        <v>54</v>
      </c>
      <c r="AD2590" s="90" t="str">
        <f>IF(AC2590="","",VLOOKUP(AC2590,状态名词!A:C,2,FALSE))</f>
        <v>spi</v>
      </c>
      <c r="AE2590" s="90" t="str">
        <f>IF(AC2590="","",VLOOKUP(AC2590,状态名词!A:C,3,FALSE))</f>
        <v>精神</v>
      </c>
      <c r="AF2590" s="90">
        <v>120</v>
      </c>
    </row>
    <row r="2591" spans="1:32">
      <c r="I2591" s="90" t="str">
        <f>IF(H2591="",I2590,VLOOKUP(H2591,装备类型!A:B,2,FALSE))</f>
        <v>手镯</v>
      </c>
      <c r="L2591" s="90" t="s">
        <v>225</v>
      </c>
      <c r="Q2591" s="55" t="str">
        <f t="shared" si="84"/>
        <v/>
      </c>
      <c r="Y2591" s="90" t="str">
        <f>IF(VLOOKUP(I2591,属性值!A:F,2,FALSE)&lt;17,"",IF(P2591="","",INT(VLOOKUP(P2591,属性值!A:G,R2591+1,FALSE)*VLOOKUP(I2591,属性值!A:F,5,FALSE))))</f>
        <v/>
      </c>
      <c r="Z2591" s="90" t="str">
        <f t="shared" si="83"/>
        <v/>
      </c>
      <c r="AA2591" s="90" t="str">
        <f>IF(VLOOKUP(I2591,属性值!A:B,2,FALSE)&gt;16,"",IF(P2591="","",INT(VLOOKUP(P2591,属性值!I:O,R2591+1,FALSE)*VLOOKUP(I2591,属性值!A:D,3,FALSE))))</f>
        <v/>
      </c>
      <c r="AB2591" s="90" t="str">
        <f>IF(VLOOKUP(I2591,属性值!A:B,2,FALSE)&gt;16,"",IF(P2591="","",INT(VLOOKUP(P2591,属性值!I:O,R2591+1,FALSE)*VLOOKUP(I2591,属性值!A:D,4,FALSE))))</f>
        <v/>
      </c>
      <c r="AC2591" s="90">
        <v>21</v>
      </c>
      <c r="AD2591" s="90" t="str">
        <f>IF(AC2591="","",VLOOKUP(AC2591,状态名词!A:C,2,FALSE))</f>
        <v>speed</v>
      </c>
      <c r="AE2591" s="90" t="str">
        <f>IF(AC2591="","",VLOOKUP(AC2591,状态名词!A:C,3,FALSE))</f>
        <v>速度+</v>
      </c>
      <c r="AF2591" s="90">
        <v>360</v>
      </c>
    </row>
    <row r="2592" spans="1:32">
      <c r="I2592" s="90" t="str">
        <f>IF(H2592="",I2591,VLOOKUP(H2592,装备类型!A:B,2,FALSE))</f>
        <v>手镯</v>
      </c>
      <c r="L2592" s="90" t="s">
        <v>225</v>
      </c>
      <c r="Q2592" s="55" t="str">
        <f t="shared" si="84"/>
        <v/>
      </c>
      <c r="Y2592" s="90" t="str">
        <f>IF(VLOOKUP(I2592,属性值!A:F,2,FALSE)&lt;17,"",IF(P2592="","",INT(VLOOKUP(P2592,属性值!A:G,R2592+1,FALSE)*VLOOKUP(I2592,属性值!A:F,5,FALSE))))</f>
        <v/>
      </c>
      <c r="Z2592" s="90" t="str">
        <f t="shared" si="83"/>
        <v/>
      </c>
      <c r="AA2592" s="90" t="str">
        <f>IF(VLOOKUP(I2592,属性值!A:B,2,FALSE)&gt;16,"",IF(P2592="","",INT(VLOOKUP(P2592,属性值!I:O,R2592+1,FALSE)*VLOOKUP(I2592,属性值!A:D,3,FALSE))))</f>
        <v/>
      </c>
      <c r="AB2592" s="90" t="str">
        <f>IF(VLOOKUP(I2592,属性值!A:B,2,FALSE)&gt;16,"",IF(P2592="","",INT(VLOOKUP(P2592,属性值!I:O,R2592+1,FALSE)*VLOOKUP(I2592,属性值!A:D,4,FALSE))))</f>
        <v/>
      </c>
      <c r="AC2592" s="90">
        <v>23</v>
      </c>
      <c r="AD2592" s="90" t="str">
        <f>IF(AC2592="","",VLOOKUP(AC2592,状态名词!A:C,2,FALSE))</f>
        <v>steal</v>
      </c>
      <c r="AE2592" s="90" t="str">
        <f>IF(AC2592="","",VLOOKUP(AC2592,状态名词!A:C,3,FALSE))</f>
        <v>生命偷取</v>
      </c>
      <c r="AF2592" s="90">
        <v>360</v>
      </c>
    </row>
    <row r="2593" spans="1:32">
      <c r="I2593" s="90" t="str">
        <f>IF(H2593="",I2592,VLOOKUP(H2593,装备类型!A:B,2,FALSE))</f>
        <v>手镯</v>
      </c>
      <c r="J2593" s="90">
        <v>3</v>
      </c>
      <c r="K2593" s="90" t="s">
        <v>2698</v>
      </c>
      <c r="L2593" s="90" t="s">
        <v>2678</v>
      </c>
      <c r="O2593" s="90">
        <v>1</v>
      </c>
      <c r="P2593" s="90">
        <v>60</v>
      </c>
      <c r="Q2593" s="55">
        <f t="shared" si="84"/>
        <v>67</v>
      </c>
      <c r="R2593" s="90">
        <v>5</v>
      </c>
      <c r="T2593" s="90" t="s">
        <v>3239</v>
      </c>
      <c r="U2593" s="90">
        <v>33560</v>
      </c>
      <c r="X2593" s="90" t="s">
        <v>2850</v>
      </c>
      <c r="Y2593" s="90" t="str">
        <f>IF(VLOOKUP(I2593,属性值!A:F,2,FALSE)&lt;17,"",IF(P2593="","",INT(VLOOKUP(P2593,属性值!A:G,R2593+1,FALSE)*VLOOKUP(I2593,属性值!A:F,5,FALSE))))</f>
        <v/>
      </c>
      <c r="Z2593" s="90" t="str">
        <f t="shared" si="83"/>
        <v/>
      </c>
      <c r="AA2593" s="90">
        <f>IF(VLOOKUP(I2593,属性值!A:B,2,FALSE)&gt;16,"",IF(P2593="","",INT(VLOOKUP(P2593,属性值!I:O,R2593+1,FALSE)*VLOOKUP(I2593,属性值!A:D,3,FALSE))))</f>
        <v>642</v>
      </c>
      <c r="AB2593" s="90">
        <f>IF(VLOOKUP(I2593,属性值!A:B,2,FALSE)&gt;16,"",IF(P2593="","",INT(VLOOKUP(P2593,属性值!I:O,R2593+1,FALSE)*VLOOKUP(I2593,属性值!A:D,4,FALSE))))</f>
        <v>1285</v>
      </c>
      <c r="AC2593" s="90">
        <v>54</v>
      </c>
      <c r="AD2593" s="90" t="str">
        <f>IF(AC2593="","",VLOOKUP(AC2593,状态名词!A:C,2,FALSE))</f>
        <v>spi</v>
      </c>
      <c r="AE2593" s="90" t="str">
        <f>IF(AC2593="","",VLOOKUP(AC2593,状态名词!A:C,3,FALSE))</f>
        <v>精神</v>
      </c>
      <c r="AF2593" s="90">
        <v>190</v>
      </c>
    </row>
    <row r="2594" spans="1:32">
      <c r="I2594" s="90" t="str">
        <f>IF(H2594="",I2593,VLOOKUP(H2594,装备类型!A:B,2,FALSE))</f>
        <v>手镯</v>
      </c>
      <c r="L2594" s="90" t="s">
        <v>225</v>
      </c>
      <c r="Q2594" s="55" t="str">
        <f t="shared" si="84"/>
        <v/>
      </c>
      <c r="Y2594" s="90" t="str">
        <f>IF(VLOOKUP(I2594,属性值!A:F,2,FALSE)&lt;17,"",IF(P2594="","",INT(VLOOKUP(P2594,属性值!A:G,R2594+1,FALSE)*VLOOKUP(I2594,属性值!A:F,5,FALSE))))</f>
        <v/>
      </c>
      <c r="Z2594" s="90" t="str">
        <f t="shared" ref="Z2594:Z2657" si="85">Y2594</f>
        <v/>
      </c>
      <c r="AA2594" s="90" t="str">
        <f>IF(VLOOKUP(I2594,属性值!A:B,2,FALSE)&gt;16,"",IF(P2594="","",INT(VLOOKUP(P2594,属性值!I:O,R2594+1,FALSE)*VLOOKUP(I2594,属性值!A:D,3,FALSE))))</f>
        <v/>
      </c>
      <c r="AB2594" s="90" t="str">
        <f>IF(VLOOKUP(I2594,属性值!A:B,2,FALSE)&gt;16,"",IF(P2594="","",INT(VLOOKUP(P2594,属性值!I:O,R2594+1,FALSE)*VLOOKUP(I2594,属性值!A:D,4,FALSE))))</f>
        <v/>
      </c>
      <c r="AC2594" s="90">
        <v>21</v>
      </c>
      <c r="AD2594" s="90" t="str">
        <f>IF(AC2594="","",VLOOKUP(AC2594,状态名词!A:C,2,FALSE))</f>
        <v>speed</v>
      </c>
      <c r="AE2594" s="90" t="str">
        <f>IF(AC2594="","",VLOOKUP(AC2594,状态名词!A:C,3,FALSE))</f>
        <v>速度+</v>
      </c>
      <c r="AF2594" s="90">
        <v>590</v>
      </c>
    </row>
    <row r="2595" spans="1:32">
      <c r="I2595" s="90" t="str">
        <f>IF(H2595="",I2594,VLOOKUP(H2595,装备类型!A:B,2,FALSE))</f>
        <v>手镯</v>
      </c>
      <c r="L2595" s="90" t="s">
        <v>225</v>
      </c>
      <c r="Q2595" s="55" t="str">
        <f t="shared" si="84"/>
        <v/>
      </c>
      <c r="Y2595" s="90" t="str">
        <f>IF(VLOOKUP(I2595,属性值!A:F,2,FALSE)&lt;17,"",IF(P2595="","",INT(VLOOKUP(P2595,属性值!A:G,R2595+1,FALSE)*VLOOKUP(I2595,属性值!A:F,5,FALSE))))</f>
        <v/>
      </c>
      <c r="Z2595" s="90" t="str">
        <f t="shared" si="85"/>
        <v/>
      </c>
      <c r="AA2595" s="90" t="str">
        <f>IF(VLOOKUP(I2595,属性值!A:B,2,FALSE)&gt;16,"",IF(P2595="","",INT(VLOOKUP(P2595,属性值!I:O,R2595+1,FALSE)*VLOOKUP(I2595,属性值!A:D,3,FALSE))))</f>
        <v/>
      </c>
      <c r="AB2595" s="90" t="str">
        <f>IF(VLOOKUP(I2595,属性值!A:B,2,FALSE)&gt;16,"",IF(P2595="","",INT(VLOOKUP(P2595,属性值!I:O,R2595+1,FALSE)*VLOOKUP(I2595,属性值!A:D,4,FALSE))))</f>
        <v/>
      </c>
      <c r="AC2595" s="90">
        <v>23</v>
      </c>
      <c r="AD2595" s="90" t="str">
        <f>IF(AC2595="","",VLOOKUP(AC2595,状态名词!A:C,2,FALSE))</f>
        <v>steal</v>
      </c>
      <c r="AE2595" s="90" t="str">
        <f>IF(AC2595="","",VLOOKUP(AC2595,状态名词!A:C,3,FALSE))</f>
        <v>生命偷取</v>
      </c>
      <c r="AF2595" s="90">
        <v>590</v>
      </c>
    </row>
    <row r="2596" spans="1:32">
      <c r="A2596" s="90">
        <v>16301</v>
      </c>
      <c r="B2596" s="90">
        <v>10</v>
      </c>
      <c r="C2596" s="90">
        <v>1</v>
      </c>
      <c r="D2596" s="90">
        <v>10</v>
      </c>
      <c r="E2596" s="90">
        <v>3</v>
      </c>
      <c r="H2596" s="90">
        <v>11</v>
      </c>
      <c r="I2596" s="90" t="str">
        <f>IF(H2596="",I2595,VLOOKUP(H2596,装备类型!A:B,2,FALSE))</f>
        <v>头部</v>
      </c>
      <c r="J2596" s="90">
        <v>1</v>
      </c>
      <c r="K2596" s="90" t="s">
        <v>2908</v>
      </c>
      <c r="L2596" s="90" t="s">
        <v>5519</v>
      </c>
      <c r="O2596" s="90">
        <v>1</v>
      </c>
      <c r="P2596" s="90">
        <v>10</v>
      </c>
      <c r="Q2596" s="55">
        <f t="shared" si="84"/>
        <v>10</v>
      </c>
      <c r="R2596" s="90">
        <v>1</v>
      </c>
      <c r="T2596" s="90" t="s">
        <v>3490</v>
      </c>
      <c r="Y2596" s="90" t="str">
        <f>IF(VLOOKUP(I2596,属性值!A:F,2,FALSE)&lt;17,"",IF(P2596="","",INT(VLOOKUP(P2596,属性值!A:G,R2596+1,FALSE)*VLOOKUP(I2596,属性值!A:F,5,FALSE))))</f>
        <v/>
      </c>
      <c r="Z2596" s="90" t="str">
        <f t="shared" si="85"/>
        <v/>
      </c>
      <c r="AA2596" s="90">
        <f>IF(VLOOKUP(I2596,属性值!A:B,2,FALSE)&gt;16,"",IF(P2596="","",INT(VLOOKUP(P2596,属性值!I:O,R2596+1,FALSE)*VLOOKUP(I2596,属性值!A:D,3,FALSE))))</f>
        <v>130</v>
      </c>
      <c r="AB2596" s="90">
        <f>IF(VLOOKUP(I2596,属性值!A:B,2,FALSE)&gt;16,"",IF(P2596="","",INT(VLOOKUP(P2596,属性值!I:O,R2596+1,FALSE)*VLOOKUP(I2596,属性值!A:D,4,FALSE))))</f>
        <v>65</v>
      </c>
      <c r="AD2596" s="90" t="str">
        <f>IF(AC2596="","",VLOOKUP(AC2596,状态名词!A:C,2,FALSE))</f>
        <v/>
      </c>
      <c r="AE2596" s="90" t="str">
        <f>IF(AC2596="","",VLOOKUP(AC2596,状态名词!A:C,3,FALSE))</f>
        <v/>
      </c>
    </row>
    <row r="2597" spans="1:32">
      <c r="I2597" s="90" t="str">
        <f>IF(H2597="",I2596,VLOOKUP(H2597,装备类型!A:B,2,FALSE))</f>
        <v>头部</v>
      </c>
      <c r="J2597" s="90">
        <v>2</v>
      </c>
      <c r="K2597" s="90" t="s">
        <v>2909</v>
      </c>
      <c r="L2597" s="90" t="s">
        <v>4183</v>
      </c>
      <c r="O2597" s="90">
        <v>1</v>
      </c>
      <c r="P2597" s="90">
        <v>20</v>
      </c>
      <c r="Q2597" s="55">
        <f t="shared" si="84"/>
        <v>21</v>
      </c>
      <c r="R2597" s="90">
        <v>2</v>
      </c>
      <c r="T2597" s="90" t="s">
        <v>3490</v>
      </c>
      <c r="Y2597" s="90" t="str">
        <f>IF(VLOOKUP(I2597,属性值!A:F,2,FALSE)&lt;17,"",IF(P2597="","",INT(VLOOKUP(P2597,属性值!A:G,R2597+1,FALSE)*VLOOKUP(I2597,属性值!A:F,5,FALSE))))</f>
        <v/>
      </c>
      <c r="Z2597" s="90" t="str">
        <f t="shared" si="85"/>
        <v/>
      </c>
      <c r="AA2597" s="90">
        <f>IF(VLOOKUP(I2597,属性值!A:B,2,FALSE)&gt;16,"",IF(P2597="","",INT(VLOOKUP(P2597,属性值!I:O,R2597+1,FALSE)*VLOOKUP(I2597,属性值!A:D,3,FALSE))))</f>
        <v>228</v>
      </c>
      <c r="AB2597" s="90">
        <f>IF(VLOOKUP(I2597,属性值!A:B,2,FALSE)&gt;16,"",IF(P2597="","",INT(VLOOKUP(P2597,属性值!I:O,R2597+1,FALSE)*VLOOKUP(I2597,属性值!A:D,4,FALSE))))</f>
        <v>114</v>
      </c>
      <c r="AC2597" s="90">
        <v>58</v>
      </c>
      <c r="AD2597" s="90" t="str">
        <f>IF(AC2597="","",VLOOKUP(AC2597,状态名词!A:C,2,FALSE))</f>
        <v>vit</v>
      </c>
      <c r="AE2597" s="90" t="str">
        <f>IF(AC2597="","",VLOOKUP(AC2597,状态名词!A:C,3,FALSE))</f>
        <v>体力</v>
      </c>
      <c r="AF2597" s="90">
        <v>40</v>
      </c>
    </row>
    <row r="2598" spans="1:32">
      <c r="I2598" s="90" t="str">
        <f>IF(H2598="",I2597,VLOOKUP(H2598,装备类型!A:B,2,FALSE))</f>
        <v>头部</v>
      </c>
      <c r="J2598" s="90">
        <v>3</v>
      </c>
      <c r="K2598" s="90" t="s">
        <v>2910</v>
      </c>
      <c r="L2598" s="90" t="s">
        <v>4183</v>
      </c>
      <c r="O2598" s="90">
        <v>1</v>
      </c>
      <c r="P2598" s="90">
        <v>30</v>
      </c>
      <c r="Q2598" s="55">
        <f t="shared" si="84"/>
        <v>33</v>
      </c>
      <c r="R2598" s="90">
        <v>3</v>
      </c>
      <c r="T2598" s="90" t="s">
        <v>3490</v>
      </c>
      <c r="Y2598" s="90" t="str">
        <f>IF(VLOOKUP(I2598,属性值!A:F,2,FALSE)&lt;17,"",IF(P2598="","",INT(VLOOKUP(P2598,属性值!A:G,R2598+1,FALSE)*VLOOKUP(I2598,属性值!A:F,5,FALSE))))</f>
        <v/>
      </c>
      <c r="Z2598" s="90" t="str">
        <f t="shared" si="85"/>
        <v/>
      </c>
      <c r="AA2598" s="90">
        <f>IF(VLOOKUP(I2598,属性值!A:B,2,FALSE)&gt;16,"",IF(P2598="","",INT(VLOOKUP(P2598,属性值!I:O,R2598+1,FALSE)*VLOOKUP(I2598,属性值!A:D,3,FALSE))))</f>
        <v>342</v>
      </c>
      <c r="AB2598" s="90">
        <f>IF(VLOOKUP(I2598,属性值!A:B,2,FALSE)&gt;16,"",IF(P2598="","",INT(VLOOKUP(P2598,属性值!I:O,R2598+1,FALSE)*VLOOKUP(I2598,属性值!A:D,4,FALSE))))</f>
        <v>171</v>
      </c>
      <c r="AC2598" s="90">
        <v>58</v>
      </c>
      <c r="AD2598" s="90" t="str">
        <f>IF(AC2598="","",VLOOKUP(AC2598,状态名词!A:C,2,FALSE))</f>
        <v>vit</v>
      </c>
      <c r="AE2598" s="90" t="str">
        <f>IF(AC2598="","",VLOOKUP(AC2598,状态名词!A:C,3,FALSE))</f>
        <v>体力</v>
      </c>
      <c r="AF2598" s="90">
        <v>50</v>
      </c>
    </row>
    <row r="2599" spans="1:32">
      <c r="I2599" s="90" t="str">
        <f>IF(H2599="",I2598,VLOOKUP(H2599,装备类型!A:B,2,FALSE))</f>
        <v>头部</v>
      </c>
      <c r="L2599" s="90" t="s">
        <v>225</v>
      </c>
      <c r="Q2599" s="55" t="str">
        <f t="shared" si="84"/>
        <v/>
      </c>
      <c r="Y2599" s="90" t="str">
        <f>IF(VLOOKUP(I2599,属性值!A:F,2,FALSE)&lt;17,"",IF(P2599="","",INT(VLOOKUP(P2599,属性值!A:G,R2599+1,FALSE)*VLOOKUP(I2599,属性值!A:F,5,FALSE))))</f>
        <v/>
      </c>
      <c r="Z2599" s="90" t="str">
        <f t="shared" si="85"/>
        <v/>
      </c>
      <c r="AA2599" s="90" t="str">
        <f>IF(VLOOKUP(I2599,属性值!A:B,2,FALSE)&gt;16,"",IF(P2599="","",INT(VLOOKUP(P2599,属性值!I:O,R2599+1,FALSE)*VLOOKUP(I2599,属性值!A:D,3,FALSE))))</f>
        <v/>
      </c>
      <c r="AB2599" s="90" t="str">
        <f>IF(VLOOKUP(I2599,属性值!A:B,2,FALSE)&gt;16,"",IF(P2599="","",INT(VLOOKUP(P2599,属性值!I:O,R2599+1,FALSE)*VLOOKUP(I2599,属性值!A:D,4,FALSE))))</f>
        <v/>
      </c>
      <c r="AC2599" s="90">
        <v>24</v>
      </c>
      <c r="AD2599" s="90" t="str">
        <f>IF(AC2599="","",VLOOKUP(AC2599,状态名词!A:C,2,FALSE))</f>
        <v>heal</v>
      </c>
      <c r="AE2599" s="90" t="str">
        <f>IF(AC2599="","",VLOOKUP(AC2599,状态名词!A:C,3,FALSE))</f>
        <v>治疗效果+</v>
      </c>
      <c r="AF2599" s="90">
        <v>250</v>
      </c>
    </row>
    <row r="2600" spans="1:32">
      <c r="I2600" s="90" t="str">
        <f>IF(H2600="",I2599,VLOOKUP(H2600,装备类型!A:B,2,FALSE))</f>
        <v>头部</v>
      </c>
      <c r="J2600" s="90">
        <v>4</v>
      </c>
      <c r="K2600" s="90" t="s">
        <v>2911</v>
      </c>
      <c r="L2600" s="90" t="s">
        <v>4183</v>
      </c>
      <c r="O2600" s="90">
        <v>1</v>
      </c>
      <c r="P2600" s="90">
        <v>40</v>
      </c>
      <c r="Q2600" s="55">
        <f t="shared" si="84"/>
        <v>45</v>
      </c>
      <c r="R2600" s="90">
        <v>4</v>
      </c>
      <c r="T2600" s="90" t="s">
        <v>3490</v>
      </c>
      <c r="Y2600" s="90" t="str">
        <f>IF(VLOOKUP(I2600,属性值!A:F,2,FALSE)&lt;17,"",IF(P2600="","",INT(VLOOKUP(P2600,属性值!A:G,R2600+1,FALSE)*VLOOKUP(I2600,属性值!A:F,5,FALSE))))</f>
        <v/>
      </c>
      <c r="Z2600" s="90" t="str">
        <f t="shared" si="85"/>
        <v/>
      </c>
      <c r="AA2600" s="90">
        <f>IF(VLOOKUP(I2600,属性值!A:B,2,FALSE)&gt;16,"",IF(P2600="","",INT(VLOOKUP(P2600,属性值!I:O,R2600+1,FALSE)*VLOOKUP(I2600,属性值!A:D,3,FALSE))))</f>
        <v>572</v>
      </c>
      <c r="AB2600" s="90">
        <f>IF(VLOOKUP(I2600,属性值!A:B,2,FALSE)&gt;16,"",IF(P2600="","",INT(VLOOKUP(P2600,属性值!I:O,R2600+1,FALSE)*VLOOKUP(I2600,属性值!A:D,4,FALSE))))</f>
        <v>286</v>
      </c>
      <c r="AC2600" s="90">
        <v>58</v>
      </c>
      <c r="AD2600" s="90" t="str">
        <f>IF(AC2600="","",VLOOKUP(AC2600,状态名词!A:C,2,FALSE))</f>
        <v>vit</v>
      </c>
      <c r="AE2600" s="90" t="str">
        <f>IF(AC2600="","",VLOOKUP(AC2600,状态名词!A:C,3,FALSE))</f>
        <v>体力</v>
      </c>
      <c r="AF2600" s="90">
        <v>60</v>
      </c>
    </row>
    <row r="2601" spans="1:32">
      <c r="I2601" s="90" t="str">
        <f>IF(H2601="",I2600,VLOOKUP(H2601,装备类型!A:B,2,FALSE))</f>
        <v>头部</v>
      </c>
      <c r="L2601" s="90" t="s">
        <v>225</v>
      </c>
      <c r="Q2601" s="55" t="str">
        <f t="shared" si="84"/>
        <v/>
      </c>
      <c r="Y2601" s="90" t="str">
        <f>IF(VLOOKUP(I2601,属性值!A:F,2,FALSE)&lt;17,"",IF(P2601="","",INT(VLOOKUP(P2601,属性值!A:G,R2601+1,FALSE)*VLOOKUP(I2601,属性值!A:F,5,FALSE))))</f>
        <v/>
      </c>
      <c r="Z2601" s="90" t="str">
        <f t="shared" si="85"/>
        <v/>
      </c>
      <c r="AA2601" s="90" t="str">
        <f>IF(VLOOKUP(I2601,属性值!A:B,2,FALSE)&gt;16,"",IF(P2601="","",INT(VLOOKUP(P2601,属性值!I:O,R2601+1,FALSE)*VLOOKUP(I2601,属性值!A:D,3,FALSE))))</f>
        <v/>
      </c>
      <c r="AB2601" s="90" t="str">
        <f>IF(VLOOKUP(I2601,属性值!A:B,2,FALSE)&gt;16,"",IF(P2601="","",INT(VLOOKUP(P2601,属性值!I:O,R2601+1,FALSE)*VLOOKUP(I2601,属性值!A:D,4,FALSE))))</f>
        <v/>
      </c>
      <c r="AC2601" s="90">
        <v>24</v>
      </c>
      <c r="AD2601" s="90" t="str">
        <f>IF(AC2601="","",VLOOKUP(AC2601,状态名词!A:C,2,FALSE))</f>
        <v>heal</v>
      </c>
      <c r="AE2601" s="90" t="str">
        <f>IF(AC2601="","",VLOOKUP(AC2601,状态名词!A:C,3,FALSE))</f>
        <v>治疗效果+</v>
      </c>
      <c r="AF2601" s="90">
        <v>300</v>
      </c>
    </row>
    <row r="2602" spans="1:32">
      <c r="I2602" s="90" t="str">
        <f>IF(H2602="",I2601,VLOOKUP(H2602,装备类型!A:B,2,FALSE))</f>
        <v>头部</v>
      </c>
      <c r="L2602" s="90" t="s">
        <v>225</v>
      </c>
      <c r="Q2602" s="55" t="str">
        <f t="shared" si="84"/>
        <v/>
      </c>
      <c r="Y2602" s="90" t="str">
        <f>IF(VLOOKUP(I2602,属性值!A:F,2,FALSE)&lt;17,"",IF(P2602="","",INT(VLOOKUP(P2602,属性值!A:G,R2602+1,FALSE)*VLOOKUP(I2602,属性值!A:F,5,FALSE))))</f>
        <v/>
      </c>
      <c r="Z2602" s="90" t="str">
        <f t="shared" si="85"/>
        <v/>
      </c>
      <c r="AA2602" s="90" t="str">
        <f>IF(VLOOKUP(I2602,属性值!A:B,2,FALSE)&gt;16,"",IF(P2602="","",INT(VLOOKUP(P2602,属性值!I:O,R2602+1,FALSE)*VLOOKUP(I2602,属性值!A:D,3,FALSE))))</f>
        <v/>
      </c>
      <c r="AB2602" s="90" t="str">
        <f>IF(VLOOKUP(I2602,属性值!A:B,2,FALSE)&gt;16,"",IF(P2602="","",INT(VLOOKUP(P2602,属性值!I:O,R2602+1,FALSE)*VLOOKUP(I2602,属性值!A:D,4,FALSE))))</f>
        <v/>
      </c>
      <c r="AC2602" s="90">
        <v>70</v>
      </c>
      <c r="AD2602" s="90" t="str">
        <f>IF(AC2602="","",VLOOKUP(AC2602,状态名词!A:C,2,FALSE))</f>
        <v>eva</v>
      </c>
      <c r="AE2602" s="90" t="str">
        <f>IF(AC2602="","",VLOOKUP(AC2602,状态名词!A:C,3,FALSE))</f>
        <v>回避率</v>
      </c>
      <c r="AF2602" s="90">
        <v>140</v>
      </c>
    </row>
    <row r="2603" spans="1:32">
      <c r="I2603" s="90" t="str">
        <f>IF(H2603="",I2602,VLOOKUP(H2603,装备类型!A:B,2,FALSE))</f>
        <v>头部</v>
      </c>
      <c r="J2603" s="90">
        <v>5</v>
      </c>
      <c r="K2603" s="90" t="s">
        <v>2912</v>
      </c>
      <c r="L2603" s="90" t="s">
        <v>4183</v>
      </c>
      <c r="O2603" s="90">
        <v>1</v>
      </c>
      <c r="P2603" s="90">
        <v>50</v>
      </c>
      <c r="Q2603" s="55">
        <f t="shared" si="84"/>
        <v>57</v>
      </c>
      <c r="R2603" s="90">
        <v>5</v>
      </c>
      <c r="T2603" s="90" t="s">
        <v>3490</v>
      </c>
      <c r="U2603" s="90">
        <v>33561</v>
      </c>
      <c r="Y2603" s="90" t="str">
        <f>IF(VLOOKUP(I2603,属性值!A:F,2,FALSE)&lt;17,"",IF(P2603="","",INT(VLOOKUP(P2603,属性值!A:G,R2603+1,FALSE)*VLOOKUP(I2603,属性值!A:F,5,FALSE))))</f>
        <v/>
      </c>
      <c r="Z2603" s="90" t="str">
        <f t="shared" si="85"/>
        <v/>
      </c>
      <c r="AA2603" s="90">
        <f>IF(VLOOKUP(I2603,属性值!A:B,2,FALSE)&gt;16,"",IF(P2603="","",INT(VLOOKUP(P2603,属性值!I:O,R2603+1,FALSE)*VLOOKUP(I2603,属性值!A:D,3,FALSE))))</f>
        <v>979</v>
      </c>
      <c r="AB2603" s="90">
        <f>IF(VLOOKUP(I2603,属性值!A:B,2,FALSE)&gt;16,"",IF(P2603="","",INT(VLOOKUP(P2603,属性值!I:O,R2603+1,FALSE)*VLOOKUP(I2603,属性值!A:D,4,FALSE))))</f>
        <v>489</v>
      </c>
      <c r="AC2603" s="90">
        <v>58</v>
      </c>
      <c r="AD2603" s="90" t="str">
        <f>IF(AC2603="","",VLOOKUP(AC2603,状态名词!A:C,2,FALSE))</f>
        <v>vit</v>
      </c>
      <c r="AE2603" s="90" t="str">
        <f>IF(AC2603="","",VLOOKUP(AC2603,状态名词!A:C,3,FALSE))</f>
        <v>体力</v>
      </c>
      <c r="AF2603" s="90">
        <v>80</v>
      </c>
    </row>
    <row r="2604" spans="1:32">
      <c r="I2604" s="90" t="str">
        <f>IF(H2604="",I2603,VLOOKUP(H2604,装备类型!A:B,2,FALSE))</f>
        <v>头部</v>
      </c>
      <c r="L2604" s="90" t="s">
        <v>225</v>
      </c>
      <c r="Q2604" s="55" t="str">
        <f t="shared" si="84"/>
        <v/>
      </c>
      <c r="Y2604" s="90" t="str">
        <f>IF(VLOOKUP(I2604,属性值!A:F,2,FALSE)&lt;17,"",IF(P2604="","",INT(VLOOKUP(P2604,属性值!A:G,R2604+1,FALSE)*VLOOKUP(I2604,属性值!A:F,5,FALSE))))</f>
        <v/>
      </c>
      <c r="Z2604" s="90" t="str">
        <f t="shared" si="85"/>
        <v/>
      </c>
      <c r="AA2604" s="90" t="str">
        <f>IF(VLOOKUP(I2604,属性值!A:B,2,FALSE)&gt;16,"",IF(P2604="","",INT(VLOOKUP(P2604,属性值!I:O,R2604+1,FALSE)*VLOOKUP(I2604,属性值!A:D,3,FALSE))))</f>
        <v/>
      </c>
      <c r="AB2604" s="90" t="str">
        <f>IF(VLOOKUP(I2604,属性值!A:B,2,FALSE)&gt;16,"",IF(P2604="","",INT(VLOOKUP(P2604,属性值!I:O,R2604+1,FALSE)*VLOOKUP(I2604,属性值!A:D,4,FALSE))))</f>
        <v/>
      </c>
      <c r="AC2604" s="90">
        <v>24</v>
      </c>
      <c r="AD2604" s="90" t="str">
        <f>IF(AC2604="","",VLOOKUP(AC2604,状态名词!A:C,2,FALSE))</f>
        <v>heal</v>
      </c>
      <c r="AE2604" s="90" t="str">
        <f>IF(AC2604="","",VLOOKUP(AC2604,状态名词!A:C,3,FALSE))</f>
        <v>治疗效果+</v>
      </c>
      <c r="AF2604" s="90">
        <v>400</v>
      </c>
    </row>
    <row r="2605" spans="1:32">
      <c r="I2605" s="90" t="str">
        <f>IF(H2605="",I2604,VLOOKUP(H2605,装备类型!A:B,2,FALSE))</f>
        <v>头部</v>
      </c>
      <c r="L2605" s="90" t="s">
        <v>225</v>
      </c>
      <c r="Q2605" s="55" t="str">
        <f t="shared" si="84"/>
        <v/>
      </c>
      <c r="Y2605" s="90" t="str">
        <f>IF(VLOOKUP(I2605,属性值!A:F,2,FALSE)&lt;17,"",IF(P2605="","",INT(VLOOKUP(P2605,属性值!A:G,R2605+1,FALSE)*VLOOKUP(I2605,属性值!A:F,5,FALSE))))</f>
        <v/>
      </c>
      <c r="Z2605" s="90" t="str">
        <f t="shared" si="85"/>
        <v/>
      </c>
      <c r="AA2605" s="90" t="str">
        <f>IF(VLOOKUP(I2605,属性值!A:B,2,FALSE)&gt;16,"",IF(P2605="","",INT(VLOOKUP(P2605,属性值!I:O,R2605+1,FALSE)*VLOOKUP(I2605,属性值!A:D,3,FALSE))))</f>
        <v/>
      </c>
      <c r="AB2605" s="90" t="str">
        <f>IF(VLOOKUP(I2605,属性值!A:B,2,FALSE)&gt;16,"",IF(P2605="","",INT(VLOOKUP(P2605,属性值!I:O,R2605+1,FALSE)*VLOOKUP(I2605,属性值!A:D,4,FALSE))))</f>
        <v/>
      </c>
      <c r="AC2605" s="90">
        <v>70</v>
      </c>
      <c r="AD2605" s="90" t="str">
        <f>IF(AC2605="","",VLOOKUP(AC2605,状态名词!A:C,2,FALSE))</f>
        <v>eva</v>
      </c>
      <c r="AE2605" s="90" t="str">
        <f>IF(AC2605="","",VLOOKUP(AC2605,状态名词!A:C,3,FALSE))</f>
        <v>回避率</v>
      </c>
      <c r="AF2605" s="90">
        <v>200</v>
      </c>
    </row>
    <row r="2606" spans="1:32">
      <c r="I2606" s="90" t="str">
        <f>IF(H2606="",I2605,VLOOKUP(H2606,装备类型!A:B,2,FALSE))</f>
        <v>头部</v>
      </c>
      <c r="J2606" s="90">
        <v>6</v>
      </c>
      <c r="K2606" s="90" t="s">
        <v>2913</v>
      </c>
      <c r="L2606" s="90" t="s">
        <v>4183</v>
      </c>
      <c r="O2606" s="90">
        <v>1</v>
      </c>
      <c r="P2606" s="90">
        <v>60</v>
      </c>
      <c r="Q2606" s="55">
        <f t="shared" si="84"/>
        <v>67</v>
      </c>
      <c r="R2606" s="90">
        <v>5</v>
      </c>
      <c r="T2606" s="90" t="s">
        <v>3490</v>
      </c>
      <c r="U2606" s="90">
        <v>33562</v>
      </c>
      <c r="Y2606" s="90" t="str">
        <f>IF(VLOOKUP(I2606,属性值!A:F,2,FALSE)&lt;17,"",IF(P2606="","",INT(VLOOKUP(P2606,属性值!A:G,R2606+1,FALSE)*VLOOKUP(I2606,属性值!A:F,5,FALSE))))</f>
        <v/>
      </c>
      <c r="Z2606" s="90" t="str">
        <f t="shared" si="85"/>
        <v/>
      </c>
      <c r="AA2606" s="90">
        <f>IF(VLOOKUP(I2606,属性值!A:B,2,FALSE)&gt;16,"",IF(P2606="","",INT(VLOOKUP(P2606,属性值!I:O,R2606+1,FALSE)*VLOOKUP(I2606,属性值!A:D,3,FALSE))))</f>
        <v>1285</v>
      </c>
      <c r="AB2606" s="90">
        <f>IF(VLOOKUP(I2606,属性值!A:B,2,FALSE)&gt;16,"",IF(P2606="","",INT(VLOOKUP(P2606,属性值!I:O,R2606+1,FALSE)*VLOOKUP(I2606,属性值!A:D,4,FALSE))))</f>
        <v>642</v>
      </c>
      <c r="AC2606" s="90">
        <v>58</v>
      </c>
      <c r="AD2606" s="90" t="str">
        <f>IF(AC2606="","",VLOOKUP(AC2606,状态名词!A:C,2,FALSE))</f>
        <v>vit</v>
      </c>
      <c r="AE2606" s="90" t="str">
        <f>IF(AC2606="","",VLOOKUP(AC2606,状态名词!A:C,3,FALSE))</f>
        <v>体力</v>
      </c>
      <c r="AF2606" s="90">
        <v>85</v>
      </c>
    </row>
    <row r="2607" spans="1:32">
      <c r="I2607" s="90" t="str">
        <f>IF(H2607="",I2606,VLOOKUP(H2607,装备类型!A:B,2,FALSE))</f>
        <v>头部</v>
      </c>
      <c r="L2607" s="90" t="s">
        <v>225</v>
      </c>
      <c r="Q2607" s="55" t="str">
        <f t="shared" si="84"/>
        <v/>
      </c>
      <c r="Y2607" s="90" t="str">
        <f>IF(VLOOKUP(I2607,属性值!A:F,2,FALSE)&lt;17,"",IF(P2607="","",INT(VLOOKUP(P2607,属性值!A:G,R2607+1,FALSE)*VLOOKUP(I2607,属性值!A:F,5,FALSE))))</f>
        <v/>
      </c>
      <c r="Z2607" s="90" t="str">
        <f t="shared" si="85"/>
        <v/>
      </c>
      <c r="AA2607" s="90" t="str">
        <f>IF(VLOOKUP(I2607,属性值!A:B,2,FALSE)&gt;16,"",IF(P2607="","",INT(VLOOKUP(P2607,属性值!I:O,R2607+1,FALSE)*VLOOKUP(I2607,属性值!A:D,3,FALSE))))</f>
        <v/>
      </c>
      <c r="AB2607" s="90" t="str">
        <f>IF(VLOOKUP(I2607,属性值!A:B,2,FALSE)&gt;16,"",IF(P2607="","",INT(VLOOKUP(P2607,属性值!I:O,R2607+1,FALSE)*VLOOKUP(I2607,属性值!A:D,4,FALSE))))</f>
        <v/>
      </c>
      <c r="AC2607" s="90">
        <v>24</v>
      </c>
      <c r="AD2607" s="90" t="str">
        <f>IF(AC2607="","",VLOOKUP(AC2607,状态名词!A:C,2,FALSE))</f>
        <v>heal</v>
      </c>
      <c r="AE2607" s="90" t="str">
        <f>IF(AC2607="","",VLOOKUP(AC2607,状态名词!A:C,3,FALSE))</f>
        <v>治疗效果+</v>
      </c>
      <c r="AF2607" s="90">
        <v>440</v>
      </c>
    </row>
    <row r="2608" spans="1:32">
      <c r="I2608" s="90" t="str">
        <f>IF(H2608="",I2607,VLOOKUP(H2608,装备类型!A:B,2,FALSE))</f>
        <v>头部</v>
      </c>
      <c r="L2608" s="90" t="s">
        <v>225</v>
      </c>
      <c r="Q2608" s="55" t="str">
        <f t="shared" si="84"/>
        <v/>
      </c>
      <c r="Y2608" s="90" t="str">
        <f>IF(VLOOKUP(I2608,属性值!A:F,2,FALSE)&lt;17,"",IF(P2608="","",INT(VLOOKUP(P2608,属性值!A:G,R2608+1,FALSE)*VLOOKUP(I2608,属性值!A:F,5,FALSE))))</f>
        <v/>
      </c>
      <c r="Z2608" s="90" t="str">
        <f t="shared" si="85"/>
        <v/>
      </c>
      <c r="AA2608" s="90" t="str">
        <f>IF(VLOOKUP(I2608,属性值!A:B,2,FALSE)&gt;16,"",IF(P2608="","",INT(VLOOKUP(P2608,属性值!I:O,R2608+1,FALSE)*VLOOKUP(I2608,属性值!A:D,3,FALSE))))</f>
        <v/>
      </c>
      <c r="AB2608" s="90" t="str">
        <f>IF(VLOOKUP(I2608,属性值!A:B,2,FALSE)&gt;16,"",IF(P2608="","",INT(VLOOKUP(P2608,属性值!I:O,R2608+1,FALSE)*VLOOKUP(I2608,属性值!A:D,4,FALSE))))</f>
        <v/>
      </c>
      <c r="AC2608" s="90">
        <v>70</v>
      </c>
      <c r="AD2608" s="90" t="str">
        <f>IF(AC2608="","",VLOOKUP(AC2608,状态名词!A:C,2,FALSE))</f>
        <v>eva</v>
      </c>
      <c r="AE2608" s="90" t="str">
        <f>IF(AC2608="","",VLOOKUP(AC2608,状态名词!A:C,3,FALSE))</f>
        <v>回避率</v>
      </c>
      <c r="AF2608" s="90">
        <v>220</v>
      </c>
    </row>
    <row r="2609" spans="1:32">
      <c r="A2609" s="90">
        <v>16302</v>
      </c>
      <c r="B2609" s="90">
        <v>10</v>
      </c>
      <c r="C2609" s="90">
        <v>1</v>
      </c>
      <c r="D2609" s="90">
        <v>10</v>
      </c>
      <c r="E2609" s="90">
        <v>3</v>
      </c>
      <c r="H2609" s="90">
        <v>12</v>
      </c>
      <c r="I2609" s="90" t="str">
        <f>IF(H2609="",I2608,VLOOKUP(H2609,装备类型!A:B,2,FALSE))</f>
        <v>胸部</v>
      </c>
      <c r="J2609" s="90">
        <v>1</v>
      </c>
      <c r="K2609" s="90" t="s">
        <v>2914</v>
      </c>
      <c r="L2609" s="90" t="s">
        <v>6484</v>
      </c>
      <c r="O2609" s="90">
        <v>1</v>
      </c>
      <c r="P2609" s="90">
        <v>10</v>
      </c>
      <c r="Q2609" s="55">
        <f t="shared" si="84"/>
        <v>10</v>
      </c>
      <c r="R2609" s="90">
        <v>1</v>
      </c>
      <c r="T2609" s="90" t="s">
        <v>3491</v>
      </c>
      <c r="Y2609" s="90" t="str">
        <f>IF(VLOOKUP(I2609,属性值!A:F,2,FALSE)&lt;17,"",IF(P2609="","",INT(VLOOKUP(P2609,属性值!A:G,R2609+1,FALSE)*VLOOKUP(I2609,属性值!A:F,5,FALSE))))</f>
        <v/>
      </c>
      <c r="Z2609" s="90" t="str">
        <f t="shared" si="85"/>
        <v/>
      </c>
      <c r="AA2609" s="90">
        <f>IF(VLOOKUP(I2609,属性值!A:B,2,FALSE)&gt;16,"",IF(P2609="","",INT(VLOOKUP(P2609,属性值!I:O,R2609+1,FALSE)*VLOOKUP(I2609,属性值!A:D,3,FALSE))))</f>
        <v>130</v>
      </c>
      <c r="AB2609" s="90">
        <f>IF(VLOOKUP(I2609,属性值!A:B,2,FALSE)&gt;16,"",IF(P2609="","",INT(VLOOKUP(P2609,属性值!I:O,R2609+1,FALSE)*VLOOKUP(I2609,属性值!A:D,4,FALSE))))</f>
        <v>65</v>
      </c>
      <c r="AD2609" s="90" t="str">
        <f>IF(AC2609="","",VLOOKUP(AC2609,状态名词!A:C,2,FALSE))</f>
        <v/>
      </c>
      <c r="AE2609" s="90" t="str">
        <f>IF(AC2609="","",VLOOKUP(AC2609,状态名词!A:C,3,FALSE))</f>
        <v/>
      </c>
    </row>
    <row r="2610" spans="1:32">
      <c r="I2610" s="90" t="str">
        <f>IF(H2610="",I2609,VLOOKUP(H2610,装备类型!A:B,2,FALSE))</f>
        <v>胸部</v>
      </c>
      <c r="J2610" s="90">
        <v>2</v>
      </c>
      <c r="K2610" s="90" t="s">
        <v>2915</v>
      </c>
      <c r="L2610" s="90" t="s">
        <v>4183</v>
      </c>
      <c r="O2610" s="90">
        <v>1</v>
      </c>
      <c r="P2610" s="90">
        <v>20</v>
      </c>
      <c r="Q2610" s="55">
        <f t="shared" si="84"/>
        <v>21</v>
      </c>
      <c r="R2610" s="90">
        <v>2</v>
      </c>
      <c r="T2610" s="90" t="s">
        <v>3491</v>
      </c>
      <c r="Y2610" s="90" t="str">
        <f>IF(VLOOKUP(I2610,属性值!A:F,2,FALSE)&lt;17,"",IF(P2610="","",INT(VLOOKUP(P2610,属性值!A:G,R2610+1,FALSE)*VLOOKUP(I2610,属性值!A:F,5,FALSE))))</f>
        <v/>
      </c>
      <c r="Z2610" s="90" t="str">
        <f t="shared" si="85"/>
        <v/>
      </c>
      <c r="AA2610" s="90">
        <f>IF(VLOOKUP(I2610,属性值!A:B,2,FALSE)&gt;16,"",IF(P2610="","",INT(VLOOKUP(P2610,属性值!I:O,R2610+1,FALSE)*VLOOKUP(I2610,属性值!A:D,3,FALSE))))</f>
        <v>228</v>
      </c>
      <c r="AB2610" s="90">
        <f>IF(VLOOKUP(I2610,属性值!A:B,2,FALSE)&gt;16,"",IF(P2610="","",INT(VLOOKUP(P2610,属性值!I:O,R2610+1,FALSE)*VLOOKUP(I2610,属性值!A:D,4,FALSE))))</f>
        <v>114</v>
      </c>
      <c r="AC2610" s="90">
        <v>58</v>
      </c>
      <c r="AD2610" s="90" t="str">
        <f>IF(AC2610="","",VLOOKUP(AC2610,状态名词!A:C,2,FALSE))</f>
        <v>vit</v>
      </c>
      <c r="AE2610" s="90" t="str">
        <f>IF(AC2610="","",VLOOKUP(AC2610,状态名词!A:C,3,FALSE))</f>
        <v>体力</v>
      </c>
      <c r="AF2610" s="90">
        <v>40</v>
      </c>
    </row>
    <row r="2611" spans="1:32">
      <c r="I2611" s="90" t="str">
        <f>IF(H2611="",I2610,VLOOKUP(H2611,装备类型!A:B,2,FALSE))</f>
        <v>胸部</v>
      </c>
      <c r="J2611" s="90">
        <v>3</v>
      </c>
      <c r="K2611" s="90" t="s">
        <v>2916</v>
      </c>
      <c r="L2611" s="90" t="s">
        <v>4183</v>
      </c>
      <c r="O2611" s="90">
        <v>1</v>
      </c>
      <c r="P2611" s="90">
        <v>30</v>
      </c>
      <c r="Q2611" s="55">
        <f t="shared" si="84"/>
        <v>33</v>
      </c>
      <c r="R2611" s="90">
        <v>3</v>
      </c>
      <c r="T2611" s="90" t="s">
        <v>3491</v>
      </c>
      <c r="Y2611" s="90" t="str">
        <f>IF(VLOOKUP(I2611,属性值!A:F,2,FALSE)&lt;17,"",IF(P2611="","",INT(VLOOKUP(P2611,属性值!A:G,R2611+1,FALSE)*VLOOKUP(I2611,属性值!A:F,5,FALSE))))</f>
        <v/>
      </c>
      <c r="Z2611" s="90" t="str">
        <f t="shared" si="85"/>
        <v/>
      </c>
      <c r="AA2611" s="90">
        <f>IF(VLOOKUP(I2611,属性值!A:B,2,FALSE)&gt;16,"",IF(P2611="","",INT(VLOOKUP(P2611,属性值!I:O,R2611+1,FALSE)*VLOOKUP(I2611,属性值!A:D,3,FALSE))))</f>
        <v>342</v>
      </c>
      <c r="AB2611" s="90">
        <f>IF(VLOOKUP(I2611,属性值!A:B,2,FALSE)&gt;16,"",IF(P2611="","",INT(VLOOKUP(P2611,属性值!I:O,R2611+1,FALSE)*VLOOKUP(I2611,属性值!A:D,4,FALSE))))</f>
        <v>171</v>
      </c>
      <c r="AC2611" s="90">
        <v>58</v>
      </c>
      <c r="AD2611" s="90" t="str">
        <f>IF(AC2611="","",VLOOKUP(AC2611,状态名词!A:C,2,FALSE))</f>
        <v>vit</v>
      </c>
      <c r="AE2611" s="90" t="str">
        <f>IF(AC2611="","",VLOOKUP(AC2611,状态名词!A:C,3,FALSE))</f>
        <v>体力</v>
      </c>
      <c r="AF2611" s="90">
        <v>50</v>
      </c>
    </row>
    <row r="2612" spans="1:32">
      <c r="I2612" s="90" t="str">
        <f>IF(H2612="",I2611,VLOOKUP(H2612,装备类型!A:B,2,FALSE))</f>
        <v>胸部</v>
      </c>
      <c r="L2612" s="90" t="s">
        <v>225</v>
      </c>
      <c r="Q2612" s="55" t="str">
        <f t="shared" si="84"/>
        <v/>
      </c>
      <c r="Y2612" s="90" t="str">
        <f>IF(VLOOKUP(I2612,属性值!A:F,2,FALSE)&lt;17,"",IF(P2612="","",INT(VLOOKUP(P2612,属性值!A:G,R2612+1,FALSE)*VLOOKUP(I2612,属性值!A:F,5,FALSE))))</f>
        <v/>
      </c>
      <c r="Z2612" s="90" t="str">
        <f t="shared" si="85"/>
        <v/>
      </c>
      <c r="AA2612" s="90" t="str">
        <f>IF(VLOOKUP(I2612,属性值!A:B,2,FALSE)&gt;16,"",IF(P2612="","",INT(VLOOKUP(P2612,属性值!I:O,R2612+1,FALSE)*VLOOKUP(I2612,属性值!A:D,3,FALSE))))</f>
        <v/>
      </c>
      <c r="AB2612" s="90" t="str">
        <f>IF(VLOOKUP(I2612,属性值!A:B,2,FALSE)&gt;16,"",IF(P2612="","",INT(VLOOKUP(P2612,属性值!I:O,R2612+1,FALSE)*VLOOKUP(I2612,属性值!A:D,4,FALSE))))</f>
        <v/>
      </c>
      <c r="AC2612" s="90">
        <v>60</v>
      </c>
      <c r="AD2612" s="90" t="str">
        <f>IF(AC2612="","",VLOOKUP(AC2612,状态名词!A:C,2,FALSE))</f>
        <v>health</v>
      </c>
      <c r="AE2612" s="90" t="str">
        <f>IF(AC2612="","",VLOOKUP(AC2612,状态名词!A:C,3,FALSE))</f>
        <v>固定血量</v>
      </c>
      <c r="AF2612" s="90">
        <v>250</v>
      </c>
    </row>
    <row r="2613" spans="1:32">
      <c r="I2613" s="90" t="str">
        <f>IF(H2613="",I2612,VLOOKUP(H2613,装备类型!A:B,2,FALSE))</f>
        <v>胸部</v>
      </c>
      <c r="J2613" s="90">
        <v>4</v>
      </c>
      <c r="K2613" s="90" t="s">
        <v>2917</v>
      </c>
      <c r="L2613" s="90" t="s">
        <v>4183</v>
      </c>
      <c r="O2613" s="90">
        <v>1</v>
      </c>
      <c r="P2613" s="90">
        <v>40</v>
      </c>
      <c r="Q2613" s="55">
        <f t="shared" si="84"/>
        <v>45</v>
      </c>
      <c r="R2613" s="90">
        <v>4</v>
      </c>
      <c r="T2613" s="90" t="s">
        <v>3491</v>
      </c>
      <c r="Y2613" s="90" t="str">
        <f>IF(VLOOKUP(I2613,属性值!A:F,2,FALSE)&lt;17,"",IF(P2613="","",INT(VLOOKUP(P2613,属性值!A:G,R2613+1,FALSE)*VLOOKUP(I2613,属性值!A:F,5,FALSE))))</f>
        <v/>
      </c>
      <c r="Z2613" s="90" t="str">
        <f t="shared" si="85"/>
        <v/>
      </c>
      <c r="AA2613" s="90">
        <f>IF(VLOOKUP(I2613,属性值!A:B,2,FALSE)&gt;16,"",IF(P2613="","",INT(VLOOKUP(P2613,属性值!I:O,R2613+1,FALSE)*VLOOKUP(I2613,属性值!A:D,3,FALSE))))</f>
        <v>572</v>
      </c>
      <c r="AB2613" s="90">
        <f>IF(VLOOKUP(I2613,属性值!A:B,2,FALSE)&gt;16,"",IF(P2613="","",INT(VLOOKUP(P2613,属性值!I:O,R2613+1,FALSE)*VLOOKUP(I2613,属性值!A:D,4,FALSE))))</f>
        <v>286</v>
      </c>
      <c r="AC2613" s="90">
        <v>58</v>
      </c>
      <c r="AD2613" s="90" t="str">
        <f>IF(AC2613="","",VLOOKUP(AC2613,状态名词!A:C,2,FALSE))</f>
        <v>vit</v>
      </c>
      <c r="AE2613" s="90" t="str">
        <f>IF(AC2613="","",VLOOKUP(AC2613,状态名词!A:C,3,FALSE))</f>
        <v>体力</v>
      </c>
      <c r="AF2613" s="90">
        <v>60</v>
      </c>
    </row>
    <row r="2614" spans="1:32">
      <c r="I2614" s="90" t="str">
        <f>IF(H2614="",I2613,VLOOKUP(H2614,装备类型!A:B,2,FALSE))</f>
        <v>胸部</v>
      </c>
      <c r="L2614" s="90" t="s">
        <v>225</v>
      </c>
      <c r="Q2614" s="55" t="str">
        <f t="shared" si="84"/>
        <v/>
      </c>
      <c r="Y2614" s="90" t="str">
        <f>IF(VLOOKUP(I2614,属性值!A:F,2,FALSE)&lt;17,"",IF(P2614="","",INT(VLOOKUP(P2614,属性值!A:G,R2614+1,FALSE)*VLOOKUP(I2614,属性值!A:F,5,FALSE))))</f>
        <v/>
      </c>
      <c r="Z2614" s="90" t="str">
        <f t="shared" si="85"/>
        <v/>
      </c>
      <c r="AA2614" s="90" t="str">
        <f>IF(VLOOKUP(I2614,属性值!A:B,2,FALSE)&gt;16,"",IF(P2614="","",INT(VLOOKUP(P2614,属性值!I:O,R2614+1,FALSE)*VLOOKUP(I2614,属性值!A:D,3,FALSE))))</f>
        <v/>
      </c>
      <c r="AB2614" s="90" t="str">
        <f>IF(VLOOKUP(I2614,属性值!A:B,2,FALSE)&gt;16,"",IF(P2614="","",INT(VLOOKUP(P2614,属性值!I:O,R2614+1,FALSE)*VLOOKUP(I2614,属性值!A:D,4,FALSE))))</f>
        <v/>
      </c>
      <c r="AC2614" s="90">
        <v>60</v>
      </c>
      <c r="AD2614" s="90" t="str">
        <f>IF(AC2614="","",VLOOKUP(AC2614,状态名词!A:C,2,FALSE))</f>
        <v>health</v>
      </c>
      <c r="AE2614" s="90" t="str">
        <f>IF(AC2614="","",VLOOKUP(AC2614,状态名词!A:C,3,FALSE))</f>
        <v>固定血量</v>
      </c>
      <c r="AF2614" s="90">
        <v>300</v>
      </c>
    </row>
    <row r="2615" spans="1:32">
      <c r="I2615" s="90" t="str">
        <f>IF(H2615="",I2614,VLOOKUP(H2615,装备类型!A:B,2,FALSE))</f>
        <v>胸部</v>
      </c>
      <c r="L2615" s="90" t="s">
        <v>225</v>
      </c>
      <c r="Q2615" s="55" t="str">
        <f t="shared" si="84"/>
        <v/>
      </c>
      <c r="Y2615" s="90" t="str">
        <f>IF(VLOOKUP(I2615,属性值!A:F,2,FALSE)&lt;17,"",IF(P2615="","",INT(VLOOKUP(P2615,属性值!A:G,R2615+1,FALSE)*VLOOKUP(I2615,属性值!A:F,5,FALSE))))</f>
        <v/>
      </c>
      <c r="Z2615" s="90" t="str">
        <f t="shared" si="85"/>
        <v/>
      </c>
      <c r="AA2615" s="90" t="str">
        <f>IF(VLOOKUP(I2615,属性值!A:B,2,FALSE)&gt;16,"",IF(P2615="","",INT(VLOOKUP(P2615,属性值!I:O,R2615+1,FALSE)*VLOOKUP(I2615,属性值!A:D,3,FALSE))))</f>
        <v/>
      </c>
      <c r="AB2615" s="90" t="str">
        <f>IF(VLOOKUP(I2615,属性值!A:B,2,FALSE)&gt;16,"",IF(P2615="","",INT(VLOOKUP(P2615,属性值!I:O,R2615+1,FALSE)*VLOOKUP(I2615,属性值!A:D,4,FALSE))))</f>
        <v/>
      </c>
      <c r="AC2615" s="90">
        <v>70</v>
      </c>
      <c r="AD2615" s="90" t="str">
        <f>IF(AC2615="","",VLOOKUP(AC2615,状态名词!A:C,2,FALSE))</f>
        <v>eva</v>
      </c>
      <c r="AE2615" s="90" t="str">
        <f>IF(AC2615="","",VLOOKUP(AC2615,状态名词!A:C,3,FALSE))</f>
        <v>回避率</v>
      </c>
      <c r="AF2615" s="90">
        <v>140</v>
      </c>
    </row>
    <row r="2616" spans="1:32">
      <c r="I2616" s="90" t="str">
        <f>IF(H2616="",I2615,VLOOKUP(H2616,装备类型!A:B,2,FALSE))</f>
        <v>胸部</v>
      </c>
      <c r="J2616" s="90">
        <v>5</v>
      </c>
      <c r="K2616" s="90" t="s">
        <v>2918</v>
      </c>
      <c r="L2616" s="90" t="s">
        <v>4183</v>
      </c>
      <c r="O2616" s="90">
        <v>1</v>
      </c>
      <c r="P2616" s="90">
        <v>50</v>
      </c>
      <c r="Q2616" s="55">
        <f t="shared" si="84"/>
        <v>57</v>
      </c>
      <c r="R2616" s="90">
        <v>5</v>
      </c>
      <c r="T2616" s="90" t="s">
        <v>3491</v>
      </c>
      <c r="U2616" s="90">
        <v>33561</v>
      </c>
      <c r="Y2616" s="90" t="str">
        <f>IF(VLOOKUP(I2616,属性值!A:F,2,FALSE)&lt;17,"",IF(P2616="","",INT(VLOOKUP(P2616,属性值!A:G,R2616+1,FALSE)*VLOOKUP(I2616,属性值!A:F,5,FALSE))))</f>
        <v/>
      </c>
      <c r="Z2616" s="90" t="str">
        <f t="shared" si="85"/>
        <v/>
      </c>
      <c r="AA2616" s="90">
        <f>IF(VLOOKUP(I2616,属性值!A:B,2,FALSE)&gt;16,"",IF(P2616="","",INT(VLOOKUP(P2616,属性值!I:O,R2616+1,FALSE)*VLOOKUP(I2616,属性值!A:D,3,FALSE))))</f>
        <v>979</v>
      </c>
      <c r="AB2616" s="90">
        <f>IF(VLOOKUP(I2616,属性值!A:B,2,FALSE)&gt;16,"",IF(P2616="","",INT(VLOOKUP(P2616,属性值!I:O,R2616+1,FALSE)*VLOOKUP(I2616,属性值!A:D,4,FALSE))))</f>
        <v>489</v>
      </c>
      <c r="AC2616" s="90">
        <v>58</v>
      </c>
      <c r="AD2616" s="90" t="str">
        <f>IF(AC2616="","",VLOOKUP(AC2616,状态名词!A:C,2,FALSE))</f>
        <v>vit</v>
      </c>
      <c r="AE2616" s="90" t="str">
        <f>IF(AC2616="","",VLOOKUP(AC2616,状态名词!A:C,3,FALSE))</f>
        <v>体力</v>
      </c>
      <c r="AF2616" s="90">
        <v>80</v>
      </c>
    </row>
    <row r="2617" spans="1:32">
      <c r="I2617" s="90" t="str">
        <f>IF(H2617="",I2616,VLOOKUP(H2617,装备类型!A:B,2,FALSE))</f>
        <v>胸部</v>
      </c>
      <c r="L2617" s="90" t="s">
        <v>225</v>
      </c>
      <c r="Q2617" s="55" t="str">
        <f t="shared" si="84"/>
        <v/>
      </c>
      <c r="Y2617" s="90" t="str">
        <f>IF(VLOOKUP(I2617,属性值!A:F,2,FALSE)&lt;17,"",IF(P2617="","",INT(VLOOKUP(P2617,属性值!A:G,R2617+1,FALSE)*VLOOKUP(I2617,属性值!A:F,5,FALSE))))</f>
        <v/>
      </c>
      <c r="Z2617" s="90" t="str">
        <f t="shared" si="85"/>
        <v/>
      </c>
      <c r="AA2617" s="90" t="str">
        <f>IF(VLOOKUP(I2617,属性值!A:B,2,FALSE)&gt;16,"",IF(P2617="","",INT(VLOOKUP(P2617,属性值!I:O,R2617+1,FALSE)*VLOOKUP(I2617,属性值!A:D,3,FALSE))))</f>
        <v/>
      </c>
      <c r="AB2617" s="90" t="str">
        <f>IF(VLOOKUP(I2617,属性值!A:B,2,FALSE)&gt;16,"",IF(P2617="","",INT(VLOOKUP(P2617,属性值!I:O,R2617+1,FALSE)*VLOOKUP(I2617,属性值!A:D,4,FALSE))))</f>
        <v/>
      </c>
      <c r="AC2617" s="90">
        <v>60</v>
      </c>
      <c r="AD2617" s="90" t="str">
        <f>IF(AC2617="","",VLOOKUP(AC2617,状态名词!A:C,2,FALSE))</f>
        <v>health</v>
      </c>
      <c r="AE2617" s="90" t="str">
        <f>IF(AC2617="","",VLOOKUP(AC2617,状态名词!A:C,3,FALSE))</f>
        <v>固定血量</v>
      </c>
      <c r="AF2617" s="90">
        <v>400</v>
      </c>
    </row>
    <row r="2618" spans="1:32">
      <c r="I2618" s="90" t="str">
        <f>IF(H2618="",I2617,VLOOKUP(H2618,装备类型!A:B,2,FALSE))</f>
        <v>胸部</v>
      </c>
      <c r="L2618" s="90" t="s">
        <v>225</v>
      </c>
      <c r="Q2618" s="55" t="str">
        <f t="shared" si="84"/>
        <v/>
      </c>
      <c r="Y2618" s="90" t="str">
        <f>IF(VLOOKUP(I2618,属性值!A:F,2,FALSE)&lt;17,"",IF(P2618="","",INT(VLOOKUP(P2618,属性值!A:G,R2618+1,FALSE)*VLOOKUP(I2618,属性值!A:F,5,FALSE))))</f>
        <v/>
      </c>
      <c r="Z2618" s="90" t="str">
        <f t="shared" si="85"/>
        <v/>
      </c>
      <c r="AA2618" s="90" t="str">
        <f>IF(VLOOKUP(I2618,属性值!A:B,2,FALSE)&gt;16,"",IF(P2618="","",INT(VLOOKUP(P2618,属性值!I:O,R2618+1,FALSE)*VLOOKUP(I2618,属性值!A:D,3,FALSE))))</f>
        <v/>
      </c>
      <c r="AB2618" s="90" t="str">
        <f>IF(VLOOKUP(I2618,属性值!A:B,2,FALSE)&gt;16,"",IF(P2618="","",INT(VLOOKUP(P2618,属性值!I:O,R2618+1,FALSE)*VLOOKUP(I2618,属性值!A:D,4,FALSE))))</f>
        <v/>
      </c>
      <c r="AC2618" s="90">
        <v>70</v>
      </c>
      <c r="AD2618" s="90" t="str">
        <f>IF(AC2618="","",VLOOKUP(AC2618,状态名词!A:C,2,FALSE))</f>
        <v>eva</v>
      </c>
      <c r="AE2618" s="90" t="str">
        <f>IF(AC2618="","",VLOOKUP(AC2618,状态名词!A:C,3,FALSE))</f>
        <v>回避率</v>
      </c>
      <c r="AF2618" s="90">
        <v>200</v>
      </c>
    </row>
    <row r="2619" spans="1:32">
      <c r="I2619" s="90" t="str">
        <f>IF(H2619="",I2618,VLOOKUP(H2619,装备类型!A:B,2,FALSE))</f>
        <v>胸部</v>
      </c>
      <c r="J2619" s="90">
        <v>6</v>
      </c>
      <c r="K2619" s="90" t="s">
        <v>2919</v>
      </c>
      <c r="L2619" s="90" t="s">
        <v>4183</v>
      </c>
      <c r="O2619" s="90">
        <v>1</v>
      </c>
      <c r="P2619" s="90">
        <v>60</v>
      </c>
      <c r="Q2619" s="55">
        <f t="shared" si="84"/>
        <v>67</v>
      </c>
      <c r="R2619" s="90">
        <v>5</v>
      </c>
      <c r="T2619" s="90" t="s">
        <v>3491</v>
      </c>
      <c r="U2619" s="90">
        <v>33562</v>
      </c>
      <c r="Y2619" s="90" t="str">
        <f>IF(VLOOKUP(I2619,属性值!A:F,2,FALSE)&lt;17,"",IF(P2619="","",INT(VLOOKUP(P2619,属性值!A:G,R2619+1,FALSE)*VLOOKUP(I2619,属性值!A:F,5,FALSE))))</f>
        <v/>
      </c>
      <c r="Z2619" s="90" t="str">
        <f t="shared" si="85"/>
        <v/>
      </c>
      <c r="AA2619" s="90">
        <f>IF(VLOOKUP(I2619,属性值!A:B,2,FALSE)&gt;16,"",IF(P2619="","",INT(VLOOKUP(P2619,属性值!I:O,R2619+1,FALSE)*VLOOKUP(I2619,属性值!A:D,3,FALSE))))</f>
        <v>1285</v>
      </c>
      <c r="AB2619" s="90">
        <f>IF(VLOOKUP(I2619,属性值!A:B,2,FALSE)&gt;16,"",IF(P2619="","",INT(VLOOKUP(P2619,属性值!I:O,R2619+1,FALSE)*VLOOKUP(I2619,属性值!A:D,4,FALSE))))</f>
        <v>642</v>
      </c>
      <c r="AC2619" s="90">
        <v>58</v>
      </c>
      <c r="AD2619" s="90" t="str">
        <f>IF(AC2619="","",VLOOKUP(AC2619,状态名词!A:C,2,FALSE))</f>
        <v>vit</v>
      </c>
      <c r="AE2619" s="90" t="str">
        <f>IF(AC2619="","",VLOOKUP(AC2619,状态名词!A:C,3,FALSE))</f>
        <v>体力</v>
      </c>
      <c r="AF2619" s="90">
        <v>85</v>
      </c>
    </row>
    <row r="2620" spans="1:32">
      <c r="I2620" s="90" t="str">
        <f>IF(H2620="",I2619,VLOOKUP(H2620,装备类型!A:B,2,FALSE))</f>
        <v>胸部</v>
      </c>
      <c r="L2620" s="90" t="s">
        <v>225</v>
      </c>
      <c r="Q2620" s="55" t="str">
        <f t="shared" si="84"/>
        <v/>
      </c>
      <c r="Y2620" s="90" t="str">
        <f>IF(VLOOKUP(I2620,属性值!A:F,2,FALSE)&lt;17,"",IF(P2620="","",INT(VLOOKUP(P2620,属性值!A:G,R2620+1,FALSE)*VLOOKUP(I2620,属性值!A:F,5,FALSE))))</f>
        <v/>
      </c>
      <c r="Z2620" s="90" t="str">
        <f t="shared" si="85"/>
        <v/>
      </c>
      <c r="AA2620" s="90" t="str">
        <f>IF(VLOOKUP(I2620,属性值!A:B,2,FALSE)&gt;16,"",IF(P2620="","",INT(VLOOKUP(P2620,属性值!I:O,R2620+1,FALSE)*VLOOKUP(I2620,属性值!A:D,3,FALSE))))</f>
        <v/>
      </c>
      <c r="AB2620" s="90" t="str">
        <f>IF(VLOOKUP(I2620,属性值!A:B,2,FALSE)&gt;16,"",IF(P2620="","",INT(VLOOKUP(P2620,属性值!I:O,R2620+1,FALSE)*VLOOKUP(I2620,属性值!A:D,4,FALSE))))</f>
        <v/>
      </c>
      <c r="AC2620" s="90">
        <v>60</v>
      </c>
      <c r="AD2620" s="90" t="str">
        <f>IF(AC2620="","",VLOOKUP(AC2620,状态名词!A:C,2,FALSE))</f>
        <v>health</v>
      </c>
      <c r="AE2620" s="90" t="str">
        <f>IF(AC2620="","",VLOOKUP(AC2620,状态名词!A:C,3,FALSE))</f>
        <v>固定血量</v>
      </c>
      <c r="AF2620" s="90">
        <v>440</v>
      </c>
    </row>
    <row r="2621" spans="1:32">
      <c r="I2621" s="90" t="str">
        <f>IF(H2621="",I2620,VLOOKUP(H2621,装备类型!A:B,2,FALSE))</f>
        <v>胸部</v>
      </c>
      <c r="L2621" s="90" t="s">
        <v>225</v>
      </c>
      <c r="Q2621" s="55" t="str">
        <f t="shared" si="84"/>
        <v/>
      </c>
      <c r="Y2621" s="90" t="str">
        <f>IF(VLOOKUP(I2621,属性值!A:F,2,FALSE)&lt;17,"",IF(P2621="","",INT(VLOOKUP(P2621,属性值!A:G,R2621+1,FALSE)*VLOOKUP(I2621,属性值!A:F,5,FALSE))))</f>
        <v/>
      </c>
      <c r="Z2621" s="90" t="str">
        <f t="shared" si="85"/>
        <v/>
      </c>
      <c r="AA2621" s="90" t="str">
        <f>IF(VLOOKUP(I2621,属性值!A:B,2,FALSE)&gt;16,"",IF(P2621="","",INT(VLOOKUP(P2621,属性值!I:O,R2621+1,FALSE)*VLOOKUP(I2621,属性值!A:D,3,FALSE))))</f>
        <v/>
      </c>
      <c r="AB2621" s="90" t="str">
        <f>IF(VLOOKUP(I2621,属性值!A:B,2,FALSE)&gt;16,"",IF(P2621="","",INT(VLOOKUP(P2621,属性值!I:O,R2621+1,FALSE)*VLOOKUP(I2621,属性值!A:D,4,FALSE))))</f>
        <v/>
      </c>
      <c r="AC2621" s="90">
        <v>70</v>
      </c>
      <c r="AD2621" s="90" t="str">
        <f>IF(AC2621="","",VLOOKUP(AC2621,状态名词!A:C,2,FALSE))</f>
        <v>eva</v>
      </c>
      <c r="AE2621" s="90" t="str">
        <f>IF(AC2621="","",VLOOKUP(AC2621,状态名词!A:C,3,FALSE))</f>
        <v>回避率</v>
      </c>
      <c r="AF2621" s="90">
        <v>220</v>
      </c>
    </row>
    <row r="2622" spans="1:32">
      <c r="A2622" s="90">
        <v>16303</v>
      </c>
      <c r="B2622" s="90">
        <v>10</v>
      </c>
      <c r="C2622" s="90">
        <v>1</v>
      </c>
      <c r="D2622" s="90">
        <v>10</v>
      </c>
      <c r="E2622" s="90">
        <v>3</v>
      </c>
      <c r="H2622" s="90">
        <v>13</v>
      </c>
      <c r="I2622" s="90" t="str">
        <f>IF(H2622="",I2621,VLOOKUP(H2622,装备类型!A:B,2,FALSE))</f>
        <v>腿部</v>
      </c>
      <c r="J2622" s="90">
        <v>1</v>
      </c>
      <c r="K2622" s="90" t="s">
        <v>2920</v>
      </c>
      <c r="L2622" s="90" t="s">
        <v>6484</v>
      </c>
      <c r="O2622" s="90">
        <v>1</v>
      </c>
      <c r="P2622" s="90">
        <v>10</v>
      </c>
      <c r="Q2622" s="55">
        <f t="shared" si="84"/>
        <v>10</v>
      </c>
      <c r="R2622" s="90">
        <v>1</v>
      </c>
      <c r="T2622" s="90" t="s">
        <v>3492</v>
      </c>
      <c r="Y2622" s="90" t="str">
        <f>IF(VLOOKUP(I2622,属性值!A:F,2,FALSE)&lt;17,"",IF(P2622="","",INT(VLOOKUP(P2622,属性值!A:G,R2622+1,FALSE)*VLOOKUP(I2622,属性值!A:F,5,FALSE))))</f>
        <v/>
      </c>
      <c r="Z2622" s="90" t="str">
        <f t="shared" si="85"/>
        <v/>
      </c>
      <c r="AA2622" s="90">
        <f>IF(VLOOKUP(I2622,属性值!A:B,2,FALSE)&gt;16,"",IF(P2622="","",INT(VLOOKUP(P2622,属性值!I:O,R2622+1,FALSE)*VLOOKUP(I2622,属性值!A:D,3,FALSE))))</f>
        <v>130</v>
      </c>
      <c r="AB2622" s="90">
        <f>IF(VLOOKUP(I2622,属性值!A:B,2,FALSE)&gt;16,"",IF(P2622="","",INT(VLOOKUP(P2622,属性值!I:O,R2622+1,FALSE)*VLOOKUP(I2622,属性值!A:D,4,FALSE))))</f>
        <v>65</v>
      </c>
      <c r="AD2622" s="90" t="str">
        <f>IF(AC2622="","",VLOOKUP(AC2622,状态名词!A:C,2,FALSE))</f>
        <v/>
      </c>
      <c r="AE2622" s="90" t="str">
        <f>IF(AC2622="","",VLOOKUP(AC2622,状态名词!A:C,3,FALSE))</f>
        <v/>
      </c>
    </row>
    <row r="2623" spans="1:32">
      <c r="I2623" s="90" t="str">
        <f>IF(H2623="",I2622,VLOOKUP(H2623,装备类型!A:B,2,FALSE))</f>
        <v>腿部</v>
      </c>
      <c r="J2623" s="90">
        <v>2</v>
      </c>
      <c r="K2623" s="90" t="s">
        <v>2921</v>
      </c>
      <c r="L2623" s="90" t="s">
        <v>4183</v>
      </c>
      <c r="O2623" s="90">
        <v>1</v>
      </c>
      <c r="P2623" s="90">
        <v>20</v>
      </c>
      <c r="Q2623" s="55">
        <f t="shared" si="84"/>
        <v>21</v>
      </c>
      <c r="R2623" s="90">
        <v>2</v>
      </c>
      <c r="T2623" s="90" t="s">
        <v>3492</v>
      </c>
      <c r="Y2623" s="90" t="str">
        <f>IF(VLOOKUP(I2623,属性值!A:F,2,FALSE)&lt;17,"",IF(P2623="","",INT(VLOOKUP(P2623,属性值!A:G,R2623+1,FALSE)*VLOOKUP(I2623,属性值!A:F,5,FALSE))))</f>
        <v/>
      </c>
      <c r="Z2623" s="90" t="str">
        <f t="shared" si="85"/>
        <v/>
      </c>
      <c r="AA2623" s="90">
        <f>IF(VLOOKUP(I2623,属性值!A:B,2,FALSE)&gt;16,"",IF(P2623="","",INT(VLOOKUP(P2623,属性值!I:O,R2623+1,FALSE)*VLOOKUP(I2623,属性值!A:D,3,FALSE))))</f>
        <v>228</v>
      </c>
      <c r="AB2623" s="90">
        <f>IF(VLOOKUP(I2623,属性值!A:B,2,FALSE)&gt;16,"",IF(P2623="","",INT(VLOOKUP(P2623,属性值!I:O,R2623+1,FALSE)*VLOOKUP(I2623,属性值!A:D,4,FALSE))))</f>
        <v>114</v>
      </c>
      <c r="AC2623" s="90">
        <v>58</v>
      </c>
      <c r="AD2623" s="90" t="str">
        <f>IF(AC2623="","",VLOOKUP(AC2623,状态名词!A:C,2,FALSE))</f>
        <v>vit</v>
      </c>
      <c r="AE2623" s="90" t="str">
        <f>IF(AC2623="","",VLOOKUP(AC2623,状态名词!A:C,3,FALSE))</f>
        <v>体力</v>
      </c>
      <c r="AF2623" s="90">
        <v>40</v>
      </c>
    </row>
    <row r="2624" spans="1:32">
      <c r="I2624" s="90" t="str">
        <f>IF(H2624="",I2623,VLOOKUP(H2624,装备类型!A:B,2,FALSE))</f>
        <v>腿部</v>
      </c>
      <c r="J2624" s="90">
        <v>3</v>
      </c>
      <c r="K2624" s="90" t="s">
        <v>2922</v>
      </c>
      <c r="L2624" s="90" t="s">
        <v>4183</v>
      </c>
      <c r="O2624" s="90">
        <v>1</v>
      </c>
      <c r="P2624" s="90">
        <v>30</v>
      </c>
      <c r="Q2624" s="55">
        <f t="shared" si="84"/>
        <v>33</v>
      </c>
      <c r="R2624" s="90">
        <v>3</v>
      </c>
      <c r="T2624" s="90" t="s">
        <v>3492</v>
      </c>
      <c r="Y2624" s="90" t="str">
        <f>IF(VLOOKUP(I2624,属性值!A:F,2,FALSE)&lt;17,"",IF(P2624="","",INT(VLOOKUP(P2624,属性值!A:G,R2624+1,FALSE)*VLOOKUP(I2624,属性值!A:F,5,FALSE))))</f>
        <v/>
      </c>
      <c r="Z2624" s="90" t="str">
        <f t="shared" si="85"/>
        <v/>
      </c>
      <c r="AA2624" s="90">
        <f>IF(VLOOKUP(I2624,属性值!A:B,2,FALSE)&gt;16,"",IF(P2624="","",INT(VLOOKUP(P2624,属性值!I:O,R2624+1,FALSE)*VLOOKUP(I2624,属性值!A:D,3,FALSE))))</f>
        <v>342</v>
      </c>
      <c r="AB2624" s="90">
        <f>IF(VLOOKUP(I2624,属性值!A:B,2,FALSE)&gt;16,"",IF(P2624="","",INT(VLOOKUP(P2624,属性值!I:O,R2624+1,FALSE)*VLOOKUP(I2624,属性值!A:D,4,FALSE))))</f>
        <v>171</v>
      </c>
      <c r="AC2624" s="90">
        <v>58</v>
      </c>
      <c r="AD2624" s="90" t="str">
        <f>IF(AC2624="","",VLOOKUP(AC2624,状态名词!A:C,2,FALSE))</f>
        <v>vit</v>
      </c>
      <c r="AE2624" s="90" t="str">
        <f>IF(AC2624="","",VLOOKUP(AC2624,状态名词!A:C,3,FALSE))</f>
        <v>体力</v>
      </c>
      <c r="AF2624" s="90">
        <v>50</v>
      </c>
    </row>
    <row r="2625" spans="1:32">
      <c r="I2625" s="90" t="str">
        <f>IF(H2625="",I2624,VLOOKUP(H2625,装备类型!A:B,2,FALSE))</f>
        <v>腿部</v>
      </c>
      <c r="L2625" s="90" t="s">
        <v>225</v>
      </c>
      <c r="Q2625" s="55" t="str">
        <f t="shared" si="84"/>
        <v/>
      </c>
      <c r="Y2625" s="90" t="str">
        <f>IF(VLOOKUP(I2625,属性值!A:F,2,FALSE)&lt;17,"",IF(P2625="","",INT(VLOOKUP(P2625,属性值!A:G,R2625+1,FALSE)*VLOOKUP(I2625,属性值!A:F,5,FALSE))))</f>
        <v/>
      </c>
      <c r="Z2625" s="90" t="str">
        <f t="shared" si="85"/>
        <v/>
      </c>
      <c r="AA2625" s="90" t="str">
        <f>IF(VLOOKUP(I2625,属性值!A:B,2,FALSE)&gt;16,"",IF(P2625="","",INT(VLOOKUP(P2625,属性值!I:O,R2625+1,FALSE)*VLOOKUP(I2625,属性值!A:D,3,FALSE))))</f>
        <v/>
      </c>
      <c r="AB2625" s="90" t="str">
        <f>IF(VLOOKUP(I2625,属性值!A:B,2,FALSE)&gt;16,"",IF(P2625="","",INT(VLOOKUP(P2625,属性值!I:O,R2625+1,FALSE)*VLOOKUP(I2625,属性值!A:D,4,FALSE))))</f>
        <v/>
      </c>
      <c r="AC2625" s="90">
        <v>21</v>
      </c>
      <c r="AD2625" s="90" t="str">
        <f>IF(AC2625="","",VLOOKUP(AC2625,状态名词!A:C,2,FALSE))</f>
        <v>speed</v>
      </c>
      <c r="AE2625" s="90" t="str">
        <f>IF(AC2625="","",VLOOKUP(AC2625,状态名词!A:C,3,FALSE))</f>
        <v>速度+</v>
      </c>
      <c r="AF2625" s="90">
        <v>250</v>
      </c>
    </row>
    <row r="2626" spans="1:32">
      <c r="I2626" s="90" t="str">
        <f>IF(H2626="",I2625,VLOOKUP(H2626,装备类型!A:B,2,FALSE))</f>
        <v>腿部</v>
      </c>
      <c r="J2626" s="90">
        <v>4</v>
      </c>
      <c r="K2626" s="90" t="s">
        <v>2923</v>
      </c>
      <c r="L2626" s="90" t="s">
        <v>4183</v>
      </c>
      <c r="O2626" s="90">
        <v>1</v>
      </c>
      <c r="P2626" s="90">
        <v>40</v>
      </c>
      <c r="Q2626" s="55">
        <f t="shared" si="84"/>
        <v>45</v>
      </c>
      <c r="R2626" s="90">
        <v>4</v>
      </c>
      <c r="T2626" s="90" t="s">
        <v>3492</v>
      </c>
      <c r="Y2626" s="90" t="str">
        <f>IF(VLOOKUP(I2626,属性值!A:F,2,FALSE)&lt;17,"",IF(P2626="","",INT(VLOOKUP(P2626,属性值!A:G,R2626+1,FALSE)*VLOOKUP(I2626,属性值!A:F,5,FALSE))))</f>
        <v/>
      </c>
      <c r="Z2626" s="90" t="str">
        <f t="shared" si="85"/>
        <v/>
      </c>
      <c r="AA2626" s="90">
        <f>IF(VLOOKUP(I2626,属性值!A:B,2,FALSE)&gt;16,"",IF(P2626="","",INT(VLOOKUP(P2626,属性值!I:O,R2626+1,FALSE)*VLOOKUP(I2626,属性值!A:D,3,FALSE))))</f>
        <v>572</v>
      </c>
      <c r="AB2626" s="90">
        <f>IF(VLOOKUP(I2626,属性值!A:B,2,FALSE)&gt;16,"",IF(P2626="","",INT(VLOOKUP(P2626,属性值!I:O,R2626+1,FALSE)*VLOOKUP(I2626,属性值!A:D,4,FALSE))))</f>
        <v>286</v>
      </c>
      <c r="AC2626" s="90">
        <v>58</v>
      </c>
      <c r="AD2626" s="90" t="str">
        <f>IF(AC2626="","",VLOOKUP(AC2626,状态名词!A:C,2,FALSE))</f>
        <v>vit</v>
      </c>
      <c r="AE2626" s="90" t="str">
        <f>IF(AC2626="","",VLOOKUP(AC2626,状态名词!A:C,3,FALSE))</f>
        <v>体力</v>
      </c>
      <c r="AF2626" s="90">
        <v>60</v>
      </c>
    </row>
    <row r="2627" spans="1:32">
      <c r="I2627" s="90" t="str">
        <f>IF(H2627="",I2626,VLOOKUP(H2627,装备类型!A:B,2,FALSE))</f>
        <v>腿部</v>
      </c>
      <c r="L2627" s="90" t="s">
        <v>225</v>
      </c>
      <c r="Q2627" s="55" t="str">
        <f t="shared" si="84"/>
        <v/>
      </c>
      <c r="Y2627" s="90" t="str">
        <f>IF(VLOOKUP(I2627,属性值!A:F,2,FALSE)&lt;17,"",IF(P2627="","",INT(VLOOKUP(P2627,属性值!A:G,R2627+1,FALSE)*VLOOKUP(I2627,属性值!A:F,5,FALSE))))</f>
        <v/>
      </c>
      <c r="Z2627" s="90" t="str">
        <f t="shared" si="85"/>
        <v/>
      </c>
      <c r="AA2627" s="90" t="str">
        <f>IF(VLOOKUP(I2627,属性值!A:B,2,FALSE)&gt;16,"",IF(P2627="","",INT(VLOOKUP(P2627,属性值!I:O,R2627+1,FALSE)*VLOOKUP(I2627,属性值!A:D,3,FALSE))))</f>
        <v/>
      </c>
      <c r="AB2627" s="90" t="str">
        <f>IF(VLOOKUP(I2627,属性值!A:B,2,FALSE)&gt;16,"",IF(P2627="","",INT(VLOOKUP(P2627,属性值!I:O,R2627+1,FALSE)*VLOOKUP(I2627,属性值!A:D,4,FALSE))))</f>
        <v/>
      </c>
      <c r="AC2627" s="90">
        <v>21</v>
      </c>
      <c r="AD2627" s="90" t="str">
        <f>IF(AC2627="","",VLOOKUP(AC2627,状态名词!A:C,2,FALSE))</f>
        <v>speed</v>
      </c>
      <c r="AE2627" s="90" t="str">
        <f>IF(AC2627="","",VLOOKUP(AC2627,状态名词!A:C,3,FALSE))</f>
        <v>速度+</v>
      </c>
      <c r="AF2627" s="90">
        <v>300</v>
      </c>
    </row>
    <row r="2628" spans="1:32">
      <c r="I2628" s="90" t="str">
        <f>IF(H2628="",I2627,VLOOKUP(H2628,装备类型!A:B,2,FALSE))</f>
        <v>腿部</v>
      </c>
      <c r="L2628" s="90" t="s">
        <v>225</v>
      </c>
      <c r="Q2628" s="55" t="str">
        <f t="shared" si="84"/>
        <v/>
      </c>
      <c r="Y2628" s="90" t="str">
        <f>IF(VLOOKUP(I2628,属性值!A:F,2,FALSE)&lt;17,"",IF(P2628="","",INT(VLOOKUP(P2628,属性值!A:G,R2628+1,FALSE)*VLOOKUP(I2628,属性值!A:F,5,FALSE))))</f>
        <v/>
      </c>
      <c r="Z2628" s="90" t="str">
        <f t="shared" si="85"/>
        <v/>
      </c>
      <c r="AA2628" s="90" t="str">
        <f>IF(VLOOKUP(I2628,属性值!A:B,2,FALSE)&gt;16,"",IF(P2628="","",INT(VLOOKUP(P2628,属性值!I:O,R2628+1,FALSE)*VLOOKUP(I2628,属性值!A:D,3,FALSE))))</f>
        <v/>
      </c>
      <c r="AB2628" s="90" t="str">
        <f>IF(VLOOKUP(I2628,属性值!A:B,2,FALSE)&gt;16,"",IF(P2628="","",INT(VLOOKUP(P2628,属性值!I:O,R2628+1,FALSE)*VLOOKUP(I2628,属性值!A:D,4,FALSE))))</f>
        <v/>
      </c>
      <c r="AC2628" s="90">
        <v>70</v>
      </c>
      <c r="AD2628" s="90" t="str">
        <f>IF(AC2628="","",VLOOKUP(AC2628,状态名词!A:C,2,FALSE))</f>
        <v>eva</v>
      </c>
      <c r="AE2628" s="90" t="str">
        <f>IF(AC2628="","",VLOOKUP(AC2628,状态名词!A:C,3,FALSE))</f>
        <v>回避率</v>
      </c>
      <c r="AF2628" s="90">
        <v>140</v>
      </c>
    </row>
    <row r="2629" spans="1:32">
      <c r="I2629" s="90" t="str">
        <f>IF(H2629="",I2628,VLOOKUP(H2629,装备类型!A:B,2,FALSE))</f>
        <v>腿部</v>
      </c>
      <c r="J2629" s="90">
        <v>5</v>
      </c>
      <c r="K2629" s="90" t="s">
        <v>2924</v>
      </c>
      <c r="L2629" s="90" t="s">
        <v>4183</v>
      </c>
      <c r="O2629" s="90">
        <v>1</v>
      </c>
      <c r="P2629" s="90">
        <v>50</v>
      </c>
      <c r="Q2629" s="55">
        <f t="shared" si="84"/>
        <v>57</v>
      </c>
      <c r="R2629" s="90">
        <v>5</v>
      </c>
      <c r="T2629" s="90" t="s">
        <v>3492</v>
      </c>
      <c r="U2629" s="90">
        <v>33561</v>
      </c>
      <c r="Y2629" s="90" t="str">
        <f>IF(VLOOKUP(I2629,属性值!A:F,2,FALSE)&lt;17,"",IF(P2629="","",INT(VLOOKUP(P2629,属性值!A:G,R2629+1,FALSE)*VLOOKUP(I2629,属性值!A:F,5,FALSE))))</f>
        <v/>
      </c>
      <c r="Z2629" s="90" t="str">
        <f t="shared" si="85"/>
        <v/>
      </c>
      <c r="AA2629" s="90">
        <f>IF(VLOOKUP(I2629,属性值!A:B,2,FALSE)&gt;16,"",IF(P2629="","",INT(VLOOKUP(P2629,属性值!I:O,R2629+1,FALSE)*VLOOKUP(I2629,属性值!A:D,3,FALSE))))</f>
        <v>979</v>
      </c>
      <c r="AB2629" s="90">
        <f>IF(VLOOKUP(I2629,属性值!A:B,2,FALSE)&gt;16,"",IF(P2629="","",INT(VLOOKUP(P2629,属性值!I:O,R2629+1,FALSE)*VLOOKUP(I2629,属性值!A:D,4,FALSE))))</f>
        <v>489</v>
      </c>
      <c r="AC2629" s="90">
        <v>58</v>
      </c>
      <c r="AD2629" s="90" t="str">
        <f>IF(AC2629="","",VLOOKUP(AC2629,状态名词!A:C,2,FALSE))</f>
        <v>vit</v>
      </c>
      <c r="AE2629" s="90" t="str">
        <f>IF(AC2629="","",VLOOKUP(AC2629,状态名词!A:C,3,FALSE))</f>
        <v>体力</v>
      </c>
      <c r="AF2629" s="90">
        <v>80</v>
      </c>
    </row>
    <row r="2630" spans="1:32">
      <c r="I2630" s="90" t="str">
        <f>IF(H2630="",I2629,VLOOKUP(H2630,装备类型!A:B,2,FALSE))</f>
        <v>腿部</v>
      </c>
      <c r="L2630" s="90" t="s">
        <v>225</v>
      </c>
      <c r="Q2630" s="55" t="str">
        <f t="shared" si="84"/>
        <v/>
      </c>
      <c r="Y2630" s="90" t="str">
        <f>IF(VLOOKUP(I2630,属性值!A:F,2,FALSE)&lt;17,"",IF(P2630="","",INT(VLOOKUP(P2630,属性值!A:G,R2630+1,FALSE)*VLOOKUP(I2630,属性值!A:F,5,FALSE))))</f>
        <v/>
      </c>
      <c r="Z2630" s="90" t="str">
        <f t="shared" si="85"/>
        <v/>
      </c>
      <c r="AA2630" s="90" t="str">
        <f>IF(VLOOKUP(I2630,属性值!A:B,2,FALSE)&gt;16,"",IF(P2630="","",INT(VLOOKUP(P2630,属性值!I:O,R2630+1,FALSE)*VLOOKUP(I2630,属性值!A:D,3,FALSE))))</f>
        <v/>
      </c>
      <c r="AB2630" s="90" t="str">
        <f>IF(VLOOKUP(I2630,属性值!A:B,2,FALSE)&gt;16,"",IF(P2630="","",INT(VLOOKUP(P2630,属性值!I:O,R2630+1,FALSE)*VLOOKUP(I2630,属性值!A:D,4,FALSE))))</f>
        <v/>
      </c>
      <c r="AC2630" s="90">
        <v>21</v>
      </c>
      <c r="AD2630" s="90" t="str">
        <f>IF(AC2630="","",VLOOKUP(AC2630,状态名词!A:C,2,FALSE))</f>
        <v>speed</v>
      </c>
      <c r="AE2630" s="90" t="str">
        <f>IF(AC2630="","",VLOOKUP(AC2630,状态名词!A:C,3,FALSE))</f>
        <v>速度+</v>
      </c>
      <c r="AF2630" s="90">
        <v>400</v>
      </c>
    </row>
    <row r="2631" spans="1:32">
      <c r="I2631" s="90" t="str">
        <f>IF(H2631="",I2630,VLOOKUP(H2631,装备类型!A:B,2,FALSE))</f>
        <v>腿部</v>
      </c>
      <c r="L2631" s="90" t="s">
        <v>225</v>
      </c>
      <c r="Q2631" s="55" t="str">
        <f t="shared" si="84"/>
        <v/>
      </c>
      <c r="Y2631" s="90" t="str">
        <f>IF(VLOOKUP(I2631,属性值!A:F,2,FALSE)&lt;17,"",IF(P2631="","",INT(VLOOKUP(P2631,属性值!A:G,R2631+1,FALSE)*VLOOKUP(I2631,属性值!A:F,5,FALSE))))</f>
        <v/>
      </c>
      <c r="Z2631" s="90" t="str">
        <f t="shared" si="85"/>
        <v/>
      </c>
      <c r="AA2631" s="90" t="str">
        <f>IF(VLOOKUP(I2631,属性值!A:B,2,FALSE)&gt;16,"",IF(P2631="","",INT(VLOOKUP(P2631,属性值!I:O,R2631+1,FALSE)*VLOOKUP(I2631,属性值!A:D,3,FALSE))))</f>
        <v/>
      </c>
      <c r="AB2631" s="90" t="str">
        <f>IF(VLOOKUP(I2631,属性值!A:B,2,FALSE)&gt;16,"",IF(P2631="","",INT(VLOOKUP(P2631,属性值!I:O,R2631+1,FALSE)*VLOOKUP(I2631,属性值!A:D,4,FALSE))))</f>
        <v/>
      </c>
      <c r="AC2631" s="90">
        <v>70</v>
      </c>
      <c r="AD2631" s="90" t="str">
        <f>IF(AC2631="","",VLOOKUP(AC2631,状态名词!A:C,2,FALSE))</f>
        <v>eva</v>
      </c>
      <c r="AE2631" s="90" t="str">
        <f>IF(AC2631="","",VLOOKUP(AC2631,状态名词!A:C,3,FALSE))</f>
        <v>回避率</v>
      </c>
      <c r="AF2631" s="90">
        <v>200</v>
      </c>
    </row>
    <row r="2632" spans="1:32">
      <c r="I2632" s="90" t="str">
        <f>IF(H2632="",I2631,VLOOKUP(H2632,装备类型!A:B,2,FALSE))</f>
        <v>腿部</v>
      </c>
      <c r="J2632" s="90">
        <v>6</v>
      </c>
      <c r="K2632" s="90" t="s">
        <v>2925</v>
      </c>
      <c r="L2632" s="90" t="s">
        <v>4183</v>
      </c>
      <c r="O2632" s="90">
        <v>1</v>
      </c>
      <c r="P2632" s="90">
        <v>60</v>
      </c>
      <c r="Q2632" s="55">
        <f t="shared" si="84"/>
        <v>67</v>
      </c>
      <c r="R2632" s="90">
        <v>5</v>
      </c>
      <c r="T2632" s="90" t="s">
        <v>3492</v>
      </c>
      <c r="U2632" s="90">
        <v>33562</v>
      </c>
      <c r="Y2632" s="90" t="str">
        <f>IF(VLOOKUP(I2632,属性值!A:F,2,FALSE)&lt;17,"",IF(P2632="","",INT(VLOOKUP(P2632,属性值!A:G,R2632+1,FALSE)*VLOOKUP(I2632,属性值!A:F,5,FALSE))))</f>
        <v/>
      </c>
      <c r="Z2632" s="90" t="str">
        <f t="shared" si="85"/>
        <v/>
      </c>
      <c r="AA2632" s="90">
        <f>IF(VLOOKUP(I2632,属性值!A:B,2,FALSE)&gt;16,"",IF(P2632="","",INT(VLOOKUP(P2632,属性值!I:O,R2632+1,FALSE)*VLOOKUP(I2632,属性值!A:D,3,FALSE))))</f>
        <v>1285</v>
      </c>
      <c r="AB2632" s="90">
        <f>IF(VLOOKUP(I2632,属性值!A:B,2,FALSE)&gt;16,"",IF(P2632="","",INT(VLOOKUP(P2632,属性值!I:O,R2632+1,FALSE)*VLOOKUP(I2632,属性值!A:D,4,FALSE))))</f>
        <v>642</v>
      </c>
      <c r="AC2632" s="90">
        <v>58</v>
      </c>
      <c r="AD2632" s="90" t="str">
        <f>IF(AC2632="","",VLOOKUP(AC2632,状态名词!A:C,2,FALSE))</f>
        <v>vit</v>
      </c>
      <c r="AE2632" s="90" t="str">
        <f>IF(AC2632="","",VLOOKUP(AC2632,状态名词!A:C,3,FALSE))</f>
        <v>体力</v>
      </c>
      <c r="AF2632" s="90">
        <v>85</v>
      </c>
    </row>
    <row r="2633" spans="1:32">
      <c r="I2633" s="90" t="str">
        <f>IF(H2633="",I2632,VLOOKUP(H2633,装备类型!A:B,2,FALSE))</f>
        <v>腿部</v>
      </c>
      <c r="L2633" s="90" t="s">
        <v>225</v>
      </c>
      <c r="Q2633" s="55" t="str">
        <f t="shared" si="84"/>
        <v/>
      </c>
      <c r="Y2633" s="90" t="str">
        <f>IF(VLOOKUP(I2633,属性值!A:F,2,FALSE)&lt;17,"",IF(P2633="","",INT(VLOOKUP(P2633,属性值!A:G,R2633+1,FALSE)*VLOOKUP(I2633,属性值!A:F,5,FALSE))))</f>
        <v/>
      </c>
      <c r="Z2633" s="90" t="str">
        <f t="shared" si="85"/>
        <v/>
      </c>
      <c r="AA2633" s="90" t="str">
        <f>IF(VLOOKUP(I2633,属性值!A:B,2,FALSE)&gt;16,"",IF(P2633="","",INT(VLOOKUP(P2633,属性值!I:O,R2633+1,FALSE)*VLOOKUP(I2633,属性值!A:D,3,FALSE))))</f>
        <v/>
      </c>
      <c r="AB2633" s="90" t="str">
        <f>IF(VLOOKUP(I2633,属性值!A:B,2,FALSE)&gt;16,"",IF(P2633="","",INT(VLOOKUP(P2633,属性值!I:O,R2633+1,FALSE)*VLOOKUP(I2633,属性值!A:D,4,FALSE))))</f>
        <v/>
      </c>
      <c r="AC2633" s="90">
        <v>21</v>
      </c>
      <c r="AD2633" s="90" t="str">
        <f>IF(AC2633="","",VLOOKUP(AC2633,状态名词!A:C,2,FALSE))</f>
        <v>speed</v>
      </c>
      <c r="AE2633" s="90" t="str">
        <f>IF(AC2633="","",VLOOKUP(AC2633,状态名词!A:C,3,FALSE))</f>
        <v>速度+</v>
      </c>
      <c r="AF2633" s="90">
        <v>440</v>
      </c>
    </row>
    <row r="2634" spans="1:32">
      <c r="I2634" s="90" t="str">
        <f>IF(H2634="",I2633,VLOOKUP(H2634,装备类型!A:B,2,FALSE))</f>
        <v>腿部</v>
      </c>
      <c r="L2634" s="90" t="s">
        <v>225</v>
      </c>
      <c r="Q2634" s="55" t="str">
        <f t="shared" si="84"/>
        <v/>
      </c>
      <c r="Y2634" s="90" t="str">
        <f>IF(VLOOKUP(I2634,属性值!A:F,2,FALSE)&lt;17,"",IF(P2634="","",INT(VLOOKUP(P2634,属性值!A:G,R2634+1,FALSE)*VLOOKUP(I2634,属性值!A:F,5,FALSE))))</f>
        <v/>
      </c>
      <c r="Z2634" s="90" t="str">
        <f t="shared" si="85"/>
        <v/>
      </c>
      <c r="AA2634" s="90" t="str">
        <f>IF(VLOOKUP(I2634,属性值!A:B,2,FALSE)&gt;16,"",IF(P2634="","",INT(VLOOKUP(P2634,属性值!I:O,R2634+1,FALSE)*VLOOKUP(I2634,属性值!A:D,3,FALSE))))</f>
        <v/>
      </c>
      <c r="AB2634" s="90" t="str">
        <f>IF(VLOOKUP(I2634,属性值!A:B,2,FALSE)&gt;16,"",IF(P2634="","",INT(VLOOKUP(P2634,属性值!I:O,R2634+1,FALSE)*VLOOKUP(I2634,属性值!A:D,4,FALSE))))</f>
        <v/>
      </c>
      <c r="AC2634" s="90">
        <v>70</v>
      </c>
      <c r="AD2634" s="90" t="str">
        <f>IF(AC2634="","",VLOOKUP(AC2634,状态名词!A:C,2,FALSE))</f>
        <v>eva</v>
      </c>
      <c r="AE2634" s="90" t="str">
        <f>IF(AC2634="","",VLOOKUP(AC2634,状态名词!A:C,3,FALSE))</f>
        <v>回避率</v>
      </c>
      <c r="AF2634" s="90">
        <v>220</v>
      </c>
    </row>
    <row r="2635" spans="1:32">
      <c r="A2635" s="90">
        <v>16304</v>
      </c>
      <c r="B2635" s="90">
        <v>10</v>
      </c>
      <c r="C2635" s="90">
        <v>1</v>
      </c>
      <c r="D2635" s="90">
        <v>10</v>
      </c>
      <c r="E2635" s="90">
        <v>3</v>
      </c>
      <c r="H2635" s="90">
        <v>14</v>
      </c>
      <c r="I2635" s="90" t="str">
        <f>IF(H2635="",I2634,VLOOKUP(H2635,装备类型!A:B,2,FALSE))</f>
        <v>戒指</v>
      </c>
      <c r="J2635" s="90">
        <v>1</v>
      </c>
      <c r="K2635" s="90" t="s">
        <v>2926</v>
      </c>
      <c r="L2635" s="90" t="s">
        <v>6484</v>
      </c>
      <c r="O2635" s="90">
        <v>1</v>
      </c>
      <c r="P2635" s="90">
        <v>10</v>
      </c>
      <c r="Q2635" s="55">
        <f t="shared" si="84"/>
        <v>10</v>
      </c>
      <c r="R2635" s="90">
        <v>1</v>
      </c>
      <c r="T2635" s="90" t="s">
        <v>3493</v>
      </c>
      <c r="Y2635" s="90" t="str">
        <f>IF(VLOOKUP(I2635,属性值!A:F,2,FALSE)&lt;17,"",IF(P2635="","",INT(VLOOKUP(P2635,属性值!A:G,R2635+1,FALSE)*VLOOKUP(I2635,属性值!A:F,5,FALSE))))</f>
        <v/>
      </c>
      <c r="Z2635" s="90" t="str">
        <f t="shared" si="85"/>
        <v/>
      </c>
      <c r="AA2635" s="90">
        <f>IF(VLOOKUP(I2635,属性值!A:B,2,FALSE)&gt;16,"",IF(P2635="","",INT(VLOOKUP(P2635,属性值!I:O,R2635+1,FALSE)*VLOOKUP(I2635,属性值!A:D,3,FALSE))))</f>
        <v>65</v>
      </c>
      <c r="AB2635" s="90">
        <f>IF(VLOOKUP(I2635,属性值!A:B,2,FALSE)&gt;16,"",IF(P2635="","",INT(VLOOKUP(P2635,属性值!I:O,R2635+1,FALSE)*VLOOKUP(I2635,属性值!A:D,4,FALSE))))</f>
        <v>130</v>
      </c>
      <c r="AD2635" s="90" t="str">
        <f>IF(AC2635="","",VLOOKUP(AC2635,状态名词!A:C,2,FALSE))</f>
        <v/>
      </c>
      <c r="AE2635" s="90" t="str">
        <f>IF(AC2635="","",VLOOKUP(AC2635,状态名词!A:C,3,FALSE))</f>
        <v/>
      </c>
    </row>
    <row r="2636" spans="1:32">
      <c r="I2636" s="90" t="str">
        <f>IF(H2636="",I2635,VLOOKUP(H2636,装备类型!A:B,2,FALSE))</f>
        <v>戒指</v>
      </c>
      <c r="J2636" s="90">
        <v>2</v>
      </c>
      <c r="K2636" s="90" t="s">
        <v>2927</v>
      </c>
      <c r="L2636" s="90" t="s">
        <v>4183</v>
      </c>
      <c r="O2636" s="90">
        <v>1</v>
      </c>
      <c r="P2636" s="90">
        <v>20</v>
      </c>
      <c r="Q2636" s="55">
        <f t="shared" si="84"/>
        <v>21</v>
      </c>
      <c r="R2636" s="90">
        <v>2</v>
      </c>
      <c r="T2636" s="90" t="s">
        <v>3493</v>
      </c>
      <c r="Y2636" s="90" t="str">
        <f>IF(VLOOKUP(I2636,属性值!A:F,2,FALSE)&lt;17,"",IF(P2636="","",INT(VLOOKUP(P2636,属性值!A:G,R2636+1,FALSE)*VLOOKUP(I2636,属性值!A:F,5,FALSE))))</f>
        <v/>
      </c>
      <c r="Z2636" s="90" t="str">
        <f t="shared" si="85"/>
        <v/>
      </c>
      <c r="AA2636" s="90">
        <f>IF(VLOOKUP(I2636,属性值!A:B,2,FALSE)&gt;16,"",IF(P2636="","",INT(VLOOKUP(P2636,属性值!I:O,R2636+1,FALSE)*VLOOKUP(I2636,属性值!A:D,3,FALSE))))</f>
        <v>114</v>
      </c>
      <c r="AB2636" s="90">
        <f>IF(VLOOKUP(I2636,属性值!A:B,2,FALSE)&gt;16,"",IF(P2636="","",INT(VLOOKUP(P2636,属性值!I:O,R2636+1,FALSE)*VLOOKUP(I2636,属性值!A:D,4,FALSE))))</f>
        <v>228</v>
      </c>
      <c r="AC2636" s="90">
        <v>54</v>
      </c>
      <c r="AD2636" s="90" t="str">
        <f>IF(AC2636="","",VLOOKUP(AC2636,状态名词!A:C,2,FALSE))</f>
        <v>spi</v>
      </c>
      <c r="AE2636" s="90" t="str">
        <f>IF(AC2636="","",VLOOKUP(AC2636,状态名词!A:C,3,FALSE))</f>
        <v>精神</v>
      </c>
      <c r="AF2636" s="90">
        <v>60</v>
      </c>
    </row>
    <row r="2637" spans="1:32">
      <c r="I2637" s="90" t="str">
        <f>IF(H2637="",I2636,VLOOKUP(H2637,装备类型!A:B,2,FALSE))</f>
        <v>戒指</v>
      </c>
      <c r="J2637" s="90">
        <v>3</v>
      </c>
      <c r="K2637" s="90" t="s">
        <v>2928</v>
      </c>
      <c r="L2637" s="90" t="s">
        <v>4183</v>
      </c>
      <c r="O2637" s="90">
        <v>1</v>
      </c>
      <c r="P2637" s="90">
        <v>30</v>
      </c>
      <c r="Q2637" s="55">
        <f t="shared" si="84"/>
        <v>33</v>
      </c>
      <c r="R2637" s="90">
        <v>3</v>
      </c>
      <c r="T2637" s="90" t="s">
        <v>3493</v>
      </c>
      <c r="Y2637" s="90" t="str">
        <f>IF(VLOOKUP(I2637,属性值!A:F,2,FALSE)&lt;17,"",IF(P2637="","",INT(VLOOKUP(P2637,属性值!A:G,R2637+1,FALSE)*VLOOKUP(I2637,属性值!A:F,5,FALSE))))</f>
        <v/>
      </c>
      <c r="Z2637" s="90" t="str">
        <f t="shared" si="85"/>
        <v/>
      </c>
      <c r="AA2637" s="90">
        <f>IF(VLOOKUP(I2637,属性值!A:B,2,FALSE)&gt;16,"",IF(P2637="","",INT(VLOOKUP(P2637,属性值!I:O,R2637+1,FALSE)*VLOOKUP(I2637,属性值!A:D,3,FALSE))))</f>
        <v>171</v>
      </c>
      <c r="AB2637" s="90">
        <f>IF(VLOOKUP(I2637,属性值!A:B,2,FALSE)&gt;16,"",IF(P2637="","",INT(VLOOKUP(P2637,属性值!I:O,R2637+1,FALSE)*VLOOKUP(I2637,属性值!A:D,4,FALSE))))</f>
        <v>342</v>
      </c>
      <c r="AC2637" s="90">
        <v>54</v>
      </c>
      <c r="AD2637" s="90" t="str">
        <f>IF(AC2637="","",VLOOKUP(AC2637,状态名词!A:C,2,FALSE))</f>
        <v>spi</v>
      </c>
      <c r="AE2637" s="90" t="str">
        <f>IF(AC2637="","",VLOOKUP(AC2637,状态名词!A:C,3,FALSE))</f>
        <v>精神</v>
      </c>
      <c r="AF2637" s="90">
        <v>80</v>
      </c>
    </row>
    <row r="2638" spans="1:32">
      <c r="I2638" s="90" t="str">
        <f>IF(H2638="",I2637,VLOOKUP(H2638,装备类型!A:B,2,FALSE))</f>
        <v>戒指</v>
      </c>
      <c r="L2638" s="90" t="s">
        <v>225</v>
      </c>
      <c r="Q2638" s="55" t="str">
        <f t="shared" si="84"/>
        <v/>
      </c>
      <c r="Y2638" s="90" t="str">
        <f>IF(VLOOKUP(I2638,属性值!A:F,2,FALSE)&lt;17,"",IF(P2638="","",INT(VLOOKUP(P2638,属性值!A:G,R2638+1,FALSE)*VLOOKUP(I2638,属性值!A:F,5,FALSE))))</f>
        <v/>
      </c>
      <c r="Z2638" s="90" t="str">
        <f t="shared" si="85"/>
        <v/>
      </c>
      <c r="AA2638" s="90" t="str">
        <f>IF(VLOOKUP(I2638,属性值!A:B,2,FALSE)&gt;16,"",IF(P2638="","",INT(VLOOKUP(P2638,属性值!I:O,R2638+1,FALSE)*VLOOKUP(I2638,属性值!A:D,3,FALSE))))</f>
        <v/>
      </c>
      <c r="AB2638" s="90" t="str">
        <f>IF(VLOOKUP(I2638,属性值!A:B,2,FALSE)&gt;16,"",IF(P2638="","",INT(VLOOKUP(P2638,属性值!I:O,R2638+1,FALSE)*VLOOKUP(I2638,属性值!A:D,4,FALSE))))</f>
        <v/>
      </c>
      <c r="AC2638" s="90">
        <v>23</v>
      </c>
      <c r="AD2638" s="90" t="str">
        <f>IF(AC2638="","",VLOOKUP(AC2638,状态名词!A:C,2,FALSE))</f>
        <v>steal</v>
      </c>
      <c r="AE2638" s="90" t="str">
        <f>IF(AC2638="","",VLOOKUP(AC2638,状态名词!A:C,3,FALSE))</f>
        <v>生命偷取</v>
      </c>
      <c r="AF2638" s="90">
        <v>250</v>
      </c>
    </row>
    <row r="2639" spans="1:32">
      <c r="I2639" s="90" t="str">
        <f>IF(H2639="",I2638,VLOOKUP(H2639,装备类型!A:B,2,FALSE))</f>
        <v>戒指</v>
      </c>
      <c r="J2639" s="90">
        <v>4</v>
      </c>
      <c r="K2639" s="90" t="s">
        <v>2929</v>
      </c>
      <c r="L2639" s="90" t="s">
        <v>4183</v>
      </c>
      <c r="O2639" s="90">
        <v>1</v>
      </c>
      <c r="P2639" s="90">
        <v>40</v>
      </c>
      <c r="Q2639" s="55">
        <f t="shared" si="84"/>
        <v>45</v>
      </c>
      <c r="R2639" s="90">
        <v>4</v>
      </c>
      <c r="T2639" s="90" t="s">
        <v>3493</v>
      </c>
      <c r="Y2639" s="90" t="str">
        <f>IF(VLOOKUP(I2639,属性值!A:F,2,FALSE)&lt;17,"",IF(P2639="","",INT(VLOOKUP(P2639,属性值!A:G,R2639+1,FALSE)*VLOOKUP(I2639,属性值!A:F,5,FALSE))))</f>
        <v/>
      </c>
      <c r="Z2639" s="90" t="str">
        <f t="shared" si="85"/>
        <v/>
      </c>
      <c r="AA2639" s="90">
        <f>IF(VLOOKUP(I2639,属性值!A:B,2,FALSE)&gt;16,"",IF(P2639="","",INT(VLOOKUP(P2639,属性值!I:O,R2639+1,FALSE)*VLOOKUP(I2639,属性值!A:D,3,FALSE))))</f>
        <v>286</v>
      </c>
      <c r="AB2639" s="90">
        <f>IF(VLOOKUP(I2639,属性值!A:B,2,FALSE)&gt;16,"",IF(P2639="","",INT(VLOOKUP(P2639,属性值!I:O,R2639+1,FALSE)*VLOOKUP(I2639,属性值!A:D,4,FALSE))))</f>
        <v>572</v>
      </c>
      <c r="AC2639" s="90">
        <v>54</v>
      </c>
      <c r="AD2639" s="90" t="str">
        <f>IF(AC2639="","",VLOOKUP(AC2639,状态名词!A:C,2,FALSE))</f>
        <v>spi</v>
      </c>
      <c r="AE2639" s="90" t="str">
        <f>IF(AC2639="","",VLOOKUP(AC2639,状态名词!A:C,3,FALSE))</f>
        <v>精神</v>
      </c>
      <c r="AF2639" s="90">
        <v>100</v>
      </c>
    </row>
    <row r="2640" spans="1:32">
      <c r="I2640" s="90" t="str">
        <f>IF(H2640="",I2639,VLOOKUP(H2640,装备类型!A:B,2,FALSE))</f>
        <v>戒指</v>
      </c>
      <c r="L2640" s="90" t="s">
        <v>225</v>
      </c>
      <c r="Q2640" s="55" t="str">
        <f t="shared" si="84"/>
        <v/>
      </c>
      <c r="Y2640" s="90" t="str">
        <f>IF(VLOOKUP(I2640,属性值!A:F,2,FALSE)&lt;17,"",IF(P2640="","",INT(VLOOKUP(P2640,属性值!A:G,R2640+1,FALSE)*VLOOKUP(I2640,属性值!A:F,5,FALSE))))</f>
        <v/>
      </c>
      <c r="Z2640" s="90" t="str">
        <f t="shared" si="85"/>
        <v/>
      </c>
      <c r="AA2640" s="90" t="str">
        <f>IF(VLOOKUP(I2640,属性值!A:B,2,FALSE)&gt;16,"",IF(P2640="","",INT(VLOOKUP(P2640,属性值!I:O,R2640+1,FALSE)*VLOOKUP(I2640,属性值!A:D,3,FALSE))))</f>
        <v/>
      </c>
      <c r="AB2640" s="90" t="str">
        <f>IF(VLOOKUP(I2640,属性值!A:B,2,FALSE)&gt;16,"",IF(P2640="","",INT(VLOOKUP(P2640,属性值!I:O,R2640+1,FALSE)*VLOOKUP(I2640,属性值!A:D,4,FALSE))))</f>
        <v/>
      </c>
      <c r="AC2640" s="90">
        <v>23</v>
      </c>
      <c r="AD2640" s="90" t="str">
        <f>IF(AC2640="","",VLOOKUP(AC2640,状态名词!A:C,2,FALSE))</f>
        <v>steal</v>
      </c>
      <c r="AE2640" s="90" t="str">
        <f>IF(AC2640="","",VLOOKUP(AC2640,状态名词!A:C,3,FALSE))</f>
        <v>生命偷取</v>
      </c>
      <c r="AF2640" s="90">
        <v>300</v>
      </c>
    </row>
    <row r="2641" spans="1:32">
      <c r="I2641" s="90" t="str">
        <f>IF(H2641="",I2640,VLOOKUP(H2641,装备类型!A:B,2,FALSE))</f>
        <v>戒指</v>
      </c>
      <c r="L2641" s="90" t="s">
        <v>225</v>
      </c>
      <c r="Q2641" s="55" t="str">
        <f t="shared" si="84"/>
        <v/>
      </c>
      <c r="Y2641" s="90" t="str">
        <f>IF(VLOOKUP(I2641,属性值!A:F,2,FALSE)&lt;17,"",IF(P2641="","",INT(VLOOKUP(P2641,属性值!A:G,R2641+1,FALSE)*VLOOKUP(I2641,属性值!A:F,5,FALSE))))</f>
        <v/>
      </c>
      <c r="Z2641" s="90" t="str">
        <f t="shared" si="85"/>
        <v/>
      </c>
      <c r="AA2641" s="90" t="str">
        <f>IF(VLOOKUP(I2641,属性值!A:B,2,FALSE)&gt;16,"",IF(P2641="","",INT(VLOOKUP(P2641,属性值!I:O,R2641+1,FALSE)*VLOOKUP(I2641,属性值!A:D,3,FALSE))))</f>
        <v/>
      </c>
      <c r="AB2641" s="90" t="str">
        <f>IF(VLOOKUP(I2641,属性值!A:B,2,FALSE)&gt;16,"",IF(P2641="","",INT(VLOOKUP(P2641,属性值!I:O,R2641+1,FALSE)*VLOOKUP(I2641,属性值!A:D,4,FALSE))))</f>
        <v/>
      </c>
      <c r="AC2641" s="90">
        <v>69</v>
      </c>
      <c r="AD2641" s="90" t="str">
        <f>IF(AC2641="","",VLOOKUP(AC2641,状态名词!A:C,2,FALSE))</f>
        <v>hit</v>
      </c>
      <c r="AE2641" s="90" t="str">
        <f>IF(AC2641="","",VLOOKUP(AC2641,状态名词!A:C,3,FALSE))</f>
        <v>命中率</v>
      </c>
      <c r="AF2641" s="90">
        <v>140</v>
      </c>
    </row>
    <row r="2642" spans="1:32">
      <c r="I2642" s="90" t="str">
        <f>IF(H2642="",I2641,VLOOKUP(H2642,装备类型!A:B,2,FALSE))</f>
        <v>戒指</v>
      </c>
      <c r="J2642" s="90">
        <v>5</v>
      </c>
      <c r="K2642" s="90" t="s">
        <v>2930</v>
      </c>
      <c r="L2642" s="90" t="s">
        <v>4183</v>
      </c>
      <c r="O2642" s="90">
        <v>1</v>
      </c>
      <c r="P2642" s="90">
        <v>50</v>
      </c>
      <c r="Q2642" s="55">
        <f t="shared" si="84"/>
        <v>57</v>
      </c>
      <c r="R2642" s="90">
        <v>5</v>
      </c>
      <c r="T2642" s="90" t="s">
        <v>3493</v>
      </c>
      <c r="U2642" s="90">
        <v>33563</v>
      </c>
      <c r="Y2642" s="90" t="str">
        <f>IF(VLOOKUP(I2642,属性值!A:F,2,FALSE)&lt;17,"",IF(P2642="","",INT(VLOOKUP(P2642,属性值!A:G,R2642+1,FALSE)*VLOOKUP(I2642,属性值!A:F,5,FALSE))))</f>
        <v/>
      </c>
      <c r="Z2642" s="90" t="str">
        <f t="shared" si="85"/>
        <v/>
      </c>
      <c r="AA2642" s="90">
        <f>IF(VLOOKUP(I2642,属性值!A:B,2,FALSE)&gt;16,"",IF(P2642="","",INT(VLOOKUP(P2642,属性值!I:O,R2642+1,FALSE)*VLOOKUP(I2642,属性值!A:D,3,FALSE))))</f>
        <v>489</v>
      </c>
      <c r="AB2642" s="90">
        <f>IF(VLOOKUP(I2642,属性值!A:B,2,FALSE)&gt;16,"",IF(P2642="","",INT(VLOOKUP(P2642,属性值!I:O,R2642+1,FALSE)*VLOOKUP(I2642,属性值!A:D,4,FALSE))))</f>
        <v>979</v>
      </c>
      <c r="AC2642" s="90">
        <v>54</v>
      </c>
      <c r="AD2642" s="90" t="str">
        <f>IF(AC2642="","",VLOOKUP(AC2642,状态名词!A:C,2,FALSE))</f>
        <v>spi</v>
      </c>
      <c r="AE2642" s="90" t="str">
        <f>IF(AC2642="","",VLOOKUP(AC2642,状态名词!A:C,3,FALSE))</f>
        <v>精神</v>
      </c>
      <c r="AF2642" s="90">
        <v>135</v>
      </c>
    </row>
    <row r="2643" spans="1:32">
      <c r="I2643" s="90" t="str">
        <f>IF(H2643="",I2642,VLOOKUP(H2643,装备类型!A:B,2,FALSE))</f>
        <v>戒指</v>
      </c>
      <c r="L2643" s="90" t="s">
        <v>225</v>
      </c>
      <c r="Q2643" s="55" t="str">
        <f t="shared" si="84"/>
        <v/>
      </c>
      <c r="Y2643" s="90" t="str">
        <f>IF(VLOOKUP(I2643,属性值!A:F,2,FALSE)&lt;17,"",IF(P2643="","",INT(VLOOKUP(P2643,属性值!A:G,R2643+1,FALSE)*VLOOKUP(I2643,属性值!A:F,5,FALSE))))</f>
        <v/>
      </c>
      <c r="Z2643" s="90" t="str">
        <f t="shared" si="85"/>
        <v/>
      </c>
      <c r="AA2643" s="90" t="str">
        <f>IF(VLOOKUP(I2643,属性值!A:B,2,FALSE)&gt;16,"",IF(P2643="","",INT(VLOOKUP(P2643,属性值!I:O,R2643+1,FALSE)*VLOOKUP(I2643,属性值!A:D,3,FALSE))))</f>
        <v/>
      </c>
      <c r="AB2643" s="90" t="str">
        <f>IF(VLOOKUP(I2643,属性值!A:B,2,FALSE)&gt;16,"",IF(P2643="","",INT(VLOOKUP(P2643,属性值!I:O,R2643+1,FALSE)*VLOOKUP(I2643,属性值!A:D,4,FALSE))))</f>
        <v/>
      </c>
      <c r="AC2643" s="90">
        <v>23</v>
      </c>
      <c r="AD2643" s="90" t="str">
        <f>IF(AC2643="","",VLOOKUP(AC2643,状态名词!A:C,2,FALSE))</f>
        <v>steal</v>
      </c>
      <c r="AE2643" s="90" t="str">
        <f>IF(AC2643="","",VLOOKUP(AC2643,状态名词!A:C,3,FALSE))</f>
        <v>生命偷取</v>
      </c>
      <c r="AF2643" s="90">
        <v>400</v>
      </c>
    </row>
    <row r="2644" spans="1:32">
      <c r="I2644" s="90" t="str">
        <f>IF(H2644="",I2643,VLOOKUP(H2644,装备类型!A:B,2,FALSE))</f>
        <v>戒指</v>
      </c>
      <c r="L2644" s="90" t="s">
        <v>225</v>
      </c>
      <c r="Q2644" s="55" t="str">
        <f t="shared" si="84"/>
        <v/>
      </c>
      <c r="Y2644" s="90" t="str">
        <f>IF(VLOOKUP(I2644,属性值!A:F,2,FALSE)&lt;17,"",IF(P2644="","",INT(VLOOKUP(P2644,属性值!A:G,R2644+1,FALSE)*VLOOKUP(I2644,属性值!A:F,5,FALSE))))</f>
        <v/>
      </c>
      <c r="Z2644" s="90" t="str">
        <f t="shared" si="85"/>
        <v/>
      </c>
      <c r="AA2644" s="90" t="str">
        <f>IF(VLOOKUP(I2644,属性值!A:B,2,FALSE)&gt;16,"",IF(P2644="","",INT(VLOOKUP(P2644,属性值!I:O,R2644+1,FALSE)*VLOOKUP(I2644,属性值!A:D,3,FALSE))))</f>
        <v/>
      </c>
      <c r="AB2644" s="90" t="str">
        <f>IF(VLOOKUP(I2644,属性值!A:B,2,FALSE)&gt;16,"",IF(P2644="","",INT(VLOOKUP(P2644,属性值!I:O,R2644+1,FALSE)*VLOOKUP(I2644,属性值!A:D,4,FALSE))))</f>
        <v/>
      </c>
      <c r="AC2644" s="90">
        <v>69</v>
      </c>
      <c r="AD2644" s="90" t="str">
        <f>IF(AC2644="","",VLOOKUP(AC2644,状态名词!A:C,2,FALSE))</f>
        <v>hit</v>
      </c>
      <c r="AE2644" s="90" t="str">
        <f>IF(AC2644="","",VLOOKUP(AC2644,状态名词!A:C,3,FALSE))</f>
        <v>命中率</v>
      </c>
      <c r="AF2644" s="90">
        <v>200</v>
      </c>
    </row>
    <row r="2645" spans="1:32">
      <c r="I2645" s="90" t="str">
        <f>IF(H2645="",I2644,VLOOKUP(H2645,装备类型!A:B,2,FALSE))</f>
        <v>戒指</v>
      </c>
      <c r="J2645" s="90">
        <v>6</v>
      </c>
      <c r="K2645" s="90" t="s">
        <v>2931</v>
      </c>
      <c r="L2645" s="90" t="s">
        <v>4183</v>
      </c>
      <c r="O2645" s="90">
        <v>1</v>
      </c>
      <c r="P2645" s="90">
        <v>60</v>
      </c>
      <c r="Q2645" s="55">
        <f t="shared" si="84"/>
        <v>67</v>
      </c>
      <c r="R2645" s="90">
        <v>5</v>
      </c>
      <c r="T2645" s="90" t="s">
        <v>3493</v>
      </c>
      <c r="U2645" s="90">
        <v>33564</v>
      </c>
      <c r="Y2645" s="90" t="str">
        <f>IF(VLOOKUP(I2645,属性值!A:F,2,FALSE)&lt;17,"",IF(P2645="","",INT(VLOOKUP(P2645,属性值!A:G,R2645+1,FALSE)*VLOOKUP(I2645,属性值!A:F,5,FALSE))))</f>
        <v/>
      </c>
      <c r="Z2645" s="90" t="str">
        <f t="shared" si="85"/>
        <v/>
      </c>
      <c r="AA2645" s="90">
        <f>IF(VLOOKUP(I2645,属性值!A:B,2,FALSE)&gt;16,"",IF(P2645="","",INT(VLOOKUP(P2645,属性值!I:O,R2645+1,FALSE)*VLOOKUP(I2645,属性值!A:D,3,FALSE))))</f>
        <v>642</v>
      </c>
      <c r="AB2645" s="90">
        <f>IF(VLOOKUP(I2645,属性值!A:B,2,FALSE)&gt;16,"",IF(P2645="","",INT(VLOOKUP(P2645,属性值!I:O,R2645+1,FALSE)*VLOOKUP(I2645,属性值!A:D,4,FALSE))))</f>
        <v>1285</v>
      </c>
      <c r="AC2645" s="90">
        <v>54</v>
      </c>
      <c r="AD2645" s="90" t="str">
        <f>IF(AC2645="","",VLOOKUP(AC2645,状态名词!A:C,2,FALSE))</f>
        <v>spi</v>
      </c>
      <c r="AE2645" s="90" t="str">
        <f>IF(AC2645="","",VLOOKUP(AC2645,状态名词!A:C,3,FALSE))</f>
        <v>精神</v>
      </c>
      <c r="AF2645" s="90">
        <v>150</v>
      </c>
    </row>
    <row r="2646" spans="1:32">
      <c r="I2646" s="90" t="str">
        <f>IF(H2646="",I2645,VLOOKUP(H2646,装备类型!A:B,2,FALSE))</f>
        <v>戒指</v>
      </c>
      <c r="L2646" s="90" t="s">
        <v>225</v>
      </c>
      <c r="Q2646" s="55" t="str">
        <f t="shared" si="84"/>
        <v/>
      </c>
      <c r="Y2646" s="90" t="str">
        <f>IF(VLOOKUP(I2646,属性值!A:F,2,FALSE)&lt;17,"",IF(P2646="","",INT(VLOOKUP(P2646,属性值!A:G,R2646+1,FALSE)*VLOOKUP(I2646,属性值!A:F,5,FALSE))))</f>
        <v/>
      </c>
      <c r="Z2646" s="90" t="str">
        <f t="shared" si="85"/>
        <v/>
      </c>
      <c r="AA2646" s="90" t="str">
        <f>IF(VLOOKUP(I2646,属性值!A:B,2,FALSE)&gt;16,"",IF(P2646="","",INT(VLOOKUP(P2646,属性值!I:O,R2646+1,FALSE)*VLOOKUP(I2646,属性值!A:D,3,FALSE))))</f>
        <v/>
      </c>
      <c r="AB2646" s="90" t="str">
        <f>IF(VLOOKUP(I2646,属性值!A:B,2,FALSE)&gt;16,"",IF(P2646="","",INT(VLOOKUP(P2646,属性值!I:O,R2646+1,FALSE)*VLOOKUP(I2646,属性值!A:D,4,FALSE))))</f>
        <v/>
      </c>
      <c r="AC2646" s="90">
        <v>23</v>
      </c>
      <c r="AD2646" s="90" t="str">
        <f>IF(AC2646="","",VLOOKUP(AC2646,状态名词!A:C,2,FALSE))</f>
        <v>steal</v>
      </c>
      <c r="AE2646" s="90" t="str">
        <f>IF(AC2646="","",VLOOKUP(AC2646,状态名词!A:C,3,FALSE))</f>
        <v>生命偷取</v>
      </c>
      <c r="AF2646" s="90">
        <v>440</v>
      </c>
    </row>
    <row r="2647" spans="1:32">
      <c r="I2647" s="90" t="str">
        <f>IF(H2647="",I2646,VLOOKUP(H2647,装备类型!A:B,2,FALSE))</f>
        <v>戒指</v>
      </c>
      <c r="L2647" s="90" t="s">
        <v>225</v>
      </c>
      <c r="Q2647" s="55" t="str">
        <f t="shared" ref="Q2647:Q2710" si="86">IF(R2647="","",IF(R2647=1,P2647,R2647*2-3+P2647))</f>
        <v/>
      </c>
      <c r="Y2647" s="90" t="str">
        <f>IF(VLOOKUP(I2647,属性值!A:F,2,FALSE)&lt;17,"",IF(P2647="","",INT(VLOOKUP(P2647,属性值!A:G,R2647+1,FALSE)*VLOOKUP(I2647,属性值!A:F,5,FALSE))))</f>
        <v/>
      </c>
      <c r="Z2647" s="90" t="str">
        <f t="shared" si="85"/>
        <v/>
      </c>
      <c r="AA2647" s="90" t="str">
        <f>IF(VLOOKUP(I2647,属性值!A:B,2,FALSE)&gt;16,"",IF(P2647="","",INT(VLOOKUP(P2647,属性值!I:O,R2647+1,FALSE)*VLOOKUP(I2647,属性值!A:D,3,FALSE))))</f>
        <v/>
      </c>
      <c r="AB2647" s="90" t="str">
        <f>IF(VLOOKUP(I2647,属性值!A:B,2,FALSE)&gt;16,"",IF(P2647="","",INT(VLOOKUP(P2647,属性值!I:O,R2647+1,FALSE)*VLOOKUP(I2647,属性值!A:D,4,FALSE))))</f>
        <v/>
      </c>
      <c r="AC2647" s="90">
        <v>69</v>
      </c>
      <c r="AD2647" s="90" t="str">
        <f>IF(AC2647="","",VLOOKUP(AC2647,状态名词!A:C,2,FALSE))</f>
        <v>hit</v>
      </c>
      <c r="AE2647" s="90" t="str">
        <f>IF(AC2647="","",VLOOKUP(AC2647,状态名词!A:C,3,FALSE))</f>
        <v>命中率</v>
      </c>
      <c r="AF2647" s="90">
        <v>220</v>
      </c>
    </row>
    <row r="2648" spans="1:32">
      <c r="A2648" s="90">
        <v>16305</v>
      </c>
      <c r="B2648" s="90">
        <v>10</v>
      </c>
      <c r="C2648" s="90">
        <v>1</v>
      </c>
      <c r="D2648" s="90">
        <v>10</v>
      </c>
      <c r="E2648" s="90">
        <v>3</v>
      </c>
      <c r="H2648" s="90">
        <v>15</v>
      </c>
      <c r="I2648" s="90" t="str">
        <f>IF(H2648="",I2647,VLOOKUP(H2648,装备类型!A:B,2,FALSE))</f>
        <v>项链</v>
      </c>
      <c r="J2648" s="90">
        <v>1</v>
      </c>
      <c r="K2648" s="90" t="s">
        <v>2932</v>
      </c>
      <c r="L2648" s="90" t="s">
        <v>6484</v>
      </c>
      <c r="O2648" s="90">
        <v>1</v>
      </c>
      <c r="P2648" s="90">
        <v>10</v>
      </c>
      <c r="Q2648" s="55">
        <f t="shared" si="86"/>
        <v>10</v>
      </c>
      <c r="R2648" s="90">
        <v>1</v>
      </c>
      <c r="T2648" s="90" t="s">
        <v>3334</v>
      </c>
      <c r="Y2648" s="90" t="str">
        <f>IF(VLOOKUP(I2648,属性值!A:F,2,FALSE)&lt;17,"",IF(P2648="","",INT(VLOOKUP(P2648,属性值!A:G,R2648+1,FALSE)*VLOOKUP(I2648,属性值!A:F,5,FALSE))))</f>
        <v/>
      </c>
      <c r="Z2648" s="90" t="str">
        <f t="shared" si="85"/>
        <v/>
      </c>
      <c r="AA2648" s="90">
        <f>IF(VLOOKUP(I2648,属性值!A:B,2,FALSE)&gt;16,"",IF(P2648="","",INT(VLOOKUP(P2648,属性值!I:O,R2648+1,FALSE)*VLOOKUP(I2648,属性值!A:D,3,FALSE))))</f>
        <v>65</v>
      </c>
      <c r="AB2648" s="90">
        <f>IF(VLOOKUP(I2648,属性值!A:B,2,FALSE)&gt;16,"",IF(P2648="","",INT(VLOOKUP(P2648,属性值!I:O,R2648+1,FALSE)*VLOOKUP(I2648,属性值!A:D,4,FALSE))))</f>
        <v>130</v>
      </c>
      <c r="AD2648" s="90" t="str">
        <f>IF(AC2648="","",VLOOKUP(AC2648,状态名词!A:C,2,FALSE))</f>
        <v/>
      </c>
      <c r="AE2648" s="90" t="str">
        <f>IF(AC2648="","",VLOOKUP(AC2648,状态名词!A:C,3,FALSE))</f>
        <v/>
      </c>
    </row>
    <row r="2649" spans="1:32">
      <c r="I2649" s="90" t="str">
        <f>IF(H2649="",I2648,VLOOKUP(H2649,装备类型!A:B,2,FALSE))</f>
        <v>项链</v>
      </c>
      <c r="J2649" s="90">
        <v>2</v>
      </c>
      <c r="K2649" s="90" t="s">
        <v>2933</v>
      </c>
      <c r="L2649" s="90" t="s">
        <v>4183</v>
      </c>
      <c r="O2649" s="90">
        <v>1</v>
      </c>
      <c r="P2649" s="90">
        <v>20</v>
      </c>
      <c r="Q2649" s="55">
        <f t="shared" si="86"/>
        <v>21</v>
      </c>
      <c r="R2649" s="90">
        <v>2</v>
      </c>
      <c r="T2649" s="90" t="s">
        <v>3334</v>
      </c>
      <c r="Y2649" s="90" t="str">
        <f>IF(VLOOKUP(I2649,属性值!A:F,2,FALSE)&lt;17,"",IF(P2649="","",INT(VLOOKUP(P2649,属性值!A:G,R2649+1,FALSE)*VLOOKUP(I2649,属性值!A:F,5,FALSE))))</f>
        <v/>
      </c>
      <c r="Z2649" s="90" t="str">
        <f t="shared" si="85"/>
        <v/>
      </c>
      <c r="AA2649" s="90">
        <f>IF(VLOOKUP(I2649,属性值!A:B,2,FALSE)&gt;16,"",IF(P2649="","",INT(VLOOKUP(P2649,属性值!I:O,R2649+1,FALSE)*VLOOKUP(I2649,属性值!A:D,3,FALSE))))</f>
        <v>114</v>
      </c>
      <c r="AB2649" s="90">
        <f>IF(VLOOKUP(I2649,属性值!A:B,2,FALSE)&gt;16,"",IF(P2649="","",INT(VLOOKUP(P2649,属性值!I:O,R2649+1,FALSE)*VLOOKUP(I2649,属性值!A:D,4,FALSE))))</f>
        <v>228</v>
      </c>
      <c r="AC2649" s="90">
        <v>54</v>
      </c>
      <c r="AD2649" s="90" t="str">
        <f>IF(AC2649="","",VLOOKUP(AC2649,状态名词!A:C,2,FALSE))</f>
        <v>spi</v>
      </c>
      <c r="AE2649" s="90" t="str">
        <f>IF(AC2649="","",VLOOKUP(AC2649,状态名词!A:C,3,FALSE))</f>
        <v>精神</v>
      </c>
      <c r="AF2649" s="90">
        <v>60</v>
      </c>
    </row>
    <row r="2650" spans="1:32">
      <c r="I2650" s="90" t="str">
        <f>IF(H2650="",I2649,VLOOKUP(H2650,装备类型!A:B,2,FALSE))</f>
        <v>项链</v>
      </c>
      <c r="J2650" s="90">
        <v>3</v>
      </c>
      <c r="K2650" s="90" t="s">
        <v>2934</v>
      </c>
      <c r="L2650" s="90" t="s">
        <v>4183</v>
      </c>
      <c r="O2650" s="90">
        <v>1</v>
      </c>
      <c r="P2650" s="90">
        <v>30</v>
      </c>
      <c r="Q2650" s="55">
        <f t="shared" si="86"/>
        <v>33</v>
      </c>
      <c r="R2650" s="90">
        <v>3</v>
      </c>
      <c r="T2650" s="90" t="s">
        <v>3334</v>
      </c>
      <c r="Y2650" s="90" t="str">
        <f>IF(VLOOKUP(I2650,属性值!A:F,2,FALSE)&lt;17,"",IF(P2650="","",INT(VLOOKUP(P2650,属性值!A:G,R2650+1,FALSE)*VLOOKUP(I2650,属性值!A:F,5,FALSE))))</f>
        <v/>
      </c>
      <c r="Z2650" s="90" t="str">
        <f t="shared" si="85"/>
        <v/>
      </c>
      <c r="AA2650" s="90">
        <f>IF(VLOOKUP(I2650,属性值!A:B,2,FALSE)&gt;16,"",IF(P2650="","",INT(VLOOKUP(P2650,属性值!I:O,R2650+1,FALSE)*VLOOKUP(I2650,属性值!A:D,3,FALSE))))</f>
        <v>171</v>
      </c>
      <c r="AB2650" s="90">
        <f>IF(VLOOKUP(I2650,属性值!A:B,2,FALSE)&gt;16,"",IF(P2650="","",INT(VLOOKUP(P2650,属性值!I:O,R2650+1,FALSE)*VLOOKUP(I2650,属性值!A:D,4,FALSE))))</f>
        <v>342</v>
      </c>
      <c r="AC2650" s="90">
        <v>54</v>
      </c>
      <c r="AD2650" s="90" t="str">
        <f>IF(AC2650="","",VLOOKUP(AC2650,状态名词!A:C,2,FALSE))</f>
        <v>spi</v>
      </c>
      <c r="AE2650" s="90" t="str">
        <f>IF(AC2650="","",VLOOKUP(AC2650,状态名词!A:C,3,FALSE))</f>
        <v>精神</v>
      </c>
      <c r="AF2650" s="90">
        <v>80</v>
      </c>
    </row>
    <row r="2651" spans="1:32">
      <c r="I2651" s="90" t="str">
        <f>IF(H2651="",I2650,VLOOKUP(H2651,装备类型!A:B,2,FALSE))</f>
        <v>项链</v>
      </c>
      <c r="L2651" s="90" t="s">
        <v>225</v>
      </c>
      <c r="Q2651" s="55" t="str">
        <f t="shared" si="86"/>
        <v/>
      </c>
      <c r="Y2651" s="90" t="str">
        <f>IF(VLOOKUP(I2651,属性值!A:F,2,FALSE)&lt;17,"",IF(P2651="","",INT(VLOOKUP(P2651,属性值!A:G,R2651+1,FALSE)*VLOOKUP(I2651,属性值!A:F,5,FALSE))))</f>
        <v/>
      </c>
      <c r="Z2651" s="90" t="str">
        <f t="shared" si="85"/>
        <v/>
      </c>
      <c r="AA2651" s="90" t="str">
        <f>IF(VLOOKUP(I2651,属性值!A:B,2,FALSE)&gt;16,"",IF(P2651="","",INT(VLOOKUP(P2651,属性值!I:O,R2651+1,FALSE)*VLOOKUP(I2651,属性值!A:D,3,FALSE))))</f>
        <v/>
      </c>
      <c r="AB2651" s="90" t="str">
        <f>IF(VLOOKUP(I2651,属性值!A:B,2,FALSE)&gt;16,"",IF(P2651="","",INT(VLOOKUP(P2651,属性值!I:O,R2651+1,FALSE)*VLOOKUP(I2651,属性值!A:D,4,FALSE))))</f>
        <v/>
      </c>
      <c r="AC2651" s="90">
        <v>19</v>
      </c>
      <c r="AD2651" s="90" t="str">
        <f>IF(AC2651="","",VLOOKUP(AC2651,状态名词!A:C,2,FALSE))</f>
        <v>rating</v>
      </c>
      <c r="AE2651" s="90" t="str">
        <f>IF(AC2651="","",VLOOKUP(AC2651,状态名词!A:C,3,FALSE))</f>
        <v>暴击+</v>
      </c>
      <c r="AF2651" s="90">
        <v>250</v>
      </c>
    </row>
    <row r="2652" spans="1:32">
      <c r="I2652" s="90" t="str">
        <f>IF(H2652="",I2651,VLOOKUP(H2652,装备类型!A:B,2,FALSE))</f>
        <v>项链</v>
      </c>
      <c r="J2652" s="90">
        <v>4</v>
      </c>
      <c r="K2652" s="90" t="s">
        <v>2935</v>
      </c>
      <c r="L2652" s="90" t="s">
        <v>4183</v>
      </c>
      <c r="O2652" s="90">
        <v>1</v>
      </c>
      <c r="P2652" s="90">
        <v>40</v>
      </c>
      <c r="Q2652" s="55">
        <f t="shared" si="86"/>
        <v>45</v>
      </c>
      <c r="R2652" s="90">
        <v>4</v>
      </c>
      <c r="T2652" s="90" t="s">
        <v>3334</v>
      </c>
      <c r="Y2652" s="90" t="str">
        <f>IF(VLOOKUP(I2652,属性值!A:F,2,FALSE)&lt;17,"",IF(P2652="","",INT(VLOOKUP(P2652,属性值!A:G,R2652+1,FALSE)*VLOOKUP(I2652,属性值!A:F,5,FALSE))))</f>
        <v/>
      </c>
      <c r="Z2652" s="90" t="str">
        <f t="shared" si="85"/>
        <v/>
      </c>
      <c r="AA2652" s="90">
        <f>IF(VLOOKUP(I2652,属性值!A:B,2,FALSE)&gt;16,"",IF(P2652="","",INT(VLOOKUP(P2652,属性值!I:O,R2652+1,FALSE)*VLOOKUP(I2652,属性值!A:D,3,FALSE))))</f>
        <v>286</v>
      </c>
      <c r="AB2652" s="90">
        <f>IF(VLOOKUP(I2652,属性值!A:B,2,FALSE)&gt;16,"",IF(P2652="","",INT(VLOOKUP(P2652,属性值!I:O,R2652+1,FALSE)*VLOOKUP(I2652,属性值!A:D,4,FALSE))))</f>
        <v>572</v>
      </c>
      <c r="AC2652" s="90">
        <v>54</v>
      </c>
      <c r="AD2652" s="90" t="str">
        <f>IF(AC2652="","",VLOOKUP(AC2652,状态名词!A:C,2,FALSE))</f>
        <v>spi</v>
      </c>
      <c r="AE2652" s="90" t="str">
        <f>IF(AC2652="","",VLOOKUP(AC2652,状态名词!A:C,3,FALSE))</f>
        <v>精神</v>
      </c>
      <c r="AF2652" s="90">
        <v>100</v>
      </c>
    </row>
    <row r="2653" spans="1:32">
      <c r="I2653" s="90" t="str">
        <f>IF(H2653="",I2652,VLOOKUP(H2653,装备类型!A:B,2,FALSE))</f>
        <v>项链</v>
      </c>
      <c r="L2653" s="90" t="s">
        <v>225</v>
      </c>
      <c r="Q2653" s="55" t="str">
        <f t="shared" si="86"/>
        <v/>
      </c>
      <c r="Y2653" s="90" t="str">
        <f>IF(VLOOKUP(I2653,属性值!A:F,2,FALSE)&lt;17,"",IF(P2653="","",INT(VLOOKUP(P2653,属性值!A:G,R2653+1,FALSE)*VLOOKUP(I2653,属性值!A:F,5,FALSE))))</f>
        <v/>
      </c>
      <c r="Z2653" s="90" t="str">
        <f t="shared" si="85"/>
        <v/>
      </c>
      <c r="AA2653" s="90" t="str">
        <f>IF(VLOOKUP(I2653,属性值!A:B,2,FALSE)&gt;16,"",IF(P2653="","",INT(VLOOKUP(P2653,属性值!I:O,R2653+1,FALSE)*VLOOKUP(I2653,属性值!A:D,3,FALSE))))</f>
        <v/>
      </c>
      <c r="AB2653" s="90" t="str">
        <f>IF(VLOOKUP(I2653,属性值!A:B,2,FALSE)&gt;16,"",IF(P2653="","",INT(VLOOKUP(P2653,属性值!I:O,R2653+1,FALSE)*VLOOKUP(I2653,属性值!A:D,4,FALSE))))</f>
        <v/>
      </c>
      <c r="AC2653" s="90">
        <v>19</v>
      </c>
      <c r="AD2653" s="90" t="str">
        <f>IF(AC2653="","",VLOOKUP(AC2653,状态名词!A:C,2,FALSE))</f>
        <v>rating</v>
      </c>
      <c r="AE2653" s="90" t="str">
        <f>IF(AC2653="","",VLOOKUP(AC2653,状态名词!A:C,3,FALSE))</f>
        <v>暴击+</v>
      </c>
      <c r="AF2653" s="90">
        <v>300</v>
      </c>
    </row>
    <row r="2654" spans="1:32">
      <c r="I2654" s="90" t="str">
        <f>IF(H2654="",I2653,VLOOKUP(H2654,装备类型!A:B,2,FALSE))</f>
        <v>项链</v>
      </c>
      <c r="L2654" s="90" t="s">
        <v>225</v>
      </c>
      <c r="Q2654" s="55" t="str">
        <f t="shared" si="86"/>
        <v/>
      </c>
      <c r="Y2654" s="90" t="str">
        <f>IF(VLOOKUP(I2654,属性值!A:F,2,FALSE)&lt;17,"",IF(P2654="","",INT(VLOOKUP(P2654,属性值!A:G,R2654+1,FALSE)*VLOOKUP(I2654,属性值!A:F,5,FALSE))))</f>
        <v/>
      </c>
      <c r="Z2654" s="90" t="str">
        <f t="shared" si="85"/>
        <v/>
      </c>
      <c r="AA2654" s="90" t="str">
        <f>IF(VLOOKUP(I2654,属性值!A:B,2,FALSE)&gt;16,"",IF(P2654="","",INT(VLOOKUP(P2654,属性值!I:O,R2654+1,FALSE)*VLOOKUP(I2654,属性值!A:D,3,FALSE))))</f>
        <v/>
      </c>
      <c r="AB2654" s="90" t="str">
        <f>IF(VLOOKUP(I2654,属性值!A:B,2,FALSE)&gt;16,"",IF(P2654="","",INT(VLOOKUP(P2654,属性值!I:O,R2654+1,FALSE)*VLOOKUP(I2654,属性值!A:D,4,FALSE))))</f>
        <v/>
      </c>
      <c r="AC2654" s="90">
        <v>69</v>
      </c>
      <c r="AD2654" s="90" t="str">
        <f>IF(AC2654="","",VLOOKUP(AC2654,状态名词!A:C,2,FALSE))</f>
        <v>hit</v>
      </c>
      <c r="AE2654" s="90" t="str">
        <f>IF(AC2654="","",VLOOKUP(AC2654,状态名词!A:C,3,FALSE))</f>
        <v>命中率</v>
      </c>
      <c r="AF2654" s="90">
        <v>140</v>
      </c>
    </row>
    <row r="2655" spans="1:32">
      <c r="I2655" s="90" t="str">
        <f>IF(H2655="",I2654,VLOOKUP(H2655,装备类型!A:B,2,FALSE))</f>
        <v>项链</v>
      </c>
      <c r="J2655" s="90">
        <v>5</v>
      </c>
      <c r="K2655" s="90" t="s">
        <v>2936</v>
      </c>
      <c r="L2655" s="90" t="s">
        <v>4183</v>
      </c>
      <c r="O2655" s="90">
        <v>1</v>
      </c>
      <c r="P2655" s="90">
        <v>50</v>
      </c>
      <c r="Q2655" s="55">
        <f t="shared" si="86"/>
        <v>57</v>
      </c>
      <c r="R2655" s="90">
        <v>5</v>
      </c>
      <c r="T2655" s="90" t="s">
        <v>3334</v>
      </c>
      <c r="U2655" s="90">
        <v>33563</v>
      </c>
      <c r="Y2655" s="90" t="str">
        <f>IF(VLOOKUP(I2655,属性值!A:F,2,FALSE)&lt;17,"",IF(P2655="","",INT(VLOOKUP(P2655,属性值!A:G,R2655+1,FALSE)*VLOOKUP(I2655,属性值!A:F,5,FALSE))))</f>
        <v/>
      </c>
      <c r="Z2655" s="90" t="str">
        <f t="shared" si="85"/>
        <v/>
      </c>
      <c r="AA2655" s="90">
        <f>IF(VLOOKUP(I2655,属性值!A:B,2,FALSE)&gt;16,"",IF(P2655="","",INT(VLOOKUP(P2655,属性值!I:O,R2655+1,FALSE)*VLOOKUP(I2655,属性值!A:D,3,FALSE))))</f>
        <v>489</v>
      </c>
      <c r="AB2655" s="90">
        <f>IF(VLOOKUP(I2655,属性值!A:B,2,FALSE)&gt;16,"",IF(P2655="","",INT(VLOOKUP(P2655,属性值!I:O,R2655+1,FALSE)*VLOOKUP(I2655,属性值!A:D,4,FALSE))))</f>
        <v>979</v>
      </c>
      <c r="AC2655" s="90">
        <v>54</v>
      </c>
      <c r="AD2655" s="90" t="str">
        <f>IF(AC2655="","",VLOOKUP(AC2655,状态名词!A:C,2,FALSE))</f>
        <v>spi</v>
      </c>
      <c r="AE2655" s="90" t="str">
        <f>IF(AC2655="","",VLOOKUP(AC2655,状态名词!A:C,3,FALSE))</f>
        <v>精神</v>
      </c>
      <c r="AF2655" s="90">
        <v>135</v>
      </c>
    </row>
    <row r="2656" spans="1:32">
      <c r="I2656" s="90" t="str">
        <f>IF(H2656="",I2655,VLOOKUP(H2656,装备类型!A:B,2,FALSE))</f>
        <v>项链</v>
      </c>
      <c r="L2656" s="90" t="s">
        <v>225</v>
      </c>
      <c r="Q2656" s="55" t="str">
        <f t="shared" si="86"/>
        <v/>
      </c>
      <c r="Y2656" s="90" t="str">
        <f>IF(VLOOKUP(I2656,属性值!A:F,2,FALSE)&lt;17,"",IF(P2656="","",INT(VLOOKUP(P2656,属性值!A:G,R2656+1,FALSE)*VLOOKUP(I2656,属性值!A:F,5,FALSE))))</f>
        <v/>
      </c>
      <c r="Z2656" s="90" t="str">
        <f t="shared" si="85"/>
        <v/>
      </c>
      <c r="AA2656" s="90" t="str">
        <f>IF(VLOOKUP(I2656,属性值!A:B,2,FALSE)&gt;16,"",IF(P2656="","",INT(VLOOKUP(P2656,属性值!I:O,R2656+1,FALSE)*VLOOKUP(I2656,属性值!A:D,3,FALSE))))</f>
        <v/>
      </c>
      <c r="AB2656" s="90" t="str">
        <f>IF(VLOOKUP(I2656,属性值!A:B,2,FALSE)&gt;16,"",IF(P2656="","",INT(VLOOKUP(P2656,属性值!I:O,R2656+1,FALSE)*VLOOKUP(I2656,属性值!A:D,4,FALSE))))</f>
        <v/>
      </c>
      <c r="AC2656" s="90">
        <v>19</v>
      </c>
      <c r="AD2656" s="90" t="str">
        <f>IF(AC2656="","",VLOOKUP(AC2656,状态名词!A:C,2,FALSE))</f>
        <v>rating</v>
      </c>
      <c r="AE2656" s="90" t="str">
        <f>IF(AC2656="","",VLOOKUP(AC2656,状态名词!A:C,3,FALSE))</f>
        <v>暴击+</v>
      </c>
      <c r="AF2656" s="90">
        <v>400</v>
      </c>
    </row>
    <row r="2657" spans="1:32">
      <c r="I2657" s="90" t="str">
        <f>IF(H2657="",I2656,VLOOKUP(H2657,装备类型!A:B,2,FALSE))</f>
        <v>项链</v>
      </c>
      <c r="L2657" s="90" t="s">
        <v>225</v>
      </c>
      <c r="Q2657" s="55" t="str">
        <f t="shared" si="86"/>
        <v/>
      </c>
      <c r="Y2657" s="90" t="str">
        <f>IF(VLOOKUP(I2657,属性值!A:F,2,FALSE)&lt;17,"",IF(P2657="","",INT(VLOOKUP(P2657,属性值!A:G,R2657+1,FALSE)*VLOOKUP(I2657,属性值!A:F,5,FALSE))))</f>
        <v/>
      </c>
      <c r="Z2657" s="90" t="str">
        <f t="shared" si="85"/>
        <v/>
      </c>
      <c r="AA2657" s="90" t="str">
        <f>IF(VLOOKUP(I2657,属性值!A:B,2,FALSE)&gt;16,"",IF(P2657="","",INT(VLOOKUP(P2657,属性值!I:O,R2657+1,FALSE)*VLOOKUP(I2657,属性值!A:D,3,FALSE))))</f>
        <v/>
      </c>
      <c r="AB2657" s="90" t="str">
        <f>IF(VLOOKUP(I2657,属性值!A:B,2,FALSE)&gt;16,"",IF(P2657="","",INT(VLOOKUP(P2657,属性值!I:O,R2657+1,FALSE)*VLOOKUP(I2657,属性值!A:D,4,FALSE))))</f>
        <v/>
      </c>
      <c r="AC2657" s="90">
        <v>69</v>
      </c>
      <c r="AD2657" s="90" t="str">
        <f>IF(AC2657="","",VLOOKUP(AC2657,状态名词!A:C,2,FALSE))</f>
        <v>hit</v>
      </c>
      <c r="AE2657" s="90" t="str">
        <f>IF(AC2657="","",VLOOKUP(AC2657,状态名词!A:C,3,FALSE))</f>
        <v>命中率</v>
      </c>
      <c r="AF2657" s="90">
        <v>200</v>
      </c>
    </row>
    <row r="2658" spans="1:32">
      <c r="I2658" s="90" t="str">
        <f>IF(H2658="",I2657,VLOOKUP(H2658,装备类型!A:B,2,FALSE))</f>
        <v>项链</v>
      </c>
      <c r="J2658" s="90">
        <v>6</v>
      </c>
      <c r="K2658" s="90" t="s">
        <v>2937</v>
      </c>
      <c r="L2658" s="90" t="s">
        <v>4183</v>
      </c>
      <c r="O2658" s="90">
        <v>1</v>
      </c>
      <c r="P2658" s="90">
        <v>60</v>
      </c>
      <c r="Q2658" s="55">
        <f t="shared" si="86"/>
        <v>67</v>
      </c>
      <c r="R2658" s="90">
        <v>5</v>
      </c>
      <c r="T2658" s="90" t="s">
        <v>3334</v>
      </c>
      <c r="U2658" s="90">
        <v>33564</v>
      </c>
      <c r="Y2658" s="90" t="str">
        <f>IF(VLOOKUP(I2658,属性值!A:F,2,FALSE)&lt;17,"",IF(P2658="","",INT(VLOOKUP(P2658,属性值!A:G,R2658+1,FALSE)*VLOOKUP(I2658,属性值!A:F,5,FALSE))))</f>
        <v/>
      </c>
      <c r="Z2658" s="90" t="str">
        <f t="shared" ref="Z2658:Z2721" si="87">Y2658</f>
        <v/>
      </c>
      <c r="AA2658" s="90">
        <f>IF(VLOOKUP(I2658,属性值!A:B,2,FALSE)&gt;16,"",IF(P2658="","",INT(VLOOKUP(P2658,属性值!I:O,R2658+1,FALSE)*VLOOKUP(I2658,属性值!A:D,3,FALSE))))</f>
        <v>642</v>
      </c>
      <c r="AB2658" s="90">
        <f>IF(VLOOKUP(I2658,属性值!A:B,2,FALSE)&gt;16,"",IF(P2658="","",INT(VLOOKUP(P2658,属性值!I:O,R2658+1,FALSE)*VLOOKUP(I2658,属性值!A:D,4,FALSE))))</f>
        <v>1285</v>
      </c>
      <c r="AC2658" s="90">
        <v>54</v>
      </c>
      <c r="AD2658" s="90" t="str">
        <f>IF(AC2658="","",VLOOKUP(AC2658,状态名词!A:C,2,FALSE))</f>
        <v>spi</v>
      </c>
      <c r="AE2658" s="90" t="str">
        <f>IF(AC2658="","",VLOOKUP(AC2658,状态名词!A:C,3,FALSE))</f>
        <v>精神</v>
      </c>
      <c r="AF2658" s="90">
        <v>150</v>
      </c>
    </row>
    <row r="2659" spans="1:32">
      <c r="I2659" s="90" t="str">
        <f>IF(H2659="",I2658,VLOOKUP(H2659,装备类型!A:B,2,FALSE))</f>
        <v>项链</v>
      </c>
      <c r="L2659" s="90" t="s">
        <v>225</v>
      </c>
      <c r="Q2659" s="55" t="str">
        <f t="shared" si="86"/>
        <v/>
      </c>
      <c r="Y2659" s="90" t="str">
        <f>IF(VLOOKUP(I2659,属性值!A:F,2,FALSE)&lt;17,"",IF(P2659="","",INT(VLOOKUP(P2659,属性值!A:G,R2659+1,FALSE)*VLOOKUP(I2659,属性值!A:F,5,FALSE))))</f>
        <v/>
      </c>
      <c r="Z2659" s="90" t="str">
        <f t="shared" si="87"/>
        <v/>
      </c>
      <c r="AA2659" s="90" t="str">
        <f>IF(VLOOKUP(I2659,属性值!A:B,2,FALSE)&gt;16,"",IF(P2659="","",INT(VLOOKUP(P2659,属性值!I:O,R2659+1,FALSE)*VLOOKUP(I2659,属性值!A:D,3,FALSE))))</f>
        <v/>
      </c>
      <c r="AB2659" s="90" t="str">
        <f>IF(VLOOKUP(I2659,属性值!A:B,2,FALSE)&gt;16,"",IF(P2659="","",INT(VLOOKUP(P2659,属性值!I:O,R2659+1,FALSE)*VLOOKUP(I2659,属性值!A:D,4,FALSE))))</f>
        <v/>
      </c>
      <c r="AC2659" s="90">
        <v>19</v>
      </c>
      <c r="AD2659" s="90" t="str">
        <f>IF(AC2659="","",VLOOKUP(AC2659,状态名词!A:C,2,FALSE))</f>
        <v>rating</v>
      </c>
      <c r="AE2659" s="90" t="str">
        <f>IF(AC2659="","",VLOOKUP(AC2659,状态名词!A:C,3,FALSE))</f>
        <v>暴击+</v>
      </c>
      <c r="AF2659" s="90">
        <v>440</v>
      </c>
    </row>
    <row r="2660" spans="1:32">
      <c r="I2660" s="90" t="str">
        <f>IF(H2660="",I2659,VLOOKUP(H2660,装备类型!A:B,2,FALSE))</f>
        <v>项链</v>
      </c>
      <c r="L2660" s="90" t="s">
        <v>225</v>
      </c>
      <c r="Q2660" s="55" t="str">
        <f t="shared" si="86"/>
        <v/>
      </c>
      <c r="Y2660" s="90" t="str">
        <f>IF(VLOOKUP(I2660,属性值!A:F,2,FALSE)&lt;17,"",IF(P2660="","",INT(VLOOKUP(P2660,属性值!A:G,R2660+1,FALSE)*VLOOKUP(I2660,属性值!A:F,5,FALSE))))</f>
        <v/>
      </c>
      <c r="Z2660" s="90" t="str">
        <f t="shared" si="87"/>
        <v/>
      </c>
      <c r="AA2660" s="90" t="str">
        <f>IF(VLOOKUP(I2660,属性值!A:B,2,FALSE)&gt;16,"",IF(P2660="","",INT(VLOOKUP(P2660,属性值!I:O,R2660+1,FALSE)*VLOOKUP(I2660,属性值!A:D,3,FALSE))))</f>
        <v/>
      </c>
      <c r="AB2660" s="90" t="str">
        <f>IF(VLOOKUP(I2660,属性值!A:B,2,FALSE)&gt;16,"",IF(P2660="","",INT(VLOOKUP(P2660,属性值!I:O,R2660+1,FALSE)*VLOOKUP(I2660,属性值!A:D,4,FALSE))))</f>
        <v/>
      </c>
      <c r="AC2660" s="90">
        <v>69</v>
      </c>
      <c r="AD2660" s="90" t="str">
        <f>IF(AC2660="","",VLOOKUP(AC2660,状态名词!A:C,2,FALSE))</f>
        <v>hit</v>
      </c>
      <c r="AE2660" s="90" t="str">
        <f>IF(AC2660="","",VLOOKUP(AC2660,状态名词!A:C,3,FALSE))</f>
        <v>命中率</v>
      </c>
      <c r="AF2660" s="90">
        <v>220</v>
      </c>
    </row>
    <row r="2661" spans="1:32">
      <c r="A2661" s="90">
        <v>16306</v>
      </c>
      <c r="B2661" s="90">
        <v>10</v>
      </c>
      <c r="C2661" s="90">
        <v>1</v>
      </c>
      <c r="D2661" s="90">
        <v>10</v>
      </c>
      <c r="E2661" s="90">
        <v>3</v>
      </c>
      <c r="H2661" s="90">
        <v>16</v>
      </c>
      <c r="I2661" s="90" t="str">
        <f>IF(H2661="",I2660,VLOOKUP(H2661,装备类型!A:B,2,FALSE))</f>
        <v>手镯</v>
      </c>
      <c r="J2661" s="90">
        <v>1</v>
      </c>
      <c r="K2661" s="90" t="s">
        <v>2938</v>
      </c>
      <c r="L2661" s="90" t="s">
        <v>6484</v>
      </c>
      <c r="O2661" s="90">
        <v>1</v>
      </c>
      <c r="P2661" s="90">
        <v>10</v>
      </c>
      <c r="Q2661" s="55">
        <f t="shared" si="86"/>
        <v>10</v>
      </c>
      <c r="R2661" s="90">
        <v>1</v>
      </c>
      <c r="T2661" s="90" t="s">
        <v>3298</v>
      </c>
      <c r="Y2661" s="90" t="str">
        <f>IF(VLOOKUP(I2661,属性值!A:F,2,FALSE)&lt;17,"",IF(P2661="","",INT(VLOOKUP(P2661,属性值!A:G,R2661+1,FALSE)*VLOOKUP(I2661,属性值!A:F,5,FALSE))))</f>
        <v/>
      </c>
      <c r="Z2661" s="90" t="str">
        <f t="shared" si="87"/>
        <v/>
      </c>
      <c r="AA2661" s="90">
        <f>IF(VLOOKUP(I2661,属性值!A:B,2,FALSE)&gt;16,"",IF(P2661="","",INT(VLOOKUP(P2661,属性值!I:O,R2661+1,FALSE)*VLOOKUP(I2661,属性值!A:D,3,FALSE))))</f>
        <v>65</v>
      </c>
      <c r="AB2661" s="90">
        <f>IF(VLOOKUP(I2661,属性值!A:B,2,FALSE)&gt;16,"",IF(P2661="","",INT(VLOOKUP(P2661,属性值!I:O,R2661+1,FALSE)*VLOOKUP(I2661,属性值!A:D,4,FALSE))))</f>
        <v>130</v>
      </c>
      <c r="AD2661" s="90" t="str">
        <f>IF(AC2661="","",VLOOKUP(AC2661,状态名词!A:C,2,FALSE))</f>
        <v/>
      </c>
      <c r="AE2661" s="90" t="str">
        <f>IF(AC2661="","",VLOOKUP(AC2661,状态名词!A:C,3,FALSE))</f>
        <v/>
      </c>
    </row>
    <row r="2662" spans="1:32">
      <c r="I2662" s="90" t="str">
        <f>IF(H2662="",I2661,VLOOKUP(H2662,装备类型!A:B,2,FALSE))</f>
        <v>手镯</v>
      </c>
      <c r="J2662" s="90">
        <v>2</v>
      </c>
      <c r="K2662" s="90" t="s">
        <v>2939</v>
      </c>
      <c r="L2662" s="90" t="s">
        <v>4183</v>
      </c>
      <c r="O2662" s="90">
        <v>1</v>
      </c>
      <c r="P2662" s="90">
        <v>20</v>
      </c>
      <c r="Q2662" s="55">
        <f t="shared" si="86"/>
        <v>21</v>
      </c>
      <c r="R2662" s="90">
        <v>2</v>
      </c>
      <c r="T2662" s="90" t="s">
        <v>3298</v>
      </c>
      <c r="Y2662" s="90" t="str">
        <f>IF(VLOOKUP(I2662,属性值!A:F,2,FALSE)&lt;17,"",IF(P2662="","",INT(VLOOKUP(P2662,属性值!A:G,R2662+1,FALSE)*VLOOKUP(I2662,属性值!A:F,5,FALSE))))</f>
        <v/>
      </c>
      <c r="Z2662" s="90" t="str">
        <f t="shared" si="87"/>
        <v/>
      </c>
      <c r="AA2662" s="90">
        <f>IF(VLOOKUP(I2662,属性值!A:B,2,FALSE)&gt;16,"",IF(P2662="","",INT(VLOOKUP(P2662,属性值!I:O,R2662+1,FALSE)*VLOOKUP(I2662,属性值!A:D,3,FALSE))))</f>
        <v>114</v>
      </c>
      <c r="AB2662" s="90">
        <f>IF(VLOOKUP(I2662,属性值!A:B,2,FALSE)&gt;16,"",IF(P2662="","",INT(VLOOKUP(P2662,属性值!I:O,R2662+1,FALSE)*VLOOKUP(I2662,属性值!A:D,4,FALSE))))</f>
        <v>228</v>
      </c>
      <c r="AC2662" s="90">
        <v>54</v>
      </c>
      <c r="AD2662" s="90" t="str">
        <f>IF(AC2662="","",VLOOKUP(AC2662,状态名词!A:C,2,FALSE))</f>
        <v>spi</v>
      </c>
      <c r="AE2662" s="90" t="str">
        <f>IF(AC2662="","",VLOOKUP(AC2662,状态名词!A:C,3,FALSE))</f>
        <v>精神</v>
      </c>
      <c r="AF2662" s="90">
        <v>60</v>
      </c>
    </row>
    <row r="2663" spans="1:32">
      <c r="I2663" s="90" t="str">
        <f>IF(H2663="",I2662,VLOOKUP(H2663,装备类型!A:B,2,FALSE))</f>
        <v>手镯</v>
      </c>
      <c r="J2663" s="90">
        <v>3</v>
      </c>
      <c r="K2663" s="90" t="s">
        <v>2940</v>
      </c>
      <c r="L2663" s="90" t="s">
        <v>4183</v>
      </c>
      <c r="O2663" s="90">
        <v>1</v>
      </c>
      <c r="P2663" s="90">
        <v>30</v>
      </c>
      <c r="Q2663" s="55">
        <f t="shared" si="86"/>
        <v>33</v>
      </c>
      <c r="R2663" s="90">
        <v>3</v>
      </c>
      <c r="T2663" s="90" t="s">
        <v>3298</v>
      </c>
      <c r="Y2663" s="90" t="str">
        <f>IF(VLOOKUP(I2663,属性值!A:F,2,FALSE)&lt;17,"",IF(P2663="","",INT(VLOOKUP(P2663,属性值!A:G,R2663+1,FALSE)*VLOOKUP(I2663,属性值!A:F,5,FALSE))))</f>
        <v/>
      </c>
      <c r="Z2663" s="90" t="str">
        <f t="shared" si="87"/>
        <v/>
      </c>
      <c r="AA2663" s="90">
        <f>IF(VLOOKUP(I2663,属性值!A:B,2,FALSE)&gt;16,"",IF(P2663="","",INT(VLOOKUP(P2663,属性值!I:O,R2663+1,FALSE)*VLOOKUP(I2663,属性值!A:D,3,FALSE))))</f>
        <v>171</v>
      </c>
      <c r="AB2663" s="90">
        <f>IF(VLOOKUP(I2663,属性值!A:B,2,FALSE)&gt;16,"",IF(P2663="","",INT(VLOOKUP(P2663,属性值!I:O,R2663+1,FALSE)*VLOOKUP(I2663,属性值!A:D,4,FALSE))))</f>
        <v>342</v>
      </c>
      <c r="AC2663" s="90">
        <v>54</v>
      </c>
      <c r="AD2663" s="90" t="str">
        <f>IF(AC2663="","",VLOOKUP(AC2663,状态名词!A:C,2,FALSE))</f>
        <v>spi</v>
      </c>
      <c r="AE2663" s="90" t="str">
        <f>IF(AC2663="","",VLOOKUP(AC2663,状态名词!A:C,3,FALSE))</f>
        <v>精神</v>
      </c>
      <c r="AF2663" s="90">
        <v>80</v>
      </c>
    </row>
    <row r="2664" spans="1:32">
      <c r="I2664" s="90" t="str">
        <f>IF(H2664="",I2663,VLOOKUP(H2664,装备类型!A:B,2,FALSE))</f>
        <v>手镯</v>
      </c>
      <c r="L2664" s="90" t="s">
        <v>225</v>
      </c>
      <c r="Q2664" s="55" t="str">
        <f t="shared" si="86"/>
        <v/>
      </c>
      <c r="Y2664" s="90" t="str">
        <f>IF(VLOOKUP(I2664,属性值!A:F,2,FALSE)&lt;17,"",IF(P2664="","",INT(VLOOKUP(P2664,属性值!A:G,R2664+1,FALSE)*VLOOKUP(I2664,属性值!A:F,5,FALSE))))</f>
        <v/>
      </c>
      <c r="Z2664" s="90" t="str">
        <f t="shared" si="87"/>
        <v/>
      </c>
      <c r="AA2664" s="90" t="str">
        <f>IF(VLOOKUP(I2664,属性值!A:B,2,FALSE)&gt;16,"",IF(P2664="","",INT(VLOOKUP(P2664,属性值!I:O,R2664+1,FALSE)*VLOOKUP(I2664,属性值!A:D,3,FALSE))))</f>
        <v/>
      </c>
      <c r="AB2664" s="90" t="str">
        <f>IF(VLOOKUP(I2664,属性值!A:B,2,FALSE)&gt;16,"",IF(P2664="","",INT(VLOOKUP(P2664,属性值!I:O,R2664+1,FALSE)*VLOOKUP(I2664,属性值!A:D,4,FALSE))))</f>
        <v/>
      </c>
      <c r="AC2664" s="90">
        <v>20</v>
      </c>
      <c r="AD2664" s="90" t="str">
        <f>IF(AC2664="","",VLOOKUP(AC2664,状态名词!A:C,2,FALSE))</f>
        <v>ratingdamage</v>
      </c>
      <c r="AE2664" s="90" t="str">
        <f>IF(AC2664="","",VLOOKUP(AC2664,状态名词!A:C,3,FALSE))</f>
        <v>暴伤+</v>
      </c>
      <c r="AF2664" s="90">
        <v>250</v>
      </c>
    </row>
    <row r="2665" spans="1:32">
      <c r="I2665" s="90" t="str">
        <f>IF(H2665="",I2664,VLOOKUP(H2665,装备类型!A:B,2,FALSE))</f>
        <v>手镯</v>
      </c>
      <c r="J2665" s="90">
        <v>4</v>
      </c>
      <c r="K2665" s="90" t="s">
        <v>2941</v>
      </c>
      <c r="L2665" s="90" t="s">
        <v>4183</v>
      </c>
      <c r="O2665" s="90">
        <v>1</v>
      </c>
      <c r="P2665" s="90">
        <v>40</v>
      </c>
      <c r="Q2665" s="55">
        <f t="shared" si="86"/>
        <v>45</v>
      </c>
      <c r="R2665" s="90">
        <v>4</v>
      </c>
      <c r="T2665" s="90" t="s">
        <v>3298</v>
      </c>
      <c r="Y2665" s="90" t="str">
        <f>IF(VLOOKUP(I2665,属性值!A:F,2,FALSE)&lt;17,"",IF(P2665="","",INT(VLOOKUP(P2665,属性值!A:G,R2665+1,FALSE)*VLOOKUP(I2665,属性值!A:F,5,FALSE))))</f>
        <v/>
      </c>
      <c r="Z2665" s="90" t="str">
        <f t="shared" si="87"/>
        <v/>
      </c>
      <c r="AA2665" s="90">
        <f>IF(VLOOKUP(I2665,属性值!A:B,2,FALSE)&gt;16,"",IF(P2665="","",INT(VLOOKUP(P2665,属性值!I:O,R2665+1,FALSE)*VLOOKUP(I2665,属性值!A:D,3,FALSE))))</f>
        <v>286</v>
      </c>
      <c r="AB2665" s="90">
        <f>IF(VLOOKUP(I2665,属性值!A:B,2,FALSE)&gt;16,"",IF(P2665="","",INT(VLOOKUP(P2665,属性值!I:O,R2665+1,FALSE)*VLOOKUP(I2665,属性值!A:D,4,FALSE))))</f>
        <v>572</v>
      </c>
      <c r="AC2665" s="90">
        <v>54</v>
      </c>
      <c r="AD2665" s="90" t="str">
        <f>IF(AC2665="","",VLOOKUP(AC2665,状态名词!A:C,2,FALSE))</f>
        <v>spi</v>
      </c>
      <c r="AE2665" s="90" t="str">
        <f>IF(AC2665="","",VLOOKUP(AC2665,状态名词!A:C,3,FALSE))</f>
        <v>精神</v>
      </c>
      <c r="AF2665" s="90">
        <v>100</v>
      </c>
    </row>
    <row r="2666" spans="1:32">
      <c r="I2666" s="90" t="str">
        <f>IF(H2666="",I2665,VLOOKUP(H2666,装备类型!A:B,2,FALSE))</f>
        <v>手镯</v>
      </c>
      <c r="L2666" s="90" t="s">
        <v>225</v>
      </c>
      <c r="Q2666" s="55" t="str">
        <f t="shared" si="86"/>
        <v/>
      </c>
      <c r="Y2666" s="90" t="str">
        <f>IF(VLOOKUP(I2666,属性值!A:F,2,FALSE)&lt;17,"",IF(P2666="","",INT(VLOOKUP(P2666,属性值!A:G,R2666+1,FALSE)*VLOOKUP(I2666,属性值!A:F,5,FALSE))))</f>
        <v/>
      </c>
      <c r="Z2666" s="90" t="str">
        <f t="shared" si="87"/>
        <v/>
      </c>
      <c r="AA2666" s="90" t="str">
        <f>IF(VLOOKUP(I2666,属性值!A:B,2,FALSE)&gt;16,"",IF(P2666="","",INT(VLOOKUP(P2666,属性值!I:O,R2666+1,FALSE)*VLOOKUP(I2666,属性值!A:D,3,FALSE))))</f>
        <v/>
      </c>
      <c r="AB2666" s="90" t="str">
        <f>IF(VLOOKUP(I2666,属性值!A:B,2,FALSE)&gt;16,"",IF(P2666="","",INT(VLOOKUP(P2666,属性值!I:O,R2666+1,FALSE)*VLOOKUP(I2666,属性值!A:D,4,FALSE))))</f>
        <v/>
      </c>
      <c r="AC2666" s="90">
        <v>20</v>
      </c>
      <c r="AD2666" s="90" t="str">
        <f>IF(AC2666="","",VLOOKUP(AC2666,状态名词!A:C,2,FALSE))</f>
        <v>ratingdamage</v>
      </c>
      <c r="AE2666" s="90" t="str">
        <f>IF(AC2666="","",VLOOKUP(AC2666,状态名词!A:C,3,FALSE))</f>
        <v>暴伤+</v>
      </c>
      <c r="AF2666" s="90">
        <v>300</v>
      </c>
    </row>
    <row r="2667" spans="1:32">
      <c r="I2667" s="90" t="str">
        <f>IF(H2667="",I2666,VLOOKUP(H2667,装备类型!A:B,2,FALSE))</f>
        <v>手镯</v>
      </c>
      <c r="L2667" s="90" t="s">
        <v>225</v>
      </c>
      <c r="Q2667" s="55" t="str">
        <f t="shared" si="86"/>
        <v/>
      </c>
      <c r="Y2667" s="90" t="str">
        <f>IF(VLOOKUP(I2667,属性值!A:F,2,FALSE)&lt;17,"",IF(P2667="","",INT(VLOOKUP(P2667,属性值!A:G,R2667+1,FALSE)*VLOOKUP(I2667,属性值!A:F,5,FALSE))))</f>
        <v/>
      </c>
      <c r="Z2667" s="90" t="str">
        <f t="shared" si="87"/>
        <v/>
      </c>
      <c r="AA2667" s="90" t="str">
        <f>IF(VLOOKUP(I2667,属性值!A:B,2,FALSE)&gt;16,"",IF(P2667="","",INT(VLOOKUP(P2667,属性值!I:O,R2667+1,FALSE)*VLOOKUP(I2667,属性值!A:D,3,FALSE))))</f>
        <v/>
      </c>
      <c r="AB2667" s="90" t="str">
        <f>IF(VLOOKUP(I2667,属性值!A:B,2,FALSE)&gt;16,"",IF(P2667="","",INT(VLOOKUP(P2667,属性值!I:O,R2667+1,FALSE)*VLOOKUP(I2667,属性值!A:D,4,FALSE))))</f>
        <v/>
      </c>
      <c r="AC2667" s="90">
        <v>69</v>
      </c>
      <c r="AD2667" s="90" t="str">
        <f>IF(AC2667="","",VLOOKUP(AC2667,状态名词!A:C,2,FALSE))</f>
        <v>hit</v>
      </c>
      <c r="AE2667" s="90" t="str">
        <f>IF(AC2667="","",VLOOKUP(AC2667,状态名词!A:C,3,FALSE))</f>
        <v>命中率</v>
      </c>
      <c r="AF2667" s="90">
        <v>140</v>
      </c>
    </row>
    <row r="2668" spans="1:32">
      <c r="I2668" s="90" t="str">
        <f>IF(H2668="",I2667,VLOOKUP(H2668,装备类型!A:B,2,FALSE))</f>
        <v>手镯</v>
      </c>
      <c r="J2668" s="90">
        <v>5</v>
      </c>
      <c r="K2668" s="90" t="s">
        <v>2942</v>
      </c>
      <c r="L2668" s="90" t="s">
        <v>4183</v>
      </c>
      <c r="O2668" s="90">
        <v>1</v>
      </c>
      <c r="P2668" s="90">
        <v>50</v>
      </c>
      <c r="Q2668" s="55">
        <f t="shared" si="86"/>
        <v>57</v>
      </c>
      <c r="R2668" s="90">
        <v>5</v>
      </c>
      <c r="T2668" s="90" t="s">
        <v>3298</v>
      </c>
      <c r="U2668" s="90">
        <v>33563</v>
      </c>
      <c r="Y2668" s="90" t="str">
        <f>IF(VLOOKUP(I2668,属性值!A:F,2,FALSE)&lt;17,"",IF(P2668="","",INT(VLOOKUP(P2668,属性值!A:G,R2668+1,FALSE)*VLOOKUP(I2668,属性值!A:F,5,FALSE))))</f>
        <v/>
      </c>
      <c r="Z2668" s="90" t="str">
        <f t="shared" si="87"/>
        <v/>
      </c>
      <c r="AA2668" s="90">
        <f>IF(VLOOKUP(I2668,属性值!A:B,2,FALSE)&gt;16,"",IF(P2668="","",INT(VLOOKUP(P2668,属性值!I:O,R2668+1,FALSE)*VLOOKUP(I2668,属性值!A:D,3,FALSE))))</f>
        <v>489</v>
      </c>
      <c r="AB2668" s="90">
        <f>IF(VLOOKUP(I2668,属性值!A:B,2,FALSE)&gt;16,"",IF(P2668="","",INT(VLOOKUP(P2668,属性值!I:O,R2668+1,FALSE)*VLOOKUP(I2668,属性值!A:D,4,FALSE))))</f>
        <v>979</v>
      </c>
      <c r="AC2668" s="90">
        <v>54</v>
      </c>
      <c r="AD2668" s="90" t="str">
        <f>IF(AC2668="","",VLOOKUP(AC2668,状态名词!A:C,2,FALSE))</f>
        <v>spi</v>
      </c>
      <c r="AE2668" s="90" t="str">
        <f>IF(AC2668="","",VLOOKUP(AC2668,状态名词!A:C,3,FALSE))</f>
        <v>精神</v>
      </c>
      <c r="AF2668" s="90">
        <v>135</v>
      </c>
    </row>
    <row r="2669" spans="1:32">
      <c r="I2669" s="90" t="str">
        <f>IF(H2669="",I2668,VLOOKUP(H2669,装备类型!A:B,2,FALSE))</f>
        <v>手镯</v>
      </c>
      <c r="L2669" s="90" t="s">
        <v>225</v>
      </c>
      <c r="Q2669" s="55" t="str">
        <f t="shared" si="86"/>
        <v/>
      </c>
      <c r="Y2669" s="90" t="str">
        <f>IF(VLOOKUP(I2669,属性值!A:F,2,FALSE)&lt;17,"",IF(P2669="","",INT(VLOOKUP(P2669,属性值!A:G,R2669+1,FALSE)*VLOOKUP(I2669,属性值!A:F,5,FALSE))))</f>
        <v/>
      </c>
      <c r="Z2669" s="90" t="str">
        <f t="shared" si="87"/>
        <v/>
      </c>
      <c r="AA2669" s="90" t="str">
        <f>IF(VLOOKUP(I2669,属性值!A:B,2,FALSE)&gt;16,"",IF(P2669="","",INT(VLOOKUP(P2669,属性值!I:O,R2669+1,FALSE)*VLOOKUP(I2669,属性值!A:D,3,FALSE))))</f>
        <v/>
      </c>
      <c r="AB2669" s="90" t="str">
        <f>IF(VLOOKUP(I2669,属性值!A:B,2,FALSE)&gt;16,"",IF(P2669="","",INT(VLOOKUP(P2669,属性值!I:O,R2669+1,FALSE)*VLOOKUP(I2669,属性值!A:D,4,FALSE))))</f>
        <v/>
      </c>
      <c r="AC2669" s="90">
        <v>20</v>
      </c>
      <c r="AD2669" s="90" t="str">
        <f>IF(AC2669="","",VLOOKUP(AC2669,状态名词!A:C,2,FALSE))</f>
        <v>ratingdamage</v>
      </c>
      <c r="AE2669" s="90" t="str">
        <f>IF(AC2669="","",VLOOKUP(AC2669,状态名词!A:C,3,FALSE))</f>
        <v>暴伤+</v>
      </c>
      <c r="AF2669" s="90">
        <v>400</v>
      </c>
    </row>
    <row r="2670" spans="1:32">
      <c r="I2670" s="90" t="str">
        <f>IF(H2670="",I2669,VLOOKUP(H2670,装备类型!A:B,2,FALSE))</f>
        <v>手镯</v>
      </c>
      <c r="L2670" s="90" t="s">
        <v>225</v>
      </c>
      <c r="Q2670" s="55" t="str">
        <f t="shared" si="86"/>
        <v/>
      </c>
      <c r="Y2670" s="90" t="str">
        <f>IF(VLOOKUP(I2670,属性值!A:F,2,FALSE)&lt;17,"",IF(P2670="","",INT(VLOOKUP(P2670,属性值!A:G,R2670+1,FALSE)*VLOOKUP(I2670,属性值!A:F,5,FALSE))))</f>
        <v/>
      </c>
      <c r="Z2670" s="90" t="str">
        <f t="shared" si="87"/>
        <v/>
      </c>
      <c r="AA2670" s="90" t="str">
        <f>IF(VLOOKUP(I2670,属性值!A:B,2,FALSE)&gt;16,"",IF(P2670="","",INT(VLOOKUP(P2670,属性值!I:O,R2670+1,FALSE)*VLOOKUP(I2670,属性值!A:D,3,FALSE))))</f>
        <v/>
      </c>
      <c r="AB2670" s="90" t="str">
        <f>IF(VLOOKUP(I2670,属性值!A:B,2,FALSE)&gt;16,"",IF(P2670="","",INT(VLOOKUP(P2670,属性值!I:O,R2670+1,FALSE)*VLOOKUP(I2670,属性值!A:D,4,FALSE))))</f>
        <v/>
      </c>
      <c r="AC2670" s="90">
        <v>69</v>
      </c>
      <c r="AD2670" s="90" t="str">
        <f>IF(AC2670="","",VLOOKUP(AC2670,状态名词!A:C,2,FALSE))</f>
        <v>hit</v>
      </c>
      <c r="AE2670" s="90" t="str">
        <f>IF(AC2670="","",VLOOKUP(AC2670,状态名词!A:C,3,FALSE))</f>
        <v>命中率</v>
      </c>
      <c r="AF2670" s="90">
        <v>200</v>
      </c>
    </row>
    <row r="2671" spans="1:32">
      <c r="I2671" s="90" t="str">
        <f>IF(H2671="",I2670,VLOOKUP(H2671,装备类型!A:B,2,FALSE))</f>
        <v>手镯</v>
      </c>
      <c r="J2671" s="90">
        <v>6</v>
      </c>
      <c r="K2671" s="90" t="s">
        <v>2943</v>
      </c>
      <c r="L2671" s="90" t="s">
        <v>4183</v>
      </c>
      <c r="O2671" s="90">
        <v>1</v>
      </c>
      <c r="P2671" s="90">
        <v>60</v>
      </c>
      <c r="Q2671" s="55">
        <f t="shared" si="86"/>
        <v>67</v>
      </c>
      <c r="R2671" s="90">
        <v>5</v>
      </c>
      <c r="T2671" s="90" t="s">
        <v>3298</v>
      </c>
      <c r="U2671" s="90">
        <v>33564</v>
      </c>
      <c r="Y2671" s="90" t="str">
        <f>IF(VLOOKUP(I2671,属性值!A:F,2,FALSE)&lt;17,"",IF(P2671="","",INT(VLOOKUP(P2671,属性值!A:G,R2671+1,FALSE)*VLOOKUP(I2671,属性值!A:F,5,FALSE))))</f>
        <v/>
      </c>
      <c r="Z2671" s="90" t="str">
        <f t="shared" si="87"/>
        <v/>
      </c>
      <c r="AA2671" s="90">
        <f>IF(VLOOKUP(I2671,属性值!A:B,2,FALSE)&gt;16,"",IF(P2671="","",INT(VLOOKUP(P2671,属性值!I:O,R2671+1,FALSE)*VLOOKUP(I2671,属性值!A:D,3,FALSE))))</f>
        <v>642</v>
      </c>
      <c r="AB2671" s="90">
        <f>IF(VLOOKUP(I2671,属性值!A:B,2,FALSE)&gt;16,"",IF(P2671="","",INT(VLOOKUP(P2671,属性值!I:O,R2671+1,FALSE)*VLOOKUP(I2671,属性值!A:D,4,FALSE))))</f>
        <v>1285</v>
      </c>
      <c r="AC2671" s="90">
        <v>54</v>
      </c>
      <c r="AD2671" s="90" t="str">
        <f>IF(AC2671="","",VLOOKUP(AC2671,状态名词!A:C,2,FALSE))</f>
        <v>spi</v>
      </c>
      <c r="AE2671" s="90" t="str">
        <f>IF(AC2671="","",VLOOKUP(AC2671,状态名词!A:C,3,FALSE))</f>
        <v>精神</v>
      </c>
      <c r="AF2671" s="90">
        <v>150</v>
      </c>
    </row>
    <row r="2672" spans="1:32">
      <c r="I2672" s="90" t="str">
        <f>IF(H2672="",I2671,VLOOKUP(H2672,装备类型!A:B,2,FALSE))</f>
        <v>手镯</v>
      </c>
      <c r="L2672" s="90" t="s">
        <v>225</v>
      </c>
      <c r="Q2672" s="55" t="str">
        <f t="shared" si="86"/>
        <v/>
      </c>
      <c r="Y2672" s="90" t="str">
        <f>IF(VLOOKUP(I2672,属性值!A:F,2,FALSE)&lt;17,"",IF(P2672="","",INT(VLOOKUP(P2672,属性值!A:G,R2672+1,FALSE)*VLOOKUP(I2672,属性值!A:F,5,FALSE))))</f>
        <v/>
      </c>
      <c r="Z2672" s="90" t="str">
        <f t="shared" si="87"/>
        <v/>
      </c>
      <c r="AA2672" s="90" t="str">
        <f>IF(VLOOKUP(I2672,属性值!A:B,2,FALSE)&gt;16,"",IF(P2672="","",INT(VLOOKUP(P2672,属性值!I:O,R2672+1,FALSE)*VLOOKUP(I2672,属性值!A:D,3,FALSE))))</f>
        <v/>
      </c>
      <c r="AB2672" s="90" t="str">
        <f>IF(VLOOKUP(I2672,属性值!A:B,2,FALSE)&gt;16,"",IF(P2672="","",INT(VLOOKUP(P2672,属性值!I:O,R2672+1,FALSE)*VLOOKUP(I2672,属性值!A:D,4,FALSE))))</f>
        <v/>
      </c>
      <c r="AC2672" s="90">
        <v>20</v>
      </c>
      <c r="AD2672" s="90" t="str">
        <f>IF(AC2672="","",VLOOKUP(AC2672,状态名词!A:C,2,FALSE))</f>
        <v>ratingdamage</v>
      </c>
      <c r="AE2672" s="90" t="str">
        <f>IF(AC2672="","",VLOOKUP(AC2672,状态名词!A:C,3,FALSE))</f>
        <v>暴伤+</v>
      </c>
      <c r="AF2672" s="90">
        <v>440</v>
      </c>
    </row>
    <row r="2673" spans="1:32">
      <c r="I2673" s="90" t="str">
        <f>IF(H2673="",I2672,VLOOKUP(H2673,装备类型!A:B,2,FALSE))</f>
        <v>手镯</v>
      </c>
      <c r="L2673" s="90" t="s">
        <v>225</v>
      </c>
      <c r="Q2673" s="55" t="str">
        <f t="shared" si="86"/>
        <v/>
      </c>
      <c r="Y2673" s="90" t="str">
        <f>IF(VLOOKUP(I2673,属性值!A:F,2,FALSE)&lt;17,"",IF(P2673="","",INT(VLOOKUP(P2673,属性值!A:G,R2673+1,FALSE)*VLOOKUP(I2673,属性值!A:F,5,FALSE))))</f>
        <v/>
      </c>
      <c r="Z2673" s="90" t="str">
        <f t="shared" si="87"/>
        <v/>
      </c>
      <c r="AA2673" s="90" t="str">
        <f>IF(VLOOKUP(I2673,属性值!A:B,2,FALSE)&gt;16,"",IF(P2673="","",INT(VLOOKUP(P2673,属性值!I:O,R2673+1,FALSE)*VLOOKUP(I2673,属性值!A:D,3,FALSE))))</f>
        <v/>
      </c>
      <c r="AB2673" s="90" t="str">
        <f>IF(VLOOKUP(I2673,属性值!A:B,2,FALSE)&gt;16,"",IF(P2673="","",INT(VLOOKUP(P2673,属性值!I:O,R2673+1,FALSE)*VLOOKUP(I2673,属性值!A:D,4,FALSE))))</f>
        <v/>
      </c>
      <c r="AC2673" s="90">
        <v>69</v>
      </c>
      <c r="AD2673" s="90" t="str">
        <f>IF(AC2673="","",VLOOKUP(AC2673,状态名词!A:C,2,FALSE))</f>
        <v>hit</v>
      </c>
      <c r="AE2673" s="90" t="str">
        <f>IF(AC2673="","",VLOOKUP(AC2673,状态名词!A:C,3,FALSE))</f>
        <v>命中率</v>
      </c>
      <c r="AF2673" s="90">
        <v>220</v>
      </c>
    </row>
    <row r="2674" spans="1:32">
      <c r="A2674" s="90">
        <v>16307</v>
      </c>
      <c r="B2674" s="90">
        <v>10</v>
      </c>
      <c r="C2674" s="90">
        <v>1</v>
      </c>
      <c r="D2674" s="90">
        <v>10</v>
      </c>
      <c r="E2674" s="90">
        <v>3</v>
      </c>
      <c r="H2674" s="90">
        <v>11</v>
      </c>
      <c r="I2674" s="90" t="str">
        <f>IF(H2674="",I2673,VLOOKUP(H2674,装备类型!A:B,2,FALSE))</f>
        <v>头部</v>
      </c>
      <c r="J2674" s="90">
        <v>1</v>
      </c>
      <c r="K2674" s="90" t="s">
        <v>3126</v>
      </c>
      <c r="L2674" s="90" t="s">
        <v>6485</v>
      </c>
      <c r="O2674" s="90">
        <v>1</v>
      </c>
      <c r="P2674" s="90">
        <v>10</v>
      </c>
      <c r="Q2674" s="55">
        <f t="shared" si="86"/>
        <v>10</v>
      </c>
      <c r="R2674" s="90">
        <v>1</v>
      </c>
      <c r="T2674" s="90" t="s">
        <v>3494</v>
      </c>
      <c r="Y2674" s="90" t="str">
        <f>IF(VLOOKUP(I2674,属性值!A:F,2,FALSE)&lt;17,"",IF(P2674="","",INT(VLOOKUP(P2674,属性值!A:G,R2674+1,FALSE)*VLOOKUP(I2674,属性值!A:F,5,FALSE))))</f>
        <v/>
      </c>
      <c r="Z2674" s="90" t="str">
        <f t="shared" si="87"/>
        <v/>
      </c>
      <c r="AA2674" s="90">
        <f>IF(VLOOKUP(I2674,属性值!A:B,2,FALSE)&gt;16,"",IF(P2674="","",INT(VLOOKUP(P2674,属性值!I:O,R2674+1,FALSE)*VLOOKUP(I2674,属性值!A:D,3,FALSE))))</f>
        <v>130</v>
      </c>
      <c r="AB2674" s="90">
        <f>IF(VLOOKUP(I2674,属性值!A:B,2,FALSE)&gt;16,"",IF(P2674="","",INT(VLOOKUP(P2674,属性值!I:O,R2674+1,FALSE)*VLOOKUP(I2674,属性值!A:D,4,FALSE))))</f>
        <v>65</v>
      </c>
      <c r="AD2674" s="90" t="str">
        <f>IF(AC2674="","",VLOOKUP(AC2674,状态名词!A:C,2,FALSE))</f>
        <v/>
      </c>
      <c r="AE2674" s="90" t="str">
        <f>IF(AC2674="","",VLOOKUP(AC2674,状态名词!A:C,3,FALSE))</f>
        <v/>
      </c>
    </row>
    <row r="2675" spans="1:32">
      <c r="I2675" s="90" t="str">
        <f>IF(H2675="",I2674,VLOOKUP(H2675,装备类型!A:B,2,FALSE))</f>
        <v>头部</v>
      </c>
      <c r="J2675" s="90">
        <v>2</v>
      </c>
      <c r="K2675" s="90" t="s">
        <v>3127</v>
      </c>
      <c r="L2675" s="90" t="s">
        <v>4184</v>
      </c>
      <c r="O2675" s="90">
        <v>1</v>
      </c>
      <c r="P2675" s="90">
        <v>20</v>
      </c>
      <c r="Q2675" s="55">
        <f t="shared" si="86"/>
        <v>21</v>
      </c>
      <c r="R2675" s="90">
        <v>2</v>
      </c>
      <c r="T2675" s="90" t="s">
        <v>3494</v>
      </c>
      <c r="Y2675" s="90" t="str">
        <f>IF(VLOOKUP(I2675,属性值!A:F,2,FALSE)&lt;17,"",IF(P2675="","",INT(VLOOKUP(P2675,属性值!A:G,R2675+1,FALSE)*VLOOKUP(I2675,属性值!A:F,5,FALSE))))</f>
        <v/>
      </c>
      <c r="Z2675" s="90" t="str">
        <f t="shared" si="87"/>
        <v/>
      </c>
      <c r="AA2675" s="90">
        <f>IF(VLOOKUP(I2675,属性值!A:B,2,FALSE)&gt;16,"",IF(P2675="","",INT(VLOOKUP(P2675,属性值!I:O,R2675+1,FALSE)*VLOOKUP(I2675,属性值!A:D,3,FALSE))))</f>
        <v>228</v>
      </c>
      <c r="AB2675" s="90">
        <f>IF(VLOOKUP(I2675,属性值!A:B,2,FALSE)&gt;16,"",IF(P2675="","",INT(VLOOKUP(P2675,属性值!I:O,R2675+1,FALSE)*VLOOKUP(I2675,属性值!A:D,4,FALSE))))</f>
        <v>114</v>
      </c>
      <c r="AC2675" s="90">
        <v>58</v>
      </c>
      <c r="AD2675" s="90" t="str">
        <f>IF(AC2675="","",VLOOKUP(AC2675,状态名词!A:C,2,FALSE))</f>
        <v>vit</v>
      </c>
      <c r="AE2675" s="90" t="str">
        <f>IF(AC2675="","",VLOOKUP(AC2675,状态名词!A:C,3,FALSE))</f>
        <v>体力</v>
      </c>
      <c r="AF2675" s="90">
        <v>40</v>
      </c>
    </row>
    <row r="2676" spans="1:32">
      <c r="I2676" s="90" t="str">
        <f>IF(H2676="",I2675,VLOOKUP(H2676,装备类型!A:B,2,FALSE))</f>
        <v>头部</v>
      </c>
      <c r="J2676" s="90">
        <v>3</v>
      </c>
      <c r="K2676" s="90" t="s">
        <v>3128</v>
      </c>
      <c r="L2676" s="90" t="s">
        <v>4184</v>
      </c>
      <c r="O2676" s="90">
        <v>1</v>
      </c>
      <c r="P2676" s="90">
        <v>30</v>
      </c>
      <c r="Q2676" s="55">
        <f t="shared" si="86"/>
        <v>33</v>
      </c>
      <c r="R2676" s="90">
        <v>3</v>
      </c>
      <c r="T2676" s="90" t="s">
        <v>3494</v>
      </c>
      <c r="Y2676" s="90" t="str">
        <f>IF(VLOOKUP(I2676,属性值!A:F,2,FALSE)&lt;17,"",IF(P2676="","",INT(VLOOKUP(P2676,属性值!A:G,R2676+1,FALSE)*VLOOKUP(I2676,属性值!A:F,5,FALSE))))</f>
        <v/>
      </c>
      <c r="Z2676" s="90" t="str">
        <f t="shared" si="87"/>
        <v/>
      </c>
      <c r="AA2676" s="90">
        <f>IF(VLOOKUP(I2676,属性值!A:B,2,FALSE)&gt;16,"",IF(P2676="","",INT(VLOOKUP(P2676,属性值!I:O,R2676+1,FALSE)*VLOOKUP(I2676,属性值!A:D,3,FALSE))))</f>
        <v>342</v>
      </c>
      <c r="AB2676" s="90">
        <f>IF(VLOOKUP(I2676,属性值!A:B,2,FALSE)&gt;16,"",IF(P2676="","",INT(VLOOKUP(P2676,属性值!I:O,R2676+1,FALSE)*VLOOKUP(I2676,属性值!A:D,4,FALSE))))</f>
        <v>171</v>
      </c>
      <c r="AC2676" s="90">
        <v>58</v>
      </c>
      <c r="AD2676" s="90" t="str">
        <f>IF(AC2676="","",VLOOKUP(AC2676,状态名词!A:C,2,FALSE))</f>
        <v>vit</v>
      </c>
      <c r="AE2676" s="90" t="str">
        <f>IF(AC2676="","",VLOOKUP(AC2676,状态名词!A:C,3,FALSE))</f>
        <v>体力</v>
      </c>
      <c r="AF2676" s="90">
        <v>50</v>
      </c>
    </row>
    <row r="2677" spans="1:32">
      <c r="I2677" s="90" t="str">
        <f>IF(H2677="",I2676,VLOOKUP(H2677,装备类型!A:B,2,FALSE))</f>
        <v>头部</v>
      </c>
      <c r="L2677" s="90" t="s">
        <v>225</v>
      </c>
      <c r="Q2677" s="55" t="str">
        <f t="shared" si="86"/>
        <v/>
      </c>
      <c r="Y2677" s="90" t="str">
        <f>IF(VLOOKUP(I2677,属性值!A:F,2,FALSE)&lt;17,"",IF(P2677="","",INT(VLOOKUP(P2677,属性值!A:G,R2677+1,FALSE)*VLOOKUP(I2677,属性值!A:F,5,FALSE))))</f>
        <v/>
      </c>
      <c r="Z2677" s="90" t="str">
        <f t="shared" si="87"/>
        <v/>
      </c>
      <c r="AA2677" s="90" t="str">
        <f>IF(VLOOKUP(I2677,属性值!A:B,2,FALSE)&gt;16,"",IF(P2677="","",INT(VLOOKUP(P2677,属性值!I:O,R2677+1,FALSE)*VLOOKUP(I2677,属性值!A:D,3,FALSE))))</f>
        <v/>
      </c>
      <c r="AB2677" s="90" t="str">
        <f>IF(VLOOKUP(I2677,属性值!A:B,2,FALSE)&gt;16,"",IF(P2677="","",INT(VLOOKUP(P2677,属性值!I:O,R2677+1,FALSE)*VLOOKUP(I2677,属性值!A:D,4,FALSE))))</f>
        <v/>
      </c>
      <c r="AC2677" s="90">
        <v>24</v>
      </c>
      <c r="AD2677" s="90" t="str">
        <f>IF(AC2677="","",VLOOKUP(AC2677,状态名词!A:C,2,FALSE))</f>
        <v>heal</v>
      </c>
      <c r="AE2677" s="90" t="str">
        <f>IF(AC2677="","",VLOOKUP(AC2677,状态名词!A:C,3,FALSE))</f>
        <v>治疗效果+</v>
      </c>
      <c r="AF2677" s="90">
        <v>250</v>
      </c>
    </row>
    <row r="2678" spans="1:32">
      <c r="I2678" s="90" t="str">
        <f>IF(H2678="",I2677,VLOOKUP(H2678,装备类型!A:B,2,FALSE))</f>
        <v>头部</v>
      </c>
      <c r="J2678" s="90">
        <v>4</v>
      </c>
      <c r="K2678" s="90" t="s">
        <v>3129</v>
      </c>
      <c r="L2678" s="90" t="s">
        <v>4184</v>
      </c>
      <c r="O2678" s="90">
        <v>1</v>
      </c>
      <c r="P2678" s="90">
        <v>40</v>
      </c>
      <c r="Q2678" s="55">
        <f t="shared" si="86"/>
        <v>45</v>
      </c>
      <c r="R2678" s="90">
        <v>4</v>
      </c>
      <c r="T2678" s="90" t="s">
        <v>3494</v>
      </c>
      <c r="Y2678" s="90" t="str">
        <f>IF(VLOOKUP(I2678,属性值!A:F,2,FALSE)&lt;17,"",IF(P2678="","",INT(VLOOKUP(P2678,属性值!A:G,R2678+1,FALSE)*VLOOKUP(I2678,属性值!A:F,5,FALSE))))</f>
        <v/>
      </c>
      <c r="Z2678" s="90" t="str">
        <f t="shared" si="87"/>
        <v/>
      </c>
      <c r="AA2678" s="90">
        <f>IF(VLOOKUP(I2678,属性值!A:B,2,FALSE)&gt;16,"",IF(P2678="","",INT(VLOOKUP(P2678,属性值!I:O,R2678+1,FALSE)*VLOOKUP(I2678,属性值!A:D,3,FALSE))))</f>
        <v>572</v>
      </c>
      <c r="AB2678" s="90">
        <f>IF(VLOOKUP(I2678,属性值!A:B,2,FALSE)&gt;16,"",IF(P2678="","",INT(VLOOKUP(P2678,属性值!I:O,R2678+1,FALSE)*VLOOKUP(I2678,属性值!A:D,4,FALSE))))</f>
        <v>286</v>
      </c>
      <c r="AC2678" s="90">
        <v>58</v>
      </c>
      <c r="AD2678" s="90" t="str">
        <f>IF(AC2678="","",VLOOKUP(AC2678,状态名词!A:C,2,FALSE))</f>
        <v>vit</v>
      </c>
      <c r="AE2678" s="90" t="str">
        <f>IF(AC2678="","",VLOOKUP(AC2678,状态名词!A:C,3,FALSE))</f>
        <v>体力</v>
      </c>
      <c r="AF2678" s="90">
        <v>60</v>
      </c>
    </row>
    <row r="2679" spans="1:32">
      <c r="I2679" s="90" t="str">
        <f>IF(H2679="",I2678,VLOOKUP(H2679,装备类型!A:B,2,FALSE))</f>
        <v>头部</v>
      </c>
      <c r="L2679" s="90" t="s">
        <v>225</v>
      </c>
      <c r="Q2679" s="55" t="str">
        <f t="shared" si="86"/>
        <v/>
      </c>
      <c r="Y2679" s="90" t="str">
        <f>IF(VLOOKUP(I2679,属性值!A:F,2,FALSE)&lt;17,"",IF(P2679="","",INT(VLOOKUP(P2679,属性值!A:G,R2679+1,FALSE)*VLOOKUP(I2679,属性值!A:F,5,FALSE))))</f>
        <v/>
      </c>
      <c r="Z2679" s="90" t="str">
        <f t="shared" si="87"/>
        <v/>
      </c>
      <c r="AA2679" s="90" t="str">
        <f>IF(VLOOKUP(I2679,属性值!A:B,2,FALSE)&gt;16,"",IF(P2679="","",INT(VLOOKUP(P2679,属性值!I:O,R2679+1,FALSE)*VLOOKUP(I2679,属性值!A:D,3,FALSE))))</f>
        <v/>
      </c>
      <c r="AB2679" s="90" t="str">
        <f>IF(VLOOKUP(I2679,属性值!A:B,2,FALSE)&gt;16,"",IF(P2679="","",INT(VLOOKUP(P2679,属性值!I:O,R2679+1,FALSE)*VLOOKUP(I2679,属性值!A:D,4,FALSE))))</f>
        <v/>
      </c>
      <c r="AC2679" s="90">
        <v>24</v>
      </c>
      <c r="AD2679" s="90" t="str">
        <f>IF(AC2679="","",VLOOKUP(AC2679,状态名词!A:C,2,FALSE))</f>
        <v>heal</v>
      </c>
      <c r="AE2679" s="90" t="str">
        <f>IF(AC2679="","",VLOOKUP(AC2679,状态名词!A:C,3,FALSE))</f>
        <v>治疗效果+</v>
      </c>
      <c r="AF2679" s="90">
        <v>300</v>
      </c>
    </row>
    <row r="2680" spans="1:32">
      <c r="I2680" s="90" t="str">
        <f>IF(H2680="",I2679,VLOOKUP(H2680,装备类型!A:B,2,FALSE))</f>
        <v>头部</v>
      </c>
      <c r="L2680" s="90" t="s">
        <v>225</v>
      </c>
      <c r="Q2680" s="55" t="str">
        <f t="shared" si="86"/>
        <v/>
      </c>
      <c r="Y2680" s="90" t="str">
        <f>IF(VLOOKUP(I2680,属性值!A:F,2,FALSE)&lt;17,"",IF(P2680="","",INT(VLOOKUP(P2680,属性值!A:G,R2680+1,FALSE)*VLOOKUP(I2680,属性值!A:F,5,FALSE))))</f>
        <v/>
      </c>
      <c r="Z2680" s="90" t="str">
        <f t="shared" si="87"/>
        <v/>
      </c>
      <c r="AA2680" s="90" t="str">
        <f>IF(VLOOKUP(I2680,属性值!A:B,2,FALSE)&gt;16,"",IF(P2680="","",INT(VLOOKUP(P2680,属性值!I:O,R2680+1,FALSE)*VLOOKUP(I2680,属性值!A:D,3,FALSE))))</f>
        <v/>
      </c>
      <c r="AB2680" s="90" t="str">
        <f>IF(VLOOKUP(I2680,属性值!A:B,2,FALSE)&gt;16,"",IF(P2680="","",INT(VLOOKUP(P2680,属性值!I:O,R2680+1,FALSE)*VLOOKUP(I2680,属性值!A:D,4,FALSE))))</f>
        <v/>
      </c>
      <c r="AC2680" s="90">
        <v>70</v>
      </c>
      <c r="AD2680" s="90" t="str">
        <f>IF(AC2680="","",VLOOKUP(AC2680,状态名词!A:C,2,FALSE))</f>
        <v>eva</v>
      </c>
      <c r="AE2680" s="90" t="str">
        <f>IF(AC2680="","",VLOOKUP(AC2680,状态名词!A:C,3,FALSE))</f>
        <v>回避率</v>
      </c>
      <c r="AF2680" s="90">
        <v>140</v>
      </c>
    </row>
    <row r="2681" spans="1:32">
      <c r="I2681" s="90" t="str">
        <f>IF(H2681="",I2680,VLOOKUP(H2681,装备类型!A:B,2,FALSE))</f>
        <v>头部</v>
      </c>
      <c r="J2681" s="90">
        <v>5</v>
      </c>
      <c r="K2681" s="90" t="s">
        <v>3130</v>
      </c>
      <c r="L2681" s="90" t="s">
        <v>4184</v>
      </c>
      <c r="O2681" s="90">
        <v>1</v>
      </c>
      <c r="P2681" s="90">
        <v>50</v>
      </c>
      <c r="Q2681" s="55">
        <f t="shared" si="86"/>
        <v>57</v>
      </c>
      <c r="R2681" s="90">
        <v>5</v>
      </c>
      <c r="T2681" s="90" t="s">
        <v>3494</v>
      </c>
      <c r="U2681" s="90">
        <v>33561</v>
      </c>
      <c r="Y2681" s="90" t="str">
        <f>IF(VLOOKUP(I2681,属性值!A:F,2,FALSE)&lt;17,"",IF(P2681="","",INT(VLOOKUP(P2681,属性值!A:G,R2681+1,FALSE)*VLOOKUP(I2681,属性值!A:F,5,FALSE))))</f>
        <v/>
      </c>
      <c r="Z2681" s="90" t="str">
        <f t="shared" si="87"/>
        <v/>
      </c>
      <c r="AA2681" s="90">
        <f>IF(VLOOKUP(I2681,属性值!A:B,2,FALSE)&gt;16,"",IF(P2681="","",INT(VLOOKUP(P2681,属性值!I:O,R2681+1,FALSE)*VLOOKUP(I2681,属性值!A:D,3,FALSE))))</f>
        <v>979</v>
      </c>
      <c r="AB2681" s="90">
        <f>IF(VLOOKUP(I2681,属性值!A:B,2,FALSE)&gt;16,"",IF(P2681="","",INT(VLOOKUP(P2681,属性值!I:O,R2681+1,FALSE)*VLOOKUP(I2681,属性值!A:D,4,FALSE))))</f>
        <v>489</v>
      </c>
      <c r="AC2681" s="90">
        <v>58</v>
      </c>
      <c r="AD2681" s="90" t="str">
        <f>IF(AC2681="","",VLOOKUP(AC2681,状态名词!A:C,2,FALSE))</f>
        <v>vit</v>
      </c>
      <c r="AE2681" s="90" t="str">
        <f>IF(AC2681="","",VLOOKUP(AC2681,状态名词!A:C,3,FALSE))</f>
        <v>体力</v>
      </c>
      <c r="AF2681" s="90">
        <v>80</v>
      </c>
    </row>
    <row r="2682" spans="1:32">
      <c r="I2682" s="90" t="str">
        <f>IF(H2682="",I2681,VLOOKUP(H2682,装备类型!A:B,2,FALSE))</f>
        <v>头部</v>
      </c>
      <c r="L2682" s="90" t="s">
        <v>225</v>
      </c>
      <c r="Q2682" s="55" t="str">
        <f t="shared" si="86"/>
        <v/>
      </c>
      <c r="Y2682" s="90" t="str">
        <f>IF(VLOOKUP(I2682,属性值!A:F,2,FALSE)&lt;17,"",IF(P2682="","",INT(VLOOKUP(P2682,属性值!A:G,R2682+1,FALSE)*VLOOKUP(I2682,属性值!A:F,5,FALSE))))</f>
        <v/>
      </c>
      <c r="Z2682" s="90" t="str">
        <f t="shared" si="87"/>
        <v/>
      </c>
      <c r="AA2682" s="90" t="str">
        <f>IF(VLOOKUP(I2682,属性值!A:B,2,FALSE)&gt;16,"",IF(P2682="","",INT(VLOOKUP(P2682,属性值!I:O,R2682+1,FALSE)*VLOOKUP(I2682,属性值!A:D,3,FALSE))))</f>
        <v/>
      </c>
      <c r="AB2682" s="90" t="str">
        <f>IF(VLOOKUP(I2682,属性值!A:B,2,FALSE)&gt;16,"",IF(P2682="","",INT(VLOOKUP(P2682,属性值!I:O,R2682+1,FALSE)*VLOOKUP(I2682,属性值!A:D,4,FALSE))))</f>
        <v/>
      </c>
      <c r="AC2682" s="90">
        <v>24</v>
      </c>
      <c r="AD2682" s="90" t="str">
        <f>IF(AC2682="","",VLOOKUP(AC2682,状态名词!A:C,2,FALSE))</f>
        <v>heal</v>
      </c>
      <c r="AE2682" s="90" t="str">
        <f>IF(AC2682="","",VLOOKUP(AC2682,状态名词!A:C,3,FALSE))</f>
        <v>治疗效果+</v>
      </c>
      <c r="AF2682" s="90">
        <v>400</v>
      </c>
    </row>
    <row r="2683" spans="1:32">
      <c r="I2683" s="90" t="str">
        <f>IF(H2683="",I2682,VLOOKUP(H2683,装备类型!A:B,2,FALSE))</f>
        <v>头部</v>
      </c>
      <c r="L2683" s="90" t="s">
        <v>225</v>
      </c>
      <c r="Q2683" s="55" t="str">
        <f t="shared" si="86"/>
        <v/>
      </c>
      <c r="Y2683" s="90" t="str">
        <f>IF(VLOOKUP(I2683,属性值!A:F,2,FALSE)&lt;17,"",IF(P2683="","",INT(VLOOKUP(P2683,属性值!A:G,R2683+1,FALSE)*VLOOKUP(I2683,属性值!A:F,5,FALSE))))</f>
        <v/>
      </c>
      <c r="Z2683" s="90" t="str">
        <f t="shared" si="87"/>
        <v/>
      </c>
      <c r="AA2683" s="90" t="str">
        <f>IF(VLOOKUP(I2683,属性值!A:B,2,FALSE)&gt;16,"",IF(P2683="","",INT(VLOOKUP(P2683,属性值!I:O,R2683+1,FALSE)*VLOOKUP(I2683,属性值!A:D,3,FALSE))))</f>
        <v/>
      </c>
      <c r="AB2683" s="90" t="str">
        <f>IF(VLOOKUP(I2683,属性值!A:B,2,FALSE)&gt;16,"",IF(P2683="","",INT(VLOOKUP(P2683,属性值!I:O,R2683+1,FALSE)*VLOOKUP(I2683,属性值!A:D,4,FALSE))))</f>
        <v/>
      </c>
      <c r="AC2683" s="90">
        <v>70</v>
      </c>
      <c r="AD2683" s="90" t="str">
        <f>IF(AC2683="","",VLOOKUP(AC2683,状态名词!A:C,2,FALSE))</f>
        <v>eva</v>
      </c>
      <c r="AE2683" s="90" t="str">
        <f>IF(AC2683="","",VLOOKUP(AC2683,状态名词!A:C,3,FALSE))</f>
        <v>回避率</v>
      </c>
      <c r="AF2683" s="90">
        <v>200</v>
      </c>
    </row>
    <row r="2684" spans="1:32">
      <c r="I2684" s="90" t="str">
        <f>IF(H2684="",I2683,VLOOKUP(H2684,装备类型!A:B,2,FALSE))</f>
        <v>头部</v>
      </c>
      <c r="J2684" s="90">
        <v>6</v>
      </c>
      <c r="K2684" s="90" t="s">
        <v>3131</v>
      </c>
      <c r="L2684" s="90" t="s">
        <v>4184</v>
      </c>
      <c r="O2684" s="90">
        <v>1</v>
      </c>
      <c r="P2684" s="90">
        <v>60</v>
      </c>
      <c r="Q2684" s="55">
        <f t="shared" si="86"/>
        <v>67</v>
      </c>
      <c r="R2684" s="90">
        <v>5</v>
      </c>
      <c r="T2684" s="90" t="s">
        <v>3494</v>
      </c>
      <c r="U2684" s="90">
        <v>33562</v>
      </c>
      <c r="Y2684" s="90" t="str">
        <f>IF(VLOOKUP(I2684,属性值!A:F,2,FALSE)&lt;17,"",IF(P2684="","",INT(VLOOKUP(P2684,属性值!A:G,R2684+1,FALSE)*VLOOKUP(I2684,属性值!A:F,5,FALSE))))</f>
        <v/>
      </c>
      <c r="Z2684" s="90" t="str">
        <f t="shared" si="87"/>
        <v/>
      </c>
      <c r="AA2684" s="90">
        <f>IF(VLOOKUP(I2684,属性值!A:B,2,FALSE)&gt;16,"",IF(P2684="","",INT(VLOOKUP(P2684,属性值!I:O,R2684+1,FALSE)*VLOOKUP(I2684,属性值!A:D,3,FALSE))))</f>
        <v>1285</v>
      </c>
      <c r="AB2684" s="90">
        <f>IF(VLOOKUP(I2684,属性值!A:B,2,FALSE)&gt;16,"",IF(P2684="","",INT(VLOOKUP(P2684,属性值!I:O,R2684+1,FALSE)*VLOOKUP(I2684,属性值!A:D,4,FALSE))))</f>
        <v>642</v>
      </c>
      <c r="AC2684" s="90">
        <v>58</v>
      </c>
      <c r="AD2684" s="90" t="str">
        <f>IF(AC2684="","",VLOOKUP(AC2684,状态名词!A:C,2,FALSE))</f>
        <v>vit</v>
      </c>
      <c r="AE2684" s="90" t="str">
        <f>IF(AC2684="","",VLOOKUP(AC2684,状态名词!A:C,3,FALSE))</f>
        <v>体力</v>
      </c>
      <c r="AF2684" s="90">
        <v>85</v>
      </c>
    </row>
    <row r="2685" spans="1:32">
      <c r="I2685" s="90" t="str">
        <f>IF(H2685="",I2684,VLOOKUP(H2685,装备类型!A:B,2,FALSE))</f>
        <v>头部</v>
      </c>
      <c r="L2685" s="90" t="s">
        <v>225</v>
      </c>
      <c r="Q2685" s="55" t="str">
        <f t="shared" si="86"/>
        <v/>
      </c>
      <c r="Y2685" s="90" t="str">
        <f>IF(VLOOKUP(I2685,属性值!A:F,2,FALSE)&lt;17,"",IF(P2685="","",INT(VLOOKUP(P2685,属性值!A:G,R2685+1,FALSE)*VLOOKUP(I2685,属性值!A:F,5,FALSE))))</f>
        <v/>
      </c>
      <c r="Z2685" s="90" t="str">
        <f t="shared" si="87"/>
        <v/>
      </c>
      <c r="AA2685" s="90" t="str">
        <f>IF(VLOOKUP(I2685,属性值!A:B,2,FALSE)&gt;16,"",IF(P2685="","",INT(VLOOKUP(P2685,属性值!I:O,R2685+1,FALSE)*VLOOKUP(I2685,属性值!A:D,3,FALSE))))</f>
        <v/>
      </c>
      <c r="AB2685" s="90" t="str">
        <f>IF(VLOOKUP(I2685,属性值!A:B,2,FALSE)&gt;16,"",IF(P2685="","",INT(VLOOKUP(P2685,属性值!I:O,R2685+1,FALSE)*VLOOKUP(I2685,属性值!A:D,4,FALSE))))</f>
        <v/>
      </c>
      <c r="AC2685" s="90">
        <v>24</v>
      </c>
      <c r="AD2685" s="90" t="str">
        <f>IF(AC2685="","",VLOOKUP(AC2685,状态名词!A:C,2,FALSE))</f>
        <v>heal</v>
      </c>
      <c r="AE2685" s="90" t="str">
        <f>IF(AC2685="","",VLOOKUP(AC2685,状态名词!A:C,3,FALSE))</f>
        <v>治疗效果+</v>
      </c>
      <c r="AF2685" s="90">
        <v>440</v>
      </c>
    </row>
    <row r="2686" spans="1:32">
      <c r="I2686" s="90" t="str">
        <f>IF(H2686="",I2685,VLOOKUP(H2686,装备类型!A:B,2,FALSE))</f>
        <v>头部</v>
      </c>
      <c r="L2686" s="90" t="s">
        <v>225</v>
      </c>
      <c r="Q2686" s="55" t="str">
        <f t="shared" si="86"/>
        <v/>
      </c>
      <c r="Y2686" s="90" t="str">
        <f>IF(VLOOKUP(I2686,属性值!A:F,2,FALSE)&lt;17,"",IF(P2686="","",INT(VLOOKUP(P2686,属性值!A:G,R2686+1,FALSE)*VLOOKUP(I2686,属性值!A:F,5,FALSE))))</f>
        <v/>
      </c>
      <c r="Z2686" s="90" t="str">
        <f t="shared" si="87"/>
        <v/>
      </c>
      <c r="AA2686" s="90" t="str">
        <f>IF(VLOOKUP(I2686,属性值!A:B,2,FALSE)&gt;16,"",IF(P2686="","",INT(VLOOKUP(P2686,属性值!I:O,R2686+1,FALSE)*VLOOKUP(I2686,属性值!A:D,3,FALSE))))</f>
        <v/>
      </c>
      <c r="AB2686" s="90" t="str">
        <f>IF(VLOOKUP(I2686,属性值!A:B,2,FALSE)&gt;16,"",IF(P2686="","",INT(VLOOKUP(P2686,属性值!I:O,R2686+1,FALSE)*VLOOKUP(I2686,属性值!A:D,4,FALSE))))</f>
        <v/>
      </c>
      <c r="AC2686" s="90">
        <v>70</v>
      </c>
      <c r="AD2686" s="90" t="str">
        <f>IF(AC2686="","",VLOOKUP(AC2686,状态名词!A:C,2,FALSE))</f>
        <v>eva</v>
      </c>
      <c r="AE2686" s="90" t="str">
        <f>IF(AC2686="","",VLOOKUP(AC2686,状态名词!A:C,3,FALSE))</f>
        <v>回避率</v>
      </c>
      <c r="AF2686" s="90">
        <v>220</v>
      </c>
    </row>
    <row r="2687" spans="1:32">
      <c r="A2687" s="90">
        <v>16308</v>
      </c>
      <c r="B2687" s="90">
        <v>10</v>
      </c>
      <c r="C2687" s="90">
        <v>1</v>
      </c>
      <c r="D2687" s="90">
        <v>10</v>
      </c>
      <c r="E2687" s="90">
        <v>3</v>
      </c>
      <c r="H2687" s="90">
        <v>12</v>
      </c>
      <c r="I2687" s="90" t="str">
        <f>IF(H2687="",I2686,VLOOKUP(H2687,装备类型!A:B,2,FALSE))</f>
        <v>胸部</v>
      </c>
      <c r="J2687" s="90">
        <v>1</v>
      </c>
      <c r="K2687" s="90" t="s">
        <v>3132</v>
      </c>
      <c r="L2687" s="90" t="s">
        <v>6485</v>
      </c>
      <c r="O2687" s="90">
        <v>1</v>
      </c>
      <c r="P2687" s="90">
        <v>10</v>
      </c>
      <c r="Q2687" s="55">
        <f t="shared" si="86"/>
        <v>10</v>
      </c>
      <c r="R2687" s="90">
        <v>1</v>
      </c>
      <c r="T2687" s="90" t="s">
        <v>3495</v>
      </c>
      <c r="Y2687" s="90" t="str">
        <f>IF(VLOOKUP(I2687,属性值!A:F,2,FALSE)&lt;17,"",IF(P2687="","",INT(VLOOKUP(P2687,属性值!A:G,R2687+1,FALSE)*VLOOKUP(I2687,属性值!A:F,5,FALSE))))</f>
        <v/>
      </c>
      <c r="Z2687" s="90" t="str">
        <f t="shared" si="87"/>
        <v/>
      </c>
      <c r="AA2687" s="90">
        <f>IF(VLOOKUP(I2687,属性值!A:B,2,FALSE)&gt;16,"",IF(P2687="","",INT(VLOOKUP(P2687,属性值!I:O,R2687+1,FALSE)*VLOOKUP(I2687,属性值!A:D,3,FALSE))))</f>
        <v>130</v>
      </c>
      <c r="AB2687" s="90">
        <f>IF(VLOOKUP(I2687,属性值!A:B,2,FALSE)&gt;16,"",IF(P2687="","",INT(VLOOKUP(P2687,属性值!I:O,R2687+1,FALSE)*VLOOKUP(I2687,属性值!A:D,4,FALSE))))</f>
        <v>65</v>
      </c>
      <c r="AD2687" s="90" t="str">
        <f>IF(AC2687="","",VLOOKUP(AC2687,状态名词!A:C,2,FALSE))</f>
        <v/>
      </c>
      <c r="AE2687" s="90" t="str">
        <f>IF(AC2687="","",VLOOKUP(AC2687,状态名词!A:C,3,FALSE))</f>
        <v/>
      </c>
    </row>
    <row r="2688" spans="1:32">
      <c r="I2688" s="90" t="str">
        <f>IF(H2688="",I2687,VLOOKUP(H2688,装备类型!A:B,2,FALSE))</f>
        <v>胸部</v>
      </c>
      <c r="J2688" s="90">
        <v>2</v>
      </c>
      <c r="K2688" s="90" t="s">
        <v>3133</v>
      </c>
      <c r="L2688" s="90" t="s">
        <v>4184</v>
      </c>
      <c r="O2688" s="90">
        <v>1</v>
      </c>
      <c r="P2688" s="90">
        <v>20</v>
      </c>
      <c r="Q2688" s="55">
        <f t="shared" si="86"/>
        <v>21</v>
      </c>
      <c r="R2688" s="90">
        <v>2</v>
      </c>
      <c r="T2688" s="90" t="s">
        <v>3495</v>
      </c>
      <c r="Y2688" s="90" t="str">
        <f>IF(VLOOKUP(I2688,属性值!A:F,2,FALSE)&lt;17,"",IF(P2688="","",INT(VLOOKUP(P2688,属性值!A:G,R2688+1,FALSE)*VLOOKUP(I2688,属性值!A:F,5,FALSE))))</f>
        <v/>
      </c>
      <c r="Z2688" s="90" t="str">
        <f t="shared" si="87"/>
        <v/>
      </c>
      <c r="AA2688" s="90">
        <f>IF(VLOOKUP(I2688,属性值!A:B,2,FALSE)&gt;16,"",IF(P2688="","",INT(VLOOKUP(P2688,属性值!I:O,R2688+1,FALSE)*VLOOKUP(I2688,属性值!A:D,3,FALSE))))</f>
        <v>228</v>
      </c>
      <c r="AB2688" s="90">
        <f>IF(VLOOKUP(I2688,属性值!A:B,2,FALSE)&gt;16,"",IF(P2688="","",INT(VLOOKUP(P2688,属性值!I:O,R2688+1,FALSE)*VLOOKUP(I2688,属性值!A:D,4,FALSE))))</f>
        <v>114</v>
      </c>
      <c r="AC2688" s="90">
        <v>58</v>
      </c>
      <c r="AD2688" s="90" t="str">
        <f>IF(AC2688="","",VLOOKUP(AC2688,状态名词!A:C,2,FALSE))</f>
        <v>vit</v>
      </c>
      <c r="AE2688" s="90" t="str">
        <f>IF(AC2688="","",VLOOKUP(AC2688,状态名词!A:C,3,FALSE))</f>
        <v>体力</v>
      </c>
      <c r="AF2688" s="90">
        <v>40</v>
      </c>
    </row>
    <row r="2689" spans="1:32">
      <c r="I2689" s="90" t="str">
        <f>IF(H2689="",I2688,VLOOKUP(H2689,装备类型!A:B,2,FALSE))</f>
        <v>胸部</v>
      </c>
      <c r="J2689" s="90">
        <v>3</v>
      </c>
      <c r="K2689" s="90" t="s">
        <v>3134</v>
      </c>
      <c r="L2689" s="90" t="s">
        <v>4184</v>
      </c>
      <c r="O2689" s="90">
        <v>1</v>
      </c>
      <c r="P2689" s="90">
        <v>30</v>
      </c>
      <c r="Q2689" s="55">
        <f t="shared" si="86"/>
        <v>33</v>
      </c>
      <c r="R2689" s="90">
        <v>3</v>
      </c>
      <c r="T2689" s="90" t="s">
        <v>3495</v>
      </c>
      <c r="Y2689" s="90" t="str">
        <f>IF(VLOOKUP(I2689,属性值!A:F,2,FALSE)&lt;17,"",IF(P2689="","",INT(VLOOKUP(P2689,属性值!A:G,R2689+1,FALSE)*VLOOKUP(I2689,属性值!A:F,5,FALSE))))</f>
        <v/>
      </c>
      <c r="Z2689" s="90" t="str">
        <f t="shared" si="87"/>
        <v/>
      </c>
      <c r="AA2689" s="90">
        <f>IF(VLOOKUP(I2689,属性值!A:B,2,FALSE)&gt;16,"",IF(P2689="","",INT(VLOOKUP(P2689,属性值!I:O,R2689+1,FALSE)*VLOOKUP(I2689,属性值!A:D,3,FALSE))))</f>
        <v>342</v>
      </c>
      <c r="AB2689" s="90">
        <f>IF(VLOOKUP(I2689,属性值!A:B,2,FALSE)&gt;16,"",IF(P2689="","",INT(VLOOKUP(P2689,属性值!I:O,R2689+1,FALSE)*VLOOKUP(I2689,属性值!A:D,4,FALSE))))</f>
        <v>171</v>
      </c>
      <c r="AC2689" s="90">
        <v>58</v>
      </c>
      <c r="AD2689" s="90" t="str">
        <f>IF(AC2689="","",VLOOKUP(AC2689,状态名词!A:C,2,FALSE))</f>
        <v>vit</v>
      </c>
      <c r="AE2689" s="90" t="str">
        <f>IF(AC2689="","",VLOOKUP(AC2689,状态名词!A:C,3,FALSE))</f>
        <v>体力</v>
      </c>
      <c r="AF2689" s="90">
        <v>50</v>
      </c>
    </row>
    <row r="2690" spans="1:32">
      <c r="I2690" s="90" t="str">
        <f>IF(H2690="",I2689,VLOOKUP(H2690,装备类型!A:B,2,FALSE))</f>
        <v>胸部</v>
      </c>
      <c r="L2690" s="90" t="s">
        <v>225</v>
      </c>
      <c r="Q2690" s="55" t="str">
        <f t="shared" si="86"/>
        <v/>
      </c>
      <c r="Y2690" s="90" t="str">
        <f>IF(VLOOKUP(I2690,属性值!A:F,2,FALSE)&lt;17,"",IF(P2690="","",INT(VLOOKUP(P2690,属性值!A:G,R2690+1,FALSE)*VLOOKUP(I2690,属性值!A:F,5,FALSE))))</f>
        <v/>
      </c>
      <c r="Z2690" s="90" t="str">
        <f t="shared" si="87"/>
        <v/>
      </c>
      <c r="AA2690" s="90" t="str">
        <f>IF(VLOOKUP(I2690,属性值!A:B,2,FALSE)&gt;16,"",IF(P2690="","",INT(VLOOKUP(P2690,属性值!I:O,R2690+1,FALSE)*VLOOKUP(I2690,属性值!A:D,3,FALSE))))</f>
        <v/>
      </c>
      <c r="AB2690" s="90" t="str">
        <f>IF(VLOOKUP(I2690,属性值!A:B,2,FALSE)&gt;16,"",IF(P2690="","",INT(VLOOKUP(P2690,属性值!I:O,R2690+1,FALSE)*VLOOKUP(I2690,属性值!A:D,4,FALSE))))</f>
        <v/>
      </c>
      <c r="AC2690" s="90">
        <v>60</v>
      </c>
      <c r="AD2690" s="90" t="str">
        <f>IF(AC2690="","",VLOOKUP(AC2690,状态名词!A:C,2,FALSE))</f>
        <v>health</v>
      </c>
      <c r="AE2690" s="90" t="str">
        <f>IF(AC2690="","",VLOOKUP(AC2690,状态名词!A:C,3,FALSE))</f>
        <v>固定血量</v>
      </c>
      <c r="AF2690" s="90">
        <v>250</v>
      </c>
    </row>
    <row r="2691" spans="1:32">
      <c r="I2691" s="90" t="str">
        <f>IF(H2691="",I2690,VLOOKUP(H2691,装备类型!A:B,2,FALSE))</f>
        <v>胸部</v>
      </c>
      <c r="J2691" s="90">
        <v>4</v>
      </c>
      <c r="K2691" s="90" t="s">
        <v>3135</v>
      </c>
      <c r="L2691" s="90" t="s">
        <v>4184</v>
      </c>
      <c r="O2691" s="90">
        <v>1</v>
      </c>
      <c r="P2691" s="90">
        <v>40</v>
      </c>
      <c r="Q2691" s="55">
        <f t="shared" si="86"/>
        <v>45</v>
      </c>
      <c r="R2691" s="90">
        <v>4</v>
      </c>
      <c r="T2691" s="90" t="s">
        <v>3495</v>
      </c>
      <c r="Y2691" s="90" t="str">
        <f>IF(VLOOKUP(I2691,属性值!A:F,2,FALSE)&lt;17,"",IF(P2691="","",INT(VLOOKUP(P2691,属性值!A:G,R2691+1,FALSE)*VLOOKUP(I2691,属性值!A:F,5,FALSE))))</f>
        <v/>
      </c>
      <c r="Z2691" s="90" t="str">
        <f t="shared" si="87"/>
        <v/>
      </c>
      <c r="AA2691" s="90">
        <f>IF(VLOOKUP(I2691,属性值!A:B,2,FALSE)&gt;16,"",IF(P2691="","",INT(VLOOKUP(P2691,属性值!I:O,R2691+1,FALSE)*VLOOKUP(I2691,属性值!A:D,3,FALSE))))</f>
        <v>572</v>
      </c>
      <c r="AB2691" s="90">
        <f>IF(VLOOKUP(I2691,属性值!A:B,2,FALSE)&gt;16,"",IF(P2691="","",INT(VLOOKUP(P2691,属性值!I:O,R2691+1,FALSE)*VLOOKUP(I2691,属性值!A:D,4,FALSE))))</f>
        <v>286</v>
      </c>
      <c r="AC2691" s="90">
        <v>58</v>
      </c>
      <c r="AD2691" s="90" t="str">
        <f>IF(AC2691="","",VLOOKUP(AC2691,状态名词!A:C,2,FALSE))</f>
        <v>vit</v>
      </c>
      <c r="AE2691" s="90" t="str">
        <f>IF(AC2691="","",VLOOKUP(AC2691,状态名词!A:C,3,FALSE))</f>
        <v>体力</v>
      </c>
      <c r="AF2691" s="90">
        <v>60</v>
      </c>
    </row>
    <row r="2692" spans="1:32">
      <c r="I2692" s="90" t="str">
        <f>IF(H2692="",I2691,VLOOKUP(H2692,装备类型!A:B,2,FALSE))</f>
        <v>胸部</v>
      </c>
      <c r="L2692" s="90" t="s">
        <v>225</v>
      </c>
      <c r="Q2692" s="55" t="str">
        <f t="shared" si="86"/>
        <v/>
      </c>
      <c r="Y2692" s="90" t="str">
        <f>IF(VLOOKUP(I2692,属性值!A:F,2,FALSE)&lt;17,"",IF(P2692="","",INT(VLOOKUP(P2692,属性值!A:G,R2692+1,FALSE)*VLOOKUP(I2692,属性值!A:F,5,FALSE))))</f>
        <v/>
      </c>
      <c r="Z2692" s="90" t="str">
        <f t="shared" si="87"/>
        <v/>
      </c>
      <c r="AA2692" s="90" t="str">
        <f>IF(VLOOKUP(I2692,属性值!A:B,2,FALSE)&gt;16,"",IF(P2692="","",INT(VLOOKUP(P2692,属性值!I:O,R2692+1,FALSE)*VLOOKUP(I2692,属性值!A:D,3,FALSE))))</f>
        <v/>
      </c>
      <c r="AB2692" s="90" t="str">
        <f>IF(VLOOKUP(I2692,属性值!A:B,2,FALSE)&gt;16,"",IF(P2692="","",INT(VLOOKUP(P2692,属性值!I:O,R2692+1,FALSE)*VLOOKUP(I2692,属性值!A:D,4,FALSE))))</f>
        <v/>
      </c>
      <c r="AC2692" s="90">
        <v>60</v>
      </c>
      <c r="AD2692" s="90" t="str">
        <f>IF(AC2692="","",VLOOKUP(AC2692,状态名词!A:C,2,FALSE))</f>
        <v>health</v>
      </c>
      <c r="AE2692" s="90" t="str">
        <f>IF(AC2692="","",VLOOKUP(AC2692,状态名词!A:C,3,FALSE))</f>
        <v>固定血量</v>
      </c>
      <c r="AF2692" s="90">
        <v>300</v>
      </c>
    </row>
    <row r="2693" spans="1:32">
      <c r="I2693" s="90" t="str">
        <f>IF(H2693="",I2692,VLOOKUP(H2693,装备类型!A:B,2,FALSE))</f>
        <v>胸部</v>
      </c>
      <c r="L2693" s="90" t="s">
        <v>225</v>
      </c>
      <c r="Q2693" s="55" t="str">
        <f t="shared" si="86"/>
        <v/>
      </c>
      <c r="Y2693" s="90" t="str">
        <f>IF(VLOOKUP(I2693,属性值!A:F,2,FALSE)&lt;17,"",IF(P2693="","",INT(VLOOKUP(P2693,属性值!A:G,R2693+1,FALSE)*VLOOKUP(I2693,属性值!A:F,5,FALSE))))</f>
        <v/>
      </c>
      <c r="Z2693" s="90" t="str">
        <f t="shared" si="87"/>
        <v/>
      </c>
      <c r="AA2693" s="90" t="str">
        <f>IF(VLOOKUP(I2693,属性值!A:B,2,FALSE)&gt;16,"",IF(P2693="","",INT(VLOOKUP(P2693,属性值!I:O,R2693+1,FALSE)*VLOOKUP(I2693,属性值!A:D,3,FALSE))))</f>
        <v/>
      </c>
      <c r="AB2693" s="90" t="str">
        <f>IF(VLOOKUP(I2693,属性值!A:B,2,FALSE)&gt;16,"",IF(P2693="","",INT(VLOOKUP(P2693,属性值!I:O,R2693+1,FALSE)*VLOOKUP(I2693,属性值!A:D,4,FALSE))))</f>
        <v/>
      </c>
      <c r="AC2693" s="90">
        <v>70</v>
      </c>
      <c r="AD2693" s="90" t="str">
        <f>IF(AC2693="","",VLOOKUP(AC2693,状态名词!A:C,2,FALSE))</f>
        <v>eva</v>
      </c>
      <c r="AE2693" s="90" t="str">
        <f>IF(AC2693="","",VLOOKUP(AC2693,状态名词!A:C,3,FALSE))</f>
        <v>回避率</v>
      </c>
      <c r="AF2693" s="90">
        <v>140</v>
      </c>
    </row>
    <row r="2694" spans="1:32">
      <c r="I2694" s="90" t="str">
        <f>IF(H2694="",I2693,VLOOKUP(H2694,装备类型!A:B,2,FALSE))</f>
        <v>胸部</v>
      </c>
      <c r="J2694" s="90">
        <v>5</v>
      </c>
      <c r="K2694" s="90" t="s">
        <v>3136</v>
      </c>
      <c r="L2694" s="90" t="s">
        <v>4184</v>
      </c>
      <c r="O2694" s="90">
        <v>1</v>
      </c>
      <c r="P2694" s="90">
        <v>50</v>
      </c>
      <c r="Q2694" s="55">
        <f t="shared" si="86"/>
        <v>57</v>
      </c>
      <c r="R2694" s="90">
        <v>5</v>
      </c>
      <c r="T2694" s="90" t="s">
        <v>3495</v>
      </c>
      <c r="U2694" s="90">
        <v>33561</v>
      </c>
      <c r="Y2694" s="90" t="str">
        <f>IF(VLOOKUP(I2694,属性值!A:F,2,FALSE)&lt;17,"",IF(P2694="","",INT(VLOOKUP(P2694,属性值!A:G,R2694+1,FALSE)*VLOOKUP(I2694,属性值!A:F,5,FALSE))))</f>
        <v/>
      </c>
      <c r="Z2694" s="90" t="str">
        <f t="shared" si="87"/>
        <v/>
      </c>
      <c r="AA2694" s="90">
        <f>IF(VLOOKUP(I2694,属性值!A:B,2,FALSE)&gt;16,"",IF(P2694="","",INT(VLOOKUP(P2694,属性值!I:O,R2694+1,FALSE)*VLOOKUP(I2694,属性值!A:D,3,FALSE))))</f>
        <v>979</v>
      </c>
      <c r="AB2694" s="90">
        <f>IF(VLOOKUP(I2694,属性值!A:B,2,FALSE)&gt;16,"",IF(P2694="","",INT(VLOOKUP(P2694,属性值!I:O,R2694+1,FALSE)*VLOOKUP(I2694,属性值!A:D,4,FALSE))))</f>
        <v>489</v>
      </c>
      <c r="AC2694" s="90">
        <v>58</v>
      </c>
      <c r="AD2694" s="90" t="str">
        <f>IF(AC2694="","",VLOOKUP(AC2694,状态名词!A:C,2,FALSE))</f>
        <v>vit</v>
      </c>
      <c r="AE2694" s="90" t="str">
        <f>IF(AC2694="","",VLOOKUP(AC2694,状态名词!A:C,3,FALSE))</f>
        <v>体力</v>
      </c>
      <c r="AF2694" s="90">
        <v>80</v>
      </c>
    </row>
    <row r="2695" spans="1:32">
      <c r="I2695" s="90" t="str">
        <f>IF(H2695="",I2694,VLOOKUP(H2695,装备类型!A:B,2,FALSE))</f>
        <v>胸部</v>
      </c>
      <c r="L2695" s="90" t="s">
        <v>225</v>
      </c>
      <c r="Q2695" s="55" t="str">
        <f t="shared" si="86"/>
        <v/>
      </c>
      <c r="Y2695" s="90" t="str">
        <f>IF(VLOOKUP(I2695,属性值!A:F,2,FALSE)&lt;17,"",IF(P2695="","",INT(VLOOKUP(P2695,属性值!A:G,R2695+1,FALSE)*VLOOKUP(I2695,属性值!A:F,5,FALSE))))</f>
        <v/>
      </c>
      <c r="Z2695" s="90" t="str">
        <f t="shared" si="87"/>
        <v/>
      </c>
      <c r="AA2695" s="90" t="str">
        <f>IF(VLOOKUP(I2695,属性值!A:B,2,FALSE)&gt;16,"",IF(P2695="","",INT(VLOOKUP(P2695,属性值!I:O,R2695+1,FALSE)*VLOOKUP(I2695,属性值!A:D,3,FALSE))))</f>
        <v/>
      </c>
      <c r="AB2695" s="90" t="str">
        <f>IF(VLOOKUP(I2695,属性值!A:B,2,FALSE)&gt;16,"",IF(P2695="","",INT(VLOOKUP(P2695,属性值!I:O,R2695+1,FALSE)*VLOOKUP(I2695,属性值!A:D,4,FALSE))))</f>
        <v/>
      </c>
      <c r="AC2695" s="90">
        <v>60</v>
      </c>
      <c r="AD2695" s="90" t="str">
        <f>IF(AC2695="","",VLOOKUP(AC2695,状态名词!A:C,2,FALSE))</f>
        <v>health</v>
      </c>
      <c r="AE2695" s="90" t="str">
        <f>IF(AC2695="","",VLOOKUP(AC2695,状态名词!A:C,3,FALSE))</f>
        <v>固定血量</v>
      </c>
      <c r="AF2695" s="90">
        <v>400</v>
      </c>
    </row>
    <row r="2696" spans="1:32">
      <c r="I2696" s="90" t="str">
        <f>IF(H2696="",I2695,VLOOKUP(H2696,装备类型!A:B,2,FALSE))</f>
        <v>胸部</v>
      </c>
      <c r="L2696" s="90" t="s">
        <v>225</v>
      </c>
      <c r="Q2696" s="55" t="str">
        <f t="shared" si="86"/>
        <v/>
      </c>
      <c r="Y2696" s="90" t="str">
        <f>IF(VLOOKUP(I2696,属性值!A:F,2,FALSE)&lt;17,"",IF(P2696="","",INT(VLOOKUP(P2696,属性值!A:G,R2696+1,FALSE)*VLOOKUP(I2696,属性值!A:F,5,FALSE))))</f>
        <v/>
      </c>
      <c r="Z2696" s="90" t="str">
        <f t="shared" si="87"/>
        <v/>
      </c>
      <c r="AA2696" s="90" t="str">
        <f>IF(VLOOKUP(I2696,属性值!A:B,2,FALSE)&gt;16,"",IF(P2696="","",INT(VLOOKUP(P2696,属性值!I:O,R2696+1,FALSE)*VLOOKUP(I2696,属性值!A:D,3,FALSE))))</f>
        <v/>
      </c>
      <c r="AB2696" s="90" t="str">
        <f>IF(VLOOKUP(I2696,属性值!A:B,2,FALSE)&gt;16,"",IF(P2696="","",INT(VLOOKUP(P2696,属性值!I:O,R2696+1,FALSE)*VLOOKUP(I2696,属性值!A:D,4,FALSE))))</f>
        <v/>
      </c>
      <c r="AC2696" s="90">
        <v>70</v>
      </c>
      <c r="AD2696" s="90" t="str">
        <f>IF(AC2696="","",VLOOKUP(AC2696,状态名词!A:C,2,FALSE))</f>
        <v>eva</v>
      </c>
      <c r="AE2696" s="90" t="str">
        <f>IF(AC2696="","",VLOOKUP(AC2696,状态名词!A:C,3,FALSE))</f>
        <v>回避率</v>
      </c>
      <c r="AF2696" s="90">
        <v>200</v>
      </c>
    </row>
    <row r="2697" spans="1:32">
      <c r="I2697" s="90" t="str">
        <f>IF(H2697="",I2696,VLOOKUP(H2697,装备类型!A:B,2,FALSE))</f>
        <v>胸部</v>
      </c>
      <c r="J2697" s="90">
        <v>6</v>
      </c>
      <c r="K2697" s="90" t="s">
        <v>3137</v>
      </c>
      <c r="L2697" s="90" t="s">
        <v>4184</v>
      </c>
      <c r="O2697" s="90">
        <v>1</v>
      </c>
      <c r="P2697" s="90">
        <v>60</v>
      </c>
      <c r="Q2697" s="55">
        <f t="shared" si="86"/>
        <v>67</v>
      </c>
      <c r="R2697" s="90">
        <v>5</v>
      </c>
      <c r="T2697" s="90" t="s">
        <v>3495</v>
      </c>
      <c r="U2697" s="90">
        <v>33562</v>
      </c>
      <c r="Y2697" s="90" t="str">
        <f>IF(VLOOKUP(I2697,属性值!A:F,2,FALSE)&lt;17,"",IF(P2697="","",INT(VLOOKUP(P2697,属性值!A:G,R2697+1,FALSE)*VLOOKUP(I2697,属性值!A:F,5,FALSE))))</f>
        <v/>
      </c>
      <c r="Z2697" s="90" t="str">
        <f t="shared" si="87"/>
        <v/>
      </c>
      <c r="AA2697" s="90">
        <f>IF(VLOOKUP(I2697,属性值!A:B,2,FALSE)&gt;16,"",IF(P2697="","",INT(VLOOKUP(P2697,属性值!I:O,R2697+1,FALSE)*VLOOKUP(I2697,属性值!A:D,3,FALSE))))</f>
        <v>1285</v>
      </c>
      <c r="AB2697" s="90">
        <f>IF(VLOOKUP(I2697,属性值!A:B,2,FALSE)&gt;16,"",IF(P2697="","",INT(VLOOKUP(P2697,属性值!I:O,R2697+1,FALSE)*VLOOKUP(I2697,属性值!A:D,4,FALSE))))</f>
        <v>642</v>
      </c>
      <c r="AC2697" s="90">
        <v>58</v>
      </c>
      <c r="AD2697" s="90" t="str">
        <f>IF(AC2697="","",VLOOKUP(AC2697,状态名词!A:C,2,FALSE))</f>
        <v>vit</v>
      </c>
      <c r="AE2697" s="90" t="str">
        <f>IF(AC2697="","",VLOOKUP(AC2697,状态名词!A:C,3,FALSE))</f>
        <v>体力</v>
      </c>
      <c r="AF2697" s="90">
        <v>85</v>
      </c>
    </row>
    <row r="2698" spans="1:32">
      <c r="I2698" s="90" t="str">
        <f>IF(H2698="",I2697,VLOOKUP(H2698,装备类型!A:B,2,FALSE))</f>
        <v>胸部</v>
      </c>
      <c r="L2698" s="90" t="s">
        <v>225</v>
      </c>
      <c r="Q2698" s="55" t="str">
        <f t="shared" si="86"/>
        <v/>
      </c>
      <c r="Y2698" s="90" t="str">
        <f>IF(VLOOKUP(I2698,属性值!A:F,2,FALSE)&lt;17,"",IF(P2698="","",INT(VLOOKUP(P2698,属性值!A:G,R2698+1,FALSE)*VLOOKUP(I2698,属性值!A:F,5,FALSE))))</f>
        <v/>
      </c>
      <c r="Z2698" s="90" t="str">
        <f t="shared" si="87"/>
        <v/>
      </c>
      <c r="AA2698" s="90" t="str">
        <f>IF(VLOOKUP(I2698,属性值!A:B,2,FALSE)&gt;16,"",IF(P2698="","",INT(VLOOKUP(P2698,属性值!I:O,R2698+1,FALSE)*VLOOKUP(I2698,属性值!A:D,3,FALSE))))</f>
        <v/>
      </c>
      <c r="AB2698" s="90" t="str">
        <f>IF(VLOOKUP(I2698,属性值!A:B,2,FALSE)&gt;16,"",IF(P2698="","",INT(VLOOKUP(P2698,属性值!I:O,R2698+1,FALSE)*VLOOKUP(I2698,属性值!A:D,4,FALSE))))</f>
        <v/>
      </c>
      <c r="AC2698" s="90">
        <v>60</v>
      </c>
      <c r="AD2698" s="90" t="str">
        <f>IF(AC2698="","",VLOOKUP(AC2698,状态名词!A:C,2,FALSE))</f>
        <v>health</v>
      </c>
      <c r="AE2698" s="90" t="str">
        <f>IF(AC2698="","",VLOOKUP(AC2698,状态名词!A:C,3,FALSE))</f>
        <v>固定血量</v>
      </c>
      <c r="AF2698" s="90">
        <v>440</v>
      </c>
    </row>
    <row r="2699" spans="1:32">
      <c r="I2699" s="90" t="str">
        <f>IF(H2699="",I2698,VLOOKUP(H2699,装备类型!A:B,2,FALSE))</f>
        <v>胸部</v>
      </c>
      <c r="L2699" s="90" t="s">
        <v>225</v>
      </c>
      <c r="Q2699" s="55" t="str">
        <f t="shared" si="86"/>
        <v/>
      </c>
      <c r="Y2699" s="90" t="str">
        <f>IF(VLOOKUP(I2699,属性值!A:F,2,FALSE)&lt;17,"",IF(P2699="","",INT(VLOOKUP(P2699,属性值!A:G,R2699+1,FALSE)*VLOOKUP(I2699,属性值!A:F,5,FALSE))))</f>
        <v/>
      </c>
      <c r="Z2699" s="90" t="str">
        <f t="shared" si="87"/>
        <v/>
      </c>
      <c r="AA2699" s="90" t="str">
        <f>IF(VLOOKUP(I2699,属性值!A:B,2,FALSE)&gt;16,"",IF(P2699="","",INT(VLOOKUP(P2699,属性值!I:O,R2699+1,FALSE)*VLOOKUP(I2699,属性值!A:D,3,FALSE))))</f>
        <v/>
      </c>
      <c r="AB2699" s="90" t="str">
        <f>IF(VLOOKUP(I2699,属性值!A:B,2,FALSE)&gt;16,"",IF(P2699="","",INT(VLOOKUP(P2699,属性值!I:O,R2699+1,FALSE)*VLOOKUP(I2699,属性值!A:D,4,FALSE))))</f>
        <v/>
      </c>
      <c r="AC2699" s="90">
        <v>70</v>
      </c>
      <c r="AD2699" s="90" t="str">
        <f>IF(AC2699="","",VLOOKUP(AC2699,状态名词!A:C,2,FALSE))</f>
        <v>eva</v>
      </c>
      <c r="AE2699" s="90" t="str">
        <f>IF(AC2699="","",VLOOKUP(AC2699,状态名词!A:C,3,FALSE))</f>
        <v>回避率</v>
      </c>
      <c r="AF2699" s="90">
        <v>220</v>
      </c>
    </row>
    <row r="2700" spans="1:32">
      <c r="A2700" s="90">
        <v>16309</v>
      </c>
      <c r="B2700" s="90">
        <v>10</v>
      </c>
      <c r="C2700" s="90">
        <v>1</v>
      </c>
      <c r="D2700" s="90">
        <v>10</v>
      </c>
      <c r="E2700" s="90">
        <v>3</v>
      </c>
      <c r="H2700" s="90">
        <v>13</v>
      </c>
      <c r="I2700" s="90" t="str">
        <f>IF(H2700="",I2699,VLOOKUP(H2700,装备类型!A:B,2,FALSE))</f>
        <v>腿部</v>
      </c>
      <c r="J2700" s="90">
        <v>1</v>
      </c>
      <c r="K2700" s="90" t="s">
        <v>3138</v>
      </c>
      <c r="L2700" s="90" t="s">
        <v>6485</v>
      </c>
      <c r="O2700" s="90">
        <v>1</v>
      </c>
      <c r="P2700" s="90">
        <v>10</v>
      </c>
      <c r="Q2700" s="55">
        <f t="shared" si="86"/>
        <v>10</v>
      </c>
      <c r="R2700" s="90">
        <v>1</v>
      </c>
      <c r="T2700" s="90" t="s">
        <v>3496</v>
      </c>
      <c r="Y2700" s="90" t="str">
        <f>IF(VLOOKUP(I2700,属性值!A:F,2,FALSE)&lt;17,"",IF(P2700="","",INT(VLOOKUP(P2700,属性值!A:G,R2700+1,FALSE)*VLOOKUP(I2700,属性值!A:F,5,FALSE))))</f>
        <v/>
      </c>
      <c r="Z2700" s="90" t="str">
        <f t="shared" si="87"/>
        <v/>
      </c>
      <c r="AA2700" s="90">
        <f>IF(VLOOKUP(I2700,属性值!A:B,2,FALSE)&gt;16,"",IF(P2700="","",INT(VLOOKUP(P2700,属性值!I:O,R2700+1,FALSE)*VLOOKUP(I2700,属性值!A:D,3,FALSE))))</f>
        <v>130</v>
      </c>
      <c r="AB2700" s="90">
        <f>IF(VLOOKUP(I2700,属性值!A:B,2,FALSE)&gt;16,"",IF(P2700="","",INT(VLOOKUP(P2700,属性值!I:O,R2700+1,FALSE)*VLOOKUP(I2700,属性值!A:D,4,FALSE))))</f>
        <v>65</v>
      </c>
      <c r="AD2700" s="90" t="str">
        <f>IF(AC2700="","",VLOOKUP(AC2700,状态名词!A:C,2,FALSE))</f>
        <v/>
      </c>
      <c r="AE2700" s="90" t="str">
        <f>IF(AC2700="","",VLOOKUP(AC2700,状态名词!A:C,3,FALSE))</f>
        <v/>
      </c>
    </row>
    <row r="2701" spans="1:32">
      <c r="I2701" s="90" t="str">
        <f>IF(H2701="",I2700,VLOOKUP(H2701,装备类型!A:B,2,FALSE))</f>
        <v>腿部</v>
      </c>
      <c r="J2701" s="90">
        <v>2</v>
      </c>
      <c r="K2701" s="90" t="s">
        <v>3139</v>
      </c>
      <c r="L2701" s="90" t="s">
        <v>4184</v>
      </c>
      <c r="O2701" s="90">
        <v>1</v>
      </c>
      <c r="P2701" s="90">
        <v>20</v>
      </c>
      <c r="Q2701" s="55">
        <f t="shared" si="86"/>
        <v>21</v>
      </c>
      <c r="R2701" s="90">
        <v>2</v>
      </c>
      <c r="T2701" s="90" t="s">
        <v>3496</v>
      </c>
      <c r="Y2701" s="90" t="str">
        <f>IF(VLOOKUP(I2701,属性值!A:F,2,FALSE)&lt;17,"",IF(P2701="","",INT(VLOOKUP(P2701,属性值!A:G,R2701+1,FALSE)*VLOOKUP(I2701,属性值!A:F,5,FALSE))))</f>
        <v/>
      </c>
      <c r="Z2701" s="90" t="str">
        <f t="shared" si="87"/>
        <v/>
      </c>
      <c r="AA2701" s="90">
        <f>IF(VLOOKUP(I2701,属性值!A:B,2,FALSE)&gt;16,"",IF(P2701="","",INT(VLOOKUP(P2701,属性值!I:O,R2701+1,FALSE)*VLOOKUP(I2701,属性值!A:D,3,FALSE))))</f>
        <v>228</v>
      </c>
      <c r="AB2701" s="90">
        <f>IF(VLOOKUP(I2701,属性值!A:B,2,FALSE)&gt;16,"",IF(P2701="","",INT(VLOOKUP(P2701,属性值!I:O,R2701+1,FALSE)*VLOOKUP(I2701,属性值!A:D,4,FALSE))))</f>
        <v>114</v>
      </c>
      <c r="AC2701" s="90">
        <v>58</v>
      </c>
      <c r="AD2701" s="90" t="str">
        <f>IF(AC2701="","",VLOOKUP(AC2701,状态名词!A:C,2,FALSE))</f>
        <v>vit</v>
      </c>
      <c r="AE2701" s="90" t="str">
        <f>IF(AC2701="","",VLOOKUP(AC2701,状态名词!A:C,3,FALSE))</f>
        <v>体力</v>
      </c>
      <c r="AF2701" s="90">
        <v>40</v>
      </c>
    </row>
    <row r="2702" spans="1:32">
      <c r="I2702" s="90" t="str">
        <f>IF(H2702="",I2701,VLOOKUP(H2702,装备类型!A:B,2,FALSE))</f>
        <v>腿部</v>
      </c>
      <c r="J2702" s="90">
        <v>3</v>
      </c>
      <c r="K2702" s="90" t="s">
        <v>3140</v>
      </c>
      <c r="L2702" s="90" t="s">
        <v>4184</v>
      </c>
      <c r="O2702" s="90">
        <v>1</v>
      </c>
      <c r="P2702" s="90">
        <v>30</v>
      </c>
      <c r="Q2702" s="55">
        <f t="shared" si="86"/>
        <v>33</v>
      </c>
      <c r="R2702" s="90">
        <v>3</v>
      </c>
      <c r="T2702" s="90" t="s">
        <v>3496</v>
      </c>
      <c r="Y2702" s="90" t="str">
        <f>IF(VLOOKUP(I2702,属性值!A:F,2,FALSE)&lt;17,"",IF(P2702="","",INT(VLOOKUP(P2702,属性值!A:G,R2702+1,FALSE)*VLOOKUP(I2702,属性值!A:F,5,FALSE))))</f>
        <v/>
      </c>
      <c r="Z2702" s="90" t="str">
        <f t="shared" si="87"/>
        <v/>
      </c>
      <c r="AA2702" s="90">
        <f>IF(VLOOKUP(I2702,属性值!A:B,2,FALSE)&gt;16,"",IF(P2702="","",INT(VLOOKUP(P2702,属性值!I:O,R2702+1,FALSE)*VLOOKUP(I2702,属性值!A:D,3,FALSE))))</f>
        <v>342</v>
      </c>
      <c r="AB2702" s="90">
        <f>IF(VLOOKUP(I2702,属性值!A:B,2,FALSE)&gt;16,"",IF(P2702="","",INT(VLOOKUP(P2702,属性值!I:O,R2702+1,FALSE)*VLOOKUP(I2702,属性值!A:D,4,FALSE))))</f>
        <v>171</v>
      </c>
      <c r="AC2702" s="90">
        <v>58</v>
      </c>
      <c r="AD2702" s="90" t="str">
        <f>IF(AC2702="","",VLOOKUP(AC2702,状态名词!A:C,2,FALSE))</f>
        <v>vit</v>
      </c>
      <c r="AE2702" s="90" t="str">
        <f>IF(AC2702="","",VLOOKUP(AC2702,状态名词!A:C,3,FALSE))</f>
        <v>体力</v>
      </c>
      <c r="AF2702" s="90">
        <v>50</v>
      </c>
    </row>
    <row r="2703" spans="1:32">
      <c r="I2703" s="90" t="str">
        <f>IF(H2703="",I2702,VLOOKUP(H2703,装备类型!A:B,2,FALSE))</f>
        <v>腿部</v>
      </c>
      <c r="L2703" s="90" t="s">
        <v>225</v>
      </c>
      <c r="Q2703" s="55" t="str">
        <f t="shared" si="86"/>
        <v/>
      </c>
      <c r="Y2703" s="90" t="str">
        <f>IF(VLOOKUP(I2703,属性值!A:F,2,FALSE)&lt;17,"",IF(P2703="","",INT(VLOOKUP(P2703,属性值!A:G,R2703+1,FALSE)*VLOOKUP(I2703,属性值!A:F,5,FALSE))))</f>
        <v/>
      </c>
      <c r="Z2703" s="90" t="str">
        <f t="shared" si="87"/>
        <v/>
      </c>
      <c r="AA2703" s="90" t="str">
        <f>IF(VLOOKUP(I2703,属性值!A:B,2,FALSE)&gt;16,"",IF(P2703="","",INT(VLOOKUP(P2703,属性值!I:O,R2703+1,FALSE)*VLOOKUP(I2703,属性值!A:D,3,FALSE))))</f>
        <v/>
      </c>
      <c r="AB2703" s="90" t="str">
        <f>IF(VLOOKUP(I2703,属性值!A:B,2,FALSE)&gt;16,"",IF(P2703="","",INT(VLOOKUP(P2703,属性值!I:O,R2703+1,FALSE)*VLOOKUP(I2703,属性值!A:D,4,FALSE))))</f>
        <v/>
      </c>
      <c r="AC2703" s="90">
        <v>21</v>
      </c>
      <c r="AD2703" s="90" t="str">
        <f>IF(AC2703="","",VLOOKUP(AC2703,状态名词!A:C,2,FALSE))</f>
        <v>speed</v>
      </c>
      <c r="AE2703" s="90" t="str">
        <f>IF(AC2703="","",VLOOKUP(AC2703,状态名词!A:C,3,FALSE))</f>
        <v>速度+</v>
      </c>
      <c r="AF2703" s="90">
        <v>250</v>
      </c>
    </row>
    <row r="2704" spans="1:32">
      <c r="I2704" s="90" t="str">
        <f>IF(H2704="",I2703,VLOOKUP(H2704,装备类型!A:B,2,FALSE))</f>
        <v>腿部</v>
      </c>
      <c r="J2704" s="90">
        <v>4</v>
      </c>
      <c r="K2704" s="90" t="s">
        <v>3141</v>
      </c>
      <c r="L2704" s="90" t="s">
        <v>4184</v>
      </c>
      <c r="O2704" s="90">
        <v>1</v>
      </c>
      <c r="P2704" s="90">
        <v>40</v>
      </c>
      <c r="Q2704" s="55">
        <f t="shared" si="86"/>
        <v>45</v>
      </c>
      <c r="R2704" s="90">
        <v>4</v>
      </c>
      <c r="T2704" s="90" t="s">
        <v>3496</v>
      </c>
      <c r="Y2704" s="90" t="str">
        <f>IF(VLOOKUP(I2704,属性值!A:F,2,FALSE)&lt;17,"",IF(P2704="","",INT(VLOOKUP(P2704,属性值!A:G,R2704+1,FALSE)*VLOOKUP(I2704,属性值!A:F,5,FALSE))))</f>
        <v/>
      </c>
      <c r="Z2704" s="90" t="str">
        <f t="shared" si="87"/>
        <v/>
      </c>
      <c r="AA2704" s="90">
        <f>IF(VLOOKUP(I2704,属性值!A:B,2,FALSE)&gt;16,"",IF(P2704="","",INT(VLOOKUP(P2704,属性值!I:O,R2704+1,FALSE)*VLOOKUP(I2704,属性值!A:D,3,FALSE))))</f>
        <v>572</v>
      </c>
      <c r="AB2704" s="90">
        <f>IF(VLOOKUP(I2704,属性值!A:B,2,FALSE)&gt;16,"",IF(P2704="","",INT(VLOOKUP(P2704,属性值!I:O,R2704+1,FALSE)*VLOOKUP(I2704,属性值!A:D,4,FALSE))))</f>
        <v>286</v>
      </c>
      <c r="AC2704" s="90">
        <v>58</v>
      </c>
      <c r="AD2704" s="90" t="str">
        <f>IF(AC2704="","",VLOOKUP(AC2704,状态名词!A:C,2,FALSE))</f>
        <v>vit</v>
      </c>
      <c r="AE2704" s="90" t="str">
        <f>IF(AC2704="","",VLOOKUP(AC2704,状态名词!A:C,3,FALSE))</f>
        <v>体力</v>
      </c>
      <c r="AF2704" s="90">
        <v>60</v>
      </c>
    </row>
    <row r="2705" spans="1:32">
      <c r="I2705" s="90" t="str">
        <f>IF(H2705="",I2704,VLOOKUP(H2705,装备类型!A:B,2,FALSE))</f>
        <v>腿部</v>
      </c>
      <c r="L2705" s="90" t="s">
        <v>225</v>
      </c>
      <c r="Q2705" s="55" t="str">
        <f t="shared" si="86"/>
        <v/>
      </c>
      <c r="Y2705" s="90" t="str">
        <f>IF(VLOOKUP(I2705,属性值!A:F,2,FALSE)&lt;17,"",IF(P2705="","",INT(VLOOKUP(P2705,属性值!A:G,R2705+1,FALSE)*VLOOKUP(I2705,属性值!A:F,5,FALSE))))</f>
        <v/>
      </c>
      <c r="Z2705" s="90" t="str">
        <f t="shared" si="87"/>
        <v/>
      </c>
      <c r="AA2705" s="90" t="str">
        <f>IF(VLOOKUP(I2705,属性值!A:B,2,FALSE)&gt;16,"",IF(P2705="","",INT(VLOOKUP(P2705,属性值!I:O,R2705+1,FALSE)*VLOOKUP(I2705,属性值!A:D,3,FALSE))))</f>
        <v/>
      </c>
      <c r="AB2705" s="90" t="str">
        <f>IF(VLOOKUP(I2705,属性值!A:B,2,FALSE)&gt;16,"",IF(P2705="","",INT(VLOOKUP(P2705,属性值!I:O,R2705+1,FALSE)*VLOOKUP(I2705,属性值!A:D,4,FALSE))))</f>
        <v/>
      </c>
      <c r="AC2705" s="90">
        <v>21</v>
      </c>
      <c r="AD2705" s="90" t="str">
        <f>IF(AC2705="","",VLOOKUP(AC2705,状态名词!A:C,2,FALSE))</f>
        <v>speed</v>
      </c>
      <c r="AE2705" s="90" t="str">
        <f>IF(AC2705="","",VLOOKUP(AC2705,状态名词!A:C,3,FALSE))</f>
        <v>速度+</v>
      </c>
      <c r="AF2705" s="90">
        <v>300</v>
      </c>
    </row>
    <row r="2706" spans="1:32">
      <c r="I2706" s="90" t="str">
        <f>IF(H2706="",I2705,VLOOKUP(H2706,装备类型!A:B,2,FALSE))</f>
        <v>腿部</v>
      </c>
      <c r="L2706" s="90" t="s">
        <v>225</v>
      </c>
      <c r="Q2706" s="55" t="str">
        <f t="shared" si="86"/>
        <v/>
      </c>
      <c r="Y2706" s="90" t="str">
        <f>IF(VLOOKUP(I2706,属性值!A:F,2,FALSE)&lt;17,"",IF(P2706="","",INT(VLOOKUP(P2706,属性值!A:G,R2706+1,FALSE)*VLOOKUP(I2706,属性值!A:F,5,FALSE))))</f>
        <v/>
      </c>
      <c r="Z2706" s="90" t="str">
        <f t="shared" si="87"/>
        <v/>
      </c>
      <c r="AA2706" s="90" t="str">
        <f>IF(VLOOKUP(I2706,属性值!A:B,2,FALSE)&gt;16,"",IF(P2706="","",INT(VLOOKUP(P2706,属性值!I:O,R2706+1,FALSE)*VLOOKUP(I2706,属性值!A:D,3,FALSE))))</f>
        <v/>
      </c>
      <c r="AB2706" s="90" t="str">
        <f>IF(VLOOKUP(I2706,属性值!A:B,2,FALSE)&gt;16,"",IF(P2706="","",INT(VLOOKUP(P2706,属性值!I:O,R2706+1,FALSE)*VLOOKUP(I2706,属性值!A:D,4,FALSE))))</f>
        <v/>
      </c>
      <c r="AC2706" s="90">
        <v>70</v>
      </c>
      <c r="AD2706" s="90" t="str">
        <f>IF(AC2706="","",VLOOKUP(AC2706,状态名词!A:C,2,FALSE))</f>
        <v>eva</v>
      </c>
      <c r="AE2706" s="90" t="str">
        <f>IF(AC2706="","",VLOOKUP(AC2706,状态名词!A:C,3,FALSE))</f>
        <v>回避率</v>
      </c>
      <c r="AF2706" s="90">
        <v>140</v>
      </c>
    </row>
    <row r="2707" spans="1:32">
      <c r="I2707" s="90" t="str">
        <f>IF(H2707="",I2706,VLOOKUP(H2707,装备类型!A:B,2,FALSE))</f>
        <v>腿部</v>
      </c>
      <c r="J2707" s="90">
        <v>5</v>
      </c>
      <c r="K2707" s="90" t="s">
        <v>3142</v>
      </c>
      <c r="L2707" s="90" t="s">
        <v>4184</v>
      </c>
      <c r="O2707" s="90">
        <v>1</v>
      </c>
      <c r="P2707" s="90">
        <v>50</v>
      </c>
      <c r="Q2707" s="55">
        <f t="shared" si="86"/>
        <v>57</v>
      </c>
      <c r="R2707" s="90">
        <v>5</v>
      </c>
      <c r="T2707" s="90" t="s">
        <v>3496</v>
      </c>
      <c r="U2707" s="90">
        <v>33561</v>
      </c>
      <c r="Y2707" s="90" t="str">
        <f>IF(VLOOKUP(I2707,属性值!A:F,2,FALSE)&lt;17,"",IF(P2707="","",INT(VLOOKUP(P2707,属性值!A:G,R2707+1,FALSE)*VLOOKUP(I2707,属性值!A:F,5,FALSE))))</f>
        <v/>
      </c>
      <c r="Z2707" s="90" t="str">
        <f t="shared" si="87"/>
        <v/>
      </c>
      <c r="AA2707" s="90">
        <f>IF(VLOOKUP(I2707,属性值!A:B,2,FALSE)&gt;16,"",IF(P2707="","",INT(VLOOKUP(P2707,属性值!I:O,R2707+1,FALSE)*VLOOKUP(I2707,属性值!A:D,3,FALSE))))</f>
        <v>979</v>
      </c>
      <c r="AB2707" s="90">
        <f>IF(VLOOKUP(I2707,属性值!A:B,2,FALSE)&gt;16,"",IF(P2707="","",INT(VLOOKUP(P2707,属性值!I:O,R2707+1,FALSE)*VLOOKUP(I2707,属性值!A:D,4,FALSE))))</f>
        <v>489</v>
      </c>
      <c r="AC2707" s="90">
        <v>58</v>
      </c>
      <c r="AD2707" s="90" t="str">
        <f>IF(AC2707="","",VLOOKUP(AC2707,状态名词!A:C,2,FALSE))</f>
        <v>vit</v>
      </c>
      <c r="AE2707" s="90" t="str">
        <f>IF(AC2707="","",VLOOKUP(AC2707,状态名词!A:C,3,FALSE))</f>
        <v>体力</v>
      </c>
      <c r="AF2707" s="90">
        <v>80</v>
      </c>
    </row>
    <row r="2708" spans="1:32">
      <c r="I2708" s="90" t="str">
        <f>IF(H2708="",I2707,VLOOKUP(H2708,装备类型!A:B,2,FALSE))</f>
        <v>腿部</v>
      </c>
      <c r="L2708" s="90" t="s">
        <v>225</v>
      </c>
      <c r="Q2708" s="55" t="str">
        <f t="shared" si="86"/>
        <v/>
      </c>
      <c r="Y2708" s="90" t="str">
        <f>IF(VLOOKUP(I2708,属性值!A:F,2,FALSE)&lt;17,"",IF(P2708="","",INT(VLOOKUP(P2708,属性值!A:G,R2708+1,FALSE)*VLOOKUP(I2708,属性值!A:F,5,FALSE))))</f>
        <v/>
      </c>
      <c r="Z2708" s="90" t="str">
        <f t="shared" si="87"/>
        <v/>
      </c>
      <c r="AA2708" s="90" t="str">
        <f>IF(VLOOKUP(I2708,属性值!A:B,2,FALSE)&gt;16,"",IF(P2708="","",INT(VLOOKUP(P2708,属性值!I:O,R2708+1,FALSE)*VLOOKUP(I2708,属性值!A:D,3,FALSE))))</f>
        <v/>
      </c>
      <c r="AB2708" s="90" t="str">
        <f>IF(VLOOKUP(I2708,属性值!A:B,2,FALSE)&gt;16,"",IF(P2708="","",INT(VLOOKUP(P2708,属性值!I:O,R2708+1,FALSE)*VLOOKUP(I2708,属性值!A:D,4,FALSE))))</f>
        <v/>
      </c>
      <c r="AC2708" s="90">
        <v>21</v>
      </c>
      <c r="AD2708" s="90" t="str">
        <f>IF(AC2708="","",VLOOKUP(AC2708,状态名词!A:C,2,FALSE))</f>
        <v>speed</v>
      </c>
      <c r="AE2708" s="90" t="str">
        <f>IF(AC2708="","",VLOOKUP(AC2708,状态名词!A:C,3,FALSE))</f>
        <v>速度+</v>
      </c>
      <c r="AF2708" s="90">
        <v>400</v>
      </c>
    </row>
    <row r="2709" spans="1:32">
      <c r="I2709" s="90" t="str">
        <f>IF(H2709="",I2708,VLOOKUP(H2709,装备类型!A:B,2,FALSE))</f>
        <v>腿部</v>
      </c>
      <c r="L2709" s="90" t="s">
        <v>225</v>
      </c>
      <c r="Q2709" s="55" t="str">
        <f t="shared" si="86"/>
        <v/>
      </c>
      <c r="Y2709" s="90" t="str">
        <f>IF(VLOOKUP(I2709,属性值!A:F,2,FALSE)&lt;17,"",IF(P2709="","",INT(VLOOKUP(P2709,属性值!A:G,R2709+1,FALSE)*VLOOKUP(I2709,属性值!A:F,5,FALSE))))</f>
        <v/>
      </c>
      <c r="Z2709" s="90" t="str">
        <f t="shared" si="87"/>
        <v/>
      </c>
      <c r="AA2709" s="90" t="str">
        <f>IF(VLOOKUP(I2709,属性值!A:B,2,FALSE)&gt;16,"",IF(P2709="","",INT(VLOOKUP(P2709,属性值!I:O,R2709+1,FALSE)*VLOOKUP(I2709,属性值!A:D,3,FALSE))))</f>
        <v/>
      </c>
      <c r="AB2709" s="90" t="str">
        <f>IF(VLOOKUP(I2709,属性值!A:B,2,FALSE)&gt;16,"",IF(P2709="","",INT(VLOOKUP(P2709,属性值!I:O,R2709+1,FALSE)*VLOOKUP(I2709,属性值!A:D,4,FALSE))))</f>
        <v/>
      </c>
      <c r="AC2709" s="90">
        <v>70</v>
      </c>
      <c r="AD2709" s="90" t="str">
        <f>IF(AC2709="","",VLOOKUP(AC2709,状态名词!A:C,2,FALSE))</f>
        <v>eva</v>
      </c>
      <c r="AE2709" s="90" t="str">
        <f>IF(AC2709="","",VLOOKUP(AC2709,状态名词!A:C,3,FALSE))</f>
        <v>回避率</v>
      </c>
      <c r="AF2709" s="90">
        <v>200</v>
      </c>
    </row>
    <row r="2710" spans="1:32">
      <c r="I2710" s="90" t="str">
        <f>IF(H2710="",I2709,VLOOKUP(H2710,装备类型!A:B,2,FALSE))</f>
        <v>腿部</v>
      </c>
      <c r="J2710" s="90">
        <v>6</v>
      </c>
      <c r="K2710" s="90" t="s">
        <v>3143</v>
      </c>
      <c r="L2710" s="90" t="s">
        <v>4184</v>
      </c>
      <c r="O2710" s="90">
        <v>1</v>
      </c>
      <c r="P2710" s="90">
        <v>60</v>
      </c>
      <c r="Q2710" s="55">
        <f t="shared" si="86"/>
        <v>67</v>
      </c>
      <c r="R2710" s="90">
        <v>5</v>
      </c>
      <c r="T2710" s="90" t="s">
        <v>3496</v>
      </c>
      <c r="U2710" s="90">
        <v>33562</v>
      </c>
      <c r="Y2710" s="90" t="str">
        <f>IF(VLOOKUP(I2710,属性值!A:F,2,FALSE)&lt;17,"",IF(P2710="","",INT(VLOOKUP(P2710,属性值!A:G,R2710+1,FALSE)*VLOOKUP(I2710,属性值!A:F,5,FALSE))))</f>
        <v/>
      </c>
      <c r="Z2710" s="90" t="str">
        <f t="shared" si="87"/>
        <v/>
      </c>
      <c r="AA2710" s="90">
        <f>IF(VLOOKUP(I2710,属性值!A:B,2,FALSE)&gt;16,"",IF(P2710="","",INT(VLOOKUP(P2710,属性值!I:O,R2710+1,FALSE)*VLOOKUP(I2710,属性值!A:D,3,FALSE))))</f>
        <v>1285</v>
      </c>
      <c r="AB2710" s="90">
        <f>IF(VLOOKUP(I2710,属性值!A:B,2,FALSE)&gt;16,"",IF(P2710="","",INT(VLOOKUP(P2710,属性值!I:O,R2710+1,FALSE)*VLOOKUP(I2710,属性值!A:D,4,FALSE))))</f>
        <v>642</v>
      </c>
      <c r="AC2710" s="90">
        <v>58</v>
      </c>
      <c r="AD2710" s="90" t="str">
        <f>IF(AC2710="","",VLOOKUP(AC2710,状态名词!A:C,2,FALSE))</f>
        <v>vit</v>
      </c>
      <c r="AE2710" s="90" t="str">
        <f>IF(AC2710="","",VLOOKUP(AC2710,状态名词!A:C,3,FALSE))</f>
        <v>体力</v>
      </c>
      <c r="AF2710" s="90">
        <v>85</v>
      </c>
    </row>
    <row r="2711" spans="1:32">
      <c r="I2711" s="90" t="str">
        <f>IF(H2711="",I2710,VLOOKUP(H2711,装备类型!A:B,2,FALSE))</f>
        <v>腿部</v>
      </c>
      <c r="L2711" s="90" t="s">
        <v>225</v>
      </c>
      <c r="Q2711" s="55" t="str">
        <f t="shared" ref="Q2711:Q2774" si="88">IF(R2711="","",IF(R2711=1,P2711,R2711*2-3+P2711))</f>
        <v/>
      </c>
      <c r="Y2711" s="90" t="str">
        <f>IF(VLOOKUP(I2711,属性值!A:F,2,FALSE)&lt;17,"",IF(P2711="","",INT(VLOOKUP(P2711,属性值!A:G,R2711+1,FALSE)*VLOOKUP(I2711,属性值!A:F,5,FALSE))))</f>
        <v/>
      </c>
      <c r="Z2711" s="90" t="str">
        <f t="shared" si="87"/>
        <v/>
      </c>
      <c r="AA2711" s="90" t="str">
        <f>IF(VLOOKUP(I2711,属性值!A:B,2,FALSE)&gt;16,"",IF(P2711="","",INT(VLOOKUP(P2711,属性值!I:O,R2711+1,FALSE)*VLOOKUP(I2711,属性值!A:D,3,FALSE))))</f>
        <v/>
      </c>
      <c r="AB2711" s="90" t="str">
        <f>IF(VLOOKUP(I2711,属性值!A:B,2,FALSE)&gt;16,"",IF(P2711="","",INT(VLOOKUP(P2711,属性值!I:O,R2711+1,FALSE)*VLOOKUP(I2711,属性值!A:D,4,FALSE))))</f>
        <v/>
      </c>
      <c r="AC2711" s="90">
        <v>21</v>
      </c>
      <c r="AD2711" s="90" t="str">
        <f>IF(AC2711="","",VLOOKUP(AC2711,状态名词!A:C,2,FALSE))</f>
        <v>speed</v>
      </c>
      <c r="AE2711" s="90" t="str">
        <f>IF(AC2711="","",VLOOKUP(AC2711,状态名词!A:C,3,FALSE))</f>
        <v>速度+</v>
      </c>
      <c r="AF2711" s="90">
        <v>440</v>
      </c>
    </row>
    <row r="2712" spans="1:32">
      <c r="I2712" s="90" t="str">
        <f>IF(H2712="",I2711,VLOOKUP(H2712,装备类型!A:B,2,FALSE))</f>
        <v>腿部</v>
      </c>
      <c r="L2712" s="90" t="s">
        <v>225</v>
      </c>
      <c r="Q2712" s="55" t="str">
        <f t="shared" si="88"/>
        <v/>
      </c>
      <c r="Y2712" s="90" t="str">
        <f>IF(VLOOKUP(I2712,属性值!A:F,2,FALSE)&lt;17,"",IF(P2712="","",INT(VLOOKUP(P2712,属性值!A:G,R2712+1,FALSE)*VLOOKUP(I2712,属性值!A:F,5,FALSE))))</f>
        <v/>
      </c>
      <c r="Z2712" s="90" t="str">
        <f t="shared" si="87"/>
        <v/>
      </c>
      <c r="AA2712" s="90" t="str">
        <f>IF(VLOOKUP(I2712,属性值!A:B,2,FALSE)&gt;16,"",IF(P2712="","",INT(VLOOKUP(P2712,属性值!I:O,R2712+1,FALSE)*VLOOKUP(I2712,属性值!A:D,3,FALSE))))</f>
        <v/>
      </c>
      <c r="AB2712" s="90" t="str">
        <f>IF(VLOOKUP(I2712,属性值!A:B,2,FALSE)&gt;16,"",IF(P2712="","",INT(VLOOKUP(P2712,属性值!I:O,R2712+1,FALSE)*VLOOKUP(I2712,属性值!A:D,4,FALSE))))</f>
        <v/>
      </c>
      <c r="AC2712" s="90">
        <v>70</v>
      </c>
      <c r="AD2712" s="90" t="str">
        <f>IF(AC2712="","",VLOOKUP(AC2712,状态名词!A:C,2,FALSE))</f>
        <v>eva</v>
      </c>
      <c r="AE2712" s="90" t="str">
        <f>IF(AC2712="","",VLOOKUP(AC2712,状态名词!A:C,3,FALSE))</f>
        <v>回避率</v>
      </c>
      <c r="AF2712" s="90">
        <v>220</v>
      </c>
    </row>
    <row r="2713" spans="1:32">
      <c r="A2713" s="90">
        <v>16310</v>
      </c>
      <c r="B2713" s="90">
        <v>10</v>
      </c>
      <c r="C2713" s="90">
        <v>1</v>
      </c>
      <c r="D2713" s="90">
        <v>10</v>
      </c>
      <c r="E2713" s="90">
        <v>3</v>
      </c>
      <c r="H2713" s="90">
        <v>14</v>
      </c>
      <c r="I2713" s="90" t="str">
        <f>IF(H2713="",I2712,VLOOKUP(H2713,装备类型!A:B,2,FALSE))</f>
        <v>戒指</v>
      </c>
      <c r="J2713" s="90">
        <v>1</v>
      </c>
      <c r="K2713" s="90" t="s">
        <v>2944</v>
      </c>
      <c r="L2713" s="90" t="s">
        <v>6485</v>
      </c>
      <c r="O2713" s="90">
        <v>1</v>
      </c>
      <c r="P2713" s="90">
        <v>10</v>
      </c>
      <c r="Q2713" s="55">
        <f t="shared" si="88"/>
        <v>10</v>
      </c>
      <c r="R2713" s="90">
        <v>1</v>
      </c>
      <c r="T2713" s="90" t="s">
        <v>3497</v>
      </c>
      <c r="Y2713" s="90" t="str">
        <f>IF(VLOOKUP(I2713,属性值!A:F,2,FALSE)&lt;17,"",IF(P2713="","",INT(VLOOKUP(P2713,属性值!A:G,R2713+1,FALSE)*VLOOKUP(I2713,属性值!A:F,5,FALSE))))</f>
        <v/>
      </c>
      <c r="Z2713" s="90" t="str">
        <f t="shared" si="87"/>
        <v/>
      </c>
      <c r="AA2713" s="90">
        <f>IF(VLOOKUP(I2713,属性值!A:B,2,FALSE)&gt;16,"",IF(P2713="","",INT(VLOOKUP(P2713,属性值!I:O,R2713+1,FALSE)*VLOOKUP(I2713,属性值!A:D,3,FALSE))))</f>
        <v>65</v>
      </c>
      <c r="AB2713" s="90">
        <f>IF(VLOOKUP(I2713,属性值!A:B,2,FALSE)&gt;16,"",IF(P2713="","",INT(VLOOKUP(P2713,属性值!I:O,R2713+1,FALSE)*VLOOKUP(I2713,属性值!A:D,4,FALSE))))</f>
        <v>130</v>
      </c>
      <c r="AD2713" s="90" t="str">
        <f>IF(AC2713="","",VLOOKUP(AC2713,状态名词!A:C,2,FALSE))</f>
        <v/>
      </c>
      <c r="AE2713" s="90" t="str">
        <f>IF(AC2713="","",VLOOKUP(AC2713,状态名词!A:C,3,FALSE))</f>
        <v/>
      </c>
    </row>
    <row r="2714" spans="1:32">
      <c r="I2714" s="90" t="str">
        <f>IF(H2714="",I2713,VLOOKUP(H2714,装备类型!A:B,2,FALSE))</f>
        <v>戒指</v>
      </c>
      <c r="J2714" s="90">
        <v>2</v>
      </c>
      <c r="K2714" s="90" t="s">
        <v>2945</v>
      </c>
      <c r="L2714" s="90" t="s">
        <v>4184</v>
      </c>
      <c r="O2714" s="90">
        <v>1</v>
      </c>
      <c r="P2714" s="90">
        <v>20</v>
      </c>
      <c r="Q2714" s="55">
        <f t="shared" si="88"/>
        <v>21</v>
      </c>
      <c r="R2714" s="90">
        <v>2</v>
      </c>
      <c r="T2714" s="90" t="s">
        <v>3497</v>
      </c>
      <c r="Y2714" s="90" t="str">
        <f>IF(VLOOKUP(I2714,属性值!A:F,2,FALSE)&lt;17,"",IF(P2714="","",INT(VLOOKUP(P2714,属性值!A:G,R2714+1,FALSE)*VLOOKUP(I2714,属性值!A:F,5,FALSE))))</f>
        <v/>
      </c>
      <c r="Z2714" s="90" t="str">
        <f t="shared" si="87"/>
        <v/>
      </c>
      <c r="AA2714" s="90">
        <f>IF(VLOOKUP(I2714,属性值!A:B,2,FALSE)&gt;16,"",IF(P2714="","",INT(VLOOKUP(P2714,属性值!I:O,R2714+1,FALSE)*VLOOKUP(I2714,属性值!A:D,3,FALSE))))</f>
        <v>114</v>
      </c>
      <c r="AB2714" s="90">
        <f>IF(VLOOKUP(I2714,属性值!A:B,2,FALSE)&gt;16,"",IF(P2714="","",INT(VLOOKUP(P2714,属性值!I:O,R2714+1,FALSE)*VLOOKUP(I2714,属性值!A:D,4,FALSE))))</f>
        <v>228</v>
      </c>
      <c r="AC2714" s="90">
        <v>54</v>
      </c>
      <c r="AD2714" s="90" t="str">
        <f>IF(AC2714="","",VLOOKUP(AC2714,状态名词!A:C,2,FALSE))</f>
        <v>spi</v>
      </c>
      <c r="AE2714" s="90" t="str">
        <f>IF(AC2714="","",VLOOKUP(AC2714,状态名词!A:C,3,FALSE))</f>
        <v>精神</v>
      </c>
      <c r="AF2714" s="90">
        <v>60</v>
      </c>
    </row>
    <row r="2715" spans="1:32">
      <c r="I2715" s="90" t="str">
        <f>IF(H2715="",I2714,VLOOKUP(H2715,装备类型!A:B,2,FALSE))</f>
        <v>戒指</v>
      </c>
      <c r="J2715" s="90">
        <v>3</v>
      </c>
      <c r="K2715" s="90" t="s">
        <v>2946</v>
      </c>
      <c r="L2715" s="90" t="s">
        <v>4184</v>
      </c>
      <c r="O2715" s="90">
        <v>1</v>
      </c>
      <c r="P2715" s="90">
        <v>30</v>
      </c>
      <c r="Q2715" s="55">
        <f t="shared" si="88"/>
        <v>33</v>
      </c>
      <c r="R2715" s="90">
        <v>3</v>
      </c>
      <c r="T2715" s="90" t="s">
        <v>3497</v>
      </c>
      <c r="Y2715" s="90" t="str">
        <f>IF(VLOOKUP(I2715,属性值!A:F,2,FALSE)&lt;17,"",IF(P2715="","",INT(VLOOKUP(P2715,属性值!A:G,R2715+1,FALSE)*VLOOKUP(I2715,属性值!A:F,5,FALSE))))</f>
        <v/>
      </c>
      <c r="Z2715" s="90" t="str">
        <f t="shared" si="87"/>
        <v/>
      </c>
      <c r="AA2715" s="90">
        <f>IF(VLOOKUP(I2715,属性值!A:B,2,FALSE)&gt;16,"",IF(P2715="","",INT(VLOOKUP(P2715,属性值!I:O,R2715+1,FALSE)*VLOOKUP(I2715,属性值!A:D,3,FALSE))))</f>
        <v>171</v>
      </c>
      <c r="AB2715" s="90">
        <f>IF(VLOOKUP(I2715,属性值!A:B,2,FALSE)&gt;16,"",IF(P2715="","",INT(VLOOKUP(P2715,属性值!I:O,R2715+1,FALSE)*VLOOKUP(I2715,属性值!A:D,4,FALSE))))</f>
        <v>342</v>
      </c>
      <c r="AC2715" s="90">
        <v>54</v>
      </c>
      <c r="AD2715" s="90" t="str">
        <f>IF(AC2715="","",VLOOKUP(AC2715,状态名词!A:C,2,FALSE))</f>
        <v>spi</v>
      </c>
      <c r="AE2715" s="90" t="str">
        <f>IF(AC2715="","",VLOOKUP(AC2715,状态名词!A:C,3,FALSE))</f>
        <v>精神</v>
      </c>
      <c r="AF2715" s="90">
        <v>80</v>
      </c>
    </row>
    <row r="2716" spans="1:32">
      <c r="I2716" s="90" t="str">
        <f>IF(H2716="",I2715,VLOOKUP(H2716,装备类型!A:B,2,FALSE))</f>
        <v>戒指</v>
      </c>
      <c r="L2716" s="90" t="s">
        <v>225</v>
      </c>
      <c r="Q2716" s="55" t="str">
        <f t="shared" si="88"/>
        <v/>
      </c>
      <c r="Y2716" s="90" t="str">
        <f>IF(VLOOKUP(I2716,属性值!A:F,2,FALSE)&lt;17,"",IF(P2716="","",INT(VLOOKUP(P2716,属性值!A:G,R2716+1,FALSE)*VLOOKUP(I2716,属性值!A:F,5,FALSE))))</f>
        <v/>
      </c>
      <c r="Z2716" s="90" t="str">
        <f t="shared" si="87"/>
        <v/>
      </c>
      <c r="AA2716" s="90" t="str">
        <f>IF(VLOOKUP(I2716,属性值!A:B,2,FALSE)&gt;16,"",IF(P2716="","",INT(VLOOKUP(P2716,属性值!I:O,R2716+1,FALSE)*VLOOKUP(I2716,属性值!A:D,3,FALSE))))</f>
        <v/>
      </c>
      <c r="AB2716" s="90" t="str">
        <f>IF(VLOOKUP(I2716,属性值!A:B,2,FALSE)&gt;16,"",IF(P2716="","",INT(VLOOKUP(P2716,属性值!I:O,R2716+1,FALSE)*VLOOKUP(I2716,属性值!A:D,4,FALSE))))</f>
        <v/>
      </c>
      <c r="AC2716" s="90">
        <v>23</v>
      </c>
      <c r="AD2716" s="90" t="str">
        <f>IF(AC2716="","",VLOOKUP(AC2716,状态名词!A:C,2,FALSE))</f>
        <v>steal</v>
      </c>
      <c r="AE2716" s="90" t="str">
        <f>IF(AC2716="","",VLOOKUP(AC2716,状态名词!A:C,3,FALSE))</f>
        <v>生命偷取</v>
      </c>
      <c r="AF2716" s="90">
        <v>250</v>
      </c>
    </row>
    <row r="2717" spans="1:32">
      <c r="I2717" s="90" t="str">
        <f>IF(H2717="",I2716,VLOOKUP(H2717,装备类型!A:B,2,FALSE))</f>
        <v>戒指</v>
      </c>
      <c r="J2717" s="90">
        <v>4</v>
      </c>
      <c r="K2717" s="90" t="s">
        <v>2947</v>
      </c>
      <c r="L2717" s="90" t="s">
        <v>4184</v>
      </c>
      <c r="O2717" s="90">
        <v>1</v>
      </c>
      <c r="P2717" s="90">
        <v>40</v>
      </c>
      <c r="Q2717" s="55">
        <f t="shared" si="88"/>
        <v>45</v>
      </c>
      <c r="R2717" s="90">
        <v>4</v>
      </c>
      <c r="T2717" s="90" t="s">
        <v>3497</v>
      </c>
      <c r="Y2717" s="90" t="str">
        <f>IF(VLOOKUP(I2717,属性值!A:F,2,FALSE)&lt;17,"",IF(P2717="","",INT(VLOOKUP(P2717,属性值!A:G,R2717+1,FALSE)*VLOOKUP(I2717,属性值!A:F,5,FALSE))))</f>
        <v/>
      </c>
      <c r="Z2717" s="90" t="str">
        <f t="shared" si="87"/>
        <v/>
      </c>
      <c r="AA2717" s="90">
        <f>IF(VLOOKUP(I2717,属性值!A:B,2,FALSE)&gt;16,"",IF(P2717="","",INT(VLOOKUP(P2717,属性值!I:O,R2717+1,FALSE)*VLOOKUP(I2717,属性值!A:D,3,FALSE))))</f>
        <v>286</v>
      </c>
      <c r="AB2717" s="90">
        <f>IF(VLOOKUP(I2717,属性值!A:B,2,FALSE)&gt;16,"",IF(P2717="","",INT(VLOOKUP(P2717,属性值!I:O,R2717+1,FALSE)*VLOOKUP(I2717,属性值!A:D,4,FALSE))))</f>
        <v>572</v>
      </c>
      <c r="AC2717" s="90">
        <v>54</v>
      </c>
      <c r="AD2717" s="90" t="str">
        <f>IF(AC2717="","",VLOOKUP(AC2717,状态名词!A:C,2,FALSE))</f>
        <v>spi</v>
      </c>
      <c r="AE2717" s="90" t="str">
        <f>IF(AC2717="","",VLOOKUP(AC2717,状态名词!A:C,3,FALSE))</f>
        <v>精神</v>
      </c>
      <c r="AF2717" s="90">
        <v>100</v>
      </c>
    </row>
    <row r="2718" spans="1:32">
      <c r="I2718" s="90" t="str">
        <f>IF(H2718="",I2717,VLOOKUP(H2718,装备类型!A:B,2,FALSE))</f>
        <v>戒指</v>
      </c>
      <c r="L2718" s="90" t="s">
        <v>225</v>
      </c>
      <c r="Q2718" s="55" t="str">
        <f t="shared" si="88"/>
        <v/>
      </c>
      <c r="Y2718" s="90" t="str">
        <f>IF(VLOOKUP(I2718,属性值!A:F,2,FALSE)&lt;17,"",IF(P2718="","",INT(VLOOKUP(P2718,属性值!A:G,R2718+1,FALSE)*VLOOKUP(I2718,属性值!A:F,5,FALSE))))</f>
        <v/>
      </c>
      <c r="Z2718" s="90" t="str">
        <f t="shared" si="87"/>
        <v/>
      </c>
      <c r="AA2718" s="90" t="str">
        <f>IF(VLOOKUP(I2718,属性值!A:B,2,FALSE)&gt;16,"",IF(P2718="","",INT(VLOOKUP(P2718,属性值!I:O,R2718+1,FALSE)*VLOOKUP(I2718,属性值!A:D,3,FALSE))))</f>
        <v/>
      </c>
      <c r="AB2718" s="90" t="str">
        <f>IF(VLOOKUP(I2718,属性值!A:B,2,FALSE)&gt;16,"",IF(P2718="","",INT(VLOOKUP(P2718,属性值!I:O,R2718+1,FALSE)*VLOOKUP(I2718,属性值!A:D,4,FALSE))))</f>
        <v/>
      </c>
      <c r="AC2718" s="90">
        <v>23</v>
      </c>
      <c r="AD2718" s="90" t="str">
        <f>IF(AC2718="","",VLOOKUP(AC2718,状态名词!A:C,2,FALSE))</f>
        <v>steal</v>
      </c>
      <c r="AE2718" s="90" t="str">
        <f>IF(AC2718="","",VLOOKUP(AC2718,状态名词!A:C,3,FALSE))</f>
        <v>生命偷取</v>
      </c>
      <c r="AF2718" s="90">
        <v>300</v>
      </c>
    </row>
    <row r="2719" spans="1:32">
      <c r="I2719" s="90" t="str">
        <f>IF(H2719="",I2718,VLOOKUP(H2719,装备类型!A:B,2,FALSE))</f>
        <v>戒指</v>
      </c>
      <c r="L2719" s="90" t="s">
        <v>225</v>
      </c>
      <c r="Q2719" s="55" t="str">
        <f t="shared" si="88"/>
        <v/>
      </c>
      <c r="Y2719" s="90" t="str">
        <f>IF(VLOOKUP(I2719,属性值!A:F,2,FALSE)&lt;17,"",IF(P2719="","",INT(VLOOKUP(P2719,属性值!A:G,R2719+1,FALSE)*VLOOKUP(I2719,属性值!A:F,5,FALSE))))</f>
        <v/>
      </c>
      <c r="Z2719" s="90" t="str">
        <f t="shared" si="87"/>
        <v/>
      </c>
      <c r="AA2719" s="90" t="str">
        <f>IF(VLOOKUP(I2719,属性值!A:B,2,FALSE)&gt;16,"",IF(P2719="","",INT(VLOOKUP(P2719,属性值!I:O,R2719+1,FALSE)*VLOOKUP(I2719,属性值!A:D,3,FALSE))))</f>
        <v/>
      </c>
      <c r="AB2719" s="90" t="str">
        <f>IF(VLOOKUP(I2719,属性值!A:B,2,FALSE)&gt;16,"",IF(P2719="","",INT(VLOOKUP(P2719,属性值!I:O,R2719+1,FALSE)*VLOOKUP(I2719,属性值!A:D,4,FALSE))))</f>
        <v/>
      </c>
      <c r="AC2719" s="90">
        <v>69</v>
      </c>
      <c r="AD2719" s="90" t="str">
        <f>IF(AC2719="","",VLOOKUP(AC2719,状态名词!A:C,2,FALSE))</f>
        <v>hit</v>
      </c>
      <c r="AE2719" s="90" t="str">
        <f>IF(AC2719="","",VLOOKUP(AC2719,状态名词!A:C,3,FALSE))</f>
        <v>命中率</v>
      </c>
      <c r="AF2719" s="90">
        <v>140</v>
      </c>
    </row>
    <row r="2720" spans="1:32">
      <c r="I2720" s="90" t="str">
        <f>IF(H2720="",I2719,VLOOKUP(H2720,装备类型!A:B,2,FALSE))</f>
        <v>戒指</v>
      </c>
      <c r="J2720" s="90">
        <v>5</v>
      </c>
      <c r="K2720" s="90" t="s">
        <v>2948</v>
      </c>
      <c r="L2720" s="90" t="s">
        <v>4184</v>
      </c>
      <c r="O2720" s="90">
        <v>1</v>
      </c>
      <c r="P2720" s="90">
        <v>50</v>
      </c>
      <c r="Q2720" s="55">
        <f t="shared" si="88"/>
        <v>57</v>
      </c>
      <c r="R2720" s="90">
        <v>5</v>
      </c>
      <c r="T2720" s="90" t="s">
        <v>3497</v>
      </c>
      <c r="U2720" s="90">
        <v>33563</v>
      </c>
      <c r="Y2720" s="90" t="str">
        <f>IF(VLOOKUP(I2720,属性值!A:F,2,FALSE)&lt;17,"",IF(P2720="","",INT(VLOOKUP(P2720,属性值!A:G,R2720+1,FALSE)*VLOOKUP(I2720,属性值!A:F,5,FALSE))))</f>
        <v/>
      </c>
      <c r="Z2720" s="90" t="str">
        <f t="shared" si="87"/>
        <v/>
      </c>
      <c r="AA2720" s="90">
        <f>IF(VLOOKUP(I2720,属性值!A:B,2,FALSE)&gt;16,"",IF(P2720="","",INT(VLOOKUP(P2720,属性值!I:O,R2720+1,FALSE)*VLOOKUP(I2720,属性值!A:D,3,FALSE))))</f>
        <v>489</v>
      </c>
      <c r="AB2720" s="90">
        <f>IF(VLOOKUP(I2720,属性值!A:B,2,FALSE)&gt;16,"",IF(P2720="","",INT(VLOOKUP(P2720,属性值!I:O,R2720+1,FALSE)*VLOOKUP(I2720,属性值!A:D,4,FALSE))))</f>
        <v>979</v>
      </c>
      <c r="AC2720" s="90">
        <v>54</v>
      </c>
      <c r="AD2720" s="90" t="str">
        <f>IF(AC2720="","",VLOOKUP(AC2720,状态名词!A:C,2,FALSE))</f>
        <v>spi</v>
      </c>
      <c r="AE2720" s="90" t="str">
        <f>IF(AC2720="","",VLOOKUP(AC2720,状态名词!A:C,3,FALSE))</f>
        <v>精神</v>
      </c>
      <c r="AF2720" s="90">
        <v>135</v>
      </c>
    </row>
    <row r="2721" spans="1:32">
      <c r="I2721" s="90" t="str">
        <f>IF(H2721="",I2720,VLOOKUP(H2721,装备类型!A:B,2,FALSE))</f>
        <v>戒指</v>
      </c>
      <c r="L2721" s="90" t="s">
        <v>225</v>
      </c>
      <c r="Q2721" s="55" t="str">
        <f t="shared" si="88"/>
        <v/>
      </c>
      <c r="Y2721" s="90" t="str">
        <f>IF(VLOOKUP(I2721,属性值!A:F,2,FALSE)&lt;17,"",IF(P2721="","",INT(VLOOKUP(P2721,属性值!A:G,R2721+1,FALSE)*VLOOKUP(I2721,属性值!A:F,5,FALSE))))</f>
        <v/>
      </c>
      <c r="Z2721" s="90" t="str">
        <f t="shared" si="87"/>
        <v/>
      </c>
      <c r="AA2721" s="90" t="str">
        <f>IF(VLOOKUP(I2721,属性值!A:B,2,FALSE)&gt;16,"",IF(P2721="","",INT(VLOOKUP(P2721,属性值!I:O,R2721+1,FALSE)*VLOOKUP(I2721,属性值!A:D,3,FALSE))))</f>
        <v/>
      </c>
      <c r="AB2721" s="90" t="str">
        <f>IF(VLOOKUP(I2721,属性值!A:B,2,FALSE)&gt;16,"",IF(P2721="","",INT(VLOOKUP(P2721,属性值!I:O,R2721+1,FALSE)*VLOOKUP(I2721,属性值!A:D,4,FALSE))))</f>
        <v/>
      </c>
      <c r="AC2721" s="90">
        <v>23</v>
      </c>
      <c r="AD2721" s="90" t="str">
        <f>IF(AC2721="","",VLOOKUP(AC2721,状态名词!A:C,2,FALSE))</f>
        <v>steal</v>
      </c>
      <c r="AE2721" s="90" t="str">
        <f>IF(AC2721="","",VLOOKUP(AC2721,状态名词!A:C,3,FALSE))</f>
        <v>生命偷取</v>
      </c>
      <c r="AF2721" s="90">
        <v>400</v>
      </c>
    </row>
    <row r="2722" spans="1:32">
      <c r="I2722" s="90" t="str">
        <f>IF(H2722="",I2721,VLOOKUP(H2722,装备类型!A:B,2,FALSE))</f>
        <v>戒指</v>
      </c>
      <c r="L2722" s="90" t="s">
        <v>225</v>
      </c>
      <c r="Q2722" s="55" t="str">
        <f t="shared" si="88"/>
        <v/>
      </c>
      <c r="Y2722" s="90" t="str">
        <f>IF(VLOOKUP(I2722,属性值!A:F,2,FALSE)&lt;17,"",IF(P2722="","",INT(VLOOKUP(P2722,属性值!A:G,R2722+1,FALSE)*VLOOKUP(I2722,属性值!A:F,5,FALSE))))</f>
        <v/>
      </c>
      <c r="Z2722" s="90" t="str">
        <f t="shared" ref="Z2722:Z2785" si="89">Y2722</f>
        <v/>
      </c>
      <c r="AA2722" s="90" t="str">
        <f>IF(VLOOKUP(I2722,属性值!A:B,2,FALSE)&gt;16,"",IF(P2722="","",INT(VLOOKUP(P2722,属性值!I:O,R2722+1,FALSE)*VLOOKUP(I2722,属性值!A:D,3,FALSE))))</f>
        <v/>
      </c>
      <c r="AB2722" s="90" t="str">
        <f>IF(VLOOKUP(I2722,属性值!A:B,2,FALSE)&gt;16,"",IF(P2722="","",INT(VLOOKUP(P2722,属性值!I:O,R2722+1,FALSE)*VLOOKUP(I2722,属性值!A:D,4,FALSE))))</f>
        <v/>
      </c>
      <c r="AC2722" s="90">
        <v>69</v>
      </c>
      <c r="AD2722" s="90" t="str">
        <f>IF(AC2722="","",VLOOKUP(AC2722,状态名词!A:C,2,FALSE))</f>
        <v>hit</v>
      </c>
      <c r="AE2722" s="90" t="str">
        <f>IF(AC2722="","",VLOOKUP(AC2722,状态名词!A:C,3,FALSE))</f>
        <v>命中率</v>
      </c>
      <c r="AF2722" s="90">
        <v>200</v>
      </c>
    </row>
    <row r="2723" spans="1:32">
      <c r="I2723" s="90" t="str">
        <f>IF(H2723="",I2722,VLOOKUP(H2723,装备类型!A:B,2,FALSE))</f>
        <v>戒指</v>
      </c>
      <c r="J2723" s="90">
        <v>6</v>
      </c>
      <c r="K2723" s="90" t="s">
        <v>2949</v>
      </c>
      <c r="L2723" s="90" t="s">
        <v>4184</v>
      </c>
      <c r="O2723" s="90">
        <v>1</v>
      </c>
      <c r="P2723" s="90">
        <v>60</v>
      </c>
      <c r="Q2723" s="55">
        <f t="shared" si="88"/>
        <v>67</v>
      </c>
      <c r="R2723" s="90">
        <v>5</v>
      </c>
      <c r="T2723" s="90" t="s">
        <v>3497</v>
      </c>
      <c r="U2723" s="90">
        <v>33564</v>
      </c>
      <c r="Y2723" s="90" t="str">
        <f>IF(VLOOKUP(I2723,属性值!A:F,2,FALSE)&lt;17,"",IF(P2723="","",INT(VLOOKUP(P2723,属性值!A:G,R2723+1,FALSE)*VLOOKUP(I2723,属性值!A:F,5,FALSE))))</f>
        <v/>
      </c>
      <c r="Z2723" s="90" t="str">
        <f t="shared" si="89"/>
        <v/>
      </c>
      <c r="AA2723" s="90">
        <f>IF(VLOOKUP(I2723,属性值!A:B,2,FALSE)&gt;16,"",IF(P2723="","",INT(VLOOKUP(P2723,属性值!I:O,R2723+1,FALSE)*VLOOKUP(I2723,属性值!A:D,3,FALSE))))</f>
        <v>642</v>
      </c>
      <c r="AB2723" s="90">
        <f>IF(VLOOKUP(I2723,属性值!A:B,2,FALSE)&gt;16,"",IF(P2723="","",INT(VLOOKUP(P2723,属性值!I:O,R2723+1,FALSE)*VLOOKUP(I2723,属性值!A:D,4,FALSE))))</f>
        <v>1285</v>
      </c>
      <c r="AC2723" s="90">
        <v>54</v>
      </c>
      <c r="AD2723" s="90" t="str">
        <f>IF(AC2723="","",VLOOKUP(AC2723,状态名词!A:C,2,FALSE))</f>
        <v>spi</v>
      </c>
      <c r="AE2723" s="90" t="str">
        <f>IF(AC2723="","",VLOOKUP(AC2723,状态名词!A:C,3,FALSE))</f>
        <v>精神</v>
      </c>
      <c r="AF2723" s="90">
        <v>150</v>
      </c>
    </row>
    <row r="2724" spans="1:32">
      <c r="I2724" s="90" t="str">
        <f>IF(H2724="",I2723,VLOOKUP(H2724,装备类型!A:B,2,FALSE))</f>
        <v>戒指</v>
      </c>
      <c r="L2724" s="90" t="s">
        <v>225</v>
      </c>
      <c r="Q2724" s="55" t="str">
        <f t="shared" si="88"/>
        <v/>
      </c>
      <c r="Y2724" s="90" t="str">
        <f>IF(VLOOKUP(I2724,属性值!A:F,2,FALSE)&lt;17,"",IF(P2724="","",INT(VLOOKUP(P2724,属性值!A:G,R2724+1,FALSE)*VLOOKUP(I2724,属性值!A:F,5,FALSE))))</f>
        <v/>
      </c>
      <c r="Z2724" s="90" t="str">
        <f t="shared" si="89"/>
        <v/>
      </c>
      <c r="AA2724" s="90" t="str">
        <f>IF(VLOOKUP(I2724,属性值!A:B,2,FALSE)&gt;16,"",IF(P2724="","",INT(VLOOKUP(P2724,属性值!I:O,R2724+1,FALSE)*VLOOKUP(I2724,属性值!A:D,3,FALSE))))</f>
        <v/>
      </c>
      <c r="AB2724" s="90" t="str">
        <f>IF(VLOOKUP(I2724,属性值!A:B,2,FALSE)&gt;16,"",IF(P2724="","",INT(VLOOKUP(P2724,属性值!I:O,R2724+1,FALSE)*VLOOKUP(I2724,属性值!A:D,4,FALSE))))</f>
        <v/>
      </c>
      <c r="AC2724" s="90">
        <v>23</v>
      </c>
      <c r="AD2724" s="90" t="str">
        <f>IF(AC2724="","",VLOOKUP(AC2724,状态名词!A:C,2,FALSE))</f>
        <v>steal</v>
      </c>
      <c r="AE2724" s="90" t="str">
        <f>IF(AC2724="","",VLOOKUP(AC2724,状态名词!A:C,3,FALSE))</f>
        <v>生命偷取</v>
      </c>
      <c r="AF2724" s="90">
        <v>440</v>
      </c>
    </row>
    <row r="2725" spans="1:32">
      <c r="I2725" s="90" t="str">
        <f>IF(H2725="",I2724,VLOOKUP(H2725,装备类型!A:B,2,FALSE))</f>
        <v>戒指</v>
      </c>
      <c r="L2725" s="90" t="s">
        <v>225</v>
      </c>
      <c r="Q2725" s="55" t="str">
        <f t="shared" si="88"/>
        <v/>
      </c>
      <c r="Y2725" s="90" t="str">
        <f>IF(VLOOKUP(I2725,属性值!A:F,2,FALSE)&lt;17,"",IF(P2725="","",INT(VLOOKUP(P2725,属性值!A:G,R2725+1,FALSE)*VLOOKUP(I2725,属性值!A:F,5,FALSE))))</f>
        <v/>
      </c>
      <c r="Z2725" s="90" t="str">
        <f t="shared" si="89"/>
        <v/>
      </c>
      <c r="AA2725" s="90" t="str">
        <f>IF(VLOOKUP(I2725,属性值!A:B,2,FALSE)&gt;16,"",IF(P2725="","",INT(VLOOKUP(P2725,属性值!I:O,R2725+1,FALSE)*VLOOKUP(I2725,属性值!A:D,3,FALSE))))</f>
        <v/>
      </c>
      <c r="AB2725" s="90" t="str">
        <f>IF(VLOOKUP(I2725,属性值!A:B,2,FALSE)&gt;16,"",IF(P2725="","",INT(VLOOKUP(P2725,属性值!I:O,R2725+1,FALSE)*VLOOKUP(I2725,属性值!A:D,4,FALSE))))</f>
        <v/>
      </c>
      <c r="AC2725" s="90">
        <v>69</v>
      </c>
      <c r="AD2725" s="90" t="str">
        <f>IF(AC2725="","",VLOOKUP(AC2725,状态名词!A:C,2,FALSE))</f>
        <v>hit</v>
      </c>
      <c r="AE2725" s="90" t="str">
        <f>IF(AC2725="","",VLOOKUP(AC2725,状态名词!A:C,3,FALSE))</f>
        <v>命中率</v>
      </c>
      <c r="AF2725" s="90">
        <v>220</v>
      </c>
    </row>
    <row r="2726" spans="1:32">
      <c r="A2726" s="90">
        <v>16311</v>
      </c>
      <c r="B2726" s="90">
        <v>10</v>
      </c>
      <c r="C2726" s="90">
        <v>1</v>
      </c>
      <c r="D2726" s="90">
        <v>10</v>
      </c>
      <c r="E2726" s="90">
        <v>3</v>
      </c>
      <c r="H2726" s="90">
        <v>15</v>
      </c>
      <c r="I2726" s="90" t="str">
        <f>IF(H2726="",I2725,VLOOKUP(H2726,装备类型!A:B,2,FALSE))</f>
        <v>项链</v>
      </c>
      <c r="J2726" s="90">
        <v>1</v>
      </c>
      <c r="K2726" s="90" t="s">
        <v>2950</v>
      </c>
      <c r="L2726" s="90" t="s">
        <v>6485</v>
      </c>
      <c r="O2726" s="90">
        <v>1</v>
      </c>
      <c r="P2726" s="90">
        <v>10</v>
      </c>
      <c r="Q2726" s="55">
        <f t="shared" si="88"/>
        <v>10</v>
      </c>
      <c r="R2726" s="90">
        <v>1</v>
      </c>
      <c r="T2726" s="90" t="s">
        <v>3498</v>
      </c>
      <c r="Y2726" s="90" t="str">
        <f>IF(VLOOKUP(I2726,属性值!A:F,2,FALSE)&lt;17,"",IF(P2726="","",INT(VLOOKUP(P2726,属性值!A:G,R2726+1,FALSE)*VLOOKUP(I2726,属性值!A:F,5,FALSE))))</f>
        <v/>
      </c>
      <c r="Z2726" s="90" t="str">
        <f t="shared" si="89"/>
        <v/>
      </c>
      <c r="AA2726" s="90">
        <f>IF(VLOOKUP(I2726,属性值!A:B,2,FALSE)&gt;16,"",IF(P2726="","",INT(VLOOKUP(P2726,属性值!I:O,R2726+1,FALSE)*VLOOKUP(I2726,属性值!A:D,3,FALSE))))</f>
        <v>65</v>
      </c>
      <c r="AB2726" s="90">
        <f>IF(VLOOKUP(I2726,属性值!A:B,2,FALSE)&gt;16,"",IF(P2726="","",INT(VLOOKUP(P2726,属性值!I:O,R2726+1,FALSE)*VLOOKUP(I2726,属性值!A:D,4,FALSE))))</f>
        <v>130</v>
      </c>
      <c r="AD2726" s="90" t="str">
        <f>IF(AC2726="","",VLOOKUP(AC2726,状态名词!A:C,2,FALSE))</f>
        <v/>
      </c>
      <c r="AE2726" s="90" t="str">
        <f>IF(AC2726="","",VLOOKUP(AC2726,状态名词!A:C,3,FALSE))</f>
        <v/>
      </c>
    </row>
    <row r="2727" spans="1:32">
      <c r="I2727" s="90" t="str">
        <f>IF(H2727="",I2726,VLOOKUP(H2727,装备类型!A:B,2,FALSE))</f>
        <v>项链</v>
      </c>
      <c r="J2727" s="90">
        <v>2</v>
      </c>
      <c r="K2727" s="90" t="s">
        <v>2951</v>
      </c>
      <c r="L2727" s="90" t="s">
        <v>4184</v>
      </c>
      <c r="O2727" s="90">
        <v>1</v>
      </c>
      <c r="P2727" s="90">
        <v>20</v>
      </c>
      <c r="Q2727" s="55">
        <f t="shared" si="88"/>
        <v>21</v>
      </c>
      <c r="R2727" s="90">
        <v>2</v>
      </c>
      <c r="T2727" s="90" t="s">
        <v>3498</v>
      </c>
      <c r="Y2727" s="90" t="str">
        <f>IF(VLOOKUP(I2727,属性值!A:F,2,FALSE)&lt;17,"",IF(P2727="","",INT(VLOOKUP(P2727,属性值!A:G,R2727+1,FALSE)*VLOOKUP(I2727,属性值!A:F,5,FALSE))))</f>
        <v/>
      </c>
      <c r="Z2727" s="90" t="str">
        <f t="shared" si="89"/>
        <v/>
      </c>
      <c r="AA2727" s="90">
        <f>IF(VLOOKUP(I2727,属性值!A:B,2,FALSE)&gt;16,"",IF(P2727="","",INT(VLOOKUP(P2727,属性值!I:O,R2727+1,FALSE)*VLOOKUP(I2727,属性值!A:D,3,FALSE))))</f>
        <v>114</v>
      </c>
      <c r="AB2727" s="90">
        <f>IF(VLOOKUP(I2727,属性值!A:B,2,FALSE)&gt;16,"",IF(P2727="","",INT(VLOOKUP(P2727,属性值!I:O,R2727+1,FALSE)*VLOOKUP(I2727,属性值!A:D,4,FALSE))))</f>
        <v>228</v>
      </c>
      <c r="AC2727" s="90">
        <v>54</v>
      </c>
      <c r="AD2727" s="90" t="str">
        <f>IF(AC2727="","",VLOOKUP(AC2727,状态名词!A:C,2,FALSE))</f>
        <v>spi</v>
      </c>
      <c r="AE2727" s="90" t="str">
        <f>IF(AC2727="","",VLOOKUP(AC2727,状态名词!A:C,3,FALSE))</f>
        <v>精神</v>
      </c>
      <c r="AF2727" s="90">
        <v>60</v>
      </c>
    </row>
    <row r="2728" spans="1:32">
      <c r="I2728" s="90" t="str">
        <f>IF(H2728="",I2727,VLOOKUP(H2728,装备类型!A:B,2,FALSE))</f>
        <v>项链</v>
      </c>
      <c r="J2728" s="90">
        <v>3</v>
      </c>
      <c r="K2728" s="90" t="s">
        <v>2952</v>
      </c>
      <c r="L2728" s="90" t="s">
        <v>4184</v>
      </c>
      <c r="O2728" s="90">
        <v>1</v>
      </c>
      <c r="P2728" s="90">
        <v>30</v>
      </c>
      <c r="Q2728" s="55">
        <f t="shared" si="88"/>
        <v>33</v>
      </c>
      <c r="R2728" s="90">
        <v>3</v>
      </c>
      <c r="T2728" s="90" t="s">
        <v>3498</v>
      </c>
      <c r="Y2728" s="90" t="str">
        <f>IF(VLOOKUP(I2728,属性值!A:F,2,FALSE)&lt;17,"",IF(P2728="","",INT(VLOOKUP(P2728,属性值!A:G,R2728+1,FALSE)*VLOOKUP(I2728,属性值!A:F,5,FALSE))))</f>
        <v/>
      </c>
      <c r="Z2728" s="90" t="str">
        <f t="shared" si="89"/>
        <v/>
      </c>
      <c r="AA2728" s="90">
        <f>IF(VLOOKUP(I2728,属性值!A:B,2,FALSE)&gt;16,"",IF(P2728="","",INT(VLOOKUP(P2728,属性值!I:O,R2728+1,FALSE)*VLOOKUP(I2728,属性值!A:D,3,FALSE))))</f>
        <v>171</v>
      </c>
      <c r="AB2728" s="90">
        <f>IF(VLOOKUP(I2728,属性值!A:B,2,FALSE)&gt;16,"",IF(P2728="","",INT(VLOOKUP(P2728,属性值!I:O,R2728+1,FALSE)*VLOOKUP(I2728,属性值!A:D,4,FALSE))))</f>
        <v>342</v>
      </c>
      <c r="AC2728" s="90">
        <v>54</v>
      </c>
      <c r="AD2728" s="90" t="str">
        <f>IF(AC2728="","",VLOOKUP(AC2728,状态名词!A:C,2,FALSE))</f>
        <v>spi</v>
      </c>
      <c r="AE2728" s="90" t="str">
        <f>IF(AC2728="","",VLOOKUP(AC2728,状态名词!A:C,3,FALSE))</f>
        <v>精神</v>
      </c>
      <c r="AF2728" s="90">
        <v>80</v>
      </c>
    </row>
    <row r="2729" spans="1:32">
      <c r="I2729" s="90" t="str">
        <f>IF(H2729="",I2728,VLOOKUP(H2729,装备类型!A:B,2,FALSE))</f>
        <v>项链</v>
      </c>
      <c r="L2729" s="90" t="s">
        <v>225</v>
      </c>
      <c r="Q2729" s="55" t="str">
        <f t="shared" si="88"/>
        <v/>
      </c>
      <c r="Y2729" s="90" t="str">
        <f>IF(VLOOKUP(I2729,属性值!A:F,2,FALSE)&lt;17,"",IF(P2729="","",INT(VLOOKUP(P2729,属性值!A:G,R2729+1,FALSE)*VLOOKUP(I2729,属性值!A:F,5,FALSE))))</f>
        <v/>
      </c>
      <c r="Z2729" s="90" t="str">
        <f t="shared" si="89"/>
        <v/>
      </c>
      <c r="AA2729" s="90" t="str">
        <f>IF(VLOOKUP(I2729,属性值!A:B,2,FALSE)&gt;16,"",IF(P2729="","",INT(VLOOKUP(P2729,属性值!I:O,R2729+1,FALSE)*VLOOKUP(I2729,属性值!A:D,3,FALSE))))</f>
        <v/>
      </c>
      <c r="AB2729" s="90" t="str">
        <f>IF(VLOOKUP(I2729,属性值!A:B,2,FALSE)&gt;16,"",IF(P2729="","",INT(VLOOKUP(P2729,属性值!I:O,R2729+1,FALSE)*VLOOKUP(I2729,属性值!A:D,4,FALSE))))</f>
        <v/>
      </c>
      <c r="AC2729" s="90">
        <v>19</v>
      </c>
      <c r="AD2729" s="90" t="str">
        <f>IF(AC2729="","",VLOOKUP(AC2729,状态名词!A:C,2,FALSE))</f>
        <v>rating</v>
      </c>
      <c r="AE2729" s="90" t="str">
        <f>IF(AC2729="","",VLOOKUP(AC2729,状态名词!A:C,3,FALSE))</f>
        <v>暴击+</v>
      </c>
      <c r="AF2729" s="90">
        <v>250</v>
      </c>
    </row>
    <row r="2730" spans="1:32">
      <c r="I2730" s="90" t="str">
        <f>IF(H2730="",I2729,VLOOKUP(H2730,装备类型!A:B,2,FALSE))</f>
        <v>项链</v>
      </c>
      <c r="J2730" s="90">
        <v>4</v>
      </c>
      <c r="K2730" s="90" t="s">
        <v>2953</v>
      </c>
      <c r="L2730" s="90" t="s">
        <v>4184</v>
      </c>
      <c r="O2730" s="90">
        <v>1</v>
      </c>
      <c r="P2730" s="90">
        <v>40</v>
      </c>
      <c r="Q2730" s="55">
        <f t="shared" si="88"/>
        <v>45</v>
      </c>
      <c r="R2730" s="90">
        <v>4</v>
      </c>
      <c r="T2730" s="90" t="s">
        <v>3498</v>
      </c>
      <c r="Y2730" s="90" t="str">
        <f>IF(VLOOKUP(I2730,属性值!A:F,2,FALSE)&lt;17,"",IF(P2730="","",INT(VLOOKUP(P2730,属性值!A:G,R2730+1,FALSE)*VLOOKUP(I2730,属性值!A:F,5,FALSE))))</f>
        <v/>
      </c>
      <c r="Z2730" s="90" t="str">
        <f t="shared" si="89"/>
        <v/>
      </c>
      <c r="AA2730" s="90">
        <f>IF(VLOOKUP(I2730,属性值!A:B,2,FALSE)&gt;16,"",IF(P2730="","",INT(VLOOKUP(P2730,属性值!I:O,R2730+1,FALSE)*VLOOKUP(I2730,属性值!A:D,3,FALSE))))</f>
        <v>286</v>
      </c>
      <c r="AB2730" s="90">
        <f>IF(VLOOKUP(I2730,属性值!A:B,2,FALSE)&gt;16,"",IF(P2730="","",INT(VLOOKUP(P2730,属性值!I:O,R2730+1,FALSE)*VLOOKUP(I2730,属性值!A:D,4,FALSE))))</f>
        <v>572</v>
      </c>
      <c r="AC2730" s="90">
        <v>54</v>
      </c>
      <c r="AD2730" s="90" t="str">
        <f>IF(AC2730="","",VLOOKUP(AC2730,状态名词!A:C,2,FALSE))</f>
        <v>spi</v>
      </c>
      <c r="AE2730" s="90" t="str">
        <f>IF(AC2730="","",VLOOKUP(AC2730,状态名词!A:C,3,FALSE))</f>
        <v>精神</v>
      </c>
      <c r="AF2730" s="90">
        <v>100</v>
      </c>
    </row>
    <row r="2731" spans="1:32">
      <c r="I2731" s="90" t="str">
        <f>IF(H2731="",I2730,VLOOKUP(H2731,装备类型!A:B,2,FALSE))</f>
        <v>项链</v>
      </c>
      <c r="L2731" s="90" t="s">
        <v>225</v>
      </c>
      <c r="Q2731" s="55" t="str">
        <f t="shared" si="88"/>
        <v/>
      </c>
      <c r="Y2731" s="90" t="str">
        <f>IF(VLOOKUP(I2731,属性值!A:F,2,FALSE)&lt;17,"",IF(P2731="","",INT(VLOOKUP(P2731,属性值!A:G,R2731+1,FALSE)*VLOOKUP(I2731,属性值!A:F,5,FALSE))))</f>
        <v/>
      </c>
      <c r="Z2731" s="90" t="str">
        <f t="shared" si="89"/>
        <v/>
      </c>
      <c r="AA2731" s="90" t="str">
        <f>IF(VLOOKUP(I2731,属性值!A:B,2,FALSE)&gt;16,"",IF(P2731="","",INT(VLOOKUP(P2731,属性值!I:O,R2731+1,FALSE)*VLOOKUP(I2731,属性值!A:D,3,FALSE))))</f>
        <v/>
      </c>
      <c r="AB2731" s="90" t="str">
        <f>IF(VLOOKUP(I2731,属性值!A:B,2,FALSE)&gt;16,"",IF(P2731="","",INT(VLOOKUP(P2731,属性值!I:O,R2731+1,FALSE)*VLOOKUP(I2731,属性值!A:D,4,FALSE))))</f>
        <v/>
      </c>
      <c r="AC2731" s="90">
        <v>19</v>
      </c>
      <c r="AD2731" s="90" t="str">
        <f>IF(AC2731="","",VLOOKUP(AC2731,状态名词!A:C,2,FALSE))</f>
        <v>rating</v>
      </c>
      <c r="AE2731" s="90" t="str">
        <f>IF(AC2731="","",VLOOKUP(AC2731,状态名词!A:C,3,FALSE))</f>
        <v>暴击+</v>
      </c>
      <c r="AF2731" s="90">
        <v>300</v>
      </c>
    </row>
    <row r="2732" spans="1:32">
      <c r="I2732" s="90" t="str">
        <f>IF(H2732="",I2731,VLOOKUP(H2732,装备类型!A:B,2,FALSE))</f>
        <v>项链</v>
      </c>
      <c r="L2732" s="90" t="s">
        <v>225</v>
      </c>
      <c r="Q2732" s="55" t="str">
        <f t="shared" si="88"/>
        <v/>
      </c>
      <c r="Y2732" s="90" t="str">
        <f>IF(VLOOKUP(I2732,属性值!A:F,2,FALSE)&lt;17,"",IF(P2732="","",INT(VLOOKUP(P2732,属性值!A:G,R2732+1,FALSE)*VLOOKUP(I2732,属性值!A:F,5,FALSE))))</f>
        <v/>
      </c>
      <c r="Z2732" s="90" t="str">
        <f t="shared" si="89"/>
        <v/>
      </c>
      <c r="AA2732" s="90" t="str">
        <f>IF(VLOOKUP(I2732,属性值!A:B,2,FALSE)&gt;16,"",IF(P2732="","",INT(VLOOKUP(P2732,属性值!I:O,R2732+1,FALSE)*VLOOKUP(I2732,属性值!A:D,3,FALSE))))</f>
        <v/>
      </c>
      <c r="AB2732" s="90" t="str">
        <f>IF(VLOOKUP(I2732,属性值!A:B,2,FALSE)&gt;16,"",IF(P2732="","",INT(VLOOKUP(P2732,属性值!I:O,R2732+1,FALSE)*VLOOKUP(I2732,属性值!A:D,4,FALSE))))</f>
        <v/>
      </c>
      <c r="AC2732" s="90">
        <v>69</v>
      </c>
      <c r="AD2732" s="90" t="str">
        <f>IF(AC2732="","",VLOOKUP(AC2732,状态名词!A:C,2,FALSE))</f>
        <v>hit</v>
      </c>
      <c r="AE2732" s="90" t="str">
        <f>IF(AC2732="","",VLOOKUP(AC2732,状态名词!A:C,3,FALSE))</f>
        <v>命中率</v>
      </c>
      <c r="AF2732" s="90">
        <v>140</v>
      </c>
    </row>
    <row r="2733" spans="1:32">
      <c r="I2733" s="90" t="str">
        <f>IF(H2733="",I2732,VLOOKUP(H2733,装备类型!A:B,2,FALSE))</f>
        <v>项链</v>
      </c>
      <c r="J2733" s="90">
        <v>5</v>
      </c>
      <c r="K2733" s="90" t="s">
        <v>2954</v>
      </c>
      <c r="L2733" s="90" t="s">
        <v>4184</v>
      </c>
      <c r="O2733" s="90">
        <v>1</v>
      </c>
      <c r="P2733" s="90">
        <v>50</v>
      </c>
      <c r="Q2733" s="55">
        <f t="shared" si="88"/>
        <v>57</v>
      </c>
      <c r="R2733" s="90">
        <v>5</v>
      </c>
      <c r="T2733" s="90" t="s">
        <v>3498</v>
      </c>
      <c r="U2733" s="90">
        <v>33563</v>
      </c>
      <c r="Y2733" s="90" t="str">
        <f>IF(VLOOKUP(I2733,属性值!A:F,2,FALSE)&lt;17,"",IF(P2733="","",INT(VLOOKUP(P2733,属性值!A:G,R2733+1,FALSE)*VLOOKUP(I2733,属性值!A:F,5,FALSE))))</f>
        <v/>
      </c>
      <c r="Z2733" s="90" t="str">
        <f t="shared" si="89"/>
        <v/>
      </c>
      <c r="AA2733" s="90">
        <f>IF(VLOOKUP(I2733,属性值!A:B,2,FALSE)&gt;16,"",IF(P2733="","",INT(VLOOKUP(P2733,属性值!I:O,R2733+1,FALSE)*VLOOKUP(I2733,属性值!A:D,3,FALSE))))</f>
        <v>489</v>
      </c>
      <c r="AB2733" s="90">
        <f>IF(VLOOKUP(I2733,属性值!A:B,2,FALSE)&gt;16,"",IF(P2733="","",INT(VLOOKUP(P2733,属性值!I:O,R2733+1,FALSE)*VLOOKUP(I2733,属性值!A:D,4,FALSE))))</f>
        <v>979</v>
      </c>
      <c r="AC2733" s="90">
        <v>54</v>
      </c>
      <c r="AD2733" s="90" t="str">
        <f>IF(AC2733="","",VLOOKUP(AC2733,状态名词!A:C,2,FALSE))</f>
        <v>spi</v>
      </c>
      <c r="AE2733" s="90" t="str">
        <f>IF(AC2733="","",VLOOKUP(AC2733,状态名词!A:C,3,FALSE))</f>
        <v>精神</v>
      </c>
      <c r="AF2733" s="90">
        <v>135</v>
      </c>
    </row>
    <row r="2734" spans="1:32">
      <c r="I2734" s="90" t="str">
        <f>IF(H2734="",I2733,VLOOKUP(H2734,装备类型!A:B,2,FALSE))</f>
        <v>项链</v>
      </c>
      <c r="L2734" s="90" t="s">
        <v>225</v>
      </c>
      <c r="Q2734" s="55" t="str">
        <f t="shared" si="88"/>
        <v/>
      </c>
      <c r="Y2734" s="90" t="str">
        <f>IF(VLOOKUP(I2734,属性值!A:F,2,FALSE)&lt;17,"",IF(P2734="","",INT(VLOOKUP(P2734,属性值!A:G,R2734+1,FALSE)*VLOOKUP(I2734,属性值!A:F,5,FALSE))))</f>
        <v/>
      </c>
      <c r="Z2734" s="90" t="str">
        <f t="shared" si="89"/>
        <v/>
      </c>
      <c r="AA2734" s="90" t="str">
        <f>IF(VLOOKUP(I2734,属性值!A:B,2,FALSE)&gt;16,"",IF(P2734="","",INT(VLOOKUP(P2734,属性值!I:O,R2734+1,FALSE)*VLOOKUP(I2734,属性值!A:D,3,FALSE))))</f>
        <v/>
      </c>
      <c r="AB2734" s="90" t="str">
        <f>IF(VLOOKUP(I2734,属性值!A:B,2,FALSE)&gt;16,"",IF(P2734="","",INT(VLOOKUP(P2734,属性值!I:O,R2734+1,FALSE)*VLOOKUP(I2734,属性值!A:D,4,FALSE))))</f>
        <v/>
      </c>
      <c r="AC2734" s="90">
        <v>19</v>
      </c>
      <c r="AD2734" s="90" t="str">
        <f>IF(AC2734="","",VLOOKUP(AC2734,状态名词!A:C,2,FALSE))</f>
        <v>rating</v>
      </c>
      <c r="AE2734" s="90" t="str">
        <f>IF(AC2734="","",VLOOKUP(AC2734,状态名词!A:C,3,FALSE))</f>
        <v>暴击+</v>
      </c>
      <c r="AF2734" s="90">
        <v>400</v>
      </c>
    </row>
    <row r="2735" spans="1:32">
      <c r="I2735" s="90" t="str">
        <f>IF(H2735="",I2734,VLOOKUP(H2735,装备类型!A:B,2,FALSE))</f>
        <v>项链</v>
      </c>
      <c r="L2735" s="90" t="s">
        <v>225</v>
      </c>
      <c r="Q2735" s="55" t="str">
        <f t="shared" si="88"/>
        <v/>
      </c>
      <c r="Y2735" s="90" t="str">
        <f>IF(VLOOKUP(I2735,属性值!A:F,2,FALSE)&lt;17,"",IF(P2735="","",INT(VLOOKUP(P2735,属性值!A:G,R2735+1,FALSE)*VLOOKUP(I2735,属性值!A:F,5,FALSE))))</f>
        <v/>
      </c>
      <c r="Z2735" s="90" t="str">
        <f t="shared" si="89"/>
        <v/>
      </c>
      <c r="AA2735" s="90" t="str">
        <f>IF(VLOOKUP(I2735,属性值!A:B,2,FALSE)&gt;16,"",IF(P2735="","",INT(VLOOKUP(P2735,属性值!I:O,R2735+1,FALSE)*VLOOKUP(I2735,属性值!A:D,3,FALSE))))</f>
        <v/>
      </c>
      <c r="AB2735" s="90" t="str">
        <f>IF(VLOOKUP(I2735,属性值!A:B,2,FALSE)&gt;16,"",IF(P2735="","",INT(VLOOKUP(P2735,属性值!I:O,R2735+1,FALSE)*VLOOKUP(I2735,属性值!A:D,4,FALSE))))</f>
        <v/>
      </c>
      <c r="AC2735" s="90">
        <v>69</v>
      </c>
      <c r="AD2735" s="90" t="str">
        <f>IF(AC2735="","",VLOOKUP(AC2735,状态名词!A:C,2,FALSE))</f>
        <v>hit</v>
      </c>
      <c r="AE2735" s="90" t="str">
        <f>IF(AC2735="","",VLOOKUP(AC2735,状态名词!A:C,3,FALSE))</f>
        <v>命中率</v>
      </c>
      <c r="AF2735" s="90">
        <v>200</v>
      </c>
    </row>
    <row r="2736" spans="1:32">
      <c r="I2736" s="90" t="str">
        <f>IF(H2736="",I2735,VLOOKUP(H2736,装备类型!A:B,2,FALSE))</f>
        <v>项链</v>
      </c>
      <c r="J2736" s="90">
        <v>6</v>
      </c>
      <c r="K2736" s="90" t="s">
        <v>2955</v>
      </c>
      <c r="L2736" s="90" t="s">
        <v>4184</v>
      </c>
      <c r="O2736" s="90">
        <v>1</v>
      </c>
      <c r="P2736" s="90">
        <v>60</v>
      </c>
      <c r="Q2736" s="55">
        <f t="shared" si="88"/>
        <v>67</v>
      </c>
      <c r="R2736" s="90">
        <v>5</v>
      </c>
      <c r="T2736" s="90" t="s">
        <v>3498</v>
      </c>
      <c r="U2736" s="90">
        <v>33564</v>
      </c>
      <c r="Y2736" s="90" t="str">
        <f>IF(VLOOKUP(I2736,属性值!A:F,2,FALSE)&lt;17,"",IF(P2736="","",INT(VLOOKUP(P2736,属性值!A:G,R2736+1,FALSE)*VLOOKUP(I2736,属性值!A:F,5,FALSE))))</f>
        <v/>
      </c>
      <c r="Z2736" s="90" t="str">
        <f t="shared" si="89"/>
        <v/>
      </c>
      <c r="AA2736" s="90">
        <f>IF(VLOOKUP(I2736,属性值!A:B,2,FALSE)&gt;16,"",IF(P2736="","",INT(VLOOKUP(P2736,属性值!I:O,R2736+1,FALSE)*VLOOKUP(I2736,属性值!A:D,3,FALSE))))</f>
        <v>642</v>
      </c>
      <c r="AB2736" s="90">
        <f>IF(VLOOKUP(I2736,属性值!A:B,2,FALSE)&gt;16,"",IF(P2736="","",INT(VLOOKUP(P2736,属性值!I:O,R2736+1,FALSE)*VLOOKUP(I2736,属性值!A:D,4,FALSE))))</f>
        <v>1285</v>
      </c>
      <c r="AC2736" s="90">
        <v>54</v>
      </c>
      <c r="AD2736" s="90" t="str">
        <f>IF(AC2736="","",VLOOKUP(AC2736,状态名词!A:C,2,FALSE))</f>
        <v>spi</v>
      </c>
      <c r="AE2736" s="90" t="str">
        <f>IF(AC2736="","",VLOOKUP(AC2736,状态名词!A:C,3,FALSE))</f>
        <v>精神</v>
      </c>
      <c r="AF2736" s="90">
        <v>150</v>
      </c>
    </row>
    <row r="2737" spans="1:32">
      <c r="I2737" s="90" t="str">
        <f>IF(H2737="",I2736,VLOOKUP(H2737,装备类型!A:B,2,FALSE))</f>
        <v>项链</v>
      </c>
      <c r="L2737" s="90" t="s">
        <v>225</v>
      </c>
      <c r="Q2737" s="55" t="str">
        <f t="shared" si="88"/>
        <v/>
      </c>
      <c r="Y2737" s="90" t="str">
        <f>IF(VLOOKUP(I2737,属性值!A:F,2,FALSE)&lt;17,"",IF(P2737="","",INT(VLOOKUP(P2737,属性值!A:G,R2737+1,FALSE)*VLOOKUP(I2737,属性值!A:F,5,FALSE))))</f>
        <v/>
      </c>
      <c r="Z2737" s="90" t="str">
        <f t="shared" si="89"/>
        <v/>
      </c>
      <c r="AA2737" s="90" t="str">
        <f>IF(VLOOKUP(I2737,属性值!A:B,2,FALSE)&gt;16,"",IF(P2737="","",INT(VLOOKUP(P2737,属性值!I:O,R2737+1,FALSE)*VLOOKUP(I2737,属性值!A:D,3,FALSE))))</f>
        <v/>
      </c>
      <c r="AB2737" s="90" t="str">
        <f>IF(VLOOKUP(I2737,属性值!A:B,2,FALSE)&gt;16,"",IF(P2737="","",INT(VLOOKUP(P2737,属性值!I:O,R2737+1,FALSE)*VLOOKUP(I2737,属性值!A:D,4,FALSE))))</f>
        <v/>
      </c>
      <c r="AC2737" s="90">
        <v>19</v>
      </c>
      <c r="AD2737" s="90" t="str">
        <f>IF(AC2737="","",VLOOKUP(AC2737,状态名词!A:C,2,FALSE))</f>
        <v>rating</v>
      </c>
      <c r="AE2737" s="90" t="str">
        <f>IF(AC2737="","",VLOOKUP(AC2737,状态名词!A:C,3,FALSE))</f>
        <v>暴击+</v>
      </c>
      <c r="AF2737" s="90">
        <v>440</v>
      </c>
    </row>
    <row r="2738" spans="1:32">
      <c r="I2738" s="90" t="str">
        <f>IF(H2738="",I2737,VLOOKUP(H2738,装备类型!A:B,2,FALSE))</f>
        <v>项链</v>
      </c>
      <c r="L2738" s="90" t="s">
        <v>225</v>
      </c>
      <c r="Q2738" s="55" t="str">
        <f t="shared" si="88"/>
        <v/>
      </c>
      <c r="Y2738" s="90" t="str">
        <f>IF(VLOOKUP(I2738,属性值!A:F,2,FALSE)&lt;17,"",IF(P2738="","",INT(VLOOKUP(P2738,属性值!A:G,R2738+1,FALSE)*VLOOKUP(I2738,属性值!A:F,5,FALSE))))</f>
        <v/>
      </c>
      <c r="Z2738" s="90" t="str">
        <f t="shared" si="89"/>
        <v/>
      </c>
      <c r="AA2738" s="90" t="str">
        <f>IF(VLOOKUP(I2738,属性值!A:B,2,FALSE)&gt;16,"",IF(P2738="","",INT(VLOOKUP(P2738,属性值!I:O,R2738+1,FALSE)*VLOOKUP(I2738,属性值!A:D,3,FALSE))))</f>
        <v/>
      </c>
      <c r="AB2738" s="90" t="str">
        <f>IF(VLOOKUP(I2738,属性值!A:B,2,FALSE)&gt;16,"",IF(P2738="","",INT(VLOOKUP(P2738,属性值!I:O,R2738+1,FALSE)*VLOOKUP(I2738,属性值!A:D,4,FALSE))))</f>
        <v/>
      </c>
      <c r="AC2738" s="90">
        <v>69</v>
      </c>
      <c r="AD2738" s="90" t="str">
        <f>IF(AC2738="","",VLOOKUP(AC2738,状态名词!A:C,2,FALSE))</f>
        <v>hit</v>
      </c>
      <c r="AE2738" s="90" t="str">
        <f>IF(AC2738="","",VLOOKUP(AC2738,状态名词!A:C,3,FALSE))</f>
        <v>命中率</v>
      </c>
      <c r="AF2738" s="90">
        <v>220</v>
      </c>
    </row>
    <row r="2739" spans="1:32">
      <c r="A2739" s="90">
        <v>16312</v>
      </c>
      <c r="B2739" s="90">
        <v>10</v>
      </c>
      <c r="C2739" s="90">
        <v>1</v>
      </c>
      <c r="D2739" s="90">
        <v>10</v>
      </c>
      <c r="E2739" s="90">
        <v>3</v>
      </c>
      <c r="H2739" s="90">
        <v>16</v>
      </c>
      <c r="I2739" s="90" t="str">
        <f>IF(H2739="",I2738,VLOOKUP(H2739,装备类型!A:B,2,FALSE))</f>
        <v>手镯</v>
      </c>
      <c r="J2739" s="90">
        <v>1</v>
      </c>
      <c r="K2739" s="90" t="s">
        <v>2956</v>
      </c>
      <c r="L2739" s="90" t="s">
        <v>6485</v>
      </c>
      <c r="O2739" s="90">
        <v>1</v>
      </c>
      <c r="P2739" s="90">
        <v>10</v>
      </c>
      <c r="Q2739" s="55">
        <f t="shared" si="88"/>
        <v>10</v>
      </c>
      <c r="R2739" s="90">
        <v>1</v>
      </c>
      <c r="T2739" s="90" t="s">
        <v>3499</v>
      </c>
      <c r="Y2739" s="90" t="str">
        <f>IF(VLOOKUP(I2739,属性值!A:F,2,FALSE)&lt;17,"",IF(P2739="","",INT(VLOOKUP(P2739,属性值!A:G,R2739+1,FALSE)*VLOOKUP(I2739,属性值!A:F,5,FALSE))))</f>
        <v/>
      </c>
      <c r="Z2739" s="90" t="str">
        <f t="shared" si="89"/>
        <v/>
      </c>
      <c r="AA2739" s="90">
        <f>IF(VLOOKUP(I2739,属性值!A:B,2,FALSE)&gt;16,"",IF(P2739="","",INT(VLOOKUP(P2739,属性值!I:O,R2739+1,FALSE)*VLOOKUP(I2739,属性值!A:D,3,FALSE))))</f>
        <v>65</v>
      </c>
      <c r="AB2739" s="90">
        <f>IF(VLOOKUP(I2739,属性值!A:B,2,FALSE)&gt;16,"",IF(P2739="","",INT(VLOOKUP(P2739,属性值!I:O,R2739+1,FALSE)*VLOOKUP(I2739,属性值!A:D,4,FALSE))))</f>
        <v>130</v>
      </c>
      <c r="AD2739" s="90" t="str">
        <f>IF(AC2739="","",VLOOKUP(AC2739,状态名词!A:C,2,FALSE))</f>
        <v/>
      </c>
      <c r="AE2739" s="90" t="str">
        <f>IF(AC2739="","",VLOOKUP(AC2739,状态名词!A:C,3,FALSE))</f>
        <v/>
      </c>
    </row>
    <row r="2740" spans="1:32">
      <c r="I2740" s="90" t="str">
        <f>IF(H2740="",I2739,VLOOKUP(H2740,装备类型!A:B,2,FALSE))</f>
        <v>手镯</v>
      </c>
      <c r="J2740" s="90">
        <v>2</v>
      </c>
      <c r="K2740" s="90" t="s">
        <v>2957</v>
      </c>
      <c r="L2740" s="90" t="s">
        <v>4184</v>
      </c>
      <c r="O2740" s="90">
        <v>1</v>
      </c>
      <c r="P2740" s="90">
        <v>20</v>
      </c>
      <c r="Q2740" s="55">
        <f t="shared" si="88"/>
        <v>21</v>
      </c>
      <c r="R2740" s="90">
        <v>2</v>
      </c>
      <c r="T2740" s="90" t="s">
        <v>3499</v>
      </c>
      <c r="Y2740" s="90" t="str">
        <f>IF(VLOOKUP(I2740,属性值!A:F,2,FALSE)&lt;17,"",IF(P2740="","",INT(VLOOKUP(P2740,属性值!A:G,R2740+1,FALSE)*VLOOKUP(I2740,属性值!A:F,5,FALSE))))</f>
        <v/>
      </c>
      <c r="Z2740" s="90" t="str">
        <f t="shared" si="89"/>
        <v/>
      </c>
      <c r="AA2740" s="90">
        <f>IF(VLOOKUP(I2740,属性值!A:B,2,FALSE)&gt;16,"",IF(P2740="","",INT(VLOOKUP(P2740,属性值!I:O,R2740+1,FALSE)*VLOOKUP(I2740,属性值!A:D,3,FALSE))))</f>
        <v>114</v>
      </c>
      <c r="AB2740" s="90">
        <f>IF(VLOOKUP(I2740,属性值!A:B,2,FALSE)&gt;16,"",IF(P2740="","",INT(VLOOKUP(P2740,属性值!I:O,R2740+1,FALSE)*VLOOKUP(I2740,属性值!A:D,4,FALSE))))</f>
        <v>228</v>
      </c>
      <c r="AC2740" s="90">
        <v>54</v>
      </c>
      <c r="AD2740" s="90" t="str">
        <f>IF(AC2740="","",VLOOKUP(AC2740,状态名词!A:C,2,FALSE))</f>
        <v>spi</v>
      </c>
      <c r="AE2740" s="90" t="str">
        <f>IF(AC2740="","",VLOOKUP(AC2740,状态名词!A:C,3,FALSE))</f>
        <v>精神</v>
      </c>
      <c r="AF2740" s="90">
        <v>60</v>
      </c>
    </row>
    <row r="2741" spans="1:32">
      <c r="I2741" s="90" t="str">
        <f>IF(H2741="",I2740,VLOOKUP(H2741,装备类型!A:B,2,FALSE))</f>
        <v>手镯</v>
      </c>
      <c r="J2741" s="90">
        <v>3</v>
      </c>
      <c r="K2741" s="90" t="s">
        <v>2958</v>
      </c>
      <c r="L2741" s="90" t="s">
        <v>4184</v>
      </c>
      <c r="O2741" s="90">
        <v>1</v>
      </c>
      <c r="P2741" s="90">
        <v>30</v>
      </c>
      <c r="Q2741" s="55">
        <f t="shared" si="88"/>
        <v>33</v>
      </c>
      <c r="R2741" s="90">
        <v>3</v>
      </c>
      <c r="T2741" s="90" t="s">
        <v>3499</v>
      </c>
      <c r="Y2741" s="90" t="str">
        <f>IF(VLOOKUP(I2741,属性值!A:F,2,FALSE)&lt;17,"",IF(P2741="","",INT(VLOOKUP(P2741,属性值!A:G,R2741+1,FALSE)*VLOOKUP(I2741,属性值!A:F,5,FALSE))))</f>
        <v/>
      </c>
      <c r="Z2741" s="90" t="str">
        <f t="shared" si="89"/>
        <v/>
      </c>
      <c r="AA2741" s="90">
        <f>IF(VLOOKUP(I2741,属性值!A:B,2,FALSE)&gt;16,"",IF(P2741="","",INT(VLOOKUP(P2741,属性值!I:O,R2741+1,FALSE)*VLOOKUP(I2741,属性值!A:D,3,FALSE))))</f>
        <v>171</v>
      </c>
      <c r="AB2741" s="90">
        <f>IF(VLOOKUP(I2741,属性值!A:B,2,FALSE)&gt;16,"",IF(P2741="","",INT(VLOOKUP(P2741,属性值!I:O,R2741+1,FALSE)*VLOOKUP(I2741,属性值!A:D,4,FALSE))))</f>
        <v>342</v>
      </c>
      <c r="AC2741" s="90">
        <v>54</v>
      </c>
      <c r="AD2741" s="90" t="str">
        <f>IF(AC2741="","",VLOOKUP(AC2741,状态名词!A:C,2,FALSE))</f>
        <v>spi</v>
      </c>
      <c r="AE2741" s="90" t="str">
        <f>IF(AC2741="","",VLOOKUP(AC2741,状态名词!A:C,3,FALSE))</f>
        <v>精神</v>
      </c>
      <c r="AF2741" s="90">
        <v>80</v>
      </c>
    </row>
    <row r="2742" spans="1:32">
      <c r="I2742" s="90" t="str">
        <f>IF(H2742="",I2741,VLOOKUP(H2742,装备类型!A:B,2,FALSE))</f>
        <v>手镯</v>
      </c>
      <c r="L2742" s="90" t="s">
        <v>225</v>
      </c>
      <c r="Q2742" s="55" t="str">
        <f t="shared" si="88"/>
        <v/>
      </c>
      <c r="Y2742" s="90" t="str">
        <f>IF(VLOOKUP(I2742,属性值!A:F,2,FALSE)&lt;17,"",IF(P2742="","",INT(VLOOKUP(P2742,属性值!A:G,R2742+1,FALSE)*VLOOKUP(I2742,属性值!A:F,5,FALSE))))</f>
        <v/>
      </c>
      <c r="Z2742" s="90" t="str">
        <f t="shared" si="89"/>
        <v/>
      </c>
      <c r="AA2742" s="90" t="str">
        <f>IF(VLOOKUP(I2742,属性值!A:B,2,FALSE)&gt;16,"",IF(P2742="","",INT(VLOOKUP(P2742,属性值!I:O,R2742+1,FALSE)*VLOOKUP(I2742,属性值!A:D,3,FALSE))))</f>
        <v/>
      </c>
      <c r="AB2742" s="90" t="str">
        <f>IF(VLOOKUP(I2742,属性值!A:B,2,FALSE)&gt;16,"",IF(P2742="","",INT(VLOOKUP(P2742,属性值!I:O,R2742+1,FALSE)*VLOOKUP(I2742,属性值!A:D,4,FALSE))))</f>
        <v/>
      </c>
      <c r="AC2742" s="90">
        <v>20</v>
      </c>
      <c r="AD2742" s="90" t="str">
        <f>IF(AC2742="","",VLOOKUP(AC2742,状态名词!A:C,2,FALSE))</f>
        <v>ratingdamage</v>
      </c>
      <c r="AE2742" s="90" t="str">
        <f>IF(AC2742="","",VLOOKUP(AC2742,状态名词!A:C,3,FALSE))</f>
        <v>暴伤+</v>
      </c>
      <c r="AF2742" s="90">
        <v>250</v>
      </c>
    </row>
    <row r="2743" spans="1:32">
      <c r="I2743" s="90" t="str">
        <f>IF(H2743="",I2742,VLOOKUP(H2743,装备类型!A:B,2,FALSE))</f>
        <v>手镯</v>
      </c>
      <c r="J2743" s="90">
        <v>4</v>
      </c>
      <c r="K2743" s="90" t="s">
        <v>2959</v>
      </c>
      <c r="L2743" s="90" t="s">
        <v>4184</v>
      </c>
      <c r="O2743" s="90">
        <v>1</v>
      </c>
      <c r="P2743" s="90">
        <v>40</v>
      </c>
      <c r="Q2743" s="55">
        <f t="shared" si="88"/>
        <v>45</v>
      </c>
      <c r="R2743" s="90">
        <v>4</v>
      </c>
      <c r="T2743" s="90" t="s">
        <v>3499</v>
      </c>
      <c r="Y2743" s="90" t="str">
        <f>IF(VLOOKUP(I2743,属性值!A:F,2,FALSE)&lt;17,"",IF(P2743="","",INT(VLOOKUP(P2743,属性值!A:G,R2743+1,FALSE)*VLOOKUP(I2743,属性值!A:F,5,FALSE))))</f>
        <v/>
      </c>
      <c r="Z2743" s="90" t="str">
        <f t="shared" si="89"/>
        <v/>
      </c>
      <c r="AA2743" s="90">
        <f>IF(VLOOKUP(I2743,属性值!A:B,2,FALSE)&gt;16,"",IF(P2743="","",INT(VLOOKUP(P2743,属性值!I:O,R2743+1,FALSE)*VLOOKUP(I2743,属性值!A:D,3,FALSE))))</f>
        <v>286</v>
      </c>
      <c r="AB2743" s="90">
        <f>IF(VLOOKUP(I2743,属性值!A:B,2,FALSE)&gt;16,"",IF(P2743="","",INT(VLOOKUP(P2743,属性值!I:O,R2743+1,FALSE)*VLOOKUP(I2743,属性值!A:D,4,FALSE))))</f>
        <v>572</v>
      </c>
      <c r="AC2743" s="90">
        <v>54</v>
      </c>
      <c r="AD2743" s="90" t="str">
        <f>IF(AC2743="","",VLOOKUP(AC2743,状态名词!A:C,2,FALSE))</f>
        <v>spi</v>
      </c>
      <c r="AE2743" s="90" t="str">
        <f>IF(AC2743="","",VLOOKUP(AC2743,状态名词!A:C,3,FALSE))</f>
        <v>精神</v>
      </c>
      <c r="AF2743" s="90">
        <v>100</v>
      </c>
    </row>
    <row r="2744" spans="1:32">
      <c r="I2744" s="90" t="str">
        <f>IF(H2744="",I2743,VLOOKUP(H2744,装备类型!A:B,2,FALSE))</f>
        <v>手镯</v>
      </c>
      <c r="L2744" s="90" t="s">
        <v>225</v>
      </c>
      <c r="Q2744" s="55" t="str">
        <f t="shared" si="88"/>
        <v/>
      </c>
      <c r="Y2744" s="90" t="str">
        <f>IF(VLOOKUP(I2744,属性值!A:F,2,FALSE)&lt;17,"",IF(P2744="","",INT(VLOOKUP(P2744,属性值!A:G,R2744+1,FALSE)*VLOOKUP(I2744,属性值!A:F,5,FALSE))))</f>
        <v/>
      </c>
      <c r="Z2744" s="90" t="str">
        <f t="shared" si="89"/>
        <v/>
      </c>
      <c r="AA2744" s="90" t="str">
        <f>IF(VLOOKUP(I2744,属性值!A:B,2,FALSE)&gt;16,"",IF(P2744="","",INT(VLOOKUP(P2744,属性值!I:O,R2744+1,FALSE)*VLOOKUP(I2744,属性值!A:D,3,FALSE))))</f>
        <v/>
      </c>
      <c r="AB2744" s="90" t="str">
        <f>IF(VLOOKUP(I2744,属性值!A:B,2,FALSE)&gt;16,"",IF(P2744="","",INT(VLOOKUP(P2744,属性值!I:O,R2744+1,FALSE)*VLOOKUP(I2744,属性值!A:D,4,FALSE))))</f>
        <v/>
      </c>
      <c r="AC2744" s="90">
        <v>20</v>
      </c>
      <c r="AD2744" s="90" t="str">
        <f>IF(AC2744="","",VLOOKUP(AC2744,状态名词!A:C,2,FALSE))</f>
        <v>ratingdamage</v>
      </c>
      <c r="AE2744" s="90" t="str">
        <f>IF(AC2744="","",VLOOKUP(AC2744,状态名词!A:C,3,FALSE))</f>
        <v>暴伤+</v>
      </c>
      <c r="AF2744" s="90">
        <v>300</v>
      </c>
    </row>
    <row r="2745" spans="1:32">
      <c r="I2745" s="90" t="str">
        <f>IF(H2745="",I2744,VLOOKUP(H2745,装备类型!A:B,2,FALSE))</f>
        <v>手镯</v>
      </c>
      <c r="L2745" s="90" t="s">
        <v>225</v>
      </c>
      <c r="Q2745" s="55" t="str">
        <f t="shared" si="88"/>
        <v/>
      </c>
      <c r="Y2745" s="90" t="str">
        <f>IF(VLOOKUP(I2745,属性值!A:F,2,FALSE)&lt;17,"",IF(P2745="","",INT(VLOOKUP(P2745,属性值!A:G,R2745+1,FALSE)*VLOOKUP(I2745,属性值!A:F,5,FALSE))))</f>
        <v/>
      </c>
      <c r="Z2745" s="90" t="str">
        <f t="shared" si="89"/>
        <v/>
      </c>
      <c r="AA2745" s="90" t="str">
        <f>IF(VLOOKUP(I2745,属性值!A:B,2,FALSE)&gt;16,"",IF(P2745="","",INT(VLOOKUP(P2745,属性值!I:O,R2745+1,FALSE)*VLOOKUP(I2745,属性值!A:D,3,FALSE))))</f>
        <v/>
      </c>
      <c r="AB2745" s="90" t="str">
        <f>IF(VLOOKUP(I2745,属性值!A:B,2,FALSE)&gt;16,"",IF(P2745="","",INT(VLOOKUP(P2745,属性值!I:O,R2745+1,FALSE)*VLOOKUP(I2745,属性值!A:D,4,FALSE))))</f>
        <v/>
      </c>
      <c r="AC2745" s="90">
        <v>69</v>
      </c>
      <c r="AD2745" s="90" t="str">
        <f>IF(AC2745="","",VLOOKUP(AC2745,状态名词!A:C,2,FALSE))</f>
        <v>hit</v>
      </c>
      <c r="AE2745" s="90" t="str">
        <f>IF(AC2745="","",VLOOKUP(AC2745,状态名词!A:C,3,FALSE))</f>
        <v>命中率</v>
      </c>
      <c r="AF2745" s="90">
        <v>140</v>
      </c>
    </row>
    <row r="2746" spans="1:32">
      <c r="I2746" s="90" t="str">
        <f>IF(H2746="",I2745,VLOOKUP(H2746,装备类型!A:B,2,FALSE))</f>
        <v>手镯</v>
      </c>
      <c r="J2746" s="90">
        <v>5</v>
      </c>
      <c r="K2746" s="90" t="s">
        <v>2960</v>
      </c>
      <c r="L2746" s="90" t="s">
        <v>4184</v>
      </c>
      <c r="O2746" s="90">
        <v>1</v>
      </c>
      <c r="P2746" s="90">
        <v>50</v>
      </c>
      <c r="Q2746" s="55">
        <f t="shared" si="88"/>
        <v>57</v>
      </c>
      <c r="R2746" s="90">
        <v>5</v>
      </c>
      <c r="T2746" s="90" t="s">
        <v>3499</v>
      </c>
      <c r="U2746" s="90">
        <v>33563</v>
      </c>
      <c r="Y2746" s="90" t="str">
        <f>IF(VLOOKUP(I2746,属性值!A:F,2,FALSE)&lt;17,"",IF(P2746="","",INT(VLOOKUP(P2746,属性值!A:G,R2746+1,FALSE)*VLOOKUP(I2746,属性值!A:F,5,FALSE))))</f>
        <v/>
      </c>
      <c r="Z2746" s="90" t="str">
        <f t="shared" si="89"/>
        <v/>
      </c>
      <c r="AA2746" s="90">
        <f>IF(VLOOKUP(I2746,属性值!A:B,2,FALSE)&gt;16,"",IF(P2746="","",INT(VLOOKUP(P2746,属性值!I:O,R2746+1,FALSE)*VLOOKUP(I2746,属性值!A:D,3,FALSE))))</f>
        <v>489</v>
      </c>
      <c r="AB2746" s="90">
        <f>IF(VLOOKUP(I2746,属性值!A:B,2,FALSE)&gt;16,"",IF(P2746="","",INT(VLOOKUP(P2746,属性值!I:O,R2746+1,FALSE)*VLOOKUP(I2746,属性值!A:D,4,FALSE))))</f>
        <v>979</v>
      </c>
      <c r="AC2746" s="90">
        <v>54</v>
      </c>
      <c r="AD2746" s="90" t="str">
        <f>IF(AC2746="","",VLOOKUP(AC2746,状态名词!A:C,2,FALSE))</f>
        <v>spi</v>
      </c>
      <c r="AE2746" s="90" t="str">
        <f>IF(AC2746="","",VLOOKUP(AC2746,状态名词!A:C,3,FALSE))</f>
        <v>精神</v>
      </c>
      <c r="AF2746" s="90">
        <v>135</v>
      </c>
    </row>
    <row r="2747" spans="1:32">
      <c r="I2747" s="90" t="str">
        <f>IF(H2747="",I2746,VLOOKUP(H2747,装备类型!A:B,2,FALSE))</f>
        <v>手镯</v>
      </c>
      <c r="L2747" s="90" t="s">
        <v>225</v>
      </c>
      <c r="Q2747" s="55" t="str">
        <f t="shared" si="88"/>
        <v/>
      </c>
      <c r="Y2747" s="90" t="str">
        <f>IF(VLOOKUP(I2747,属性值!A:F,2,FALSE)&lt;17,"",IF(P2747="","",INT(VLOOKUP(P2747,属性值!A:G,R2747+1,FALSE)*VLOOKUP(I2747,属性值!A:F,5,FALSE))))</f>
        <v/>
      </c>
      <c r="Z2747" s="90" t="str">
        <f t="shared" si="89"/>
        <v/>
      </c>
      <c r="AA2747" s="90" t="str">
        <f>IF(VLOOKUP(I2747,属性值!A:B,2,FALSE)&gt;16,"",IF(P2747="","",INT(VLOOKUP(P2747,属性值!I:O,R2747+1,FALSE)*VLOOKUP(I2747,属性值!A:D,3,FALSE))))</f>
        <v/>
      </c>
      <c r="AB2747" s="90" t="str">
        <f>IF(VLOOKUP(I2747,属性值!A:B,2,FALSE)&gt;16,"",IF(P2747="","",INT(VLOOKUP(P2747,属性值!I:O,R2747+1,FALSE)*VLOOKUP(I2747,属性值!A:D,4,FALSE))))</f>
        <v/>
      </c>
      <c r="AC2747" s="90">
        <v>20</v>
      </c>
      <c r="AD2747" s="90" t="str">
        <f>IF(AC2747="","",VLOOKUP(AC2747,状态名词!A:C,2,FALSE))</f>
        <v>ratingdamage</v>
      </c>
      <c r="AE2747" s="90" t="str">
        <f>IF(AC2747="","",VLOOKUP(AC2747,状态名词!A:C,3,FALSE))</f>
        <v>暴伤+</v>
      </c>
      <c r="AF2747" s="90">
        <v>400</v>
      </c>
    </row>
    <row r="2748" spans="1:32">
      <c r="I2748" s="90" t="str">
        <f>IF(H2748="",I2747,VLOOKUP(H2748,装备类型!A:B,2,FALSE))</f>
        <v>手镯</v>
      </c>
      <c r="L2748" s="90" t="s">
        <v>225</v>
      </c>
      <c r="Q2748" s="55" t="str">
        <f t="shared" si="88"/>
        <v/>
      </c>
      <c r="Y2748" s="90" t="str">
        <f>IF(VLOOKUP(I2748,属性值!A:F,2,FALSE)&lt;17,"",IF(P2748="","",INT(VLOOKUP(P2748,属性值!A:G,R2748+1,FALSE)*VLOOKUP(I2748,属性值!A:F,5,FALSE))))</f>
        <v/>
      </c>
      <c r="Z2748" s="90" t="str">
        <f t="shared" si="89"/>
        <v/>
      </c>
      <c r="AA2748" s="90" t="str">
        <f>IF(VLOOKUP(I2748,属性值!A:B,2,FALSE)&gt;16,"",IF(P2748="","",INT(VLOOKUP(P2748,属性值!I:O,R2748+1,FALSE)*VLOOKUP(I2748,属性值!A:D,3,FALSE))))</f>
        <v/>
      </c>
      <c r="AB2748" s="90" t="str">
        <f>IF(VLOOKUP(I2748,属性值!A:B,2,FALSE)&gt;16,"",IF(P2748="","",INT(VLOOKUP(P2748,属性值!I:O,R2748+1,FALSE)*VLOOKUP(I2748,属性值!A:D,4,FALSE))))</f>
        <v/>
      </c>
      <c r="AC2748" s="90">
        <v>69</v>
      </c>
      <c r="AD2748" s="90" t="str">
        <f>IF(AC2748="","",VLOOKUP(AC2748,状态名词!A:C,2,FALSE))</f>
        <v>hit</v>
      </c>
      <c r="AE2748" s="90" t="str">
        <f>IF(AC2748="","",VLOOKUP(AC2748,状态名词!A:C,3,FALSE))</f>
        <v>命中率</v>
      </c>
      <c r="AF2748" s="90">
        <v>200</v>
      </c>
    </row>
    <row r="2749" spans="1:32">
      <c r="I2749" s="90" t="str">
        <f>IF(H2749="",I2748,VLOOKUP(H2749,装备类型!A:B,2,FALSE))</f>
        <v>手镯</v>
      </c>
      <c r="J2749" s="90">
        <v>6</v>
      </c>
      <c r="K2749" s="90" t="s">
        <v>2961</v>
      </c>
      <c r="L2749" s="90" t="s">
        <v>4184</v>
      </c>
      <c r="O2749" s="90">
        <v>1</v>
      </c>
      <c r="P2749" s="90">
        <v>60</v>
      </c>
      <c r="Q2749" s="55">
        <f t="shared" si="88"/>
        <v>67</v>
      </c>
      <c r="R2749" s="90">
        <v>5</v>
      </c>
      <c r="T2749" s="90" t="s">
        <v>3499</v>
      </c>
      <c r="U2749" s="90">
        <v>33564</v>
      </c>
      <c r="Y2749" s="90" t="str">
        <f>IF(VLOOKUP(I2749,属性值!A:F,2,FALSE)&lt;17,"",IF(P2749="","",INT(VLOOKUP(P2749,属性值!A:G,R2749+1,FALSE)*VLOOKUP(I2749,属性值!A:F,5,FALSE))))</f>
        <v/>
      </c>
      <c r="Z2749" s="90" t="str">
        <f t="shared" si="89"/>
        <v/>
      </c>
      <c r="AA2749" s="90">
        <f>IF(VLOOKUP(I2749,属性值!A:B,2,FALSE)&gt;16,"",IF(P2749="","",INT(VLOOKUP(P2749,属性值!I:O,R2749+1,FALSE)*VLOOKUP(I2749,属性值!A:D,3,FALSE))))</f>
        <v>642</v>
      </c>
      <c r="AB2749" s="90">
        <f>IF(VLOOKUP(I2749,属性值!A:B,2,FALSE)&gt;16,"",IF(P2749="","",INT(VLOOKUP(P2749,属性值!I:O,R2749+1,FALSE)*VLOOKUP(I2749,属性值!A:D,4,FALSE))))</f>
        <v>1285</v>
      </c>
      <c r="AC2749" s="90">
        <v>54</v>
      </c>
      <c r="AD2749" s="90" t="str">
        <f>IF(AC2749="","",VLOOKUP(AC2749,状态名词!A:C,2,FALSE))</f>
        <v>spi</v>
      </c>
      <c r="AE2749" s="90" t="str">
        <f>IF(AC2749="","",VLOOKUP(AC2749,状态名词!A:C,3,FALSE))</f>
        <v>精神</v>
      </c>
      <c r="AF2749" s="90">
        <v>150</v>
      </c>
    </row>
    <row r="2750" spans="1:32">
      <c r="I2750" s="90" t="str">
        <f>IF(H2750="",I2749,VLOOKUP(H2750,装备类型!A:B,2,FALSE))</f>
        <v>手镯</v>
      </c>
      <c r="L2750" s="90" t="s">
        <v>225</v>
      </c>
      <c r="Q2750" s="55" t="str">
        <f t="shared" si="88"/>
        <v/>
      </c>
      <c r="Y2750" s="90" t="str">
        <f>IF(VLOOKUP(I2750,属性值!A:F,2,FALSE)&lt;17,"",IF(P2750="","",INT(VLOOKUP(P2750,属性值!A:G,R2750+1,FALSE)*VLOOKUP(I2750,属性值!A:F,5,FALSE))))</f>
        <v/>
      </c>
      <c r="Z2750" s="90" t="str">
        <f t="shared" si="89"/>
        <v/>
      </c>
      <c r="AA2750" s="90" t="str">
        <f>IF(VLOOKUP(I2750,属性值!A:B,2,FALSE)&gt;16,"",IF(P2750="","",INT(VLOOKUP(P2750,属性值!I:O,R2750+1,FALSE)*VLOOKUP(I2750,属性值!A:D,3,FALSE))))</f>
        <v/>
      </c>
      <c r="AB2750" s="90" t="str">
        <f>IF(VLOOKUP(I2750,属性值!A:B,2,FALSE)&gt;16,"",IF(P2750="","",INT(VLOOKUP(P2750,属性值!I:O,R2750+1,FALSE)*VLOOKUP(I2750,属性值!A:D,4,FALSE))))</f>
        <v/>
      </c>
      <c r="AC2750" s="90">
        <v>20</v>
      </c>
      <c r="AD2750" s="90" t="str">
        <f>IF(AC2750="","",VLOOKUP(AC2750,状态名词!A:C,2,FALSE))</f>
        <v>ratingdamage</v>
      </c>
      <c r="AE2750" s="90" t="str">
        <f>IF(AC2750="","",VLOOKUP(AC2750,状态名词!A:C,3,FALSE))</f>
        <v>暴伤+</v>
      </c>
      <c r="AF2750" s="90">
        <v>440</v>
      </c>
    </row>
    <row r="2751" spans="1:32">
      <c r="I2751" s="90" t="str">
        <f>IF(H2751="",I2750,VLOOKUP(H2751,装备类型!A:B,2,FALSE))</f>
        <v>手镯</v>
      </c>
      <c r="L2751" s="90" t="s">
        <v>225</v>
      </c>
      <c r="Q2751" s="55" t="str">
        <f t="shared" si="88"/>
        <v/>
      </c>
      <c r="Y2751" s="90" t="str">
        <f>IF(VLOOKUP(I2751,属性值!A:F,2,FALSE)&lt;17,"",IF(P2751="","",INT(VLOOKUP(P2751,属性值!A:G,R2751+1,FALSE)*VLOOKUP(I2751,属性值!A:F,5,FALSE))))</f>
        <v/>
      </c>
      <c r="Z2751" s="90" t="str">
        <f t="shared" si="89"/>
        <v/>
      </c>
      <c r="AA2751" s="90" t="str">
        <f>IF(VLOOKUP(I2751,属性值!A:B,2,FALSE)&gt;16,"",IF(P2751="","",INT(VLOOKUP(P2751,属性值!I:O,R2751+1,FALSE)*VLOOKUP(I2751,属性值!A:D,3,FALSE))))</f>
        <v/>
      </c>
      <c r="AB2751" s="90" t="str">
        <f>IF(VLOOKUP(I2751,属性值!A:B,2,FALSE)&gt;16,"",IF(P2751="","",INT(VLOOKUP(P2751,属性值!I:O,R2751+1,FALSE)*VLOOKUP(I2751,属性值!A:D,4,FALSE))))</f>
        <v/>
      </c>
      <c r="AC2751" s="90">
        <v>69</v>
      </c>
      <c r="AD2751" s="90" t="str">
        <f>IF(AC2751="","",VLOOKUP(AC2751,状态名词!A:C,2,FALSE))</f>
        <v>hit</v>
      </c>
      <c r="AE2751" s="90" t="str">
        <f>IF(AC2751="","",VLOOKUP(AC2751,状态名词!A:C,3,FALSE))</f>
        <v>命中率</v>
      </c>
      <c r="AF2751" s="90">
        <v>220</v>
      </c>
    </row>
    <row r="2752" spans="1:32">
      <c r="A2752" s="90">
        <v>16313</v>
      </c>
      <c r="B2752" s="90">
        <v>10</v>
      </c>
      <c r="C2752" s="90">
        <v>1</v>
      </c>
      <c r="D2752" s="90">
        <v>10</v>
      </c>
      <c r="E2752" s="90">
        <v>3</v>
      </c>
      <c r="H2752" s="90">
        <v>11</v>
      </c>
      <c r="I2752" s="90" t="str">
        <f>IF(H2752="",I2751,VLOOKUP(H2752,装备类型!A:B,2,FALSE))</f>
        <v>头部</v>
      </c>
      <c r="J2752" s="90">
        <v>1</v>
      </c>
      <c r="K2752" s="90" t="s">
        <v>3144</v>
      </c>
      <c r="L2752" s="90" t="s">
        <v>6486</v>
      </c>
      <c r="O2752" s="90">
        <v>1</v>
      </c>
      <c r="P2752" s="90">
        <v>10</v>
      </c>
      <c r="Q2752" s="55">
        <f t="shared" si="88"/>
        <v>10</v>
      </c>
      <c r="R2752" s="90">
        <v>1</v>
      </c>
      <c r="T2752" s="90" t="s">
        <v>3500</v>
      </c>
      <c r="Y2752" s="90" t="str">
        <f>IF(VLOOKUP(I2752,属性值!A:F,2,FALSE)&lt;17,"",IF(P2752="","",INT(VLOOKUP(P2752,属性值!A:G,R2752+1,FALSE)*VLOOKUP(I2752,属性值!A:F,5,FALSE))))</f>
        <v/>
      </c>
      <c r="Z2752" s="90" t="str">
        <f t="shared" si="89"/>
        <v/>
      </c>
      <c r="AA2752" s="90">
        <f>IF(VLOOKUP(I2752,属性值!A:B,2,FALSE)&gt;16,"",IF(P2752="","",INT(VLOOKUP(P2752,属性值!I:O,R2752+1,FALSE)*VLOOKUP(I2752,属性值!A:D,3,FALSE))))</f>
        <v>130</v>
      </c>
      <c r="AB2752" s="90">
        <f>IF(VLOOKUP(I2752,属性值!A:B,2,FALSE)&gt;16,"",IF(P2752="","",INT(VLOOKUP(P2752,属性值!I:O,R2752+1,FALSE)*VLOOKUP(I2752,属性值!A:D,4,FALSE))))</f>
        <v>65</v>
      </c>
      <c r="AD2752" s="90" t="str">
        <f>IF(AC2752="","",VLOOKUP(AC2752,状态名词!A:C,2,FALSE))</f>
        <v/>
      </c>
      <c r="AE2752" s="90" t="str">
        <f>IF(AC2752="","",VLOOKUP(AC2752,状态名词!A:C,3,FALSE))</f>
        <v/>
      </c>
    </row>
    <row r="2753" spans="1:32">
      <c r="I2753" s="90" t="str">
        <f>IF(H2753="",I2752,VLOOKUP(H2753,装备类型!A:B,2,FALSE))</f>
        <v>头部</v>
      </c>
      <c r="J2753" s="90">
        <v>2</v>
      </c>
      <c r="K2753" s="90" t="s">
        <v>3145</v>
      </c>
      <c r="L2753" s="90" t="s">
        <v>4185</v>
      </c>
      <c r="O2753" s="90">
        <v>1</v>
      </c>
      <c r="P2753" s="90">
        <v>20</v>
      </c>
      <c r="Q2753" s="55">
        <f t="shared" si="88"/>
        <v>21</v>
      </c>
      <c r="R2753" s="90">
        <v>2</v>
      </c>
      <c r="T2753" s="90" t="s">
        <v>3500</v>
      </c>
      <c r="Y2753" s="90" t="str">
        <f>IF(VLOOKUP(I2753,属性值!A:F,2,FALSE)&lt;17,"",IF(P2753="","",INT(VLOOKUP(P2753,属性值!A:G,R2753+1,FALSE)*VLOOKUP(I2753,属性值!A:F,5,FALSE))))</f>
        <v/>
      </c>
      <c r="Z2753" s="90" t="str">
        <f t="shared" si="89"/>
        <v/>
      </c>
      <c r="AA2753" s="90">
        <f>IF(VLOOKUP(I2753,属性值!A:B,2,FALSE)&gt;16,"",IF(P2753="","",INT(VLOOKUP(P2753,属性值!I:O,R2753+1,FALSE)*VLOOKUP(I2753,属性值!A:D,3,FALSE))))</f>
        <v>228</v>
      </c>
      <c r="AB2753" s="90">
        <f>IF(VLOOKUP(I2753,属性值!A:B,2,FALSE)&gt;16,"",IF(P2753="","",INT(VLOOKUP(P2753,属性值!I:O,R2753+1,FALSE)*VLOOKUP(I2753,属性值!A:D,4,FALSE))))</f>
        <v>114</v>
      </c>
      <c r="AC2753" s="90">
        <v>58</v>
      </c>
      <c r="AD2753" s="90" t="str">
        <f>IF(AC2753="","",VLOOKUP(AC2753,状态名词!A:C,2,FALSE))</f>
        <v>vit</v>
      </c>
      <c r="AE2753" s="90" t="str">
        <f>IF(AC2753="","",VLOOKUP(AC2753,状态名词!A:C,3,FALSE))</f>
        <v>体力</v>
      </c>
      <c r="AF2753" s="90">
        <v>40</v>
      </c>
    </row>
    <row r="2754" spans="1:32">
      <c r="I2754" s="90" t="str">
        <f>IF(H2754="",I2753,VLOOKUP(H2754,装备类型!A:B,2,FALSE))</f>
        <v>头部</v>
      </c>
      <c r="J2754" s="90">
        <v>3</v>
      </c>
      <c r="K2754" s="90" t="s">
        <v>3146</v>
      </c>
      <c r="L2754" s="90" t="s">
        <v>4185</v>
      </c>
      <c r="O2754" s="90">
        <v>1</v>
      </c>
      <c r="P2754" s="90">
        <v>30</v>
      </c>
      <c r="Q2754" s="55">
        <f t="shared" si="88"/>
        <v>33</v>
      </c>
      <c r="R2754" s="90">
        <v>3</v>
      </c>
      <c r="T2754" s="90" t="s">
        <v>3500</v>
      </c>
      <c r="Y2754" s="90" t="str">
        <f>IF(VLOOKUP(I2754,属性值!A:F,2,FALSE)&lt;17,"",IF(P2754="","",INT(VLOOKUP(P2754,属性值!A:G,R2754+1,FALSE)*VLOOKUP(I2754,属性值!A:F,5,FALSE))))</f>
        <v/>
      </c>
      <c r="Z2754" s="90" t="str">
        <f t="shared" si="89"/>
        <v/>
      </c>
      <c r="AA2754" s="90">
        <f>IF(VLOOKUP(I2754,属性值!A:B,2,FALSE)&gt;16,"",IF(P2754="","",INT(VLOOKUP(P2754,属性值!I:O,R2754+1,FALSE)*VLOOKUP(I2754,属性值!A:D,3,FALSE))))</f>
        <v>342</v>
      </c>
      <c r="AB2754" s="90">
        <f>IF(VLOOKUP(I2754,属性值!A:B,2,FALSE)&gt;16,"",IF(P2754="","",INT(VLOOKUP(P2754,属性值!I:O,R2754+1,FALSE)*VLOOKUP(I2754,属性值!A:D,4,FALSE))))</f>
        <v>171</v>
      </c>
      <c r="AC2754" s="90">
        <v>58</v>
      </c>
      <c r="AD2754" s="90" t="str">
        <f>IF(AC2754="","",VLOOKUP(AC2754,状态名词!A:C,2,FALSE))</f>
        <v>vit</v>
      </c>
      <c r="AE2754" s="90" t="str">
        <f>IF(AC2754="","",VLOOKUP(AC2754,状态名词!A:C,3,FALSE))</f>
        <v>体力</v>
      </c>
      <c r="AF2754" s="90">
        <v>50</v>
      </c>
    </row>
    <row r="2755" spans="1:32">
      <c r="I2755" s="90" t="str">
        <f>IF(H2755="",I2754,VLOOKUP(H2755,装备类型!A:B,2,FALSE))</f>
        <v>头部</v>
      </c>
      <c r="L2755" s="90" t="s">
        <v>225</v>
      </c>
      <c r="Q2755" s="55" t="str">
        <f t="shared" si="88"/>
        <v/>
      </c>
      <c r="Y2755" s="90" t="str">
        <f>IF(VLOOKUP(I2755,属性值!A:F,2,FALSE)&lt;17,"",IF(P2755="","",INT(VLOOKUP(P2755,属性值!A:G,R2755+1,FALSE)*VLOOKUP(I2755,属性值!A:F,5,FALSE))))</f>
        <v/>
      </c>
      <c r="Z2755" s="90" t="str">
        <f t="shared" si="89"/>
        <v/>
      </c>
      <c r="AA2755" s="90" t="str">
        <f>IF(VLOOKUP(I2755,属性值!A:B,2,FALSE)&gt;16,"",IF(P2755="","",INT(VLOOKUP(P2755,属性值!I:O,R2755+1,FALSE)*VLOOKUP(I2755,属性值!A:D,3,FALSE))))</f>
        <v/>
      </c>
      <c r="AB2755" s="90" t="str">
        <f>IF(VLOOKUP(I2755,属性值!A:B,2,FALSE)&gt;16,"",IF(P2755="","",INT(VLOOKUP(P2755,属性值!I:O,R2755+1,FALSE)*VLOOKUP(I2755,属性值!A:D,4,FALSE))))</f>
        <v/>
      </c>
      <c r="AC2755" s="90">
        <v>24</v>
      </c>
      <c r="AD2755" s="90" t="str">
        <f>IF(AC2755="","",VLOOKUP(AC2755,状态名词!A:C,2,FALSE))</f>
        <v>heal</v>
      </c>
      <c r="AE2755" s="90" t="str">
        <f>IF(AC2755="","",VLOOKUP(AC2755,状态名词!A:C,3,FALSE))</f>
        <v>治疗效果+</v>
      </c>
      <c r="AF2755" s="90">
        <v>250</v>
      </c>
    </row>
    <row r="2756" spans="1:32">
      <c r="I2756" s="90" t="str">
        <f>IF(H2756="",I2755,VLOOKUP(H2756,装备类型!A:B,2,FALSE))</f>
        <v>头部</v>
      </c>
      <c r="J2756" s="90">
        <v>4</v>
      </c>
      <c r="K2756" s="90" t="s">
        <v>3147</v>
      </c>
      <c r="L2756" s="90" t="s">
        <v>4185</v>
      </c>
      <c r="O2756" s="90">
        <v>1</v>
      </c>
      <c r="P2756" s="90">
        <v>40</v>
      </c>
      <c r="Q2756" s="55">
        <f t="shared" si="88"/>
        <v>45</v>
      </c>
      <c r="R2756" s="90">
        <v>4</v>
      </c>
      <c r="T2756" s="90" t="s">
        <v>3500</v>
      </c>
      <c r="Y2756" s="90" t="str">
        <f>IF(VLOOKUP(I2756,属性值!A:F,2,FALSE)&lt;17,"",IF(P2756="","",INT(VLOOKUP(P2756,属性值!A:G,R2756+1,FALSE)*VLOOKUP(I2756,属性值!A:F,5,FALSE))))</f>
        <v/>
      </c>
      <c r="Z2756" s="90" t="str">
        <f t="shared" si="89"/>
        <v/>
      </c>
      <c r="AA2756" s="90">
        <f>IF(VLOOKUP(I2756,属性值!A:B,2,FALSE)&gt;16,"",IF(P2756="","",INT(VLOOKUP(P2756,属性值!I:O,R2756+1,FALSE)*VLOOKUP(I2756,属性值!A:D,3,FALSE))))</f>
        <v>572</v>
      </c>
      <c r="AB2756" s="90">
        <f>IF(VLOOKUP(I2756,属性值!A:B,2,FALSE)&gt;16,"",IF(P2756="","",INT(VLOOKUP(P2756,属性值!I:O,R2756+1,FALSE)*VLOOKUP(I2756,属性值!A:D,4,FALSE))))</f>
        <v>286</v>
      </c>
      <c r="AC2756" s="90">
        <v>58</v>
      </c>
      <c r="AD2756" s="90" t="str">
        <f>IF(AC2756="","",VLOOKUP(AC2756,状态名词!A:C,2,FALSE))</f>
        <v>vit</v>
      </c>
      <c r="AE2756" s="90" t="str">
        <f>IF(AC2756="","",VLOOKUP(AC2756,状态名词!A:C,3,FALSE))</f>
        <v>体力</v>
      </c>
      <c r="AF2756" s="90">
        <v>60</v>
      </c>
    </row>
    <row r="2757" spans="1:32">
      <c r="I2757" s="90" t="str">
        <f>IF(H2757="",I2756,VLOOKUP(H2757,装备类型!A:B,2,FALSE))</f>
        <v>头部</v>
      </c>
      <c r="L2757" s="90" t="s">
        <v>225</v>
      </c>
      <c r="Q2757" s="55" t="str">
        <f t="shared" si="88"/>
        <v/>
      </c>
      <c r="Y2757" s="90" t="str">
        <f>IF(VLOOKUP(I2757,属性值!A:F,2,FALSE)&lt;17,"",IF(P2757="","",INT(VLOOKUP(P2757,属性值!A:G,R2757+1,FALSE)*VLOOKUP(I2757,属性值!A:F,5,FALSE))))</f>
        <v/>
      </c>
      <c r="Z2757" s="90" t="str">
        <f t="shared" si="89"/>
        <v/>
      </c>
      <c r="AA2757" s="90" t="str">
        <f>IF(VLOOKUP(I2757,属性值!A:B,2,FALSE)&gt;16,"",IF(P2757="","",INT(VLOOKUP(P2757,属性值!I:O,R2757+1,FALSE)*VLOOKUP(I2757,属性值!A:D,3,FALSE))))</f>
        <v/>
      </c>
      <c r="AB2757" s="90" t="str">
        <f>IF(VLOOKUP(I2757,属性值!A:B,2,FALSE)&gt;16,"",IF(P2757="","",INT(VLOOKUP(P2757,属性值!I:O,R2757+1,FALSE)*VLOOKUP(I2757,属性值!A:D,4,FALSE))))</f>
        <v/>
      </c>
      <c r="AC2757" s="90">
        <v>24</v>
      </c>
      <c r="AD2757" s="90" t="str">
        <f>IF(AC2757="","",VLOOKUP(AC2757,状态名词!A:C,2,FALSE))</f>
        <v>heal</v>
      </c>
      <c r="AE2757" s="90" t="str">
        <f>IF(AC2757="","",VLOOKUP(AC2757,状态名词!A:C,3,FALSE))</f>
        <v>治疗效果+</v>
      </c>
      <c r="AF2757" s="90">
        <v>300</v>
      </c>
    </row>
    <row r="2758" spans="1:32">
      <c r="I2758" s="90" t="str">
        <f>IF(H2758="",I2757,VLOOKUP(H2758,装备类型!A:B,2,FALSE))</f>
        <v>头部</v>
      </c>
      <c r="L2758" s="90" t="s">
        <v>225</v>
      </c>
      <c r="Q2758" s="55" t="str">
        <f t="shared" si="88"/>
        <v/>
      </c>
      <c r="Y2758" s="90" t="str">
        <f>IF(VLOOKUP(I2758,属性值!A:F,2,FALSE)&lt;17,"",IF(P2758="","",INT(VLOOKUP(P2758,属性值!A:G,R2758+1,FALSE)*VLOOKUP(I2758,属性值!A:F,5,FALSE))))</f>
        <v/>
      </c>
      <c r="Z2758" s="90" t="str">
        <f t="shared" si="89"/>
        <v/>
      </c>
      <c r="AA2758" s="90" t="str">
        <f>IF(VLOOKUP(I2758,属性值!A:B,2,FALSE)&gt;16,"",IF(P2758="","",INT(VLOOKUP(P2758,属性值!I:O,R2758+1,FALSE)*VLOOKUP(I2758,属性值!A:D,3,FALSE))))</f>
        <v/>
      </c>
      <c r="AB2758" s="90" t="str">
        <f>IF(VLOOKUP(I2758,属性值!A:B,2,FALSE)&gt;16,"",IF(P2758="","",INT(VLOOKUP(P2758,属性值!I:O,R2758+1,FALSE)*VLOOKUP(I2758,属性值!A:D,4,FALSE))))</f>
        <v/>
      </c>
      <c r="AC2758" s="90">
        <v>70</v>
      </c>
      <c r="AD2758" s="90" t="str">
        <f>IF(AC2758="","",VLOOKUP(AC2758,状态名词!A:C,2,FALSE))</f>
        <v>eva</v>
      </c>
      <c r="AE2758" s="90" t="str">
        <f>IF(AC2758="","",VLOOKUP(AC2758,状态名词!A:C,3,FALSE))</f>
        <v>回避率</v>
      </c>
      <c r="AF2758" s="90">
        <v>140</v>
      </c>
    </row>
    <row r="2759" spans="1:32">
      <c r="I2759" s="90" t="str">
        <f>IF(H2759="",I2758,VLOOKUP(H2759,装备类型!A:B,2,FALSE))</f>
        <v>头部</v>
      </c>
      <c r="J2759" s="90">
        <v>5</v>
      </c>
      <c r="K2759" s="90" t="s">
        <v>3148</v>
      </c>
      <c r="L2759" s="90" t="s">
        <v>4185</v>
      </c>
      <c r="O2759" s="90">
        <v>1</v>
      </c>
      <c r="P2759" s="90">
        <v>50</v>
      </c>
      <c r="Q2759" s="55">
        <f t="shared" si="88"/>
        <v>57</v>
      </c>
      <c r="R2759" s="90">
        <v>5</v>
      </c>
      <c r="T2759" s="90" t="s">
        <v>3500</v>
      </c>
      <c r="U2759" s="90">
        <v>33561</v>
      </c>
      <c r="Y2759" s="90" t="str">
        <f>IF(VLOOKUP(I2759,属性值!A:F,2,FALSE)&lt;17,"",IF(P2759="","",INT(VLOOKUP(P2759,属性值!A:G,R2759+1,FALSE)*VLOOKUP(I2759,属性值!A:F,5,FALSE))))</f>
        <v/>
      </c>
      <c r="Z2759" s="90" t="str">
        <f t="shared" si="89"/>
        <v/>
      </c>
      <c r="AA2759" s="90">
        <f>IF(VLOOKUP(I2759,属性值!A:B,2,FALSE)&gt;16,"",IF(P2759="","",INT(VLOOKUP(P2759,属性值!I:O,R2759+1,FALSE)*VLOOKUP(I2759,属性值!A:D,3,FALSE))))</f>
        <v>979</v>
      </c>
      <c r="AB2759" s="90">
        <f>IF(VLOOKUP(I2759,属性值!A:B,2,FALSE)&gt;16,"",IF(P2759="","",INT(VLOOKUP(P2759,属性值!I:O,R2759+1,FALSE)*VLOOKUP(I2759,属性值!A:D,4,FALSE))))</f>
        <v>489</v>
      </c>
      <c r="AC2759" s="90">
        <v>58</v>
      </c>
      <c r="AD2759" s="90" t="str">
        <f>IF(AC2759="","",VLOOKUP(AC2759,状态名词!A:C,2,FALSE))</f>
        <v>vit</v>
      </c>
      <c r="AE2759" s="90" t="str">
        <f>IF(AC2759="","",VLOOKUP(AC2759,状态名词!A:C,3,FALSE))</f>
        <v>体力</v>
      </c>
      <c r="AF2759" s="90">
        <v>80</v>
      </c>
    </row>
    <row r="2760" spans="1:32">
      <c r="I2760" s="90" t="str">
        <f>IF(H2760="",I2759,VLOOKUP(H2760,装备类型!A:B,2,FALSE))</f>
        <v>头部</v>
      </c>
      <c r="L2760" s="90" t="s">
        <v>225</v>
      </c>
      <c r="Q2760" s="55" t="str">
        <f t="shared" si="88"/>
        <v/>
      </c>
      <c r="Y2760" s="90" t="str">
        <f>IF(VLOOKUP(I2760,属性值!A:F,2,FALSE)&lt;17,"",IF(P2760="","",INT(VLOOKUP(P2760,属性值!A:G,R2760+1,FALSE)*VLOOKUP(I2760,属性值!A:F,5,FALSE))))</f>
        <v/>
      </c>
      <c r="Z2760" s="90" t="str">
        <f t="shared" si="89"/>
        <v/>
      </c>
      <c r="AA2760" s="90" t="str">
        <f>IF(VLOOKUP(I2760,属性值!A:B,2,FALSE)&gt;16,"",IF(P2760="","",INT(VLOOKUP(P2760,属性值!I:O,R2760+1,FALSE)*VLOOKUP(I2760,属性值!A:D,3,FALSE))))</f>
        <v/>
      </c>
      <c r="AB2760" s="90" t="str">
        <f>IF(VLOOKUP(I2760,属性值!A:B,2,FALSE)&gt;16,"",IF(P2760="","",INT(VLOOKUP(P2760,属性值!I:O,R2760+1,FALSE)*VLOOKUP(I2760,属性值!A:D,4,FALSE))))</f>
        <v/>
      </c>
      <c r="AC2760" s="90">
        <v>24</v>
      </c>
      <c r="AD2760" s="90" t="str">
        <f>IF(AC2760="","",VLOOKUP(AC2760,状态名词!A:C,2,FALSE))</f>
        <v>heal</v>
      </c>
      <c r="AE2760" s="90" t="str">
        <f>IF(AC2760="","",VLOOKUP(AC2760,状态名词!A:C,3,FALSE))</f>
        <v>治疗效果+</v>
      </c>
      <c r="AF2760" s="90">
        <v>400</v>
      </c>
    </row>
    <row r="2761" spans="1:32">
      <c r="I2761" s="90" t="str">
        <f>IF(H2761="",I2760,VLOOKUP(H2761,装备类型!A:B,2,FALSE))</f>
        <v>头部</v>
      </c>
      <c r="L2761" s="90" t="s">
        <v>225</v>
      </c>
      <c r="Q2761" s="55" t="str">
        <f t="shared" si="88"/>
        <v/>
      </c>
      <c r="Y2761" s="90" t="str">
        <f>IF(VLOOKUP(I2761,属性值!A:F,2,FALSE)&lt;17,"",IF(P2761="","",INT(VLOOKUP(P2761,属性值!A:G,R2761+1,FALSE)*VLOOKUP(I2761,属性值!A:F,5,FALSE))))</f>
        <v/>
      </c>
      <c r="Z2761" s="90" t="str">
        <f t="shared" si="89"/>
        <v/>
      </c>
      <c r="AA2761" s="90" t="str">
        <f>IF(VLOOKUP(I2761,属性值!A:B,2,FALSE)&gt;16,"",IF(P2761="","",INT(VLOOKUP(P2761,属性值!I:O,R2761+1,FALSE)*VLOOKUP(I2761,属性值!A:D,3,FALSE))))</f>
        <v/>
      </c>
      <c r="AB2761" s="90" t="str">
        <f>IF(VLOOKUP(I2761,属性值!A:B,2,FALSE)&gt;16,"",IF(P2761="","",INT(VLOOKUP(P2761,属性值!I:O,R2761+1,FALSE)*VLOOKUP(I2761,属性值!A:D,4,FALSE))))</f>
        <v/>
      </c>
      <c r="AC2761" s="90">
        <v>70</v>
      </c>
      <c r="AD2761" s="90" t="str">
        <f>IF(AC2761="","",VLOOKUP(AC2761,状态名词!A:C,2,FALSE))</f>
        <v>eva</v>
      </c>
      <c r="AE2761" s="90" t="str">
        <f>IF(AC2761="","",VLOOKUP(AC2761,状态名词!A:C,3,FALSE))</f>
        <v>回避率</v>
      </c>
      <c r="AF2761" s="90">
        <v>200</v>
      </c>
    </row>
    <row r="2762" spans="1:32">
      <c r="I2762" s="90" t="str">
        <f>IF(H2762="",I2761,VLOOKUP(H2762,装备类型!A:B,2,FALSE))</f>
        <v>头部</v>
      </c>
      <c r="J2762" s="90">
        <v>6</v>
      </c>
      <c r="K2762" s="90" t="s">
        <v>3149</v>
      </c>
      <c r="L2762" s="90" t="s">
        <v>4185</v>
      </c>
      <c r="O2762" s="90">
        <v>1</v>
      </c>
      <c r="P2762" s="90">
        <v>60</v>
      </c>
      <c r="Q2762" s="55">
        <f t="shared" si="88"/>
        <v>67</v>
      </c>
      <c r="R2762" s="90">
        <v>5</v>
      </c>
      <c r="T2762" s="90" t="s">
        <v>3500</v>
      </c>
      <c r="U2762" s="90">
        <v>33562</v>
      </c>
      <c r="Y2762" s="90" t="str">
        <f>IF(VLOOKUP(I2762,属性值!A:F,2,FALSE)&lt;17,"",IF(P2762="","",INT(VLOOKUP(P2762,属性值!A:G,R2762+1,FALSE)*VLOOKUP(I2762,属性值!A:F,5,FALSE))))</f>
        <v/>
      </c>
      <c r="Z2762" s="90" t="str">
        <f t="shared" si="89"/>
        <v/>
      </c>
      <c r="AA2762" s="90">
        <f>IF(VLOOKUP(I2762,属性值!A:B,2,FALSE)&gt;16,"",IF(P2762="","",INT(VLOOKUP(P2762,属性值!I:O,R2762+1,FALSE)*VLOOKUP(I2762,属性值!A:D,3,FALSE))))</f>
        <v>1285</v>
      </c>
      <c r="AB2762" s="90">
        <f>IF(VLOOKUP(I2762,属性值!A:B,2,FALSE)&gt;16,"",IF(P2762="","",INT(VLOOKUP(P2762,属性值!I:O,R2762+1,FALSE)*VLOOKUP(I2762,属性值!A:D,4,FALSE))))</f>
        <v>642</v>
      </c>
      <c r="AC2762" s="90">
        <v>58</v>
      </c>
      <c r="AD2762" s="90" t="str">
        <f>IF(AC2762="","",VLOOKUP(AC2762,状态名词!A:C,2,FALSE))</f>
        <v>vit</v>
      </c>
      <c r="AE2762" s="90" t="str">
        <f>IF(AC2762="","",VLOOKUP(AC2762,状态名词!A:C,3,FALSE))</f>
        <v>体力</v>
      </c>
      <c r="AF2762" s="90">
        <v>85</v>
      </c>
    </row>
    <row r="2763" spans="1:32">
      <c r="I2763" s="90" t="str">
        <f>IF(H2763="",I2762,VLOOKUP(H2763,装备类型!A:B,2,FALSE))</f>
        <v>头部</v>
      </c>
      <c r="L2763" s="90" t="s">
        <v>225</v>
      </c>
      <c r="Q2763" s="55" t="str">
        <f t="shared" si="88"/>
        <v/>
      </c>
      <c r="Y2763" s="90" t="str">
        <f>IF(VLOOKUP(I2763,属性值!A:F,2,FALSE)&lt;17,"",IF(P2763="","",INT(VLOOKUP(P2763,属性值!A:G,R2763+1,FALSE)*VLOOKUP(I2763,属性值!A:F,5,FALSE))))</f>
        <v/>
      </c>
      <c r="Z2763" s="90" t="str">
        <f t="shared" si="89"/>
        <v/>
      </c>
      <c r="AA2763" s="90" t="str">
        <f>IF(VLOOKUP(I2763,属性值!A:B,2,FALSE)&gt;16,"",IF(P2763="","",INT(VLOOKUP(P2763,属性值!I:O,R2763+1,FALSE)*VLOOKUP(I2763,属性值!A:D,3,FALSE))))</f>
        <v/>
      </c>
      <c r="AB2763" s="90" t="str">
        <f>IF(VLOOKUP(I2763,属性值!A:B,2,FALSE)&gt;16,"",IF(P2763="","",INT(VLOOKUP(P2763,属性值!I:O,R2763+1,FALSE)*VLOOKUP(I2763,属性值!A:D,4,FALSE))))</f>
        <v/>
      </c>
      <c r="AC2763" s="90">
        <v>24</v>
      </c>
      <c r="AD2763" s="90" t="str">
        <f>IF(AC2763="","",VLOOKUP(AC2763,状态名词!A:C,2,FALSE))</f>
        <v>heal</v>
      </c>
      <c r="AE2763" s="90" t="str">
        <f>IF(AC2763="","",VLOOKUP(AC2763,状态名词!A:C,3,FALSE))</f>
        <v>治疗效果+</v>
      </c>
      <c r="AF2763" s="90">
        <v>440</v>
      </c>
    </row>
    <row r="2764" spans="1:32">
      <c r="I2764" s="90" t="str">
        <f>IF(H2764="",I2763,VLOOKUP(H2764,装备类型!A:B,2,FALSE))</f>
        <v>头部</v>
      </c>
      <c r="L2764" s="90" t="s">
        <v>225</v>
      </c>
      <c r="Q2764" s="55" t="str">
        <f t="shared" si="88"/>
        <v/>
      </c>
      <c r="Y2764" s="90" t="str">
        <f>IF(VLOOKUP(I2764,属性值!A:F,2,FALSE)&lt;17,"",IF(P2764="","",INT(VLOOKUP(P2764,属性值!A:G,R2764+1,FALSE)*VLOOKUP(I2764,属性值!A:F,5,FALSE))))</f>
        <v/>
      </c>
      <c r="Z2764" s="90" t="str">
        <f t="shared" si="89"/>
        <v/>
      </c>
      <c r="AA2764" s="90" t="str">
        <f>IF(VLOOKUP(I2764,属性值!A:B,2,FALSE)&gt;16,"",IF(P2764="","",INT(VLOOKUP(P2764,属性值!I:O,R2764+1,FALSE)*VLOOKUP(I2764,属性值!A:D,3,FALSE))))</f>
        <v/>
      </c>
      <c r="AB2764" s="90" t="str">
        <f>IF(VLOOKUP(I2764,属性值!A:B,2,FALSE)&gt;16,"",IF(P2764="","",INT(VLOOKUP(P2764,属性值!I:O,R2764+1,FALSE)*VLOOKUP(I2764,属性值!A:D,4,FALSE))))</f>
        <v/>
      </c>
      <c r="AC2764" s="90">
        <v>70</v>
      </c>
      <c r="AD2764" s="90" t="str">
        <f>IF(AC2764="","",VLOOKUP(AC2764,状态名词!A:C,2,FALSE))</f>
        <v>eva</v>
      </c>
      <c r="AE2764" s="90" t="str">
        <f>IF(AC2764="","",VLOOKUP(AC2764,状态名词!A:C,3,FALSE))</f>
        <v>回避率</v>
      </c>
      <c r="AF2764" s="90">
        <v>220</v>
      </c>
    </row>
    <row r="2765" spans="1:32">
      <c r="A2765" s="90">
        <v>16314</v>
      </c>
      <c r="B2765" s="90">
        <v>10</v>
      </c>
      <c r="C2765" s="90">
        <v>1</v>
      </c>
      <c r="D2765" s="90">
        <v>10</v>
      </c>
      <c r="E2765" s="90">
        <v>3</v>
      </c>
      <c r="H2765" s="90">
        <v>12</v>
      </c>
      <c r="I2765" s="90" t="str">
        <f>IF(H2765="",I2764,VLOOKUP(H2765,装备类型!A:B,2,FALSE))</f>
        <v>胸部</v>
      </c>
      <c r="J2765" s="90">
        <v>1</v>
      </c>
      <c r="K2765" s="90" t="s">
        <v>3150</v>
      </c>
      <c r="L2765" s="90" t="s">
        <v>6486</v>
      </c>
      <c r="O2765" s="90">
        <v>1</v>
      </c>
      <c r="P2765" s="90">
        <v>10</v>
      </c>
      <c r="Q2765" s="55">
        <f t="shared" si="88"/>
        <v>10</v>
      </c>
      <c r="R2765" s="90">
        <v>1</v>
      </c>
      <c r="T2765" s="90" t="s">
        <v>3501</v>
      </c>
      <c r="Y2765" s="90" t="str">
        <f>IF(VLOOKUP(I2765,属性值!A:F,2,FALSE)&lt;17,"",IF(P2765="","",INT(VLOOKUP(P2765,属性值!A:G,R2765+1,FALSE)*VLOOKUP(I2765,属性值!A:F,5,FALSE))))</f>
        <v/>
      </c>
      <c r="Z2765" s="90" t="str">
        <f t="shared" si="89"/>
        <v/>
      </c>
      <c r="AA2765" s="90">
        <f>IF(VLOOKUP(I2765,属性值!A:B,2,FALSE)&gt;16,"",IF(P2765="","",INT(VLOOKUP(P2765,属性值!I:O,R2765+1,FALSE)*VLOOKUP(I2765,属性值!A:D,3,FALSE))))</f>
        <v>130</v>
      </c>
      <c r="AB2765" s="90">
        <f>IF(VLOOKUP(I2765,属性值!A:B,2,FALSE)&gt;16,"",IF(P2765="","",INT(VLOOKUP(P2765,属性值!I:O,R2765+1,FALSE)*VLOOKUP(I2765,属性值!A:D,4,FALSE))))</f>
        <v>65</v>
      </c>
      <c r="AD2765" s="90" t="str">
        <f>IF(AC2765="","",VLOOKUP(AC2765,状态名词!A:C,2,FALSE))</f>
        <v/>
      </c>
      <c r="AE2765" s="90" t="str">
        <f>IF(AC2765="","",VLOOKUP(AC2765,状态名词!A:C,3,FALSE))</f>
        <v/>
      </c>
    </row>
    <row r="2766" spans="1:32">
      <c r="I2766" s="90" t="str">
        <f>IF(H2766="",I2765,VLOOKUP(H2766,装备类型!A:B,2,FALSE))</f>
        <v>胸部</v>
      </c>
      <c r="J2766" s="90">
        <v>2</v>
      </c>
      <c r="K2766" s="90" t="s">
        <v>3151</v>
      </c>
      <c r="L2766" s="90" t="s">
        <v>4185</v>
      </c>
      <c r="O2766" s="90">
        <v>1</v>
      </c>
      <c r="P2766" s="90">
        <v>20</v>
      </c>
      <c r="Q2766" s="55">
        <f t="shared" si="88"/>
        <v>21</v>
      </c>
      <c r="R2766" s="90">
        <v>2</v>
      </c>
      <c r="T2766" s="90" t="s">
        <v>3501</v>
      </c>
      <c r="Y2766" s="90" t="str">
        <f>IF(VLOOKUP(I2766,属性值!A:F,2,FALSE)&lt;17,"",IF(P2766="","",INT(VLOOKUP(P2766,属性值!A:G,R2766+1,FALSE)*VLOOKUP(I2766,属性值!A:F,5,FALSE))))</f>
        <v/>
      </c>
      <c r="Z2766" s="90" t="str">
        <f t="shared" si="89"/>
        <v/>
      </c>
      <c r="AA2766" s="90">
        <f>IF(VLOOKUP(I2766,属性值!A:B,2,FALSE)&gt;16,"",IF(P2766="","",INT(VLOOKUP(P2766,属性值!I:O,R2766+1,FALSE)*VLOOKUP(I2766,属性值!A:D,3,FALSE))))</f>
        <v>228</v>
      </c>
      <c r="AB2766" s="90">
        <f>IF(VLOOKUP(I2766,属性值!A:B,2,FALSE)&gt;16,"",IF(P2766="","",INT(VLOOKUP(P2766,属性值!I:O,R2766+1,FALSE)*VLOOKUP(I2766,属性值!A:D,4,FALSE))))</f>
        <v>114</v>
      </c>
      <c r="AC2766" s="90">
        <v>58</v>
      </c>
      <c r="AD2766" s="90" t="str">
        <f>IF(AC2766="","",VLOOKUP(AC2766,状态名词!A:C,2,FALSE))</f>
        <v>vit</v>
      </c>
      <c r="AE2766" s="90" t="str">
        <f>IF(AC2766="","",VLOOKUP(AC2766,状态名词!A:C,3,FALSE))</f>
        <v>体力</v>
      </c>
      <c r="AF2766" s="90">
        <v>40</v>
      </c>
    </row>
    <row r="2767" spans="1:32">
      <c r="I2767" s="90" t="str">
        <f>IF(H2767="",I2766,VLOOKUP(H2767,装备类型!A:B,2,FALSE))</f>
        <v>胸部</v>
      </c>
      <c r="J2767" s="90">
        <v>3</v>
      </c>
      <c r="K2767" s="90" t="s">
        <v>3152</v>
      </c>
      <c r="L2767" s="90" t="s">
        <v>4185</v>
      </c>
      <c r="O2767" s="90">
        <v>1</v>
      </c>
      <c r="P2767" s="90">
        <v>30</v>
      </c>
      <c r="Q2767" s="55">
        <f t="shared" si="88"/>
        <v>33</v>
      </c>
      <c r="R2767" s="90">
        <v>3</v>
      </c>
      <c r="T2767" s="90" t="s">
        <v>3501</v>
      </c>
      <c r="Y2767" s="90" t="str">
        <f>IF(VLOOKUP(I2767,属性值!A:F,2,FALSE)&lt;17,"",IF(P2767="","",INT(VLOOKUP(P2767,属性值!A:G,R2767+1,FALSE)*VLOOKUP(I2767,属性值!A:F,5,FALSE))))</f>
        <v/>
      </c>
      <c r="Z2767" s="90" t="str">
        <f t="shared" si="89"/>
        <v/>
      </c>
      <c r="AA2767" s="90">
        <f>IF(VLOOKUP(I2767,属性值!A:B,2,FALSE)&gt;16,"",IF(P2767="","",INT(VLOOKUP(P2767,属性值!I:O,R2767+1,FALSE)*VLOOKUP(I2767,属性值!A:D,3,FALSE))))</f>
        <v>342</v>
      </c>
      <c r="AB2767" s="90">
        <f>IF(VLOOKUP(I2767,属性值!A:B,2,FALSE)&gt;16,"",IF(P2767="","",INT(VLOOKUP(P2767,属性值!I:O,R2767+1,FALSE)*VLOOKUP(I2767,属性值!A:D,4,FALSE))))</f>
        <v>171</v>
      </c>
      <c r="AC2767" s="90">
        <v>58</v>
      </c>
      <c r="AD2767" s="90" t="str">
        <f>IF(AC2767="","",VLOOKUP(AC2767,状态名词!A:C,2,FALSE))</f>
        <v>vit</v>
      </c>
      <c r="AE2767" s="90" t="str">
        <f>IF(AC2767="","",VLOOKUP(AC2767,状态名词!A:C,3,FALSE))</f>
        <v>体力</v>
      </c>
      <c r="AF2767" s="90">
        <v>50</v>
      </c>
    </row>
    <row r="2768" spans="1:32">
      <c r="I2768" s="90" t="str">
        <f>IF(H2768="",I2767,VLOOKUP(H2768,装备类型!A:B,2,FALSE))</f>
        <v>胸部</v>
      </c>
      <c r="L2768" s="90" t="s">
        <v>225</v>
      </c>
      <c r="Q2768" s="55" t="str">
        <f t="shared" si="88"/>
        <v/>
      </c>
      <c r="Y2768" s="90" t="str">
        <f>IF(VLOOKUP(I2768,属性值!A:F,2,FALSE)&lt;17,"",IF(P2768="","",INT(VLOOKUP(P2768,属性值!A:G,R2768+1,FALSE)*VLOOKUP(I2768,属性值!A:F,5,FALSE))))</f>
        <v/>
      </c>
      <c r="Z2768" s="90" t="str">
        <f t="shared" si="89"/>
        <v/>
      </c>
      <c r="AA2768" s="90" t="str">
        <f>IF(VLOOKUP(I2768,属性值!A:B,2,FALSE)&gt;16,"",IF(P2768="","",INT(VLOOKUP(P2768,属性值!I:O,R2768+1,FALSE)*VLOOKUP(I2768,属性值!A:D,3,FALSE))))</f>
        <v/>
      </c>
      <c r="AB2768" s="90" t="str">
        <f>IF(VLOOKUP(I2768,属性值!A:B,2,FALSE)&gt;16,"",IF(P2768="","",INT(VLOOKUP(P2768,属性值!I:O,R2768+1,FALSE)*VLOOKUP(I2768,属性值!A:D,4,FALSE))))</f>
        <v/>
      </c>
      <c r="AC2768" s="90">
        <v>60</v>
      </c>
      <c r="AD2768" s="90" t="str">
        <f>IF(AC2768="","",VLOOKUP(AC2768,状态名词!A:C,2,FALSE))</f>
        <v>health</v>
      </c>
      <c r="AE2768" s="90" t="str">
        <f>IF(AC2768="","",VLOOKUP(AC2768,状态名词!A:C,3,FALSE))</f>
        <v>固定血量</v>
      </c>
      <c r="AF2768" s="90">
        <v>250</v>
      </c>
    </row>
    <row r="2769" spans="1:32">
      <c r="I2769" s="90" t="str">
        <f>IF(H2769="",I2768,VLOOKUP(H2769,装备类型!A:B,2,FALSE))</f>
        <v>胸部</v>
      </c>
      <c r="J2769" s="90">
        <v>4</v>
      </c>
      <c r="K2769" s="90" t="s">
        <v>3153</v>
      </c>
      <c r="L2769" s="90" t="s">
        <v>4185</v>
      </c>
      <c r="O2769" s="90">
        <v>1</v>
      </c>
      <c r="P2769" s="90">
        <v>40</v>
      </c>
      <c r="Q2769" s="55">
        <f t="shared" si="88"/>
        <v>45</v>
      </c>
      <c r="R2769" s="90">
        <v>4</v>
      </c>
      <c r="T2769" s="90" t="s">
        <v>3501</v>
      </c>
      <c r="Y2769" s="90" t="str">
        <f>IF(VLOOKUP(I2769,属性值!A:F,2,FALSE)&lt;17,"",IF(P2769="","",INT(VLOOKUP(P2769,属性值!A:G,R2769+1,FALSE)*VLOOKUP(I2769,属性值!A:F,5,FALSE))))</f>
        <v/>
      </c>
      <c r="Z2769" s="90" t="str">
        <f t="shared" si="89"/>
        <v/>
      </c>
      <c r="AA2769" s="90">
        <f>IF(VLOOKUP(I2769,属性值!A:B,2,FALSE)&gt;16,"",IF(P2769="","",INT(VLOOKUP(P2769,属性值!I:O,R2769+1,FALSE)*VLOOKUP(I2769,属性值!A:D,3,FALSE))))</f>
        <v>572</v>
      </c>
      <c r="AB2769" s="90">
        <f>IF(VLOOKUP(I2769,属性值!A:B,2,FALSE)&gt;16,"",IF(P2769="","",INT(VLOOKUP(P2769,属性值!I:O,R2769+1,FALSE)*VLOOKUP(I2769,属性值!A:D,4,FALSE))))</f>
        <v>286</v>
      </c>
      <c r="AC2769" s="90">
        <v>58</v>
      </c>
      <c r="AD2769" s="90" t="str">
        <f>IF(AC2769="","",VLOOKUP(AC2769,状态名词!A:C,2,FALSE))</f>
        <v>vit</v>
      </c>
      <c r="AE2769" s="90" t="str">
        <f>IF(AC2769="","",VLOOKUP(AC2769,状态名词!A:C,3,FALSE))</f>
        <v>体力</v>
      </c>
      <c r="AF2769" s="90">
        <v>60</v>
      </c>
    </row>
    <row r="2770" spans="1:32">
      <c r="I2770" s="90" t="str">
        <f>IF(H2770="",I2769,VLOOKUP(H2770,装备类型!A:B,2,FALSE))</f>
        <v>胸部</v>
      </c>
      <c r="L2770" s="90" t="s">
        <v>225</v>
      </c>
      <c r="Q2770" s="55" t="str">
        <f t="shared" si="88"/>
        <v/>
      </c>
      <c r="Y2770" s="90" t="str">
        <f>IF(VLOOKUP(I2770,属性值!A:F,2,FALSE)&lt;17,"",IF(P2770="","",INT(VLOOKUP(P2770,属性值!A:G,R2770+1,FALSE)*VLOOKUP(I2770,属性值!A:F,5,FALSE))))</f>
        <v/>
      </c>
      <c r="Z2770" s="90" t="str">
        <f t="shared" si="89"/>
        <v/>
      </c>
      <c r="AA2770" s="90" t="str">
        <f>IF(VLOOKUP(I2770,属性值!A:B,2,FALSE)&gt;16,"",IF(P2770="","",INT(VLOOKUP(P2770,属性值!I:O,R2770+1,FALSE)*VLOOKUP(I2770,属性值!A:D,3,FALSE))))</f>
        <v/>
      </c>
      <c r="AB2770" s="90" t="str">
        <f>IF(VLOOKUP(I2770,属性值!A:B,2,FALSE)&gt;16,"",IF(P2770="","",INT(VLOOKUP(P2770,属性值!I:O,R2770+1,FALSE)*VLOOKUP(I2770,属性值!A:D,4,FALSE))))</f>
        <v/>
      </c>
      <c r="AC2770" s="90">
        <v>60</v>
      </c>
      <c r="AD2770" s="90" t="str">
        <f>IF(AC2770="","",VLOOKUP(AC2770,状态名词!A:C,2,FALSE))</f>
        <v>health</v>
      </c>
      <c r="AE2770" s="90" t="str">
        <f>IF(AC2770="","",VLOOKUP(AC2770,状态名词!A:C,3,FALSE))</f>
        <v>固定血量</v>
      </c>
      <c r="AF2770" s="90">
        <v>300</v>
      </c>
    </row>
    <row r="2771" spans="1:32">
      <c r="I2771" s="90" t="str">
        <f>IF(H2771="",I2770,VLOOKUP(H2771,装备类型!A:B,2,FALSE))</f>
        <v>胸部</v>
      </c>
      <c r="L2771" s="90" t="s">
        <v>225</v>
      </c>
      <c r="Q2771" s="55" t="str">
        <f t="shared" si="88"/>
        <v/>
      </c>
      <c r="Y2771" s="90" t="str">
        <f>IF(VLOOKUP(I2771,属性值!A:F,2,FALSE)&lt;17,"",IF(P2771="","",INT(VLOOKUP(P2771,属性值!A:G,R2771+1,FALSE)*VLOOKUP(I2771,属性值!A:F,5,FALSE))))</f>
        <v/>
      </c>
      <c r="Z2771" s="90" t="str">
        <f t="shared" si="89"/>
        <v/>
      </c>
      <c r="AA2771" s="90" t="str">
        <f>IF(VLOOKUP(I2771,属性值!A:B,2,FALSE)&gt;16,"",IF(P2771="","",INT(VLOOKUP(P2771,属性值!I:O,R2771+1,FALSE)*VLOOKUP(I2771,属性值!A:D,3,FALSE))))</f>
        <v/>
      </c>
      <c r="AB2771" s="90" t="str">
        <f>IF(VLOOKUP(I2771,属性值!A:B,2,FALSE)&gt;16,"",IF(P2771="","",INT(VLOOKUP(P2771,属性值!I:O,R2771+1,FALSE)*VLOOKUP(I2771,属性值!A:D,4,FALSE))))</f>
        <v/>
      </c>
      <c r="AC2771" s="90">
        <v>70</v>
      </c>
      <c r="AD2771" s="90" t="str">
        <f>IF(AC2771="","",VLOOKUP(AC2771,状态名词!A:C,2,FALSE))</f>
        <v>eva</v>
      </c>
      <c r="AE2771" s="90" t="str">
        <f>IF(AC2771="","",VLOOKUP(AC2771,状态名词!A:C,3,FALSE))</f>
        <v>回避率</v>
      </c>
      <c r="AF2771" s="90">
        <v>140</v>
      </c>
    </row>
    <row r="2772" spans="1:32">
      <c r="I2772" s="90" t="str">
        <f>IF(H2772="",I2771,VLOOKUP(H2772,装备类型!A:B,2,FALSE))</f>
        <v>胸部</v>
      </c>
      <c r="J2772" s="90">
        <v>5</v>
      </c>
      <c r="K2772" s="90" t="s">
        <v>3154</v>
      </c>
      <c r="L2772" s="90" t="s">
        <v>4185</v>
      </c>
      <c r="O2772" s="90">
        <v>1</v>
      </c>
      <c r="P2772" s="90">
        <v>50</v>
      </c>
      <c r="Q2772" s="55">
        <f t="shared" si="88"/>
        <v>57</v>
      </c>
      <c r="R2772" s="90">
        <v>5</v>
      </c>
      <c r="T2772" s="90" t="s">
        <v>3501</v>
      </c>
      <c r="U2772" s="90">
        <v>33561</v>
      </c>
      <c r="Y2772" s="90" t="str">
        <f>IF(VLOOKUP(I2772,属性值!A:F,2,FALSE)&lt;17,"",IF(P2772="","",INT(VLOOKUP(P2772,属性值!A:G,R2772+1,FALSE)*VLOOKUP(I2772,属性值!A:F,5,FALSE))))</f>
        <v/>
      </c>
      <c r="Z2772" s="90" t="str">
        <f t="shared" si="89"/>
        <v/>
      </c>
      <c r="AA2772" s="90">
        <f>IF(VLOOKUP(I2772,属性值!A:B,2,FALSE)&gt;16,"",IF(P2772="","",INT(VLOOKUP(P2772,属性值!I:O,R2772+1,FALSE)*VLOOKUP(I2772,属性值!A:D,3,FALSE))))</f>
        <v>979</v>
      </c>
      <c r="AB2772" s="90">
        <f>IF(VLOOKUP(I2772,属性值!A:B,2,FALSE)&gt;16,"",IF(P2772="","",INT(VLOOKUP(P2772,属性值!I:O,R2772+1,FALSE)*VLOOKUP(I2772,属性值!A:D,4,FALSE))))</f>
        <v>489</v>
      </c>
      <c r="AC2772" s="90">
        <v>58</v>
      </c>
      <c r="AD2772" s="90" t="str">
        <f>IF(AC2772="","",VLOOKUP(AC2772,状态名词!A:C,2,FALSE))</f>
        <v>vit</v>
      </c>
      <c r="AE2772" s="90" t="str">
        <f>IF(AC2772="","",VLOOKUP(AC2772,状态名词!A:C,3,FALSE))</f>
        <v>体力</v>
      </c>
      <c r="AF2772" s="90">
        <v>80</v>
      </c>
    </row>
    <row r="2773" spans="1:32">
      <c r="I2773" s="90" t="str">
        <f>IF(H2773="",I2772,VLOOKUP(H2773,装备类型!A:B,2,FALSE))</f>
        <v>胸部</v>
      </c>
      <c r="L2773" s="90" t="s">
        <v>225</v>
      </c>
      <c r="Q2773" s="55" t="str">
        <f t="shared" si="88"/>
        <v/>
      </c>
      <c r="Y2773" s="90" t="str">
        <f>IF(VLOOKUP(I2773,属性值!A:F,2,FALSE)&lt;17,"",IF(P2773="","",INT(VLOOKUP(P2773,属性值!A:G,R2773+1,FALSE)*VLOOKUP(I2773,属性值!A:F,5,FALSE))))</f>
        <v/>
      </c>
      <c r="Z2773" s="90" t="str">
        <f t="shared" si="89"/>
        <v/>
      </c>
      <c r="AA2773" s="90" t="str">
        <f>IF(VLOOKUP(I2773,属性值!A:B,2,FALSE)&gt;16,"",IF(P2773="","",INT(VLOOKUP(P2773,属性值!I:O,R2773+1,FALSE)*VLOOKUP(I2773,属性值!A:D,3,FALSE))))</f>
        <v/>
      </c>
      <c r="AB2773" s="90" t="str">
        <f>IF(VLOOKUP(I2773,属性值!A:B,2,FALSE)&gt;16,"",IF(P2773="","",INT(VLOOKUP(P2773,属性值!I:O,R2773+1,FALSE)*VLOOKUP(I2773,属性值!A:D,4,FALSE))))</f>
        <v/>
      </c>
      <c r="AC2773" s="90">
        <v>60</v>
      </c>
      <c r="AD2773" s="90" t="str">
        <f>IF(AC2773="","",VLOOKUP(AC2773,状态名词!A:C,2,FALSE))</f>
        <v>health</v>
      </c>
      <c r="AE2773" s="90" t="str">
        <f>IF(AC2773="","",VLOOKUP(AC2773,状态名词!A:C,3,FALSE))</f>
        <v>固定血量</v>
      </c>
      <c r="AF2773" s="90">
        <v>400</v>
      </c>
    </row>
    <row r="2774" spans="1:32">
      <c r="I2774" s="90" t="str">
        <f>IF(H2774="",I2773,VLOOKUP(H2774,装备类型!A:B,2,FALSE))</f>
        <v>胸部</v>
      </c>
      <c r="L2774" s="90" t="s">
        <v>225</v>
      </c>
      <c r="Q2774" s="55" t="str">
        <f t="shared" si="88"/>
        <v/>
      </c>
      <c r="Y2774" s="90" t="str">
        <f>IF(VLOOKUP(I2774,属性值!A:F,2,FALSE)&lt;17,"",IF(P2774="","",INT(VLOOKUP(P2774,属性值!A:G,R2774+1,FALSE)*VLOOKUP(I2774,属性值!A:F,5,FALSE))))</f>
        <v/>
      </c>
      <c r="Z2774" s="90" t="str">
        <f t="shared" si="89"/>
        <v/>
      </c>
      <c r="AA2774" s="90" t="str">
        <f>IF(VLOOKUP(I2774,属性值!A:B,2,FALSE)&gt;16,"",IF(P2774="","",INT(VLOOKUP(P2774,属性值!I:O,R2774+1,FALSE)*VLOOKUP(I2774,属性值!A:D,3,FALSE))))</f>
        <v/>
      </c>
      <c r="AB2774" s="90" t="str">
        <f>IF(VLOOKUP(I2774,属性值!A:B,2,FALSE)&gt;16,"",IF(P2774="","",INT(VLOOKUP(P2774,属性值!I:O,R2774+1,FALSE)*VLOOKUP(I2774,属性值!A:D,4,FALSE))))</f>
        <v/>
      </c>
      <c r="AC2774" s="90">
        <v>70</v>
      </c>
      <c r="AD2774" s="90" t="str">
        <f>IF(AC2774="","",VLOOKUP(AC2774,状态名词!A:C,2,FALSE))</f>
        <v>eva</v>
      </c>
      <c r="AE2774" s="90" t="str">
        <f>IF(AC2774="","",VLOOKUP(AC2774,状态名词!A:C,3,FALSE))</f>
        <v>回避率</v>
      </c>
      <c r="AF2774" s="90">
        <v>200</v>
      </c>
    </row>
    <row r="2775" spans="1:32">
      <c r="I2775" s="90" t="str">
        <f>IF(H2775="",I2774,VLOOKUP(H2775,装备类型!A:B,2,FALSE))</f>
        <v>胸部</v>
      </c>
      <c r="J2775" s="90">
        <v>6</v>
      </c>
      <c r="K2775" s="90" t="s">
        <v>3155</v>
      </c>
      <c r="L2775" s="90" t="s">
        <v>4185</v>
      </c>
      <c r="O2775" s="90">
        <v>1</v>
      </c>
      <c r="P2775" s="90">
        <v>60</v>
      </c>
      <c r="Q2775" s="55">
        <f t="shared" ref="Q2775:Q2838" si="90">IF(R2775="","",IF(R2775=1,P2775,R2775*2-3+P2775))</f>
        <v>67</v>
      </c>
      <c r="R2775" s="90">
        <v>5</v>
      </c>
      <c r="T2775" s="90" t="s">
        <v>3501</v>
      </c>
      <c r="U2775" s="90">
        <v>33562</v>
      </c>
      <c r="Y2775" s="90" t="str">
        <f>IF(VLOOKUP(I2775,属性值!A:F,2,FALSE)&lt;17,"",IF(P2775="","",INT(VLOOKUP(P2775,属性值!A:G,R2775+1,FALSE)*VLOOKUP(I2775,属性值!A:F,5,FALSE))))</f>
        <v/>
      </c>
      <c r="Z2775" s="90" t="str">
        <f t="shared" si="89"/>
        <v/>
      </c>
      <c r="AA2775" s="90">
        <f>IF(VLOOKUP(I2775,属性值!A:B,2,FALSE)&gt;16,"",IF(P2775="","",INT(VLOOKUP(P2775,属性值!I:O,R2775+1,FALSE)*VLOOKUP(I2775,属性值!A:D,3,FALSE))))</f>
        <v>1285</v>
      </c>
      <c r="AB2775" s="90">
        <f>IF(VLOOKUP(I2775,属性值!A:B,2,FALSE)&gt;16,"",IF(P2775="","",INT(VLOOKUP(P2775,属性值!I:O,R2775+1,FALSE)*VLOOKUP(I2775,属性值!A:D,4,FALSE))))</f>
        <v>642</v>
      </c>
      <c r="AC2775" s="90">
        <v>58</v>
      </c>
      <c r="AD2775" s="90" t="str">
        <f>IF(AC2775="","",VLOOKUP(AC2775,状态名词!A:C,2,FALSE))</f>
        <v>vit</v>
      </c>
      <c r="AE2775" s="90" t="str">
        <f>IF(AC2775="","",VLOOKUP(AC2775,状态名词!A:C,3,FALSE))</f>
        <v>体力</v>
      </c>
      <c r="AF2775" s="90">
        <v>85</v>
      </c>
    </row>
    <row r="2776" spans="1:32">
      <c r="I2776" s="90" t="str">
        <f>IF(H2776="",I2775,VLOOKUP(H2776,装备类型!A:B,2,FALSE))</f>
        <v>胸部</v>
      </c>
      <c r="L2776" s="90" t="s">
        <v>225</v>
      </c>
      <c r="Q2776" s="55" t="str">
        <f t="shared" si="90"/>
        <v/>
      </c>
      <c r="Y2776" s="90" t="str">
        <f>IF(VLOOKUP(I2776,属性值!A:F,2,FALSE)&lt;17,"",IF(P2776="","",INT(VLOOKUP(P2776,属性值!A:G,R2776+1,FALSE)*VLOOKUP(I2776,属性值!A:F,5,FALSE))))</f>
        <v/>
      </c>
      <c r="Z2776" s="90" t="str">
        <f t="shared" si="89"/>
        <v/>
      </c>
      <c r="AA2776" s="90" t="str">
        <f>IF(VLOOKUP(I2776,属性值!A:B,2,FALSE)&gt;16,"",IF(P2776="","",INT(VLOOKUP(P2776,属性值!I:O,R2776+1,FALSE)*VLOOKUP(I2776,属性值!A:D,3,FALSE))))</f>
        <v/>
      </c>
      <c r="AB2776" s="90" t="str">
        <f>IF(VLOOKUP(I2776,属性值!A:B,2,FALSE)&gt;16,"",IF(P2776="","",INT(VLOOKUP(P2776,属性值!I:O,R2776+1,FALSE)*VLOOKUP(I2776,属性值!A:D,4,FALSE))))</f>
        <v/>
      </c>
      <c r="AC2776" s="90">
        <v>60</v>
      </c>
      <c r="AD2776" s="90" t="str">
        <f>IF(AC2776="","",VLOOKUP(AC2776,状态名词!A:C,2,FALSE))</f>
        <v>health</v>
      </c>
      <c r="AE2776" s="90" t="str">
        <f>IF(AC2776="","",VLOOKUP(AC2776,状态名词!A:C,3,FALSE))</f>
        <v>固定血量</v>
      </c>
      <c r="AF2776" s="90">
        <v>440</v>
      </c>
    </row>
    <row r="2777" spans="1:32">
      <c r="I2777" s="90" t="str">
        <f>IF(H2777="",I2776,VLOOKUP(H2777,装备类型!A:B,2,FALSE))</f>
        <v>胸部</v>
      </c>
      <c r="L2777" s="90" t="s">
        <v>225</v>
      </c>
      <c r="Q2777" s="55" t="str">
        <f t="shared" si="90"/>
        <v/>
      </c>
      <c r="Y2777" s="90" t="str">
        <f>IF(VLOOKUP(I2777,属性值!A:F,2,FALSE)&lt;17,"",IF(P2777="","",INT(VLOOKUP(P2777,属性值!A:G,R2777+1,FALSE)*VLOOKUP(I2777,属性值!A:F,5,FALSE))))</f>
        <v/>
      </c>
      <c r="Z2777" s="90" t="str">
        <f t="shared" si="89"/>
        <v/>
      </c>
      <c r="AA2777" s="90" t="str">
        <f>IF(VLOOKUP(I2777,属性值!A:B,2,FALSE)&gt;16,"",IF(P2777="","",INT(VLOOKUP(P2777,属性值!I:O,R2777+1,FALSE)*VLOOKUP(I2777,属性值!A:D,3,FALSE))))</f>
        <v/>
      </c>
      <c r="AB2777" s="90" t="str">
        <f>IF(VLOOKUP(I2777,属性值!A:B,2,FALSE)&gt;16,"",IF(P2777="","",INT(VLOOKUP(P2777,属性值!I:O,R2777+1,FALSE)*VLOOKUP(I2777,属性值!A:D,4,FALSE))))</f>
        <v/>
      </c>
      <c r="AC2777" s="90">
        <v>70</v>
      </c>
      <c r="AD2777" s="90" t="str">
        <f>IF(AC2777="","",VLOOKUP(AC2777,状态名词!A:C,2,FALSE))</f>
        <v>eva</v>
      </c>
      <c r="AE2777" s="90" t="str">
        <f>IF(AC2777="","",VLOOKUP(AC2777,状态名词!A:C,3,FALSE))</f>
        <v>回避率</v>
      </c>
      <c r="AF2777" s="90">
        <v>220</v>
      </c>
    </row>
    <row r="2778" spans="1:32">
      <c r="A2778" s="90">
        <v>16315</v>
      </c>
      <c r="B2778" s="90">
        <v>10</v>
      </c>
      <c r="C2778" s="90">
        <v>1</v>
      </c>
      <c r="D2778" s="90">
        <v>10</v>
      </c>
      <c r="E2778" s="90">
        <v>3</v>
      </c>
      <c r="H2778" s="90">
        <v>13</v>
      </c>
      <c r="I2778" s="90" t="str">
        <f>IF(H2778="",I2777,VLOOKUP(H2778,装备类型!A:B,2,FALSE))</f>
        <v>腿部</v>
      </c>
      <c r="J2778" s="90">
        <v>1</v>
      </c>
      <c r="K2778" s="90" t="s">
        <v>3156</v>
      </c>
      <c r="L2778" s="90" t="s">
        <v>6486</v>
      </c>
      <c r="O2778" s="90">
        <v>1</v>
      </c>
      <c r="P2778" s="90">
        <v>10</v>
      </c>
      <c r="Q2778" s="55">
        <f t="shared" si="90"/>
        <v>10</v>
      </c>
      <c r="R2778" s="90">
        <v>1</v>
      </c>
      <c r="T2778" s="90" t="s">
        <v>3502</v>
      </c>
      <c r="Y2778" s="90" t="str">
        <f>IF(VLOOKUP(I2778,属性值!A:F,2,FALSE)&lt;17,"",IF(P2778="","",INT(VLOOKUP(P2778,属性值!A:G,R2778+1,FALSE)*VLOOKUP(I2778,属性值!A:F,5,FALSE))))</f>
        <v/>
      </c>
      <c r="Z2778" s="90" t="str">
        <f t="shared" si="89"/>
        <v/>
      </c>
      <c r="AA2778" s="90">
        <f>IF(VLOOKUP(I2778,属性值!A:B,2,FALSE)&gt;16,"",IF(P2778="","",INT(VLOOKUP(P2778,属性值!I:O,R2778+1,FALSE)*VLOOKUP(I2778,属性值!A:D,3,FALSE))))</f>
        <v>130</v>
      </c>
      <c r="AB2778" s="90">
        <f>IF(VLOOKUP(I2778,属性值!A:B,2,FALSE)&gt;16,"",IF(P2778="","",INT(VLOOKUP(P2778,属性值!I:O,R2778+1,FALSE)*VLOOKUP(I2778,属性值!A:D,4,FALSE))))</f>
        <v>65</v>
      </c>
      <c r="AD2778" s="90" t="str">
        <f>IF(AC2778="","",VLOOKUP(AC2778,状态名词!A:C,2,FALSE))</f>
        <v/>
      </c>
      <c r="AE2778" s="90" t="str">
        <f>IF(AC2778="","",VLOOKUP(AC2778,状态名词!A:C,3,FALSE))</f>
        <v/>
      </c>
    </row>
    <row r="2779" spans="1:32">
      <c r="I2779" s="90" t="str">
        <f>IF(H2779="",I2778,VLOOKUP(H2779,装备类型!A:B,2,FALSE))</f>
        <v>腿部</v>
      </c>
      <c r="J2779" s="90">
        <v>2</v>
      </c>
      <c r="K2779" s="90" t="s">
        <v>3157</v>
      </c>
      <c r="L2779" s="90" t="s">
        <v>4185</v>
      </c>
      <c r="O2779" s="90">
        <v>1</v>
      </c>
      <c r="P2779" s="90">
        <v>20</v>
      </c>
      <c r="Q2779" s="55">
        <f t="shared" si="90"/>
        <v>21</v>
      </c>
      <c r="R2779" s="90">
        <v>2</v>
      </c>
      <c r="T2779" s="90" t="s">
        <v>3502</v>
      </c>
      <c r="Y2779" s="90" t="str">
        <f>IF(VLOOKUP(I2779,属性值!A:F,2,FALSE)&lt;17,"",IF(P2779="","",INT(VLOOKUP(P2779,属性值!A:G,R2779+1,FALSE)*VLOOKUP(I2779,属性值!A:F,5,FALSE))))</f>
        <v/>
      </c>
      <c r="Z2779" s="90" t="str">
        <f t="shared" si="89"/>
        <v/>
      </c>
      <c r="AA2779" s="90">
        <f>IF(VLOOKUP(I2779,属性值!A:B,2,FALSE)&gt;16,"",IF(P2779="","",INT(VLOOKUP(P2779,属性值!I:O,R2779+1,FALSE)*VLOOKUP(I2779,属性值!A:D,3,FALSE))))</f>
        <v>228</v>
      </c>
      <c r="AB2779" s="90">
        <f>IF(VLOOKUP(I2779,属性值!A:B,2,FALSE)&gt;16,"",IF(P2779="","",INT(VLOOKUP(P2779,属性值!I:O,R2779+1,FALSE)*VLOOKUP(I2779,属性值!A:D,4,FALSE))))</f>
        <v>114</v>
      </c>
      <c r="AC2779" s="90">
        <v>58</v>
      </c>
      <c r="AD2779" s="90" t="str">
        <f>IF(AC2779="","",VLOOKUP(AC2779,状态名词!A:C,2,FALSE))</f>
        <v>vit</v>
      </c>
      <c r="AE2779" s="90" t="str">
        <f>IF(AC2779="","",VLOOKUP(AC2779,状态名词!A:C,3,FALSE))</f>
        <v>体力</v>
      </c>
      <c r="AF2779" s="90">
        <v>40</v>
      </c>
    </row>
    <row r="2780" spans="1:32">
      <c r="I2780" s="90" t="str">
        <f>IF(H2780="",I2779,VLOOKUP(H2780,装备类型!A:B,2,FALSE))</f>
        <v>腿部</v>
      </c>
      <c r="J2780" s="90">
        <v>3</v>
      </c>
      <c r="K2780" s="90" t="s">
        <v>3158</v>
      </c>
      <c r="L2780" s="90" t="s">
        <v>4185</v>
      </c>
      <c r="O2780" s="90">
        <v>1</v>
      </c>
      <c r="P2780" s="90">
        <v>30</v>
      </c>
      <c r="Q2780" s="55">
        <f t="shared" si="90"/>
        <v>33</v>
      </c>
      <c r="R2780" s="90">
        <v>3</v>
      </c>
      <c r="T2780" s="90" t="s">
        <v>3502</v>
      </c>
      <c r="Y2780" s="90" t="str">
        <f>IF(VLOOKUP(I2780,属性值!A:F,2,FALSE)&lt;17,"",IF(P2780="","",INT(VLOOKUP(P2780,属性值!A:G,R2780+1,FALSE)*VLOOKUP(I2780,属性值!A:F,5,FALSE))))</f>
        <v/>
      </c>
      <c r="Z2780" s="90" t="str">
        <f t="shared" si="89"/>
        <v/>
      </c>
      <c r="AA2780" s="90">
        <f>IF(VLOOKUP(I2780,属性值!A:B,2,FALSE)&gt;16,"",IF(P2780="","",INT(VLOOKUP(P2780,属性值!I:O,R2780+1,FALSE)*VLOOKUP(I2780,属性值!A:D,3,FALSE))))</f>
        <v>342</v>
      </c>
      <c r="AB2780" s="90">
        <f>IF(VLOOKUP(I2780,属性值!A:B,2,FALSE)&gt;16,"",IF(P2780="","",INT(VLOOKUP(P2780,属性值!I:O,R2780+1,FALSE)*VLOOKUP(I2780,属性值!A:D,4,FALSE))))</f>
        <v>171</v>
      </c>
      <c r="AC2780" s="90">
        <v>58</v>
      </c>
      <c r="AD2780" s="90" t="str">
        <f>IF(AC2780="","",VLOOKUP(AC2780,状态名词!A:C,2,FALSE))</f>
        <v>vit</v>
      </c>
      <c r="AE2780" s="90" t="str">
        <f>IF(AC2780="","",VLOOKUP(AC2780,状态名词!A:C,3,FALSE))</f>
        <v>体力</v>
      </c>
      <c r="AF2780" s="90">
        <v>50</v>
      </c>
    </row>
    <row r="2781" spans="1:32">
      <c r="I2781" s="90" t="str">
        <f>IF(H2781="",I2780,VLOOKUP(H2781,装备类型!A:B,2,FALSE))</f>
        <v>腿部</v>
      </c>
      <c r="L2781" s="90" t="s">
        <v>225</v>
      </c>
      <c r="Q2781" s="55" t="str">
        <f t="shared" si="90"/>
        <v/>
      </c>
      <c r="Y2781" s="90" t="str">
        <f>IF(VLOOKUP(I2781,属性值!A:F,2,FALSE)&lt;17,"",IF(P2781="","",INT(VLOOKUP(P2781,属性值!A:G,R2781+1,FALSE)*VLOOKUP(I2781,属性值!A:F,5,FALSE))))</f>
        <v/>
      </c>
      <c r="Z2781" s="90" t="str">
        <f t="shared" si="89"/>
        <v/>
      </c>
      <c r="AA2781" s="90" t="str">
        <f>IF(VLOOKUP(I2781,属性值!A:B,2,FALSE)&gt;16,"",IF(P2781="","",INT(VLOOKUP(P2781,属性值!I:O,R2781+1,FALSE)*VLOOKUP(I2781,属性值!A:D,3,FALSE))))</f>
        <v/>
      </c>
      <c r="AB2781" s="90" t="str">
        <f>IF(VLOOKUP(I2781,属性值!A:B,2,FALSE)&gt;16,"",IF(P2781="","",INT(VLOOKUP(P2781,属性值!I:O,R2781+1,FALSE)*VLOOKUP(I2781,属性值!A:D,4,FALSE))))</f>
        <v/>
      </c>
      <c r="AC2781" s="90">
        <v>21</v>
      </c>
      <c r="AD2781" s="90" t="str">
        <f>IF(AC2781="","",VLOOKUP(AC2781,状态名词!A:C,2,FALSE))</f>
        <v>speed</v>
      </c>
      <c r="AE2781" s="90" t="str">
        <f>IF(AC2781="","",VLOOKUP(AC2781,状态名词!A:C,3,FALSE))</f>
        <v>速度+</v>
      </c>
      <c r="AF2781" s="90">
        <v>250</v>
      </c>
    </row>
    <row r="2782" spans="1:32">
      <c r="I2782" s="90" t="str">
        <f>IF(H2782="",I2781,VLOOKUP(H2782,装备类型!A:B,2,FALSE))</f>
        <v>腿部</v>
      </c>
      <c r="J2782" s="90">
        <v>4</v>
      </c>
      <c r="K2782" s="90" t="s">
        <v>3159</v>
      </c>
      <c r="L2782" s="90" t="s">
        <v>4185</v>
      </c>
      <c r="O2782" s="90">
        <v>1</v>
      </c>
      <c r="P2782" s="90">
        <v>40</v>
      </c>
      <c r="Q2782" s="55">
        <f t="shared" si="90"/>
        <v>45</v>
      </c>
      <c r="R2782" s="90">
        <v>4</v>
      </c>
      <c r="T2782" s="90" t="s">
        <v>3502</v>
      </c>
      <c r="Y2782" s="90" t="str">
        <f>IF(VLOOKUP(I2782,属性值!A:F,2,FALSE)&lt;17,"",IF(P2782="","",INT(VLOOKUP(P2782,属性值!A:G,R2782+1,FALSE)*VLOOKUP(I2782,属性值!A:F,5,FALSE))))</f>
        <v/>
      </c>
      <c r="Z2782" s="90" t="str">
        <f t="shared" si="89"/>
        <v/>
      </c>
      <c r="AA2782" s="90">
        <f>IF(VLOOKUP(I2782,属性值!A:B,2,FALSE)&gt;16,"",IF(P2782="","",INT(VLOOKUP(P2782,属性值!I:O,R2782+1,FALSE)*VLOOKUP(I2782,属性值!A:D,3,FALSE))))</f>
        <v>572</v>
      </c>
      <c r="AB2782" s="90">
        <f>IF(VLOOKUP(I2782,属性值!A:B,2,FALSE)&gt;16,"",IF(P2782="","",INT(VLOOKUP(P2782,属性值!I:O,R2782+1,FALSE)*VLOOKUP(I2782,属性值!A:D,4,FALSE))))</f>
        <v>286</v>
      </c>
      <c r="AC2782" s="90">
        <v>58</v>
      </c>
      <c r="AD2782" s="90" t="str">
        <f>IF(AC2782="","",VLOOKUP(AC2782,状态名词!A:C,2,FALSE))</f>
        <v>vit</v>
      </c>
      <c r="AE2782" s="90" t="str">
        <f>IF(AC2782="","",VLOOKUP(AC2782,状态名词!A:C,3,FALSE))</f>
        <v>体力</v>
      </c>
      <c r="AF2782" s="90">
        <v>60</v>
      </c>
    </row>
    <row r="2783" spans="1:32">
      <c r="I2783" s="90" t="str">
        <f>IF(H2783="",I2782,VLOOKUP(H2783,装备类型!A:B,2,FALSE))</f>
        <v>腿部</v>
      </c>
      <c r="L2783" s="90" t="s">
        <v>225</v>
      </c>
      <c r="Q2783" s="55" t="str">
        <f t="shared" si="90"/>
        <v/>
      </c>
      <c r="Y2783" s="90" t="str">
        <f>IF(VLOOKUP(I2783,属性值!A:F,2,FALSE)&lt;17,"",IF(P2783="","",INT(VLOOKUP(P2783,属性值!A:G,R2783+1,FALSE)*VLOOKUP(I2783,属性值!A:F,5,FALSE))))</f>
        <v/>
      </c>
      <c r="Z2783" s="90" t="str">
        <f t="shared" si="89"/>
        <v/>
      </c>
      <c r="AA2783" s="90" t="str">
        <f>IF(VLOOKUP(I2783,属性值!A:B,2,FALSE)&gt;16,"",IF(P2783="","",INT(VLOOKUP(P2783,属性值!I:O,R2783+1,FALSE)*VLOOKUP(I2783,属性值!A:D,3,FALSE))))</f>
        <v/>
      </c>
      <c r="AB2783" s="90" t="str">
        <f>IF(VLOOKUP(I2783,属性值!A:B,2,FALSE)&gt;16,"",IF(P2783="","",INT(VLOOKUP(P2783,属性值!I:O,R2783+1,FALSE)*VLOOKUP(I2783,属性值!A:D,4,FALSE))))</f>
        <v/>
      </c>
      <c r="AC2783" s="90">
        <v>21</v>
      </c>
      <c r="AD2783" s="90" t="str">
        <f>IF(AC2783="","",VLOOKUP(AC2783,状态名词!A:C,2,FALSE))</f>
        <v>speed</v>
      </c>
      <c r="AE2783" s="90" t="str">
        <f>IF(AC2783="","",VLOOKUP(AC2783,状态名词!A:C,3,FALSE))</f>
        <v>速度+</v>
      </c>
      <c r="AF2783" s="90">
        <v>300</v>
      </c>
    </row>
    <row r="2784" spans="1:32">
      <c r="I2784" s="90" t="str">
        <f>IF(H2784="",I2783,VLOOKUP(H2784,装备类型!A:B,2,FALSE))</f>
        <v>腿部</v>
      </c>
      <c r="L2784" s="90" t="s">
        <v>225</v>
      </c>
      <c r="Q2784" s="55" t="str">
        <f t="shared" si="90"/>
        <v/>
      </c>
      <c r="Y2784" s="90" t="str">
        <f>IF(VLOOKUP(I2784,属性值!A:F,2,FALSE)&lt;17,"",IF(P2784="","",INT(VLOOKUP(P2784,属性值!A:G,R2784+1,FALSE)*VLOOKUP(I2784,属性值!A:F,5,FALSE))))</f>
        <v/>
      </c>
      <c r="Z2784" s="90" t="str">
        <f t="shared" si="89"/>
        <v/>
      </c>
      <c r="AA2784" s="90" t="str">
        <f>IF(VLOOKUP(I2784,属性值!A:B,2,FALSE)&gt;16,"",IF(P2784="","",INT(VLOOKUP(P2784,属性值!I:O,R2784+1,FALSE)*VLOOKUP(I2784,属性值!A:D,3,FALSE))))</f>
        <v/>
      </c>
      <c r="AB2784" s="90" t="str">
        <f>IF(VLOOKUP(I2784,属性值!A:B,2,FALSE)&gt;16,"",IF(P2784="","",INT(VLOOKUP(P2784,属性值!I:O,R2784+1,FALSE)*VLOOKUP(I2784,属性值!A:D,4,FALSE))))</f>
        <v/>
      </c>
      <c r="AC2784" s="90">
        <v>70</v>
      </c>
      <c r="AD2784" s="90" t="str">
        <f>IF(AC2784="","",VLOOKUP(AC2784,状态名词!A:C,2,FALSE))</f>
        <v>eva</v>
      </c>
      <c r="AE2784" s="90" t="str">
        <f>IF(AC2784="","",VLOOKUP(AC2784,状态名词!A:C,3,FALSE))</f>
        <v>回避率</v>
      </c>
      <c r="AF2784" s="90">
        <v>140</v>
      </c>
    </row>
    <row r="2785" spans="1:32">
      <c r="I2785" s="90" t="str">
        <f>IF(H2785="",I2784,VLOOKUP(H2785,装备类型!A:B,2,FALSE))</f>
        <v>腿部</v>
      </c>
      <c r="J2785" s="90">
        <v>5</v>
      </c>
      <c r="K2785" s="90" t="s">
        <v>3160</v>
      </c>
      <c r="L2785" s="90" t="s">
        <v>4185</v>
      </c>
      <c r="O2785" s="90">
        <v>1</v>
      </c>
      <c r="P2785" s="90">
        <v>50</v>
      </c>
      <c r="Q2785" s="55">
        <f t="shared" si="90"/>
        <v>57</v>
      </c>
      <c r="R2785" s="90">
        <v>5</v>
      </c>
      <c r="T2785" s="90" t="s">
        <v>3502</v>
      </c>
      <c r="U2785" s="90">
        <v>33561</v>
      </c>
      <c r="Y2785" s="90" t="str">
        <f>IF(VLOOKUP(I2785,属性值!A:F,2,FALSE)&lt;17,"",IF(P2785="","",INT(VLOOKUP(P2785,属性值!A:G,R2785+1,FALSE)*VLOOKUP(I2785,属性值!A:F,5,FALSE))))</f>
        <v/>
      </c>
      <c r="Z2785" s="90" t="str">
        <f t="shared" si="89"/>
        <v/>
      </c>
      <c r="AA2785" s="90">
        <f>IF(VLOOKUP(I2785,属性值!A:B,2,FALSE)&gt;16,"",IF(P2785="","",INT(VLOOKUP(P2785,属性值!I:O,R2785+1,FALSE)*VLOOKUP(I2785,属性值!A:D,3,FALSE))))</f>
        <v>979</v>
      </c>
      <c r="AB2785" s="90">
        <f>IF(VLOOKUP(I2785,属性值!A:B,2,FALSE)&gt;16,"",IF(P2785="","",INT(VLOOKUP(P2785,属性值!I:O,R2785+1,FALSE)*VLOOKUP(I2785,属性值!A:D,4,FALSE))))</f>
        <v>489</v>
      </c>
      <c r="AC2785" s="90">
        <v>58</v>
      </c>
      <c r="AD2785" s="90" t="str">
        <f>IF(AC2785="","",VLOOKUP(AC2785,状态名词!A:C,2,FALSE))</f>
        <v>vit</v>
      </c>
      <c r="AE2785" s="90" t="str">
        <f>IF(AC2785="","",VLOOKUP(AC2785,状态名词!A:C,3,FALSE))</f>
        <v>体力</v>
      </c>
      <c r="AF2785" s="90">
        <v>80</v>
      </c>
    </row>
    <row r="2786" spans="1:32">
      <c r="I2786" s="90" t="str">
        <f>IF(H2786="",I2785,VLOOKUP(H2786,装备类型!A:B,2,FALSE))</f>
        <v>腿部</v>
      </c>
      <c r="L2786" s="90" t="s">
        <v>225</v>
      </c>
      <c r="Q2786" s="55" t="str">
        <f t="shared" si="90"/>
        <v/>
      </c>
      <c r="Y2786" s="90" t="str">
        <f>IF(VLOOKUP(I2786,属性值!A:F,2,FALSE)&lt;17,"",IF(P2786="","",INT(VLOOKUP(P2786,属性值!A:G,R2786+1,FALSE)*VLOOKUP(I2786,属性值!A:F,5,FALSE))))</f>
        <v/>
      </c>
      <c r="Z2786" s="90" t="str">
        <f t="shared" ref="Z2786:Z2849" si="91">Y2786</f>
        <v/>
      </c>
      <c r="AA2786" s="90" t="str">
        <f>IF(VLOOKUP(I2786,属性值!A:B,2,FALSE)&gt;16,"",IF(P2786="","",INT(VLOOKUP(P2786,属性值!I:O,R2786+1,FALSE)*VLOOKUP(I2786,属性值!A:D,3,FALSE))))</f>
        <v/>
      </c>
      <c r="AB2786" s="90" t="str">
        <f>IF(VLOOKUP(I2786,属性值!A:B,2,FALSE)&gt;16,"",IF(P2786="","",INT(VLOOKUP(P2786,属性值!I:O,R2786+1,FALSE)*VLOOKUP(I2786,属性值!A:D,4,FALSE))))</f>
        <v/>
      </c>
      <c r="AC2786" s="90">
        <v>21</v>
      </c>
      <c r="AD2786" s="90" t="str">
        <f>IF(AC2786="","",VLOOKUP(AC2786,状态名词!A:C,2,FALSE))</f>
        <v>speed</v>
      </c>
      <c r="AE2786" s="90" t="str">
        <f>IF(AC2786="","",VLOOKUP(AC2786,状态名词!A:C,3,FALSE))</f>
        <v>速度+</v>
      </c>
      <c r="AF2786" s="90">
        <v>400</v>
      </c>
    </row>
    <row r="2787" spans="1:32">
      <c r="I2787" s="90" t="str">
        <f>IF(H2787="",I2786,VLOOKUP(H2787,装备类型!A:B,2,FALSE))</f>
        <v>腿部</v>
      </c>
      <c r="L2787" s="90" t="s">
        <v>225</v>
      </c>
      <c r="Q2787" s="55" t="str">
        <f t="shared" si="90"/>
        <v/>
      </c>
      <c r="Y2787" s="90" t="str">
        <f>IF(VLOOKUP(I2787,属性值!A:F,2,FALSE)&lt;17,"",IF(P2787="","",INT(VLOOKUP(P2787,属性值!A:G,R2787+1,FALSE)*VLOOKUP(I2787,属性值!A:F,5,FALSE))))</f>
        <v/>
      </c>
      <c r="Z2787" s="90" t="str">
        <f t="shared" si="91"/>
        <v/>
      </c>
      <c r="AA2787" s="90" t="str">
        <f>IF(VLOOKUP(I2787,属性值!A:B,2,FALSE)&gt;16,"",IF(P2787="","",INT(VLOOKUP(P2787,属性值!I:O,R2787+1,FALSE)*VLOOKUP(I2787,属性值!A:D,3,FALSE))))</f>
        <v/>
      </c>
      <c r="AB2787" s="90" t="str">
        <f>IF(VLOOKUP(I2787,属性值!A:B,2,FALSE)&gt;16,"",IF(P2787="","",INT(VLOOKUP(P2787,属性值!I:O,R2787+1,FALSE)*VLOOKUP(I2787,属性值!A:D,4,FALSE))))</f>
        <v/>
      </c>
      <c r="AC2787" s="90">
        <v>70</v>
      </c>
      <c r="AD2787" s="90" t="str">
        <f>IF(AC2787="","",VLOOKUP(AC2787,状态名词!A:C,2,FALSE))</f>
        <v>eva</v>
      </c>
      <c r="AE2787" s="90" t="str">
        <f>IF(AC2787="","",VLOOKUP(AC2787,状态名词!A:C,3,FALSE))</f>
        <v>回避率</v>
      </c>
      <c r="AF2787" s="90">
        <v>200</v>
      </c>
    </row>
    <row r="2788" spans="1:32">
      <c r="I2788" s="90" t="str">
        <f>IF(H2788="",I2787,VLOOKUP(H2788,装备类型!A:B,2,FALSE))</f>
        <v>腿部</v>
      </c>
      <c r="J2788" s="90">
        <v>6</v>
      </c>
      <c r="K2788" s="90" t="s">
        <v>3161</v>
      </c>
      <c r="L2788" s="90" t="s">
        <v>4185</v>
      </c>
      <c r="O2788" s="90">
        <v>1</v>
      </c>
      <c r="P2788" s="90">
        <v>60</v>
      </c>
      <c r="Q2788" s="55">
        <f t="shared" si="90"/>
        <v>67</v>
      </c>
      <c r="R2788" s="90">
        <v>5</v>
      </c>
      <c r="T2788" s="90" t="s">
        <v>3502</v>
      </c>
      <c r="U2788" s="90">
        <v>33562</v>
      </c>
      <c r="Y2788" s="90" t="str">
        <f>IF(VLOOKUP(I2788,属性值!A:F,2,FALSE)&lt;17,"",IF(P2788="","",INT(VLOOKUP(P2788,属性值!A:G,R2788+1,FALSE)*VLOOKUP(I2788,属性值!A:F,5,FALSE))))</f>
        <v/>
      </c>
      <c r="Z2788" s="90" t="str">
        <f t="shared" si="91"/>
        <v/>
      </c>
      <c r="AA2788" s="90">
        <f>IF(VLOOKUP(I2788,属性值!A:B,2,FALSE)&gt;16,"",IF(P2788="","",INT(VLOOKUP(P2788,属性值!I:O,R2788+1,FALSE)*VLOOKUP(I2788,属性值!A:D,3,FALSE))))</f>
        <v>1285</v>
      </c>
      <c r="AB2788" s="90">
        <f>IF(VLOOKUP(I2788,属性值!A:B,2,FALSE)&gt;16,"",IF(P2788="","",INT(VLOOKUP(P2788,属性值!I:O,R2788+1,FALSE)*VLOOKUP(I2788,属性值!A:D,4,FALSE))))</f>
        <v>642</v>
      </c>
      <c r="AC2788" s="90">
        <v>58</v>
      </c>
      <c r="AD2788" s="90" t="str">
        <f>IF(AC2788="","",VLOOKUP(AC2788,状态名词!A:C,2,FALSE))</f>
        <v>vit</v>
      </c>
      <c r="AE2788" s="90" t="str">
        <f>IF(AC2788="","",VLOOKUP(AC2788,状态名词!A:C,3,FALSE))</f>
        <v>体力</v>
      </c>
      <c r="AF2788" s="90">
        <v>85</v>
      </c>
    </row>
    <row r="2789" spans="1:32">
      <c r="I2789" s="90" t="str">
        <f>IF(H2789="",I2788,VLOOKUP(H2789,装备类型!A:B,2,FALSE))</f>
        <v>腿部</v>
      </c>
      <c r="L2789" s="90" t="s">
        <v>225</v>
      </c>
      <c r="Q2789" s="55" t="str">
        <f t="shared" si="90"/>
        <v/>
      </c>
      <c r="Y2789" s="90" t="str">
        <f>IF(VLOOKUP(I2789,属性值!A:F,2,FALSE)&lt;17,"",IF(P2789="","",INT(VLOOKUP(P2789,属性值!A:G,R2789+1,FALSE)*VLOOKUP(I2789,属性值!A:F,5,FALSE))))</f>
        <v/>
      </c>
      <c r="Z2789" s="90" t="str">
        <f t="shared" si="91"/>
        <v/>
      </c>
      <c r="AA2789" s="90" t="str">
        <f>IF(VLOOKUP(I2789,属性值!A:B,2,FALSE)&gt;16,"",IF(P2789="","",INT(VLOOKUP(P2789,属性值!I:O,R2789+1,FALSE)*VLOOKUP(I2789,属性值!A:D,3,FALSE))))</f>
        <v/>
      </c>
      <c r="AB2789" s="90" t="str">
        <f>IF(VLOOKUP(I2789,属性值!A:B,2,FALSE)&gt;16,"",IF(P2789="","",INT(VLOOKUP(P2789,属性值!I:O,R2789+1,FALSE)*VLOOKUP(I2789,属性值!A:D,4,FALSE))))</f>
        <v/>
      </c>
      <c r="AC2789" s="90">
        <v>21</v>
      </c>
      <c r="AD2789" s="90" t="str">
        <f>IF(AC2789="","",VLOOKUP(AC2789,状态名词!A:C,2,FALSE))</f>
        <v>speed</v>
      </c>
      <c r="AE2789" s="90" t="str">
        <f>IF(AC2789="","",VLOOKUP(AC2789,状态名词!A:C,3,FALSE))</f>
        <v>速度+</v>
      </c>
      <c r="AF2789" s="90">
        <v>440</v>
      </c>
    </row>
    <row r="2790" spans="1:32">
      <c r="I2790" s="90" t="str">
        <f>IF(H2790="",I2789,VLOOKUP(H2790,装备类型!A:B,2,FALSE))</f>
        <v>腿部</v>
      </c>
      <c r="L2790" s="90" t="s">
        <v>225</v>
      </c>
      <c r="Q2790" s="55" t="str">
        <f t="shared" si="90"/>
        <v/>
      </c>
      <c r="Y2790" s="90" t="str">
        <f>IF(VLOOKUP(I2790,属性值!A:F,2,FALSE)&lt;17,"",IF(P2790="","",INT(VLOOKUP(P2790,属性值!A:G,R2790+1,FALSE)*VLOOKUP(I2790,属性值!A:F,5,FALSE))))</f>
        <v/>
      </c>
      <c r="Z2790" s="90" t="str">
        <f t="shared" si="91"/>
        <v/>
      </c>
      <c r="AA2790" s="90" t="str">
        <f>IF(VLOOKUP(I2790,属性值!A:B,2,FALSE)&gt;16,"",IF(P2790="","",INT(VLOOKUP(P2790,属性值!I:O,R2790+1,FALSE)*VLOOKUP(I2790,属性值!A:D,3,FALSE))))</f>
        <v/>
      </c>
      <c r="AB2790" s="90" t="str">
        <f>IF(VLOOKUP(I2790,属性值!A:B,2,FALSE)&gt;16,"",IF(P2790="","",INT(VLOOKUP(P2790,属性值!I:O,R2790+1,FALSE)*VLOOKUP(I2790,属性值!A:D,4,FALSE))))</f>
        <v/>
      </c>
      <c r="AC2790" s="90">
        <v>70</v>
      </c>
      <c r="AD2790" s="90" t="str">
        <f>IF(AC2790="","",VLOOKUP(AC2790,状态名词!A:C,2,FALSE))</f>
        <v>eva</v>
      </c>
      <c r="AE2790" s="90" t="str">
        <f>IF(AC2790="","",VLOOKUP(AC2790,状态名词!A:C,3,FALSE))</f>
        <v>回避率</v>
      </c>
      <c r="AF2790" s="90">
        <v>220</v>
      </c>
    </row>
    <row r="2791" spans="1:32">
      <c r="A2791" s="90">
        <v>16316</v>
      </c>
      <c r="B2791" s="90">
        <v>10</v>
      </c>
      <c r="C2791" s="90">
        <v>1</v>
      </c>
      <c r="D2791" s="90">
        <v>10</v>
      </c>
      <c r="E2791" s="90">
        <v>3</v>
      </c>
      <c r="H2791" s="90">
        <v>14</v>
      </c>
      <c r="I2791" s="90" t="str">
        <f>IF(H2791="",I2790,VLOOKUP(H2791,装备类型!A:B,2,FALSE))</f>
        <v>戒指</v>
      </c>
      <c r="J2791" s="90">
        <v>1</v>
      </c>
      <c r="K2791" s="90" t="s">
        <v>2962</v>
      </c>
      <c r="L2791" s="90" t="s">
        <v>6486</v>
      </c>
      <c r="O2791" s="90">
        <v>1</v>
      </c>
      <c r="P2791" s="90">
        <v>10</v>
      </c>
      <c r="Q2791" s="55">
        <f t="shared" si="90"/>
        <v>10</v>
      </c>
      <c r="R2791" s="90">
        <v>1</v>
      </c>
      <c r="T2791" s="90" t="s">
        <v>3503</v>
      </c>
      <c r="Y2791" s="90" t="str">
        <f>IF(VLOOKUP(I2791,属性值!A:F,2,FALSE)&lt;17,"",IF(P2791="","",INT(VLOOKUP(P2791,属性值!A:G,R2791+1,FALSE)*VLOOKUP(I2791,属性值!A:F,5,FALSE))))</f>
        <v/>
      </c>
      <c r="Z2791" s="90" t="str">
        <f t="shared" si="91"/>
        <v/>
      </c>
      <c r="AA2791" s="90">
        <f>IF(VLOOKUP(I2791,属性值!A:B,2,FALSE)&gt;16,"",IF(P2791="","",INT(VLOOKUP(P2791,属性值!I:O,R2791+1,FALSE)*VLOOKUP(I2791,属性值!A:D,3,FALSE))))</f>
        <v>65</v>
      </c>
      <c r="AB2791" s="90">
        <f>IF(VLOOKUP(I2791,属性值!A:B,2,FALSE)&gt;16,"",IF(P2791="","",INT(VLOOKUP(P2791,属性值!I:O,R2791+1,FALSE)*VLOOKUP(I2791,属性值!A:D,4,FALSE))))</f>
        <v>130</v>
      </c>
      <c r="AD2791" s="90" t="str">
        <f>IF(AC2791="","",VLOOKUP(AC2791,状态名词!A:C,2,FALSE))</f>
        <v/>
      </c>
      <c r="AE2791" s="90" t="str">
        <f>IF(AC2791="","",VLOOKUP(AC2791,状态名词!A:C,3,FALSE))</f>
        <v/>
      </c>
    </row>
    <row r="2792" spans="1:32">
      <c r="I2792" s="90" t="str">
        <f>IF(H2792="",I2791,VLOOKUP(H2792,装备类型!A:B,2,FALSE))</f>
        <v>戒指</v>
      </c>
      <c r="J2792" s="90">
        <v>2</v>
      </c>
      <c r="K2792" s="90" t="s">
        <v>2963</v>
      </c>
      <c r="L2792" s="90" t="s">
        <v>4185</v>
      </c>
      <c r="O2792" s="90">
        <v>1</v>
      </c>
      <c r="P2792" s="90">
        <v>20</v>
      </c>
      <c r="Q2792" s="55">
        <f t="shared" si="90"/>
        <v>21</v>
      </c>
      <c r="R2792" s="90">
        <v>2</v>
      </c>
      <c r="T2792" s="90" t="s">
        <v>3503</v>
      </c>
      <c r="Y2792" s="90" t="str">
        <f>IF(VLOOKUP(I2792,属性值!A:F,2,FALSE)&lt;17,"",IF(P2792="","",INT(VLOOKUP(P2792,属性值!A:G,R2792+1,FALSE)*VLOOKUP(I2792,属性值!A:F,5,FALSE))))</f>
        <v/>
      </c>
      <c r="Z2792" s="90" t="str">
        <f t="shared" si="91"/>
        <v/>
      </c>
      <c r="AA2792" s="90">
        <f>IF(VLOOKUP(I2792,属性值!A:B,2,FALSE)&gt;16,"",IF(P2792="","",INT(VLOOKUP(P2792,属性值!I:O,R2792+1,FALSE)*VLOOKUP(I2792,属性值!A:D,3,FALSE))))</f>
        <v>114</v>
      </c>
      <c r="AB2792" s="90">
        <f>IF(VLOOKUP(I2792,属性值!A:B,2,FALSE)&gt;16,"",IF(P2792="","",INT(VLOOKUP(P2792,属性值!I:O,R2792+1,FALSE)*VLOOKUP(I2792,属性值!A:D,4,FALSE))))</f>
        <v>228</v>
      </c>
      <c r="AC2792" s="90">
        <v>54</v>
      </c>
      <c r="AD2792" s="90" t="str">
        <f>IF(AC2792="","",VLOOKUP(AC2792,状态名词!A:C,2,FALSE))</f>
        <v>spi</v>
      </c>
      <c r="AE2792" s="90" t="str">
        <f>IF(AC2792="","",VLOOKUP(AC2792,状态名词!A:C,3,FALSE))</f>
        <v>精神</v>
      </c>
      <c r="AF2792" s="90">
        <v>60</v>
      </c>
    </row>
    <row r="2793" spans="1:32">
      <c r="I2793" s="90" t="str">
        <f>IF(H2793="",I2792,VLOOKUP(H2793,装备类型!A:B,2,FALSE))</f>
        <v>戒指</v>
      </c>
      <c r="J2793" s="90">
        <v>3</v>
      </c>
      <c r="K2793" s="90" t="s">
        <v>2964</v>
      </c>
      <c r="L2793" s="90" t="s">
        <v>4185</v>
      </c>
      <c r="O2793" s="90">
        <v>1</v>
      </c>
      <c r="P2793" s="90">
        <v>30</v>
      </c>
      <c r="Q2793" s="55">
        <f t="shared" si="90"/>
        <v>33</v>
      </c>
      <c r="R2793" s="90">
        <v>3</v>
      </c>
      <c r="T2793" s="90" t="s">
        <v>3503</v>
      </c>
      <c r="Y2793" s="90" t="str">
        <f>IF(VLOOKUP(I2793,属性值!A:F,2,FALSE)&lt;17,"",IF(P2793="","",INT(VLOOKUP(P2793,属性值!A:G,R2793+1,FALSE)*VLOOKUP(I2793,属性值!A:F,5,FALSE))))</f>
        <v/>
      </c>
      <c r="Z2793" s="90" t="str">
        <f t="shared" si="91"/>
        <v/>
      </c>
      <c r="AA2793" s="90">
        <f>IF(VLOOKUP(I2793,属性值!A:B,2,FALSE)&gt;16,"",IF(P2793="","",INT(VLOOKUP(P2793,属性值!I:O,R2793+1,FALSE)*VLOOKUP(I2793,属性值!A:D,3,FALSE))))</f>
        <v>171</v>
      </c>
      <c r="AB2793" s="90">
        <f>IF(VLOOKUP(I2793,属性值!A:B,2,FALSE)&gt;16,"",IF(P2793="","",INT(VLOOKUP(P2793,属性值!I:O,R2793+1,FALSE)*VLOOKUP(I2793,属性值!A:D,4,FALSE))))</f>
        <v>342</v>
      </c>
      <c r="AC2793" s="90">
        <v>54</v>
      </c>
      <c r="AD2793" s="90" t="str">
        <f>IF(AC2793="","",VLOOKUP(AC2793,状态名词!A:C,2,FALSE))</f>
        <v>spi</v>
      </c>
      <c r="AE2793" s="90" t="str">
        <f>IF(AC2793="","",VLOOKUP(AC2793,状态名词!A:C,3,FALSE))</f>
        <v>精神</v>
      </c>
      <c r="AF2793" s="90">
        <v>80</v>
      </c>
    </row>
    <row r="2794" spans="1:32">
      <c r="I2794" s="90" t="str">
        <f>IF(H2794="",I2793,VLOOKUP(H2794,装备类型!A:B,2,FALSE))</f>
        <v>戒指</v>
      </c>
      <c r="L2794" s="90" t="s">
        <v>225</v>
      </c>
      <c r="Q2794" s="55" t="str">
        <f t="shared" si="90"/>
        <v/>
      </c>
      <c r="Y2794" s="90" t="str">
        <f>IF(VLOOKUP(I2794,属性值!A:F,2,FALSE)&lt;17,"",IF(P2794="","",INT(VLOOKUP(P2794,属性值!A:G,R2794+1,FALSE)*VLOOKUP(I2794,属性值!A:F,5,FALSE))))</f>
        <v/>
      </c>
      <c r="Z2794" s="90" t="str">
        <f t="shared" si="91"/>
        <v/>
      </c>
      <c r="AA2794" s="90" t="str">
        <f>IF(VLOOKUP(I2794,属性值!A:B,2,FALSE)&gt;16,"",IF(P2794="","",INT(VLOOKUP(P2794,属性值!I:O,R2794+1,FALSE)*VLOOKUP(I2794,属性值!A:D,3,FALSE))))</f>
        <v/>
      </c>
      <c r="AB2794" s="90" t="str">
        <f>IF(VLOOKUP(I2794,属性值!A:B,2,FALSE)&gt;16,"",IF(P2794="","",INT(VLOOKUP(P2794,属性值!I:O,R2794+1,FALSE)*VLOOKUP(I2794,属性值!A:D,4,FALSE))))</f>
        <v/>
      </c>
      <c r="AC2794" s="90">
        <v>23</v>
      </c>
      <c r="AD2794" s="90" t="str">
        <f>IF(AC2794="","",VLOOKUP(AC2794,状态名词!A:C,2,FALSE))</f>
        <v>steal</v>
      </c>
      <c r="AE2794" s="90" t="str">
        <f>IF(AC2794="","",VLOOKUP(AC2794,状态名词!A:C,3,FALSE))</f>
        <v>生命偷取</v>
      </c>
      <c r="AF2794" s="90">
        <v>250</v>
      </c>
    </row>
    <row r="2795" spans="1:32">
      <c r="I2795" s="90" t="str">
        <f>IF(H2795="",I2794,VLOOKUP(H2795,装备类型!A:B,2,FALSE))</f>
        <v>戒指</v>
      </c>
      <c r="J2795" s="90">
        <v>4</v>
      </c>
      <c r="K2795" s="90" t="s">
        <v>2965</v>
      </c>
      <c r="L2795" s="90" t="s">
        <v>4185</v>
      </c>
      <c r="O2795" s="90">
        <v>1</v>
      </c>
      <c r="P2795" s="90">
        <v>40</v>
      </c>
      <c r="Q2795" s="55">
        <f t="shared" si="90"/>
        <v>45</v>
      </c>
      <c r="R2795" s="90">
        <v>4</v>
      </c>
      <c r="T2795" s="90" t="s">
        <v>3503</v>
      </c>
      <c r="Y2795" s="90" t="str">
        <f>IF(VLOOKUP(I2795,属性值!A:F,2,FALSE)&lt;17,"",IF(P2795="","",INT(VLOOKUP(P2795,属性值!A:G,R2795+1,FALSE)*VLOOKUP(I2795,属性值!A:F,5,FALSE))))</f>
        <v/>
      </c>
      <c r="Z2795" s="90" t="str">
        <f t="shared" si="91"/>
        <v/>
      </c>
      <c r="AA2795" s="90">
        <f>IF(VLOOKUP(I2795,属性值!A:B,2,FALSE)&gt;16,"",IF(P2795="","",INT(VLOOKUP(P2795,属性值!I:O,R2795+1,FALSE)*VLOOKUP(I2795,属性值!A:D,3,FALSE))))</f>
        <v>286</v>
      </c>
      <c r="AB2795" s="90">
        <f>IF(VLOOKUP(I2795,属性值!A:B,2,FALSE)&gt;16,"",IF(P2795="","",INT(VLOOKUP(P2795,属性值!I:O,R2795+1,FALSE)*VLOOKUP(I2795,属性值!A:D,4,FALSE))))</f>
        <v>572</v>
      </c>
      <c r="AC2795" s="90">
        <v>54</v>
      </c>
      <c r="AD2795" s="90" t="str">
        <f>IF(AC2795="","",VLOOKUP(AC2795,状态名词!A:C,2,FALSE))</f>
        <v>spi</v>
      </c>
      <c r="AE2795" s="90" t="str">
        <f>IF(AC2795="","",VLOOKUP(AC2795,状态名词!A:C,3,FALSE))</f>
        <v>精神</v>
      </c>
      <c r="AF2795" s="90">
        <v>100</v>
      </c>
    </row>
    <row r="2796" spans="1:32">
      <c r="I2796" s="90" t="str">
        <f>IF(H2796="",I2795,VLOOKUP(H2796,装备类型!A:B,2,FALSE))</f>
        <v>戒指</v>
      </c>
      <c r="L2796" s="90" t="s">
        <v>225</v>
      </c>
      <c r="Q2796" s="55" t="str">
        <f t="shared" si="90"/>
        <v/>
      </c>
      <c r="Y2796" s="90" t="str">
        <f>IF(VLOOKUP(I2796,属性值!A:F,2,FALSE)&lt;17,"",IF(P2796="","",INT(VLOOKUP(P2796,属性值!A:G,R2796+1,FALSE)*VLOOKUP(I2796,属性值!A:F,5,FALSE))))</f>
        <v/>
      </c>
      <c r="Z2796" s="90" t="str">
        <f t="shared" si="91"/>
        <v/>
      </c>
      <c r="AA2796" s="90" t="str">
        <f>IF(VLOOKUP(I2796,属性值!A:B,2,FALSE)&gt;16,"",IF(P2796="","",INT(VLOOKUP(P2796,属性值!I:O,R2796+1,FALSE)*VLOOKUP(I2796,属性值!A:D,3,FALSE))))</f>
        <v/>
      </c>
      <c r="AB2796" s="90" t="str">
        <f>IF(VLOOKUP(I2796,属性值!A:B,2,FALSE)&gt;16,"",IF(P2796="","",INT(VLOOKUP(P2796,属性值!I:O,R2796+1,FALSE)*VLOOKUP(I2796,属性值!A:D,4,FALSE))))</f>
        <v/>
      </c>
      <c r="AC2796" s="90">
        <v>23</v>
      </c>
      <c r="AD2796" s="90" t="str">
        <f>IF(AC2796="","",VLOOKUP(AC2796,状态名词!A:C,2,FALSE))</f>
        <v>steal</v>
      </c>
      <c r="AE2796" s="90" t="str">
        <f>IF(AC2796="","",VLOOKUP(AC2796,状态名词!A:C,3,FALSE))</f>
        <v>生命偷取</v>
      </c>
      <c r="AF2796" s="90">
        <v>300</v>
      </c>
    </row>
    <row r="2797" spans="1:32">
      <c r="I2797" s="90" t="str">
        <f>IF(H2797="",I2796,VLOOKUP(H2797,装备类型!A:B,2,FALSE))</f>
        <v>戒指</v>
      </c>
      <c r="L2797" s="90" t="s">
        <v>225</v>
      </c>
      <c r="Q2797" s="55" t="str">
        <f t="shared" si="90"/>
        <v/>
      </c>
      <c r="Y2797" s="90" t="str">
        <f>IF(VLOOKUP(I2797,属性值!A:F,2,FALSE)&lt;17,"",IF(P2797="","",INT(VLOOKUP(P2797,属性值!A:G,R2797+1,FALSE)*VLOOKUP(I2797,属性值!A:F,5,FALSE))))</f>
        <v/>
      </c>
      <c r="Z2797" s="90" t="str">
        <f t="shared" si="91"/>
        <v/>
      </c>
      <c r="AA2797" s="90" t="str">
        <f>IF(VLOOKUP(I2797,属性值!A:B,2,FALSE)&gt;16,"",IF(P2797="","",INT(VLOOKUP(P2797,属性值!I:O,R2797+1,FALSE)*VLOOKUP(I2797,属性值!A:D,3,FALSE))))</f>
        <v/>
      </c>
      <c r="AB2797" s="90" t="str">
        <f>IF(VLOOKUP(I2797,属性值!A:B,2,FALSE)&gt;16,"",IF(P2797="","",INT(VLOOKUP(P2797,属性值!I:O,R2797+1,FALSE)*VLOOKUP(I2797,属性值!A:D,4,FALSE))))</f>
        <v/>
      </c>
      <c r="AC2797" s="90">
        <v>69</v>
      </c>
      <c r="AD2797" s="90" t="str">
        <f>IF(AC2797="","",VLOOKUP(AC2797,状态名词!A:C,2,FALSE))</f>
        <v>hit</v>
      </c>
      <c r="AE2797" s="90" t="str">
        <f>IF(AC2797="","",VLOOKUP(AC2797,状态名词!A:C,3,FALSE))</f>
        <v>命中率</v>
      </c>
      <c r="AF2797" s="90">
        <v>140</v>
      </c>
    </row>
    <row r="2798" spans="1:32">
      <c r="I2798" s="90" t="str">
        <f>IF(H2798="",I2797,VLOOKUP(H2798,装备类型!A:B,2,FALSE))</f>
        <v>戒指</v>
      </c>
      <c r="J2798" s="90">
        <v>5</v>
      </c>
      <c r="K2798" s="90" t="s">
        <v>2966</v>
      </c>
      <c r="L2798" s="90" t="s">
        <v>4185</v>
      </c>
      <c r="O2798" s="90">
        <v>1</v>
      </c>
      <c r="P2798" s="90">
        <v>50</v>
      </c>
      <c r="Q2798" s="55">
        <f t="shared" si="90"/>
        <v>57</v>
      </c>
      <c r="R2798" s="90">
        <v>5</v>
      </c>
      <c r="T2798" s="90" t="s">
        <v>3503</v>
      </c>
      <c r="U2798" s="90">
        <v>33563</v>
      </c>
      <c r="Y2798" s="90" t="str">
        <f>IF(VLOOKUP(I2798,属性值!A:F,2,FALSE)&lt;17,"",IF(P2798="","",INT(VLOOKUP(P2798,属性值!A:G,R2798+1,FALSE)*VLOOKUP(I2798,属性值!A:F,5,FALSE))))</f>
        <v/>
      </c>
      <c r="Z2798" s="90" t="str">
        <f t="shared" si="91"/>
        <v/>
      </c>
      <c r="AA2798" s="90">
        <f>IF(VLOOKUP(I2798,属性值!A:B,2,FALSE)&gt;16,"",IF(P2798="","",INT(VLOOKUP(P2798,属性值!I:O,R2798+1,FALSE)*VLOOKUP(I2798,属性值!A:D,3,FALSE))))</f>
        <v>489</v>
      </c>
      <c r="AB2798" s="90">
        <f>IF(VLOOKUP(I2798,属性值!A:B,2,FALSE)&gt;16,"",IF(P2798="","",INT(VLOOKUP(P2798,属性值!I:O,R2798+1,FALSE)*VLOOKUP(I2798,属性值!A:D,4,FALSE))))</f>
        <v>979</v>
      </c>
      <c r="AC2798" s="90">
        <v>54</v>
      </c>
      <c r="AD2798" s="90" t="str">
        <f>IF(AC2798="","",VLOOKUP(AC2798,状态名词!A:C,2,FALSE))</f>
        <v>spi</v>
      </c>
      <c r="AE2798" s="90" t="str">
        <f>IF(AC2798="","",VLOOKUP(AC2798,状态名词!A:C,3,FALSE))</f>
        <v>精神</v>
      </c>
      <c r="AF2798" s="90">
        <v>135</v>
      </c>
    </row>
    <row r="2799" spans="1:32">
      <c r="I2799" s="90" t="str">
        <f>IF(H2799="",I2798,VLOOKUP(H2799,装备类型!A:B,2,FALSE))</f>
        <v>戒指</v>
      </c>
      <c r="L2799" s="90" t="s">
        <v>225</v>
      </c>
      <c r="Q2799" s="55" t="str">
        <f t="shared" si="90"/>
        <v/>
      </c>
      <c r="Y2799" s="90" t="str">
        <f>IF(VLOOKUP(I2799,属性值!A:F,2,FALSE)&lt;17,"",IF(P2799="","",INT(VLOOKUP(P2799,属性值!A:G,R2799+1,FALSE)*VLOOKUP(I2799,属性值!A:F,5,FALSE))))</f>
        <v/>
      </c>
      <c r="Z2799" s="90" t="str">
        <f t="shared" si="91"/>
        <v/>
      </c>
      <c r="AA2799" s="90" t="str">
        <f>IF(VLOOKUP(I2799,属性值!A:B,2,FALSE)&gt;16,"",IF(P2799="","",INT(VLOOKUP(P2799,属性值!I:O,R2799+1,FALSE)*VLOOKUP(I2799,属性值!A:D,3,FALSE))))</f>
        <v/>
      </c>
      <c r="AB2799" s="90" t="str">
        <f>IF(VLOOKUP(I2799,属性值!A:B,2,FALSE)&gt;16,"",IF(P2799="","",INT(VLOOKUP(P2799,属性值!I:O,R2799+1,FALSE)*VLOOKUP(I2799,属性值!A:D,4,FALSE))))</f>
        <v/>
      </c>
      <c r="AC2799" s="90">
        <v>23</v>
      </c>
      <c r="AD2799" s="90" t="str">
        <f>IF(AC2799="","",VLOOKUP(AC2799,状态名词!A:C,2,FALSE))</f>
        <v>steal</v>
      </c>
      <c r="AE2799" s="90" t="str">
        <f>IF(AC2799="","",VLOOKUP(AC2799,状态名词!A:C,3,FALSE))</f>
        <v>生命偷取</v>
      </c>
      <c r="AF2799" s="90">
        <v>400</v>
      </c>
    </row>
    <row r="2800" spans="1:32">
      <c r="I2800" s="90" t="str">
        <f>IF(H2800="",I2799,VLOOKUP(H2800,装备类型!A:B,2,FALSE))</f>
        <v>戒指</v>
      </c>
      <c r="L2800" s="90" t="s">
        <v>225</v>
      </c>
      <c r="Q2800" s="55" t="str">
        <f t="shared" si="90"/>
        <v/>
      </c>
      <c r="Y2800" s="90" t="str">
        <f>IF(VLOOKUP(I2800,属性值!A:F,2,FALSE)&lt;17,"",IF(P2800="","",INT(VLOOKUP(P2800,属性值!A:G,R2800+1,FALSE)*VLOOKUP(I2800,属性值!A:F,5,FALSE))))</f>
        <v/>
      </c>
      <c r="Z2800" s="90" t="str">
        <f t="shared" si="91"/>
        <v/>
      </c>
      <c r="AA2800" s="90" t="str">
        <f>IF(VLOOKUP(I2800,属性值!A:B,2,FALSE)&gt;16,"",IF(P2800="","",INT(VLOOKUP(P2800,属性值!I:O,R2800+1,FALSE)*VLOOKUP(I2800,属性值!A:D,3,FALSE))))</f>
        <v/>
      </c>
      <c r="AB2800" s="90" t="str">
        <f>IF(VLOOKUP(I2800,属性值!A:B,2,FALSE)&gt;16,"",IF(P2800="","",INT(VLOOKUP(P2800,属性值!I:O,R2800+1,FALSE)*VLOOKUP(I2800,属性值!A:D,4,FALSE))))</f>
        <v/>
      </c>
      <c r="AC2800" s="90">
        <v>69</v>
      </c>
      <c r="AD2800" s="90" t="str">
        <f>IF(AC2800="","",VLOOKUP(AC2800,状态名词!A:C,2,FALSE))</f>
        <v>hit</v>
      </c>
      <c r="AE2800" s="90" t="str">
        <f>IF(AC2800="","",VLOOKUP(AC2800,状态名词!A:C,3,FALSE))</f>
        <v>命中率</v>
      </c>
      <c r="AF2800" s="90">
        <v>200</v>
      </c>
    </row>
    <row r="2801" spans="1:32">
      <c r="I2801" s="90" t="str">
        <f>IF(H2801="",I2800,VLOOKUP(H2801,装备类型!A:B,2,FALSE))</f>
        <v>戒指</v>
      </c>
      <c r="J2801" s="90">
        <v>6</v>
      </c>
      <c r="K2801" s="90" t="s">
        <v>2967</v>
      </c>
      <c r="L2801" s="90" t="s">
        <v>4185</v>
      </c>
      <c r="O2801" s="90">
        <v>1</v>
      </c>
      <c r="P2801" s="90">
        <v>60</v>
      </c>
      <c r="Q2801" s="55">
        <f t="shared" si="90"/>
        <v>67</v>
      </c>
      <c r="R2801" s="90">
        <v>5</v>
      </c>
      <c r="T2801" s="90" t="s">
        <v>3503</v>
      </c>
      <c r="U2801" s="90">
        <v>33564</v>
      </c>
      <c r="Y2801" s="90" t="str">
        <f>IF(VLOOKUP(I2801,属性值!A:F,2,FALSE)&lt;17,"",IF(P2801="","",INT(VLOOKUP(P2801,属性值!A:G,R2801+1,FALSE)*VLOOKUP(I2801,属性值!A:F,5,FALSE))))</f>
        <v/>
      </c>
      <c r="Z2801" s="90" t="str">
        <f t="shared" si="91"/>
        <v/>
      </c>
      <c r="AA2801" s="90">
        <f>IF(VLOOKUP(I2801,属性值!A:B,2,FALSE)&gt;16,"",IF(P2801="","",INT(VLOOKUP(P2801,属性值!I:O,R2801+1,FALSE)*VLOOKUP(I2801,属性值!A:D,3,FALSE))))</f>
        <v>642</v>
      </c>
      <c r="AB2801" s="90">
        <f>IF(VLOOKUP(I2801,属性值!A:B,2,FALSE)&gt;16,"",IF(P2801="","",INT(VLOOKUP(P2801,属性值!I:O,R2801+1,FALSE)*VLOOKUP(I2801,属性值!A:D,4,FALSE))))</f>
        <v>1285</v>
      </c>
      <c r="AC2801" s="90">
        <v>54</v>
      </c>
      <c r="AD2801" s="90" t="str">
        <f>IF(AC2801="","",VLOOKUP(AC2801,状态名词!A:C,2,FALSE))</f>
        <v>spi</v>
      </c>
      <c r="AE2801" s="90" t="str">
        <f>IF(AC2801="","",VLOOKUP(AC2801,状态名词!A:C,3,FALSE))</f>
        <v>精神</v>
      </c>
      <c r="AF2801" s="90">
        <v>150</v>
      </c>
    </row>
    <row r="2802" spans="1:32">
      <c r="I2802" s="90" t="str">
        <f>IF(H2802="",I2801,VLOOKUP(H2802,装备类型!A:B,2,FALSE))</f>
        <v>戒指</v>
      </c>
      <c r="L2802" s="90" t="s">
        <v>225</v>
      </c>
      <c r="Q2802" s="55" t="str">
        <f t="shared" si="90"/>
        <v/>
      </c>
      <c r="Y2802" s="90" t="str">
        <f>IF(VLOOKUP(I2802,属性值!A:F,2,FALSE)&lt;17,"",IF(P2802="","",INT(VLOOKUP(P2802,属性值!A:G,R2802+1,FALSE)*VLOOKUP(I2802,属性值!A:F,5,FALSE))))</f>
        <v/>
      </c>
      <c r="Z2802" s="90" t="str">
        <f t="shared" si="91"/>
        <v/>
      </c>
      <c r="AA2802" s="90" t="str">
        <f>IF(VLOOKUP(I2802,属性值!A:B,2,FALSE)&gt;16,"",IF(P2802="","",INT(VLOOKUP(P2802,属性值!I:O,R2802+1,FALSE)*VLOOKUP(I2802,属性值!A:D,3,FALSE))))</f>
        <v/>
      </c>
      <c r="AB2802" s="90" t="str">
        <f>IF(VLOOKUP(I2802,属性值!A:B,2,FALSE)&gt;16,"",IF(P2802="","",INT(VLOOKUP(P2802,属性值!I:O,R2802+1,FALSE)*VLOOKUP(I2802,属性值!A:D,4,FALSE))))</f>
        <v/>
      </c>
      <c r="AC2802" s="90">
        <v>23</v>
      </c>
      <c r="AD2802" s="90" t="str">
        <f>IF(AC2802="","",VLOOKUP(AC2802,状态名词!A:C,2,FALSE))</f>
        <v>steal</v>
      </c>
      <c r="AE2802" s="90" t="str">
        <f>IF(AC2802="","",VLOOKUP(AC2802,状态名词!A:C,3,FALSE))</f>
        <v>生命偷取</v>
      </c>
      <c r="AF2802" s="90">
        <v>440</v>
      </c>
    </row>
    <row r="2803" spans="1:32">
      <c r="I2803" s="90" t="str">
        <f>IF(H2803="",I2802,VLOOKUP(H2803,装备类型!A:B,2,FALSE))</f>
        <v>戒指</v>
      </c>
      <c r="L2803" s="90" t="s">
        <v>225</v>
      </c>
      <c r="Q2803" s="55" t="str">
        <f t="shared" si="90"/>
        <v/>
      </c>
      <c r="Y2803" s="90" t="str">
        <f>IF(VLOOKUP(I2803,属性值!A:F,2,FALSE)&lt;17,"",IF(P2803="","",INT(VLOOKUP(P2803,属性值!A:G,R2803+1,FALSE)*VLOOKUP(I2803,属性值!A:F,5,FALSE))))</f>
        <v/>
      </c>
      <c r="Z2803" s="90" t="str">
        <f t="shared" si="91"/>
        <v/>
      </c>
      <c r="AA2803" s="90" t="str">
        <f>IF(VLOOKUP(I2803,属性值!A:B,2,FALSE)&gt;16,"",IF(P2803="","",INT(VLOOKUP(P2803,属性值!I:O,R2803+1,FALSE)*VLOOKUP(I2803,属性值!A:D,3,FALSE))))</f>
        <v/>
      </c>
      <c r="AB2803" s="90" t="str">
        <f>IF(VLOOKUP(I2803,属性值!A:B,2,FALSE)&gt;16,"",IF(P2803="","",INT(VLOOKUP(P2803,属性值!I:O,R2803+1,FALSE)*VLOOKUP(I2803,属性值!A:D,4,FALSE))))</f>
        <v/>
      </c>
      <c r="AC2803" s="90">
        <v>69</v>
      </c>
      <c r="AD2803" s="90" t="str">
        <f>IF(AC2803="","",VLOOKUP(AC2803,状态名词!A:C,2,FALSE))</f>
        <v>hit</v>
      </c>
      <c r="AE2803" s="90" t="str">
        <f>IF(AC2803="","",VLOOKUP(AC2803,状态名词!A:C,3,FALSE))</f>
        <v>命中率</v>
      </c>
      <c r="AF2803" s="90">
        <v>220</v>
      </c>
    </row>
    <row r="2804" spans="1:32">
      <c r="A2804" s="90">
        <v>16317</v>
      </c>
      <c r="B2804" s="90">
        <v>10</v>
      </c>
      <c r="C2804" s="90">
        <v>1</v>
      </c>
      <c r="D2804" s="90">
        <v>10</v>
      </c>
      <c r="E2804" s="90">
        <v>3</v>
      </c>
      <c r="H2804" s="90">
        <v>15</v>
      </c>
      <c r="I2804" s="90" t="str">
        <f>IF(H2804="",I2803,VLOOKUP(H2804,装备类型!A:B,2,FALSE))</f>
        <v>项链</v>
      </c>
      <c r="J2804" s="90">
        <v>1</v>
      </c>
      <c r="K2804" s="90" t="s">
        <v>2968</v>
      </c>
      <c r="L2804" s="90" t="s">
        <v>6486</v>
      </c>
      <c r="O2804" s="90">
        <v>1</v>
      </c>
      <c r="P2804" s="90">
        <v>10</v>
      </c>
      <c r="Q2804" s="55">
        <f t="shared" si="90"/>
        <v>10</v>
      </c>
      <c r="R2804" s="90">
        <v>1</v>
      </c>
      <c r="T2804" s="90" t="s">
        <v>3504</v>
      </c>
      <c r="Y2804" s="90" t="str">
        <f>IF(VLOOKUP(I2804,属性值!A:F,2,FALSE)&lt;17,"",IF(P2804="","",INT(VLOOKUP(P2804,属性值!A:G,R2804+1,FALSE)*VLOOKUP(I2804,属性值!A:F,5,FALSE))))</f>
        <v/>
      </c>
      <c r="Z2804" s="90" t="str">
        <f t="shared" si="91"/>
        <v/>
      </c>
      <c r="AA2804" s="90">
        <f>IF(VLOOKUP(I2804,属性值!A:B,2,FALSE)&gt;16,"",IF(P2804="","",INT(VLOOKUP(P2804,属性值!I:O,R2804+1,FALSE)*VLOOKUP(I2804,属性值!A:D,3,FALSE))))</f>
        <v>65</v>
      </c>
      <c r="AB2804" s="90">
        <f>IF(VLOOKUP(I2804,属性值!A:B,2,FALSE)&gt;16,"",IF(P2804="","",INT(VLOOKUP(P2804,属性值!I:O,R2804+1,FALSE)*VLOOKUP(I2804,属性值!A:D,4,FALSE))))</f>
        <v>130</v>
      </c>
      <c r="AD2804" s="90" t="str">
        <f>IF(AC2804="","",VLOOKUP(AC2804,状态名词!A:C,2,FALSE))</f>
        <v/>
      </c>
      <c r="AE2804" s="90" t="str">
        <f>IF(AC2804="","",VLOOKUP(AC2804,状态名词!A:C,3,FALSE))</f>
        <v/>
      </c>
    </row>
    <row r="2805" spans="1:32">
      <c r="I2805" s="90" t="str">
        <f>IF(H2805="",I2804,VLOOKUP(H2805,装备类型!A:B,2,FALSE))</f>
        <v>项链</v>
      </c>
      <c r="J2805" s="90">
        <v>2</v>
      </c>
      <c r="K2805" s="90" t="s">
        <v>2969</v>
      </c>
      <c r="L2805" s="90" t="s">
        <v>4185</v>
      </c>
      <c r="O2805" s="90">
        <v>1</v>
      </c>
      <c r="P2805" s="90">
        <v>20</v>
      </c>
      <c r="Q2805" s="55">
        <f t="shared" si="90"/>
        <v>21</v>
      </c>
      <c r="R2805" s="90">
        <v>2</v>
      </c>
      <c r="T2805" s="90" t="s">
        <v>3504</v>
      </c>
      <c r="Y2805" s="90" t="str">
        <f>IF(VLOOKUP(I2805,属性值!A:F,2,FALSE)&lt;17,"",IF(P2805="","",INT(VLOOKUP(P2805,属性值!A:G,R2805+1,FALSE)*VLOOKUP(I2805,属性值!A:F,5,FALSE))))</f>
        <v/>
      </c>
      <c r="Z2805" s="90" t="str">
        <f t="shared" si="91"/>
        <v/>
      </c>
      <c r="AA2805" s="90">
        <f>IF(VLOOKUP(I2805,属性值!A:B,2,FALSE)&gt;16,"",IF(P2805="","",INT(VLOOKUP(P2805,属性值!I:O,R2805+1,FALSE)*VLOOKUP(I2805,属性值!A:D,3,FALSE))))</f>
        <v>114</v>
      </c>
      <c r="AB2805" s="90">
        <f>IF(VLOOKUP(I2805,属性值!A:B,2,FALSE)&gt;16,"",IF(P2805="","",INT(VLOOKUP(P2805,属性值!I:O,R2805+1,FALSE)*VLOOKUP(I2805,属性值!A:D,4,FALSE))))</f>
        <v>228</v>
      </c>
      <c r="AC2805" s="90">
        <v>54</v>
      </c>
      <c r="AD2805" s="90" t="str">
        <f>IF(AC2805="","",VLOOKUP(AC2805,状态名词!A:C,2,FALSE))</f>
        <v>spi</v>
      </c>
      <c r="AE2805" s="90" t="str">
        <f>IF(AC2805="","",VLOOKUP(AC2805,状态名词!A:C,3,FALSE))</f>
        <v>精神</v>
      </c>
      <c r="AF2805" s="90">
        <v>60</v>
      </c>
    </row>
    <row r="2806" spans="1:32">
      <c r="I2806" s="90" t="str">
        <f>IF(H2806="",I2805,VLOOKUP(H2806,装备类型!A:B,2,FALSE))</f>
        <v>项链</v>
      </c>
      <c r="J2806" s="90">
        <v>3</v>
      </c>
      <c r="K2806" s="90" t="s">
        <v>2970</v>
      </c>
      <c r="L2806" s="90" t="s">
        <v>4185</v>
      </c>
      <c r="O2806" s="90">
        <v>1</v>
      </c>
      <c r="P2806" s="90">
        <v>30</v>
      </c>
      <c r="Q2806" s="55">
        <f t="shared" si="90"/>
        <v>33</v>
      </c>
      <c r="R2806" s="90">
        <v>3</v>
      </c>
      <c r="T2806" s="90" t="s">
        <v>3504</v>
      </c>
      <c r="Y2806" s="90" t="str">
        <f>IF(VLOOKUP(I2806,属性值!A:F,2,FALSE)&lt;17,"",IF(P2806="","",INT(VLOOKUP(P2806,属性值!A:G,R2806+1,FALSE)*VLOOKUP(I2806,属性值!A:F,5,FALSE))))</f>
        <v/>
      </c>
      <c r="Z2806" s="90" t="str">
        <f t="shared" si="91"/>
        <v/>
      </c>
      <c r="AA2806" s="90">
        <f>IF(VLOOKUP(I2806,属性值!A:B,2,FALSE)&gt;16,"",IF(P2806="","",INT(VLOOKUP(P2806,属性值!I:O,R2806+1,FALSE)*VLOOKUP(I2806,属性值!A:D,3,FALSE))))</f>
        <v>171</v>
      </c>
      <c r="AB2806" s="90">
        <f>IF(VLOOKUP(I2806,属性值!A:B,2,FALSE)&gt;16,"",IF(P2806="","",INT(VLOOKUP(P2806,属性值!I:O,R2806+1,FALSE)*VLOOKUP(I2806,属性值!A:D,4,FALSE))))</f>
        <v>342</v>
      </c>
      <c r="AC2806" s="90">
        <v>54</v>
      </c>
      <c r="AD2806" s="90" t="str">
        <f>IF(AC2806="","",VLOOKUP(AC2806,状态名词!A:C,2,FALSE))</f>
        <v>spi</v>
      </c>
      <c r="AE2806" s="90" t="str">
        <f>IF(AC2806="","",VLOOKUP(AC2806,状态名词!A:C,3,FALSE))</f>
        <v>精神</v>
      </c>
      <c r="AF2806" s="90">
        <v>80</v>
      </c>
    </row>
    <row r="2807" spans="1:32">
      <c r="I2807" s="90" t="str">
        <f>IF(H2807="",I2806,VLOOKUP(H2807,装备类型!A:B,2,FALSE))</f>
        <v>项链</v>
      </c>
      <c r="L2807" s="90" t="s">
        <v>225</v>
      </c>
      <c r="Q2807" s="55" t="str">
        <f t="shared" si="90"/>
        <v/>
      </c>
      <c r="Y2807" s="90" t="str">
        <f>IF(VLOOKUP(I2807,属性值!A:F,2,FALSE)&lt;17,"",IF(P2807="","",INT(VLOOKUP(P2807,属性值!A:G,R2807+1,FALSE)*VLOOKUP(I2807,属性值!A:F,5,FALSE))))</f>
        <v/>
      </c>
      <c r="Z2807" s="90" t="str">
        <f t="shared" si="91"/>
        <v/>
      </c>
      <c r="AA2807" s="90" t="str">
        <f>IF(VLOOKUP(I2807,属性值!A:B,2,FALSE)&gt;16,"",IF(P2807="","",INT(VLOOKUP(P2807,属性值!I:O,R2807+1,FALSE)*VLOOKUP(I2807,属性值!A:D,3,FALSE))))</f>
        <v/>
      </c>
      <c r="AB2807" s="90" t="str">
        <f>IF(VLOOKUP(I2807,属性值!A:B,2,FALSE)&gt;16,"",IF(P2807="","",INT(VLOOKUP(P2807,属性值!I:O,R2807+1,FALSE)*VLOOKUP(I2807,属性值!A:D,4,FALSE))))</f>
        <v/>
      </c>
      <c r="AC2807" s="90">
        <v>19</v>
      </c>
      <c r="AD2807" s="90" t="str">
        <f>IF(AC2807="","",VLOOKUP(AC2807,状态名词!A:C,2,FALSE))</f>
        <v>rating</v>
      </c>
      <c r="AE2807" s="90" t="str">
        <f>IF(AC2807="","",VLOOKUP(AC2807,状态名词!A:C,3,FALSE))</f>
        <v>暴击+</v>
      </c>
      <c r="AF2807" s="90">
        <v>250</v>
      </c>
    </row>
    <row r="2808" spans="1:32">
      <c r="I2808" s="90" t="str">
        <f>IF(H2808="",I2807,VLOOKUP(H2808,装备类型!A:B,2,FALSE))</f>
        <v>项链</v>
      </c>
      <c r="J2808" s="90">
        <v>4</v>
      </c>
      <c r="K2808" s="90" t="s">
        <v>2971</v>
      </c>
      <c r="L2808" s="90" t="s">
        <v>4185</v>
      </c>
      <c r="O2808" s="90">
        <v>1</v>
      </c>
      <c r="P2808" s="90">
        <v>40</v>
      </c>
      <c r="Q2808" s="55">
        <f t="shared" si="90"/>
        <v>45</v>
      </c>
      <c r="R2808" s="90">
        <v>4</v>
      </c>
      <c r="T2808" s="90" t="s">
        <v>3504</v>
      </c>
      <c r="Y2808" s="90" t="str">
        <f>IF(VLOOKUP(I2808,属性值!A:F,2,FALSE)&lt;17,"",IF(P2808="","",INT(VLOOKUP(P2808,属性值!A:G,R2808+1,FALSE)*VLOOKUP(I2808,属性值!A:F,5,FALSE))))</f>
        <v/>
      </c>
      <c r="Z2808" s="90" t="str">
        <f t="shared" si="91"/>
        <v/>
      </c>
      <c r="AA2808" s="90">
        <f>IF(VLOOKUP(I2808,属性值!A:B,2,FALSE)&gt;16,"",IF(P2808="","",INT(VLOOKUP(P2808,属性值!I:O,R2808+1,FALSE)*VLOOKUP(I2808,属性值!A:D,3,FALSE))))</f>
        <v>286</v>
      </c>
      <c r="AB2808" s="90">
        <f>IF(VLOOKUP(I2808,属性值!A:B,2,FALSE)&gt;16,"",IF(P2808="","",INT(VLOOKUP(P2808,属性值!I:O,R2808+1,FALSE)*VLOOKUP(I2808,属性值!A:D,4,FALSE))))</f>
        <v>572</v>
      </c>
      <c r="AC2808" s="90">
        <v>54</v>
      </c>
      <c r="AD2808" s="90" t="str">
        <f>IF(AC2808="","",VLOOKUP(AC2808,状态名词!A:C,2,FALSE))</f>
        <v>spi</v>
      </c>
      <c r="AE2808" s="90" t="str">
        <f>IF(AC2808="","",VLOOKUP(AC2808,状态名词!A:C,3,FALSE))</f>
        <v>精神</v>
      </c>
      <c r="AF2808" s="90">
        <v>100</v>
      </c>
    </row>
    <row r="2809" spans="1:32">
      <c r="I2809" s="90" t="str">
        <f>IF(H2809="",I2808,VLOOKUP(H2809,装备类型!A:B,2,FALSE))</f>
        <v>项链</v>
      </c>
      <c r="L2809" s="90" t="s">
        <v>225</v>
      </c>
      <c r="Q2809" s="55" t="str">
        <f t="shared" si="90"/>
        <v/>
      </c>
      <c r="Y2809" s="90" t="str">
        <f>IF(VLOOKUP(I2809,属性值!A:F,2,FALSE)&lt;17,"",IF(P2809="","",INT(VLOOKUP(P2809,属性值!A:G,R2809+1,FALSE)*VLOOKUP(I2809,属性值!A:F,5,FALSE))))</f>
        <v/>
      </c>
      <c r="Z2809" s="90" t="str">
        <f t="shared" si="91"/>
        <v/>
      </c>
      <c r="AA2809" s="90" t="str">
        <f>IF(VLOOKUP(I2809,属性值!A:B,2,FALSE)&gt;16,"",IF(P2809="","",INT(VLOOKUP(P2809,属性值!I:O,R2809+1,FALSE)*VLOOKUP(I2809,属性值!A:D,3,FALSE))))</f>
        <v/>
      </c>
      <c r="AB2809" s="90" t="str">
        <f>IF(VLOOKUP(I2809,属性值!A:B,2,FALSE)&gt;16,"",IF(P2809="","",INT(VLOOKUP(P2809,属性值!I:O,R2809+1,FALSE)*VLOOKUP(I2809,属性值!A:D,4,FALSE))))</f>
        <v/>
      </c>
      <c r="AC2809" s="90">
        <v>19</v>
      </c>
      <c r="AD2809" s="90" t="str">
        <f>IF(AC2809="","",VLOOKUP(AC2809,状态名词!A:C,2,FALSE))</f>
        <v>rating</v>
      </c>
      <c r="AE2809" s="90" t="str">
        <f>IF(AC2809="","",VLOOKUP(AC2809,状态名词!A:C,3,FALSE))</f>
        <v>暴击+</v>
      </c>
      <c r="AF2809" s="90">
        <v>300</v>
      </c>
    </row>
    <row r="2810" spans="1:32">
      <c r="I2810" s="90" t="str">
        <f>IF(H2810="",I2809,VLOOKUP(H2810,装备类型!A:B,2,FALSE))</f>
        <v>项链</v>
      </c>
      <c r="L2810" s="90" t="s">
        <v>225</v>
      </c>
      <c r="Q2810" s="55" t="str">
        <f t="shared" si="90"/>
        <v/>
      </c>
      <c r="Y2810" s="90" t="str">
        <f>IF(VLOOKUP(I2810,属性值!A:F,2,FALSE)&lt;17,"",IF(P2810="","",INT(VLOOKUP(P2810,属性值!A:G,R2810+1,FALSE)*VLOOKUP(I2810,属性值!A:F,5,FALSE))))</f>
        <v/>
      </c>
      <c r="Z2810" s="90" t="str">
        <f t="shared" si="91"/>
        <v/>
      </c>
      <c r="AA2810" s="90" t="str">
        <f>IF(VLOOKUP(I2810,属性值!A:B,2,FALSE)&gt;16,"",IF(P2810="","",INT(VLOOKUP(P2810,属性值!I:O,R2810+1,FALSE)*VLOOKUP(I2810,属性值!A:D,3,FALSE))))</f>
        <v/>
      </c>
      <c r="AB2810" s="90" t="str">
        <f>IF(VLOOKUP(I2810,属性值!A:B,2,FALSE)&gt;16,"",IF(P2810="","",INT(VLOOKUP(P2810,属性值!I:O,R2810+1,FALSE)*VLOOKUP(I2810,属性值!A:D,4,FALSE))))</f>
        <v/>
      </c>
      <c r="AC2810" s="90">
        <v>69</v>
      </c>
      <c r="AD2810" s="90" t="str">
        <f>IF(AC2810="","",VLOOKUP(AC2810,状态名词!A:C,2,FALSE))</f>
        <v>hit</v>
      </c>
      <c r="AE2810" s="90" t="str">
        <f>IF(AC2810="","",VLOOKUP(AC2810,状态名词!A:C,3,FALSE))</f>
        <v>命中率</v>
      </c>
      <c r="AF2810" s="90">
        <v>140</v>
      </c>
    </row>
    <row r="2811" spans="1:32">
      <c r="I2811" s="90" t="str">
        <f>IF(H2811="",I2810,VLOOKUP(H2811,装备类型!A:B,2,FALSE))</f>
        <v>项链</v>
      </c>
      <c r="J2811" s="90">
        <v>5</v>
      </c>
      <c r="K2811" s="90" t="s">
        <v>2972</v>
      </c>
      <c r="L2811" s="90" t="s">
        <v>4185</v>
      </c>
      <c r="O2811" s="90">
        <v>1</v>
      </c>
      <c r="P2811" s="90">
        <v>50</v>
      </c>
      <c r="Q2811" s="55">
        <f t="shared" si="90"/>
        <v>57</v>
      </c>
      <c r="R2811" s="90">
        <v>5</v>
      </c>
      <c r="T2811" s="90" t="s">
        <v>3504</v>
      </c>
      <c r="U2811" s="90">
        <v>33563</v>
      </c>
      <c r="Y2811" s="90" t="str">
        <f>IF(VLOOKUP(I2811,属性值!A:F,2,FALSE)&lt;17,"",IF(P2811="","",INT(VLOOKUP(P2811,属性值!A:G,R2811+1,FALSE)*VLOOKUP(I2811,属性值!A:F,5,FALSE))))</f>
        <v/>
      </c>
      <c r="Z2811" s="90" t="str">
        <f t="shared" si="91"/>
        <v/>
      </c>
      <c r="AA2811" s="90">
        <f>IF(VLOOKUP(I2811,属性值!A:B,2,FALSE)&gt;16,"",IF(P2811="","",INT(VLOOKUP(P2811,属性值!I:O,R2811+1,FALSE)*VLOOKUP(I2811,属性值!A:D,3,FALSE))))</f>
        <v>489</v>
      </c>
      <c r="AB2811" s="90">
        <f>IF(VLOOKUP(I2811,属性值!A:B,2,FALSE)&gt;16,"",IF(P2811="","",INT(VLOOKUP(P2811,属性值!I:O,R2811+1,FALSE)*VLOOKUP(I2811,属性值!A:D,4,FALSE))))</f>
        <v>979</v>
      </c>
      <c r="AC2811" s="90">
        <v>54</v>
      </c>
      <c r="AD2811" s="90" t="str">
        <f>IF(AC2811="","",VLOOKUP(AC2811,状态名词!A:C,2,FALSE))</f>
        <v>spi</v>
      </c>
      <c r="AE2811" s="90" t="str">
        <f>IF(AC2811="","",VLOOKUP(AC2811,状态名词!A:C,3,FALSE))</f>
        <v>精神</v>
      </c>
      <c r="AF2811" s="90">
        <v>135</v>
      </c>
    </row>
    <row r="2812" spans="1:32">
      <c r="I2812" s="90" t="str">
        <f>IF(H2812="",I2811,VLOOKUP(H2812,装备类型!A:B,2,FALSE))</f>
        <v>项链</v>
      </c>
      <c r="L2812" s="90" t="s">
        <v>225</v>
      </c>
      <c r="Q2812" s="55" t="str">
        <f t="shared" si="90"/>
        <v/>
      </c>
      <c r="Y2812" s="90" t="str">
        <f>IF(VLOOKUP(I2812,属性值!A:F,2,FALSE)&lt;17,"",IF(P2812="","",INT(VLOOKUP(P2812,属性值!A:G,R2812+1,FALSE)*VLOOKUP(I2812,属性值!A:F,5,FALSE))))</f>
        <v/>
      </c>
      <c r="Z2812" s="90" t="str">
        <f t="shared" si="91"/>
        <v/>
      </c>
      <c r="AA2812" s="90" t="str">
        <f>IF(VLOOKUP(I2812,属性值!A:B,2,FALSE)&gt;16,"",IF(P2812="","",INT(VLOOKUP(P2812,属性值!I:O,R2812+1,FALSE)*VLOOKUP(I2812,属性值!A:D,3,FALSE))))</f>
        <v/>
      </c>
      <c r="AB2812" s="90" t="str">
        <f>IF(VLOOKUP(I2812,属性值!A:B,2,FALSE)&gt;16,"",IF(P2812="","",INT(VLOOKUP(P2812,属性值!I:O,R2812+1,FALSE)*VLOOKUP(I2812,属性值!A:D,4,FALSE))))</f>
        <v/>
      </c>
      <c r="AC2812" s="90">
        <v>19</v>
      </c>
      <c r="AD2812" s="90" t="str">
        <f>IF(AC2812="","",VLOOKUP(AC2812,状态名词!A:C,2,FALSE))</f>
        <v>rating</v>
      </c>
      <c r="AE2812" s="90" t="str">
        <f>IF(AC2812="","",VLOOKUP(AC2812,状态名词!A:C,3,FALSE))</f>
        <v>暴击+</v>
      </c>
      <c r="AF2812" s="90">
        <v>400</v>
      </c>
    </row>
    <row r="2813" spans="1:32">
      <c r="I2813" s="90" t="str">
        <f>IF(H2813="",I2812,VLOOKUP(H2813,装备类型!A:B,2,FALSE))</f>
        <v>项链</v>
      </c>
      <c r="L2813" s="90" t="s">
        <v>225</v>
      </c>
      <c r="Q2813" s="55" t="str">
        <f t="shared" si="90"/>
        <v/>
      </c>
      <c r="Y2813" s="90" t="str">
        <f>IF(VLOOKUP(I2813,属性值!A:F,2,FALSE)&lt;17,"",IF(P2813="","",INT(VLOOKUP(P2813,属性值!A:G,R2813+1,FALSE)*VLOOKUP(I2813,属性值!A:F,5,FALSE))))</f>
        <v/>
      </c>
      <c r="Z2813" s="90" t="str">
        <f t="shared" si="91"/>
        <v/>
      </c>
      <c r="AA2813" s="90" t="str">
        <f>IF(VLOOKUP(I2813,属性值!A:B,2,FALSE)&gt;16,"",IF(P2813="","",INT(VLOOKUP(P2813,属性值!I:O,R2813+1,FALSE)*VLOOKUP(I2813,属性值!A:D,3,FALSE))))</f>
        <v/>
      </c>
      <c r="AB2813" s="90" t="str">
        <f>IF(VLOOKUP(I2813,属性值!A:B,2,FALSE)&gt;16,"",IF(P2813="","",INT(VLOOKUP(P2813,属性值!I:O,R2813+1,FALSE)*VLOOKUP(I2813,属性值!A:D,4,FALSE))))</f>
        <v/>
      </c>
      <c r="AC2813" s="90">
        <v>69</v>
      </c>
      <c r="AD2813" s="90" t="str">
        <f>IF(AC2813="","",VLOOKUP(AC2813,状态名词!A:C,2,FALSE))</f>
        <v>hit</v>
      </c>
      <c r="AE2813" s="90" t="str">
        <f>IF(AC2813="","",VLOOKUP(AC2813,状态名词!A:C,3,FALSE))</f>
        <v>命中率</v>
      </c>
      <c r="AF2813" s="90">
        <v>200</v>
      </c>
    </row>
    <row r="2814" spans="1:32">
      <c r="I2814" s="90" t="str">
        <f>IF(H2814="",I2813,VLOOKUP(H2814,装备类型!A:B,2,FALSE))</f>
        <v>项链</v>
      </c>
      <c r="J2814" s="90">
        <v>6</v>
      </c>
      <c r="K2814" s="90" t="s">
        <v>2973</v>
      </c>
      <c r="L2814" s="90" t="s">
        <v>4185</v>
      </c>
      <c r="O2814" s="90">
        <v>1</v>
      </c>
      <c r="P2814" s="90">
        <v>60</v>
      </c>
      <c r="Q2814" s="55">
        <f t="shared" si="90"/>
        <v>67</v>
      </c>
      <c r="R2814" s="90">
        <v>5</v>
      </c>
      <c r="T2814" s="90" t="s">
        <v>3504</v>
      </c>
      <c r="U2814" s="90">
        <v>33564</v>
      </c>
      <c r="Y2814" s="90" t="str">
        <f>IF(VLOOKUP(I2814,属性值!A:F,2,FALSE)&lt;17,"",IF(P2814="","",INT(VLOOKUP(P2814,属性值!A:G,R2814+1,FALSE)*VLOOKUP(I2814,属性值!A:F,5,FALSE))))</f>
        <v/>
      </c>
      <c r="Z2814" s="90" t="str">
        <f t="shared" si="91"/>
        <v/>
      </c>
      <c r="AA2814" s="90">
        <f>IF(VLOOKUP(I2814,属性值!A:B,2,FALSE)&gt;16,"",IF(P2814="","",INT(VLOOKUP(P2814,属性值!I:O,R2814+1,FALSE)*VLOOKUP(I2814,属性值!A:D,3,FALSE))))</f>
        <v>642</v>
      </c>
      <c r="AB2814" s="90">
        <f>IF(VLOOKUP(I2814,属性值!A:B,2,FALSE)&gt;16,"",IF(P2814="","",INT(VLOOKUP(P2814,属性值!I:O,R2814+1,FALSE)*VLOOKUP(I2814,属性值!A:D,4,FALSE))))</f>
        <v>1285</v>
      </c>
      <c r="AC2814" s="90">
        <v>54</v>
      </c>
      <c r="AD2814" s="90" t="str">
        <f>IF(AC2814="","",VLOOKUP(AC2814,状态名词!A:C,2,FALSE))</f>
        <v>spi</v>
      </c>
      <c r="AE2814" s="90" t="str">
        <f>IF(AC2814="","",VLOOKUP(AC2814,状态名词!A:C,3,FALSE))</f>
        <v>精神</v>
      </c>
      <c r="AF2814" s="90">
        <v>150</v>
      </c>
    </row>
    <row r="2815" spans="1:32">
      <c r="I2815" s="90" t="str">
        <f>IF(H2815="",I2814,VLOOKUP(H2815,装备类型!A:B,2,FALSE))</f>
        <v>项链</v>
      </c>
      <c r="L2815" s="90" t="s">
        <v>225</v>
      </c>
      <c r="Q2815" s="55" t="str">
        <f t="shared" si="90"/>
        <v/>
      </c>
      <c r="Y2815" s="90" t="str">
        <f>IF(VLOOKUP(I2815,属性值!A:F,2,FALSE)&lt;17,"",IF(P2815="","",INT(VLOOKUP(P2815,属性值!A:G,R2815+1,FALSE)*VLOOKUP(I2815,属性值!A:F,5,FALSE))))</f>
        <v/>
      </c>
      <c r="Z2815" s="90" t="str">
        <f t="shared" si="91"/>
        <v/>
      </c>
      <c r="AA2815" s="90" t="str">
        <f>IF(VLOOKUP(I2815,属性值!A:B,2,FALSE)&gt;16,"",IF(P2815="","",INT(VLOOKUP(P2815,属性值!I:O,R2815+1,FALSE)*VLOOKUP(I2815,属性值!A:D,3,FALSE))))</f>
        <v/>
      </c>
      <c r="AB2815" s="90" t="str">
        <f>IF(VLOOKUP(I2815,属性值!A:B,2,FALSE)&gt;16,"",IF(P2815="","",INT(VLOOKUP(P2815,属性值!I:O,R2815+1,FALSE)*VLOOKUP(I2815,属性值!A:D,4,FALSE))))</f>
        <v/>
      </c>
      <c r="AC2815" s="90">
        <v>19</v>
      </c>
      <c r="AD2815" s="90" t="str">
        <f>IF(AC2815="","",VLOOKUP(AC2815,状态名词!A:C,2,FALSE))</f>
        <v>rating</v>
      </c>
      <c r="AE2815" s="90" t="str">
        <f>IF(AC2815="","",VLOOKUP(AC2815,状态名词!A:C,3,FALSE))</f>
        <v>暴击+</v>
      </c>
      <c r="AF2815" s="90">
        <v>440</v>
      </c>
    </row>
    <row r="2816" spans="1:32">
      <c r="I2816" s="90" t="str">
        <f>IF(H2816="",I2815,VLOOKUP(H2816,装备类型!A:B,2,FALSE))</f>
        <v>项链</v>
      </c>
      <c r="L2816" s="90" t="s">
        <v>225</v>
      </c>
      <c r="Q2816" s="55" t="str">
        <f t="shared" si="90"/>
        <v/>
      </c>
      <c r="Y2816" s="90" t="str">
        <f>IF(VLOOKUP(I2816,属性值!A:F,2,FALSE)&lt;17,"",IF(P2816="","",INT(VLOOKUP(P2816,属性值!A:G,R2816+1,FALSE)*VLOOKUP(I2816,属性值!A:F,5,FALSE))))</f>
        <v/>
      </c>
      <c r="Z2816" s="90" t="str">
        <f t="shared" si="91"/>
        <v/>
      </c>
      <c r="AA2816" s="90" t="str">
        <f>IF(VLOOKUP(I2816,属性值!A:B,2,FALSE)&gt;16,"",IF(P2816="","",INT(VLOOKUP(P2816,属性值!I:O,R2816+1,FALSE)*VLOOKUP(I2816,属性值!A:D,3,FALSE))))</f>
        <v/>
      </c>
      <c r="AB2816" s="90" t="str">
        <f>IF(VLOOKUP(I2816,属性值!A:B,2,FALSE)&gt;16,"",IF(P2816="","",INT(VLOOKUP(P2816,属性值!I:O,R2816+1,FALSE)*VLOOKUP(I2816,属性值!A:D,4,FALSE))))</f>
        <v/>
      </c>
      <c r="AC2816" s="90">
        <v>69</v>
      </c>
      <c r="AD2816" s="90" t="str">
        <f>IF(AC2816="","",VLOOKUP(AC2816,状态名词!A:C,2,FALSE))</f>
        <v>hit</v>
      </c>
      <c r="AE2816" s="90" t="str">
        <f>IF(AC2816="","",VLOOKUP(AC2816,状态名词!A:C,3,FALSE))</f>
        <v>命中率</v>
      </c>
      <c r="AF2816" s="90">
        <v>220</v>
      </c>
    </row>
    <row r="2817" spans="1:32">
      <c r="A2817" s="90">
        <v>16318</v>
      </c>
      <c r="B2817" s="90">
        <v>10</v>
      </c>
      <c r="C2817" s="90">
        <v>1</v>
      </c>
      <c r="D2817" s="90">
        <v>10</v>
      </c>
      <c r="E2817" s="90">
        <v>3</v>
      </c>
      <c r="H2817" s="90">
        <v>16</v>
      </c>
      <c r="I2817" s="90" t="str">
        <f>IF(H2817="",I2816,VLOOKUP(H2817,装备类型!A:B,2,FALSE))</f>
        <v>手镯</v>
      </c>
      <c r="J2817" s="90">
        <v>1</v>
      </c>
      <c r="K2817" s="90" t="s">
        <v>2974</v>
      </c>
      <c r="L2817" s="90" t="s">
        <v>6486</v>
      </c>
      <c r="O2817" s="90">
        <v>1</v>
      </c>
      <c r="P2817" s="90">
        <v>10</v>
      </c>
      <c r="Q2817" s="55">
        <f t="shared" si="90"/>
        <v>10</v>
      </c>
      <c r="R2817" s="90">
        <v>1</v>
      </c>
      <c r="T2817" s="90" t="s">
        <v>3372</v>
      </c>
      <c r="Y2817" s="90" t="str">
        <f>IF(VLOOKUP(I2817,属性值!A:F,2,FALSE)&lt;17,"",IF(P2817="","",INT(VLOOKUP(P2817,属性值!A:G,R2817+1,FALSE)*VLOOKUP(I2817,属性值!A:F,5,FALSE))))</f>
        <v/>
      </c>
      <c r="Z2817" s="90" t="str">
        <f t="shared" si="91"/>
        <v/>
      </c>
      <c r="AA2817" s="90">
        <f>IF(VLOOKUP(I2817,属性值!A:B,2,FALSE)&gt;16,"",IF(P2817="","",INT(VLOOKUP(P2817,属性值!I:O,R2817+1,FALSE)*VLOOKUP(I2817,属性值!A:D,3,FALSE))))</f>
        <v>65</v>
      </c>
      <c r="AB2817" s="90">
        <f>IF(VLOOKUP(I2817,属性值!A:B,2,FALSE)&gt;16,"",IF(P2817="","",INT(VLOOKUP(P2817,属性值!I:O,R2817+1,FALSE)*VLOOKUP(I2817,属性值!A:D,4,FALSE))))</f>
        <v>130</v>
      </c>
      <c r="AD2817" s="90" t="str">
        <f>IF(AC2817="","",VLOOKUP(AC2817,状态名词!A:C,2,FALSE))</f>
        <v/>
      </c>
      <c r="AE2817" s="90" t="str">
        <f>IF(AC2817="","",VLOOKUP(AC2817,状态名词!A:C,3,FALSE))</f>
        <v/>
      </c>
    </row>
    <row r="2818" spans="1:32">
      <c r="I2818" s="90" t="str">
        <f>IF(H2818="",I2817,VLOOKUP(H2818,装备类型!A:B,2,FALSE))</f>
        <v>手镯</v>
      </c>
      <c r="J2818" s="90">
        <v>2</v>
      </c>
      <c r="K2818" s="90" t="s">
        <v>2975</v>
      </c>
      <c r="L2818" s="90" t="s">
        <v>4185</v>
      </c>
      <c r="O2818" s="90">
        <v>1</v>
      </c>
      <c r="P2818" s="90">
        <v>20</v>
      </c>
      <c r="Q2818" s="55">
        <f t="shared" si="90"/>
        <v>21</v>
      </c>
      <c r="R2818" s="90">
        <v>2</v>
      </c>
      <c r="T2818" s="90" t="s">
        <v>3372</v>
      </c>
      <c r="Y2818" s="90" t="str">
        <f>IF(VLOOKUP(I2818,属性值!A:F,2,FALSE)&lt;17,"",IF(P2818="","",INT(VLOOKUP(P2818,属性值!A:G,R2818+1,FALSE)*VLOOKUP(I2818,属性值!A:F,5,FALSE))))</f>
        <v/>
      </c>
      <c r="Z2818" s="90" t="str">
        <f t="shared" si="91"/>
        <v/>
      </c>
      <c r="AA2818" s="90">
        <f>IF(VLOOKUP(I2818,属性值!A:B,2,FALSE)&gt;16,"",IF(P2818="","",INT(VLOOKUP(P2818,属性值!I:O,R2818+1,FALSE)*VLOOKUP(I2818,属性值!A:D,3,FALSE))))</f>
        <v>114</v>
      </c>
      <c r="AB2818" s="90">
        <f>IF(VLOOKUP(I2818,属性值!A:B,2,FALSE)&gt;16,"",IF(P2818="","",INT(VLOOKUP(P2818,属性值!I:O,R2818+1,FALSE)*VLOOKUP(I2818,属性值!A:D,4,FALSE))))</f>
        <v>228</v>
      </c>
      <c r="AC2818" s="90">
        <v>54</v>
      </c>
      <c r="AD2818" s="90" t="str">
        <f>IF(AC2818="","",VLOOKUP(AC2818,状态名词!A:C,2,FALSE))</f>
        <v>spi</v>
      </c>
      <c r="AE2818" s="90" t="str">
        <f>IF(AC2818="","",VLOOKUP(AC2818,状态名词!A:C,3,FALSE))</f>
        <v>精神</v>
      </c>
      <c r="AF2818" s="90">
        <v>60</v>
      </c>
    </row>
    <row r="2819" spans="1:32">
      <c r="I2819" s="90" t="str">
        <f>IF(H2819="",I2818,VLOOKUP(H2819,装备类型!A:B,2,FALSE))</f>
        <v>手镯</v>
      </c>
      <c r="J2819" s="90">
        <v>3</v>
      </c>
      <c r="K2819" s="90" t="s">
        <v>2976</v>
      </c>
      <c r="L2819" s="90" t="s">
        <v>4185</v>
      </c>
      <c r="O2819" s="90">
        <v>1</v>
      </c>
      <c r="P2819" s="90">
        <v>30</v>
      </c>
      <c r="Q2819" s="55">
        <f t="shared" si="90"/>
        <v>33</v>
      </c>
      <c r="R2819" s="90">
        <v>3</v>
      </c>
      <c r="T2819" s="90" t="s">
        <v>3372</v>
      </c>
      <c r="Y2819" s="90" t="str">
        <f>IF(VLOOKUP(I2819,属性值!A:F,2,FALSE)&lt;17,"",IF(P2819="","",INT(VLOOKUP(P2819,属性值!A:G,R2819+1,FALSE)*VLOOKUP(I2819,属性值!A:F,5,FALSE))))</f>
        <v/>
      </c>
      <c r="Z2819" s="90" t="str">
        <f t="shared" si="91"/>
        <v/>
      </c>
      <c r="AA2819" s="90">
        <f>IF(VLOOKUP(I2819,属性值!A:B,2,FALSE)&gt;16,"",IF(P2819="","",INT(VLOOKUP(P2819,属性值!I:O,R2819+1,FALSE)*VLOOKUP(I2819,属性值!A:D,3,FALSE))))</f>
        <v>171</v>
      </c>
      <c r="AB2819" s="90">
        <f>IF(VLOOKUP(I2819,属性值!A:B,2,FALSE)&gt;16,"",IF(P2819="","",INT(VLOOKUP(P2819,属性值!I:O,R2819+1,FALSE)*VLOOKUP(I2819,属性值!A:D,4,FALSE))))</f>
        <v>342</v>
      </c>
      <c r="AC2819" s="90">
        <v>54</v>
      </c>
      <c r="AD2819" s="90" t="str">
        <f>IF(AC2819="","",VLOOKUP(AC2819,状态名词!A:C,2,FALSE))</f>
        <v>spi</v>
      </c>
      <c r="AE2819" s="90" t="str">
        <f>IF(AC2819="","",VLOOKUP(AC2819,状态名词!A:C,3,FALSE))</f>
        <v>精神</v>
      </c>
      <c r="AF2819" s="90">
        <v>80</v>
      </c>
    </row>
    <row r="2820" spans="1:32">
      <c r="I2820" s="90" t="str">
        <f>IF(H2820="",I2819,VLOOKUP(H2820,装备类型!A:B,2,FALSE))</f>
        <v>手镯</v>
      </c>
      <c r="L2820" s="90" t="s">
        <v>225</v>
      </c>
      <c r="Q2820" s="55" t="str">
        <f t="shared" si="90"/>
        <v/>
      </c>
      <c r="Y2820" s="90" t="str">
        <f>IF(VLOOKUP(I2820,属性值!A:F,2,FALSE)&lt;17,"",IF(P2820="","",INT(VLOOKUP(P2820,属性值!A:G,R2820+1,FALSE)*VLOOKUP(I2820,属性值!A:F,5,FALSE))))</f>
        <v/>
      </c>
      <c r="Z2820" s="90" t="str">
        <f t="shared" si="91"/>
        <v/>
      </c>
      <c r="AA2820" s="90" t="str">
        <f>IF(VLOOKUP(I2820,属性值!A:B,2,FALSE)&gt;16,"",IF(P2820="","",INT(VLOOKUP(P2820,属性值!I:O,R2820+1,FALSE)*VLOOKUP(I2820,属性值!A:D,3,FALSE))))</f>
        <v/>
      </c>
      <c r="AB2820" s="90" t="str">
        <f>IF(VLOOKUP(I2820,属性值!A:B,2,FALSE)&gt;16,"",IF(P2820="","",INT(VLOOKUP(P2820,属性值!I:O,R2820+1,FALSE)*VLOOKUP(I2820,属性值!A:D,4,FALSE))))</f>
        <v/>
      </c>
      <c r="AC2820" s="90">
        <v>20</v>
      </c>
      <c r="AD2820" s="90" t="str">
        <f>IF(AC2820="","",VLOOKUP(AC2820,状态名词!A:C,2,FALSE))</f>
        <v>ratingdamage</v>
      </c>
      <c r="AE2820" s="90" t="str">
        <f>IF(AC2820="","",VLOOKUP(AC2820,状态名词!A:C,3,FALSE))</f>
        <v>暴伤+</v>
      </c>
      <c r="AF2820" s="90">
        <v>250</v>
      </c>
    </row>
    <row r="2821" spans="1:32">
      <c r="I2821" s="90" t="str">
        <f>IF(H2821="",I2820,VLOOKUP(H2821,装备类型!A:B,2,FALSE))</f>
        <v>手镯</v>
      </c>
      <c r="J2821" s="90">
        <v>4</v>
      </c>
      <c r="K2821" s="90" t="s">
        <v>2977</v>
      </c>
      <c r="L2821" s="90" t="s">
        <v>4185</v>
      </c>
      <c r="O2821" s="90">
        <v>1</v>
      </c>
      <c r="P2821" s="90">
        <v>40</v>
      </c>
      <c r="Q2821" s="55">
        <f t="shared" si="90"/>
        <v>45</v>
      </c>
      <c r="R2821" s="90">
        <v>4</v>
      </c>
      <c r="T2821" s="90" t="s">
        <v>3372</v>
      </c>
      <c r="Y2821" s="90" t="str">
        <f>IF(VLOOKUP(I2821,属性值!A:F,2,FALSE)&lt;17,"",IF(P2821="","",INT(VLOOKUP(P2821,属性值!A:G,R2821+1,FALSE)*VLOOKUP(I2821,属性值!A:F,5,FALSE))))</f>
        <v/>
      </c>
      <c r="Z2821" s="90" t="str">
        <f t="shared" si="91"/>
        <v/>
      </c>
      <c r="AA2821" s="90">
        <f>IF(VLOOKUP(I2821,属性值!A:B,2,FALSE)&gt;16,"",IF(P2821="","",INT(VLOOKUP(P2821,属性值!I:O,R2821+1,FALSE)*VLOOKUP(I2821,属性值!A:D,3,FALSE))))</f>
        <v>286</v>
      </c>
      <c r="AB2821" s="90">
        <f>IF(VLOOKUP(I2821,属性值!A:B,2,FALSE)&gt;16,"",IF(P2821="","",INT(VLOOKUP(P2821,属性值!I:O,R2821+1,FALSE)*VLOOKUP(I2821,属性值!A:D,4,FALSE))))</f>
        <v>572</v>
      </c>
      <c r="AC2821" s="90">
        <v>54</v>
      </c>
      <c r="AD2821" s="90" t="str">
        <f>IF(AC2821="","",VLOOKUP(AC2821,状态名词!A:C,2,FALSE))</f>
        <v>spi</v>
      </c>
      <c r="AE2821" s="90" t="str">
        <f>IF(AC2821="","",VLOOKUP(AC2821,状态名词!A:C,3,FALSE))</f>
        <v>精神</v>
      </c>
      <c r="AF2821" s="90">
        <v>100</v>
      </c>
    </row>
    <row r="2822" spans="1:32">
      <c r="I2822" s="90" t="str">
        <f>IF(H2822="",I2821,VLOOKUP(H2822,装备类型!A:B,2,FALSE))</f>
        <v>手镯</v>
      </c>
      <c r="L2822" s="90" t="s">
        <v>225</v>
      </c>
      <c r="Q2822" s="55" t="str">
        <f t="shared" si="90"/>
        <v/>
      </c>
      <c r="Y2822" s="90" t="str">
        <f>IF(VLOOKUP(I2822,属性值!A:F,2,FALSE)&lt;17,"",IF(P2822="","",INT(VLOOKUP(P2822,属性值!A:G,R2822+1,FALSE)*VLOOKUP(I2822,属性值!A:F,5,FALSE))))</f>
        <v/>
      </c>
      <c r="Z2822" s="90" t="str">
        <f t="shared" si="91"/>
        <v/>
      </c>
      <c r="AA2822" s="90" t="str">
        <f>IF(VLOOKUP(I2822,属性值!A:B,2,FALSE)&gt;16,"",IF(P2822="","",INT(VLOOKUP(P2822,属性值!I:O,R2822+1,FALSE)*VLOOKUP(I2822,属性值!A:D,3,FALSE))))</f>
        <v/>
      </c>
      <c r="AB2822" s="90" t="str">
        <f>IF(VLOOKUP(I2822,属性值!A:B,2,FALSE)&gt;16,"",IF(P2822="","",INT(VLOOKUP(P2822,属性值!I:O,R2822+1,FALSE)*VLOOKUP(I2822,属性值!A:D,4,FALSE))))</f>
        <v/>
      </c>
      <c r="AC2822" s="90">
        <v>20</v>
      </c>
      <c r="AD2822" s="90" t="str">
        <f>IF(AC2822="","",VLOOKUP(AC2822,状态名词!A:C,2,FALSE))</f>
        <v>ratingdamage</v>
      </c>
      <c r="AE2822" s="90" t="str">
        <f>IF(AC2822="","",VLOOKUP(AC2822,状态名词!A:C,3,FALSE))</f>
        <v>暴伤+</v>
      </c>
      <c r="AF2822" s="90">
        <v>300</v>
      </c>
    </row>
    <row r="2823" spans="1:32">
      <c r="I2823" s="90" t="str">
        <f>IF(H2823="",I2822,VLOOKUP(H2823,装备类型!A:B,2,FALSE))</f>
        <v>手镯</v>
      </c>
      <c r="L2823" s="90" t="s">
        <v>225</v>
      </c>
      <c r="Q2823" s="55" t="str">
        <f t="shared" si="90"/>
        <v/>
      </c>
      <c r="Y2823" s="90" t="str">
        <f>IF(VLOOKUP(I2823,属性值!A:F,2,FALSE)&lt;17,"",IF(P2823="","",INT(VLOOKUP(P2823,属性值!A:G,R2823+1,FALSE)*VLOOKUP(I2823,属性值!A:F,5,FALSE))))</f>
        <v/>
      </c>
      <c r="Z2823" s="90" t="str">
        <f t="shared" si="91"/>
        <v/>
      </c>
      <c r="AA2823" s="90" t="str">
        <f>IF(VLOOKUP(I2823,属性值!A:B,2,FALSE)&gt;16,"",IF(P2823="","",INT(VLOOKUP(P2823,属性值!I:O,R2823+1,FALSE)*VLOOKUP(I2823,属性值!A:D,3,FALSE))))</f>
        <v/>
      </c>
      <c r="AB2823" s="90" t="str">
        <f>IF(VLOOKUP(I2823,属性值!A:B,2,FALSE)&gt;16,"",IF(P2823="","",INT(VLOOKUP(P2823,属性值!I:O,R2823+1,FALSE)*VLOOKUP(I2823,属性值!A:D,4,FALSE))))</f>
        <v/>
      </c>
      <c r="AC2823" s="90">
        <v>69</v>
      </c>
      <c r="AD2823" s="90" t="str">
        <f>IF(AC2823="","",VLOOKUP(AC2823,状态名词!A:C,2,FALSE))</f>
        <v>hit</v>
      </c>
      <c r="AE2823" s="90" t="str">
        <f>IF(AC2823="","",VLOOKUP(AC2823,状态名词!A:C,3,FALSE))</f>
        <v>命中率</v>
      </c>
      <c r="AF2823" s="90">
        <v>140</v>
      </c>
    </row>
    <row r="2824" spans="1:32">
      <c r="I2824" s="90" t="str">
        <f>IF(H2824="",I2823,VLOOKUP(H2824,装备类型!A:B,2,FALSE))</f>
        <v>手镯</v>
      </c>
      <c r="J2824" s="90">
        <v>5</v>
      </c>
      <c r="K2824" s="90" t="s">
        <v>2978</v>
      </c>
      <c r="L2824" s="90" t="s">
        <v>4185</v>
      </c>
      <c r="O2824" s="90">
        <v>1</v>
      </c>
      <c r="P2824" s="90">
        <v>50</v>
      </c>
      <c r="Q2824" s="55">
        <f t="shared" si="90"/>
        <v>57</v>
      </c>
      <c r="R2824" s="90">
        <v>5</v>
      </c>
      <c r="T2824" s="90" t="s">
        <v>3372</v>
      </c>
      <c r="U2824" s="90">
        <v>33563</v>
      </c>
      <c r="Y2824" s="90" t="str">
        <f>IF(VLOOKUP(I2824,属性值!A:F,2,FALSE)&lt;17,"",IF(P2824="","",INT(VLOOKUP(P2824,属性值!A:G,R2824+1,FALSE)*VLOOKUP(I2824,属性值!A:F,5,FALSE))))</f>
        <v/>
      </c>
      <c r="Z2824" s="90" t="str">
        <f t="shared" si="91"/>
        <v/>
      </c>
      <c r="AA2824" s="90">
        <f>IF(VLOOKUP(I2824,属性值!A:B,2,FALSE)&gt;16,"",IF(P2824="","",INT(VLOOKUP(P2824,属性值!I:O,R2824+1,FALSE)*VLOOKUP(I2824,属性值!A:D,3,FALSE))))</f>
        <v>489</v>
      </c>
      <c r="AB2824" s="90">
        <f>IF(VLOOKUP(I2824,属性值!A:B,2,FALSE)&gt;16,"",IF(P2824="","",INT(VLOOKUP(P2824,属性值!I:O,R2824+1,FALSE)*VLOOKUP(I2824,属性值!A:D,4,FALSE))))</f>
        <v>979</v>
      </c>
      <c r="AC2824" s="90">
        <v>54</v>
      </c>
      <c r="AD2824" s="90" t="str">
        <f>IF(AC2824="","",VLOOKUP(AC2824,状态名词!A:C,2,FALSE))</f>
        <v>spi</v>
      </c>
      <c r="AE2824" s="90" t="str">
        <f>IF(AC2824="","",VLOOKUP(AC2824,状态名词!A:C,3,FALSE))</f>
        <v>精神</v>
      </c>
      <c r="AF2824" s="90">
        <v>135</v>
      </c>
    </row>
    <row r="2825" spans="1:32">
      <c r="I2825" s="90" t="str">
        <f>IF(H2825="",I2824,VLOOKUP(H2825,装备类型!A:B,2,FALSE))</f>
        <v>手镯</v>
      </c>
      <c r="L2825" s="90" t="s">
        <v>225</v>
      </c>
      <c r="Q2825" s="55" t="str">
        <f t="shared" si="90"/>
        <v/>
      </c>
      <c r="Y2825" s="90" t="str">
        <f>IF(VLOOKUP(I2825,属性值!A:F,2,FALSE)&lt;17,"",IF(P2825="","",INT(VLOOKUP(P2825,属性值!A:G,R2825+1,FALSE)*VLOOKUP(I2825,属性值!A:F,5,FALSE))))</f>
        <v/>
      </c>
      <c r="Z2825" s="90" t="str">
        <f t="shared" si="91"/>
        <v/>
      </c>
      <c r="AA2825" s="90" t="str">
        <f>IF(VLOOKUP(I2825,属性值!A:B,2,FALSE)&gt;16,"",IF(P2825="","",INT(VLOOKUP(P2825,属性值!I:O,R2825+1,FALSE)*VLOOKUP(I2825,属性值!A:D,3,FALSE))))</f>
        <v/>
      </c>
      <c r="AB2825" s="90" t="str">
        <f>IF(VLOOKUP(I2825,属性值!A:B,2,FALSE)&gt;16,"",IF(P2825="","",INT(VLOOKUP(P2825,属性值!I:O,R2825+1,FALSE)*VLOOKUP(I2825,属性值!A:D,4,FALSE))))</f>
        <v/>
      </c>
      <c r="AC2825" s="90">
        <v>20</v>
      </c>
      <c r="AD2825" s="90" t="str">
        <f>IF(AC2825="","",VLOOKUP(AC2825,状态名词!A:C,2,FALSE))</f>
        <v>ratingdamage</v>
      </c>
      <c r="AE2825" s="90" t="str">
        <f>IF(AC2825="","",VLOOKUP(AC2825,状态名词!A:C,3,FALSE))</f>
        <v>暴伤+</v>
      </c>
      <c r="AF2825" s="90">
        <v>400</v>
      </c>
    </row>
    <row r="2826" spans="1:32">
      <c r="I2826" s="90" t="str">
        <f>IF(H2826="",I2825,VLOOKUP(H2826,装备类型!A:B,2,FALSE))</f>
        <v>手镯</v>
      </c>
      <c r="L2826" s="90" t="s">
        <v>225</v>
      </c>
      <c r="Q2826" s="55" t="str">
        <f t="shared" si="90"/>
        <v/>
      </c>
      <c r="Y2826" s="90" t="str">
        <f>IF(VLOOKUP(I2826,属性值!A:F,2,FALSE)&lt;17,"",IF(P2826="","",INT(VLOOKUP(P2826,属性值!A:G,R2826+1,FALSE)*VLOOKUP(I2826,属性值!A:F,5,FALSE))))</f>
        <v/>
      </c>
      <c r="Z2826" s="90" t="str">
        <f t="shared" si="91"/>
        <v/>
      </c>
      <c r="AA2826" s="90" t="str">
        <f>IF(VLOOKUP(I2826,属性值!A:B,2,FALSE)&gt;16,"",IF(P2826="","",INT(VLOOKUP(P2826,属性值!I:O,R2826+1,FALSE)*VLOOKUP(I2826,属性值!A:D,3,FALSE))))</f>
        <v/>
      </c>
      <c r="AB2826" s="90" t="str">
        <f>IF(VLOOKUP(I2826,属性值!A:B,2,FALSE)&gt;16,"",IF(P2826="","",INT(VLOOKUP(P2826,属性值!I:O,R2826+1,FALSE)*VLOOKUP(I2826,属性值!A:D,4,FALSE))))</f>
        <v/>
      </c>
      <c r="AC2826" s="90">
        <v>69</v>
      </c>
      <c r="AD2826" s="90" t="str">
        <f>IF(AC2826="","",VLOOKUP(AC2826,状态名词!A:C,2,FALSE))</f>
        <v>hit</v>
      </c>
      <c r="AE2826" s="90" t="str">
        <f>IF(AC2826="","",VLOOKUP(AC2826,状态名词!A:C,3,FALSE))</f>
        <v>命中率</v>
      </c>
      <c r="AF2826" s="90">
        <v>200</v>
      </c>
    </row>
    <row r="2827" spans="1:32">
      <c r="I2827" s="90" t="str">
        <f>IF(H2827="",I2826,VLOOKUP(H2827,装备类型!A:B,2,FALSE))</f>
        <v>手镯</v>
      </c>
      <c r="J2827" s="90">
        <v>6</v>
      </c>
      <c r="K2827" s="90" t="s">
        <v>2979</v>
      </c>
      <c r="L2827" s="90" t="s">
        <v>4185</v>
      </c>
      <c r="O2827" s="90">
        <v>1</v>
      </c>
      <c r="P2827" s="90">
        <v>60</v>
      </c>
      <c r="Q2827" s="55">
        <f t="shared" si="90"/>
        <v>67</v>
      </c>
      <c r="R2827" s="90">
        <v>5</v>
      </c>
      <c r="T2827" s="90" t="s">
        <v>3372</v>
      </c>
      <c r="U2827" s="90">
        <v>33564</v>
      </c>
      <c r="Y2827" s="90" t="str">
        <f>IF(VLOOKUP(I2827,属性值!A:F,2,FALSE)&lt;17,"",IF(P2827="","",INT(VLOOKUP(P2827,属性值!A:G,R2827+1,FALSE)*VLOOKUP(I2827,属性值!A:F,5,FALSE))))</f>
        <v/>
      </c>
      <c r="Z2827" s="90" t="str">
        <f t="shared" si="91"/>
        <v/>
      </c>
      <c r="AA2827" s="90">
        <f>IF(VLOOKUP(I2827,属性值!A:B,2,FALSE)&gt;16,"",IF(P2827="","",INT(VLOOKUP(P2827,属性值!I:O,R2827+1,FALSE)*VLOOKUP(I2827,属性值!A:D,3,FALSE))))</f>
        <v>642</v>
      </c>
      <c r="AB2827" s="90">
        <f>IF(VLOOKUP(I2827,属性值!A:B,2,FALSE)&gt;16,"",IF(P2827="","",INT(VLOOKUP(P2827,属性值!I:O,R2827+1,FALSE)*VLOOKUP(I2827,属性值!A:D,4,FALSE))))</f>
        <v>1285</v>
      </c>
      <c r="AC2827" s="90">
        <v>54</v>
      </c>
      <c r="AD2827" s="90" t="str">
        <f>IF(AC2827="","",VLOOKUP(AC2827,状态名词!A:C,2,FALSE))</f>
        <v>spi</v>
      </c>
      <c r="AE2827" s="90" t="str">
        <f>IF(AC2827="","",VLOOKUP(AC2827,状态名词!A:C,3,FALSE))</f>
        <v>精神</v>
      </c>
      <c r="AF2827" s="90">
        <v>150</v>
      </c>
    </row>
    <row r="2828" spans="1:32">
      <c r="I2828" s="90" t="str">
        <f>IF(H2828="",I2827,VLOOKUP(H2828,装备类型!A:B,2,FALSE))</f>
        <v>手镯</v>
      </c>
      <c r="L2828" s="90" t="s">
        <v>225</v>
      </c>
      <c r="Q2828" s="55" t="str">
        <f t="shared" si="90"/>
        <v/>
      </c>
      <c r="Y2828" s="90" t="str">
        <f>IF(VLOOKUP(I2828,属性值!A:F,2,FALSE)&lt;17,"",IF(P2828="","",INT(VLOOKUP(P2828,属性值!A:G,R2828+1,FALSE)*VLOOKUP(I2828,属性值!A:F,5,FALSE))))</f>
        <v/>
      </c>
      <c r="Z2828" s="90" t="str">
        <f t="shared" si="91"/>
        <v/>
      </c>
      <c r="AA2828" s="90" t="str">
        <f>IF(VLOOKUP(I2828,属性值!A:B,2,FALSE)&gt;16,"",IF(P2828="","",INT(VLOOKUP(P2828,属性值!I:O,R2828+1,FALSE)*VLOOKUP(I2828,属性值!A:D,3,FALSE))))</f>
        <v/>
      </c>
      <c r="AB2828" s="90" t="str">
        <f>IF(VLOOKUP(I2828,属性值!A:B,2,FALSE)&gt;16,"",IF(P2828="","",INT(VLOOKUP(P2828,属性值!I:O,R2828+1,FALSE)*VLOOKUP(I2828,属性值!A:D,4,FALSE))))</f>
        <v/>
      </c>
      <c r="AC2828" s="90">
        <v>20</v>
      </c>
      <c r="AD2828" s="90" t="str">
        <f>IF(AC2828="","",VLOOKUP(AC2828,状态名词!A:C,2,FALSE))</f>
        <v>ratingdamage</v>
      </c>
      <c r="AE2828" s="90" t="str">
        <f>IF(AC2828="","",VLOOKUP(AC2828,状态名词!A:C,3,FALSE))</f>
        <v>暴伤+</v>
      </c>
      <c r="AF2828" s="90">
        <v>440</v>
      </c>
    </row>
    <row r="2829" spans="1:32">
      <c r="I2829" s="90" t="str">
        <f>IF(H2829="",I2828,VLOOKUP(H2829,装备类型!A:B,2,FALSE))</f>
        <v>手镯</v>
      </c>
      <c r="L2829" s="90" t="s">
        <v>225</v>
      </c>
      <c r="Q2829" s="55" t="str">
        <f t="shared" si="90"/>
        <v/>
      </c>
      <c r="Y2829" s="90" t="str">
        <f>IF(VLOOKUP(I2829,属性值!A:F,2,FALSE)&lt;17,"",IF(P2829="","",INT(VLOOKUP(P2829,属性值!A:G,R2829+1,FALSE)*VLOOKUP(I2829,属性值!A:F,5,FALSE))))</f>
        <v/>
      </c>
      <c r="Z2829" s="90" t="str">
        <f t="shared" si="91"/>
        <v/>
      </c>
      <c r="AA2829" s="90" t="str">
        <f>IF(VLOOKUP(I2829,属性值!A:B,2,FALSE)&gt;16,"",IF(P2829="","",INT(VLOOKUP(P2829,属性值!I:O,R2829+1,FALSE)*VLOOKUP(I2829,属性值!A:D,3,FALSE))))</f>
        <v/>
      </c>
      <c r="AB2829" s="90" t="str">
        <f>IF(VLOOKUP(I2829,属性值!A:B,2,FALSE)&gt;16,"",IF(P2829="","",INT(VLOOKUP(P2829,属性值!I:O,R2829+1,FALSE)*VLOOKUP(I2829,属性值!A:D,4,FALSE))))</f>
        <v/>
      </c>
      <c r="AC2829" s="90">
        <v>69</v>
      </c>
      <c r="AD2829" s="90" t="str">
        <f>IF(AC2829="","",VLOOKUP(AC2829,状态名词!A:C,2,FALSE))</f>
        <v>hit</v>
      </c>
      <c r="AE2829" s="90" t="str">
        <f>IF(AC2829="","",VLOOKUP(AC2829,状态名词!A:C,3,FALSE))</f>
        <v>命中率</v>
      </c>
      <c r="AF2829" s="90">
        <v>220</v>
      </c>
    </row>
    <row r="2830" spans="1:32">
      <c r="A2830" s="90">
        <v>16319</v>
      </c>
      <c r="B2830" s="90">
        <v>10</v>
      </c>
      <c r="C2830" s="90">
        <v>1</v>
      </c>
      <c r="D2830" s="90">
        <v>10</v>
      </c>
      <c r="E2830" s="90">
        <v>3</v>
      </c>
      <c r="H2830" s="90">
        <v>11</v>
      </c>
      <c r="I2830" s="90" t="str">
        <f>IF(H2830="",I2829,VLOOKUP(H2830,装备类型!A:B,2,FALSE))</f>
        <v>头部</v>
      </c>
      <c r="J2830" s="90">
        <v>1</v>
      </c>
      <c r="K2830" s="90" t="s">
        <v>3162</v>
      </c>
      <c r="L2830" s="90" t="s">
        <v>6487</v>
      </c>
      <c r="O2830" s="90">
        <v>1</v>
      </c>
      <c r="P2830" s="90">
        <v>10</v>
      </c>
      <c r="Q2830" s="55">
        <f t="shared" si="90"/>
        <v>10</v>
      </c>
      <c r="R2830" s="90">
        <v>1</v>
      </c>
      <c r="T2830" s="90" t="s">
        <v>3505</v>
      </c>
      <c r="Y2830" s="90" t="str">
        <f>IF(VLOOKUP(I2830,属性值!A:F,2,FALSE)&lt;17,"",IF(P2830="","",INT(VLOOKUP(P2830,属性值!A:G,R2830+1,FALSE)*VLOOKUP(I2830,属性值!A:F,5,FALSE))))</f>
        <v/>
      </c>
      <c r="Z2830" s="90" t="str">
        <f t="shared" si="91"/>
        <v/>
      </c>
      <c r="AA2830" s="90">
        <f>IF(VLOOKUP(I2830,属性值!A:B,2,FALSE)&gt;16,"",IF(P2830="","",INT(VLOOKUP(P2830,属性值!I:O,R2830+1,FALSE)*VLOOKUP(I2830,属性值!A:D,3,FALSE))))</f>
        <v>130</v>
      </c>
      <c r="AB2830" s="90">
        <f>IF(VLOOKUP(I2830,属性值!A:B,2,FALSE)&gt;16,"",IF(P2830="","",INT(VLOOKUP(P2830,属性值!I:O,R2830+1,FALSE)*VLOOKUP(I2830,属性值!A:D,4,FALSE))))</f>
        <v>65</v>
      </c>
      <c r="AD2830" s="90" t="str">
        <f>IF(AC2830="","",VLOOKUP(AC2830,状态名词!A:C,2,FALSE))</f>
        <v/>
      </c>
      <c r="AE2830" s="90" t="str">
        <f>IF(AC2830="","",VLOOKUP(AC2830,状态名词!A:C,3,FALSE))</f>
        <v/>
      </c>
    </row>
    <row r="2831" spans="1:32">
      <c r="I2831" s="90" t="str">
        <f>IF(H2831="",I2830,VLOOKUP(H2831,装备类型!A:B,2,FALSE))</f>
        <v>头部</v>
      </c>
      <c r="J2831" s="90">
        <v>2</v>
      </c>
      <c r="K2831" s="90" t="s">
        <v>3163</v>
      </c>
      <c r="L2831" s="90" t="s">
        <v>4186</v>
      </c>
      <c r="O2831" s="90">
        <v>1</v>
      </c>
      <c r="P2831" s="90">
        <v>20</v>
      </c>
      <c r="Q2831" s="55">
        <f t="shared" si="90"/>
        <v>21</v>
      </c>
      <c r="R2831" s="90">
        <v>2</v>
      </c>
      <c r="T2831" s="90" t="s">
        <v>3505</v>
      </c>
      <c r="Y2831" s="90" t="str">
        <f>IF(VLOOKUP(I2831,属性值!A:F,2,FALSE)&lt;17,"",IF(P2831="","",INT(VLOOKUP(P2831,属性值!A:G,R2831+1,FALSE)*VLOOKUP(I2831,属性值!A:F,5,FALSE))))</f>
        <v/>
      </c>
      <c r="Z2831" s="90" t="str">
        <f t="shared" si="91"/>
        <v/>
      </c>
      <c r="AA2831" s="90">
        <f>IF(VLOOKUP(I2831,属性值!A:B,2,FALSE)&gt;16,"",IF(P2831="","",INT(VLOOKUP(P2831,属性值!I:O,R2831+1,FALSE)*VLOOKUP(I2831,属性值!A:D,3,FALSE))))</f>
        <v>228</v>
      </c>
      <c r="AB2831" s="90">
        <f>IF(VLOOKUP(I2831,属性值!A:B,2,FALSE)&gt;16,"",IF(P2831="","",INT(VLOOKUP(P2831,属性值!I:O,R2831+1,FALSE)*VLOOKUP(I2831,属性值!A:D,4,FALSE))))</f>
        <v>114</v>
      </c>
      <c r="AC2831" s="90">
        <v>58</v>
      </c>
      <c r="AD2831" s="90" t="str">
        <f>IF(AC2831="","",VLOOKUP(AC2831,状态名词!A:C,2,FALSE))</f>
        <v>vit</v>
      </c>
      <c r="AE2831" s="90" t="str">
        <f>IF(AC2831="","",VLOOKUP(AC2831,状态名词!A:C,3,FALSE))</f>
        <v>体力</v>
      </c>
      <c r="AF2831" s="90">
        <v>40</v>
      </c>
    </row>
    <row r="2832" spans="1:32">
      <c r="I2832" s="90" t="str">
        <f>IF(H2832="",I2831,VLOOKUP(H2832,装备类型!A:B,2,FALSE))</f>
        <v>头部</v>
      </c>
      <c r="J2832" s="90">
        <v>3</v>
      </c>
      <c r="K2832" s="90" t="s">
        <v>3164</v>
      </c>
      <c r="L2832" s="90" t="s">
        <v>4186</v>
      </c>
      <c r="O2832" s="90">
        <v>1</v>
      </c>
      <c r="P2832" s="90">
        <v>30</v>
      </c>
      <c r="Q2832" s="55">
        <f t="shared" si="90"/>
        <v>33</v>
      </c>
      <c r="R2832" s="90">
        <v>3</v>
      </c>
      <c r="T2832" s="90" t="s">
        <v>3505</v>
      </c>
      <c r="Y2832" s="90" t="str">
        <f>IF(VLOOKUP(I2832,属性值!A:F,2,FALSE)&lt;17,"",IF(P2832="","",INT(VLOOKUP(P2832,属性值!A:G,R2832+1,FALSE)*VLOOKUP(I2832,属性值!A:F,5,FALSE))))</f>
        <v/>
      </c>
      <c r="Z2832" s="90" t="str">
        <f t="shared" si="91"/>
        <v/>
      </c>
      <c r="AA2832" s="90">
        <f>IF(VLOOKUP(I2832,属性值!A:B,2,FALSE)&gt;16,"",IF(P2832="","",INT(VLOOKUP(P2832,属性值!I:O,R2832+1,FALSE)*VLOOKUP(I2832,属性值!A:D,3,FALSE))))</f>
        <v>342</v>
      </c>
      <c r="AB2832" s="90">
        <f>IF(VLOOKUP(I2832,属性值!A:B,2,FALSE)&gt;16,"",IF(P2832="","",INT(VLOOKUP(P2832,属性值!I:O,R2832+1,FALSE)*VLOOKUP(I2832,属性值!A:D,4,FALSE))))</f>
        <v>171</v>
      </c>
      <c r="AC2832" s="90">
        <v>58</v>
      </c>
      <c r="AD2832" s="90" t="str">
        <f>IF(AC2832="","",VLOOKUP(AC2832,状态名词!A:C,2,FALSE))</f>
        <v>vit</v>
      </c>
      <c r="AE2832" s="90" t="str">
        <f>IF(AC2832="","",VLOOKUP(AC2832,状态名词!A:C,3,FALSE))</f>
        <v>体力</v>
      </c>
      <c r="AF2832" s="90">
        <v>50</v>
      </c>
    </row>
    <row r="2833" spans="1:32">
      <c r="I2833" s="90" t="str">
        <f>IF(H2833="",I2832,VLOOKUP(H2833,装备类型!A:B,2,FALSE))</f>
        <v>头部</v>
      </c>
      <c r="L2833" s="90" t="s">
        <v>225</v>
      </c>
      <c r="Q2833" s="55" t="str">
        <f t="shared" si="90"/>
        <v/>
      </c>
      <c r="Y2833" s="90" t="str">
        <f>IF(VLOOKUP(I2833,属性值!A:F,2,FALSE)&lt;17,"",IF(P2833="","",INT(VLOOKUP(P2833,属性值!A:G,R2833+1,FALSE)*VLOOKUP(I2833,属性值!A:F,5,FALSE))))</f>
        <v/>
      </c>
      <c r="Z2833" s="90" t="str">
        <f t="shared" si="91"/>
        <v/>
      </c>
      <c r="AA2833" s="90" t="str">
        <f>IF(VLOOKUP(I2833,属性值!A:B,2,FALSE)&gt;16,"",IF(P2833="","",INT(VLOOKUP(P2833,属性值!I:O,R2833+1,FALSE)*VLOOKUP(I2833,属性值!A:D,3,FALSE))))</f>
        <v/>
      </c>
      <c r="AB2833" s="90" t="str">
        <f>IF(VLOOKUP(I2833,属性值!A:B,2,FALSE)&gt;16,"",IF(P2833="","",INT(VLOOKUP(P2833,属性值!I:O,R2833+1,FALSE)*VLOOKUP(I2833,属性值!A:D,4,FALSE))))</f>
        <v/>
      </c>
      <c r="AC2833" s="90">
        <v>24</v>
      </c>
      <c r="AD2833" s="90" t="str">
        <f>IF(AC2833="","",VLOOKUP(AC2833,状态名词!A:C,2,FALSE))</f>
        <v>heal</v>
      </c>
      <c r="AE2833" s="90" t="str">
        <f>IF(AC2833="","",VLOOKUP(AC2833,状态名词!A:C,3,FALSE))</f>
        <v>治疗效果+</v>
      </c>
      <c r="AF2833" s="90">
        <v>250</v>
      </c>
    </row>
    <row r="2834" spans="1:32">
      <c r="I2834" s="90" t="str">
        <f>IF(H2834="",I2833,VLOOKUP(H2834,装备类型!A:B,2,FALSE))</f>
        <v>头部</v>
      </c>
      <c r="J2834" s="90">
        <v>4</v>
      </c>
      <c r="K2834" s="90" t="s">
        <v>3165</v>
      </c>
      <c r="L2834" s="90" t="s">
        <v>4186</v>
      </c>
      <c r="O2834" s="90">
        <v>1</v>
      </c>
      <c r="P2834" s="90">
        <v>40</v>
      </c>
      <c r="Q2834" s="55">
        <f t="shared" si="90"/>
        <v>45</v>
      </c>
      <c r="R2834" s="90">
        <v>4</v>
      </c>
      <c r="T2834" s="90" t="s">
        <v>3505</v>
      </c>
      <c r="Y2834" s="90" t="str">
        <f>IF(VLOOKUP(I2834,属性值!A:F,2,FALSE)&lt;17,"",IF(P2834="","",INT(VLOOKUP(P2834,属性值!A:G,R2834+1,FALSE)*VLOOKUP(I2834,属性值!A:F,5,FALSE))))</f>
        <v/>
      </c>
      <c r="Z2834" s="90" t="str">
        <f t="shared" si="91"/>
        <v/>
      </c>
      <c r="AA2834" s="90">
        <f>IF(VLOOKUP(I2834,属性值!A:B,2,FALSE)&gt;16,"",IF(P2834="","",INT(VLOOKUP(P2834,属性值!I:O,R2834+1,FALSE)*VLOOKUP(I2834,属性值!A:D,3,FALSE))))</f>
        <v>572</v>
      </c>
      <c r="AB2834" s="90">
        <f>IF(VLOOKUP(I2834,属性值!A:B,2,FALSE)&gt;16,"",IF(P2834="","",INT(VLOOKUP(P2834,属性值!I:O,R2834+1,FALSE)*VLOOKUP(I2834,属性值!A:D,4,FALSE))))</f>
        <v>286</v>
      </c>
      <c r="AC2834" s="90">
        <v>58</v>
      </c>
      <c r="AD2834" s="90" t="str">
        <f>IF(AC2834="","",VLOOKUP(AC2834,状态名词!A:C,2,FALSE))</f>
        <v>vit</v>
      </c>
      <c r="AE2834" s="90" t="str">
        <f>IF(AC2834="","",VLOOKUP(AC2834,状态名词!A:C,3,FALSE))</f>
        <v>体力</v>
      </c>
      <c r="AF2834" s="90">
        <v>60</v>
      </c>
    </row>
    <row r="2835" spans="1:32">
      <c r="I2835" s="90" t="str">
        <f>IF(H2835="",I2834,VLOOKUP(H2835,装备类型!A:B,2,FALSE))</f>
        <v>头部</v>
      </c>
      <c r="L2835" s="90" t="s">
        <v>225</v>
      </c>
      <c r="Q2835" s="55" t="str">
        <f t="shared" si="90"/>
        <v/>
      </c>
      <c r="Y2835" s="90" t="str">
        <f>IF(VLOOKUP(I2835,属性值!A:F,2,FALSE)&lt;17,"",IF(P2835="","",INT(VLOOKUP(P2835,属性值!A:G,R2835+1,FALSE)*VLOOKUP(I2835,属性值!A:F,5,FALSE))))</f>
        <v/>
      </c>
      <c r="Z2835" s="90" t="str">
        <f t="shared" si="91"/>
        <v/>
      </c>
      <c r="AA2835" s="90" t="str">
        <f>IF(VLOOKUP(I2835,属性值!A:B,2,FALSE)&gt;16,"",IF(P2835="","",INT(VLOOKUP(P2835,属性值!I:O,R2835+1,FALSE)*VLOOKUP(I2835,属性值!A:D,3,FALSE))))</f>
        <v/>
      </c>
      <c r="AB2835" s="90" t="str">
        <f>IF(VLOOKUP(I2835,属性值!A:B,2,FALSE)&gt;16,"",IF(P2835="","",INT(VLOOKUP(P2835,属性值!I:O,R2835+1,FALSE)*VLOOKUP(I2835,属性值!A:D,4,FALSE))))</f>
        <v/>
      </c>
      <c r="AC2835" s="90">
        <v>24</v>
      </c>
      <c r="AD2835" s="90" t="str">
        <f>IF(AC2835="","",VLOOKUP(AC2835,状态名词!A:C,2,FALSE))</f>
        <v>heal</v>
      </c>
      <c r="AE2835" s="90" t="str">
        <f>IF(AC2835="","",VLOOKUP(AC2835,状态名词!A:C,3,FALSE))</f>
        <v>治疗效果+</v>
      </c>
      <c r="AF2835" s="90">
        <v>300</v>
      </c>
    </row>
    <row r="2836" spans="1:32">
      <c r="I2836" s="90" t="str">
        <f>IF(H2836="",I2835,VLOOKUP(H2836,装备类型!A:B,2,FALSE))</f>
        <v>头部</v>
      </c>
      <c r="L2836" s="90" t="s">
        <v>225</v>
      </c>
      <c r="Q2836" s="55" t="str">
        <f t="shared" si="90"/>
        <v/>
      </c>
      <c r="Y2836" s="90" t="str">
        <f>IF(VLOOKUP(I2836,属性值!A:F,2,FALSE)&lt;17,"",IF(P2836="","",INT(VLOOKUP(P2836,属性值!A:G,R2836+1,FALSE)*VLOOKUP(I2836,属性值!A:F,5,FALSE))))</f>
        <v/>
      </c>
      <c r="Z2836" s="90" t="str">
        <f t="shared" si="91"/>
        <v/>
      </c>
      <c r="AA2836" s="90" t="str">
        <f>IF(VLOOKUP(I2836,属性值!A:B,2,FALSE)&gt;16,"",IF(P2836="","",INT(VLOOKUP(P2836,属性值!I:O,R2836+1,FALSE)*VLOOKUP(I2836,属性值!A:D,3,FALSE))))</f>
        <v/>
      </c>
      <c r="AB2836" s="90" t="str">
        <f>IF(VLOOKUP(I2836,属性值!A:B,2,FALSE)&gt;16,"",IF(P2836="","",INT(VLOOKUP(P2836,属性值!I:O,R2836+1,FALSE)*VLOOKUP(I2836,属性值!A:D,4,FALSE))))</f>
        <v/>
      </c>
      <c r="AC2836" s="90">
        <v>70</v>
      </c>
      <c r="AD2836" s="90" t="str">
        <f>IF(AC2836="","",VLOOKUP(AC2836,状态名词!A:C,2,FALSE))</f>
        <v>eva</v>
      </c>
      <c r="AE2836" s="90" t="str">
        <f>IF(AC2836="","",VLOOKUP(AC2836,状态名词!A:C,3,FALSE))</f>
        <v>回避率</v>
      </c>
      <c r="AF2836" s="90">
        <v>140</v>
      </c>
    </row>
    <row r="2837" spans="1:32">
      <c r="I2837" s="90" t="str">
        <f>IF(H2837="",I2836,VLOOKUP(H2837,装备类型!A:B,2,FALSE))</f>
        <v>头部</v>
      </c>
      <c r="J2837" s="90">
        <v>5</v>
      </c>
      <c r="K2837" s="90" t="s">
        <v>3166</v>
      </c>
      <c r="L2837" s="90" t="s">
        <v>4186</v>
      </c>
      <c r="O2837" s="90">
        <v>1</v>
      </c>
      <c r="P2837" s="90">
        <v>50</v>
      </c>
      <c r="Q2837" s="55">
        <f t="shared" si="90"/>
        <v>57</v>
      </c>
      <c r="R2837" s="90">
        <v>5</v>
      </c>
      <c r="T2837" s="90" t="s">
        <v>3505</v>
      </c>
      <c r="U2837" s="90">
        <v>33561</v>
      </c>
      <c r="Y2837" s="90" t="str">
        <f>IF(VLOOKUP(I2837,属性值!A:F,2,FALSE)&lt;17,"",IF(P2837="","",INT(VLOOKUP(P2837,属性值!A:G,R2837+1,FALSE)*VLOOKUP(I2837,属性值!A:F,5,FALSE))))</f>
        <v/>
      </c>
      <c r="Z2837" s="90" t="str">
        <f t="shared" si="91"/>
        <v/>
      </c>
      <c r="AA2837" s="90">
        <f>IF(VLOOKUP(I2837,属性值!A:B,2,FALSE)&gt;16,"",IF(P2837="","",INT(VLOOKUP(P2837,属性值!I:O,R2837+1,FALSE)*VLOOKUP(I2837,属性值!A:D,3,FALSE))))</f>
        <v>979</v>
      </c>
      <c r="AB2837" s="90">
        <f>IF(VLOOKUP(I2837,属性值!A:B,2,FALSE)&gt;16,"",IF(P2837="","",INT(VLOOKUP(P2837,属性值!I:O,R2837+1,FALSE)*VLOOKUP(I2837,属性值!A:D,4,FALSE))))</f>
        <v>489</v>
      </c>
      <c r="AC2837" s="90">
        <v>58</v>
      </c>
      <c r="AD2837" s="90" t="str">
        <f>IF(AC2837="","",VLOOKUP(AC2837,状态名词!A:C,2,FALSE))</f>
        <v>vit</v>
      </c>
      <c r="AE2837" s="90" t="str">
        <f>IF(AC2837="","",VLOOKUP(AC2837,状态名词!A:C,3,FALSE))</f>
        <v>体力</v>
      </c>
      <c r="AF2837" s="90">
        <v>80</v>
      </c>
    </row>
    <row r="2838" spans="1:32">
      <c r="I2838" s="90" t="str">
        <f>IF(H2838="",I2837,VLOOKUP(H2838,装备类型!A:B,2,FALSE))</f>
        <v>头部</v>
      </c>
      <c r="L2838" s="90" t="s">
        <v>225</v>
      </c>
      <c r="Q2838" s="55" t="str">
        <f t="shared" si="90"/>
        <v/>
      </c>
      <c r="Y2838" s="90" t="str">
        <f>IF(VLOOKUP(I2838,属性值!A:F,2,FALSE)&lt;17,"",IF(P2838="","",INT(VLOOKUP(P2838,属性值!A:G,R2838+1,FALSE)*VLOOKUP(I2838,属性值!A:F,5,FALSE))))</f>
        <v/>
      </c>
      <c r="Z2838" s="90" t="str">
        <f t="shared" si="91"/>
        <v/>
      </c>
      <c r="AA2838" s="90" t="str">
        <f>IF(VLOOKUP(I2838,属性值!A:B,2,FALSE)&gt;16,"",IF(P2838="","",INT(VLOOKUP(P2838,属性值!I:O,R2838+1,FALSE)*VLOOKUP(I2838,属性值!A:D,3,FALSE))))</f>
        <v/>
      </c>
      <c r="AB2838" s="90" t="str">
        <f>IF(VLOOKUP(I2838,属性值!A:B,2,FALSE)&gt;16,"",IF(P2838="","",INT(VLOOKUP(P2838,属性值!I:O,R2838+1,FALSE)*VLOOKUP(I2838,属性值!A:D,4,FALSE))))</f>
        <v/>
      </c>
      <c r="AC2838" s="90">
        <v>24</v>
      </c>
      <c r="AD2838" s="90" t="str">
        <f>IF(AC2838="","",VLOOKUP(AC2838,状态名词!A:C,2,FALSE))</f>
        <v>heal</v>
      </c>
      <c r="AE2838" s="90" t="str">
        <f>IF(AC2838="","",VLOOKUP(AC2838,状态名词!A:C,3,FALSE))</f>
        <v>治疗效果+</v>
      </c>
      <c r="AF2838" s="90">
        <v>400</v>
      </c>
    </row>
    <row r="2839" spans="1:32">
      <c r="I2839" s="90" t="str">
        <f>IF(H2839="",I2838,VLOOKUP(H2839,装备类型!A:B,2,FALSE))</f>
        <v>头部</v>
      </c>
      <c r="L2839" s="90" t="s">
        <v>225</v>
      </c>
      <c r="Q2839" s="55" t="str">
        <f t="shared" ref="Q2839:Q2902" si="92">IF(R2839="","",IF(R2839=1,P2839,R2839*2-3+P2839))</f>
        <v/>
      </c>
      <c r="Y2839" s="90" t="str">
        <f>IF(VLOOKUP(I2839,属性值!A:F,2,FALSE)&lt;17,"",IF(P2839="","",INT(VLOOKUP(P2839,属性值!A:G,R2839+1,FALSE)*VLOOKUP(I2839,属性值!A:F,5,FALSE))))</f>
        <v/>
      </c>
      <c r="Z2839" s="90" t="str">
        <f t="shared" si="91"/>
        <v/>
      </c>
      <c r="AA2839" s="90" t="str">
        <f>IF(VLOOKUP(I2839,属性值!A:B,2,FALSE)&gt;16,"",IF(P2839="","",INT(VLOOKUP(P2839,属性值!I:O,R2839+1,FALSE)*VLOOKUP(I2839,属性值!A:D,3,FALSE))))</f>
        <v/>
      </c>
      <c r="AB2839" s="90" t="str">
        <f>IF(VLOOKUP(I2839,属性值!A:B,2,FALSE)&gt;16,"",IF(P2839="","",INT(VLOOKUP(P2839,属性值!I:O,R2839+1,FALSE)*VLOOKUP(I2839,属性值!A:D,4,FALSE))))</f>
        <v/>
      </c>
      <c r="AC2839" s="90">
        <v>70</v>
      </c>
      <c r="AD2839" s="90" t="str">
        <f>IF(AC2839="","",VLOOKUP(AC2839,状态名词!A:C,2,FALSE))</f>
        <v>eva</v>
      </c>
      <c r="AE2839" s="90" t="str">
        <f>IF(AC2839="","",VLOOKUP(AC2839,状态名词!A:C,3,FALSE))</f>
        <v>回避率</v>
      </c>
      <c r="AF2839" s="90">
        <v>200</v>
      </c>
    </row>
    <row r="2840" spans="1:32">
      <c r="I2840" s="90" t="str">
        <f>IF(H2840="",I2839,VLOOKUP(H2840,装备类型!A:B,2,FALSE))</f>
        <v>头部</v>
      </c>
      <c r="J2840" s="90">
        <v>6</v>
      </c>
      <c r="K2840" s="90" t="s">
        <v>3167</v>
      </c>
      <c r="L2840" s="90" t="s">
        <v>4186</v>
      </c>
      <c r="O2840" s="90">
        <v>1</v>
      </c>
      <c r="P2840" s="90">
        <v>60</v>
      </c>
      <c r="Q2840" s="55">
        <f t="shared" si="92"/>
        <v>67</v>
      </c>
      <c r="R2840" s="90">
        <v>5</v>
      </c>
      <c r="T2840" s="90" t="s">
        <v>3505</v>
      </c>
      <c r="U2840" s="90">
        <v>33562</v>
      </c>
      <c r="Y2840" s="90" t="str">
        <f>IF(VLOOKUP(I2840,属性值!A:F,2,FALSE)&lt;17,"",IF(P2840="","",INT(VLOOKUP(P2840,属性值!A:G,R2840+1,FALSE)*VLOOKUP(I2840,属性值!A:F,5,FALSE))))</f>
        <v/>
      </c>
      <c r="Z2840" s="90" t="str">
        <f t="shared" si="91"/>
        <v/>
      </c>
      <c r="AA2840" s="90">
        <f>IF(VLOOKUP(I2840,属性值!A:B,2,FALSE)&gt;16,"",IF(P2840="","",INT(VLOOKUP(P2840,属性值!I:O,R2840+1,FALSE)*VLOOKUP(I2840,属性值!A:D,3,FALSE))))</f>
        <v>1285</v>
      </c>
      <c r="AB2840" s="90">
        <f>IF(VLOOKUP(I2840,属性值!A:B,2,FALSE)&gt;16,"",IF(P2840="","",INT(VLOOKUP(P2840,属性值!I:O,R2840+1,FALSE)*VLOOKUP(I2840,属性值!A:D,4,FALSE))))</f>
        <v>642</v>
      </c>
      <c r="AC2840" s="90">
        <v>58</v>
      </c>
      <c r="AD2840" s="90" t="str">
        <f>IF(AC2840="","",VLOOKUP(AC2840,状态名词!A:C,2,FALSE))</f>
        <v>vit</v>
      </c>
      <c r="AE2840" s="90" t="str">
        <f>IF(AC2840="","",VLOOKUP(AC2840,状态名词!A:C,3,FALSE))</f>
        <v>体力</v>
      </c>
      <c r="AF2840" s="90">
        <v>85</v>
      </c>
    </row>
    <row r="2841" spans="1:32">
      <c r="I2841" s="90" t="str">
        <f>IF(H2841="",I2840,VLOOKUP(H2841,装备类型!A:B,2,FALSE))</f>
        <v>头部</v>
      </c>
      <c r="L2841" s="90" t="s">
        <v>225</v>
      </c>
      <c r="Q2841" s="55" t="str">
        <f t="shared" si="92"/>
        <v/>
      </c>
      <c r="Y2841" s="90" t="str">
        <f>IF(VLOOKUP(I2841,属性值!A:F,2,FALSE)&lt;17,"",IF(P2841="","",INT(VLOOKUP(P2841,属性值!A:G,R2841+1,FALSE)*VLOOKUP(I2841,属性值!A:F,5,FALSE))))</f>
        <v/>
      </c>
      <c r="Z2841" s="90" t="str">
        <f t="shared" si="91"/>
        <v/>
      </c>
      <c r="AA2841" s="90" t="str">
        <f>IF(VLOOKUP(I2841,属性值!A:B,2,FALSE)&gt;16,"",IF(P2841="","",INT(VLOOKUP(P2841,属性值!I:O,R2841+1,FALSE)*VLOOKUP(I2841,属性值!A:D,3,FALSE))))</f>
        <v/>
      </c>
      <c r="AB2841" s="90" t="str">
        <f>IF(VLOOKUP(I2841,属性值!A:B,2,FALSE)&gt;16,"",IF(P2841="","",INT(VLOOKUP(P2841,属性值!I:O,R2841+1,FALSE)*VLOOKUP(I2841,属性值!A:D,4,FALSE))))</f>
        <v/>
      </c>
      <c r="AC2841" s="90">
        <v>24</v>
      </c>
      <c r="AD2841" s="90" t="str">
        <f>IF(AC2841="","",VLOOKUP(AC2841,状态名词!A:C,2,FALSE))</f>
        <v>heal</v>
      </c>
      <c r="AE2841" s="90" t="str">
        <f>IF(AC2841="","",VLOOKUP(AC2841,状态名词!A:C,3,FALSE))</f>
        <v>治疗效果+</v>
      </c>
      <c r="AF2841" s="90">
        <v>440</v>
      </c>
    </row>
    <row r="2842" spans="1:32">
      <c r="I2842" s="90" t="str">
        <f>IF(H2842="",I2841,VLOOKUP(H2842,装备类型!A:B,2,FALSE))</f>
        <v>头部</v>
      </c>
      <c r="L2842" s="90" t="s">
        <v>225</v>
      </c>
      <c r="Q2842" s="55" t="str">
        <f t="shared" si="92"/>
        <v/>
      </c>
      <c r="Y2842" s="90" t="str">
        <f>IF(VLOOKUP(I2842,属性值!A:F,2,FALSE)&lt;17,"",IF(P2842="","",INT(VLOOKUP(P2842,属性值!A:G,R2842+1,FALSE)*VLOOKUP(I2842,属性值!A:F,5,FALSE))))</f>
        <v/>
      </c>
      <c r="Z2842" s="90" t="str">
        <f t="shared" si="91"/>
        <v/>
      </c>
      <c r="AA2842" s="90" t="str">
        <f>IF(VLOOKUP(I2842,属性值!A:B,2,FALSE)&gt;16,"",IF(P2842="","",INT(VLOOKUP(P2842,属性值!I:O,R2842+1,FALSE)*VLOOKUP(I2842,属性值!A:D,3,FALSE))))</f>
        <v/>
      </c>
      <c r="AB2842" s="90" t="str">
        <f>IF(VLOOKUP(I2842,属性值!A:B,2,FALSE)&gt;16,"",IF(P2842="","",INT(VLOOKUP(P2842,属性值!I:O,R2842+1,FALSE)*VLOOKUP(I2842,属性值!A:D,4,FALSE))))</f>
        <v/>
      </c>
      <c r="AC2842" s="90">
        <v>70</v>
      </c>
      <c r="AD2842" s="90" t="str">
        <f>IF(AC2842="","",VLOOKUP(AC2842,状态名词!A:C,2,FALSE))</f>
        <v>eva</v>
      </c>
      <c r="AE2842" s="90" t="str">
        <f>IF(AC2842="","",VLOOKUP(AC2842,状态名词!A:C,3,FALSE))</f>
        <v>回避率</v>
      </c>
      <c r="AF2842" s="90">
        <v>220</v>
      </c>
    </row>
    <row r="2843" spans="1:32">
      <c r="A2843" s="90">
        <v>16320</v>
      </c>
      <c r="B2843" s="90">
        <v>10</v>
      </c>
      <c r="C2843" s="90">
        <v>1</v>
      </c>
      <c r="D2843" s="90">
        <v>10</v>
      </c>
      <c r="E2843" s="90">
        <v>3</v>
      </c>
      <c r="H2843" s="90">
        <v>12</v>
      </c>
      <c r="I2843" s="90" t="str">
        <f>IF(H2843="",I2842,VLOOKUP(H2843,装备类型!A:B,2,FALSE))</f>
        <v>胸部</v>
      </c>
      <c r="J2843" s="90">
        <v>1</v>
      </c>
      <c r="K2843" s="90" t="s">
        <v>3168</v>
      </c>
      <c r="L2843" s="90" t="s">
        <v>6487</v>
      </c>
      <c r="O2843" s="90">
        <v>1</v>
      </c>
      <c r="P2843" s="90">
        <v>10</v>
      </c>
      <c r="Q2843" s="55">
        <f t="shared" si="92"/>
        <v>10</v>
      </c>
      <c r="R2843" s="90">
        <v>1</v>
      </c>
      <c r="T2843" s="90" t="s">
        <v>3506</v>
      </c>
      <c r="Y2843" s="90" t="str">
        <f>IF(VLOOKUP(I2843,属性值!A:F,2,FALSE)&lt;17,"",IF(P2843="","",INT(VLOOKUP(P2843,属性值!A:G,R2843+1,FALSE)*VLOOKUP(I2843,属性值!A:F,5,FALSE))))</f>
        <v/>
      </c>
      <c r="Z2843" s="90" t="str">
        <f t="shared" si="91"/>
        <v/>
      </c>
      <c r="AA2843" s="90">
        <f>IF(VLOOKUP(I2843,属性值!A:B,2,FALSE)&gt;16,"",IF(P2843="","",INT(VLOOKUP(P2843,属性值!I:O,R2843+1,FALSE)*VLOOKUP(I2843,属性值!A:D,3,FALSE))))</f>
        <v>130</v>
      </c>
      <c r="AB2843" s="90">
        <f>IF(VLOOKUP(I2843,属性值!A:B,2,FALSE)&gt;16,"",IF(P2843="","",INT(VLOOKUP(P2843,属性值!I:O,R2843+1,FALSE)*VLOOKUP(I2843,属性值!A:D,4,FALSE))))</f>
        <v>65</v>
      </c>
      <c r="AD2843" s="90" t="str">
        <f>IF(AC2843="","",VLOOKUP(AC2843,状态名词!A:C,2,FALSE))</f>
        <v/>
      </c>
      <c r="AE2843" s="90" t="str">
        <f>IF(AC2843="","",VLOOKUP(AC2843,状态名词!A:C,3,FALSE))</f>
        <v/>
      </c>
    </row>
    <row r="2844" spans="1:32">
      <c r="I2844" s="90" t="str">
        <f>IF(H2844="",I2843,VLOOKUP(H2844,装备类型!A:B,2,FALSE))</f>
        <v>胸部</v>
      </c>
      <c r="J2844" s="90">
        <v>2</v>
      </c>
      <c r="K2844" s="90" t="s">
        <v>3169</v>
      </c>
      <c r="L2844" s="90" t="s">
        <v>4186</v>
      </c>
      <c r="O2844" s="90">
        <v>1</v>
      </c>
      <c r="P2844" s="90">
        <v>20</v>
      </c>
      <c r="Q2844" s="55">
        <f t="shared" si="92"/>
        <v>21</v>
      </c>
      <c r="R2844" s="90">
        <v>2</v>
      </c>
      <c r="T2844" s="90" t="s">
        <v>3506</v>
      </c>
      <c r="Y2844" s="90" t="str">
        <f>IF(VLOOKUP(I2844,属性值!A:F,2,FALSE)&lt;17,"",IF(P2844="","",INT(VLOOKUP(P2844,属性值!A:G,R2844+1,FALSE)*VLOOKUP(I2844,属性值!A:F,5,FALSE))))</f>
        <v/>
      </c>
      <c r="Z2844" s="90" t="str">
        <f t="shared" si="91"/>
        <v/>
      </c>
      <c r="AA2844" s="90">
        <f>IF(VLOOKUP(I2844,属性值!A:B,2,FALSE)&gt;16,"",IF(P2844="","",INT(VLOOKUP(P2844,属性值!I:O,R2844+1,FALSE)*VLOOKUP(I2844,属性值!A:D,3,FALSE))))</f>
        <v>228</v>
      </c>
      <c r="AB2844" s="90">
        <f>IF(VLOOKUP(I2844,属性值!A:B,2,FALSE)&gt;16,"",IF(P2844="","",INT(VLOOKUP(P2844,属性值!I:O,R2844+1,FALSE)*VLOOKUP(I2844,属性值!A:D,4,FALSE))))</f>
        <v>114</v>
      </c>
      <c r="AC2844" s="90">
        <v>58</v>
      </c>
      <c r="AD2844" s="90" t="str">
        <f>IF(AC2844="","",VLOOKUP(AC2844,状态名词!A:C,2,FALSE))</f>
        <v>vit</v>
      </c>
      <c r="AE2844" s="90" t="str">
        <f>IF(AC2844="","",VLOOKUP(AC2844,状态名词!A:C,3,FALSE))</f>
        <v>体力</v>
      </c>
      <c r="AF2844" s="90">
        <v>40</v>
      </c>
    </row>
    <row r="2845" spans="1:32">
      <c r="I2845" s="90" t="str">
        <f>IF(H2845="",I2844,VLOOKUP(H2845,装备类型!A:B,2,FALSE))</f>
        <v>胸部</v>
      </c>
      <c r="J2845" s="90">
        <v>3</v>
      </c>
      <c r="K2845" s="90" t="s">
        <v>3170</v>
      </c>
      <c r="L2845" s="90" t="s">
        <v>4186</v>
      </c>
      <c r="O2845" s="90">
        <v>1</v>
      </c>
      <c r="P2845" s="90">
        <v>30</v>
      </c>
      <c r="Q2845" s="55">
        <f t="shared" si="92"/>
        <v>33</v>
      </c>
      <c r="R2845" s="90">
        <v>3</v>
      </c>
      <c r="T2845" s="90" t="s">
        <v>3506</v>
      </c>
      <c r="Y2845" s="90" t="str">
        <f>IF(VLOOKUP(I2845,属性值!A:F,2,FALSE)&lt;17,"",IF(P2845="","",INT(VLOOKUP(P2845,属性值!A:G,R2845+1,FALSE)*VLOOKUP(I2845,属性值!A:F,5,FALSE))))</f>
        <v/>
      </c>
      <c r="Z2845" s="90" t="str">
        <f t="shared" si="91"/>
        <v/>
      </c>
      <c r="AA2845" s="90">
        <f>IF(VLOOKUP(I2845,属性值!A:B,2,FALSE)&gt;16,"",IF(P2845="","",INT(VLOOKUP(P2845,属性值!I:O,R2845+1,FALSE)*VLOOKUP(I2845,属性值!A:D,3,FALSE))))</f>
        <v>342</v>
      </c>
      <c r="AB2845" s="90">
        <f>IF(VLOOKUP(I2845,属性值!A:B,2,FALSE)&gt;16,"",IF(P2845="","",INT(VLOOKUP(P2845,属性值!I:O,R2845+1,FALSE)*VLOOKUP(I2845,属性值!A:D,4,FALSE))))</f>
        <v>171</v>
      </c>
      <c r="AC2845" s="90">
        <v>58</v>
      </c>
      <c r="AD2845" s="90" t="str">
        <f>IF(AC2845="","",VLOOKUP(AC2845,状态名词!A:C,2,FALSE))</f>
        <v>vit</v>
      </c>
      <c r="AE2845" s="90" t="str">
        <f>IF(AC2845="","",VLOOKUP(AC2845,状态名词!A:C,3,FALSE))</f>
        <v>体力</v>
      </c>
      <c r="AF2845" s="90">
        <v>50</v>
      </c>
    </row>
    <row r="2846" spans="1:32">
      <c r="I2846" s="90" t="str">
        <f>IF(H2846="",I2845,VLOOKUP(H2846,装备类型!A:B,2,FALSE))</f>
        <v>胸部</v>
      </c>
      <c r="L2846" s="90" t="s">
        <v>225</v>
      </c>
      <c r="Q2846" s="55" t="str">
        <f t="shared" si="92"/>
        <v/>
      </c>
      <c r="Y2846" s="90" t="str">
        <f>IF(VLOOKUP(I2846,属性值!A:F,2,FALSE)&lt;17,"",IF(P2846="","",INT(VLOOKUP(P2846,属性值!A:G,R2846+1,FALSE)*VLOOKUP(I2846,属性值!A:F,5,FALSE))))</f>
        <v/>
      </c>
      <c r="Z2846" s="90" t="str">
        <f t="shared" si="91"/>
        <v/>
      </c>
      <c r="AA2846" s="90" t="str">
        <f>IF(VLOOKUP(I2846,属性值!A:B,2,FALSE)&gt;16,"",IF(P2846="","",INT(VLOOKUP(P2846,属性值!I:O,R2846+1,FALSE)*VLOOKUP(I2846,属性值!A:D,3,FALSE))))</f>
        <v/>
      </c>
      <c r="AB2846" s="90" t="str">
        <f>IF(VLOOKUP(I2846,属性值!A:B,2,FALSE)&gt;16,"",IF(P2846="","",INT(VLOOKUP(P2846,属性值!I:O,R2846+1,FALSE)*VLOOKUP(I2846,属性值!A:D,4,FALSE))))</f>
        <v/>
      </c>
      <c r="AC2846" s="90">
        <v>60</v>
      </c>
      <c r="AD2846" s="90" t="str">
        <f>IF(AC2846="","",VLOOKUP(AC2846,状态名词!A:C,2,FALSE))</f>
        <v>health</v>
      </c>
      <c r="AE2846" s="90" t="str">
        <f>IF(AC2846="","",VLOOKUP(AC2846,状态名词!A:C,3,FALSE))</f>
        <v>固定血量</v>
      </c>
      <c r="AF2846" s="90">
        <v>250</v>
      </c>
    </row>
    <row r="2847" spans="1:32">
      <c r="I2847" s="90" t="str">
        <f>IF(H2847="",I2846,VLOOKUP(H2847,装备类型!A:B,2,FALSE))</f>
        <v>胸部</v>
      </c>
      <c r="J2847" s="90">
        <v>4</v>
      </c>
      <c r="K2847" s="90" t="s">
        <v>3171</v>
      </c>
      <c r="L2847" s="90" t="s">
        <v>4186</v>
      </c>
      <c r="O2847" s="90">
        <v>1</v>
      </c>
      <c r="P2847" s="90">
        <v>40</v>
      </c>
      <c r="Q2847" s="55">
        <f t="shared" si="92"/>
        <v>45</v>
      </c>
      <c r="R2847" s="90">
        <v>4</v>
      </c>
      <c r="T2847" s="90" t="s">
        <v>3506</v>
      </c>
      <c r="Y2847" s="90" t="str">
        <f>IF(VLOOKUP(I2847,属性值!A:F,2,FALSE)&lt;17,"",IF(P2847="","",INT(VLOOKUP(P2847,属性值!A:G,R2847+1,FALSE)*VLOOKUP(I2847,属性值!A:F,5,FALSE))))</f>
        <v/>
      </c>
      <c r="Z2847" s="90" t="str">
        <f t="shared" si="91"/>
        <v/>
      </c>
      <c r="AA2847" s="90">
        <f>IF(VLOOKUP(I2847,属性值!A:B,2,FALSE)&gt;16,"",IF(P2847="","",INT(VLOOKUP(P2847,属性值!I:O,R2847+1,FALSE)*VLOOKUP(I2847,属性值!A:D,3,FALSE))))</f>
        <v>572</v>
      </c>
      <c r="AB2847" s="90">
        <f>IF(VLOOKUP(I2847,属性值!A:B,2,FALSE)&gt;16,"",IF(P2847="","",INT(VLOOKUP(P2847,属性值!I:O,R2847+1,FALSE)*VLOOKUP(I2847,属性值!A:D,4,FALSE))))</f>
        <v>286</v>
      </c>
      <c r="AC2847" s="90">
        <v>58</v>
      </c>
      <c r="AD2847" s="90" t="str">
        <f>IF(AC2847="","",VLOOKUP(AC2847,状态名词!A:C,2,FALSE))</f>
        <v>vit</v>
      </c>
      <c r="AE2847" s="90" t="str">
        <f>IF(AC2847="","",VLOOKUP(AC2847,状态名词!A:C,3,FALSE))</f>
        <v>体力</v>
      </c>
      <c r="AF2847" s="90">
        <v>60</v>
      </c>
    </row>
    <row r="2848" spans="1:32">
      <c r="I2848" s="90" t="str">
        <f>IF(H2848="",I2847,VLOOKUP(H2848,装备类型!A:B,2,FALSE))</f>
        <v>胸部</v>
      </c>
      <c r="L2848" s="90" t="s">
        <v>225</v>
      </c>
      <c r="Q2848" s="55" t="str">
        <f t="shared" si="92"/>
        <v/>
      </c>
      <c r="Y2848" s="90" t="str">
        <f>IF(VLOOKUP(I2848,属性值!A:F,2,FALSE)&lt;17,"",IF(P2848="","",INT(VLOOKUP(P2848,属性值!A:G,R2848+1,FALSE)*VLOOKUP(I2848,属性值!A:F,5,FALSE))))</f>
        <v/>
      </c>
      <c r="Z2848" s="90" t="str">
        <f t="shared" si="91"/>
        <v/>
      </c>
      <c r="AA2848" s="90" t="str">
        <f>IF(VLOOKUP(I2848,属性值!A:B,2,FALSE)&gt;16,"",IF(P2848="","",INT(VLOOKUP(P2848,属性值!I:O,R2848+1,FALSE)*VLOOKUP(I2848,属性值!A:D,3,FALSE))))</f>
        <v/>
      </c>
      <c r="AB2848" s="90" t="str">
        <f>IF(VLOOKUP(I2848,属性值!A:B,2,FALSE)&gt;16,"",IF(P2848="","",INT(VLOOKUP(P2848,属性值!I:O,R2848+1,FALSE)*VLOOKUP(I2848,属性值!A:D,4,FALSE))))</f>
        <v/>
      </c>
      <c r="AC2848" s="90">
        <v>60</v>
      </c>
      <c r="AD2848" s="90" t="str">
        <f>IF(AC2848="","",VLOOKUP(AC2848,状态名词!A:C,2,FALSE))</f>
        <v>health</v>
      </c>
      <c r="AE2848" s="90" t="str">
        <f>IF(AC2848="","",VLOOKUP(AC2848,状态名词!A:C,3,FALSE))</f>
        <v>固定血量</v>
      </c>
      <c r="AF2848" s="90">
        <v>300</v>
      </c>
    </row>
    <row r="2849" spans="1:32">
      <c r="I2849" s="90" t="str">
        <f>IF(H2849="",I2848,VLOOKUP(H2849,装备类型!A:B,2,FALSE))</f>
        <v>胸部</v>
      </c>
      <c r="L2849" s="90" t="s">
        <v>225</v>
      </c>
      <c r="Q2849" s="55" t="str">
        <f t="shared" si="92"/>
        <v/>
      </c>
      <c r="Y2849" s="90" t="str">
        <f>IF(VLOOKUP(I2849,属性值!A:F,2,FALSE)&lt;17,"",IF(P2849="","",INT(VLOOKUP(P2849,属性值!A:G,R2849+1,FALSE)*VLOOKUP(I2849,属性值!A:F,5,FALSE))))</f>
        <v/>
      </c>
      <c r="Z2849" s="90" t="str">
        <f t="shared" si="91"/>
        <v/>
      </c>
      <c r="AA2849" s="90" t="str">
        <f>IF(VLOOKUP(I2849,属性值!A:B,2,FALSE)&gt;16,"",IF(P2849="","",INT(VLOOKUP(P2849,属性值!I:O,R2849+1,FALSE)*VLOOKUP(I2849,属性值!A:D,3,FALSE))))</f>
        <v/>
      </c>
      <c r="AB2849" s="90" t="str">
        <f>IF(VLOOKUP(I2849,属性值!A:B,2,FALSE)&gt;16,"",IF(P2849="","",INT(VLOOKUP(P2849,属性值!I:O,R2849+1,FALSE)*VLOOKUP(I2849,属性值!A:D,4,FALSE))))</f>
        <v/>
      </c>
      <c r="AC2849" s="90">
        <v>70</v>
      </c>
      <c r="AD2849" s="90" t="str">
        <f>IF(AC2849="","",VLOOKUP(AC2849,状态名词!A:C,2,FALSE))</f>
        <v>eva</v>
      </c>
      <c r="AE2849" s="90" t="str">
        <f>IF(AC2849="","",VLOOKUP(AC2849,状态名词!A:C,3,FALSE))</f>
        <v>回避率</v>
      </c>
      <c r="AF2849" s="90">
        <v>140</v>
      </c>
    </row>
    <row r="2850" spans="1:32">
      <c r="I2850" s="90" t="str">
        <f>IF(H2850="",I2849,VLOOKUP(H2850,装备类型!A:B,2,FALSE))</f>
        <v>胸部</v>
      </c>
      <c r="J2850" s="90">
        <v>5</v>
      </c>
      <c r="K2850" s="90" t="s">
        <v>3172</v>
      </c>
      <c r="L2850" s="90" t="s">
        <v>4186</v>
      </c>
      <c r="O2850" s="90">
        <v>1</v>
      </c>
      <c r="P2850" s="90">
        <v>50</v>
      </c>
      <c r="Q2850" s="55">
        <f t="shared" si="92"/>
        <v>57</v>
      </c>
      <c r="R2850" s="90">
        <v>5</v>
      </c>
      <c r="T2850" s="90" t="s">
        <v>3506</v>
      </c>
      <c r="U2850" s="90">
        <v>33561</v>
      </c>
      <c r="Y2850" s="90" t="str">
        <f>IF(VLOOKUP(I2850,属性值!A:F,2,FALSE)&lt;17,"",IF(P2850="","",INT(VLOOKUP(P2850,属性值!A:G,R2850+1,FALSE)*VLOOKUP(I2850,属性值!A:F,5,FALSE))))</f>
        <v/>
      </c>
      <c r="Z2850" s="90" t="str">
        <f t="shared" ref="Z2850:Z2913" si="93">Y2850</f>
        <v/>
      </c>
      <c r="AA2850" s="90">
        <f>IF(VLOOKUP(I2850,属性值!A:B,2,FALSE)&gt;16,"",IF(P2850="","",INT(VLOOKUP(P2850,属性值!I:O,R2850+1,FALSE)*VLOOKUP(I2850,属性值!A:D,3,FALSE))))</f>
        <v>979</v>
      </c>
      <c r="AB2850" s="90">
        <f>IF(VLOOKUP(I2850,属性值!A:B,2,FALSE)&gt;16,"",IF(P2850="","",INT(VLOOKUP(P2850,属性值!I:O,R2850+1,FALSE)*VLOOKUP(I2850,属性值!A:D,4,FALSE))))</f>
        <v>489</v>
      </c>
      <c r="AC2850" s="90">
        <v>58</v>
      </c>
      <c r="AD2850" s="90" t="str">
        <f>IF(AC2850="","",VLOOKUP(AC2850,状态名词!A:C,2,FALSE))</f>
        <v>vit</v>
      </c>
      <c r="AE2850" s="90" t="str">
        <f>IF(AC2850="","",VLOOKUP(AC2850,状态名词!A:C,3,FALSE))</f>
        <v>体力</v>
      </c>
      <c r="AF2850" s="90">
        <v>80</v>
      </c>
    </row>
    <row r="2851" spans="1:32">
      <c r="I2851" s="90" t="str">
        <f>IF(H2851="",I2850,VLOOKUP(H2851,装备类型!A:B,2,FALSE))</f>
        <v>胸部</v>
      </c>
      <c r="L2851" s="90" t="s">
        <v>225</v>
      </c>
      <c r="Q2851" s="55" t="str">
        <f t="shared" si="92"/>
        <v/>
      </c>
      <c r="Y2851" s="90" t="str">
        <f>IF(VLOOKUP(I2851,属性值!A:F,2,FALSE)&lt;17,"",IF(P2851="","",INT(VLOOKUP(P2851,属性值!A:G,R2851+1,FALSE)*VLOOKUP(I2851,属性值!A:F,5,FALSE))))</f>
        <v/>
      </c>
      <c r="Z2851" s="90" t="str">
        <f t="shared" si="93"/>
        <v/>
      </c>
      <c r="AA2851" s="90" t="str">
        <f>IF(VLOOKUP(I2851,属性值!A:B,2,FALSE)&gt;16,"",IF(P2851="","",INT(VLOOKUP(P2851,属性值!I:O,R2851+1,FALSE)*VLOOKUP(I2851,属性值!A:D,3,FALSE))))</f>
        <v/>
      </c>
      <c r="AB2851" s="90" t="str">
        <f>IF(VLOOKUP(I2851,属性值!A:B,2,FALSE)&gt;16,"",IF(P2851="","",INT(VLOOKUP(P2851,属性值!I:O,R2851+1,FALSE)*VLOOKUP(I2851,属性值!A:D,4,FALSE))))</f>
        <v/>
      </c>
      <c r="AC2851" s="90">
        <v>60</v>
      </c>
      <c r="AD2851" s="90" t="str">
        <f>IF(AC2851="","",VLOOKUP(AC2851,状态名词!A:C,2,FALSE))</f>
        <v>health</v>
      </c>
      <c r="AE2851" s="90" t="str">
        <f>IF(AC2851="","",VLOOKUP(AC2851,状态名词!A:C,3,FALSE))</f>
        <v>固定血量</v>
      </c>
      <c r="AF2851" s="90">
        <v>400</v>
      </c>
    </row>
    <row r="2852" spans="1:32">
      <c r="I2852" s="90" t="str">
        <f>IF(H2852="",I2851,VLOOKUP(H2852,装备类型!A:B,2,FALSE))</f>
        <v>胸部</v>
      </c>
      <c r="L2852" s="90" t="s">
        <v>225</v>
      </c>
      <c r="Q2852" s="55" t="str">
        <f t="shared" si="92"/>
        <v/>
      </c>
      <c r="Y2852" s="90" t="str">
        <f>IF(VLOOKUP(I2852,属性值!A:F,2,FALSE)&lt;17,"",IF(P2852="","",INT(VLOOKUP(P2852,属性值!A:G,R2852+1,FALSE)*VLOOKUP(I2852,属性值!A:F,5,FALSE))))</f>
        <v/>
      </c>
      <c r="Z2852" s="90" t="str">
        <f t="shared" si="93"/>
        <v/>
      </c>
      <c r="AA2852" s="90" t="str">
        <f>IF(VLOOKUP(I2852,属性值!A:B,2,FALSE)&gt;16,"",IF(P2852="","",INT(VLOOKUP(P2852,属性值!I:O,R2852+1,FALSE)*VLOOKUP(I2852,属性值!A:D,3,FALSE))))</f>
        <v/>
      </c>
      <c r="AB2852" s="90" t="str">
        <f>IF(VLOOKUP(I2852,属性值!A:B,2,FALSE)&gt;16,"",IF(P2852="","",INT(VLOOKUP(P2852,属性值!I:O,R2852+1,FALSE)*VLOOKUP(I2852,属性值!A:D,4,FALSE))))</f>
        <v/>
      </c>
      <c r="AC2852" s="90">
        <v>70</v>
      </c>
      <c r="AD2852" s="90" t="str">
        <f>IF(AC2852="","",VLOOKUP(AC2852,状态名词!A:C,2,FALSE))</f>
        <v>eva</v>
      </c>
      <c r="AE2852" s="90" t="str">
        <f>IF(AC2852="","",VLOOKUP(AC2852,状态名词!A:C,3,FALSE))</f>
        <v>回避率</v>
      </c>
      <c r="AF2852" s="90">
        <v>200</v>
      </c>
    </row>
    <row r="2853" spans="1:32">
      <c r="I2853" s="90" t="str">
        <f>IF(H2853="",I2852,VLOOKUP(H2853,装备类型!A:B,2,FALSE))</f>
        <v>胸部</v>
      </c>
      <c r="J2853" s="90">
        <v>6</v>
      </c>
      <c r="K2853" s="90" t="s">
        <v>3173</v>
      </c>
      <c r="L2853" s="90" t="s">
        <v>4186</v>
      </c>
      <c r="O2853" s="90">
        <v>1</v>
      </c>
      <c r="P2853" s="90">
        <v>60</v>
      </c>
      <c r="Q2853" s="55">
        <f t="shared" si="92"/>
        <v>67</v>
      </c>
      <c r="R2853" s="90">
        <v>5</v>
      </c>
      <c r="T2853" s="90" t="s">
        <v>3506</v>
      </c>
      <c r="U2853" s="90">
        <v>33562</v>
      </c>
      <c r="Y2853" s="90" t="str">
        <f>IF(VLOOKUP(I2853,属性值!A:F,2,FALSE)&lt;17,"",IF(P2853="","",INT(VLOOKUP(P2853,属性值!A:G,R2853+1,FALSE)*VLOOKUP(I2853,属性值!A:F,5,FALSE))))</f>
        <v/>
      </c>
      <c r="Z2853" s="90" t="str">
        <f t="shared" si="93"/>
        <v/>
      </c>
      <c r="AA2853" s="90">
        <f>IF(VLOOKUP(I2853,属性值!A:B,2,FALSE)&gt;16,"",IF(P2853="","",INT(VLOOKUP(P2853,属性值!I:O,R2853+1,FALSE)*VLOOKUP(I2853,属性值!A:D,3,FALSE))))</f>
        <v>1285</v>
      </c>
      <c r="AB2853" s="90">
        <f>IF(VLOOKUP(I2853,属性值!A:B,2,FALSE)&gt;16,"",IF(P2853="","",INT(VLOOKUP(P2853,属性值!I:O,R2853+1,FALSE)*VLOOKUP(I2853,属性值!A:D,4,FALSE))))</f>
        <v>642</v>
      </c>
      <c r="AC2853" s="90">
        <v>58</v>
      </c>
      <c r="AD2853" s="90" t="str">
        <f>IF(AC2853="","",VLOOKUP(AC2853,状态名词!A:C,2,FALSE))</f>
        <v>vit</v>
      </c>
      <c r="AE2853" s="90" t="str">
        <f>IF(AC2853="","",VLOOKUP(AC2853,状态名词!A:C,3,FALSE))</f>
        <v>体力</v>
      </c>
      <c r="AF2853" s="90">
        <v>85</v>
      </c>
    </row>
    <row r="2854" spans="1:32">
      <c r="I2854" s="90" t="str">
        <f>IF(H2854="",I2853,VLOOKUP(H2854,装备类型!A:B,2,FALSE))</f>
        <v>胸部</v>
      </c>
      <c r="L2854" s="90" t="s">
        <v>225</v>
      </c>
      <c r="Q2854" s="55" t="str">
        <f t="shared" si="92"/>
        <v/>
      </c>
      <c r="Y2854" s="90" t="str">
        <f>IF(VLOOKUP(I2854,属性值!A:F,2,FALSE)&lt;17,"",IF(P2854="","",INT(VLOOKUP(P2854,属性值!A:G,R2854+1,FALSE)*VLOOKUP(I2854,属性值!A:F,5,FALSE))))</f>
        <v/>
      </c>
      <c r="Z2854" s="90" t="str">
        <f t="shared" si="93"/>
        <v/>
      </c>
      <c r="AA2854" s="90" t="str">
        <f>IF(VLOOKUP(I2854,属性值!A:B,2,FALSE)&gt;16,"",IF(P2854="","",INT(VLOOKUP(P2854,属性值!I:O,R2854+1,FALSE)*VLOOKUP(I2854,属性值!A:D,3,FALSE))))</f>
        <v/>
      </c>
      <c r="AB2854" s="90" t="str">
        <f>IF(VLOOKUP(I2854,属性值!A:B,2,FALSE)&gt;16,"",IF(P2854="","",INT(VLOOKUP(P2854,属性值!I:O,R2854+1,FALSE)*VLOOKUP(I2854,属性值!A:D,4,FALSE))))</f>
        <v/>
      </c>
      <c r="AC2854" s="90">
        <v>60</v>
      </c>
      <c r="AD2854" s="90" t="str">
        <f>IF(AC2854="","",VLOOKUP(AC2854,状态名词!A:C,2,FALSE))</f>
        <v>health</v>
      </c>
      <c r="AE2854" s="90" t="str">
        <f>IF(AC2854="","",VLOOKUP(AC2854,状态名词!A:C,3,FALSE))</f>
        <v>固定血量</v>
      </c>
      <c r="AF2854" s="90">
        <v>440</v>
      </c>
    </row>
    <row r="2855" spans="1:32">
      <c r="I2855" s="90" t="str">
        <f>IF(H2855="",I2854,VLOOKUP(H2855,装备类型!A:B,2,FALSE))</f>
        <v>胸部</v>
      </c>
      <c r="L2855" s="90" t="s">
        <v>225</v>
      </c>
      <c r="Q2855" s="55" t="str">
        <f t="shared" si="92"/>
        <v/>
      </c>
      <c r="Y2855" s="90" t="str">
        <f>IF(VLOOKUP(I2855,属性值!A:F,2,FALSE)&lt;17,"",IF(P2855="","",INT(VLOOKUP(P2855,属性值!A:G,R2855+1,FALSE)*VLOOKUP(I2855,属性值!A:F,5,FALSE))))</f>
        <v/>
      </c>
      <c r="Z2855" s="90" t="str">
        <f t="shared" si="93"/>
        <v/>
      </c>
      <c r="AA2855" s="90" t="str">
        <f>IF(VLOOKUP(I2855,属性值!A:B,2,FALSE)&gt;16,"",IF(P2855="","",INT(VLOOKUP(P2855,属性值!I:O,R2855+1,FALSE)*VLOOKUP(I2855,属性值!A:D,3,FALSE))))</f>
        <v/>
      </c>
      <c r="AB2855" s="90" t="str">
        <f>IF(VLOOKUP(I2855,属性值!A:B,2,FALSE)&gt;16,"",IF(P2855="","",INT(VLOOKUP(P2855,属性值!I:O,R2855+1,FALSE)*VLOOKUP(I2855,属性值!A:D,4,FALSE))))</f>
        <v/>
      </c>
      <c r="AC2855" s="90">
        <v>70</v>
      </c>
      <c r="AD2855" s="90" t="str">
        <f>IF(AC2855="","",VLOOKUP(AC2855,状态名词!A:C,2,FALSE))</f>
        <v>eva</v>
      </c>
      <c r="AE2855" s="90" t="str">
        <f>IF(AC2855="","",VLOOKUP(AC2855,状态名词!A:C,3,FALSE))</f>
        <v>回避率</v>
      </c>
      <c r="AF2855" s="90">
        <v>220</v>
      </c>
    </row>
    <row r="2856" spans="1:32">
      <c r="A2856" s="90">
        <v>16321</v>
      </c>
      <c r="B2856" s="90">
        <v>10</v>
      </c>
      <c r="C2856" s="90">
        <v>1</v>
      </c>
      <c r="D2856" s="90">
        <v>10</v>
      </c>
      <c r="E2856" s="90">
        <v>3</v>
      </c>
      <c r="H2856" s="90">
        <v>13</v>
      </c>
      <c r="I2856" s="90" t="str">
        <f>IF(H2856="",I2855,VLOOKUP(H2856,装备类型!A:B,2,FALSE))</f>
        <v>腿部</v>
      </c>
      <c r="J2856" s="90">
        <v>1</v>
      </c>
      <c r="K2856" s="90" t="s">
        <v>3210</v>
      </c>
      <c r="L2856" s="90" t="s">
        <v>6487</v>
      </c>
      <c r="O2856" s="90">
        <v>1</v>
      </c>
      <c r="P2856" s="90">
        <v>10</v>
      </c>
      <c r="Q2856" s="55">
        <f t="shared" si="92"/>
        <v>10</v>
      </c>
      <c r="R2856" s="90">
        <v>1</v>
      </c>
      <c r="T2856" s="90" t="s">
        <v>3507</v>
      </c>
      <c r="Y2856" s="90" t="str">
        <f>IF(VLOOKUP(I2856,属性值!A:F,2,FALSE)&lt;17,"",IF(P2856="","",INT(VLOOKUP(P2856,属性值!A:G,R2856+1,FALSE)*VLOOKUP(I2856,属性值!A:F,5,FALSE))))</f>
        <v/>
      </c>
      <c r="Z2856" s="90" t="str">
        <f t="shared" si="93"/>
        <v/>
      </c>
      <c r="AA2856" s="90">
        <f>IF(VLOOKUP(I2856,属性值!A:B,2,FALSE)&gt;16,"",IF(P2856="","",INT(VLOOKUP(P2856,属性值!I:O,R2856+1,FALSE)*VLOOKUP(I2856,属性值!A:D,3,FALSE))))</f>
        <v>130</v>
      </c>
      <c r="AB2856" s="90">
        <f>IF(VLOOKUP(I2856,属性值!A:B,2,FALSE)&gt;16,"",IF(P2856="","",INT(VLOOKUP(P2856,属性值!I:O,R2856+1,FALSE)*VLOOKUP(I2856,属性值!A:D,4,FALSE))))</f>
        <v>65</v>
      </c>
      <c r="AD2856" s="90" t="str">
        <f>IF(AC2856="","",VLOOKUP(AC2856,状态名词!A:C,2,FALSE))</f>
        <v/>
      </c>
      <c r="AE2856" s="90" t="str">
        <f>IF(AC2856="","",VLOOKUP(AC2856,状态名词!A:C,3,FALSE))</f>
        <v/>
      </c>
    </row>
    <row r="2857" spans="1:32">
      <c r="I2857" s="90" t="str">
        <f>IF(H2857="",I2856,VLOOKUP(H2857,装备类型!A:B,2,FALSE))</f>
        <v>腿部</v>
      </c>
      <c r="J2857" s="90">
        <v>2</v>
      </c>
      <c r="K2857" s="90" t="s">
        <v>3211</v>
      </c>
      <c r="L2857" s="90" t="s">
        <v>4186</v>
      </c>
      <c r="O2857" s="90">
        <v>1</v>
      </c>
      <c r="P2857" s="90">
        <v>20</v>
      </c>
      <c r="Q2857" s="55">
        <f t="shared" si="92"/>
        <v>21</v>
      </c>
      <c r="R2857" s="90">
        <v>2</v>
      </c>
      <c r="T2857" s="90" t="s">
        <v>3507</v>
      </c>
      <c r="Y2857" s="90" t="str">
        <f>IF(VLOOKUP(I2857,属性值!A:F,2,FALSE)&lt;17,"",IF(P2857="","",INT(VLOOKUP(P2857,属性值!A:G,R2857+1,FALSE)*VLOOKUP(I2857,属性值!A:F,5,FALSE))))</f>
        <v/>
      </c>
      <c r="Z2857" s="90" t="str">
        <f t="shared" si="93"/>
        <v/>
      </c>
      <c r="AA2857" s="90">
        <f>IF(VLOOKUP(I2857,属性值!A:B,2,FALSE)&gt;16,"",IF(P2857="","",INT(VLOOKUP(P2857,属性值!I:O,R2857+1,FALSE)*VLOOKUP(I2857,属性值!A:D,3,FALSE))))</f>
        <v>228</v>
      </c>
      <c r="AB2857" s="90">
        <f>IF(VLOOKUP(I2857,属性值!A:B,2,FALSE)&gt;16,"",IF(P2857="","",INT(VLOOKUP(P2857,属性值!I:O,R2857+1,FALSE)*VLOOKUP(I2857,属性值!A:D,4,FALSE))))</f>
        <v>114</v>
      </c>
      <c r="AC2857" s="90">
        <v>58</v>
      </c>
      <c r="AD2857" s="90" t="str">
        <f>IF(AC2857="","",VLOOKUP(AC2857,状态名词!A:C,2,FALSE))</f>
        <v>vit</v>
      </c>
      <c r="AE2857" s="90" t="str">
        <f>IF(AC2857="","",VLOOKUP(AC2857,状态名词!A:C,3,FALSE))</f>
        <v>体力</v>
      </c>
      <c r="AF2857" s="90">
        <v>40</v>
      </c>
    </row>
    <row r="2858" spans="1:32">
      <c r="I2858" s="90" t="str">
        <f>IF(H2858="",I2857,VLOOKUP(H2858,装备类型!A:B,2,FALSE))</f>
        <v>腿部</v>
      </c>
      <c r="J2858" s="90">
        <v>3</v>
      </c>
      <c r="K2858" s="90" t="s">
        <v>3212</v>
      </c>
      <c r="L2858" s="90" t="s">
        <v>4186</v>
      </c>
      <c r="O2858" s="90">
        <v>1</v>
      </c>
      <c r="P2858" s="90">
        <v>30</v>
      </c>
      <c r="Q2858" s="55">
        <f t="shared" si="92"/>
        <v>33</v>
      </c>
      <c r="R2858" s="90">
        <v>3</v>
      </c>
      <c r="T2858" s="90" t="s">
        <v>3507</v>
      </c>
      <c r="Y2858" s="90" t="str">
        <f>IF(VLOOKUP(I2858,属性值!A:F,2,FALSE)&lt;17,"",IF(P2858="","",INT(VLOOKUP(P2858,属性值!A:G,R2858+1,FALSE)*VLOOKUP(I2858,属性值!A:F,5,FALSE))))</f>
        <v/>
      </c>
      <c r="Z2858" s="90" t="str">
        <f t="shared" si="93"/>
        <v/>
      </c>
      <c r="AA2858" s="90">
        <f>IF(VLOOKUP(I2858,属性值!A:B,2,FALSE)&gt;16,"",IF(P2858="","",INT(VLOOKUP(P2858,属性值!I:O,R2858+1,FALSE)*VLOOKUP(I2858,属性值!A:D,3,FALSE))))</f>
        <v>342</v>
      </c>
      <c r="AB2858" s="90">
        <f>IF(VLOOKUP(I2858,属性值!A:B,2,FALSE)&gt;16,"",IF(P2858="","",INT(VLOOKUP(P2858,属性值!I:O,R2858+1,FALSE)*VLOOKUP(I2858,属性值!A:D,4,FALSE))))</f>
        <v>171</v>
      </c>
      <c r="AC2858" s="90">
        <v>58</v>
      </c>
      <c r="AD2858" s="90" t="str">
        <f>IF(AC2858="","",VLOOKUP(AC2858,状态名词!A:C,2,FALSE))</f>
        <v>vit</v>
      </c>
      <c r="AE2858" s="90" t="str">
        <f>IF(AC2858="","",VLOOKUP(AC2858,状态名词!A:C,3,FALSE))</f>
        <v>体力</v>
      </c>
      <c r="AF2858" s="90">
        <v>50</v>
      </c>
    </row>
    <row r="2859" spans="1:32">
      <c r="I2859" s="90" t="str">
        <f>IF(H2859="",I2858,VLOOKUP(H2859,装备类型!A:B,2,FALSE))</f>
        <v>腿部</v>
      </c>
      <c r="L2859" s="90" t="s">
        <v>225</v>
      </c>
      <c r="Q2859" s="55" t="str">
        <f t="shared" si="92"/>
        <v/>
      </c>
      <c r="Y2859" s="90" t="str">
        <f>IF(VLOOKUP(I2859,属性值!A:F,2,FALSE)&lt;17,"",IF(P2859="","",INT(VLOOKUP(P2859,属性值!A:G,R2859+1,FALSE)*VLOOKUP(I2859,属性值!A:F,5,FALSE))))</f>
        <v/>
      </c>
      <c r="Z2859" s="90" t="str">
        <f t="shared" si="93"/>
        <v/>
      </c>
      <c r="AA2859" s="90" t="str">
        <f>IF(VLOOKUP(I2859,属性值!A:B,2,FALSE)&gt;16,"",IF(P2859="","",INT(VLOOKUP(P2859,属性值!I:O,R2859+1,FALSE)*VLOOKUP(I2859,属性值!A:D,3,FALSE))))</f>
        <v/>
      </c>
      <c r="AB2859" s="90" t="str">
        <f>IF(VLOOKUP(I2859,属性值!A:B,2,FALSE)&gt;16,"",IF(P2859="","",INT(VLOOKUP(P2859,属性值!I:O,R2859+1,FALSE)*VLOOKUP(I2859,属性值!A:D,4,FALSE))))</f>
        <v/>
      </c>
      <c r="AC2859" s="90">
        <v>21</v>
      </c>
      <c r="AD2859" s="90" t="str">
        <f>IF(AC2859="","",VLOOKUP(AC2859,状态名词!A:C,2,FALSE))</f>
        <v>speed</v>
      </c>
      <c r="AE2859" s="90" t="str">
        <f>IF(AC2859="","",VLOOKUP(AC2859,状态名词!A:C,3,FALSE))</f>
        <v>速度+</v>
      </c>
      <c r="AF2859" s="90">
        <v>250</v>
      </c>
    </row>
    <row r="2860" spans="1:32">
      <c r="I2860" s="90" t="str">
        <f>IF(H2860="",I2859,VLOOKUP(H2860,装备类型!A:B,2,FALSE))</f>
        <v>腿部</v>
      </c>
      <c r="J2860" s="90">
        <v>4</v>
      </c>
      <c r="K2860" s="90" t="s">
        <v>3213</v>
      </c>
      <c r="L2860" s="90" t="s">
        <v>4186</v>
      </c>
      <c r="O2860" s="90">
        <v>1</v>
      </c>
      <c r="P2860" s="90">
        <v>40</v>
      </c>
      <c r="Q2860" s="55">
        <f t="shared" si="92"/>
        <v>45</v>
      </c>
      <c r="R2860" s="90">
        <v>4</v>
      </c>
      <c r="T2860" s="90" t="s">
        <v>3507</v>
      </c>
      <c r="Y2860" s="90" t="str">
        <f>IF(VLOOKUP(I2860,属性值!A:F,2,FALSE)&lt;17,"",IF(P2860="","",INT(VLOOKUP(P2860,属性值!A:G,R2860+1,FALSE)*VLOOKUP(I2860,属性值!A:F,5,FALSE))))</f>
        <v/>
      </c>
      <c r="Z2860" s="90" t="str">
        <f t="shared" si="93"/>
        <v/>
      </c>
      <c r="AA2860" s="90">
        <f>IF(VLOOKUP(I2860,属性值!A:B,2,FALSE)&gt;16,"",IF(P2860="","",INT(VLOOKUP(P2860,属性值!I:O,R2860+1,FALSE)*VLOOKUP(I2860,属性值!A:D,3,FALSE))))</f>
        <v>572</v>
      </c>
      <c r="AB2860" s="90">
        <f>IF(VLOOKUP(I2860,属性值!A:B,2,FALSE)&gt;16,"",IF(P2860="","",INT(VLOOKUP(P2860,属性值!I:O,R2860+1,FALSE)*VLOOKUP(I2860,属性值!A:D,4,FALSE))))</f>
        <v>286</v>
      </c>
      <c r="AC2860" s="90">
        <v>58</v>
      </c>
      <c r="AD2860" s="90" t="str">
        <f>IF(AC2860="","",VLOOKUP(AC2860,状态名词!A:C,2,FALSE))</f>
        <v>vit</v>
      </c>
      <c r="AE2860" s="90" t="str">
        <f>IF(AC2860="","",VLOOKUP(AC2860,状态名词!A:C,3,FALSE))</f>
        <v>体力</v>
      </c>
      <c r="AF2860" s="90">
        <v>60</v>
      </c>
    </row>
    <row r="2861" spans="1:32">
      <c r="I2861" s="90" t="str">
        <f>IF(H2861="",I2860,VLOOKUP(H2861,装备类型!A:B,2,FALSE))</f>
        <v>腿部</v>
      </c>
      <c r="L2861" s="90" t="s">
        <v>225</v>
      </c>
      <c r="Q2861" s="55" t="str">
        <f t="shared" si="92"/>
        <v/>
      </c>
      <c r="Y2861" s="90" t="str">
        <f>IF(VLOOKUP(I2861,属性值!A:F,2,FALSE)&lt;17,"",IF(P2861="","",INT(VLOOKUP(P2861,属性值!A:G,R2861+1,FALSE)*VLOOKUP(I2861,属性值!A:F,5,FALSE))))</f>
        <v/>
      </c>
      <c r="Z2861" s="90" t="str">
        <f t="shared" si="93"/>
        <v/>
      </c>
      <c r="AA2861" s="90" t="str">
        <f>IF(VLOOKUP(I2861,属性值!A:B,2,FALSE)&gt;16,"",IF(P2861="","",INT(VLOOKUP(P2861,属性值!I:O,R2861+1,FALSE)*VLOOKUP(I2861,属性值!A:D,3,FALSE))))</f>
        <v/>
      </c>
      <c r="AB2861" s="90" t="str">
        <f>IF(VLOOKUP(I2861,属性值!A:B,2,FALSE)&gt;16,"",IF(P2861="","",INT(VLOOKUP(P2861,属性值!I:O,R2861+1,FALSE)*VLOOKUP(I2861,属性值!A:D,4,FALSE))))</f>
        <v/>
      </c>
      <c r="AC2861" s="90">
        <v>21</v>
      </c>
      <c r="AD2861" s="90" t="str">
        <f>IF(AC2861="","",VLOOKUP(AC2861,状态名词!A:C,2,FALSE))</f>
        <v>speed</v>
      </c>
      <c r="AE2861" s="90" t="str">
        <f>IF(AC2861="","",VLOOKUP(AC2861,状态名词!A:C,3,FALSE))</f>
        <v>速度+</v>
      </c>
      <c r="AF2861" s="90">
        <v>300</v>
      </c>
    </row>
    <row r="2862" spans="1:32">
      <c r="I2862" s="90" t="str">
        <f>IF(H2862="",I2861,VLOOKUP(H2862,装备类型!A:B,2,FALSE))</f>
        <v>腿部</v>
      </c>
      <c r="L2862" s="90" t="s">
        <v>225</v>
      </c>
      <c r="Q2862" s="55" t="str">
        <f t="shared" si="92"/>
        <v/>
      </c>
      <c r="Y2862" s="90" t="str">
        <f>IF(VLOOKUP(I2862,属性值!A:F,2,FALSE)&lt;17,"",IF(P2862="","",INT(VLOOKUP(P2862,属性值!A:G,R2862+1,FALSE)*VLOOKUP(I2862,属性值!A:F,5,FALSE))))</f>
        <v/>
      </c>
      <c r="Z2862" s="90" t="str">
        <f t="shared" si="93"/>
        <v/>
      </c>
      <c r="AA2862" s="90" t="str">
        <f>IF(VLOOKUP(I2862,属性值!A:B,2,FALSE)&gt;16,"",IF(P2862="","",INT(VLOOKUP(P2862,属性值!I:O,R2862+1,FALSE)*VLOOKUP(I2862,属性值!A:D,3,FALSE))))</f>
        <v/>
      </c>
      <c r="AB2862" s="90" t="str">
        <f>IF(VLOOKUP(I2862,属性值!A:B,2,FALSE)&gt;16,"",IF(P2862="","",INT(VLOOKUP(P2862,属性值!I:O,R2862+1,FALSE)*VLOOKUP(I2862,属性值!A:D,4,FALSE))))</f>
        <v/>
      </c>
      <c r="AC2862" s="90">
        <v>70</v>
      </c>
      <c r="AD2862" s="90" t="str">
        <f>IF(AC2862="","",VLOOKUP(AC2862,状态名词!A:C,2,FALSE))</f>
        <v>eva</v>
      </c>
      <c r="AE2862" s="90" t="str">
        <f>IF(AC2862="","",VLOOKUP(AC2862,状态名词!A:C,3,FALSE))</f>
        <v>回避率</v>
      </c>
      <c r="AF2862" s="90">
        <v>140</v>
      </c>
    </row>
    <row r="2863" spans="1:32">
      <c r="I2863" s="90" t="str">
        <f>IF(H2863="",I2862,VLOOKUP(H2863,装备类型!A:B,2,FALSE))</f>
        <v>腿部</v>
      </c>
      <c r="J2863" s="90">
        <v>5</v>
      </c>
      <c r="K2863" s="90" t="s">
        <v>3214</v>
      </c>
      <c r="L2863" s="90" t="s">
        <v>4186</v>
      </c>
      <c r="O2863" s="90">
        <v>1</v>
      </c>
      <c r="P2863" s="90">
        <v>50</v>
      </c>
      <c r="Q2863" s="55">
        <f t="shared" si="92"/>
        <v>57</v>
      </c>
      <c r="R2863" s="90">
        <v>5</v>
      </c>
      <c r="T2863" s="90" t="s">
        <v>3507</v>
      </c>
      <c r="U2863" s="90">
        <v>33561</v>
      </c>
      <c r="Y2863" s="90" t="str">
        <f>IF(VLOOKUP(I2863,属性值!A:F,2,FALSE)&lt;17,"",IF(P2863="","",INT(VLOOKUP(P2863,属性值!A:G,R2863+1,FALSE)*VLOOKUP(I2863,属性值!A:F,5,FALSE))))</f>
        <v/>
      </c>
      <c r="Z2863" s="90" t="str">
        <f t="shared" si="93"/>
        <v/>
      </c>
      <c r="AA2863" s="90">
        <f>IF(VLOOKUP(I2863,属性值!A:B,2,FALSE)&gt;16,"",IF(P2863="","",INT(VLOOKUP(P2863,属性值!I:O,R2863+1,FALSE)*VLOOKUP(I2863,属性值!A:D,3,FALSE))))</f>
        <v>979</v>
      </c>
      <c r="AB2863" s="90">
        <f>IF(VLOOKUP(I2863,属性值!A:B,2,FALSE)&gt;16,"",IF(P2863="","",INT(VLOOKUP(P2863,属性值!I:O,R2863+1,FALSE)*VLOOKUP(I2863,属性值!A:D,4,FALSE))))</f>
        <v>489</v>
      </c>
      <c r="AC2863" s="90">
        <v>58</v>
      </c>
      <c r="AD2863" s="90" t="str">
        <f>IF(AC2863="","",VLOOKUP(AC2863,状态名词!A:C,2,FALSE))</f>
        <v>vit</v>
      </c>
      <c r="AE2863" s="90" t="str">
        <f>IF(AC2863="","",VLOOKUP(AC2863,状态名词!A:C,3,FALSE))</f>
        <v>体力</v>
      </c>
      <c r="AF2863" s="90">
        <v>80</v>
      </c>
    </row>
    <row r="2864" spans="1:32">
      <c r="I2864" s="90" t="str">
        <f>IF(H2864="",I2863,VLOOKUP(H2864,装备类型!A:B,2,FALSE))</f>
        <v>腿部</v>
      </c>
      <c r="L2864" s="90" t="s">
        <v>225</v>
      </c>
      <c r="Q2864" s="55" t="str">
        <f t="shared" si="92"/>
        <v/>
      </c>
      <c r="Y2864" s="90" t="str">
        <f>IF(VLOOKUP(I2864,属性值!A:F,2,FALSE)&lt;17,"",IF(P2864="","",INT(VLOOKUP(P2864,属性值!A:G,R2864+1,FALSE)*VLOOKUP(I2864,属性值!A:F,5,FALSE))))</f>
        <v/>
      </c>
      <c r="Z2864" s="90" t="str">
        <f t="shared" si="93"/>
        <v/>
      </c>
      <c r="AA2864" s="90" t="str">
        <f>IF(VLOOKUP(I2864,属性值!A:B,2,FALSE)&gt;16,"",IF(P2864="","",INT(VLOOKUP(P2864,属性值!I:O,R2864+1,FALSE)*VLOOKUP(I2864,属性值!A:D,3,FALSE))))</f>
        <v/>
      </c>
      <c r="AB2864" s="90" t="str">
        <f>IF(VLOOKUP(I2864,属性值!A:B,2,FALSE)&gt;16,"",IF(P2864="","",INT(VLOOKUP(P2864,属性值!I:O,R2864+1,FALSE)*VLOOKUP(I2864,属性值!A:D,4,FALSE))))</f>
        <v/>
      </c>
      <c r="AC2864" s="90">
        <v>21</v>
      </c>
      <c r="AD2864" s="90" t="str">
        <f>IF(AC2864="","",VLOOKUP(AC2864,状态名词!A:C,2,FALSE))</f>
        <v>speed</v>
      </c>
      <c r="AE2864" s="90" t="str">
        <f>IF(AC2864="","",VLOOKUP(AC2864,状态名词!A:C,3,FALSE))</f>
        <v>速度+</v>
      </c>
      <c r="AF2864" s="90">
        <v>400</v>
      </c>
    </row>
    <row r="2865" spans="1:32">
      <c r="I2865" s="90" t="str">
        <f>IF(H2865="",I2864,VLOOKUP(H2865,装备类型!A:B,2,FALSE))</f>
        <v>腿部</v>
      </c>
      <c r="L2865" s="90" t="s">
        <v>225</v>
      </c>
      <c r="Q2865" s="55" t="str">
        <f t="shared" si="92"/>
        <v/>
      </c>
      <c r="Y2865" s="90" t="str">
        <f>IF(VLOOKUP(I2865,属性值!A:F,2,FALSE)&lt;17,"",IF(P2865="","",INT(VLOOKUP(P2865,属性值!A:G,R2865+1,FALSE)*VLOOKUP(I2865,属性值!A:F,5,FALSE))))</f>
        <v/>
      </c>
      <c r="Z2865" s="90" t="str">
        <f t="shared" si="93"/>
        <v/>
      </c>
      <c r="AA2865" s="90" t="str">
        <f>IF(VLOOKUP(I2865,属性值!A:B,2,FALSE)&gt;16,"",IF(P2865="","",INT(VLOOKUP(P2865,属性值!I:O,R2865+1,FALSE)*VLOOKUP(I2865,属性值!A:D,3,FALSE))))</f>
        <v/>
      </c>
      <c r="AB2865" s="90" t="str">
        <f>IF(VLOOKUP(I2865,属性值!A:B,2,FALSE)&gt;16,"",IF(P2865="","",INT(VLOOKUP(P2865,属性值!I:O,R2865+1,FALSE)*VLOOKUP(I2865,属性值!A:D,4,FALSE))))</f>
        <v/>
      </c>
      <c r="AC2865" s="90">
        <v>70</v>
      </c>
      <c r="AD2865" s="90" t="str">
        <f>IF(AC2865="","",VLOOKUP(AC2865,状态名词!A:C,2,FALSE))</f>
        <v>eva</v>
      </c>
      <c r="AE2865" s="90" t="str">
        <f>IF(AC2865="","",VLOOKUP(AC2865,状态名词!A:C,3,FALSE))</f>
        <v>回避率</v>
      </c>
      <c r="AF2865" s="90">
        <v>200</v>
      </c>
    </row>
    <row r="2866" spans="1:32">
      <c r="I2866" s="90" t="str">
        <f>IF(H2866="",I2865,VLOOKUP(H2866,装备类型!A:B,2,FALSE))</f>
        <v>腿部</v>
      </c>
      <c r="J2866" s="90">
        <v>6</v>
      </c>
      <c r="K2866" s="90" t="s">
        <v>3215</v>
      </c>
      <c r="L2866" s="90" t="s">
        <v>4186</v>
      </c>
      <c r="O2866" s="90">
        <v>1</v>
      </c>
      <c r="P2866" s="90">
        <v>60</v>
      </c>
      <c r="Q2866" s="55">
        <f t="shared" si="92"/>
        <v>67</v>
      </c>
      <c r="R2866" s="90">
        <v>5</v>
      </c>
      <c r="T2866" s="90" t="s">
        <v>3507</v>
      </c>
      <c r="U2866" s="90">
        <v>33562</v>
      </c>
      <c r="Y2866" s="90" t="str">
        <f>IF(VLOOKUP(I2866,属性值!A:F,2,FALSE)&lt;17,"",IF(P2866="","",INT(VLOOKUP(P2866,属性值!A:G,R2866+1,FALSE)*VLOOKUP(I2866,属性值!A:F,5,FALSE))))</f>
        <v/>
      </c>
      <c r="Z2866" s="90" t="str">
        <f t="shared" si="93"/>
        <v/>
      </c>
      <c r="AA2866" s="90">
        <f>IF(VLOOKUP(I2866,属性值!A:B,2,FALSE)&gt;16,"",IF(P2866="","",INT(VLOOKUP(P2866,属性值!I:O,R2866+1,FALSE)*VLOOKUP(I2866,属性值!A:D,3,FALSE))))</f>
        <v>1285</v>
      </c>
      <c r="AB2866" s="90">
        <f>IF(VLOOKUP(I2866,属性值!A:B,2,FALSE)&gt;16,"",IF(P2866="","",INT(VLOOKUP(P2866,属性值!I:O,R2866+1,FALSE)*VLOOKUP(I2866,属性值!A:D,4,FALSE))))</f>
        <v>642</v>
      </c>
      <c r="AC2866" s="90">
        <v>58</v>
      </c>
      <c r="AD2866" s="90" t="str">
        <f>IF(AC2866="","",VLOOKUP(AC2866,状态名词!A:C,2,FALSE))</f>
        <v>vit</v>
      </c>
      <c r="AE2866" s="90" t="str">
        <f>IF(AC2866="","",VLOOKUP(AC2866,状态名词!A:C,3,FALSE))</f>
        <v>体力</v>
      </c>
      <c r="AF2866" s="90">
        <v>85</v>
      </c>
    </row>
    <row r="2867" spans="1:32">
      <c r="I2867" s="90" t="str">
        <f>IF(H2867="",I2866,VLOOKUP(H2867,装备类型!A:B,2,FALSE))</f>
        <v>腿部</v>
      </c>
      <c r="L2867" s="90" t="s">
        <v>225</v>
      </c>
      <c r="Q2867" s="55" t="str">
        <f t="shared" si="92"/>
        <v/>
      </c>
      <c r="Y2867" s="90" t="str">
        <f>IF(VLOOKUP(I2867,属性值!A:F,2,FALSE)&lt;17,"",IF(P2867="","",INT(VLOOKUP(P2867,属性值!A:G,R2867+1,FALSE)*VLOOKUP(I2867,属性值!A:F,5,FALSE))))</f>
        <v/>
      </c>
      <c r="Z2867" s="90" t="str">
        <f t="shared" si="93"/>
        <v/>
      </c>
      <c r="AA2867" s="90" t="str">
        <f>IF(VLOOKUP(I2867,属性值!A:B,2,FALSE)&gt;16,"",IF(P2867="","",INT(VLOOKUP(P2867,属性值!I:O,R2867+1,FALSE)*VLOOKUP(I2867,属性值!A:D,3,FALSE))))</f>
        <v/>
      </c>
      <c r="AB2867" s="90" t="str">
        <f>IF(VLOOKUP(I2867,属性值!A:B,2,FALSE)&gt;16,"",IF(P2867="","",INT(VLOOKUP(P2867,属性值!I:O,R2867+1,FALSE)*VLOOKUP(I2867,属性值!A:D,4,FALSE))))</f>
        <v/>
      </c>
      <c r="AC2867" s="90">
        <v>21</v>
      </c>
      <c r="AD2867" s="90" t="str">
        <f>IF(AC2867="","",VLOOKUP(AC2867,状态名词!A:C,2,FALSE))</f>
        <v>speed</v>
      </c>
      <c r="AE2867" s="90" t="str">
        <f>IF(AC2867="","",VLOOKUP(AC2867,状态名词!A:C,3,FALSE))</f>
        <v>速度+</v>
      </c>
      <c r="AF2867" s="90">
        <v>440</v>
      </c>
    </row>
    <row r="2868" spans="1:32">
      <c r="I2868" s="90" t="str">
        <f>IF(H2868="",I2867,VLOOKUP(H2868,装备类型!A:B,2,FALSE))</f>
        <v>腿部</v>
      </c>
      <c r="L2868" s="90" t="s">
        <v>225</v>
      </c>
      <c r="Q2868" s="55" t="str">
        <f t="shared" si="92"/>
        <v/>
      </c>
      <c r="Y2868" s="90" t="str">
        <f>IF(VLOOKUP(I2868,属性值!A:F,2,FALSE)&lt;17,"",IF(P2868="","",INT(VLOOKUP(P2868,属性值!A:G,R2868+1,FALSE)*VLOOKUP(I2868,属性值!A:F,5,FALSE))))</f>
        <v/>
      </c>
      <c r="Z2868" s="90" t="str">
        <f t="shared" si="93"/>
        <v/>
      </c>
      <c r="AA2868" s="90" t="str">
        <f>IF(VLOOKUP(I2868,属性值!A:B,2,FALSE)&gt;16,"",IF(P2868="","",INT(VLOOKUP(P2868,属性值!I:O,R2868+1,FALSE)*VLOOKUP(I2868,属性值!A:D,3,FALSE))))</f>
        <v/>
      </c>
      <c r="AB2868" s="90" t="str">
        <f>IF(VLOOKUP(I2868,属性值!A:B,2,FALSE)&gt;16,"",IF(P2868="","",INT(VLOOKUP(P2868,属性值!I:O,R2868+1,FALSE)*VLOOKUP(I2868,属性值!A:D,4,FALSE))))</f>
        <v/>
      </c>
      <c r="AC2868" s="90">
        <v>70</v>
      </c>
      <c r="AD2868" s="90" t="str">
        <f>IF(AC2868="","",VLOOKUP(AC2868,状态名词!A:C,2,FALSE))</f>
        <v>eva</v>
      </c>
      <c r="AE2868" s="90" t="str">
        <f>IF(AC2868="","",VLOOKUP(AC2868,状态名词!A:C,3,FALSE))</f>
        <v>回避率</v>
      </c>
      <c r="AF2868" s="90">
        <v>220</v>
      </c>
    </row>
    <row r="2869" spans="1:32">
      <c r="A2869" s="90">
        <v>16322</v>
      </c>
      <c r="B2869" s="90">
        <v>10</v>
      </c>
      <c r="C2869" s="90">
        <v>1</v>
      </c>
      <c r="D2869" s="90">
        <v>10</v>
      </c>
      <c r="E2869" s="90">
        <v>3</v>
      </c>
      <c r="H2869" s="90">
        <v>14</v>
      </c>
      <c r="I2869" s="90" t="str">
        <f>IF(H2869="",I2868,VLOOKUP(H2869,装备类型!A:B,2,FALSE))</f>
        <v>戒指</v>
      </c>
      <c r="J2869" s="90">
        <v>1</v>
      </c>
      <c r="K2869" s="90" t="s">
        <v>2980</v>
      </c>
      <c r="L2869" s="90" t="s">
        <v>6487</v>
      </c>
      <c r="O2869" s="90">
        <v>1</v>
      </c>
      <c r="P2869" s="90">
        <v>10</v>
      </c>
      <c r="Q2869" s="55">
        <f t="shared" si="92"/>
        <v>10</v>
      </c>
      <c r="R2869" s="90">
        <v>1</v>
      </c>
      <c r="T2869" s="90" t="s">
        <v>3305</v>
      </c>
      <c r="Y2869" s="90" t="str">
        <f>IF(VLOOKUP(I2869,属性值!A:F,2,FALSE)&lt;17,"",IF(P2869="","",INT(VLOOKUP(P2869,属性值!A:G,R2869+1,FALSE)*VLOOKUP(I2869,属性值!A:F,5,FALSE))))</f>
        <v/>
      </c>
      <c r="Z2869" s="90" t="str">
        <f t="shared" si="93"/>
        <v/>
      </c>
      <c r="AA2869" s="90">
        <f>IF(VLOOKUP(I2869,属性值!A:B,2,FALSE)&gt;16,"",IF(P2869="","",INT(VLOOKUP(P2869,属性值!I:O,R2869+1,FALSE)*VLOOKUP(I2869,属性值!A:D,3,FALSE))))</f>
        <v>65</v>
      </c>
      <c r="AB2869" s="90">
        <f>IF(VLOOKUP(I2869,属性值!A:B,2,FALSE)&gt;16,"",IF(P2869="","",INT(VLOOKUP(P2869,属性值!I:O,R2869+1,FALSE)*VLOOKUP(I2869,属性值!A:D,4,FALSE))))</f>
        <v>130</v>
      </c>
      <c r="AD2869" s="90" t="str">
        <f>IF(AC2869="","",VLOOKUP(AC2869,状态名词!A:C,2,FALSE))</f>
        <v/>
      </c>
      <c r="AE2869" s="90" t="str">
        <f>IF(AC2869="","",VLOOKUP(AC2869,状态名词!A:C,3,FALSE))</f>
        <v/>
      </c>
    </row>
    <row r="2870" spans="1:32">
      <c r="I2870" s="90" t="str">
        <f>IF(H2870="",I2869,VLOOKUP(H2870,装备类型!A:B,2,FALSE))</f>
        <v>戒指</v>
      </c>
      <c r="J2870" s="90">
        <v>2</v>
      </c>
      <c r="K2870" s="90" t="s">
        <v>2981</v>
      </c>
      <c r="L2870" s="90" t="s">
        <v>4186</v>
      </c>
      <c r="O2870" s="90">
        <v>1</v>
      </c>
      <c r="P2870" s="90">
        <v>20</v>
      </c>
      <c r="Q2870" s="55">
        <f t="shared" si="92"/>
        <v>21</v>
      </c>
      <c r="R2870" s="90">
        <v>2</v>
      </c>
      <c r="T2870" s="90" t="s">
        <v>3305</v>
      </c>
      <c r="Y2870" s="90" t="str">
        <f>IF(VLOOKUP(I2870,属性值!A:F,2,FALSE)&lt;17,"",IF(P2870="","",INT(VLOOKUP(P2870,属性值!A:G,R2870+1,FALSE)*VLOOKUP(I2870,属性值!A:F,5,FALSE))))</f>
        <v/>
      </c>
      <c r="Z2870" s="90" t="str">
        <f t="shared" si="93"/>
        <v/>
      </c>
      <c r="AA2870" s="90">
        <f>IF(VLOOKUP(I2870,属性值!A:B,2,FALSE)&gt;16,"",IF(P2870="","",INT(VLOOKUP(P2870,属性值!I:O,R2870+1,FALSE)*VLOOKUP(I2870,属性值!A:D,3,FALSE))))</f>
        <v>114</v>
      </c>
      <c r="AB2870" s="90">
        <f>IF(VLOOKUP(I2870,属性值!A:B,2,FALSE)&gt;16,"",IF(P2870="","",INT(VLOOKUP(P2870,属性值!I:O,R2870+1,FALSE)*VLOOKUP(I2870,属性值!A:D,4,FALSE))))</f>
        <v>228</v>
      </c>
      <c r="AC2870" s="90">
        <v>54</v>
      </c>
      <c r="AD2870" s="90" t="str">
        <f>IF(AC2870="","",VLOOKUP(AC2870,状态名词!A:C,2,FALSE))</f>
        <v>spi</v>
      </c>
      <c r="AE2870" s="90" t="str">
        <f>IF(AC2870="","",VLOOKUP(AC2870,状态名词!A:C,3,FALSE))</f>
        <v>精神</v>
      </c>
      <c r="AF2870" s="90">
        <v>60</v>
      </c>
    </row>
    <row r="2871" spans="1:32">
      <c r="I2871" s="90" t="str">
        <f>IF(H2871="",I2870,VLOOKUP(H2871,装备类型!A:B,2,FALSE))</f>
        <v>戒指</v>
      </c>
      <c r="J2871" s="90">
        <v>3</v>
      </c>
      <c r="K2871" s="90" t="s">
        <v>2982</v>
      </c>
      <c r="L2871" s="90" t="s">
        <v>4186</v>
      </c>
      <c r="O2871" s="90">
        <v>1</v>
      </c>
      <c r="P2871" s="90">
        <v>30</v>
      </c>
      <c r="Q2871" s="55">
        <f t="shared" si="92"/>
        <v>33</v>
      </c>
      <c r="R2871" s="90">
        <v>3</v>
      </c>
      <c r="T2871" s="90" t="s">
        <v>3305</v>
      </c>
      <c r="Y2871" s="90" t="str">
        <f>IF(VLOOKUP(I2871,属性值!A:F,2,FALSE)&lt;17,"",IF(P2871="","",INT(VLOOKUP(P2871,属性值!A:G,R2871+1,FALSE)*VLOOKUP(I2871,属性值!A:F,5,FALSE))))</f>
        <v/>
      </c>
      <c r="Z2871" s="90" t="str">
        <f t="shared" si="93"/>
        <v/>
      </c>
      <c r="AA2871" s="90">
        <f>IF(VLOOKUP(I2871,属性值!A:B,2,FALSE)&gt;16,"",IF(P2871="","",INT(VLOOKUP(P2871,属性值!I:O,R2871+1,FALSE)*VLOOKUP(I2871,属性值!A:D,3,FALSE))))</f>
        <v>171</v>
      </c>
      <c r="AB2871" s="90">
        <f>IF(VLOOKUP(I2871,属性值!A:B,2,FALSE)&gt;16,"",IF(P2871="","",INT(VLOOKUP(P2871,属性值!I:O,R2871+1,FALSE)*VLOOKUP(I2871,属性值!A:D,4,FALSE))))</f>
        <v>342</v>
      </c>
      <c r="AC2871" s="90">
        <v>54</v>
      </c>
      <c r="AD2871" s="90" t="str">
        <f>IF(AC2871="","",VLOOKUP(AC2871,状态名词!A:C,2,FALSE))</f>
        <v>spi</v>
      </c>
      <c r="AE2871" s="90" t="str">
        <f>IF(AC2871="","",VLOOKUP(AC2871,状态名词!A:C,3,FALSE))</f>
        <v>精神</v>
      </c>
      <c r="AF2871" s="90">
        <v>80</v>
      </c>
    </row>
    <row r="2872" spans="1:32">
      <c r="I2872" s="90" t="str">
        <f>IF(H2872="",I2871,VLOOKUP(H2872,装备类型!A:B,2,FALSE))</f>
        <v>戒指</v>
      </c>
      <c r="L2872" s="90" t="s">
        <v>225</v>
      </c>
      <c r="Q2872" s="55" t="str">
        <f t="shared" si="92"/>
        <v/>
      </c>
      <c r="Y2872" s="90" t="str">
        <f>IF(VLOOKUP(I2872,属性值!A:F,2,FALSE)&lt;17,"",IF(P2872="","",INT(VLOOKUP(P2872,属性值!A:G,R2872+1,FALSE)*VLOOKUP(I2872,属性值!A:F,5,FALSE))))</f>
        <v/>
      </c>
      <c r="Z2872" s="90" t="str">
        <f t="shared" si="93"/>
        <v/>
      </c>
      <c r="AA2872" s="90" t="str">
        <f>IF(VLOOKUP(I2872,属性值!A:B,2,FALSE)&gt;16,"",IF(P2872="","",INT(VLOOKUP(P2872,属性值!I:O,R2872+1,FALSE)*VLOOKUP(I2872,属性值!A:D,3,FALSE))))</f>
        <v/>
      </c>
      <c r="AB2872" s="90" t="str">
        <f>IF(VLOOKUP(I2872,属性值!A:B,2,FALSE)&gt;16,"",IF(P2872="","",INT(VLOOKUP(P2872,属性值!I:O,R2872+1,FALSE)*VLOOKUP(I2872,属性值!A:D,4,FALSE))))</f>
        <v/>
      </c>
      <c r="AC2872" s="90">
        <v>23</v>
      </c>
      <c r="AD2872" s="90" t="str">
        <f>IF(AC2872="","",VLOOKUP(AC2872,状态名词!A:C,2,FALSE))</f>
        <v>steal</v>
      </c>
      <c r="AE2872" s="90" t="str">
        <f>IF(AC2872="","",VLOOKUP(AC2872,状态名词!A:C,3,FALSE))</f>
        <v>生命偷取</v>
      </c>
      <c r="AF2872" s="90">
        <v>250</v>
      </c>
    </row>
    <row r="2873" spans="1:32">
      <c r="I2873" s="90" t="str">
        <f>IF(H2873="",I2872,VLOOKUP(H2873,装备类型!A:B,2,FALSE))</f>
        <v>戒指</v>
      </c>
      <c r="J2873" s="90">
        <v>4</v>
      </c>
      <c r="K2873" s="90" t="s">
        <v>2983</v>
      </c>
      <c r="L2873" s="90" t="s">
        <v>4186</v>
      </c>
      <c r="O2873" s="90">
        <v>1</v>
      </c>
      <c r="P2873" s="90">
        <v>40</v>
      </c>
      <c r="Q2873" s="55">
        <f t="shared" si="92"/>
        <v>45</v>
      </c>
      <c r="R2873" s="90">
        <v>4</v>
      </c>
      <c r="T2873" s="90" t="s">
        <v>3305</v>
      </c>
      <c r="Y2873" s="90" t="str">
        <f>IF(VLOOKUP(I2873,属性值!A:F,2,FALSE)&lt;17,"",IF(P2873="","",INT(VLOOKUP(P2873,属性值!A:G,R2873+1,FALSE)*VLOOKUP(I2873,属性值!A:F,5,FALSE))))</f>
        <v/>
      </c>
      <c r="Z2873" s="90" t="str">
        <f t="shared" si="93"/>
        <v/>
      </c>
      <c r="AA2873" s="90">
        <f>IF(VLOOKUP(I2873,属性值!A:B,2,FALSE)&gt;16,"",IF(P2873="","",INT(VLOOKUP(P2873,属性值!I:O,R2873+1,FALSE)*VLOOKUP(I2873,属性值!A:D,3,FALSE))))</f>
        <v>286</v>
      </c>
      <c r="AB2873" s="90">
        <f>IF(VLOOKUP(I2873,属性值!A:B,2,FALSE)&gt;16,"",IF(P2873="","",INT(VLOOKUP(P2873,属性值!I:O,R2873+1,FALSE)*VLOOKUP(I2873,属性值!A:D,4,FALSE))))</f>
        <v>572</v>
      </c>
      <c r="AC2873" s="90">
        <v>54</v>
      </c>
      <c r="AD2873" s="90" t="str">
        <f>IF(AC2873="","",VLOOKUP(AC2873,状态名词!A:C,2,FALSE))</f>
        <v>spi</v>
      </c>
      <c r="AE2873" s="90" t="str">
        <f>IF(AC2873="","",VLOOKUP(AC2873,状态名词!A:C,3,FALSE))</f>
        <v>精神</v>
      </c>
      <c r="AF2873" s="90">
        <v>100</v>
      </c>
    </row>
    <row r="2874" spans="1:32">
      <c r="I2874" s="90" t="str">
        <f>IF(H2874="",I2873,VLOOKUP(H2874,装备类型!A:B,2,FALSE))</f>
        <v>戒指</v>
      </c>
      <c r="L2874" s="90" t="s">
        <v>225</v>
      </c>
      <c r="Q2874" s="55" t="str">
        <f t="shared" si="92"/>
        <v/>
      </c>
      <c r="Y2874" s="90" t="str">
        <f>IF(VLOOKUP(I2874,属性值!A:F,2,FALSE)&lt;17,"",IF(P2874="","",INT(VLOOKUP(P2874,属性值!A:G,R2874+1,FALSE)*VLOOKUP(I2874,属性值!A:F,5,FALSE))))</f>
        <v/>
      </c>
      <c r="Z2874" s="90" t="str">
        <f t="shared" si="93"/>
        <v/>
      </c>
      <c r="AA2874" s="90" t="str">
        <f>IF(VLOOKUP(I2874,属性值!A:B,2,FALSE)&gt;16,"",IF(P2874="","",INT(VLOOKUP(P2874,属性值!I:O,R2874+1,FALSE)*VLOOKUP(I2874,属性值!A:D,3,FALSE))))</f>
        <v/>
      </c>
      <c r="AB2874" s="90" t="str">
        <f>IF(VLOOKUP(I2874,属性值!A:B,2,FALSE)&gt;16,"",IF(P2874="","",INT(VLOOKUP(P2874,属性值!I:O,R2874+1,FALSE)*VLOOKUP(I2874,属性值!A:D,4,FALSE))))</f>
        <v/>
      </c>
      <c r="AC2874" s="90">
        <v>23</v>
      </c>
      <c r="AD2874" s="90" t="str">
        <f>IF(AC2874="","",VLOOKUP(AC2874,状态名词!A:C,2,FALSE))</f>
        <v>steal</v>
      </c>
      <c r="AE2874" s="90" t="str">
        <f>IF(AC2874="","",VLOOKUP(AC2874,状态名词!A:C,3,FALSE))</f>
        <v>生命偷取</v>
      </c>
      <c r="AF2874" s="90">
        <v>300</v>
      </c>
    </row>
    <row r="2875" spans="1:32">
      <c r="I2875" s="90" t="str">
        <f>IF(H2875="",I2874,VLOOKUP(H2875,装备类型!A:B,2,FALSE))</f>
        <v>戒指</v>
      </c>
      <c r="L2875" s="90" t="s">
        <v>225</v>
      </c>
      <c r="Q2875" s="55" t="str">
        <f t="shared" si="92"/>
        <v/>
      </c>
      <c r="Y2875" s="90" t="str">
        <f>IF(VLOOKUP(I2875,属性值!A:F,2,FALSE)&lt;17,"",IF(P2875="","",INT(VLOOKUP(P2875,属性值!A:G,R2875+1,FALSE)*VLOOKUP(I2875,属性值!A:F,5,FALSE))))</f>
        <v/>
      </c>
      <c r="Z2875" s="90" t="str">
        <f t="shared" si="93"/>
        <v/>
      </c>
      <c r="AA2875" s="90" t="str">
        <f>IF(VLOOKUP(I2875,属性值!A:B,2,FALSE)&gt;16,"",IF(P2875="","",INT(VLOOKUP(P2875,属性值!I:O,R2875+1,FALSE)*VLOOKUP(I2875,属性值!A:D,3,FALSE))))</f>
        <v/>
      </c>
      <c r="AB2875" s="90" t="str">
        <f>IF(VLOOKUP(I2875,属性值!A:B,2,FALSE)&gt;16,"",IF(P2875="","",INT(VLOOKUP(P2875,属性值!I:O,R2875+1,FALSE)*VLOOKUP(I2875,属性值!A:D,4,FALSE))))</f>
        <v/>
      </c>
      <c r="AC2875" s="90">
        <v>69</v>
      </c>
      <c r="AD2875" s="90" t="str">
        <f>IF(AC2875="","",VLOOKUP(AC2875,状态名词!A:C,2,FALSE))</f>
        <v>hit</v>
      </c>
      <c r="AE2875" s="90" t="str">
        <f>IF(AC2875="","",VLOOKUP(AC2875,状态名词!A:C,3,FALSE))</f>
        <v>命中率</v>
      </c>
      <c r="AF2875" s="90">
        <v>140</v>
      </c>
    </row>
    <row r="2876" spans="1:32">
      <c r="I2876" s="90" t="str">
        <f>IF(H2876="",I2875,VLOOKUP(H2876,装备类型!A:B,2,FALSE))</f>
        <v>戒指</v>
      </c>
      <c r="J2876" s="90">
        <v>5</v>
      </c>
      <c r="K2876" s="90" t="s">
        <v>2984</v>
      </c>
      <c r="L2876" s="90" t="s">
        <v>4186</v>
      </c>
      <c r="O2876" s="90">
        <v>1</v>
      </c>
      <c r="P2876" s="90">
        <v>50</v>
      </c>
      <c r="Q2876" s="55">
        <f t="shared" si="92"/>
        <v>57</v>
      </c>
      <c r="R2876" s="90">
        <v>5</v>
      </c>
      <c r="T2876" s="90" t="s">
        <v>3305</v>
      </c>
      <c r="U2876" s="90">
        <v>33563</v>
      </c>
      <c r="Y2876" s="90" t="str">
        <f>IF(VLOOKUP(I2876,属性值!A:F,2,FALSE)&lt;17,"",IF(P2876="","",INT(VLOOKUP(P2876,属性值!A:G,R2876+1,FALSE)*VLOOKUP(I2876,属性值!A:F,5,FALSE))))</f>
        <v/>
      </c>
      <c r="Z2876" s="90" t="str">
        <f t="shared" si="93"/>
        <v/>
      </c>
      <c r="AA2876" s="90">
        <f>IF(VLOOKUP(I2876,属性值!A:B,2,FALSE)&gt;16,"",IF(P2876="","",INT(VLOOKUP(P2876,属性值!I:O,R2876+1,FALSE)*VLOOKUP(I2876,属性值!A:D,3,FALSE))))</f>
        <v>489</v>
      </c>
      <c r="AB2876" s="90">
        <f>IF(VLOOKUP(I2876,属性值!A:B,2,FALSE)&gt;16,"",IF(P2876="","",INT(VLOOKUP(P2876,属性值!I:O,R2876+1,FALSE)*VLOOKUP(I2876,属性值!A:D,4,FALSE))))</f>
        <v>979</v>
      </c>
      <c r="AC2876" s="90">
        <v>54</v>
      </c>
      <c r="AD2876" s="90" t="str">
        <f>IF(AC2876="","",VLOOKUP(AC2876,状态名词!A:C,2,FALSE))</f>
        <v>spi</v>
      </c>
      <c r="AE2876" s="90" t="str">
        <f>IF(AC2876="","",VLOOKUP(AC2876,状态名词!A:C,3,FALSE))</f>
        <v>精神</v>
      </c>
      <c r="AF2876" s="90">
        <v>135</v>
      </c>
    </row>
    <row r="2877" spans="1:32">
      <c r="I2877" s="90" t="str">
        <f>IF(H2877="",I2876,VLOOKUP(H2877,装备类型!A:B,2,FALSE))</f>
        <v>戒指</v>
      </c>
      <c r="L2877" s="90" t="s">
        <v>225</v>
      </c>
      <c r="Q2877" s="55" t="str">
        <f t="shared" si="92"/>
        <v/>
      </c>
      <c r="Y2877" s="90" t="str">
        <f>IF(VLOOKUP(I2877,属性值!A:F,2,FALSE)&lt;17,"",IF(P2877="","",INT(VLOOKUP(P2877,属性值!A:G,R2877+1,FALSE)*VLOOKUP(I2877,属性值!A:F,5,FALSE))))</f>
        <v/>
      </c>
      <c r="Z2877" s="90" t="str">
        <f t="shared" si="93"/>
        <v/>
      </c>
      <c r="AA2877" s="90" t="str">
        <f>IF(VLOOKUP(I2877,属性值!A:B,2,FALSE)&gt;16,"",IF(P2877="","",INT(VLOOKUP(P2877,属性值!I:O,R2877+1,FALSE)*VLOOKUP(I2877,属性值!A:D,3,FALSE))))</f>
        <v/>
      </c>
      <c r="AB2877" s="90" t="str">
        <f>IF(VLOOKUP(I2877,属性值!A:B,2,FALSE)&gt;16,"",IF(P2877="","",INT(VLOOKUP(P2877,属性值!I:O,R2877+1,FALSE)*VLOOKUP(I2877,属性值!A:D,4,FALSE))))</f>
        <v/>
      </c>
      <c r="AC2877" s="90">
        <v>23</v>
      </c>
      <c r="AD2877" s="90" t="str">
        <f>IF(AC2877="","",VLOOKUP(AC2877,状态名词!A:C,2,FALSE))</f>
        <v>steal</v>
      </c>
      <c r="AE2877" s="90" t="str">
        <f>IF(AC2877="","",VLOOKUP(AC2877,状态名词!A:C,3,FALSE))</f>
        <v>生命偷取</v>
      </c>
      <c r="AF2877" s="90">
        <v>400</v>
      </c>
    </row>
    <row r="2878" spans="1:32">
      <c r="I2878" s="90" t="str">
        <f>IF(H2878="",I2877,VLOOKUP(H2878,装备类型!A:B,2,FALSE))</f>
        <v>戒指</v>
      </c>
      <c r="L2878" s="90" t="s">
        <v>225</v>
      </c>
      <c r="Q2878" s="55" t="str">
        <f t="shared" si="92"/>
        <v/>
      </c>
      <c r="Y2878" s="90" t="str">
        <f>IF(VLOOKUP(I2878,属性值!A:F,2,FALSE)&lt;17,"",IF(P2878="","",INT(VLOOKUP(P2878,属性值!A:G,R2878+1,FALSE)*VLOOKUP(I2878,属性值!A:F,5,FALSE))))</f>
        <v/>
      </c>
      <c r="Z2878" s="90" t="str">
        <f t="shared" si="93"/>
        <v/>
      </c>
      <c r="AA2878" s="90" t="str">
        <f>IF(VLOOKUP(I2878,属性值!A:B,2,FALSE)&gt;16,"",IF(P2878="","",INT(VLOOKUP(P2878,属性值!I:O,R2878+1,FALSE)*VLOOKUP(I2878,属性值!A:D,3,FALSE))))</f>
        <v/>
      </c>
      <c r="AB2878" s="90" t="str">
        <f>IF(VLOOKUP(I2878,属性值!A:B,2,FALSE)&gt;16,"",IF(P2878="","",INT(VLOOKUP(P2878,属性值!I:O,R2878+1,FALSE)*VLOOKUP(I2878,属性值!A:D,4,FALSE))))</f>
        <v/>
      </c>
      <c r="AC2878" s="90">
        <v>69</v>
      </c>
      <c r="AD2878" s="90" t="str">
        <f>IF(AC2878="","",VLOOKUP(AC2878,状态名词!A:C,2,FALSE))</f>
        <v>hit</v>
      </c>
      <c r="AE2878" s="90" t="str">
        <f>IF(AC2878="","",VLOOKUP(AC2878,状态名词!A:C,3,FALSE))</f>
        <v>命中率</v>
      </c>
      <c r="AF2878" s="90">
        <v>200</v>
      </c>
    </row>
    <row r="2879" spans="1:32">
      <c r="I2879" s="90" t="str">
        <f>IF(H2879="",I2878,VLOOKUP(H2879,装备类型!A:B,2,FALSE))</f>
        <v>戒指</v>
      </c>
      <c r="J2879" s="90">
        <v>6</v>
      </c>
      <c r="K2879" s="90" t="s">
        <v>2985</v>
      </c>
      <c r="L2879" s="90" t="s">
        <v>4186</v>
      </c>
      <c r="O2879" s="90">
        <v>1</v>
      </c>
      <c r="P2879" s="90">
        <v>60</v>
      </c>
      <c r="Q2879" s="55">
        <f t="shared" si="92"/>
        <v>67</v>
      </c>
      <c r="R2879" s="90">
        <v>5</v>
      </c>
      <c r="T2879" s="90" t="s">
        <v>3305</v>
      </c>
      <c r="U2879" s="90">
        <v>33564</v>
      </c>
      <c r="Y2879" s="90" t="str">
        <f>IF(VLOOKUP(I2879,属性值!A:F,2,FALSE)&lt;17,"",IF(P2879="","",INT(VLOOKUP(P2879,属性值!A:G,R2879+1,FALSE)*VLOOKUP(I2879,属性值!A:F,5,FALSE))))</f>
        <v/>
      </c>
      <c r="Z2879" s="90" t="str">
        <f t="shared" si="93"/>
        <v/>
      </c>
      <c r="AA2879" s="90">
        <f>IF(VLOOKUP(I2879,属性值!A:B,2,FALSE)&gt;16,"",IF(P2879="","",INT(VLOOKUP(P2879,属性值!I:O,R2879+1,FALSE)*VLOOKUP(I2879,属性值!A:D,3,FALSE))))</f>
        <v>642</v>
      </c>
      <c r="AB2879" s="90">
        <f>IF(VLOOKUP(I2879,属性值!A:B,2,FALSE)&gt;16,"",IF(P2879="","",INT(VLOOKUP(P2879,属性值!I:O,R2879+1,FALSE)*VLOOKUP(I2879,属性值!A:D,4,FALSE))))</f>
        <v>1285</v>
      </c>
      <c r="AC2879" s="90">
        <v>54</v>
      </c>
      <c r="AD2879" s="90" t="str">
        <f>IF(AC2879="","",VLOOKUP(AC2879,状态名词!A:C,2,FALSE))</f>
        <v>spi</v>
      </c>
      <c r="AE2879" s="90" t="str">
        <f>IF(AC2879="","",VLOOKUP(AC2879,状态名词!A:C,3,FALSE))</f>
        <v>精神</v>
      </c>
      <c r="AF2879" s="90">
        <v>150</v>
      </c>
    </row>
    <row r="2880" spans="1:32">
      <c r="I2880" s="90" t="str">
        <f>IF(H2880="",I2879,VLOOKUP(H2880,装备类型!A:B,2,FALSE))</f>
        <v>戒指</v>
      </c>
      <c r="L2880" s="90" t="s">
        <v>225</v>
      </c>
      <c r="Q2880" s="55" t="str">
        <f t="shared" si="92"/>
        <v/>
      </c>
      <c r="Y2880" s="90" t="str">
        <f>IF(VLOOKUP(I2880,属性值!A:F,2,FALSE)&lt;17,"",IF(P2880="","",INT(VLOOKUP(P2880,属性值!A:G,R2880+1,FALSE)*VLOOKUP(I2880,属性值!A:F,5,FALSE))))</f>
        <v/>
      </c>
      <c r="Z2880" s="90" t="str">
        <f t="shared" si="93"/>
        <v/>
      </c>
      <c r="AA2880" s="90" t="str">
        <f>IF(VLOOKUP(I2880,属性值!A:B,2,FALSE)&gt;16,"",IF(P2880="","",INT(VLOOKUP(P2880,属性值!I:O,R2880+1,FALSE)*VLOOKUP(I2880,属性值!A:D,3,FALSE))))</f>
        <v/>
      </c>
      <c r="AB2880" s="90" t="str">
        <f>IF(VLOOKUP(I2880,属性值!A:B,2,FALSE)&gt;16,"",IF(P2880="","",INT(VLOOKUP(P2880,属性值!I:O,R2880+1,FALSE)*VLOOKUP(I2880,属性值!A:D,4,FALSE))))</f>
        <v/>
      </c>
      <c r="AC2880" s="90">
        <v>23</v>
      </c>
      <c r="AD2880" s="90" t="str">
        <f>IF(AC2880="","",VLOOKUP(AC2880,状态名词!A:C,2,FALSE))</f>
        <v>steal</v>
      </c>
      <c r="AE2880" s="90" t="str">
        <f>IF(AC2880="","",VLOOKUP(AC2880,状态名词!A:C,3,FALSE))</f>
        <v>生命偷取</v>
      </c>
      <c r="AF2880" s="90">
        <v>440</v>
      </c>
    </row>
    <row r="2881" spans="1:32">
      <c r="I2881" s="90" t="str">
        <f>IF(H2881="",I2880,VLOOKUP(H2881,装备类型!A:B,2,FALSE))</f>
        <v>戒指</v>
      </c>
      <c r="L2881" s="90" t="s">
        <v>225</v>
      </c>
      <c r="Q2881" s="55" t="str">
        <f t="shared" si="92"/>
        <v/>
      </c>
      <c r="Y2881" s="90" t="str">
        <f>IF(VLOOKUP(I2881,属性值!A:F,2,FALSE)&lt;17,"",IF(P2881="","",INT(VLOOKUP(P2881,属性值!A:G,R2881+1,FALSE)*VLOOKUP(I2881,属性值!A:F,5,FALSE))))</f>
        <v/>
      </c>
      <c r="Z2881" s="90" t="str">
        <f t="shared" si="93"/>
        <v/>
      </c>
      <c r="AA2881" s="90" t="str">
        <f>IF(VLOOKUP(I2881,属性值!A:B,2,FALSE)&gt;16,"",IF(P2881="","",INT(VLOOKUP(P2881,属性值!I:O,R2881+1,FALSE)*VLOOKUP(I2881,属性值!A:D,3,FALSE))))</f>
        <v/>
      </c>
      <c r="AB2881" s="90" t="str">
        <f>IF(VLOOKUP(I2881,属性值!A:B,2,FALSE)&gt;16,"",IF(P2881="","",INT(VLOOKUP(P2881,属性值!I:O,R2881+1,FALSE)*VLOOKUP(I2881,属性值!A:D,4,FALSE))))</f>
        <v/>
      </c>
      <c r="AC2881" s="90">
        <v>69</v>
      </c>
      <c r="AD2881" s="90" t="str">
        <f>IF(AC2881="","",VLOOKUP(AC2881,状态名词!A:C,2,FALSE))</f>
        <v>hit</v>
      </c>
      <c r="AE2881" s="90" t="str">
        <f>IF(AC2881="","",VLOOKUP(AC2881,状态名词!A:C,3,FALSE))</f>
        <v>命中率</v>
      </c>
      <c r="AF2881" s="90">
        <v>220</v>
      </c>
    </row>
    <row r="2882" spans="1:32">
      <c r="A2882" s="90">
        <v>16323</v>
      </c>
      <c r="B2882" s="90">
        <v>10</v>
      </c>
      <c r="C2882" s="90">
        <v>1</v>
      </c>
      <c r="D2882" s="90">
        <v>10</v>
      </c>
      <c r="E2882" s="90">
        <v>3</v>
      </c>
      <c r="H2882" s="90">
        <v>15</v>
      </c>
      <c r="I2882" s="90" t="str">
        <f>IF(H2882="",I2881,VLOOKUP(H2882,装备类型!A:B,2,FALSE))</f>
        <v>项链</v>
      </c>
      <c r="J2882" s="90">
        <v>1</v>
      </c>
      <c r="K2882" s="90" t="s">
        <v>2986</v>
      </c>
      <c r="L2882" s="90" t="s">
        <v>6487</v>
      </c>
      <c r="O2882" s="90">
        <v>1</v>
      </c>
      <c r="P2882" s="90">
        <v>10</v>
      </c>
      <c r="Q2882" s="55">
        <f t="shared" si="92"/>
        <v>10</v>
      </c>
      <c r="R2882" s="90">
        <v>1</v>
      </c>
      <c r="T2882" s="90" t="s">
        <v>3508</v>
      </c>
      <c r="Y2882" s="90" t="str">
        <f>IF(VLOOKUP(I2882,属性值!A:F,2,FALSE)&lt;17,"",IF(P2882="","",INT(VLOOKUP(P2882,属性值!A:G,R2882+1,FALSE)*VLOOKUP(I2882,属性值!A:F,5,FALSE))))</f>
        <v/>
      </c>
      <c r="Z2882" s="90" t="str">
        <f t="shared" si="93"/>
        <v/>
      </c>
      <c r="AA2882" s="90">
        <f>IF(VLOOKUP(I2882,属性值!A:B,2,FALSE)&gt;16,"",IF(P2882="","",INT(VLOOKUP(P2882,属性值!I:O,R2882+1,FALSE)*VLOOKUP(I2882,属性值!A:D,3,FALSE))))</f>
        <v>65</v>
      </c>
      <c r="AB2882" s="90">
        <f>IF(VLOOKUP(I2882,属性值!A:B,2,FALSE)&gt;16,"",IF(P2882="","",INT(VLOOKUP(P2882,属性值!I:O,R2882+1,FALSE)*VLOOKUP(I2882,属性值!A:D,4,FALSE))))</f>
        <v>130</v>
      </c>
      <c r="AD2882" s="90" t="str">
        <f>IF(AC2882="","",VLOOKUP(AC2882,状态名词!A:C,2,FALSE))</f>
        <v/>
      </c>
      <c r="AE2882" s="90" t="str">
        <f>IF(AC2882="","",VLOOKUP(AC2882,状态名词!A:C,3,FALSE))</f>
        <v/>
      </c>
    </row>
    <row r="2883" spans="1:32">
      <c r="I2883" s="90" t="str">
        <f>IF(H2883="",I2882,VLOOKUP(H2883,装备类型!A:B,2,FALSE))</f>
        <v>项链</v>
      </c>
      <c r="J2883" s="90">
        <v>2</v>
      </c>
      <c r="K2883" s="90" t="s">
        <v>2987</v>
      </c>
      <c r="L2883" s="90" t="s">
        <v>4186</v>
      </c>
      <c r="O2883" s="90">
        <v>1</v>
      </c>
      <c r="P2883" s="90">
        <v>20</v>
      </c>
      <c r="Q2883" s="55">
        <f t="shared" si="92"/>
        <v>21</v>
      </c>
      <c r="R2883" s="90">
        <v>2</v>
      </c>
      <c r="T2883" s="90" t="s">
        <v>3508</v>
      </c>
      <c r="Y2883" s="90" t="str">
        <f>IF(VLOOKUP(I2883,属性值!A:F,2,FALSE)&lt;17,"",IF(P2883="","",INT(VLOOKUP(P2883,属性值!A:G,R2883+1,FALSE)*VLOOKUP(I2883,属性值!A:F,5,FALSE))))</f>
        <v/>
      </c>
      <c r="Z2883" s="90" t="str">
        <f t="shared" si="93"/>
        <v/>
      </c>
      <c r="AA2883" s="90">
        <f>IF(VLOOKUP(I2883,属性值!A:B,2,FALSE)&gt;16,"",IF(P2883="","",INT(VLOOKUP(P2883,属性值!I:O,R2883+1,FALSE)*VLOOKUP(I2883,属性值!A:D,3,FALSE))))</f>
        <v>114</v>
      </c>
      <c r="AB2883" s="90">
        <f>IF(VLOOKUP(I2883,属性值!A:B,2,FALSE)&gt;16,"",IF(P2883="","",INT(VLOOKUP(P2883,属性值!I:O,R2883+1,FALSE)*VLOOKUP(I2883,属性值!A:D,4,FALSE))))</f>
        <v>228</v>
      </c>
      <c r="AC2883" s="90">
        <v>54</v>
      </c>
      <c r="AD2883" s="90" t="str">
        <f>IF(AC2883="","",VLOOKUP(AC2883,状态名词!A:C,2,FALSE))</f>
        <v>spi</v>
      </c>
      <c r="AE2883" s="90" t="str">
        <f>IF(AC2883="","",VLOOKUP(AC2883,状态名词!A:C,3,FALSE))</f>
        <v>精神</v>
      </c>
      <c r="AF2883" s="90">
        <v>60</v>
      </c>
    </row>
    <row r="2884" spans="1:32">
      <c r="I2884" s="90" t="str">
        <f>IF(H2884="",I2883,VLOOKUP(H2884,装备类型!A:B,2,FALSE))</f>
        <v>项链</v>
      </c>
      <c r="J2884" s="90">
        <v>3</v>
      </c>
      <c r="K2884" s="90" t="s">
        <v>2988</v>
      </c>
      <c r="L2884" s="90" t="s">
        <v>4186</v>
      </c>
      <c r="O2884" s="90">
        <v>1</v>
      </c>
      <c r="P2884" s="90">
        <v>30</v>
      </c>
      <c r="Q2884" s="55">
        <f t="shared" si="92"/>
        <v>33</v>
      </c>
      <c r="R2884" s="90">
        <v>3</v>
      </c>
      <c r="T2884" s="90" t="s">
        <v>3508</v>
      </c>
      <c r="Y2884" s="90" t="str">
        <f>IF(VLOOKUP(I2884,属性值!A:F,2,FALSE)&lt;17,"",IF(P2884="","",INT(VLOOKUP(P2884,属性值!A:G,R2884+1,FALSE)*VLOOKUP(I2884,属性值!A:F,5,FALSE))))</f>
        <v/>
      </c>
      <c r="Z2884" s="90" t="str">
        <f t="shared" si="93"/>
        <v/>
      </c>
      <c r="AA2884" s="90">
        <f>IF(VLOOKUP(I2884,属性值!A:B,2,FALSE)&gt;16,"",IF(P2884="","",INT(VLOOKUP(P2884,属性值!I:O,R2884+1,FALSE)*VLOOKUP(I2884,属性值!A:D,3,FALSE))))</f>
        <v>171</v>
      </c>
      <c r="AB2884" s="90">
        <f>IF(VLOOKUP(I2884,属性值!A:B,2,FALSE)&gt;16,"",IF(P2884="","",INT(VLOOKUP(P2884,属性值!I:O,R2884+1,FALSE)*VLOOKUP(I2884,属性值!A:D,4,FALSE))))</f>
        <v>342</v>
      </c>
      <c r="AC2884" s="90">
        <v>54</v>
      </c>
      <c r="AD2884" s="90" t="str">
        <f>IF(AC2884="","",VLOOKUP(AC2884,状态名词!A:C,2,FALSE))</f>
        <v>spi</v>
      </c>
      <c r="AE2884" s="90" t="str">
        <f>IF(AC2884="","",VLOOKUP(AC2884,状态名词!A:C,3,FALSE))</f>
        <v>精神</v>
      </c>
      <c r="AF2884" s="90">
        <v>80</v>
      </c>
    </row>
    <row r="2885" spans="1:32">
      <c r="I2885" s="90" t="str">
        <f>IF(H2885="",I2884,VLOOKUP(H2885,装备类型!A:B,2,FALSE))</f>
        <v>项链</v>
      </c>
      <c r="L2885" s="90" t="s">
        <v>225</v>
      </c>
      <c r="Q2885" s="55" t="str">
        <f t="shared" si="92"/>
        <v/>
      </c>
      <c r="Y2885" s="90" t="str">
        <f>IF(VLOOKUP(I2885,属性值!A:F,2,FALSE)&lt;17,"",IF(P2885="","",INT(VLOOKUP(P2885,属性值!A:G,R2885+1,FALSE)*VLOOKUP(I2885,属性值!A:F,5,FALSE))))</f>
        <v/>
      </c>
      <c r="Z2885" s="90" t="str">
        <f t="shared" si="93"/>
        <v/>
      </c>
      <c r="AA2885" s="90" t="str">
        <f>IF(VLOOKUP(I2885,属性值!A:B,2,FALSE)&gt;16,"",IF(P2885="","",INT(VLOOKUP(P2885,属性值!I:O,R2885+1,FALSE)*VLOOKUP(I2885,属性值!A:D,3,FALSE))))</f>
        <v/>
      </c>
      <c r="AB2885" s="90" t="str">
        <f>IF(VLOOKUP(I2885,属性值!A:B,2,FALSE)&gt;16,"",IF(P2885="","",INT(VLOOKUP(P2885,属性值!I:O,R2885+1,FALSE)*VLOOKUP(I2885,属性值!A:D,4,FALSE))))</f>
        <v/>
      </c>
      <c r="AC2885" s="90">
        <v>19</v>
      </c>
      <c r="AD2885" s="90" t="str">
        <f>IF(AC2885="","",VLOOKUP(AC2885,状态名词!A:C,2,FALSE))</f>
        <v>rating</v>
      </c>
      <c r="AE2885" s="90" t="str">
        <f>IF(AC2885="","",VLOOKUP(AC2885,状态名词!A:C,3,FALSE))</f>
        <v>暴击+</v>
      </c>
      <c r="AF2885" s="90">
        <v>250</v>
      </c>
    </row>
    <row r="2886" spans="1:32">
      <c r="I2886" s="90" t="str">
        <f>IF(H2886="",I2885,VLOOKUP(H2886,装备类型!A:B,2,FALSE))</f>
        <v>项链</v>
      </c>
      <c r="J2886" s="90">
        <v>4</v>
      </c>
      <c r="K2886" s="90" t="s">
        <v>2989</v>
      </c>
      <c r="L2886" s="90" t="s">
        <v>4186</v>
      </c>
      <c r="O2886" s="90">
        <v>1</v>
      </c>
      <c r="P2886" s="90">
        <v>40</v>
      </c>
      <c r="Q2886" s="55">
        <f t="shared" si="92"/>
        <v>45</v>
      </c>
      <c r="R2886" s="90">
        <v>4</v>
      </c>
      <c r="T2886" s="90" t="s">
        <v>3508</v>
      </c>
      <c r="Y2886" s="90" t="str">
        <f>IF(VLOOKUP(I2886,属性值!A:F,2,FALSE)&lt;17,"",IF(P2886="","",INT(VLOOKUP(P2886,属性值!A:G,R2886+1,FALSE)*VLOOKUP(I2886,属性值!A:F,5,FALSE))))</f>
        <v/>
      </c>
      <c r="Z2886" s="90" t="str">
        <f t="shared" si="93"/>
        <v/>
      </c>
      <c r="AA2886" s="90">
        <f>IF(VLOOKUP(I2886,属性值!A:B,2,FALSE)&gt;16,"",IF(P2886="","",INT(VLOOKUP(P2886,属性值!I:O,R2886+1,FALSE)*VLOOKUP(I2886,属性值!A:D,3,FALSE))))</f>
        <v>286</v>
      </c>
      <c r="AB2886" s="90">
        <f>IF(VLOOKUP(I2886,属性值!A:B,2,FALSE)&gt;16,"",IF(P2886="","",INT(VLOOKUP(P2886,属性值!I:O,R2886+1,FALSE)*VLOOKUP(I2886,属性值!A:D,4,FALSE))))</f>
        <v>572</v>
      </c>
      <c r="AC2886" s="90">
        <v>54</v>
      </c>
      <c r="AD2886" s="90" t="str">
        <f>IF(AC2886="","",VLOOKUP(AC2886,状态名词!A:C,2,FALSE))</f>
        <v>spi</v>
      </c>
      <c r="AE2886" s="90" t="str">
        <f>IF(AC2886="","",VLOOKUP(AC2886,状态名词!A:C,3,FALSE))</f>
        <v>精神</v>
      </c>
      <c r="AF2886" s="90">
        <v>100</v>
      </c>
    </row>
    <row r="2887" spans="1:32">
      <c r="I2887" s="90" t="str">
        <f>IF(H2887="",I2886,VLOOKUP(H2887,装备类型!A:B,2,FALSE))</f>
        <v>项链</v>
      </c>
      <c r="L2887" s="90" t="s">
        <v>225</v>
      </c>
      <c r="Q2887" s="55" t="str">
        <f t="shared" si="92"/>
        <v/>
      </c>
      <c r="Y2887" s="90" t="str">
        <f>IF(VLOOKUP(I2887,属性值!A:F,2,FALSE)&lt;17,"",IF(P2887="","",INT(VLOOKUP(P2887,属性值!A:G,R2887+1,FALSE)*VLOOKUP(I2887,属性值!A:F,5,FALSE))))</f>
        <v/>
      </c>
      <c r="Z2887" s="90" t="str">
        <f t="shared" si="93"/>
        <v/>
      </c>
      <c r="AA2887" s="90" t="str">
        <f>IF(VLOOKUP(I2887,属性值!A:B,2,FALSE)&gt;16,"",IF(P2887="","",INT(VLOOKUP(P2887,属性值!I:O,R2887+1,FALSE)*VLOOKUP(I2887,属性值!A:D,3,FALSE))))</f>
        <v/>
      </c>
      <c r="AB2887" s="90" t="str">
        <f>IF(VLOOKUP(I2887,属性值!A:B,2,FALSE)&gt;16,"",IF(P2887="","",INT(VLOOKUP(P2887,属性值!I:O,R2887+1,FALSE)*VLOOKUP(I2887,属性值!A:D,4,FALSE))))</f>
        <v/>
      </c>
      <c r="AC2887" s="90">
        <v>19</v>
      </c>
      <c r="AD2887" s="90" t="str">
        <f>IF(AC2887="","",VLOOKUP(AC2887,状态名词!A:C,2,FALSE))</f>
        <v>rating</v>
      </c>
      <c r="AE2887" s="90" t="str">
        <f>IF(AC2887="","",VLOOKUP(AC2887,状态名词!A:C,3,FALSE))</f>
        <v>暴击+</v>
      </c>
      <c r="AF2887" s="90">
        <v>300</v>
      </c>
    </row>
    <row r="2888" spans="1:32">
      <c r="I2888" s="90" t="str">
        <f>IF(H2888="",I2887,VLOOKUP(H2888,装备类型!A:B,2,FALSE))</f>
        <v>项链</v>
      </c>
      <c r="L2888" s="90" t="s">
        <v>225</v>
      </c>
      <c r="Q2888" s="55" t="str">
        <f t="shared" si="92"/>
        <v/>
      </c>
      <c r="Y2888" s="90" t="str">
        <f>IF(VLOOKUP(I2888,属性值!A:F,2,FALSE)&lt;17,"",IF(P2888="","",INT(VLOOKUP(P2888,属性值!A:G,R2888+1,FALSE)*VLOOKUP(I2888,属性值!A:F,5,FALSE))))</f>
        <v/>
      </c>
      <c r="Z2888" s="90" t="str">
        <f t="shared" si="93"/>
        <v/>
      </c>
      <c r="AA2888" s="90" t="str">
        <f>IF(VLOOKUP(I2888,属性值!A:B,2,FALSE)&gt;16,"",IF(P2888="","",INT(VLOOKUP(P2888,属性值!I:O,R2888+1,FALSE)*VLOOKUP(I2888,属性值!A:D,3,FALSE))))</f>
        <v/>
      </c>
      <c r="AB2888" s="90" t="str">
        <f>IF(VLOOKUP(I2888,属性值!A:B,2,FALSE)&gt;16,"",IF(P2888="","",INT(VLOOKUP(P2888,属性值!I:O,R2888+1,FALSE)*VLOOKUP(I2888,属性值!A:D,4,FALSE))))</f>
        <v/>
      </c>
      <c r="AC2888" s="90">
        <v>69</v>
      </c>
      <c r="AD2888" s="90" t="str">
        <f>IF(AC2888="","",VLOOKUP(AC2888,状态名词!A:C,2,FALSE))</f>
        <v>hit</v>
      </c>
      <c r="AE2888" s="90" t="str">
        <f>IF(AC2888="","",VLOOKUP(AC2888,状态名词!A:C,3,FALSE))</f>
        <v>命中率</v>
      </c>
      <c r="AF2888" s="90">
        <v>140</v>
      </c>
    </row>
    <row r="2889" spans="1:32">
      <c r="I2889" s="90" t="str">
        <f>IF(H2889="",I2888,VLOOKUP(H2889,装备类型!A:B,2,FALSE))</f>
        <v>项链</v>
      </c>
      <c r="J2889" s="90">
        <v>5</v>
      </c>
      <c r="K2889" s="90" t="s">
        <v>2990</v>
      </c>
      <c r="L2889" s="90" t="s">
        <v>4186</v>
      </c>
      <c r="O2889" s="90">
        <v>1</v>
      </c>
      <c r="P2889" s="90">
        <v>50</v>
      </c>
      <c r="Q2889" s="55">
        <f t="shared" si="92"/>
        <v>57</v>
      </c>
      <c r="R2889" s="90">
        <v>5</v>
      </c>
      <c r="T2889" s="90" t="s">
        <v>3508</v>
      </c>
      <c r="U2889" s="90">
        <v>33563</v>
      </c>
      <c r="Y2889" s="90" t="str">
        <f>IF(VLOOKUP(I2889,属性值!A:F,2,FALSE)&lt;17,"",IF(P2889="","",INT(VLOOKUP(P2889,属性值!A:G,R2889+1,FALSE)*VLOOKUP(I2889,属性值!A:F,5,FALSE))))</f>
        <v/>
      </c>
      <c r="Z2889" s="90" t="str">
        <f t="shared" si="93"/>
        <v/>
      </c>
      <c r="AA2889" s="90">
        <f>IF(VLOOKUP(I2889,属性值!A:B,2,FALSE)&gt;16,"",IF(P2889="","",INT(VLOOKUP(P2889,属性值!I:O,R2889+1,FALSE)*VLOOKUP(I2889,属性值!A:D,3,FALSE))))</f>
        <v>489</v>
      </c>
      <c r="AB2889" s="90">
        <f>IF(VLOOKUP(I2889,属性值!A:B,2,FALSE)&gt;16,"",IF(P2889="","",INT(VLOOKUP(P2889,属性值!I:O,R2889+1,FALSE)*VLOOKUP(I2889,属性值!A:D,4,FALSE))))</f>
        <v>979</v>
      </c>
      <c r="AC2889" s="90">
        <v>54</v>
      </c>
      <c r="AD2889" s="90" t="str">
        <f>IF(AC2889="","",VLOOKUP(AC2889,状态名词!A:C,2,FALSE))</f>
        <v>spi</v>
      </c>
      <c r="AE2889" s="90" t="str">
        <f>IF(AC2889="","",VLOOKUP(AC2889,状态名词!A:C,3,FALSE))</f>
        <v>精神</v>
      </c>
      <c r="AF2889" s="90">
        <v>135</v>
      </c>
    </row>
    <row r="2890" spans="1:32">
      <c r="I2890" s="90" t="str">
        <f>IF(H2890="",I2889,VLOOKUP(H2890,装备类型!A:B,2,FALSE))</f>
        <v>项链</v>
      </c>
      <c r="L2890" s="90" t="s">
        <v>225</v>
      </c>
      <c r="Q2890" s="55" t="str">
        <f t="shared" si="92"/>
        <v/>
      </c>
      <c r="Y2890" s="90" t="str">
        <f>IF(VLOOKUP(I2890,属性值!A:F,2,FALSE)&lt;17,"",IF(P2890="","",INT(VLOOKUP(P2890,属性值!A:G,R2890+1,FALSE)*VLOOKUP(I2890,属性值!A:F,5,FALSE))))</f>
        <v/>
      </c>
      <c r="Z2890" s="90" t="str">
        <f t="shared" si="93"/>
        <v/>
      </c>
      <c r="AA2890" s="90" t="str">
        <f>IF(VLOOKUP(I2890,属性值!A:B,2,FALSE)&gt;16,"",IF(P2890="","",INT(VLOOKUP(P2890,属性值!I:O,R2890+1,FALSE)*VLOOKUP(I2890,属性值!A:D,3,FALSE))))</f>
        <v/>
      </c>
      <c r="AB2890" s="90" t="str">
        <f>IF(VLOOKUP(I2890,属性值!A:B,2,FALSE)&gt;16,"",IF(P2890="","",INT(VLOOKUP(P2890,属性值!I:O,R2890+1,FALSE)*VLOOKUP(I2890,属性值!A:D,4,FALSE))))</f>
        <v/>
      </c>
      <c r="AC2890" s="90">
        <v>19</v>
      </c>
      <c r="AD2890" s="90" t="str">
        <f>IF(AC2890="","",VLOOKUP(AC2890,状态名词!A:C,2,FALSE))</f>
        <v>rating</v>
      </c>
      <c r="AE2890" s="90" t="str">
        <f>IF(AC2890="","",VLOOKUP(AC2890,状态名词!A:C,3,FALSE))</f>
        <v>暴击+</v>
      </c>
      <c r="AF2890" s="90">
        <v>400</v>
      </c>
    </row>
    <row r="2891" spans="1:32">
      <c r="I2891" s="90" t="str">
        <f>IF(H2891="",I2890,VLOOKUP(H2891,装备类型!A:B,2,FALSE))</f>
        <v>项链</v>
      </c>
      <c r="L2891" s="90" t="s">
        <v>225</v>
      </c>
      <c r="Q2891" s="55" t="str">
        <f t="shared" si="92"/>
        <v/>
      </c>
      <c r="Y2891" s="90" t="str">
        <f>IF(VLOOKUP(I2891,属性值!A:F,2,FALSE)&lt;17,"",IF(P2891="","",INT(VLOOKUP(P2891,属性值!A:G,R2891+1,FALSE)*VLOOKUP(I2891,属性值!A:F,5,FALSE))))</f>
        <v/>
      </c>
      <c r="Z2891" s="90" t="str">
        <f t="shared" si="93"/>
        <v/>
      </c>
      <c r="AA2891" s="90" t="str">
        <f>IF(VLOOKUP(I2891,属性值!A:B,2,FALSE)&gt;16,"",IF(P2891="","",INT(VLOOKUP(P2891,属性值!I:O,R2891+1,FALSE)*VLOOKUP(I2891,属性值!A:D,3,FALSE))))</f>
        <v/>
      </c>
      <c r="AB2891" s="90" t="str">
        <f>IF(VLOOKUP(I2891,属性值!A:B,2,FALSE)&gt;16,"",IF(P2891="","",INT(VLOOKUP(P2891,属性值!I:O,R2891+1,FALSE)*VLOOKUP(I2891,属性值!A:D,4,FALSE))))</f>
        <v/>
      </c>
      <c r="AC2891" s="90">
        <v>69</v>
      </c>
      <c r="AD2891" s="90" t="str">
        <f>IF(AC2891="","",VLOOKUP(AC2891,状态名词!A:C,2,FALSE))</f>
        <v>hit</v>
      </c>
      <c r="AE2891" s="90" t="str">
        <f>IF(AC2891="","",VLOOKUP(AC2891,状态名词!A:C,3,FALSE))</f>
        <v>命中率</v>
      </c>
      <c r="AF2891" s="90">
        <v>200</v>
      </c>
    </row>
    <row r="2892" spans="1:32">
      <c r="I2892" s="90" t="str">
        <f>IF(H2892="",I2891,VLOOKUP(H2892,装备类型!A:B,2,FALSE))</f>
        <v>项链</v>
      </c>
      <c r="J2892" s="90">
        <v>6</v>
      </c>
      <c r="K2892" s="90" t="s">
        <v>2991</v>
      </c>
      <c r="L2892" s="90" t="s">
        <v>4186</v>
      </c>
      <c r="O2892" s="90">
        <v>1</v>
      </c>
      <c r="P2892" s="90">
        <v>60</v>
      </c>
      <c r="Q2892" s="55">
        <f t="shared" si="92"/>
        <v>67</v>
      </c>
      <c r="R2892" s="90">
        <v>5</v>
      </c>
      <c r="T2892" s="90" t="s">
        <v>3508</v>
      </c>
      <c r="U2892" s="90">
        <v>33564</v>
      </c>
      <c r="Y2892" s="90" t="str">
        <f>IF(VLOOKUP(I2892,属性值!A:F,2,FALSE)&lt;17,"",IF(P2892="","",INT(VLOOKUP(P2892,属性值!A:G,R2892+1,FALSE)*VLOOKUP(I2892,属性值!A:F,5,FALSE))))</f>
        <v/>
      </c>
      <c r="Z2892" s="90" t="str">
        <f t="shared" si="93"/>
        <v/>
      </c>
      <c r="AA2892" s="90">
        <f>IF(VLOOKUP(I2892,属性值!A:B,2,FALSE)&gt;16,"",IF(P2892="","",INT(VLOOKUP(P2892,属性值!I:O,R2892+1,FALSE)*VLOOKUP(I2892,属性值!A:D,3,FALSE))))</f>
        <v>642</v>
      </c>
      <c r="AB2892" s="90">
        <f>IF(VLOOKUP(I2892,属性值!A:B,2,FALSE)&gt;16,"",IF(P2892="","",INT(VLOOKUP(P2892,属性值!I:O,R2892+1,FALSE)*VLOOKUP(I2892,属性值!A:D,4,FALSE))))</f>
        <v>1285</v>
      </c>
      <c r="AC2892" s="90">
        <v>54</v>
      </c>
      <c r="AD2892" s="90" t="str">
        <f>IF(AC2892="","",VLOOKUP(AC2892,状态名词!A:C,2,FALSE))</f>
        <v>spi</v>
      </c>
      <c r="AE2892" s="90" t="str">
        <f>IF(AC2892="","",VLOOKUP(AC2892,状态名词!A:C,3,FALSE))</f>
        <v>精神</v>
      </c>
      <c r="AF2892" s="90">
        <v>150</v>
      </c>
    </row>
    <row r="2893" spans="1:32">
      <c r="I2893" s="90" t="str">
        <f>IF(H2893="",I2892,VLOOKUP(H2893,装备类型!A:B,2,FALSE))</f>
        <v>项链</v>
      </c>
      <c r="L2893" s="90" t="s">
        <v>225</v>
      </c>
      <c r="Q2893" s="55" t="str">
        <f t="shared" si="92"/>
        <v/>
      </c>
      <c r="Y2893" s="90" t="str">
        <f>IF(VLOOKUP(I2893,属性值!A:F,2,FALSE)&lt;17,"",IF(P2893="","",INT(VLOOKUP(P2893,属性值!A:G,R2893+1,FALSE)*VLOOKUP(I2893,属性值!A:F,5,FALSE))))</f>
        <v/>
      </c>
      <c r="Z2893" s="90" t="str">
        <f t="shared" si="93"/>
        <v/>
      </c>
      <c r="AA2893" s="90" t="str">
        <f>IF(VLOOKUP(I2893,属性值!A:B,2,FALSE)&gt;16,"",IF(P2893="","",INT(VLOOKUP(P2893,属性值!I:O,R2893+1,FALSE)*VLOOKUP(I2893,属性值!A:D,3,FALSE))))</f>
        <v/>
      </c>
      <c r="AB2893" s="90" t="str">
        <f>IF(VLOOKUP(I2893,属性值!A:B,2,FALSE)&gt;16,"",IF(P2893="","",INT(VLOOKUP(P2893,属性值!I:O,R2893+1,FALSE)*VLOOKUP(I2893,属性值!A:D,4,FALSE))))</f>
        <v/>
      </c>
      <c r="AC2893" s="90">
        <v>19</v>
      </c>
      <c r="AD2893" s="90" t="str">
        <f>IF(AC2893="","",VLOOKUP(AC2893,状态名词!A:C,2,FALSE))</f>
        <v>rating</v>
      </c>
      <c r="AE2893" s="90" t="str">
        <f>IF(AC2893="","",VLOOKUP(AC2893,状态名词!A:C,3,FALSE))</f>
        <v>暴击+</v>
      </c>
      <c r="AF2893" s="90">
        <v>440</v>
      </c>
    </row>
    <row r="2894" spans="1:32">
      <c r="I2894" s="90" t="str">
        <f>IF(H2894="",I2893,VLOOKUP(H2894,装备类型!A:B,2,FALSE))</f>
        <v>项链</v>
      </c>
      <c r="L2894" s="90" t="s">
        <v>225</v>
      </c>
      <c r="Q2894" s="55" t="str">
        <f t="shared" si="92"/>
        <v/>
      </c>
      <c r="Y2894" s="90" t="str">
        <f>IF(VLOOKUP(I2894,属性值!A:F,2,FALSE)&lt;17,"",IF(P2894="","",INT(VLOOKUP(P2894,属性值!A:G,R2894+1,FALSE)*VLOOKUP(I2894,属性值!A:F,5,FALSE))))</f>
        <v/>
      </c>
      <c r="Z2894" s="90" t="str">
        <f t="shared" si="93"/>
        <v/>
      </c>
      <c r="AA2894" s="90" t="str">
        <f>IF(VLOOKUP(I2894,属性值!A:B,2,FALSE)&gt;16,"",IF(P2894="","",INT(VLOOKUP(P2894,属性值!I:O,R2894+1,FALSE)*VLOOKUP(I2894,属性值!A:D,3,FALSE))))</f>
        <v/>
      </c>
      <c r="AB2894" s="90" t="str">
        <f>IF(VLOOKUP(I2894,属性值!A:B,2,FALSE)&gt;16,"",IF(P2894="","",INT(VLOOKUP(P2894,属性值!I:O,R2894+1,FALSE)*VLOOKUP(I2894,属性值!A:D,4,FALSE))))</f>
        <v/>
      </c>
      <c r="AC2894" s="90">
        <v>69</v>
      </c>
      <c r="AD2894" s="90" t="str">
        <f>IF(AC2894="","",VLOOKUP(AC2894,状态名词!A:C,2,FALSE))</f>
        <v>hit</v>
      </c>
      <c r="AE2894" s="90" t="str">
        <f>IF(AC2894="","",VLOOKUP(AC2894,状态名词!A:C,3,FALSE))</f>
        <v>命中率</v>
      </c>
      <c r="AF2894" s="90">
        <v>220</v>
      </c>
    </row>
    <row r="2895" spans="1:32">
      <c r="A2895" s="90">
        <v>16324</v>
      </c>
      <c r="B2895" s="90">
        <v>10</v>
      </c>
      <c r="C2895" s="90">
        <v>1</v>
      </c>
      <c r="D2895" s="90">
        <v>10</v>
      </c>
      <c r="E2895" s="90">
        <v>3</v>
      </c>
      <c r="H2895" s="90">
        <v>16</v>
      </c>
      <c r="I2895" s="90" t="str">
        <f>IF(H2895="",I2894,VLOOKUP(H2895,装备类型!A:B,2,FALSE))</f>
        <v>手镯</v>
      </c>
      <c r="J2895" s="90">
        <v>1</v>
      </c>
      <c r="K2895" s="90" t="s">
        <v>2992</v>
      </c>
      <c r="L2895" s="90" t="s">
        <v>6487</v>
      </c>
      <c r="O2895" s="90">
        <v>1</v>
      </c>
      <c r="P2895" s="90">
        <v>10</v>
      </c>
      <c r="Q2895" s="55">
        <f t="shared" si="92"/>
        <v>10</v>
      </c>
      <c r="R2895" s="90">
        <v>1</v>
      </c>
      <c r="T2895" s="90" t="s">
        <v>1851</v>
      </c>
      <c r="Y2895" s="90" t="str">
        <f>IF(VLOOKUP(I2895,属性值!A:F,2,FALSE)&lt;17,"",IF(P2895="","",INT(VLOOKUP(P2895,属性值!A:G,R2895+1,FALSE)*VLOOKUP(I2895,属性值!A:F,5,FALSE))))</f>
        <v/>
      </c>
      <c r="Z2895" s="90" t="str">
        <f t="shared" si="93"/>
        <v/>
      </c>
      <c r="AA2895" s="90">
        <f>IF(VLOOKUP(I2895,属性值!A:B,2,FALSE)&gt;16,"",IF(P2895="","",INT(VLOOKUP(P2895,属性值!I:O,R2895+1,FALSE)*VLOOKUP(I2895,属性值!A:D,3,FALSE))))</f>
        <v>65</v>
      </c>
      <c r="AB2895" s="90">
        <f>IF(VLOOKUP(I2895,属性值!A:B,2,FALSE)&gt;16,"",IF(P2895="","",INT(VLOOKUP(P2895,属性值!I:O,R2895+1,FALSE)*VLOOKUP(I2895,属性值!A:D,4,FALSE))))</f>
        <v>130</v>
      </c>
      <c r="AD2895" s="90" t="str">
        <f>IF(AC2895="","",VLOOKUP(AC2895,状态名词!A:C,2,FALSE))</f>
        <v/>
      </c>
      <c r="AE2895" s="90" t="str">
        <f>IF(AC2895="","",VLOOKUP(AC2895,状态名词!A:C,3,FALSE))</f>
        <v/>
      </c>
    </row>
    <row r="2896" spans="1:32">
      <c r="I2896" s="90" t="str">
        <f>IF(H2896="",I2895,VLOOKUP(H2896,装备类型!A:B,2,FALSE))</f>
        <v>手镯</v>
      </c>
      <c r="J2896" s="90">
        <v>2</v>
      </c>
      <c r="K2896" s="90" t="s">
        <v>2993</v>
      </c>
      <c r="L2896" s="90" t="s">
        <v>4186</v>
      </c>
      <c r="O2896" s="90">
        <v>1</v>
      </c>
      <c r="P2896" s="90">
        <v>20</v>
      </c>
      <c r="Q2896" s="55">
        <f t="shared" si="92"/>
        <v>21</v>
      </c>
      <c r="R2896" s="90">
        <v>2</v>
      </c>
      <c r="T2896" s="90" t="s">
        <v>1851</v>
      </c>
      <c r="Y2896" s="90" t="str">
        <f>IF(VLOOKUP(I2896,属性值!A:F,2,FALSE)&lt;17,"",IF(P2896="","",INT(VLOOKUP(P2896,属性值!A:G,R2896+1,FALSE)*VLOOKUP(I2896,属性值!A:F,5,FALSE))))</f>
        <v/>
      </c>
      <c r="Z2896" s="90" t="str">
        <f t="shared" si="93"/>
        <v/>
      </c>
      <c r="AA2896" s="90">
        <f>IF(VLOOKUP(I2896,属性值!A:B,2,FALSE)&gt;16,"",IF(P2896="","",INT(VLOOKUP(P2896,属性值!I:O,R2896+1,FALSE)*VLOOKUP(I2896,属性值!A:D,3,FALSE))))</f>
        <v>114</v>
      </c>
      <c r="AB2896" s="90">
        <f>IF(VLOOKUP(I2896,属性值!A:B,2,FALSE)&gt;16,"",IF(P2896="","",INT(VLOOKUP(P2896,属性值!I:O,R2896+1,FALSE)*VLOOKUP(I2896,属性值!A:D,4,FALSE))))</f>
        <v>228</v>
      </c>
      <c r="AC2896" s="90">
        <v>54</v>
      </c>
      <c r="AD2896" s="90" t="str">
        <f>IF(AC2896="","",VLOOKUP(AC2896,状态名词!A:C,2,FALSE))</f>
        <v>spi</v>
      </c>
      <c r="AE2896" s="90" t="str">
        <f>IF(AC2896="","",VLOOKUP(AC2896,状态名词!A:C,3,FALSE))</f>
        <v>精神</v>
      </c>
      <c r="AF2896" s="90">
        <v>60</v>
      </c>
    </row>
    <row r="2897" spans="1:32">
      <c r="I2897" s="90" t="str">
        <f>IF(H2897="",I2896,VLOOKUP(H2897,装备类型!A:B,2,FALSE))</f>
        <v>手镯</v>
      </c>
      <c r="J2897" s="90">
        <v>3</v>
      </c>
      <c r="K2897" s="90" t="s">
        <v>2994</v>
      </c>
      <c r="L2897" s="90" t="s">
        <v>4186</v>
      </c>
      <c r="O2897" s="90">
        <v>1</v>
      </c>
      <c r="P2897" s="90">
        <v>30</v>
      </c>
      <c r="Q2897" s="55">
        <f t="shared" si="92"/>
        <v>33</v>
      </c>
      <c r="R2897" s="90">
        <v>3</v>
      </c>
      <c r="T2897" s="90" t="s">
        <v>1851</v>
      </c>
      <c r="Y2897" s="90" t="str">
        <f>IF(VLOOKUP(I2897,属性值!A:F,2,FALSE)&lt;17,"",IF(P2897="","",INT(VLOOKUP(P2897,属性值!A:G,R2897+1,FALSE)*VLOOKUP(I2897,属性值!A:F,5,FALSE))))</f>
        <v/>
      </c>
      <c r="Z2897" s="90" t="str">
        <f t="shared" si="93"/>
        <v/>
      </c>
      <c r="AA2897" s="90">
        <f>IF(VLOOKUP(I2897,属性值!A:B,2,FALSE)&gt;16,"",IF(P2897="","",INT(VLOOKUP(P2897,属性值!I:O,R2897+1,FALSE)*VLOOKUP(I2897,属性值!A:D,3,FALSE))))</f>
        <v>171</v>
      </c>
      <c r="AB2897" s="90">
        <f>IF(VLOOKUP(I2897,属性值!A:B,2,FALSE)&gt;16,"",IF(P2897="","",INT(VLOOKUP(P2897,属性值!I:O,R2897+1,FALSE)*VLOOKUP(I2897,属性值!A:D,4,FALSE))))</f>
        <v>342</v>
      </c>
      <c r="AC2897" s="90">
        <v>54</v>
      </c>
      <c r="AD2897" s="90" t="str">
        <f>IF(AC2897="","",VLOOKUP(AC2897,状态名词!A:C,2,FALSE))</f>
        <v>spi</v>
      </c>
      <c r="AE2897" s="90" t="str">
        <f>IF(AC2897="","",VLOOKUP(AC2897,状态名词!A:C,3,FALSE))</f>
        <v>精神</v>
      </c>
      <c r="AF2897" s="90">
        <v>80</v>
      </c>
    </row>
    <row r="2898" spans="1:32">
      <c r="I2898" s="90" t="str">
        <f>IF(H2898="",I2897,VLOOKUP(H2898,装备类型!A:B,2,FALSE))</f>
        <v>手镯</v>
      </c>
      <c r="L2898" s="90" t="s">
        <v>225</v>
      </c>
      <c r="Q2898" s="55" t="str">
        <f t="shared" si="92"/>
        <v/>
      </c>
      <c r="Y2898" s="90" t="str">
        <f>IF(VLOOKUP(I2898,属性值!A:F,2,FALSE)&lt;17,"",IF(P2898="","",INT(VLOOKUP(P2898,属性值!A:G,R2898+1,FALSE)*VLOOKUP(I2898,属性值!A:F,5,FALSE))))</f>
        <v/>
      </c>
      <c r="Z2898" s="90" t="str">
        <f t="shared" si="93"/>
        <v/>
      </c>
      <c r="AA2898" s="90" t="str">
        <f>IF(VLOOKUP(I2898,属性值!A:B,2,FALSE)&gt;16,"",IF(P2898="","",INT(VLOOKUP(P2898,属性值!I:O,R2898+1,FALSE)*VLOOKUP(I2898,属性值!A:D,3,FALSE))))</f>
        <v/>
      </c>
      <c r="AB2898" s="90" t="str">
        <f>IF(VLOOKUP(I2898,属性值!A:B,2,FALSE)&gt;16,"",IF(P2898="","",INT(VLOOKUP(P2898,属性值!I:O,R2898+1,FALSE)*VLOOKUP(I2898,属性值!A:D,4,FALSE))))</f>
        <v/>
      </c>
      <c r="AC2898" s="90">
        <v>20</v>
      </c>
      <c r="AD2898" s="90" t="str">
        <f>IF(AC2898="","",VLOOKUP(AC2898,状态名词!A:C,2,FALSE))</f>
        <v>ratingdamage</v>
      </c>
      <c r="AE2898" s="90" t="str">
        <f>IF(AC2898="","",VLOOKUP(AC2898,状态名词!A:C,3,FALSE))</f>
        <v>暴伤+</v>
      </c>
      <c r="AF2898" s="90">
        <v>250</v>
      </c>
    </row>
    <row r="2899" spans="1:32">
      <c r="I2899" s="90" t="str">
        <f>IF(H2899="",I2898,VLOOKUP(H2899,装备类型!A:B,2,FALSE))</f>
        <v>手镯</v>
      </c>
      <c r="J2899" s="90">
        <v>4</v>
      </c>
      <c r="K2899" s="90" t="s">
        <v>2995</v>
      </c>
      <c r="L2899" s="90" t="s">
        <v>4186</v>
      </c>
      <c r="O2899" s="90">
        <v>1</v>
      </c>
      <c r="P2899" s="90">
        <v>40</v>
      </c>
      <c r="Q2899" s="55">
        <f t="shared" si="92"/>
        <v>45</v>
      </c>
      <c r="R2899" s="90">
        <v>4</v>
      </c>
      <c r="T2899" s="90" t="s">
        <v>1851</v>
      </c>
      <c r="Y2899" s="90" t="str">
        <f>IF(VLOOKUP(I2899,属性值!A:F,2,FALSE)&lt;17,"",IF(P2899="","",INT(VLOOKUP(P2899,属性值!A:G,R2899+1,FALSE)*VLOOKUP(I2899,属性值!A:F,5,FALSE))))</f>
        <v/>
      </c>
      <c r="Z2899" s="90" t="str">
        <f t="shared" si="93"/>
        <v/>
      </c>
      <c r="AA2899" s="90">
        <f>IF(VLOOKUP(I2899,属性值!A:B,2,FALSE)&gt;16,"",IF(P2899="","",INT(VLOOKUP(P2899,属性值!I:O,R2899+1,FALSE)*VLOOKUP(I2899,属性值!A:D,3,FALSE))))</f>
        <v>286</v>
      </c>
      <c r="AB2899" s="90">
        <f>IF(VLOOKUP(I2899,属性值!A:B,2,FALSE)&gt;16,"",IF(P2899="","",INT(VLOOKUP(P2899,属性值!I:O,R2899+1,FALSE)*VLOOKUP(I2899,属性值!A:D,4,FALSE))))</f>
        <v>572</v>
      </c>
      <c r="AC2899" s="90">
        <v>54</v>
      </c>
      <c r="AD2899" s="90" t="str">
        <f>IF(AC2899="","",VLOOKUP(AC2899,状态名词!A:C,2,FALSE))</f>
        <v>spi</v>
      </c>
      <c r="AE2899" s="90" t="str">
        <f>IF(AC2899="","",VLOOKUP(AC2899,状态名词!A:C,3,FALSE))</f>
        <v>精神</v>
      </c>
      <c r="AF2899" s="90">
        <v>100</v>
      </c>
    </row>
    <row r="2900" spans="1:32">
      <c r="I2900" s="90" t="str">
        <f>IF(H2900="",I2899,VLOOKUP(H2900,装备类型!A:B,2,FALSE))</f>
        <v>手镯</v>
      </c>
      <c r="L2900" s="90" t="s">
        <v>225</v>
      </c>
      <c r="Q2900" s="55" t="str">
        <f t="shared" si="92"/>
        <v/>
      </c>
      <c r="Y2900" s="90" t="str">
        <f>IF(VLOOKUP(I2900,属性值!A:F,2,FALSE)&lt;17,"",IF(P2900="","",INT(VLOOKUP(P2900,属性值!A:G,R2900+1,FALSE)*VLOOKUP(I2900,属性值!A:F,5,FALSE))))</f>
        <v/>
      </c>
      <c r="Z2900" s="90" t="str">
        <f t="shared" si="93"/>
        <v/>
      </c>
      <c r="AA2900" s="90" t="str">
        <f>IF(VLOOKUP(I2900,属性值!A:B,2,FALSE)&gt;16,"",IF(P2900="","",INT(VLOOKUP(P2900,属性值!I:O,R2900+1,FALSE)*VLOOKUP(I2900,属性值!A:D,3,FALSE))))</f>
        <v/>
      </c>
      <c r="AB2900" s="90" t="str">
        <f>IF(VLOOKUP(I2900,属性值!A:B,2,FALSE)&gt;16,"",IF(P2900="","",INT(VLOOKUP(P2900,属性值!I:O,R2900+1,FALSE)*VLOOKUP(I2900,属性值!A:D,4,FALSE))))</f>
        <v/>
      </c>
      <c r="AC2900" s="90">
        <v>20</v>
      </c>
      <c r="AD2900" s="90" t="str">
        <f>IF(AC2900="","",VLOOKUP(AC2900,状态名词!A:C,2,FALSE))</f>
        <v>ratingdamage</v>
      </c>
      <c r="AE2900" s="90" t="str">
        <f>IF(AC2900="","",VLOOKUP(AC2900,状态名词!A:C,3,FALSE))</f>
        <v>暴伤+</v>
      </c>
      <c r="AF2900" s="90">
        <v>300</v>
      </c>
    </row>
    <row r="2901" spans="1:32">
      <c r="I2901" s="90" t="str">
        <f>IF(H2901="",I2900,VLOOKUP(H2901,装备类型!A:B,2,FALSE))</f>
        <v>手镯</v>
      </c>
      <c r="L2901" s="90" t="s">
        <v>225</v>
      </c>
      <c r="Q2901" s="55" t="str">
        <f t="shared" si="92"/>
        <v/>
      </c>
      <c r="Y2901" s="90" t="str">
        <f>IF(VLOOKUP(I2901,属性值!A:F,2,FALSE)&lt;17,"",IF(P2901="","",INT(VLOOKUP(P2901,属性值!A:G,R2901+1,FALSE)*VLOOKUP(I2901,属性值!A:F,5,FALSE))))</f>
        <v/>
      </c>
      <c r="Z2901" s="90" t="str">
        <f t="shared" si="93"/>
        <v/>
      </c>
      <c r="AA2901" s="90" t="str">
        <f>IF(VLOOKUP(I2901,属性值!A:B,2,FALSE)&gt;16,"",IF(P2901="","",INT(VLOOKUP(P2901,属性值!I:O,R2901+1,FALSE)*VLOOKUP(I2901,属性值!A:D,3,FALSE))))</f>
        <v/>
      </c>
      <c r="AB2901" s="90" t="str">
        <f>IF(VLOOKUP(I2901,属性值!A:B,2,FALSE)&gt;16,"",IF(P2901="","",INT(VLOOKUP(P2901,属性值!I:O,R2901+1,FALSE)*VLOOKUP(I2901,属性值!A:D,4,FALSE))))</f>
        <v/>
      </c>
      <c r="AC2901" s="90">
        <v>69</v>
      </c>
      <c r="AD2901" s="90" t="str">
        <f>IF(AC2901="","",VLOOKUP(AC2901,状态名词!A:C,2,FALSE))</f>
        <v>hit</v>
      </c>
      <c r="AE2901" s="90" t="str">
        <f>IF(AC2901="","",VLOOKUP(AC2901,状态名词!A:C,3,FALSE))</f>
        <v>命中率</v>
      </c>
      <c r="AF2901" s="90">
        <v>140</v>
      </c>
    </row>
    <row r="2902" spans="1:32">
      <c r="I2902" s="90" t="str">
        <f>IF(H2902="",I2901,VLOOKUP(H2902,装备类型!A:B,2,FALSE))</f>
        <v>手镯</v>
      </c>
      <c r="J2902" s="90">
        <v>5</v>
      </c>
      <c r="K2902" s="90" t="s">
        <v>2996</v>
      </c>
      <c r="L2902" s="90" t="s">
        <v>4186</v>
      </c>
      <c r="O2902" s="90">
        <v>1</v>
      </c>
      <c r="P2902" s="90">
        <v>50</v>
      </c>
      <c r="Q2902" s="55">
        <f t="shared" si="92"/>
        <v>57</v>
      </c>
      <c r="R2902" s="90">
        <v>5</v>
      </c>
      <c r="T2902" s="90" t="s">
        <v>1851</v>
      </c>
      <c r="U2902" s="90">
        <v>33563</v>
      </c>
      <c r="Y2902" s="90" t="str">
        <f>IF(VLOOKUP(I2902,属性值!A:F,2,FALSE)&lt;17,"",IF(P2902="","",INT(VLOOKUP(P2902,属性值!A:G,R2902+1,FALSE)*VLOOKUP(I2902,属性值!A:F,5,FALSE))))</f>
        <v/>
      </c>
      <c r="Z2902" s="90" t="str">
        <f t="shared" si="93"/>
        <v/>
      </c>
      <c r="AA2902" s="90">
        <f>IF(VLOOKUP(I2902,属性值!A:B,2,FALSE)&gt;16,"",IF(P2902="","",INT(VLOOKUP(P2902,属性值!I:O,R2902+1,FALSE)*VLOOKUP(I2902,属性值!A:D,3,FALSE))))</f>
        <v>489</v>
      </c>
      <c r="AB2902" s="90">
        <f>IF(VLOOKUP(I2902,属性值!A:B,2,FALSE)&gt;16,"",IF(P2902="","",INT(VLOOKUP(P2902,属性值!I:O,R2902+1,FALSE)*VLOOKUP(I2902,属性值!A:D,4,FALSE))))</f>
        <v>979</v>
      </c>
      <c r="AC2902" s="90">
        <v>54</v>
      </c>
      <c r="AD2902" s="90" t="str">
        <f>IF(AC2902="","",VLOOKUP(AC2902,状态名词!A:C,2,FALSE))</f>
        <v>spi</v>
      </c>
      <c r="AE2902" s="90" t="str">
        <f>IF(AC2902="","",VLOOKUP(AC2902,状态名词!A:C,3,FALSE))</f>
        <v>精神</v>
      </c>
      <c r="AF2902" s="90">
        <v>135</v>
      </c>
    </row>
    <row r="2903" spans="1:32">
      <c r="I2903" s="90" t="str">
        <f>IF(H2903="",I2902,VLOOKUP(H2903,装备类型!A:B,2,FALSE))</f>
        <v>手镯</v>
      </c>
      <c r="L2903" s="90" t="s">
        <v>225</v>
      </c>
      <c r="Q2903" s="55" t="str">
        <f t="shared" ref="Q2903:Q2966" si="94">IF(R2903="","",IF(R2903=1,P2903,R2903*2-3+P2903))</f>
        <v/>
      </c>
      <c r="Y2903" s="90" t="str">
        <f>IF(VLOOKUP(I2903,属性值!A:F,2,FALSE)&lt;17,"",IF(P2903="","",INT(VLOOKUP(P2903,属性值!A:G,R2903+1,FALSE)*VLOOKUP(I2903,属性值!A:F,5,FALSE))))</f>
        <v/>
      </c>
      <c r="Z2903" s="90" t="str">
        <f t="shared" si="93"/>
        <v/>
      </c>
      <c r="AA2903" s="90" t="str">
        <f>IF(VLOOKUP(I2903,属性值!A:B,2,FALSE)&gt;16,"",IF(P2903="","",INT(VLOOKUP(P2903,属性值!I:O,R2903+1,FALSE)*VLOOKUP(I2903,属性值!A:D,3,FALSE))))</f>
        <v/>
      </c>
      <c r="AB2903" s="90" t="str">
        <f>IF(VLOOKUP(I2903,属性值!A:B,2,FALSE)&gt;16,"",IF(P2903="","",INT(VLOOKUP(P2903,属性值!I:O,R2903+1,FALSE)*VLOOKUP(I2903,属性值!A:D,4,FALSE))))</f>
        <v/>
      </c>
      <c r="AC2903" s="90">
        <v>20</v>
      </c>
      <c r="AD2903" s="90" t="str">
        <f>IF(AC2903="","",VLOOKUP(AC2903,状态名词!A:C,2,FALSE))</f>
        <v>ratingdamage</v>
      </c>
      <c r="AE2903" s="90" t="str">
        <f>IF(AC2903="","",VLOOKUP(AC2903,状态名词!A:C,3,FALSE))</f>
        <v>暴伤+</v>
      </c>
      <c r="AF2903" s="90">
        <v>400</v>
      </c>
    </row>
    <row r="2904" spans="1:32">
      <c r="I2904" s="90" t="str">
        <f>IF(H2904="",I2903,VLOOKUP(H2904,装备类型!A:B,2,FALSE))</f>
        <v>手镯</v>
      </c>
      <c r="L2904" s="90" t="s">
        <v>225</v>
      </c>
      <c r="Q2904" s="55" t="str">
        <f t="shared" si="94"/>
        <v/>
      </c>
      <c r="Y2904" s="90" t="str">
        <f>IF(VLOOKUP(I2904,属性值!A:F,2,FALSE)&lt;17,"",IF(P2904="","",INT(VLOOKUP(P2904,属性值!A:G,R2904+1,FALSE)*VLOOKUP(I2904,属性值!A:F,5,FALSE))))</f>
        <v/>
      </c>
      <c r="Z2904" s="90" t="str">
        <f t="shared" si="93"/>
        <v/>
      </c>
      <c r="AA2904" s="90" t="str">
        <f>IF(VLOOKUP(I2904,属性值!A:B,2,FALSE)&gt;16,"",IF(P2904="","",INT(VLOOKUP(P2904,属性值!I:O,R2904+1,FALSE)*VLOOKUP(I2904,属性值!A:D,3,FALSE))))</f>
        <v/>
      </c>
      <c r="AB2904" s="90" t="str">
        <f>IF(VLOOKUP(I2904,属性值!A:B,2,FALSE)&gt;16,"",IF(P2904="","",INT(VLOOKUP(P2904,属性值!I:O,R2904+1,FALSE)*VLOOKUP(I2904,属性值!A:D,4,FALSE))))</f>
        <v/>
      </c>
      <c r="AC2904" s="90">
        <v>69</v>
      </c>
      <c r="AD2904" s="90" t="str">
        <f>IF(AC2904="","",VLOOKUP(AC2904,状态名词!A:C,2,FALSE))</f>
        <v>hit</v>
      </c>
      <c r="AE2904" s="90" t="str">
        <f>IF(AC2904="","",VLOOKUP(AC2904,状态名词!A:C,3,FALSE))</f>
        <v>命中率</v>
      </c>
      <c r="AF2904" s="90">
        <v>200</v>
      </c>
    </row>
    <row r="2905" spans="1:32">
      <c r="I2905" s="90" t="str">
        <f>IF(H2905="",I2904,VLOOKUP(H2905,装备类型!A:B,2,FALSE))</f>
        <v>手镯</v>
      </c>
      <c r="J2905" s="90">
        <v>6</v>
      </c>
      <c r="K2905" s="90" t="s">
        <v>2997</v>
      </c>
      <c r="L2905" s="90" t="s">
        <v>4186</v>
      </c>
      <c r="O2905" s="90">
        <v>1</v>
      </c>
      <c r="P2905" s="90">
        <v>60</v>
      </c>
      <c r="Q2905" s="55">
        <f t="shared" si="94"/>
        <v>67</v>
      </c>
      <c r="R2905" s="90">
        <v>5</v>
      </c>
      <c r="T2905" s="90" t="s">
        <v>1851</v>
      </c>
      <c r="U2905" s="90">
        <v>33564</v>
      </c>
      <c r="Y2905" s="90" t="str">
        <f>IF(VLOOKUP(I2905,属性值!A:F,2,FALSE)&lt;17,"",IF(P2905="","",INT(VLOOKUP(P2905,属性值!A:G,R2905+1,FALSE)*VLOOKUP(I2905,属性值!A:F,5,FALSE))))</f>
        <v/>
      </c>
      <c r="Z2905" s="90" t="str">
        <f t="shared" si="93"/>
        <v/>
      </c>
      <c r="AA2905" s="90">
        <f>IF(VLOOKUP(I2905,属性值!A:B,2,FALSE)&gt;16,"",IF(P2905="","",INT(VLOOKUP(P2905,属性值!I:O,R2905+1,FALSE)*VLOOKUP(I2905,属性值!A:D,3,FALSE))))</f>
        <v>642</v>
      </c>
      <c r="AB2905" s="90">
        <f>IF(VLOOKUP(I2905,属性值!A:B,2,FALSE)&gt;16,"",IF(P2905="","",INT(VLOOKUP(P2905,属性值!I:O,R2905+1,FALSE)*VLOOKUP(I2905,属性值!A:D,4,FALSE))))</f>
        <v>1285</v>
      </c>
      <c r="AC2905" s="90">
        <v>54</v>
      </c>
      <c r="AD2905" s="90" t="str">
        <f>IF(AC2905="","",VLOOKUP(AC2905,状态名词!A:C,2,FALSE))</f>
        <v>spi</v>
      </c>
      <c r="AE2905" s="90" t="str">
        <f>IF(AC2905="","",VLOOKUP(AC2905,状态名词!A:C,3,FALSE))</f>
        <v>精神</v>
      </c>
      <c r="AF2905" s="90">
        <v>150</v>
      </c>
    </row>
    <row r="2906" spans="1:32">
      <c r="I2906" s="90" t="str">
        <f>IF(H2906="",I2905,VLOOKUP(H2906,装备类型!A:B,2,FALSE))</f>
        <v>手镯</v>
      </c>
      <c r="L2906" s="90" t="s">
        <v>225</v>
      </c>
      <c r="Q2906" s="55" t="str">
        <f t="shared" si="94"/>
        <v/>
      </c>
      <c r="Y2906" s="90" t="str">
        <f>IF(VLOOKUP(I2906,属性值!A:F,2,FALSE)&lt;17,"",IF(P2906="","",INT(VLOOKUP(P2906,属性值!A:G,R2906+1,FALSE)*VLOOKUP(I2906,属性值!A:F,5,FALSE))))</f>
        <v/>
      </c>
      <c r="Z2906" s="90" t="str">
        <f t="shared" si="93"/>
        <v/>
      </c>
      <c r="AA2906" s="90" t="str">
        <f>IF(VLOOKUP(I2906,属性值!A:B,2,FALSE)&gt;16,"",IF(P2906="","",INT(VLOOKUP(P2906,属性值!I:O,R2906+1,FALSE)*VLOOKUP(I2906,属性值!A:D,3,FALSE))))</f>
        <v/>
      </c>
      <c r="AB2906" s="90" t="str">
        <f>IF(VLOOKUP(I2906,属性值!A:B,2,FALSE)&gt;16,"",IF(P2906="","",INT(VLOOKUP(P2906,属性值!I:O,R2906+1,FALSE)*VLOOKUP(I2906,属性值!A:D,4,FALSE))))</f>
        <v/>
      </c>
      <c r="AC2906" s="90">
        <v>20</v>
      </c>
      <c r="AD2906" s="90" t="str">
        <f>IF(AC2906="","",VLOOKUP(AC2906,状态名词!A:C,2,FALSE))</f>
        <v>ratingdamage</v>
      </c>
      <c r="AE2906" s="90" t="str">
        <f>IF(AC2906="","",VLOOKUP(AC2906,状态名词!A:C,3,FALSE))</f>
        <v>暴伤+</v>
      </c>
      <c r="AF2906" s="90">
        <v>440</v>
      </c>
    </row>
    <row r="2907" spans="1:32">
      <c r="I2907" s="90" t="str">
        <f>IF(H2907="",I2906,VLOOKUP(H2907,装备类型!A:B,2,FALSE))</f>
        <v>手镯</v>
      </c>
      <c r="L2907" s="90" t="s">
        <v>225</v>
      </c>
      <c r="Q2907" s="55" t="str">
        <f t="shared" si="94"/>
        <v/>
      </c>
      <c r="Y2907" s="90" t="str">
        <f>IF(VLOOKUP(I2907,属性值!A:F,2,FALSE)&lt;17,"",IF(P2907="","",INT(VLOOKUP(P2907,属性值!A:G,R2907+1,FALSE)*VLOOKUP(I2907,属性值!A:F,5,FALSE))))</f>
        <v/>
      </c>
      <c r="Z2907" s="90" t="str">
        <f t="shared" si="93"/>
        <v/>
      </c>
      <c r="AA2907" s="90" t="str">
        <f>IF(VLOOKUP(I2907,属性值!A:B,2,FALSE)&gt;16,"",IF(P2907="","",INT(VLOOKUP(P2907,属性值!I:O,R2907+1,FALSE)*VLOOKUP(I2907,属性值!A:D,3,FALSE))))</f>
        <v/>
      </c>
      <c r="AB2907" s="90" t="str">
        <f>IF(VLOOKUP(I2907,属性值!A:B,2,FALSE)&gt;16,"",IF(P2907="","",INT(VLOOKUP(P2907,属性值!I:O,R2907+1,FALSE)*VLOOKUP(I2907,属性值!A:D,4,FALSE))))</f>
        <v/>
      </c>
      <c r="AC2907" s="90">
        <v>69</v>
      </c>
      <c r="AD2907" s="90" t="str">
        <f>IF(AC2907="","",VLOOKUP(AC2907,状态名词!A:C,2,FALSE))</f>
        <v>hit</v>
      </c>
      <c r="AE2907" s="90" t="str">
        <f>IF(AC2907="","",VLOOKUP(AC2907,状态名词!A:C,3,FALSE))</f>
        <v>命中率</v>
      </c>
      <c r="AF2907" s="90">
        <v>220</v>
      </c>
    </row>
    <row r="2908" spans="1:32">
      <c r="A2908" s="90">
        <v>16325</v>
      </c>
      <c r="B2908" s="90">
        <v>10</v>
      </c>
      <c r="C2908" s="90">
        <v>1</v>
      </c>
      <c r="D2908" s="90">
        <v>10</v>
      </c>
      <c r="E2908" s="90">
        <v>3</v>
      </c>
      <c r="H2908" s="90">
        <v>11</v>
      </c>
      <c r="I2908" s="90" t="str">
        <f>IF(H2908="",I2907,VLOOKUP(H2908,装备类型!A:B,2,FALSE))</f>
        <v>头部</v>
      </c>
      <c r="J2908" s="90">
        <v>1</v>
      </c>
      <c r="K2908" s="90" t="s">
        <v>3216</v>
      </c>
      <c r="L2908" s="90" t="s">
        <v>6488</v>
      </c>
      <c r="O2908" s="90">
        <v>1</v>
      </c>
      <c r="P2908" s="90">
        <v>10</v>
      </c>
      <c r="Q2908" s="55">
        <f t="shared" si="94"/>
        <v>10</v>
      </c>
      <c r="R2908" s="90">
        <v>1</v>
      </c>
      <c r="T2908" s="90" t="s">
        <v>3509</v>
      </c>
      <c r="Y2908" s="90" t="str">
        <f>IF(VLOOKUP(I2908,属性值!A:F,2,FALSE)&lt;17,"",IF(P2908="","",INT(VLOOKUP(P2908,属性值!A:G,R2908+1,FALSE)*VLOOKUP(I2908,属性值!A:F,5,FALSE))))</f>
        <v/>
      </c>
      <c r="Z2908" s="90" t="str">
        <f t="shared" si="93"/>
        <v/>
      </c>
      <c r="AA2908" s="90">
        <f>IF(VLOOKUP(I2908,属性值!A:B,2,FALSE)&gt;16,"",IF(P2908="","",INT(VLOOKUP(P2908,属性值!I:O,R2908+1,FALSE)*VLOOKUP(I2908,属性值!A:D,3,FALSE))))</f>
        <v>130</v>
      </c>
      <c r="AB2908" s="90">
        <f>IF(VLOOKUP(I2908,属性值!A:B,2,FALSE)&gt;16,"",IF(P2908="","",INT(VLOOKUP(P2908,属性值!I:O,R2908+1,FALSE)*VLOOKUP(I2908,属性值!A:D,4,FALSE))))</f>
        <v>65</v>
      </c>
      <c r="AD2908" s="90" t="str">
        <f>IF(AC2908="","",VLOOKUP(AC2908,状态名词!A:C,2,FALSE))</f>
        <v/>
      </c>
      <c r="AE2908" s="90" t="str">
        <f>IF(AC2908="","",VLOOKUP(AC2908,状态名词!A:C,3,FALSE))</f>
        <v/>
      </c>
    </row>
    <row r="2909" spans="1:32">
      <c r="I2909" s="90" t="str">
        <f>IF(H2909="",I2908,VLOOKUP(H2909,装备类型!A:B,2,FALSE))</f>
        <v>头部</v>
      </c>
      <c r="J2909" s="90">
        <v>2</v>
      </c>
      <c r="K2909" s="90" t="s">
        <v>3217</v>
      </c>
      <c r="L2909" s="90" t="s">
        <v>4187</v>
      </c>
      <c r="O2909" s="90">
        <v>1</v>
      </c>
      <c r="P2909" s="90">
        <v>20</v>
      </c>
      <c r="Q2909" s="55">
        <f t="shared" si="94"/>
        <v>21</v>
      </c>
      <c r="R2909" s="90">
        <v>2</v>
      </c>
      <c r="T2909" s="90" t="s">
        <v>3509</v>
      </c>
      <c r="Y2909" s="90" t="str">
        <f>IF(VLOOKUP(I2909,属性值!A:F,2,FALSE)&lt;17,"",IF(P2909="","",INT(VLOOKUP(P2909,属性值!A:G,R2909+1,FALSE)*VLOOKUP(I2909,属性值!A:F,5,FALSE))))</f>
        <v/>
      </c>
      <c r="Z2909" s="90" t="str">
        <f t="shared" si="93"/>
        <v/>
      </c>
      <c r="AA2909" s="90">
        <f>IF(VLOOKUP(I2909,属性值!A:B,2,FALSE)&gt;16,"",IF(P2909="","",INT(VLOOKUP(P2909,属性值!I:O,R2909+1,FALSE)*VLOOKUP(I2909,属性值!A:D,3,FALSE))))</f>
        <v>228</v>
      </c>
      <c r="AB2909" s="90">
        <f>IF(VLOOKUP(I2909,属性值!A:B,2,FALSE)&gt;16,"",IF(P2909="","",INT(VLOOKUP(P2909,属性值!I:O,R2909+1,FALSE)*VLOOKUP(I2909,属性值!A:D,4,FALSE))))</f>
        <v>114</v>
      </c>
      <c r="AC2909" s="90">
        <v>58</v>
      </c>
      <c r="AD2909" s="90" t="str">
        <f>IF(AC2909="","",VLOOKUP(AC2909,状态名词!A:C,2,FALSE))</f>
        <v>vit</v>
      </c>
      <c r="AE2909" s="90" t="str">
        <f>IF(AC2909="","",VLOOKUP(AC2909,状态名词!A:C,3,FALSE))</f>
        <v>体力</v>
      </c>
      <c r="AF2909" s="90">
        <v>40</v>
      </c>
    </row>
    <row r="2910" spans="1:32">
      <c r="I2910" s="90" t="str">
        <f>IF(H2910="",I2909,VLOOKUP(H2910,装备类型!A:B,2,FALSE))</f>
        <v>头部</v>
      </c>
      <c r="J2910" s="90">
        <v>3</v>
      </c>
      <c r="K2910" s="90" t="s">
        <v>3218</v>
      </c>
      <c r="L2910" s="90" t="s">
        <v>4187</v>
      </c>
      <c r="O2910" s="90">
        <v>1</v>
      </c>
      <c r="P2910" s="90">
        <v>30</v>
      </c>
      <c r="Q2910" s="55">
        <f t="shared" si="94"/>
        <v>33</v>
      </c>
      <c r="R2910" s="90">
        <v>3</v>
      </c>
      <c r="T2910" s="90" t="s">
        <v>3509</v>
      </c>
      <c r="Y2910" s="90" t="str">
        <f>IF(VLOOKUP(I2910,属性值!A:F,2,FALSE)&lt;17,"",IF(P2910="","",INT(VLOOKUP(P2910,属性值!A:G,R2910+1,FALSE)*VLOOKUP(I2910,属性值!A:F,5,FALSE))))</f>
        <v/>
      </c>
      <c r="Z2910" s="90" t="str">
        <f t="shared" si="93"/>
        <v/>
      </c>
      <c r="AA2910" s="90">
        <f>IF(VLOOKUP(I2910,属性值!A:B,2,FALSE)&gt;16,"",IF(P2910="","",INT(VLOOKUP(P2910,属性值!I:O,R2910+1,FALSE)*VLOOKUP(I2910,属性值!A:D,3,FALSE))))</f>
        <v>342</v>
      </c>
      <c r="AB2910" s="90">
        <f>IF(VLOOKUP(I2910,属性值!A:B,2,FALSE)&gt;16,"",IF(P2910="","",INT(VLOOKUP(P2910,属性值!I:O,R2910+1,FALSE)*VLOOKUP(I2910,属性值!A:D,4,FALSE))))</f>
        <v>171</v>
      </c>
      <c r="AC2910" s="90">
        <v>58</v>
      </c>
      <c r="AD2910" s="90" t="str">
        <f>IF(AC2910="","",VLOOKUP(AC2910,状态名词!A:C,2,FALSE))</f>
        <v>vit</v>
      </c>
      <c r="AE2910" s="90" t="str">
        <f>IF(AC2910="","",VLOOKUP(AC2910,状态名词!A:C,3,FALSE))</f>
        <v>体力</v>
      </c>
      <c r="AF2910" s="90">
        <v>50</v>
      </c>
    </row>
    <row r="2911" spans="1:32">
      <c r="I2911" s="90" t="str">
        <f>IF(H2911="",I2910,VLOOKUP(H2911,装备类型!A:B,2,FALSE))</f>
        <v>头部</v>
      </c>
      <c r="L2911" s="90" t="s">
        <v>225</v>
      </c>
      <c r="Q2911" s="55" t="str">
        <f t="shared" si="94"/>
        <v/>
      </c>
      <c r="Y2911" s="90" t="str">
        <f>IF(VLOOKUP(I2911,属性值!A:F,2,FALSE)&lt;17,"",IF(P2911="","",INT(VLOOKUP(P2911,属性值!A:G,R2911+1,FALSE)*VLOOKUP(I2911,属性值!A:F,5,FALSE))))</f>
        <v/>
      </c>
      <c r="Z2911" s="90" t="str">
        <f t="shared" si="93"/>
        <v/>
      </c>
      <c r="AA2911" s="90" t="str">
        <f>IF(VLOOKUP(I2911,属性值!A:B,2,FALSE)&gt;16,"",IF(P2911="","",INT(VLOOKUP(P2911,属性值!I:O,R2911+1,FALSE)*VLOOKUP(I2911,属性值!A:D,3,FALSE))))</f>
        <v/>
      </c>
      <c r="AB2911" s="90" t="str">
        <f>IF(VLOOKUP(I2911,属性值!A:B,2,FALSE)&gt;16,"",IF(P2911="","",INT(VLOOKUP(P2911,属性值!I:O,R2911+1,FALSE)*VLOOKUP(I2911,属性值!A:D,4,FALSE))))</f>
        <v/>
      </c>
      <c r="AC2911" s="90">
        <v>24</v>
      </c>
      <c r="AD2911" s="90" t="str">
        <f>IF(AC2911="","",VLOOKUP(AC2911,状态名词!A:C,2,FALSE))</f>
        <v>heal</v>
      </c>
      <c r="AE2911" s="90" t="str">
        <f>IF(AC2911="","",VLOOKUP(AC2911,状态名词!A:C,3,FALSE))</f>
        <v>治疗效果+</v>
      </c>
      <c r="AF2911" s="90">
        <v>250</v>
      </c>
    </row>
    <row r="2912" spans="1:32">
      <c r="I2912" s="90" t="str">
        <f>IF(H2912="",I2911,VLOOKUP(H2912,装备类型!A:B,2,FALSE))</f>
        <v>头部</v>
      </c>
      <c r="J2912" s="90">
        <v>4</v>
      </c>
      <c r="K2912" s="90" t="s">
        <v>3219</v>
      </c>
      <c r="L2912" s="90" t="s">
        <v>4187</v>
      </c>
      <c r="O2912" s="90">
        <v>1</v>
      </c>
      <c r="P2912" s="90">
        <v>40</v>
      </c>
      <c r="Q2912" s="55">
        <f t="shared" si="94"/>
        <v>45</v>
      </c>
      <c r="R2912" s="90">
        <v>4</v>
      </c>
      <c r="T2912" s="90" t="s">
        <v>3509</v>
      </c>
      <c r="Y2912" s="90" t="str">
        <f>IF(VLOOKUP(I2912,属性值!A:F,2,FALSE)&lt;17,"",IF(P2912="","",INT(VLOOKUP(P2912,属性值!A:G,R2912+1,FALSE)*VLOOKUP(I2912,属性值!A:F,5,FALSE))))</f>
        <v/>
      </c>
      <c r="Z2912" s="90" t="str">
        <f t="shared" si="93"/>
        <v/>
      </c>
      <c r="AA2912" s="90">
        <f>IF(VLOOKUP(I2912,属性值!A:B,2,FALSE)&gt;16,"",IF(P2912="","",INT(VLOOKUP(P2912,属性值!I:O,R2912+1,FALSE)*VLOOKUP(I2912,属性值!A:D,3,FALSE))))</f>
        <v>572</v>
      </c>
      <c r="AB2912" s="90">
        <f>IF(VLOOKUP(I2912,属性值!A:B,2,FALSE)&gt;16,"",IF(P2912="","",INT(VLOOKUP(P2912,属性值!I:O,R2912+1,FALSE)*VLOOKUP(I2912,属性值!A:D,4,FALSE))))</f>
        <v>286</v>
      </c>
      <c r="AC2912" s="90">
        <v>58</v>
      </c>
      <c r="AD2912" s="90" t="str">
        <f>IF(AC2912="","",VLOOKUP(AC2912,状态名词!A:C,2,FALSE))</f>
        <v>vit</v>
      </c>
      <c r="AE2912" s="90" t="str">
        <f>IF(AC2912="","",VLOOKUP(AC2912,状态名词!A:C,3,FALSE))</f>
        <v>体力</v>
      </c>
      <c r="AF2912" s="90">
        <v>60</v>
      </c>
    </row>
    <row r="2913" spans="1:32">
      <c r="I2913" s="90" t="str">
        <f>IF(H2913="",I2912,VLOOKUP(H2913,装备类型!A:B,2,FALSE))</f>
        <v>头部</v>
      </c>
      <c r="L2913" s="90" t="s">
        <v>225</v>
      </c>
      <c r="Q2913" s="55" t="str">
        <f t="shared" si="94"/>
        <v/>
      </c>
      <c r="Y2913" s="90" t="str">
        <f>IF(VLOOKUP(I2913,属性值!A:F,2,FALSE)&lt;17,"",IF(P2913="","",INT(VLOOKUP(P2913,属性值!A:G,R2913+1,FALSE)*VLOOKUP(I2913,属性值!A:F,5,FALSE))))</f>
        <v/>
      </c>
      <c r="Z2913" s="90" t="str">
        <f t="shared" si="93"/>
        <v/>
      </c>
      <c r="AA2913" s="90" t="str">
        <f>IF(VLOOKUP(I2913,属性值!A:B,2,FALSE)&gt;16,"",IF(P2913="","",INT(VLOOKUP(P2913,属性值!I:O,R2913+1,FALSE)*VLOOKUP(I2913,属性值!A:D,3,FALSE))))</f>
        <v/>
      </c>
      <c r="AB2913" s="90" t="str">
        <f>IF(VLOOKUP(I2913,属性值!A:B,2,FALSE)&gt;16,"",IF(P2913="","",INT(VLOOKUP(P2913,属性值!I:O,R2913+1,FALSE)*VLOOKUP(I2913,属性值!A:D,4,FALSE))))</f>
        <v/>
      </c>
      <c r="AC2913" s="90">
        <v>24</v>
      </c>
      <c r="AD2913" s="90" t="str">
        <f>IF(AC2913="","",VLOOKUP(AC2913,状态名词!A:C,2,FALSE))</f>
        <v>heal</v>
      </c>
      <c r="AE2913" s="90" t="str">
        <f>IF(AC2913="","",VLOOKUP(AC2913,状态名词!A:C,3,FALSE))</f>
        <v>治疗效果+</v>
      </c>
      <c r="AF2913" s="90">
        <v>300</v>
      </c>
    </row>
    <row r="2914" spans="1:32">
      <c r="I2914" s="90" t="str">
        <f>IF(H2914="",I2913,VLOOKUP(H2914,装备类型!A:B,2,FALSE))</f>
        <v>头部</v>
      </c>
      <c r="L2914" s="90" t="s">
        <v>225</v>
      </c>
      <c r="Q2914" s="55" t="str">
        <f t="shared" si="94"/>
        <v/>
      </c>
      <c r="Y2914" s="90" t="str">
        <f>IF(VLOOKUP(I2914,属性值!A:F,2,FALSE)&lt;17,"",IF(P2914="","",INT(VLOOKUP(P2914,属性值!A:G,R2914+1,FALSE)*VLOOKUP(I2914,属性值!A:F,5,FALSE))))</f>
        <v/>
      </c>
      <c r="Z2914" s="90" t="str">
        <f t="shared" ref="Z2914:Z2977" si="95">Y2914</f>
        <v/>
      </c>
      <c r="AA2914" s="90" t="str">
        <f>IF(VLOOKUP(I2914,属性值!A:B,2,FALSE)&gt;16,"",IF(P2914="","",INT(VLOOKUP(P2914,属性值!I:O,R2914+1,FALSE)*VLOOKUP(I2914,属性值!A:D,3,FALSE))))</f>
        <v/>
      </c>
      <c r="AB2914" s="90" t="str">
        <f>IF(VLOOKUP(I2914,属性值!A:B,2,FALSE)&gt;16,"",IF(P2914="","",INT(VLOOKUP(P2914,属性值!I:O,R2914+1,FALSE)*VLOOKUP(I2914,属性值!A:D,4,FALSE))))</f>
        <v/>
      </c>
      <c r="AC2914" s="90">
        <v>70</v>
      </c>
      <c r="AD2914" s="90" t="str">
        <f>IF(AC2914="","",VLOOKUP(AC2914,状态名词!A:C,2,FALSE))</f>
        <v>eva</v>
      </c>
      <c r="AE2914" s="90" t="str">
        <f>IF(AC2914="","",VLOOKUP(AC2914,状态名词!A:C,3,FALSE))</f>
        <v>回避率</v>
      </c>
      <c r="AF2914" s="90">
        <v>140</v>
      </c>
    </row>
    <row r="2915" spans="1:32">
      <c r="I2915" s="90" t="str">
        <f>IF(H2915="",I2914,VLOOKUP(H2915,装备类型!A:B,2,FALSE))</f>
        <v>头部</v>
      </c>
      <c r="J2915" s="90">
        <v>5</v>
      </c>
      <c r="K2915" s="90" t="s">
        <v>3220</v>
      </c>
      <c r="L2915" s="90" t="s">
        <v>4187</v>
      </c>
      <c r="O2915" s="90">
        <v>1</v>
      </c>
      <c r="P2915" s="90">
        <v>50</v>
      </c>
      <c r="Q2915" s="55">
        <f t="shared" si="94"/>
        <v>57</v>
      </c>
      <c r="R2915" s="90">
        <v>5</v>
      </c>
      <c r="T2915" s="90" t="s">
        <v>3509</v>
      </c>
      <c r="U2915" s="90">
        <v>33561</v>
      </c>
      <c r="Y2915" s="90" t="str">
        <f>IF(VLOOKUP(I2915,属性值!A:F,2,FALSE)&lt;17,"",IF(P2915="","",INT(VLOOKUP(P2915,属性值!A:G,R2915+1,FALSE)*VLOOKUP(I2915,属性值!A:F,5,FALSE))))</f>
        <v/>
      </c>
      <c r="Z2915" s="90" t="str">
        <f t="shared" si="95"/>
        <v/>
      </c>
      <c r="AA2915" s="90">
        <f>IF(VLOOKUP(I2915,属性值!A:B,2,FALSE)&gt;16,"",IF(P2915="","",INT(VLOOKUP(P2915,属性值!I:O,R2915+1,FALSE)*VLOOKUP(I2915,属性值!A:D,3,FALSE))))</f>
        <v>979</v>
      </c>
      <c r="AB2915" s="90">
        <f>IF(VLOOKUP(I2915,属性值!A:B,2,FALSE)&gt;16,"",IF(P2915="","",INT(VLOOKUP(P2915,属性值!I:O,R2915+1,FALSE)*VLOOKUP(I2915,属性值!A:D,4,FALSE))))</f>
        <v>489</v>
      </c>
      <c r="AC2915" s="90">
        <v>58</v>
      </c>
      <c r="AD2915" s="90" t="str">
        <f>IF(AC2915="","",VLOOKUP(AC2915,状态名词!A:C,2,FALSE))</f>
        <v>vit</v>
      </c>
      <c r="AE2915" s="90" t="str">
        <f>IF(AC2915="","",VLOOKUP(AC2915,状态名词!A:C,3,FALSE))</f>
        <v>体力</v>
      </c>
      <c r="AF2915" s="90">
        <v>80</v>
      </c>
    </row>
    <row r="2916" spans="1:32">
      <c r="I2916" s="90" t="str">
        <f>IF(H2916="",I2915,VLOOKUP(H2916,装备类型!A:B,2,FALSE))</f>
        <v>头部</v>
      </c>
      <c r="L2916" s="90" t="s">
        <v>225</v>
      </c>
      <c r="Q2916" s="55" t="str">
        <f t="shared" si="94"/>
        <v/>
      </c>
      <c r="Y2916" s="90" t="str">
        <f>IF(VLOOKUP(I2916,属性值!A:F,2,FALSE)&lt;17,"",IF(P2916="","",INT(VLOOKUP(P2916,属性值!A:G,R2916+1,FALSE)*VLOOKUP(I2916,属性值!A:F,5,FALSE))))</f>
        <v/>
      </c>
      <c r="Z2916" s="90" t="str">
        <f t="shared" si="95"/>
        <v/>
      </c>
      <c r="AA2916" s="90" t="str">
        <f>IF(VLOOKUP(I2916,属性值!A:B,2,FALSE)&gt;16,"",IF(P2916="","",INT(VLOOKUP(P2916,属性值!I:O,R2916+1,FALSE)*VLOOKUP(I2916,属性值!A:D,3,FALSE))))</f>
        <v/>
      </c>
      <c r="AB2916" s="90" t="str">
        <f>IF(VLOOKUP(I2916,属性值!A:B,2,FALSE)&gt;16,"",IF(P2916="","",INT(VLOOKUP(P2916,属性值!I:O,R2916+1,FALSE)*VLOOKUP(I2916,属性值!A:D,4,FALSE))))</f>
        <v/>
      </c>
      <c r="AC2916" s="90">
        <v>24</v>
      </c>
      <c r="AD2916" s="90" t="str">
        <f>IF(AC2916="","",VLOOKUP(AC2916,状态名词!A:C,2,FALSE))</f>
        <v>heal</v>
      </c>
      <c r="AE2916" s="90" t="str">
        <f>IF(AC2916="","",VLOOKUP(AC2916,状态名词!A:C,3,FALSE))</f>
        <v>治疗效果+</v>
      </c>
      <c r="AF2916" s="90">
        <v>400</v>
      </c>
    </row>
    <row r="2917" spans="1:32">
      <c r="I2917" s="90" t="str">
        <f>IF(H2917="",I2916,VLOOKUP(H2917,装备类型!A:B,2,FALSE))</f>
        <v>头部</v>
      </c>
      <c r="L2917" s="90" t="s">
        <v>225</v>
      </c>
      <c r="Q2917" s="55" t="str">
        <f t="shared" si="94"/>
        <v/>
      </c>
      <c r="Y2917" s="90" t="str">
        <f>IF(VLOOKUP(I2917,属性值!A:F,2,FALSE)&lt;17,"",IF(P2917="","",INT(VLOOKUP(P2917,属性值!A:G,R2917+1,FALSE)*VLOOKUP(I2917,属性值!A:F,5,FALSE))))</f>
        <v/>
      </c>
      <c r="Z2917" s="90" t="str">
        <f t="shared" si="95"/>
        <v/>
      </c>
      <c r="AA2917" s="90" t="str">
        <f>IF(VLOOKUP(I2917,属性值!A:B,2,FALSE)&gt;16,"",IF(P2917="","",INT(VLOOKUP(P2917,属性值!I:O,R2917+1,FALSE)*VLOOKUP(I2917,属性值!A:D,3,FALSE))))</f>
        <v/>
      </c>
      <c r="AB2917" s="90" t="str">
        <f>IF(VLOOKUP(I2917,属性值!A:B,2,FALSE)&gt;16,"",IF(P2917="","",INT(VLOOKUP(P2917,属性值!I:O,R2917+1,FALSE)*VLOOKUP(I2917,属性值!A:D,4,FALSE))))</f>
        <v/>
      </c>
      <c r="AC2917" s="90">
        <v>70</v>
      </c>
      <c r="AD2917" s="90" t="str">
        <f>IF(AC2917="","",VLOOKUP(AC2917,状态名词!A:C,2,FALSE))</f>
        <v>eva</v>
      </c>
      <c r="AE2917" s="90" t="str">
        <f>IF(AC2917="","",VLOOKUP(AC2917,状态名词!A:C,3,FALSE))</f>
        <v>回避率</v>
      </c>
      <c r="AF2917" s="90">
        <v>200</v>
      </c>
    </row>
    <row r="2918" spans="1:32">
      <c r="I2918" s="90" t="str">
        <f>IF(H2918="",I2917,VLOOKUP(H2918,装备类型!A:B,2,FALSE))</f>
        <v>头部</v>
      </c>
      <c r="J2918" s="90">
        <v>6</v>
      </c>
      <c r="K2918" s="90" t="s">
        <v>3221</v>
      </c>
      <c r="L2918" s="90" t="s">
        <v>4187</v>
      </c>
      <c r="O2918" s="90">
        <v>1</v>
      </c>
      <c r="P2918" s="90">
        <v>60</v>
      </c>
      <c r="Q2918" s="55">
        <f t="shared" si="94"/>
        <v>67</v>
      </c>
      <c r="R2918" s="90">
        <v>5</v>
      </c>
      <c r="T2918" s="90" t="s">
        <v>3509</v>
      </c>
      <c r="U2918" s="90">
        <v>33562</v>
      </c>
      <c r="Y2918" s="90" t="str">
        <f>IF(VLOOKUP(I2918,属性值!A:F,2,FALSE)&lt;17,"",IF(P2918="","",INT(VLOOKUP(P2918,属性值!A:G,R2918+1,FALSE)*VLOOKUP(I2918,属性值!A:F,5,FALSE))))</f>
        <v/>
      </c>
      <c r="Z2918" s="90" t="str">
        <f t="shared" si="95"/>
        <v/>
      </c>
      <c r="AA2918" s="90">
        <f>IF(VLOOKUP(I2918,属性值!A:B,2,FALSE)&gt;16,"",IF(P2918="","",INT(VLOOKUP(P2918,属性值!I:O,R2918+1,FALSE)*VLOOKUP(I2918,属性值!A:D,3,FALSE))))</f>
        <v>1285</v>
      </c>
      <c r="AB2918" s="90">
        <f>IF(VLOOKUP(I2918,属性值!A:B,2,FALSE)&gt;16,"",IF(P2918="","",INT(VLOOKUP(P2918,属性值!I:O,R2918+1,FALSE)*VLOOKUP(I2918,属性值!A:D,4,FALSE))))</f>
        <v>642</v>
      </c>
      <c r="AC2918" s="90">
        <v>58</v>
      </c>
      <c r="AD2918" s="90" t="str">
        <f>IF(AC2918="","",VLOOKUP(AC2918,状态名词!A:C,2,FALSE))</f>
        <v>vit</v>
      </c>
      <c r="AE2918" s="90" t="str">
        <f>IF(AC2918="","",VLOOKUP(AC2918,状态名词!A:C,3,FALSE))</f>
        <v>体力</v>
      </c>
      <c r="AF2918" s="90">
        <v>85</v>
      </c>
    </row>
    <row r="2919" spans="1:32">
      <c r="I2919" s="90" t="str">
        <f>IF(H2919="",I2918,VLOOKUP(H2919,装备类型!A:B,2,FALSE))</f>
        <v>头部</v>
      </c>
      <c r="L2919" s="90" t="s">
        <v>225</v>
      </c>
      <c r="Q2919" s="55" t="str">
        <f t="shared" si="94"/>
        <v/>
      </c>
      <c r="Y2919" s="90" t="str">
        <f>IF(VLOOKUP(I2919,属性值!A:F,2,FALSE)&lt;17,"",IF(P2919="","",INT(VLOOKUP(P2919,属性值!A:G,R2919+1,FALSE)*VLOOKUP(I2919,属性值!A:F,5,FALSE))))</f>
        <v/>
      </c>
      <c r="Z2919" s="90" t="str">
        <f t="shared" si="95"/>
        <v/>
      </c>
      <c r="AA2919" s="90" t="str">
        <f>IF(VLOOKUP(I2919,属性值!A:B,2,FALSE)&gt;16,"",IF(P2919="","",INT(VLOOKUP(P2919,属性值!I:O,R2919+1,FALSE)*VLOOKUP(I2919,属性值!A:D,3,FALSE))))</f>
        <v/>
      </c>
      <c r="AB2919" s="90" t="str">
        <f>IF(VLOOKUP(I2919,属性值!A:B,2,FALSE)&gt;16,"",IF(P2919="","",INT(VLOOKUP(P2919,属性值!I:O,R2919+1,FALSE)*VLOOKUP(I2919,属性值!A:D,4,FALSE))))</f>
        <v/>
      </c>
      <c r="AC2919" s="90">
        <v>24</v>
      </c>
      <c r="AD2919" s="90" t="str">
        <f>IF(AC2919="","",VLOOKUP(AC2919,状态名词!A:C,2,FALSE))</f>
        <v>heal</v>
      </c>
      <c r="AE2919" s="90" t="str">
        <f>IF(AC2919="","",VLOOKUP(AC2919,状态名词!A:C,3,FALSE))</f>
        <v>治疗效果+</v>
      </c>
      <c r="AF2919" s="90">
        <v>440</v>
      </c>
    </row>
    <row r="2920" spans="1:32">
      <c r="I2920" s="90" t="str">
        <f>IF(H2920="",I2919,VLOOKUP(H2920,装备类型!A:B,2,FALSE))</f>
        <v>头部</v>
      </c>
      <c r="L2920" s="90" t="s">
        <v>225</v>
      </c>
      <c r="Q2920" s="55" t="str">
        <f t="shared" si="94"/>
        <v/>
      </c>
      <c r="Y2920" s="90" t="str">
        <f>IF(VLOOKUP(I2920,属性值!A:F,2,FALSE)&lt;17,"",IF(P2920="","",INT(VLOOKUP(P2920,属性值!A:G,R2920+1,FALSE)*VLOOKUP(I2920,属性值!A:F,5,FALSE))))</f>
        <v/>
      </c>
      <c r="Z2920" s="90" t="str">
        <f t="shared" si="95"/>
        <v/>
      </c>
      <c r="AA2920" s="90" t="str">
        <f>IF(VLOOKUP(I2920,属性值!A:B,2,FALSE)&gt;16,"",IF(P2920="","",INT(VLOOKUP(P2920,属性值!I:O,R2920+1,FALSE)*VLOOKUP(I2920,属性值!A:D,3,FALSE))))</f>
        <v/>
      </c>
      <c r="AB2920" s="90" t="str">
        <f>IF(VLOOKUP(I2920,属性值!A:B,2,FALSE)&gt;16,"",IF(P2920="","",INT(VLOOKUP(P2920,属性值!I:O,R2920+1,FALSE)*VLOOKUP(I2920,属性值!A:D,4,FALSE))))</f>
        <v/>
      </c>
      <c r="AC2920" s="90">
        <v>70</v>
      </c>
      <c r="AD2920" s="90" t="str">
        <f>IF(AC2920="","",VLOOKUP(AC2920,状态名词!A:C,2,FALSE))</f>
        <v>eva</v>
      </c>
      <c r="AE2920" s="90" t="str">
        <f>IF(AC2920="","",VLOOKUP(AC2920,状态名词!A:C,3,FALSE))</f>
        <v>回避率</v>
      </c>
      <c r="AF2920" s="90">
        <v>220</v>
      </c>
    </row>
    <row r="2921" spans="1:32">
      <c r="A2921" s="90">
        <v>16326</v>
      </c>
      <c r="B2921" s="90">
        <v>10</v>
      </c>
      <c r="C2921" s="90">
        <v>1</v>
      </c>
      <c r="D2921" s="90">
        <v>10</v>
      </c>
      <c r="E2921" s="90">
        <v>3</v>
      </c>
      <c r="H2921" s="90">
        <v>12</v>
      </c>
      <c r="I2921" s="90" t="str">
        <f>IF(H2921="",I2920,VLOOKUP(H2921,装备类型!A:B,2,FALSE))</f>
        <v>胸部</v>
      </c>
      <c r="J2921" s="90">
        <v>1</v>
      </c>
      <c r="K2921" s="90" t="s">
        <v>2998</v>
      </c>
      <c r="L2921" s="90" t="s">
        <v>6488</v>
      </c>
      <c r="O2921" s="90">
        <v>1</v>
      </c>
      <c r="P2921" s="90">
        <v>10</v>
      </c>
      <c r="Q2921" s="55">
        <f t="shared" si="94"/>
        <v>10</v>
      </c>
      <c r="R2921" s="90">
        <v>1</v>
      </c>
      <c r="T2921" s="90" t="s">
        <v>3510</v>
      </c>
      <c r="Y2921" s="90" t="str">
        <f>IF(VLOOKUP(I2921,属性值!A:F,2,FALSE)&lt;17,"",IF(P2921="","",INT(VLOOKUP(P2921,属性值!A:G,R2921+1,FALSE)*VLOOKUP(I2921,属性值!A:F,5,FALSE))))</f>
        <v/>
      </c>
      <c r="Z2921" s="90" t="str">
        <f t="shared" si="95"/>
        <v/>
      </c>
      <c r="AA2921" s="90">
        <f>IF(VLOOKUP(I2921,属性值!A:B,2,FALSE)&gt;16,"",IF(P2921="","",INT(VLOOKUP(P2921,属性值!I:O,R2921+1,FALSE)*VLOOKUP(I2921,属性值!A:D,3,FALSE))))</f>
        <v>130</v>
      </c>
      <c r="AB2921" s="90">
        <f>IF(VLOOKUP(I2921,属性值!A:B,2,FALSE)&gt;16,"",IF(P2921="","",INT(VLOOKUP(P2921,属性值!I:O,R2921+1,FALSE)*VLOOKUP(I2921,属性值!A:D,4,FALSE))))</f>
        <v>65</v>
      </c>
      <c r="AD2921" s="90" t="str">
        <f>IF(AC2921="","",VLOOKUP(AC2921,状态名词!A:C,2,FALSE))</f>
        <v/>
      </c>
      <c r="AE2921" s="90" t="str">
        <f>IF(AC2921="","",VLOOKUP(AC2921,状态名词!A:C,3,FALSE))</f>
        <v/>
      </c>
    </row>
    <row r="2922" spans="1:32">
      <c r="I2922" s="90" t="str">
        <f>IF(H2922="",I2921,VLOOKUP(H2922,装备类型!A:B,2,FALSE))</f>
        <v>胸部</v>
      </c>
      <c r="J2922" s="90">
        <v>2</v>
      </c>
      <c r="K2922" s="90" t="s">
        <v>2999</v>
      </c>
      <c r="L2922" s="90" t="s">
        <v>4187</v>
      </c>
      <c r="O2922" s="90">
        <v>1</v>
      </c>
      <c r="P2922" s="90">
        <v>20</v>
      </c>
      <c r="Q2922" s="55">
        <f t="shared" si="94"/>
        <v>21</v>
      </c>
      <c r="R2922" s="90">
        <v>2</v>
      </c>
      <c r="T2922" s="90" t="s">
        <v>3510</v>
      </c>
      <c r="Y2922" s="90" t="str">
        <f>IF(VLOOKUP(I2922,属性值!A:F,2,FALSE)&lt;17,"",IF(P2922="","",INT(VLOOKUP(P2922,属性值!A:G,R2922+1,FALSE)*VLOOKUP(I2922,属性值!A:F,5,FALSE))))</f>
        <v/>
      </c>
      <c r="Z2922" s="90" t="str">
        <f t="shared" si="95"/>
        <v/>
      </c>
      <c r="AA2922" s="90">
        <f>IF(VLOOKUP(I2922,属性值!A:B,2,FALSE)&gt;16,"",IF(P2922="","",INT(VLOOKUP(P2922,属性值!I:O,R2922+1,FALSE)*VLOOKUP(I2922,属性值!A:D,3,FALSE))))</f>
        <v>228</v>
      </c>
      <c r="AB2922" s="90">
        <f>IF(VLOOKUP(I2922,属性值!A:B,2,FALSE)&gt;16,"",IF(P2922="","",INT(VLOOKUP(P2922,属性值!I:O,R2922+1,FALSE)*VLOOKUP(I2922,属性值!A:D,4,FALSE))))</f>
        <v>114</v>
      </c>
      <c r="AC2922" s="90">
        <v>58</v>
      </c>
      <c r="AD2922" s="90" t="str">
        <f>IF(AC2922="","",VLOOKUP(AC2922,状态名词!A:C,2,FALSE))</f>
        <v>vit</v>
      </c>
      <c r="AE2922" s="90" t="str">
        <f>IF(AC2922="","",VLOOKUP(AC2922,状态名词!A:C,3,FALSE))</f>
        <v>体力</v>
      </c>
      <c r="AF2922" s="90">
        <v>40</v>
      </c>
    </row>
    <row r="2923" spans="1:32">
      <c r="I2923" s="90" t="str">
        <f>IF(H2923="",I2922,VLOOKUP(H2923,装备类型!A:B,2,FALSE))</f>
        <v>胸部</v>
      </c>
      <c r="J2923" s="90">
        <v>3</v>
      </c>
      <c r="K2923" s="90" t="s">
        <v>3000</v>
      </c>
      <c r="L2923" s="90" t="s">
        <v>4187</v>
      </c>
      <c r="O2923" s="90">
        <v>1</v>
      </c>
      <c r="P2923" s="90">
        <v>30</v>
      </c>
      <c r="Q2923" s="55">
        <f t="shared" si="94"/>
        <v>33</v>
      </c>
      <c r="R2923" s="90">
        <v>3</v>
      </c>
      <c r="T2923" s="90" t="s">
        <v>3510</v>
      </c>
      <c r="Y2923" s="90" t="str">
        <f>IF(VLOOKUP(I2923,属性值!A:F,2,FALSE)&lt;17,"",IF(P2923="","",INT(VLOOKUP(P2923,属性值!A:G,R2923+1,FALSE)*VLOOKUP(I2923,属性值!A:F,5,FALSE))))</f>
        <v/>
      </c>
      <c r="Z2923" s="90" t="str">
        <f t="shared" si="95"/>
        <v/>
      </c>
      <c r="AA2923" s="90">
        <f>IF(VLOOKUP(I2923,属性值!A:B,2,FALSE)&gt;16,"",IF(P2923="","",INT(VLOOKUP(P2923,属性值!I:O,R2923+1,FALSE)*VLOOKUP(I2923,属性值!A:D,3,FALSE))))</f>
        <v>342</v>
      </c>
      <c r="AB2923" s="90">
        <f>IF(VLOOKUP(I2923,属性值!A:B,2,FALSE)&gt;16,"",IF(P2923="","",INT(VLOOKUP(P2923,属性值!I:O,R2923+1,FALSE)*VLOOKUP(I2923,属性值!A:D,4,FALSE))))</f>
        <v>171</v>
      </c>
      <c r="AC2923" s="90">
        <v>58</v>
      </c>
      <c r="AD2923" s="90" t="str">
        <f>IF(AC2923="","",VLOOKUP(AC2923,状态名词!A:C,2,FALSE))</f>
        <v>vit</v>
      </c>
      <c r="AE2923" s="90" t="str">
        <f>IF(AC2923="","",VLOOKUP(AC2923,状态名词!A:C,3,FALSE))</f>
        <v>体力</v>
      </c>
      <c r="AF2923" s="90">
        <v>50</v>
      </c>
    </row>
    <row r="2924" spans="1:32">
      <c r="I2924" s="90" t="str">
        <f>IF(H2924="",I2923,VLOOKUP(H2924,装备类型!A:B,2,FALSE))</f>
        <v>胸部</v>
      </c>
      <c r="L2924" s="90" t="s">
        <v>225</v>
      </c>
      <c r="Q2924" s="55" t="str">
        <f t="shared" si="94"/>
        <v/>
      </c>
      <c r="Y2924" s="90" t="str">
        <f>IF(VLOOKUP(I2924,属性值!A:F,2,FALSE)&lt;17,"",IF(P2924="","",INT(VLOOKUP(P2924,属性值!A:G,R2924+1,FALSE)*VLOOKUP(I2924,属性值!A:F,5,FALSE))))</f>
        <v/>
      </c>
      <c r="Z2924" s="90" t="str">
        <f t="shared" si="95"/>
        <v/>
      </c>
      <c r="AA2924" s="90" t="str">
        <f>IF(VLOOKUP(I2924,属性值!A:B,2,FALSE)&gt;16,"",IF(P2924="","",INT(VLOOKUP(P2924,属性值!I:O,R2924+1,FALSE)*VLOOKUP(I2924,属性值!A:D,3,FALSE))))</f>
        <v/>
      </c>
      <c r="AB2924" s="90" t="str">
        <f>IF(VLOOKUP(I2924,属性值!A:B,2,FALSE)&gt;16,"",IF(P2924="","",INT(VLOOKUP(P2924,属性值!I:O,R2924+1,FALSE)*VLOOKUP(I2924,属性值!A:D,4,FALSE))))</f>
        <v/>
      </c>
      <c r="AC2924" s="90">
        <v>60</v>
      </c>
      <c r="AD2924" s="90" t="str">
        <f>IF(AC2924="","",VLOOKUP(AC2924,状态名词!A:C,2,FALSE))</f>
        <v>health</v>
      </c>
      <c r="AE2924" s="90" t="str">
        <f>IF(AC2924="","",VLOOKUP(AC2924,状态名词!A:C,3,FALSE))</f>
        <v>固定血量</v>
      </c>
      <c r="AF2924" s="90">
        <v>250</v>
      </c>
    </row>
    <row r="2925" spans="1:32">
      <c r="I2925" s="90" t="str">
        <f>IF(H2925="",I2924,VLOOKUP(H2925,装备类型!A:B,2,FALSE))</f>
        <v>胸部</v>
      </c>
      <c r="J2925" s="90">
        <v>4</v>
      </c>
      <c r="K2925" s="90" t="s">
        <v>3001</v>
      </c>
      <c r="L2925" s="90" t="s">
        <v>4187</v>
      </c>
      <c r="O2925" s="90">
        <v>1</v>
      </c>
      <c r="P2925" s="90">
        <v>40</v>
      </c>
      <c r="Q2925" s="55">
        <f t="shared" si="94"/>
        <v>45</v>
      </c>
      <c r="R2925" s="90">
        <v>4</v>
      </c>
      <c r="T2925" s="90" t="s">
        <v>3510</v>
      </c>
      <c r="Y2925" s="90" t="str">
        <f>IF(VLOOKUP(I2925,属性值!A:F,2,FALSE)&lt;17,"",IF(P2925="","",INT(VLOOKUP(P2925,属性值!A:G,R2925+1,FALSE)*VLOOKUP(I2925,属性值!A:F,5,FALSE))))</f>
        <v/>
      </c>
      <c r="Z2925" s="90" t="str">
        <f t="shared" si="95"/>
        <v/>
      </c>
      <c r="AA2925" s="90">
        <f>IF(VLOOKUP(I2925,属性值!A:B,2,FALSE)&gt;16,"",IF(P2925="","",INT(VLOOKUP(P2925,属性值!I:O,R2925+1,FALSE)*VLOOKUP(I2925,属性值!A:D,3,FALSE))))</f>
        <v>572</v>
      </c>
      <c r="AB2925" s="90">
        <f>IF(VLOOKUP(I2925,属性值!A:B,2,FALSE)&gt;16,"",IF(P2925="","",INT(VLOOKUP(P2925,属性值!I:O,R2925+1,FALSE)*VLOOKUP(I2925,属性值!A:D,4,FALSE))))</f>
        <v>286</v>
      </c>
      <c r="AC2925" s="90">
        <v>58</v>
      </c>
      <c r="AD2925" s="90" t="str">
        <f>IF(AC2925="","",VLOOKUP(AC2925,状态名词!A:C,2,FALSE))</f>
        <v>vit</v>
      </c>
      <c r="AE2925" s="90" t="str">
        <f>IF(AC2925="","",VLOOKUP(AC2925,状态名词!A:C,3,FALSE))</f>
        <v>体力</v>
      </c>
      <c r="AF2925" s="90">
        <v>60</v>
      </c>
    </row>
    <row r="2926" spans="1:32">
      <c r="I2926" s="90" t="str">
        <f>IF(H2926="",I2925,VLOOKUP(H2926,装备类型!A:B,2,FALSE))</f>
        <v>胸部</v>
      </c>
      <c r="L2926" s="90" t="s">
        <v>225</v>
      </c>
      <c r="Q2926" s="55" t="str">
        <f t="shared" si="94"/>
        <v/>
      </c>
      <c r="Y2926" s="90" t="str">
        <f>IF(VLOOKUP(I2926,属性值!A:F,2,FALSE)&lt;17,"",IF(P2926="","",INT(VLOOKUP(P2926,属性值!A:G,R2926+1,FALSE)*VLOOKUP(I2926,属性值!A:F,5,FALSE))))</f>
        <v/>
      </c>
      <c r="Z2926" s="90" t="str">
        <f t="shared" si="95"/>
        <v/>
      </c>
      <c r="AA2926" s="90" t="str">
        <f>IF(VLOOKUP(I2926,属性值!A:B,2,FALSE)&gt;16,"",IF(P2926="","",INT(VLOOKUP(P2926,属性值!I:O,R2926+1,FALSE)*VLOOKUP(I2926,属性值!A:D,3,FALSE))))</f>
        <v/>
      </c>
      <c r="AB2926" s="90" t="str">
        <f>IF(VLOOKUP(I2926,属性值!A:B,2,FALSE)&gt;16,"",IF(P2926="","",INT(VLOOKUP(P2926,属性值!I:O,R2926+1,FALSE)*VLOOKUP(I2926,属性值!A:D,4,FALSE))))</f>
        <v/>
      </c>
      <c r="AC2926" s="90">
        <v>60</v>
      </c>
      <c r="AD2926" s="90" t="str">
        <f>IF(AC2926="","",VLOOKUP(AC2926,状态名词!A:C,2,FALSE))</f>
        <v>health</v>
      </c>
      <c r="AE2926" s="90" t="str">
        <f>IF(AC2926="","",VLOOKUP(AC2926,状态名词!A:C,3,FALSE))</f>
        <v>固定血量</v>
      </c>
      <c r="AF2926" s="90">
        <v>300</v>
      </c>
    </row>
    <row r="2927" spans="1:32">
      <c r="I2927" s="90" t="str">
        <f>IF(H2927="",I2926,VLOOKUP(H2927,装备类型!A:B,2,FALSE))</f>
        <v>胸部</v>
      </c>
      <c r="L2927" s="90" t="s">
        <v>225</v>
      </c>
      <c r="Q2927" s="55" t="str">
        <f t="shared" si="94"/>
        <v/>
      </c>
      <c r="Y2927" s="90" t="str">
        <f>IF(VLOOKUP(I2927,属性值!A:F,2,FALSE)&lt;17,"",IF(P2927="","",INT(VLOOKUP(P2927,属性值!A:G,R2927+1,FALSE)*VLOOKUP(I2927,属性值!A:F,5,FALSE))))</f>
        <v/>
      </c>
      <c r="Z2927" s="90" t="str">
        <f t="shared" si="95"/>
        <v/>
      </c>
      <c r="AA2927" s="90" t="str">
        <f>IF(VLOOKUP(I2927,属性值!A:B,2,FALSE)&gt;16,"",IF(P2927="","",INT(VLOOKUP(P2927,属性值!I:O,R2927+1,FALSE)*VLOOKUP(I2927,属性值!A:D,3,FALSE))))</f>
        <v/>
      </c>
      <c r="AB2927" s="90" t="str">
        <f>IF(VLOOKUP(I2927,属性值!A:B,2,FALSE)&gt;16,"",IF(P2927="","",INT(VLOOKUP(P2927,属性值!I:O,R2927+1,FALSE)*VLOOKUP(I2927,属性值!A:D,4,FALSE))))</f>
        <v/>
      </c>
      <c r="AC2927" s="90">
        <v>70</v>
      </c>
      <c r="AD2927" s="90" t="str">
        <f>IF(AC2927="","",VLOOKUP(AC2927,状态名词!A:C,2,FALSE))</f>
        <v>eva</v>
      </c>
      <c r="AE2927" s="90" t="str">
        <f>IF(AC2927="","",VLOOKUP(AC2927,状态名词!A:C,3,FALSE))</f>
        <v>回避率</v>
      </c>
      <c r="AF2927" s="90">
        <v>140</v>
      </c>
    </row>
    <row r="2928" spans="1:32">
      <c r="I2928" s="90" t="str">
        <f>IF(H2928="",I2927,VLOOKUP(H2928,装备类型!A:B,2,FALSE))</f>
        <v>胸部</v>
      </c>
      <c r="J2928" s="90">
        <v>5</v>
      </c>
      <c r="K2928" s="90" t="s">
        <v>3002</v>
      </c>
      <c r="L2928" s="90" t="s">
        <v>4187</v>
      </c>
      <c r="O2928" s="90">
        <v>1</v>
      </c>
      <c r="P2928" s="90">
        <v>50</v>
      </c>
      <c r="Q2928" s="55">
        <f t="shared" si="94"/>
        <v>57</v>
      </c>
      <c r="R2928" s="90">
        <v>5</v>
      </c>
      <c r="T2928" s="90" t="s">
        <v>3510</v>
      </c>
      <c r="U2928" s="90">
        <v>33561</v>
      </c>
      <c r="Y2928" s="90" t="str">
        <f>IF(VLOOKUP(I2928,属性值!A:F,2,FALSE)&lt;17,"",IF(P2928="","",INT(VLOOKUP(P2928,属性值!A:G,R2928+1,FALSE)*VLOOKUP(I2928,属性值!A:F,5,FALSE))))</f>
        <v/>
      </c>
      <c r="Z2928" s="90" t="str">
        <f t="shared" si="95"/>
        <v/>
      </c>
      <c r="AA2928" s="90">
        <f>IF(VLOOKUP(I2928,属性值!A:B,2,FALSE)&gt;16,"",IF(P2928="","",INT(VLOOKUP(P2928,属性值!I:O,R2928+1,FALSE)*VLOOKUP(I2928,属性值!A:D,3,FALSE))))</f>
        <v>979</v>
      </c>
      <c r="AB2928" s="90">
        <f>IF(VLOOKUP(I2928,属性值!A:B,2,FALSE)&gt;16,"",IF(P2928="","",INT(VLOOKUP(P2928,属性值!I:O,R2928+1,FALSE)*VLOOKUP(I2928,属性值!A:D,4,FALSE))))</f>
        <v>489</v>
      </c>
      <c r="AC2928" s="90">
        <v>58</v>
      </c>
      <c r="AD2928" s="90" t="str">
        <f>IF(AC2928="","",VLOOKUP(AC2928,状态名词!A:C,2,FALSE))</f>
        <v>vit</v>
      </c>
      <c r="AE2928" s="90" t="str">
        <f>IF(AC2928="","",VLOOKUP(AC2928,状态名词!A:C,3,FALSE))</f>
        <v>体力</v>
      </c>
      <c r="AF2928" s="90">
        <v>80</v>
      </c>
    </row>
    <row r="2929" spans="1:32">
      <c r="I2929" s="90" t="str">
        <f>IF(H2929="",I2928,VLOOKUP(H2929,装备类型!A:B,2,FALSE))</f>
        <v>胸部</v>
      </c>
      <c r="L2929" s="90" t="s">
        <v>225</v>
      </c>
      <c r="Q2929" s="55" t="str">
        <f t="shared" si="94"/>
        <v/>
      </c>
      <c r="Y2929" s="90" t="str">
        <f>IF(VLOOKUP(I2929,属性值!A:F,2,FALSE)&lt;17,"",IF(P2929="","",INT(VLOOKUP(P2929,属性值!A:G,R2929+1,FALSE)*VLOOKUP(I2929,属性值!A:F,5,FALSE))))</f>
        <v/>
      </c>
      <c r="Z2929" s="90" t="str">
        <f t="shared" si="95"/>
        <v/>
      </c>
      <c r="AA2929" s="90" t="str">
        <f>IF(VLOOKUP(I2929,属性值!A:B,2,FALSE)&gt;16,"",IF(P2929="","",INT(VLOOKUP(P2929,属性值!I:O,R2929+1,FALSE)*VLOOKUP(I2929,属性值!A:D,3,FALSE))))</f>
        <v/>
      </c>
      <c r="AB2929" s="90" t="str">
        <f>IF(VLOOKUP(I2929,属性值!A:B,2,FALSE)&gt;16,"",IF(P2929="","",INT(VLOOKUP(P2929,属性值!I:O,R2929+1,FALSE)*VLOOKUP(I2929,属性值!A:D,4,FALSE))))</f>
        <v/>
      </c>
      <c r="AC2929" s="90">
        <v>60</v>
      </c>
      <c r="AD2929" s="90" t="str">
        <f>IF(AC2929="","",VLOOKUP(AC2929,状态名词!A:C,2,FALSE))</f>
        <v>health</v>
      </c>
      <c r="AE2929" s="90" t="str">
        <f>IF(AC2929="","",VLOOKUP(AC2929,状态名词!A:C,3,FALSE))</f>
        <v>固定血量</v>
      </c>
      <c r="AF2929" s="90">
        <v>400</v>
      </c>
    </row>
    <row r="2930" spans="1:32">
      <c r="I2930" s="90" t="str">
        <f>IF(H2930="",I2929,VLOOKUP(H2930,装备类型!A:B,2,FALSE))</f>
        <v>胸部</v>
      </c>
      <c r="L2930" s="90" t="s">
        <v>225</v>
      </c>
      <c r="Q2930" s="55" t="str">
        <f t="shared" si="94"/>
        <v/>
      </c>
      <c r="Y2930" s="90" t="str">
        <f>IF(VLOOKUP(I2930,属性值!A:F,2,FALSE)&lt;17,"",IF(P2930="","",INT(VLOOKUP(P2930,属性值!A:G,R2930+1,FALSE)*VLOOKUP(I2930,属性值!A:F,5,FALSE))))</f>
        <v/>
      </c>
      <c r="Z2930" s="90" t="str">
        <f t="shared" si="95"/>
        <v/>
      </c>
      <c r="AA2930" s="90" t="str">
        <f>IF(VLOOKUP(I2930,属性值!A:B,2,FALSE)&gt;16,"",IF(P2930="","",INT(VLOOKUP(P2930,属性值!I:O,R2930+1,FALSE)*VLOOKUP(I2930,属性值!A:D,3,FALSE))))</f>
        <v/>
      </c>
      <c r="AB2930" s="90" t="str">
        <f>IF(VLOOKUP(I2930,属性值!A:B,2,FALSE)&gt;16,"",IF(P2930="","",INT(VLOOKUP(P2930,属性值!I:O,R2930+1,FALSE)*VLOOKUP(I2930,属性值!A:D,4,FALSE))))</f>
        <v/>
      </c>
      <c r="AC2930" s="90">
        <v>70</v>
      </c>
      <c r="AD2930" s="90" t="str">
        <f>IF(AC2930="","",VLOOKUP(AC2930,状态名词!A:C,2,FALSE))</f>
        <v>eva</v>
      </c>
      <c r="AE2930" s="90" t="str">
        <f>IF(AC2930="","",VLOOKUP(AC2930,状态名词!A:C,3,FALSE))</f>
        <v>回避率</v>
      </c>
      <c r="AF2930" s="90">
        <v>200</v>
      </c>
    </row>
    <row r="2931" spans="1:32">
      <c r="I2931" s="90" t="str">
        <f>IF(H2931="",I2930,VLOOKUP(H2931,装备类型!A:B,2,FALSE))</f>
        <v>胸部</v>
      </c>
      <c r="J2931" s="90">
        <v>6</v>
      </c>
      <c r="K2931" s="90" t="s">
        <v>3003</v>
      </c>
      <c r="L2931" s="90" t="s">
        <v>4187</v>
      </c>
      <c r="O2931" s="90">
        <v>1</v>
      </c>
      <c r="P2931" s="90">
        <v>60</v>
      </c>
      <c r="Q2931" s="55">
        <f t="shared" si="94"/>
        <v>67</v>
      </c>
      <c r="R2931" s="90">
        <v>5</v>
      </c>
      <c r="T2931" s="90" t="s">
        <v>3510</v>
      </c>
      <c r="U2931" s="90">
        <v>33562</v>
      </c>
      <c r="Y2931" s="90" t="str">
        <f>IF(VLOOKUP(I2931,属性值!A:F,2,FALSE)&lt;17,"",IF(P2931="","",INT(VLOOKUP(P2931,属性值!A:G,R2931+1,FALSE)*VLOOKUP(I2931,属性值!A:F,5,FALSE))))</f>
        <v/>
      </c>
      <c r="Z2931" s="90" t="str">
        <f t="shared" si="95"/>
        <v/>
      </c>
      <c r="AA2931" s="90">
        <f>IF(VLOOKUP(I2931,属性值!A:B,2,FALSE)&gt;16,"",IF(P2931="","",INT(VLOOKUP(P2931,属性值!I:O,R2931+1,FALSE)*VLOOKUP(I2931,属性值!A:D,3,FALSE))))</f>
        <v>1285</v>
      </c>
      <c r="AB2931" s="90">
        <f>IF(VLOOKUP(I2931,属性值!A:B,2,FALSE)&gt;16,"",IF(P2931="","",INT(VLOOKUP(P2931,属性值!I:O,R2931+1,FALSE)*VLOOKUP(I2931,属性值!A:D,4,FALSE))))</f>
        <v>642</v>
      </c>
      <c r="AC2931" s="90">
        <v>58</v>
      </c>
      <c r="AD2931" s="90" t="str">
        <f>IF(AC2931="","",VLOOKUP(AC2931,状态名词!A:C,2,FALSE))</f>
        <v>vit</v>
      </c>
      <c r="AE2931" s="90" t="str">
        <f>IF(AC2931="","",VLOOKUP(AC2931,状态名词!A:C,3,FALSE))</f>
        <v>体力</v>
      </c>
      <c r="AF2931" s="90">
        <v>85</v>
      </c>
    </row>
    <row r="2932" spans="1:32">
      <c r="I2932" s="90" t="str">
        <f>IF(H2932="",I2931,VLOOKUP(H2932,装备类型!A:B,2,FALSE))</f>
        <v>胸部</v>
      </c>
      <c r="L2932" s="90" t="s">
        <v>225</v>
      </c>
      <c r="Q2932" s="55" t="str">
        <f t="shared" si="94"/>
        <v/>
      </c>
      <c r="Y2932" s="90" t="str">
        <f>IF(VLOOKUP(I2932,属性值!A:F,2,FALSE)&lt;17,"",IF(P2932="","",INT(VLOOKUP(P2932,属性值!A:G,R2932+1,FALSE)*VLOOKUP(I2932,属性值!A:F,5,FALSE))))</f>
        <v/>
      </c>
      <c r="Z2932" s="90" t="str">
        <f t="shared" si="95"/>
        <v/>
      </c>
      <c r="AA2932" s="90" t="str">
        <f>IF(VLOOKUP(I2932,属性值!A:B,2,FALSE)&gt;16,"",IF(P2932="","",INT(VLOOKUP(P2932,属性值!I:O,R2932+1,FALSE)*VLOOKUP(I2932,属性值!A:D,3,FALSE))))</f>
        <v/>
      </c>
      <c r="AB2932" s="90" t="str">
        <f>IF(VLOOKUP(I2932,属性值!A:B,2,FALSE)&gt;16,"",IF(P2932="","",INT(VLOOKUP(P2932,属性值!I:O,R2932+1,FALSE)*VLOOKUP(I2932,属性值!A:D,4,FALSE))))</f>
        <v/>
      </c>
      <c r="AC2932" s="90">
        <v>60</v>
      </c>
      <c r="AD2932" s="90" t="str">
        <f>IF(AC2932="","",VLOOKUP(AC2932,状态名词!A:C,2,FALSE))</f>
        <v>health</v>
      </c>
      <c r="AE2932" s="90" t="str">
        <f>IF(AC2932="","",VLOOKUP(AC2932,状态名词!A:C,3,FALSE))</f>
        <v>固定血量</v>
      </c>
      <c r="AF2932" s="90">
        <v>440</v>
      </c>
    </row>
    <row r="2933" spans="1:32">
      <c r="I2933" s="90" t="str">
        <f>IF(H2933="",I2932,VLOOKUP(H2933,装备类型!A:B,2,FALSE))</f>
        <v>胸部</v>
      </c>
      <c r="L2933" s="90" t="s">
        <v>225</v>
      </c>
      <c r="Q2933" s="55" t="str">
        <f t="shared" si="94"/>
        <v/>
      </c>
      <c r="Y2933" s="90" t="str">
        <f>IF(VLOOKUP(I2933,属性值!A:F,2,FALSE)&lt;17,"",IF(P2933="","",INT(VLOOKUP(P2933,属性值!A:G,R2933+1,FALSE)*VLOOKUP(I2933,属性值!A:F,5,FALSE))))</f>
        <v/>
      </c>
      <c r="Z2933" s="90" t="str">
        <f t="shared" si="95"/>
        <v/>
      </c>
      <c r="AA2933" s="90" t="str">
        <f>IF(VLOOKUP(I2933,属性值!A:B,2,FALSE)&gt;16,"",IF(P2933="","",INT(VLOOKUP(P2933,属性值!I:O,R2933+1,FALSE)*VLOOKUP(I2933,属性值!A:D,3,FALSE))))</f>
        <v/>
      </c>
      <c r="AB2933" s="90" t="str">
        <f>IF(VLOOKUP(I2933,属性值!A:B,2,FALSE)&gt;16,"",IF(P2933="","",INT(VLOOKUP(P2933,属性值!I:O,R2933+1,FALSE)*VLOOKUP(I2933,属性值!A:D,4,FALSE))))</f>
        <v/>
      </c>
      <c r="AC2933" s="90">
        <v>70</v>
      </c>
      <c r="AD2933" s="90" t="str">
        <f>IF(AC2933="","",VLOOKUP(AC2933,状态名词!A:C,2,FALSE))</f>
        <v>eva</v>
      </c>
      <c r="AE2933" s="90" t="str">
        <f>IF(AC2933="","",VLOOKUP(AC2933,状态名词!A:C,3,FALSE))</f>
        <v>回避率</v>
      </c>
      <c r="AF2933" s="90">
        <v>220</v>
      </c>
    </row>
    <row r="2934" spans="1:32">
      <c r="A2934" s="90">
        <v>16327</v>
      </c>
      <c r="B2934" s="90">
        <v>10</v>
      </c>
      <c r="C2934" s="90">
        <v>1</v>
      </c>
      <c r="D2934" s="90">
        <v>10</v>
      </c>
      <c r="E2934" s="90">
        <v>3</v>
      </c>
      <c r="H2934" s="90">
        <v>13</v>
      </c>
      <c r="I2934" s="90" t="str">
        <f>IF(H2934="",I2933,VLOOKUP(H2934,装备类型!A:B,2,FALSE))</f>
        <v>腿部</v>
      </c>
      <c r="J2934" s="90">
        <v>1</v>
      </c>
      <c r="K2934" s="90" t="s">
        <v>3222</v>
      </c>
      <c r="L2934" s="90" t="s">
        <v>6488</v>
      </c>
      <c r="O2934" s="90">
        <v>1</v>
      </c>
      <c r="P2934" s="90">
        <v>10</v>
      </c>
      <c r="Q2934" s="55">
        <f t="shared" si="94"/>
        <v>10</v>
      </c>
      <c r="R2934" s="90">
        <v>1</v>
      </c>
      <c r="T2934" s="90" t="s">
        <v>3511</v>
      </c>
      <c r="Y2934" s="90" t="str">
        <f>IF(VLOOKUP(I2934,属性值!A:F,2,FALSE)&lt;17,"",IF(P2934="","",INT(VLOOKUP(P2934,属性值!A:G,R2934+1,FALSE)*VLOOKUP(I2934,属性值!A:F,5,FALSE))))</f>
        <v/>
      </c>
      <c r="Z2934" s="90" t="str">
        <f t="shared" si="95"/>
        <v/>
      </c>
      <c r="AA2934" s="90">
        <f>IF(VLOOKUP(I2934,属性值!A:B,2,FALSE)&gt;16,"",IF(P2934="","",INT(VLOOKUP(P2934,属性值!I:O,R2934+1,FALSE)*VLOOKUP(I2934,属性值!A:D,3,FALSE))))</f>
        <v>130</v>
      </c>
      <c r="AB2934" s="90">
        <f>IF(VLOOKUP(I2934,属性值!A:B,2,FALSE)&gt;16,"",IF(P2934="","",INT(VLOOKUP(P2934,属性值!I:O,R2934+1,FALSE)*VLOOKUP(I2934,属性值!A:D,4,FALSE))))</f>
        <v>65</v>
      </c>
      <c r="AD2934" s="90" t="str">
        <f>IF(AC2934="","",VLOOKUP(AC2934,状态名词!A:C,2,FALSE))</f>
        <v/>
      </c>
      <c r="AE2934" s="90" t="str">
        <f>IF(AC2934="","",VLOOKUP(AC2934,状态名词!A:C,3,FALSE))</f>
        <v/>
      </c>
    </row>
    <row r="2935" spans="1:32">
      <c r="I2935" s="90" t="str">
        <f>IF(H2935="",I2934,VLOOKUP(H2935,装备类型!A:B,2,FALSE))</f>
        <v>腿部</v>
      </c>
      <c r="J2935" s="90">
        <v>2</v>
      </c>
      <c r="K2935" s="90" t="s">
        <v>3223</v>
      </c>
      <c r="L2935" s="90" t="s">
        <v>4187</v>
      </c>
      <c r="O2935" s="90">
        <v>1</v>
      </c>
      <c r="P2935" s="90">
        <v>20</v>
      </c>
      <c r="Q2935" s="55">
        <f t="shared" si="94"/>
        <v>21</v>
      </c>
      <c r="R2935" s="90">
        <v>2</v>
      </c>
      <c r="T2935" s="90" t="s">
        <v>3511</v>
      </c>
      <c r="Y2935" s="90" t="str">
        <f>IF(VLOOKUP(I2935,属性值!A:F,2,FALSE)&lt;17,"",IF(P2935="","",INT(VLOOKUP(P2935,属性值!A:G,R2935+1,FALSE)*VLOOKUP(I2935,属性值!A:F,5,FALSE))))</f>
        <v/>
      </c>
      <c r="Z2935" s="90" t="str">
        <f t="shared" si="95"/>
        <v/>
      </c>
      <c r="AA2935" s="90">
        <f>IF(VLOOKUP(I2935,属性值!A:B,2,FALSE)&gt;16,"",IF(P2935="","",INT(VLOOKUP(P2935,属性值!I:O,R2935+1,FALSE)*VLOOKUP(I2935,属性值!A:D,3,FALSE))))</f>
        <v>228</v>
      </c>
      <c r="AB2935" s="90">
        <f>IF(VLOOKUP(I2935,属性值!A:B,2,FALSE)&gt;16,"",IF(P2935="","",INT(VLOOKUP(P2935,属性值!I:O,R2935+1,FALSE)*VLOOKUP(I2935,属性值!A:D,4,FALSE))))</f>
        <v>114</v>
      </c>
      <c r="AC2935" s="90">
        <v>58</v>
      </c>
      <c r="AD2935" s="90" t="str">
        <f>IF(AC2935="","",VLOOKUP(AC2935,状态名词!A:C,2,FALSE))</f>
        <v>vit</v>
      </c>
      <c r="AE2935" s="90" t="str">
        <f>IF(AC2935="","",VLOOKUP(AC2935,状态名词!A:C,3,FALSE))</f>
        <v>体力</v>
      </c>
      <c r="AF2935" s="90">
        <v>40</v>
      </c>
    </row>
    <row r="2936" spans="1:32">
      <c r="I2936" s="90" t="str">
        <f>IF(H2936="",I2935,VLOOKUP(H2936,装备类型!A:B,2,FALSE))</f>
        <v>腿部</v>
      </c>
      <c r="J2936" s="90">
        <v>3</v>
      </c>
      <c r="K2936" s="90" t="s">
        <v>3224</v>
      </c>
      <c r="L2936" s="90" t="s">
        <v>4187</v>
      </c>
      <c r="O2936" s="90">
        <v>1</v>
      </c>
      <c r="P2936" s="90">
        <v>30</v>
      </c>
      <c r="Q2936" s="55">
        <f t="shared" si="94"/>
        <v>33</v>
      </c>
      <c r="R2936" s="90">
        <v>3</v>
      </c>
      <c r="T2936" s="90" t="s">
        <v>3511</v>
      </c>
      <c r="Y2936" s="90" t="str">
        <f>IF(VLOOKUP(I2936,属性值!A:F,2,FALSE)&lt;17,"",IF(P2936="","",INT(VLOOKUP(P2936,属性值!A:G,R2936+1,FALSE)*VLOOKUP(I2936,属性值!A:F,5,FALSE))))</f>
        <v/>
      </c>
      <c r="Z2936" s="90" t="str">
        <f t="shared" si="95"/>
        <v/>
      </c>
      <c r="AA2936" s="90">
        <f>IF(VLOOKUP(I2936,属性值!A:B,2,FALSE)&gt;16,"",IF(P2936="","",INT(VLOOKUP(P2936,属性值!I:O,R2936+1,FALSE)*VLOOKUP(I2936,属性值!A:D,3,FALSE))))</f>
        <v>342</v>
      </c>
      <c r="AB2936" s="90">
        <f>IF(VLOOKUP(I2936,属性值!A:B,2,FALSE)&gt;16,"",IF(P2936="","",INT(VLOOKUP(P2936,属性值!I:O,R2936+1,FALSE)*VLOOKUP(I2936,属性值!A:D,4,FALSE))))</f>
        <v>171</v>
      </c>
      <c r="AC2936" s="90">
        <v>58</v>
      </c>
      <c r="AD2936" s="90" t="str">
        <f>IF(AC2936="","",VLOOKUP(AC2936,状态名词!A:C,2,FALSE))</f>
        <v>vit</v>
      </c>
      <c r="AE2936" s="90" t="str">
        <f>IF(AC2936="","",VLOOKUP(AC2936,状态名词!A:C,3,FALSE))</f>
        <v>体力</v>
      </c>
      <c r="AF2936" s="90">
        <v>50</v>
      </c>
    </row>
    <row r="2937" spans="1:32">
      <c r="I2937" s="90" t="str">
        <f>IF(H2937="",I2936,VLOOKUP(H2937,装备类型!A:B,2,FALSE))</f>
        <v>腿部</v>
      </c>
      <c r="L2937" s="90" t="s">
        <v>225</v>
      </c>
      <c r="Q2937" s="55" t="str">
        <f t="shared" si="94"/>
        <v/>
      </c>
      <c r="Y2937" s="90" t="str">
        <f>IF(VLOOKUP(I2937,属性值!A:F,2,FALSE)&lt;17,"",IF(P2937="","",INT(VLOOKUP(P2937,属性值!A:G,R2937+1,FALSE)*VLOOKUP(I2937,属性值!A:F,5,FALSE))))</f>
        <v/>
      </c>
      <c r="Z2937" s="90" t="str">
        <f t="shared" si="95"/>
        <v/>
      </c>
      <c r="AA2937" s="90" t="str">
        <f>IF(VLOOKUP(I2937,属性值!A:B,2,FALSE)&gt;16,"",IF(P2937="","",INT(VLOOKUP(P2937,属性值!I:O,R2937+1,FALSE)*VLOOKUP(I2937,属性值!A:D,3,FALSE))))</f>
        <v/>
      </c>
      <c r="AB2937" s="90" t="str">
        <f>IF(VLOOKUP(I2937,属性值!A:B,2,FALSE)&gt;16,"",IF(P2937="","",INT(VLOOKUP(P2937,属性值!I:O,R2937+1,FALSE)*VLOOKUP(I2937,属性值!A:D,4,FALSE))))</f>
        <v/>
      </c>
      <c r="AC2937" s="90">
        <v>21</v>
      </c>
      <c r="AD2937" s="90" t="str">
        <f>IF(AC2937="","",VLOOKUP(AC2937,状态名词!A:C,2,FALSE))</f>
        <v>speed</v>
      </c>
      <c r="AE2937" s="90" t="str">
        <f>IF(AC2937="","",VLOOKUP(AC2937,状态名词!A:C,3,FALSE))</f>
        <v>速度+</v>
      </c>
      <c r="AF2937" s="90">
        <v>250</v>
      </c>
    </row>
    <row r="2938" spans="1:32">
      <c r="I2938" s="90" t="str">
        <f>IF(H2938="",I2937,VLOOKUP(H2938,装备类型!A:B,2,FALSE))</f>
        <v>腿部</v>
      </c>
      <c r="J2938" s="90">
        <v>4</v>
      </c>
      <c r="K2938" s="90" t="s">
        <v>3225</v>
      </c>
      <c r="L2938" s="90" t="s">
        <v>4187</v>
      </c>
      <c r="O2938" s="90">
        <v>1</v>
      </c>
      <c r="P2938" s="90">
        <v>40</v>
      </c>
      <c r="Q2938" s="55">
        <f t="shared" si="94"/>
        <v>45</v>
      </c>
      <c r="R2938" s="90">
        <v>4</v>
      </c>
      <c r="T2938" s="90" t="s">
        <v>3511</v>
      </c>
      <c r="Y2938" s="90" t="str">
        <f>IF(VLOOKUP(I2938,属性值!A:F,2,FALSE)&lt;17,"",IF(P2938="","",INT(VLOOKUP(P2938,属性值!A:G,R2938+1,FALSE)*VLOOKUP(I2938,属性值!A:F,5,FALSE))))</f>
        <v/>
      </c>
      <c r="Z2938" s="90" t="str">
        <f t="shared" si="95"/>
        <v/>
      </c>
      <c r="AA2938" s="90">
        <f>IF(VLOOKUP(I2938,属性值!A:B,2,FALSE)&gt;16,"",IF(P2938="","",INT(VLOOKUP(P2938,属性值!I:O,R2938+1,FALSE)*VLOOKUP(I2938,属性值!A:D,3,FALSE))))</f>
        <v>572</v>
      </c>
      <c r="AB2938" s="90">
        <f>IF(VLOOKUP(I2938,属性值!A:B,2,FALSE)&gt;16,"",IF(P2938="","",INT(VLOOKUP(P2938,属性值!I:O,R2938+1,FALSE)*VLOOKUP(I2938,属性值!A:D,4,FALSE))))</f>
        <v>286</v>
      </c>
      <c r="AC2938" s="90">
        <v>58</v>
      </c>
      <c r="AD2938" s="90" t="str">
        <f>IF(AC2938="","",VLOOKUP(AC2938,状态名词!A:C,2,FALSE))</f>
        <v>vit</v>
      </c>
      <c r="AE2938" s="90" t="str">
        <f>IF(AC2938="","",VLOOKUP(AC2938,状态名词!A:C,3,FALSE))</f>
        <v>体力</v>
      </c>
      <c r="AF2938" s="90">
        <v>60</v>
      </c>
    </row>
    <row r="2939" spans="1:32">
      <c r="I2939" s="90" t="str">
        <f>IF(H2939="",I2938,VLOOKUP(H2939,装备类型!A:B,2,FALSE))</f>
        <v>腿部</v>
      </c>
      <c r="L2939" s="90" t="s">
        <v>225</v>
      </c>
      <c r="Q2939" s="55" t="str">
        <f t="shared" si="94"/>
        <v/>
      </c>
      <c r="Y2939" s="90" t="str">
        <f>IF(VLOOKUP(I2939,属性值!A:F,2,FALSE)&lt;17,"",IF(P2939="","",INT(VLOOKUP(P2939,属性值!A:G,R2939+1,FALSE)*VLOOKUP(I2939,属性值!A:F,5,FALSE))))</f>
        <v/>
      </c>
      <c r="Z2939" s="90" t="str">
        <f t="shared" si="95"/>
        <v/>
      </c>
      <c r="AA2939" s="90" t="str">
        <f>IF(VLOOKUP(I2939,属性值!A:B,2,FALSE)&gt;16,"",IF(P2939="","",INT(VLOOKUP(P2939,属性值!I:O,R2939+1,FALSE)*VLOOKUP(I2939,属性值!A:D,3,FALSE))))</f>
        <v/>
      </c>
      <c r="AB2939" s="90" t="str">
        <f>IF(VLOOKUP(I2939,属性值!A:B,2,FALSE)&gt;16,"",IF(P2939="","",INT(VLOOKUP(P2939,属性值!I:O,R2939+1,FALSE)*VLOOKUP(I2939,属性值!A:D,4,FALSE))))</f>
        <v/>
      </c>
      <c r="AC2939" s="90">
        <v>21</v>
      </c>
      <c r="AD2939" s="90" t="str">
        <f>IF(AC2939="","",VLOOKUP(AC2939,状态名词!A:C,2,FALSE))</f>
        <v>speed</v>
      </c>
      <c r="AE2939" s="90" t="str">
        <f>IF(AC2939="","",VLOOKUP(AC2939,状态名词!A:C,3,FALSE))</f>
        <v>速度+</v>
      </c>
      <c r="AF2939" s="90">
        <v>300</v>
      </c>
    </row>
    <row r="2940" spans="1:32">
      <c r="I2940" s="90" t="str">
        <f>IF(H2940="",I2939,VLOOKUP(H2940,装备类型!A:B,2,FALSE))</f>
        <v>腿部</v>
      </c>
      <c r="L2940" s="90" t="s">
        <v>225</v>
      </c>
      <c r="Q2940" s="55" t="str">
        <f t="shared" si="94"/>
        <v/>
      </c>
      <c r="Y2940" s="90" t="str">
        <f>IF(VLOOKUP(I2940,属性值!A:F,2,FALSE)&lt;17,"",IF(P2940="","",INT(VLOOKUP(P2940,属性值!A:G,R2940+1,FALSE)*VLOOKUP(I2940,属性值!A:F,5,FALSE))))</f>
        <v/>
      </c>
      <c r="Z2940" s="90" t="str">
        <f t="shared" si="95"/>
        <v/>
      </c>
      <c r="AA2940" s="90" t="str">
        <f>IF(VLOOKUP(I2940,属性值!A:B,2,FALSE)&gt;16,"",IF(P2940="","",INT(VLOOKUP(P2940,属性值!I:O,R2940+1,FALSE)*VLOOKUP(I2940,属性值!A:D,3,FALSE))))</f>
        <v/>
      </c>
      <c r="AB2940" s="90" t="str">
        <f>IF(VLOOKUP(I2940,属性值!A:B,2,FALSE)&gt;16,"",IF(P2940="","",INT(VLOOKUP(P2940,属性值!I:O,R2940+1,FALSE)*VLOOKUP(I2940,属性值!A:D,4,FALSE))))</f>
        <v/>
      </c>
      <c r="AC2940" s="90">
        <v>70</v>
      </c>
      <c r="AD2940" s="90" t="str">
        <f>IF(AC2940="","",VLOOKUP(AC2940,状态名词!A:C,2,FALSE))</f>
        <v>eva</v>
      </c>
      <c r="AE2940" s="90" t="str">
        <f>IF(AC2940="","",VLOOKUP(AC2940,状态名词!A:C,3,FALSE))</f>
        <v>回避率</v>
      </c>
      <c r="AF2940" s="90">
        <v>140</v>
      </c>
    </row>
    <row r="2941" spans="1:32">
      <c r="I2941" s="90" t="str">
        <f>IF(H2941="",I2940,VLOOKUP(H2941,装备类型!A:B,2,FALSE))</f>
        <v>腿部</v>
      </c>
      <c r="J2941" s="90">
        <v>5</v>
      </c>
      <c r="K2941" s="90" t="s">
        <v>3226</v>
      </c>
      <c r="L2941" s="90" t="s">
        <v>4187</v>
      </c>
      <c r="O2941" s="90">
        <v>1</v>
      </c>
      <c r="P2941" s="90">
        <v>50</v>
      </c>
      <c r="Q2941" s="55">
        <f t="shared" si="94"/>
        <v>57</v>
      </c>
      <c r="R2941" s="90">
        <v>5</v>
      </c>
      <c r="T2941" s="90" t="s">
        <v>3511</v>
      </c>
      <c r="U2941" s="90">
        <v>33561</v>
      </c>
      <c r="Y2941" s="90" t="str">
        <f>IF(VLOOKUP(I2941,属性值!A:F,2,FALSE)&lt;17,"",IF(P2941="","",INT(VLOOKUP(P2941,属性值!A:G,R2941+1,FALSE)*VLOOKUP(I2941,属性值!A:F,5,FALSE))))</f>
        <v/>
      </c>
      <c r="Z2941" s="90" t="str">
        <f t="shared" si="95"/>
        <v/>
      </c>
      <c r="AA2941" s="90">
        <f>IF(VLOOKUP(I2941,属性值!A:B,2,FALSE)&gt;16,"",IF(P2941="","",INT(VLOOKUP(P2941,属性值!I:O,R2941+1,FALSE)*VLOOKUP(I2941,属性值!A:D,3,FALSE))))</f>
        <v>979</v>
      </c>
      <c r="AB2941" s="90">
        <f>IF(VLOOKUP(I2941,属性值!A:B,2,FALSE)&gt;16,"",IF(P2941="","",INT(VLOOKUP(P2941,属性值!I:O,R2941+1,FALSE)*VLOOKUP(I2941,属性值!A:D,4,FALSE))))</f>
        <v>489</v>
      </c>
      <c r="AC2941" s="90">
        <v>58</v>
      </c>
      <c r="AD2941" s="90" t="str">
        <f>IF(AC2941="","",VLOOKUP(AC2941,状态名词!A:C,2,FALSE))</f>
        <v>vit</v>
      </c>
      <c r="AE2941" s="90" t="str">
        <f>IF(AC2941="","",VLOOKUP(AC2941,状态名词!A:C,3,FALSE))</f>
        <v>体力</v>
      </c>
      <c r="AF2941" s="90">
        <v>80</v>
      </c>
    </row>
    <row r="2942" spans="1:32">
      <c r="I2942" s="90" t="str">
        <f>IF(H2942="",I2941,VLOOKUP(H2942,装备类型!A:B,2,FALSE))</f>
        <v>腿部</v>
      </c>
      <c r="L2942" s="90" t="s">
        <v>225</v>
      </c>
      <c r="Q2942" s="55" t="str">
        <f t="shared" si="94"/>
        <v/>
      </c>
      <c r="Y2942" s="90" t="str">
        <f>IF(VLOOKUP(I2942,属性值!A:F,2,FALSE)&lt;17,"",IF(P2942="","",INT(VLOOKUP(P2942,属性值!A:G,R2942+1,FALSE)*VLOOKUP(I2942,属性值!A:F,5,FALSE))))</f>
        <v/>
      </c>
      <c r="Z2942" s="90" t="str">
        <f t="shared" si="95"/>
        <v/>
      </c>
      <c r="AA2942" s="90" t="str">
        <f>IF(VLOOKUP(I2942,属性值!A:B,2,FALSE)&gt;16,"",IF(P2942="","",INT(VLOOKUP(P2942,属性值!I:O,R2942+1,FALSE)*VLOOKUP(I2942,属性值!A:D,3,FALSE))))</f>
        <v/>
      </c>
      <c r="AB2942" s="90" t="str">
        <f>IF(VLOOKUP(I2942,属性值!A:B,2,FALSE)&gt;16,"",IF(P2942="","",INT(VLOOKUP(P2942,属性值!I:O,R2942+1,FALSE)*VLOOKUP(I2942,属性值!A:D,4,FALSE))))</f>
        <v/>
      </c>
      <c r="AC2942" s="90">
        <v>21</v>
      </c>
      <c r="AD2942" s="90" t="str">
        <f>IF(AC2942="","",VLOOKUP(AC2942,状态名词!A:C,2,FALSE))</f>
        <v>speed</v>
      </c>
      <c r="AE2942" s="90" t="str">
        <f>IF(AC2942="","",VLOOKUP(AC2942,状态名词!A:C,3,FALSE))</f>
        <v>速度+</v>
      </c>
      <c r="AF2942" s="90">
        <v>400</v>
      </c>
    </row>
    <row r="2943" spans="1:32">
      <c r="I2943" s="90" t="str">
        <f>IF(H2943="",I2942,VLOOKUP(H2943,装备类型!A:B,2,FALSE))</f>
        <v>腿部</v>
      </c>
      <c r="L2943" s="90" t="s">
        <v>225</v>
      </c>
      <c r="Q2943" s="55" t="str">
        <f t="shared" si="94"/>
        <v/>
      </c>
      <c r="Y2943" s="90" t="str">
        <f>IF(VLOOKUP(I2943,属性值!A:F,2,FALSE)&lt;17,"",IF(P2943="","",INT(VLOOKUP(P2943,属性值!A:G,R2943+1,FALSE)*VLOOKUP(I2943,属性值!A:F,5,FALSE))))</f>
        <v/>
      </c>
      <c r="Z2943" s="90" t="str">
        <f t="shared" si="95"/>
        <v/>
      </c>
      <c r="AA2943" s="90" t="str">
        <f>IF(VLOOKUP(I2943,属性值!A:B,2,FALSE)&gt;16,"",IF(P2943="","",INT(VLOOKUP(P2943,属性值!I:O,R2943+1,FALSE)*VLOOKUP(I2943,属性值!A:D,3,FALSE))))</f>
        <v/>
      </c>
      <c r="AB2943" s="90" t="str">
        <f>IF(VLOOKUP(I2943,属性值!A:B,2,FALSE)&gt;16,"",IF(P2943="","",INT(VLOOKUP(P2943,属性值!I:O,R2943+1,FALSE)*VLOOKUP(I2943,属性值!A:D,4,FALSE))))</f>
        <v/>
      </c>
      <c r="AC2943" s="90">
        <v>70</v>
      </c>
      <c r="AD2943" s="90" t="str">
        <f>IF(AC2943="","",VLOOKUP(AC2943,状态名词!A:C,2,FALSE))</f>
        <v>eva</v>
      </c>
      <c r="AE2943" s="90" t="str">
        <f>IF(AC2943="","",VLOOKUP(AC2943,状态名词!A:C,3,FALSE))</f>
        <v>回避率</v>
      </c>
      <c r="AF2943" s="90">
        <v>200</v>
      </c>
    </row>
    <row r="2944" spans="1:32">
      <c r="I2944" s="90" t="str">
        <f>IF(H2944="",I2943,VLOOKUP(H2944,装备类型!A:B,2,FALSE))</f>
        <v>腿部</v>
      </c>
      <c r="J2944" s="90">
        <v>6</v>
      </c>
      <c r="K2944" s="90" t="s">
        <v>3227</v>
      </c>
      <c r="L2944" s="90" t="s">
        <v>4187</v>
      </c>
      <c r="O2944" s="90">
        <v>1</v>
      </c>
      <c r="P2944" s="90">
        <v>60</v>
      </c>
      <c r="Q2944" s="55">
        <f t="shared" si="94"/>
        <v>67</v>
      </c>
      <c r="R2944" s="90">
        <v>5</v>
      </c>
      <c r="T2944" s="90" t="s">
        <v>3511</v>
      </c>
      <c r="U2944" s="90">
        <v>33562</v>
      </c>
      <c r="Y2944" s="90" t="str">
        <f>IF(VLOOKUP(I2944,属性值!A:F,2,FALSE)&lt;17,"",IF(P2944="","",INT(VLOOKUP(P2944,属性值!A:G,R2944+1,FALSE)*VLOOKUP(I2944,属性值!A:F,5,FALSE))))</f>
        <v/>
      </c>
      <c r="Z2944" s="90" t="str">
        <f t="shared" si="95"/>
        <v/>
      </c>
      <c r="AA2944" s="90">
        <f>IF(VLOOKUP(I2944,属性值!A:B,2,FALSE)&gt;16,"",IF(P2944="","",INT(VLOOKUP(P2944,属性值!I:O,R2944+1,FALSE)*VLOOKUP(I2944,属性值!A:D,3,FALSE))))</f>
        <v>1285</v>
      </c>
      <c r="AB2944" s="90">
        <f>IF(VLOOKUP(I2944,属性值!A:B,2,FALSE)&gt;16,"",IF(P2944="","",INT(VLOOKUP(P2944,属性值!I:O,R2944+1,FALSE)*VLOOKUP(I2944,属性值!A:D,4,FALSE))))</f>
        <v>642</v>
      </c>
      <c r="AC2944" s="90">
        <v>58</v>
      </c>
      <c r="AD2944" s="90" t="str">
        <f>IF(AC2944="","",VLOOKUP(AC2944,状态名词!A:C,2,FALSE))</f>
        <v>vit</v>
      </c>
      <c r="AE2944" s="90" t="str">
        <f>IF(AC2944="","",VLOOKUP(AC2944,状态名词!A:C,3,FALSE))</f>
        <v>体力</v>
      </c>
      <c r="AF2944" s="90">
        <v>85</v>
      </c>
    </row>
    <row r="2945" spans="1:32">
      <c r="I2945" s="90" t="str">
        <f>IF(H2945="",I2944,VLOOKUP(H2945,装备类型!A:B,2,FALSE))</f>
        <v>腿部</v>
      </c>
      <c r="L2945" s="90" t="s">
        <v>225</v>
      </c>
      <c r="Q2945" s="55" t="str">
        <f t="shared" si="94"/>
        <v/>
      </c>
      <c r="Y2945" s="90" t="str">
        <f>IF(VLOOKUP(I2945,属性值!A:F,2,FALSE)&lt;17,"",IF(P2945="","",INT(VLOOKUP(P2945,属性值!A:G,R2945+1,FALSE)*VLOOKUP(I2945,属性值!A:F,5,FALSE))))</f>
        <v/>
      </c>
      <c r="Z2945" s="90" t="str">
        <f t="shared" si="95"/>
        <v/>
      </c>
      <c r="AA2945" s="90" t="str">
        <f>IF(VLOOKUP(I2945,属性值!A:B,2,FALSE)&gt;16,"",IF(P2945="","",INT(VLOOKUP(P2945,属性值!I:O,R2945+1,FALSE)*VLOOKUP(I2945,属性值!A:D,3,FALSE))))</f>
        <v/>
      </c>
      <c r="AB2945" s="90" t="str">
        <f>IF(VLOOKUP(I2945,属性值!A:B,2,FALSE)&gt;16,"",IF(P2945="","",INT(VLOOKUP(P2945,属性值!I:O,R2945+1,FALSE)*VLOOKUP(I2945,属性值!A:D,4,FALSE))))</f>
        <v/>
      </c>
      <c r="AC2945" s="90">
        <v>21</v>
      </c>
      <c r="AD2945" s="90" t="str">
        <f>IF(AC2945="","",VLOOKUP(AC2945,状态名词!A:C,2,FALSE))</f>
        <v>speed</v>
      </c>
      <c r="AE2945" s="90" t="str">
        <f>IF(AC2945="","",VLOOKUP(AC2945,状态名词!A:C,3,FALSE))</f>
        <v>速度+</v>
      </c>
      <c r="AF2945" s="90">
        <v>440</v>
      </c>
    </row>
    <row r="2946" spans="1:32">
      <c r="I2946" s="90" t="str">
        <f>IF(H2946="",I2945,VLOOKUP(H2946,装备类型!A:B,2,FALSE))</f>
        <v>腿部</v>
      </c>
      <c r="L2946" s="90" t="s">
        <v>225</v>
      </c>
      <c r="Q2946" s="55" t="str">
        <f t="shared" si="94"/>
        <v/>
      </c>
      <c r="Y2946" s="90" t="str">
        <f>IF(VLOOKUP(I2946,属性值!A:F,2,FALSE)&lt;17,"",IF(P2946="","",INT(VLOOKUP(P2946,属性值!A:G,R2946+1,FALSE)*VLOOKUP(I2946,属性值!A:F,5,FALSE))))</f>
        <v/>
      </c>
      <c r="Z2946" s="90" t="str">
        <f t="shared" si="95"/>
        <v/>
      </c>
      <c r="AA2946" s="90" t="str">
        <f>IF(VLOOKUP(I2946,属性值!A:B,2,FALSE)&gt;16,"",IF(P2946="","",INT(VLOOKUP(P2946,属性值!I:O,R2946+1,FALSE)*VLOOKUP(I2946,属性值!A:D,3,FALSE))))</f>
        <v/>
      </c>
      <c r="AB2946" s="90" t="str">
        <f>IF(VLOOKUP(I2946,属性值!A:B,2,FALSE)&gt;16,"",IF(P2946="","",INT(VLOOKUP(P2946,属性值!I:O,R2946+1,FALSE)*VLOOKUP(I2946,属性值!A:D,4,FALSE))))</f>
        <v/>
      </c>
      <c r="AC2946" s="90">
        <v>70</v>
      </c>
      <c r="AD2946" s="90" t="str">
        <f>IF(AC2946="","",VLOOKUP(AC2946,状态名词!A:C,2,FALSE))</f>
        <v>eva</v>
      </c>
      <c r="AE2946" s="90" t="str">
        <f>IF(AC2946="","",VLOOKUP(AC2946,状态名词!A:C,3,FALSE))</f>
        <v>回避率</v>
      </c>
      <c r="AF2946" s="90">
        <v>220</v>
      </c>
    </row>
    <row r="2947" spans="1:32">
      <c r="A2947" s="90">
        <v>16328</v>
      </c>
      <c r="B2947" s="90">
        <v>10</v>
      </c>
      <c r="C2947" s="90">
        <v>1</v>
      </c>
      <c r="D2947" s="90">
        <v>10</v>
      </c>
      <c r="E2947" s="90">
        <v>3</v>
      </c>
      <c r="H2947" s="90">
        <v>14</v>
      </c>
      <c r="I2947" s="90" t="str">
        <f>IF(H2947="",I2946,VLOOKUP(H2947,装备类型!A:B,2,FALSE))</f>
        <v>戒指</v>
      </c>
      <c r="J2947" s="90">
        <v>1</v>
      </c>
      <c r="K2947" s="90" t="s">
        <v>3004</v>
      </c>
      <c r="L2947" s="90" t="s">
        <v>6488</v>
      </c>
      <c r="O2947" s="90">
        <v>1</v>
      </c>
      <c r="P2947" s="90">
        <v>10</v>
      </c>
      <c r="Q2947" s="55">
        <f t="shared" si="94"/>
        <v>10</v>
      </c>
      <c r="R2947" s="90">
        <v>1</v>
      </c>
      <c r="T2947" s="90" t="s">
        <v>3512</v>
      </c>
      <c r="Y2947" s="90" t="str">
        <f>IF(VLOOKUP(I2947,属性值!A:F,2,FALSE)&lt;17,"",IF(P2947="","",INT(VLOOKUP(P2947,属性值!A:G,R2947+1,FALSE)*VLOOKUP(I2947,属性值!A:F,5,FALSE))))</f>
        <v/>
      </c>
      <c r="Z2947" s="90" t="str">
        <f t="shared" si="95"/>
        <v/>
      </c>
      <c r="AA2947" s="90">
        <f>IF(VLOOKUP(I2947,属性值!A:B,2,FALSE)&gt;16,"",IF(P2947="","",INT(VLOOKUP(P2947,属性值!I:O,R2947+1,FALSE)*VLOOKUP(I2947,属性值!A:D,3,FALSE))))</f>
        <v>65</v>
      </c>
      <c r="AB2947" s="90">
        <f>IF(VLOOKUP(I2947,属性值!A:B,2,FALSE)&gt;16,"",IF(P2947="","",INT(VLOOKUP(P2947,属性值!I:O,R2947+1,FALSE)*VLOOKUP(I2947,属性值!A:D,4,FALSE))))</f>
        <v>130</v>
      </c>
      <c r="AD2947" s="90" t="str">
        <f>IF(AC2947="","",VLOOKUP(AC2947,状态名词!A:C,2,FALSE))</f>
        <v/>
      </c>
      <c r="AE2947" s="90" t="str">
        <f>IF(AC2947="","",VLOOKUP(AC2947,状态名词!A:C,3,FALSE))</f>
        <v/>
      </c>
    </row>
    <row r="2948" spans="1:32">
      <c r="I2948" s="90" t="str">
        <f>IF(H2948="",I2947,VLOOKUP(H2948,装备类型!A:B,2,FALSE))</f>
        <v>戒指</v>
      </c>
      <c r="J2948" s="90">
        <v>2</v>
      </c>
      <c r="K2948" s="90" t="s">
        <v>3005</v>
      </c>
      <c r="L2948" s="90" t="s">
        <v>4187</v>
      </c>
      <c r="O2948" s="90">
        <v>1</v>
      </c>
      <c r="P2948" s="90">
        <v>20</v>
      </c>
      <c r="Q2948" s="55">
        <f t="shared" si="94"/>
        <v>21</v>
      </c>
      <c r="R2948" s="90">
        <v>2</v>
      </c>
      <c r="T2948" s="90" t="s">
        <v>3512</v>
      </c>
      <c r="Y2948" s="90" t="str">
        <f>IF(VLOOKUP(I2948,属性值!A:F,2,FALSE)&lt;17,"",IF(P2948="","",INT(VLOOKUP(P2948,属性值!A:G,R2948+1,FALSE)*VLOOKUP(I2948,属性值!A:F,5,FALSE))))</f>
        <v/>
      </c>
      <c r="Z2948" s="90" t="str">
        <f t="shared" si="95"/>
        <v/>
      </c>
      <c r="AA2948" s="90">
        <f>IF(VLOOKUP(I2948,属性值!A:B,2,FALSE)&gt;16,"",IF(P2948="","",INT(VLOOKUP(P2948,属性值!I:O,R2948+1,FALSE)*VLOOKUP(I2948,属性值!A:D,3,FALSE))))</f>
        <v>114</v>
      </c>
      <c r="AB2948" s="90">
        <f>IF(VLOOKUP(I2948,属性值!A:B,2,FALSE)&gt;16,"",IF(P2948="","",INT(VLOOKUP(P2948,属性值!I:O,R2948+1,FALSE)*VLOOKUP(I2948,属性值!A:D,4,FALSE))))</f>
        <v>228</v>
      </c>
      <c r="AC2948" s="90">
        <v>54</v>
      </c>
      <c r="AD2948" s="90" t="str">
        <f>IF(AC2948="","",VLOOKUP(AC2948,状态名词!A:C,2,FALSE))</f>
        <v>spi</v>
      </c>
      <c r="AE2948" s="90" t="str">
        <f>IF(AC2948="","",VLOOKUP(AC2948,状态名词!A:C,3,FALSE))</f>
        <v>精神</v>
      </c>
      <c r="AF2948" s="90">
        <v>60</v>
      </c>
    </row>
    <row r="2949" spans="1:32">
      <c r="I2949" s="90" t="str">
        <f>IF(H2949="",I2948,VLOOKUP(H2949,装备类型!A:B,2,FALSE))</f>
        <v>戒指</v>
      </c>
      <c r="J2949" s="90">
        <v>3</v>
      </c>
      <c r="K2949" s="90" t="s">
        <v>3006</v>
      </c>
      <c r="L2949" s="90" t="s">
        <v>4187</v>
      </c>
      <c r="O2949" s="90">
        <v>1</v>
      </c>
      <c r="P2949" s="90">
        <v>30</v>
      </c>
      <c r="Q2949" s="55">
        <f t="shared" si="94"/>
        <v>33</v>
      </c>
      <c r="R2949" s="90">
        <v>3</v>
      </c>
      <c r="T2949" s="90" t="s">
        <v>3512</v>
      </c>
      <c r="Y2949" s="90" t="str">
        <f>IF(VLOOKUP(I2949,属性值!A:F,2,FALSE)&lt;17,"",IF(P2949="","",INT(VLOOKUP(P2949,属性值!A:G,R2949+1,FALSE)*VLOOKUP(I2949,属性值!A:F,5,FALSE))))</f>
        <v/>
      </c>
      <c r="Z2949" s="90" t="str">
        <f t="shared" si="95"/>
        <v/>
      </c>
      <c r="AA2949" s="90">
        <f>IF(VLOOKUP(I2949,属性值!A:B,2,FALSE)&gt;16,"",IF(P2949="","",INT(VLOOKUP(P2949,属性值!I:O,R2949+1,FALSE)*VLOOKUP(I2949,属性值!A:D,3,FALSE))))</f>
        <v>171</v>
      </c>
      <c r="AB2949" s="90">
        <f>IF(VLOOKUP(I2949,属性值!A:B,2,FALSE)&gt;16,"",IF(P2949="","",INT(VLOOKUP(P2949,属性值!I:O,R2949+1,FALSE)*VLOOKUP(I2949,属性值!A:D,4,FALSE))))</f>
        <v>342</v>
      </c>
      <c r="AC2949" s="90">
        <v>54</v>
      </c>
      <c r="AD2949" s="90" t="str">
        <f>IF(AC2949="","",VLOOKUP(AC2949,状态名词!A:C,2,FALSE))</f>
        <v>spi</v>
      </c>
      <c r="AE2949" s="90" t="str">
        <f>IF(AC2949="","",VLOOKUP(AC2949,状态名词!A:C,3,FALSE))</f>
        <v>精神</v>
      </c>
      <c r="AF2949" s="90">
        <v>80</v>
      </c>
    </row>
    <row r="2950" spans="1:32">
      <c r="I2950" s="90" t="str">
        <f>IF(H2950="",I2949,VLOOKUP(H2950,装备类型!A:B,2,FALSE))</f>
        <v>戒指</v>
      </c>
      <c r="L2950" s="90" t="s">
        <v>225</v>
      </c>
      <c r="Q2950" s="55" t="str">
        <f t="shared" si="94"/>
        <v/>
      </c>
      <c r="Y2950" s="90" t="str">
        <f>IF(VLOOKUP(I2950,属性值!A:F,2,FALSE)&lt;17,"",IF(P2950="","",INT(VLOOKUP(P2950,属性值!A:G,R2950+1,FALSE)*VLOOKUP(I2950,属性值!A:F,5,FALSE))))</f>
        <v/>
      </c>
      <c r="Z2950" s="90" t="str">
        <f t="shared" si="95"/>
        <v/>
      </c>
      <c r="AA2950" s="90" t="str">
        <f>IF(VLOOKUP(I2950,属性值!A:B,2,FALSE)&gt;16,"",IF(P2950="","",INT(VLOOKUP(P2950,属性值!I:O,R2950+1,FALSE)*VLOOKUP(I2950,属性值!A:D,3,FALSE))))</f>
        <v/>
      </c>
      <c r="AB2950" s="90" t="str">
        <f>IF(VLOOKUP(I2950,属性值!A:B,2,FALSE)&gt;16,"",IF(P2950="","",INT(VLOOKUP(P2950,属性值!I:O,R2950+1,FALSE)*VLOOKUP(I2950,属性值!A:D,4,FALSE))))</f>
        <v/>
      </c>
      <c r="AC2950" s="90">
        <v>23</v>
      </c>
      <c r="AD2950" s="90" t="str">
        <f>IF(AC2950="","",VLOOKUP(AC2950,状态名词!A:C,2,FALSE))</f>
        <v>steal</v>
      </c>
      <c r="AE2950" s="90" t="str">
        <f>IF(AC2950="","",VLOOKUP(AC2950,状态名词!A:C,3,FALSE))</f>
        <v>生命偷取</v>
      </c>
      <c r="AF2950" s="90">
        <v>250</v>
      </c>
    </row>
    <row r="2951" spans="1:32">
      <c r="I2951" s="90" t="str">
        <f>IF(H2951="",I2950,VLOOKUP(H2951,装备类型!A:B,2,FALSE))</f>
        <v>戒指</v>
      </c>
      <c r="J2951" s="90">
        <v>4</v>
      </c>
      <c r="K2951" s="90" t="s">
        <v>3007</v>
      </c>
      <c r="L2951" s="90" t="s">
        <v>4187</v>
      </c>
      <c r="O2951" s="90">
        <v>1</v>
      </c>
      <c r="P2951" s="90">
        <v>40</v>
      </c>
      <c r="Q2951" s="55">
        <f t="shared" si="94"/>
        <v>45</v>
      </c>
      <c r="R2951" s="90">
        <v>4</v>
      </c>
      <c r="T2951" s="90" t="s">
        <v>3512</v>
      </c>
      <c r="Y2951" s="90" t="str">
        <f>IF(VLOOKUP(I2951,属性值!A:F,2,FALSE)&lt;17,"",IF(P2951="","",INT(VLOOKUP(P2951,属性值!A:G,R2951+1,FALSE)*VLOOKUP(I2951,属性值!A:F,5,FALSE))))</f>
        <v/>
      </c>
      <c r="Z2951" s="90" t="str">
        <f t="shared" si="95"/>
        <v/>
      </c>
      <c r="AA2951" s="90">
        <f>IF(VLOOKUP(I2951,属性值!A:B,2,FALSE)&gt;16,"",IF(P2951="","",INT(VLOOKUP(P2951,属性值!I:O,R2951+1,FALSE)*VLOOKUP(I2951,属性值!A:D,3,FALSE))))</f>
        <v>286</v>
      </c>
      <c r="AB2951" s="90">
        <f>IF(VLOOKUP(I2951,属性值!A:B,2,FALSE)&gt;16,"",IF(P2951="","",INT(VLOOKUP(P2951,属性值!I:O,R2951+1,FALSE)*VLOOKUP(I2951,属性值!A:D,4,FALSE))))</f>
        <v>572</v>
      </c>
      <c r="AC2951" s="90">
        <v>54</v>
      </c>
      <c r="AD2951" s="90" t="str">
        <f>IF(AC2951="","",VLOOKUP(AC2951,状态名词!A:C,2,FALSE))</f>
        <v>spi</v>
      </c>
      <c r="AE2951" s="90" t="str">
        <f>IF(AC2951="","",VLOOKUP(AC2951,状态名词!A:C,3,FALSE))</f>
        <v>精神</v>
      </c>
      <c r="AF2951" s="90">
        <v>100</v>
      </c>
    </row>
    <row r="2952" spans="1:32">
      <c r="I2952" s="90" t="str">
        <f>IF(H2952="",I2951,VLOOKUP(H2952,装备类型!A:B,2,FALSE))</f>
        <v>戒指</v>
      </c>
      <c r="L2952" s="90" t="s">
        <v>225</v>
      </c>
      <c r="Q2952" s="55" t="str">
        <f t="shared" si="94"/>
        <v/>
      </c>
      <c r="Y2952" s="90" t="str">
        <f>IF(VLOOKUP(I2952,属性值!A:F,2,FALSE)&lt;17,"",IF(P2952="","",INT(VLOOKUP(P2952,属性值!A:G,R2952+1,FALSE)*VLOOKUP(I2952,属性值!A:F,5,FALSE))))</f>
        <v/>
      </c>
      <c r="Z2952" s="90" t="str">
        <f t="shared" si="95"/>
        <v/>
      </c>
      <c r="AA2952" s="90" t="str">
        <f>IF(VLOOKUP(I2952,属性值!A:B,2,FALSE)&gt;16,"",IF(P2952="","",INT(VLOOKUP(P2952,属性值!I:O,R2952+1,FALSE)*VLOOKUP(I2952,属性值!A:D,3,FALSE))))</f>
        <v/>
      </c>
      <c r="AB2952" s="90" t="str">
        <f>IF(VLOOKUP(I2952,属性值!A:B,2,FALSE)&gt;16,"",IF(P2952="","",INT(VLOOKUP(P2952,属性值!I:O,R2952+1,FALSE)*VLOOKUP(I2952,属性值!A:D,4,FALSE))))</f>
        <v/>
      </c>
      <c r="AC2952" s="90">
        <v>23</v>
      </c>
      <c r="AD2952" s="90" t="str">
        <f>IF(AC2952="","",VLOOKUP(AC2952,状态名词!A:C,2,FALSE))</f>
        <v>steal</v>
      </c>
      <c r="AE2952" s="90" t="str">
        <f>IF(AC2952="","",VLOOKUP(AC2952,状态名词!A:C,3,FALSE))</f>
        <v>生命偷取</v>
      </c>
      <c r="AF2952" s="90">
        <v>300</v>
      </c>
    </row>
    <row r="2953" spans="1:32">
      <c r="I2953" s="90" t="str">
        <f>IF(H2953="",I2952,VLOOKUP(H2953,装备类型!A:B,2,FALSE))</f>
        <v>戒指</v>
      </c>
      <c r="L2953" s="90" t="s">
        <v>225</v>
      </c>
      <c r="Q2953" s="55" t="str">
        <f t="shared" si="94"/>
        <v/>
      </c>
      <c r="Y2953" s="90" t="str">
        <f>IF(VLOOKUP(I2953,属性值!A:F,2,FALSE)&lt;17,"",IF(P2953="","",INT(VLOOKUP(P2953,属性值!A:G,R2953+1,FALSE)*VLOOKUP(I2953,属性值!A:F,5,FALSE))))</f>
        <v/>
      </c>
      <c r="Z2953" s="90" t="str">
        <f t="shared" si="95"/>
        <v/>
      </c>
      <c r="AA2953" s="90" t="str">
        <f>IF(VLOOKUP(I2953,属性值!A:B,2,FALSE)&gt;16,"",IF(P2953="","",INT(VLOOKUP(P2953,属性值!I:O,R2953+1,FALSE)*VLOOKUP(I2953,属性值!A:D,3,FALSE))))</f>
        <v/>
      </c>
      <c r="AB2953" s="90" t="str">
        <f>IF(VLOOKUP(I2953,属性值!A:B,2,FALSE)&gt;16,"",IF(P2953="","",INT(VLOOKUP(P2953,属性值!I:O,R2953+1,FALSE)*VLOOKUP(I2953,属性值!A:D,4,FALSE))))</f>
        <v/>
      </c>
      <c r="AC2953" s="90">
        <v>69</v>
      </c>
      <c r="AD2953" s="90" t="str">
        <f>IF(AC2953="","",VLOOKUP(AC2953,状态名词!A:C,2,FALSE))</f>
        <v>hit</v>
      </c>
      <c r="AE2953" s="90" t="str">
        <f>IF(AC2953="","",VLOOKUP(AC2953,状态名词!A:C,3,FALSE))</f>
        <v>命中率</v>
      </c>
      <c r="AF2953" s="90">
        <v>140</v>
      </c>
    </row>
    <row r="2954" spans="1:32">
      <c r="I2954" s="90" t="str">
        <f>IF(H2954="",I2953,VLOOKUP(H2954,装备类型!A:B,2,FALSE))</f>
        <v>戒指</v>
      </c>
      <c r="J2954" s="90">
        <v>5</v>
      </c>
      <c r="K2954" s="90" t="s">
        <v>3008</v>
      </c>
      <c r="L2954" s="90" t="s">
        <v>4187</v>
      </c>
      <c r="O2954" s="90">
        <v>1</v>
      </c>
      <c r="P2954" s="90">
        <v>50</v>
      </c>
      <c r="Q2954" s="55">
        <f t="shared" si="94"/>
        <v>57</v>
      </c>
      <c r="R2954" s="90">
        <v>5</v>
      </c>
      <c r="T2954" s="90" t="s">
        <v>3512</v>
      </c>
      <c r="U2954" s="90">
        <v>33563</v>
      </c>
      <c r="Y2954" s="90" t="str">
        <f>IF(VLOOKUP(I2954,属性值!A:F,2,FALSE)&lt;17,"",IF(P2954="","",INT(VLOOKUP(P2954,属性值!A:G,R2954+1,FALSE)*VLOOKUP(I2954,属性值!A:F,5,FALSE))))</f>
        <v/>
      </c>
      <c r="Z2954" s="90" t="str">
        <f t="shared" si="95"/>
        <v/>
      </c>
      <c r="AA2954" s="90">
        <f>IF(VLOOKUP(I2954,属性值!A:B,2,FALSE)&gt;16,"",IF(P2954="","",INT(VLOOKUP(P2954,属性值!I:O,R2954+1,FALSE)*VLOOKUP(I2954,属性值!A:D,3,FALSE))))</f>
        <v>489</v>
      </c>
      <c r="AB2954" s="90">
        <f>IF(VLOOKUP(I2954,属性值!A:B,2,FALSE)&gt;16,"",IF(P2954="","",INT(VLOOKUP(P2954,属性值!I:O,R2954+1,FALSE)*VLOOKUP(I2954,属性值!A:D,4,FALSE))))</f>
        <v>979</v>
      </c>
      <c r="AC2954" s="90">
        <v>54</v>
      </c>
      <c r="AD2954" s="90" t="str">
        <f>IF(AC2954="","",VLOOKUP(AC2954,状态名词!A:C,2,FALSE))</f>
        <v>spi</v>
      </c>
      <c r="AE2954" s="90" t="str">
        <f>IF(AC2954="","",VLOOKUP(AC2954,状态名词!A:C,3,FALSE))</f>
        <v>精神</v>
      </c>
      <c r="AF2954" s="90">
        <v>135</v>
      </c>
    </row>
    <row r="2955" spans="1:32">
      <c r="I2955" s="90" t="str">
        <f>IF(H2955="",I2954,VLOOKUP(H2955,装备类型!A:B,2,FALSE))</f>
        <v>戒指</v>
      </c>
      <c r="L2955" s="90" t="s">
        <v>225</v>
      </c>
      <c r="Q2955" s="55" t="str">
        <f t="shared" si="94"/>
        <v/>
      </c>
      <c r="Y2955" s="90" t="str">
        <f>IF(VLOOKUP(I2955,属性值!A:F,2,FALSE)&lt;17,"",IF(P2955="","",INT(VLOOKUP(P2955,属性值!A:G,R2955+1,FALSE)*VLOOKUP(I2955,属性值!A:F,5,FALSE))))</f>
        <v/>
      </c>
      <c r="Z2955" s="90" t="str">
        <f t="shared" si="95"/>
        <v/>
      </c>
      <c r="AA2955" s="90" t="str">
        <f>IF(VLOOKUP(I2955,属性值!A:B,2,FALSE)&gt;16,"",IF(P2955="","",INT(VLOOKUP(P2955,属性值!I:O,R2955+1,FALSE)*VLOOKUP(I2955,属性值!A:D,3,FALSE))))</f>
        <v/>
      </c>
      <c r="AB2955" s="90" t="str">
        <f>IF(VLOOKUP(I2955,属性值!A:B,2,FALSE)&gt;16,"",IF(P2955="","",INT(VLOOKUP(P2955,属性值!I:O,R2955+1,FALSE)*VLOOKUP(I2955,属性值!A:D,4,FALSE))))</f>
        <v/>
      </c>
      <c r="AC2955" s="90">
        <v>23</v>
      </c>
      <c r="AD2955" s="90" t="str">
        <f>IF(AC2955="","",VLOOKUP(AC2955,状态名词!A:C,2,FALSE))</f>
        <v>steal</v>
      </c>
      <c r="AE2955" s="90" t="str">
        <f>IF(AC2955="","",VLOOKUP(AC2955,状态名词!A:C,3,FALSE))</f>
        <v>生命偷取</v>
      </c>
      <c r="AF2955" s="90">
        <v>400</v>
      </c>
    </row>
    <row r="2956" spans="1:32">
      <c r="I2956" s="90" t="str">
        <f>IF(H2956="",I2955,VLOOKUP(H2956,装备类型!A:B,2,FALSE))</f>
        <v>戒指</v>
      </c>
      <c r="L2956" s="90" t="s">
        <v>225</v>
      </c>
      <c r="Q2956" s="55" t="str">
        <f t="shared" si="94"/>
        <v/>
      </c>
      <c r="Y2956" s="90" t="str">
        <f>IF(VLOOKUP(I2956,属性值!A:F,2,FALSE)&lt;17,"",IF(P2956="","",INT(VLOOKUP(P2956,属性值!A:G,R2956+1,FALSE)*VLOOKUP(I2956,属性值!A:F,5,FALSE))))</f>
        <v/>
      </c>
      <c r="Z2956" s="90" t="str">
        <f t="shared" si="95"/>
        <v/>
      </c>
      <c r="AA2956" s="90" t="str">
        <f>IF(VLOOKUP(I2956,属性值!A:B,2,FALSE)&gt;16,"",IF(P2956="","",INT(VLOOKUP(P2956,属性值!I:O,R2956+1,FALSE)*VLOOKUP(I2956,属性值!A:D,3,FALSE))))</f>
        <v/>
      </c>
      <c r="AB2956" s="90" t="str">
        <f>IF(VLOOKUP(I2956,属性值!A:B,2,FALSE)&gt;16,"",IF(P2956="","",INT(VLOOKUP(P2956,属性值!I:O,R2956+1,FALSE)*VLOOKUP(I2956,属性值!A:D,4,FALSE))))</f>
        <v/>
      </c>
      <c r="AC2956" s="90">
        <v>69</v>
      </c>
      <c r="AD2956" s="90" t="str">
        <f>IF(AC2956="","",VLOOKUP(AC2956,状态名词!A:C,2,FALSE))</f>
        <v>hit</v>
      </c>
      <c r="AE2956" s="90" t="str">
        <f>IF(AC2956="","",VLOOKUP(AC2956,状态名词!A:C,3,FALSE))</f>
        <v>命中率</v>
      </c>
      <c r="AF2956" s="90">
        <v>200</v>
      </c>
    </row>
    <row r="2957" spans="1:32">
      <c r="I2957" s="90" t="str">
        <f>IF(H2957="",I2956,VLOOKUP(H2957,装备类型!A:B,2,FALSE))</f>
        <v>戒指</v>
      </c>
      <c r="J2957" s="90">
        <v>6</v>
      </c>
      <c r="K2957" s="90" t="s">
        <v>3009</v>
      </c>
      <c r="L2957" s="90" t="s">
        <v>4187</v>
      </c>
      <c r="O2957" s="90">
        <v>1</v>
      </c>
      <c r="P2957" s="90">
        <v>60</v>
      </c>
      <c r="Q2957" s="55">
        <f t="shared" si="94"/>
        <v>67</v>
      </c>
      <c r="R2957" s="90">
        <v>5</v>
      </c>
      <c r="T2957" s="90" t="s">
        <v>3512</v>
      </c>
      <c r="U2957" s="90">
        <v>33564</v>
      </c>
      <c r="Y2957" s="90" t="str">
        <f>IF(VLOOKUP(I2957,属性值!A:F,2,FALSE)&lt;17,"",IF(P2957="","",INT(VLOOKUP(P2957,属性值!A:G,R2957+1,FALSE)*VLOOKUP(I2957,属性值!A:F,5,FALSE))))</f>
        <v/>
      </c>
      <c r="Z2957" s="90" t="str">
        <f t="shared" si="95"/>
        <v/>
      </c>
      <c r="AA2957" s="90">
        <f>IF(VLOOKUP(I2957,属性值!A:B,2,FALSE)&gt;16,"",IF(P2957="","",INT(VLOOKUP(P2957,属性值!I:O,R2957+1,FALSE)*VLOOKUP(I2957,属性值!A:D,3,FALSE))))</f>
        <v>642</v>
      </c>
      <c r="AB2957" s="90">
        <f>IF(VLOOKUP(I2957,属性值!A:B,2,FALSE)&gt;16,"",IF(P2957="","",INT(VLOOKUP(P2957,属性值!I:O,R2957+1,FALSE)*VLOOKUP(I2957,属性值!A:D,4,FALSE))))</f>
        <v>1285</v>
      </c>
      <c r="AC2957" s="90">
        <v>54</v>
      </c>
      <c r="AD2957" s="90" t="str">
        <f>IF(AC2957="","",VLOOKUP(AC2957,状态名词!A:C,2,FALSE))</f>
        <v>spi</v>
      </c>
      <c r="AE2957" s="90" t="str">
        <f>IF(AC2957="","",VLOOKUP(AC2957,状态名词!A:C,3,FALSE))</f>
        <v>精神</v>
      </c>
      <c r="AF2957" s="90">
        <v>150</v>
      </c>
    </row>
    <row r="2958" spans="1:32">
      <c r="I2958" s="90" t="str">
        <f>IF(H2958="",I2957,VLOOKUP(H2958,装备类型!A:B,2,FALSE))</f>
        <v>戒指</v>
      </c>
      <c r="L2958" s="90" t="s">
        <v>225</v>
      </c>
      <c r="Q2958" s="55" t="str">
        <f t="shared" si="94"/>
        <v/>
      </c>
      <c r="Y2958" s="90" t="str">
        <f>IF(VLOOKUP(I2958,属性值!A:F,2,FALSE)&lt;17,"",IF(P2958="","",INT(VLOOKUP(P2958,属性值!A:G,R2958+1,FALSE)*VLOOKUP(I2958,属性值!A:F,5,FALSE))))</f>
        <v/>
      </c>
      <c r="Z2958" s="90" t="str">
        <f t="shared" si="95"/>
        <v/>
      </c>
      <c r="AA2958" s="90" t="str">
        <f>IF(VLOOKUP(I2958,属性值!A:B,2,FALSE)&gt;16,"",IF(P2958="","",INT(VLOOKUP(P2958,属性值!I:O,R2958+1,FALSE)*VLOOKUP(I2958,属性值!A:D,3,FALSE))))</f>
        <v/>
      </c>
      <c r="AB2958" s="90" t="str">
        <f>IF(VLOOKUP(I2958,属性值!A:B,2,FALSE)&gt;16,"",IF(P2958="","",INT(VLOOKUP(P2958,属性值!I:O,R2958+1,FALSE)*VLOOKUP(I2958,属性值!A:D,4,FALSE))))</f>
        <v/>
      </c>
      <c r="AC2958" s="90">
        <v>23</v>
      </c>
      <c r="AD2958" s="90" t="str">
        <f>IF(AC2958="","",VLOOKUP(AC2958,状态名词!A:C,2,FALSE))</f>
        <v>steal</v>
      </c>
      <c r="AE2958" s="90" t="str">
        <f>IF(AC2958="","",VLOOKUP(AC2958,状态名词!A:C,3,FALSE))</f>
        <v>生命偷取</v>
      </c>
      <c r="AF2958" s="90">
        <v>440</v>
      </c>
    </row>
    <row r="2959" spans="1:32">
      <c r="I2959" s="90" t="str">
        <f>IF(H2959="",I2958,VLOOKUP(H2959,装备类型!A:B,2,FALSE))</f>
        <v>戒指</v>
      </c>
      <c r="L2959" s="90" t="s">
        <v>225</v>
      </c>
      <c r="Q2959" s="55" t="str">
        <f t="shared" si="94"/>
        <v/>
      </c>
      <c r="Y2959" s="90" t="str">
        <f>IF(VLOOKUP(I2959,属性值!A:F,2,FALSE)&lt;17,"",IF(P2959="","",INT(VLOOKUP(P2959,属性值!A:G,R2959+1,FALSE)*VLOOKUP(I2959,属性值!A:F,5,FALSE))))</f>
        <v/>
      </c>
      <c r="Z2959" s="90" t="str">
        <f t="shared" si="95"/>
        <v/>
      </c>
      <c r="AA2959" s="90" t="str">
        <f>IF(VLOOKUP(I2959,属性值!A:B,2,FALSE)&gt;16,"",IF(P2959="","",INT(VLOOKUP(P2959,属性值!I:O,R2959+1,FALSE)*VLOOKUP(I2959,属性值!A:D,3,FALSE))))</f>
        <v/>
      </c>
      <c r="AB2959" s="90" t="str">
        <f>IF(VLOOKUP(I2959,属性值!A:B,2,FALSE)&gt;16,"",IF(P2959="","",INT(VLOOKUP(P2959,属性值!I:O,R2959+1,FALSE)*VLOOKUP(I2959,属性值!A:D,4,FALSE))))</f>
        <v/>
      </c>
      <c r="AC2959" s="90">
        <v>69</v>
      </c>
      <c r="AD2959" s="90" t="str">
        <f>IF(AC2959="","",VLOOKUP(AC2959,状态名词!A:C,2,FALSE))</f>
        <v>hit</v>
      </c>
      <c r="AE2959" s="90" t="str">
        <f>IF(AC2959="","",VLOOKUP(AC2959,状态名词!A:C,3,FALSE))</f>
        <v>命中率</v>
      </c>
      <c r="AF2959" s="90">
        <v>220</v>
      </c>
    </row>
    <row r="2960" spans="1:32">
      <c r="A2960" s="90">
        <v>16329</v>
      </c>
      <c r="B2960" s="90">
        <v>10</v>
      </c>
      <c r="C2960" s="90">
        <v>1</v>
      </c>
      <c r="D2960" s="90">
        <v>10</v>
      </c>
      <c r="E2960" s="90">
        <v>3</v>
      </c>
      <c r="H2960" s="90">
        <v>15</v>
      </c>
      <c r="I2960" s="90" t="str">
        <f>IF(H2960="",I2959,VLOOKUP(H2960,装备类型!A:B,2,FALSE))</f>
        <v>项链</v>
      </c>
      <c r="J2960" s="90">
        <v>1</v>
      </c>
      <c r="K2960" s="90" t="s">
        <v>3010</v>
      </c>
      <c r="L2960" s="90" t="s">
        <v>6488</v>
      </c>
      <c r="O2960" s="90">
        <v>1</v>
      </c>
      <c r="P2960" s="90">
        <v>10</v>
      </c>
      <c r="Q2960" s="55">
        <f t="shared" si="94"/>
        <v>10</v>
      </c>
      <c r="R2960" s="90">
        <v>1</v>
      </c>
      <c r="T2960" s="90" t="s">
        <v>3513</v>
      </c>
      <c r="Y2960" s="90" t="str">
        <f>IF(VLOOKUP(I2960,属性值!A:F,2,FALSE)&lt;17,"",IF(P2960="","",INT(VLOOKUP(P2960,属性值!A:G,R2960+1,FALSE)*VLOOKUP(I2960,属性值!A:F,5,FALSE))))</f>
        <v/>
      </c>
      <c r="Z2960" s="90" t="str">
        <f t="shared" si="95"/>
        <v/>
      </c>
      <c r="AA2960" s="90">
        <f>IF(VLOOKUP(I2960,属性值!A:B,2,FALSE)&gt;16,"",IF(P2960="","",INT(VLOOKUP(P2960,属性值!I:O,R2960+1,FALSE)*VLOOKUP(I2960,属性值!A:D,3,FALSE))))</f>
        <v>65</v>
      </c>
      <c r="AB2960" s="90">
        <f>IF(VLOOKUP(I2960,属性值!A:B,2,FALSE)&gt;16,"",IF(P2960="","",INT(VLOOKUP(P2960,属性值!I:O,R2960+1,FALSE)*VLOOKUP(I2960,属性值!A:D,4,FALSE))))</f>
        <v>130</v>
      </c>
      <c r="AD2960" s="90" t="str">
        <f>IF(AC2960="","",VLOOKUP(AC2960,状态名词!A:C,2,FALSE))</f>
        <v/>
      </c>
      <c r="AE2960" s="90" t="str">
        <f>IF(AC2960="","",VLOOKUP(AC2960,状态名词!A:C,3,FALSE))</f>
        <v/>
      </c>
    </row>
    <row r="2961" spans="1:32">
      <c r="I2961" s="90" t="str">
        <f>IF(H2961="",I2960,VLOOKUP(H2961,装备类型!A:B,2,FALSE))</f>
        <v>项链</v>
      </c>
      <c r="J2961" s="90">
        <v>2</v>
      </c>
      <c r="K2961" s="90" t="s">
        <v>3011</v>
      </c>
      <c r="L2961" s="90" t="s">
        <v>4187</v>
      </c>
      <c r="O2961" s="90">
        <v>1</v>
      </c>
      <c r="P2961" s="90">
        <v>20</v>
      </c>
      <c r="Q2961" s="55">
        <f t="shared" si="94"/>
        <v>21</v>
      </c>
      <c r="R2961" s="90">
        <v>2</v>
      </c>
      <c r="T2961" s="90" t="s">
        <v>3513</v>
      </c>
      <c r="Y2961" s="90" t="str">
        <f>IF(VLOOKUP(I2961,属性值!A:F,2,FALSE)&lt;17,"",IF(P2961="","",INT(VLOOKUP(P2961,属性值!A:G,R2961+1,FALSE)*VLOOKUP(I2961,属性值!A:F,5,FALSE))))</f>
        <v/>
      </c>
      <c r="Z2961" s="90" t="str">
        <f t="shared" si="95"/>
        <v/>
      </c>
      <c r="AA2961" s="90">
        <f>IF(VLOOKUP(I2961,属性值!A:B,2,FALSE)&gt;16,"",IF(P2961="","",INT(VLOOKUP(P2961,属性值!I:O,R2961+1,FALSE)*VLOOKUP(I2961,属性值!A:D,3,FALSE))))</f>
        <v>114</v>
      </c>
      <c r="AB2961" s="90">
        <f>IF(VLOOKUP(I2961,属性值!A:B,2,FALSE)&gt;16,"",IF(P2961="","",INT(VLOOKUP(P2961,属性值!I:O,R2961+1,FALSE)*VLOOKUP(I2961,属性值!A:D,4,FALSE))))</f>
        <v>228</v>
      </c>
      <c r="AC2961" s="90">
        <v>54</v>
      </c>
      <c r="AD2961" s="90" t="str">
        <f>IF(AC2961="","",VLOOKUP(AC2961,状态名词!A:C,2,FALSE))</f>
        <v>spi</v>
      </c>
      <c r="AE2961" s="90" t="str">
        <f>IF(AC2961="","",VLOOKUP(AC2961,状态名词!A:C,3,FALSE))</f>
        <v>精神</v>
      </c>
      <c r="AF2961" s="90">
        <v>60</v>
      </c>
    </row>
    <row r="2962" spans="1:32">
      <c r="I2962" s="90" t="str">
        <f>IF(H2962="",I2961,VLOOKUP(H2962,装备类型!A:B,2,FALSE))</f>
        <v>项链</v>
      </c>
      <c r="J2962" s="90">
        <v>3</v>
      </c>
      <c r="K2962" s="90" t="s">
        <v>3012</v>
      </c>
      <c r="L2962" s="90" t="s">
        <v>4187</v>
      </c>
      <c r="O2962" s="90">
        <v>1</v>
      </c>
      <c r="P2962" s="90">
        <v>30</v>
      </c>
      <c r="Q2962" s="55">
        <f t="shared" si="94"/>
        <v>33</v>
      </c>
      <c r="R2962" s="90">
        <v>3</v>
      </c>
      <c r="T2962" s="90" t="s">
        <v>3513</v>
      </c>
      <c r="Y2962" s="90" t="str">
        <f>IF(VLOOKUP(I2962,属性值!A:F,2,FALSE)&lt;17,"",IF(P2962="","",INT(VLOOKUP(P2962,属性值!A:G,R2962+1,FALSE)*VLOOKUP(I2962,属性值!A:F,5,FALSE))))</f>
        <v/>
      </c>
      <c r="Z2962" s="90" t="str">
        <f t="shared" si="95"/>
        <v/>
      </c>
      <c r="AA2962" s="90">
        <f>IF(VLOOKUP(I2962,属性值!A:B,2,FALSE)&gt;16,"",IF(P2962="","",INT(VLOOKUP(P2962,属性值!I:O,R2962+1,FALSE)*VLOOKUP(I2962,属性值!A:D,3,FALSE))))</f>
        <v>171</v>
      </c>
      <c r="AB2962" s="90">
        <f>IF(VLOOKUP(I2962,属性值!A:B,2,FALSE)&gt;16,"",IF(P2962="","",INT(VLOOKUP(P2962,属性值!I:O,R2962+1,FALSE)*VLOOKUP(I2962,属性值!A:D,4,FALSE))))</f>
        <v>342</v>
      </c>
      <c r="AC2962" s="90">
        <v>54</v>
      </c>
      <c r="AD2962" s="90" t="str">
        <f>IF(AC2962="","",VLOOKUP(AC2962,状态名词!A:C,2,FALSE))</f>
        <v>spi</v>
      </c>
      <c r="AE2962" s="90" t="str">
        <f>IF(AC2962="","",VLOOKUP(AC2962,状态名词!A:C,3,FALSE))</f>
        <v>精神</v>
      </c>
      <c r="AF2962" s="90">
        <v>80</v>
      </c>
    </row>
    <row r="2963" spans="1:32">
      <c r="I2963" s="90" t="str">
        <f>IF(H2963="",I2962,VLOOKUP(H2963,装备类型!A:B,2,FALSE))</f>
        <v>项链</v>
      </c>
      <c r="L2963" s="90" t="s">
        <v>225</v>
      </c>
      <c r="Q2963" s="55" t="str">
        <f t="shared" si="94"/>
        <v/>
      </c>
      <c r="Y2963" s="90" t="str">
        <f>IF(VLOOKUP(I2963,属性值!A:F,2,FALSE)&lt;17,"",IF(P2963="","",INT(VLOOKUP(P2963,属性值!A:G,R2963+1,FALSE)*VLOOKUP(I2963,属性值!A:F,5,FALSE))))</f>
        <v/>
      </c>
      <c r="Z2963" s="90" t="str">
        <f t="shared" si="95"/>
        <v/>
      </c>
      <c r="AA2963" s="90" t="str">
        <f>IF(VLOOKUP(I2963,属性值!A:B,2,FALSE)&gt;16,"",IF(P2963="","",INT(VLOOKUP(P2963,属性值!I:O,R2963+1,FALSE)*VLOOKUP(I2963,属性值!A:D,3,FALSE))))</f>
        <v/>
      </c>
      <c r="AB2963" s="90" t="str">
        <f>IF(VLOOKUP(I2963,属性值!A:B,2,FALSE)&gt;16,"",IF(P2963="","",INT(VLOOKUP(P2963,属性值!I:O,R2963+1,FALSE)*VLOOKUP(I2963,属性值!A:D,4,FALSE))))</f>
        <v/>
      </c>
      <c r="AC2963" s="90">
        <v>19</v>
      </c>
      <c r="AD2963" s="90" t="str">
        <f>IF(AC2963="","",VLOOKUP(AC2963,状态名词!A:C,2,FALSE))</f>
        <v>rating</v>
      </c>
      <c r="AE2963" s="90" t="str">
        <f>IF(AC2963="","",VLOOKUP(AC2963,状态名词!A:C,3,FALSE))</f>
        <v>暴击+</v>
      </c>
      <c r="AF2963" s="90">
        <v>250</v>
      </c>
    </row>
    <row r="2964" spans="1:32">
      <c r="I2964" s="90" t="str">
        <f>IF(H2964="",I2963,VLOOKUP(H2964,装备类型!A:B,2,FALSE))</f>
        <v>项链</v>
      </c>
      <c r="J2964" s="90">
        <v>4</v>
      </c>
      <c r="K2964" s="90" t="s">
        <v>3013</v>
      </c>
      <c r="L2964" s="90" t="s">
        <v>4187</v>
      </c>
      <c r="O2964" s="90">
        <v>1</v>
      </c>
      <c r="P2964" s="90">
        <v>40</v>
      </c>
      <c r="Q2964" s="55">
        <f t="shared" si="94"/>
        <v>45</v>
      </c>
      <c r="R2964" s="90">
        <v>4</v>
      </c>
      <c r="T2964" s="90" t="s">
        <v>3513</v>
      </c>
      <c r="Y2964" s="90" t="str">
        <f>IF(VLOOKUP(I2964,属性值!A:F,2,FALSE)&lt;17,"",IF(P2964="","",INT(VLOOKUP(P2964,属性值!A:G,R2964+1,FALSE)*VLOOKUP(I2964,属性值!A:F,5,FALSE))))</f>
        <v/>
      </c>
      <c r="Z2964" s="90" t="str">
        <f t="shared" si="95"/>
        <v/>
      </c>
      <c r="AA2964" s="90">
        <f>IF(VLOOKUP(I2964,属性值!A:B,2,FALSE)&gt;16,"",IF(P2964="","",INT(VLOOKUP(P2964,属性值!I:O,R2964+1,FALSE)*VLOOKUP(I2964,属性值!A:D,3,FALSE))))</f>
        <v>286</v>
      </c>
      <c r="AB2964" s="90">
        <f>IF(VLOOKUP(I2964,属性值!A:B,2,FALSE)&gt;16,"",IF(P2964="","",INT(VLOOKUP(P2964,属性值!I:O,R2964+1,FALSE)*VLOOKUP(I2964,属性值!A:D,4,FALSE))))</f>
        <v>572</v>
      </c>
      <c r="AC2964" s="90">
        <v>54</v>
      </c>
      <c r="AD2964" s="90" t="str">
        <f>IF(AC2964="","",VLOOKUP(AC2964,状态名词!A:C,2,FALSE))</f>
        <v>spi</v>
      </c>
      <c r="AE2964" s="90" t="str">
        <f>IF(AC2964="","",VLOOKUP(AC2964,状态名词!A:C,3,FALSE))</f>
        <v>精神</v>
      </c>
      <c r="AF2964" s="90">
        <v>100</v>
      </c>
    </row>
    <row r="2965" spans="1:32">
      <c r="I2965" s="90" t="str">
        <f>IF(H2965="",I2964,VLOOKUP(H2965,装备类型!A:B,2,FALSE))</f>
        <v>项链</v>
      </c>
      <c r="L2965" s="90" t="s">
        <v>225</v>
      </c>
      <c r="Q2965" s="55" t="str">
        <f t="shared" si="94"/>
        <v/>
      </c>
      <c r="Y2965" s="90" t="str">
        <f>IF(VLOOKUP(I2965,属性值!A:F,2,FALSE)&lt;17,"",IF(P2965="","",INT(VLOOKUP(P2965,属性值!A:G,R2965+1,FALSE)*VLOOKUP(I2965,属性值!A:F,5,FALSE))))</f>
        <v/>
      </c>
      <c r="Z2965" s="90" t="str">
        <f t="shared" si="95"/>
        <v/>
      </c>
      <c r="AA2965" s="90" t="str">
        <f>IF(VLOOKUP(I2965,属性值!A:B,2,FALSE)&gt;16,"",IF(P2965="","",INT(VLOOKUP(P2965,属性值!I:O,R2965+1,FALSE)*VLOOKUP(I2965,属性值!A:D,3,FALSE))))</f>
        <v/>
      </c>
      <c r="AB2965" s="90" t="str">
        <f>IF(VLOOKUP(I2965,属性值!A:B,2,FALSE)&gt;16,"",IF(P2965="","",INT(VLOOKUP(P2965,属性值!I:O,R2965+1,FALSE)*VLOOKUP(I2965,属性值!A:D,4,FALSE))))</f>
        <v/>
      </c>
      <c r="AC2965" s="90">
        <v>19</v>
      </c>
      <c r="AD2965" s="90" t="str">
        <f>IF(AC2965="","",VLOOKUP(AC2965,状态名词!A:C,2,FALSE))</f>
        <v>rating</v>
      </c>
      <c r="AE2965" s="90" t="str">
        <f>IF(AC2965="","",VLOOKUP(AC2965,状态名词!A:C,3,FALSE))</f>
        <v>暴击+</v>
      </c>
      <c r="AF2965" s="90">
        <v>300</v>
      </c>
    </row>
    <row r="2966" spans="1:32">
      <c r="I2966" s="90" t="str">
        <f>IF(H2966="",I2965,VLOOKUP(H2966,装备类型!A:B,2,FALSE))</f>
        <v>项链</v>
      </c>
      <c r="L2966" s="90" t="s">
        <v>225</v>
      </c>
      <c r="Q2966" s="55" t="str">
        <f t="shared" si="94"/>
        <v/>
      </c>
      <c r="Y2966" s="90" t="str">
        <f>IF(VLOOKUP(I2966,属性值!A:F,2,FALSE)&lt;17,"",IF(P2966="","",INT(VLOOKUP(P2966,属性值!A:G,R2966+1,FALSE)*VLOOKUP(I2966,属性值!A:F,5,FALSE))))</f>
        <v/>
      </c>
      <c r="Z2966" s="90" t="str">
        <f t="shared" si="95"/>
        <v/>
      </c>
      <c r="AA2966" s="90" t="str">
        <f>IF(VLOOKUP(I2966,属性值!A:B,2,FALSE)&gt;16,"",IF(P2966="","",INT(VLOOKUP(P2966,属性值!I:O,R2966+1,FALSE)*VLOOKUP(I2966,属性值!A:D,3,FALSE))))</f>
        <v/>
      </c>
      <c r="AB2966" s="90" t="str">
        <f>IF(VLOOKUP(I2966,属性值!A:B,2,FALSE)&gt;16,"",IF(P2966="","",INT(VLOOKUP(P2966,属性值!I:O,R2966+1,FALSE)*VLOOKUP(I2966,属性值!A:D,4,FALSE))))</f>
        <v/>
      </c>
      <c r="AC2966" s="90">
        <v>69</v>
      </c>
      <c r="AD2966" s="90" t="str">
        <f>IF(AC2966="","",VLOOKUP(AC2966,状态名词!A:C,2,FALSE))</f>
        <v>hit</v>
      </c>
      <c r="AE2966" s="90" t="str">
        <f>IF(AC2966="","",VLOOKUP(AC2966,状态名词!A:C,3,FALSE))</f>
        <v>命中率</v>
      </c>
      <c r="AF2966" s="90">
        <v>140</v>
      </c>
    </row>
    <row r="2967" spans="1:32">
      <c r="I2967" s="90" t="str">
        <f>IF(H2967="",I2966,VLOOKUP(H2967,装备类型!A:B,2,FALSE))</f>
        <v>项链</v>
      </c>
      <c r="J2967" s="90">
        <v>5</v>
      </c>
      <c r="K2967" s="90" t="s">
        <v>3014</v>
      </c>
      <c r="L2967" s="90" t="s">
        <v>4187</v>
      </c>
      <c r="O2967" s="90">
        <v>1</v>
      </c>
      <c r="P2967" s="90">
        <v>50</v>
      </c>
      <c r="Q2967" s="55">
        <f t="shared" ref="Q2967:Q3030" si="96">IF(R2967="","",IF(R2967=1,P2967,R2967*2-3+P2967))</f>
        <v>57</v>
      </c>
      <c r="R2967" s="90">
        <v>5</v>
      </c>
      <c r="T2967" s="90" t="s">
        <v>3513</v>
      </c>
      <c r="U2967" s="90">
        <v>33563</v>
      </c>
      <c r="Y2967" s="90" t="str">
        <f>IF(VLOOKUP(I2967,属性值!A:F,2,FALSE)&lt;17,"",IF(P2967="","",INT(VLOOKUP(P2967,属性值!A:G,R2967+1,FALSE)*VLOOKUP(I2967,属性值!A:F,5,FALSE))))</f>
        <v/>
      </c>
      <c r="Z2967" s="90" t="str">
        <f t="shared" si="95"/>
        <v/>
      </c>
      <c r="AA2967" s="90">
        <f>IF(VLOOKUP(I2967,属性值!A:B,2,FALSE)&gt;16,"",IF(P2967="","",INT(VLOOKUP(P2967,属性值!I:O,R2967+1,FALSE)*VLOOKUP(I2967,属性值!A:D,3,FALSE))))</f>
        <v>489</v>
      </c>
      <c r="AB2967" s="90">
        <f>IF(VLOOKUP(I2967,属性值!A:B,2,FALSE)&gt;16,"",IF(P2967="","",INT(VLOOKUP(P2967,属性值!I:O,R2967+1,FALSE)*VLOOKUP(I2967,属性值!A:D,4,FALSE))))</f>
        <v>979</v>
      </c>
      <c r="AC2967" s="90">
        <v>54</v>
      </c>
      <c r="AD2967" s="90" t="str">
        <f>IF(AC2967="","",VLOOKUP(AC2967,状态名词!A:C,2,FALSE))</f>
        <v>spi</v>
      </c>
      <c r="AE2967" s="90" t="str">
        <f>IF(AC2967="","",VLOOKUP(AC2967,状态名词!A:C,3,FALSE))</f>
        <v>精神</v>
      </c>
      <c r="AF2967" s="90">
        <v>135</v>
      </c>
    </row>
    <row r="2968" spans="1:32">
      <c r="I2968" s="90" t="str">
        <f>IF(H2968="",I2967,VLOOKUP(H2968,装备类型!A:B,2,FALSE))</f>
        <v>项链</v>
      </c>
      <c r="L2968" s="90" t="s">
        <v>225</v>
      </c>
      <c r="Q2968" s="55" t="str">
        <f t="shared" si="96"/>
        <v/>
      </c>
      <c r="Y2968" s="90" t="str">
        <f>IF(VLOOKUP(I2968,属性值!A:F,2,FALSE)&lt;17,"",IF(P2968="","",INT(VLOOKUP(P2968,属性值!A:G,R2968+1,FALSE)*VLOOKUP(I2968,属性值!A:F,5,FALSE))))</f>
        <v/>
      </c>
      <c r="Z2968" s="90" t="str">
        <f t="shared" si="95"/>
        <v/>
      </c>
      <c r="AA2968" s="90" t="str">
        <f>IF(VLOOKUP(I2968,属性值!A:B,2,FALSE)&gt;16,"",IF(P2968="","",INT(VLOOKUP(P2968,属性值!I:O,R2968+1,FALSE)*VLOOKUP(I2968,属性值!A:D,3,FALSE))))</f>
        <v/>
      </c>
      <c r="AB2968" s="90" t="str">
        <f>IF(VLOOKUP(I2968,属性值!A:B,2,FALSE)&gt;16,"",IF(P2968="","",INT(VLOOKUP(P2968,属性值!I:O,R2968+1,FALSE)*VLOOKUP(I2968,属性值!A:D,4,FALSE))))</f>
        <v/>
      </c>
      <c r="AC2968" s="90">
        <v>19</v>
      </c>
      <c r="AD2968" s="90" t="str">
        <f>IF(AC2968="","",VLOOKUP(AC2968,状态名词!A:C,2,FALSE))</f>
        <v>rating</v>
      </c>
      <c r="AE2968" s="90" t="str">
        <f>IF(AC2968="","",VLOOKUP(AC2968,状态名词!A:C,3,FALSE))</f>
        <v>暴击+</v>
      </c>
      <c r="AF2968" s="90">
        <v>400</v>
      </c>
    </row>
    <row r="2969" spans="1:32">
      <c r="I2969" s="90" t="str">
        <f>IF(H2969="",I2968,VLOOKUP(H2969,装备类型!A:B,2,FALSE))</f>
        <v>项链</v>
      </c>
      <c r="L2969" s="90" t="s">
        <v>225</v>
      </c>
      <c r="Q2969" s="55" t="str">
        <f t="shared" si="96"/>
        <v/>
      </c>
      <c r="Y2969" s="90" t="str">
        <f>IF(VLOOKUP(I2969,属性值!A:F,2,FALSE)&lt;17,"",IF(P2969="","",INT(VLOOKUP(P2969,属性值!A:G,R2969+1,FALSE)*VLOOKUP(I2969,属性值!A:F,5,FALSE))))</f>
        <v/>
      </c>
      <c r="Z2969" s="90" t="str">
        <f t="shared" si="95"/>
        <v/>
      </c>
      <c r="AA2969" s="90" t="str">
        <f>IF(VLOOKUP(I2969,属性值!A:B,2,FALSE)&gt;16,"",IF(P2969="","",INT(VLOOKUP(P2969,属性值!I:O,R2969+1,FALSE)*VLOOKUP(I2969,属性值!A:D,3,FALSE))))</f>
        <v/>
      </c>
      <c r="AB2969" s="90" t="str">
        <f>IF(VLOOKUP(I2969,属性值!A:B,2,FALSE)&gt;16,"",IF(P2969="","",INT(VLOOKUP(P2969,属性值!I:O,R2969+1,FALSE)*VLOOKUP(I2969,属性值!A:D,4,FALSE))))</f>
        <v/>
      </c>
      <c r="AC2969" s="90">
        <v>69</v>
      </c>
      <c r="AD2969" s="90" t="str">
        <f>IF(AC2969="","",VLOOKUP(AC2969,状态名词!A:C,2,FALSE))</f>
        <v>hit</v>
      </c>
      <c r="AE2969" s="90" t="str">
        <f>IF(AC2969="","",VLOOKUP(AC2969,状态名词!A:C,3,FALSE))</f>
        <v>命中率</v>
      </c>
      <c r="AF2969" s="90">
        <v>200</v>
      </c>
    </row>
    <row r="2970" spans="1:32">
      <c r="I2970" s="90" t="str">
        <f>IF(H2970="",I2969,VLOOKUP(H2970,装备类型!A:B,2,FALSE))</f>
        <v>项链</v>
      </c>
      <c r="J2970" s="90">
        <v>6</v>
      </c>
      <c r="K2970" s="90" t="s">
        <v>3015</v>
      </c>
      <c r="L2970" s="90" t="s">
        <v>4187</v>
      </c>
      <c r="O2970" s="90">
        <v>1</v>
      </c>
      <c r="P2970" s="90">
        <v>60</v>
      </c>
      <c r="Q2970" s="55">
        <f t="shared" si="96"/>
        <v>67</v>
      </c>
      <c r="R2970" s="90">
        <v>5</v>
      </c>
      <c r="T2970" s="90" t="s">
        <v>3513</v>
      </c>
      <c r="U2970" s="90">
        <v>33564</v>
      </c>
      <c r="Y2970" s="90" t="str">
        <f>IF(VLOOKUP(I2970,属性值!A:F,2,FALSE)&lt;17,"",IF(P2970="","",INT(VLOOKUP(P2970,属性值!A:G,R2970+1,FALSE)*VLOOKUP(I2970,属性值!A:F,5,FALSE))))</f>
        <v/>
      </c>
      <c r="Z2970" s="90" t="str">
        <f t="shared" si="95"/>
        <v/>
      </c>
      <c r="AA2970" s="90">
        <f>IF(VLOOKUP(I2970,属性值!A:B,2,FALSE)&gt;16,"",IF(P2970="","",INT(VLOOKUP(P2970,属性值!I:O,R2970+1,FALSE)*VLOOKUP(I2970,属性值!A:D,3,FALSE))))</f>
        <v>642</v>
      </c>
      <c r="AB2970" s="90">
        <f>IF(VLOOKUP(I2970,属性值!A:B,2,FALSE)&gt;16,"",IF(P2970="","",INT(VLOOKUP(P2970,属性值!I:O,R2970+1,FALSE)*VLOOKUP(I2970,属性值!A:D,4,FALSE))))</f>
        <v>1285</v>
      </c>
      <c r="AC2970" s="90">
        <v>54</v>
      </c>
      <c r="AD2970" s="90" t="str">
        <f>IF(AC2970="","",VLOOKUP(AC2970,状态名词!A:C,2,FALSE))</f>
        <v>spi</v>
      </c>
      <c r="AE2970" s="90" t="str">
        <f>IF(AC2970="","",VLOOKUP(AC2970,状态名词!A:C,3,FALSE))</f>
        <v>精神</v>
      </c>
      <c r="AF2970" s="90">
        <v>150</v>
      </c>
    </row>
    <row r="2971" spans="1:32">
      <c r="I2971" s="90" t="str">
        <f>IF(H2971="",I2970,VLOOKUP(H2971,装备类型!A:B,2,FALSE))</f>
        <v>项链</v>
      </c>
      <c r="L2971" s="90" t="s">
        <v>225</v>
      </c>
      <c r="Q2971" s="55" t="str">
        <f t="shared" si="96"/>
        <v/>
      </c>
      <c r="Y2971" s="90" t="str">
        <f>IF(VLOOKUP(I2971,属性值!A:F,2,FALSE)&lt;17,"",IF(P2971="","",INT(VLOOKUP(P2971,属性值!A:G,R2971+1,FALSE)*VLOOKUP(I2971,属性值!A:F,5,FALSE))))</f>
        <v/>
      </c>
      <c r="Z2971" s="90" t="str">
        <f t="shared" si="95"/>
        <v/>
      </c>
      <c r="AA2971" s="90" t="str">
        <f>IF(VLOOKUP(I2971,属性值!A:B,2,FALSE)&gt;16,"",IF(P2971="","",INT(VLOOKUP(P2971,属性值!I:O,R2971+1,FALSE)*VLOOKUP(I2971,属性值!A:D,3,FALSE))))</f>
        <v/>
      </c>
      <c r="AB2971" s="90" t="str">
        <f>IF(VLOOKUP(I2971,属性值!A:B,2,FALSE)&gt;16,"",IF(P2971="","",INT(VLOOKUP(P2971,属性值!I:O,R2971+1,FALSE)*VLOOKUP(I2971,属性值!A:D,4,FALSE))))</f>
        <v/>
      </c>
      <c r="AC2971" s="90">
        <v>19</v>
      </c>
      <c r="AD2971" s="90" t="str">
        <f>IF(AC2971="","",VLOOKUP(AC2971,状态名词!A:C,2,FALSE))</f>
        <v>rating</v>
      </c>
      <c r="AE2971" s="90" t="str">
        <f>IF(AC2971="","",VLOOKUP(AC2971,状态名词!A:C,3,FALSE))</f>
        <v>暴击+</v>
      </c>
      <c r="AF2971" s="90">
        <v>440</v>
      </c>
    </row>
    <row r="2972" spans="1:32">
      <c r="I2972" s="90" t="str">
        <f>IF(H2972="",I2971,VLOOKUP(H2972,装备类型!A:B,2,FALSE))</f>
        <v>项链</v>
      </c>
      <c r="L2972" s="90" t="s">
        <v>225</v>
      </c>
      <c r="Q2972" s="55" t="str">
        <f t="shared" si="96"/>
        <v/>
      </c>
      <c r="Y2972" s="90" t="str">
        <f>IF(VLOOKUP(I2972,属性值!A:F,2,FALSE)&lt;17,"",IF(P2972="","",INT(VLOOKUP(P2972,属性值!A:G,R2972+1,FALSE)*VLOOKUP(I2972,属性值!A:F,5,FALSE))))</f>
        <v/>
      </c>
      <c r="Z2972" s="90" t="str">
        <f t="shared" si="95"/>
        <v/>
      </c>
      <c r="AA2972" s="90" t="str">
        <f>IF(VLOOKUP(I2972,属性值!A:B,2,FALSE)&gt;16,"",IF(P2972="","",INT(VLOOKUP(P2972,属性值!I:O,R2972+1,FALSE)*VLOOKUP(I2972,属性值!A:D,3,FALSE))))</f>
        <v/>
      </c>
      <c r="AB2972" s="90" t="str">
        <f>IF(VLOOKUP(I2972,属性值!A:B,2,FALSE)&gt;16,"",IF(P2972="","",INT(VLOOKUP(P2972,属性值!I:O,R2972+1,FALSE)*VLOOKUP(I2972,属性值!A:D,4,FALSE))))</f>
        <v/>
      </c>
      <c r="AC2972" s="90">
        <v>69</v>
      </c>
      <c r="AD2972" s="90" t="str">
        <f>IF(AC2972="","",VLOOKUP(AC2972,状态名词!A:C,2,FALSE))</f>
        <v>hit</v>
      </c>
      <c r="AE2972" s="90" t="str">
        <f>IF(AC2972="","",VLOOKUP(AC2972,状态名词!A:C,3,FALSE))</f>
        <v>命中率</v>
      </c>
      <c r="AF2972" s="90">
        <v>220</v>
      </c>
    </row>
    <row r="2973" spans="1:32">
      <c r="A2973" s="90">
        <v>16330</v>
      </c>
      <c r="B2973" s="90">
        <v>10</v>
      </c>
      <c r="C2973" s="90">
        <v>1</v>
      </c>
      <c r="D2973" s="90">
        <v>10</v>
      </c>
      <c r="E2973" s="90">
        <v>3</v>
      </c>
      <c r="H2973" s="90">
        <v>16</v>
      </c>
      <c r="I2973" s="90" t="str">
        <f>IF(H2973="",I2972,VLOOKUP(H2973,装备类型!A:B,2,FALSE))</f>
        <v>手镯</v>
      </c>
      <c r="J2973" s="90">
        <v>1</v>
      </c>
      <c r="K2973" s="90" t="s">
        <v>3016</v>
      </c>
      <c r="L2973" s="90" t="s">
        <v>6488</v>
      </c>
      <c r="O2973" s="90">
        <v>1</v>
      </c>
      <c r="P2973" s="90">
        <v>10</v>
      </c>
      <c r="Q2973" s="55">
        <f t="shared" si="96"/>
        <v>10</v>
      </c>
      <c r="R2973" s="90">
        <v>1</v>
      </c>
      <c r="T2973" s="90" t="s">
        <v>3372</v>
      </c>
      <c r="Y2973" s="90" t="str">
        <f>IF(VLOOKUP(I2973,属性值!A:F,2,FALSE)&lt;17,"",IF(P2973="","",INT(VLOOKUP(P2973,属性值!A:G,R2973+1,FALSE)*VLOOKUP(I2973,属性值!A:F,5,FALSE))))</f>
        <v/>
      </c>
      <c r="Z2973" s="90" t="str">
        <f t="shared" si="95"/>
        <v/>
      </c>
      <c r="AA2973" s="90">
        <f>IF(VLOOKUP(I2973,属性值!A:B,2,FALSE)&gt;16,"",IF(P2973="","",INT(VLOOKUP(P2973,属性值!I:O,R2973+1,FALSE)*VLOOKUP(I2973,属性值!A:D,3,FALSE))))</f>
        <v>65</v>
      </c>
      <c r="AB2973" s="90">
        <f>IF(VLOOKUP(I2973,属性值!A:B,2,FALSE)&gt;16,"",IF(P2973="","",INT(VLOOKUP(P2973,属性值!I:O,R2973+1,FALSE)*VLOOKUP(I2973,属性值!A:D,4,FALSE))))</f>
        <v>130</v>
      </c>
      <c r="AD2973" s="90" t="str">
        <f>IF(AC2973="","",VLOOKUP(AC2973,状态名词!A:C,2,FALSE))</f>
        <v/>
      </c>
      <c r="AE2973" s="90" t="str">
        <f>IF(AC2973="","",VLOOKUP(AC2973,状态名词!A:C,3,FALSE))</f>
        <v/>
      </c>
    </row>
    <row r="2974" spans="1:32">
      <c r="I2974" s="90" t="str">
        <f>IF(H2974="",I2973,VLOOKUP(H2974,装备类型!A:B,2,FALSE))</f>
        <v>手镯</v>
      </c>
      <c r="J2974" s="90">
        <v>2</v>
      </c>
      <c r="K2974" s="90" t="s">
        <v>3017</v>
      </c>
      <c r="L2974" s="90" t="s">
        <v>4187</v>
      </c>
      <c r="O2974" s="90">
        <v>1</v>
      </c>
      <c r="P2974" s="90">
        <v>20</v>
      </c>
      <c r="Q2974" s="55">
        <f t="shared" si="96"/>
        <v>21</v>
      </c>
      <c r="R2974" s="90">
        <v>2</v>
      </c>
      <c r="T2974" s="90" t="s">
        <v>3372</v>
      </c>
      <c r="Y2974" s="90" t="str">
        <f>IF(VLOOKUP(I2974,属性值!A:F,2,FALSE)&lt;17,"",IF(P2974="","",INT(VLOOKUP(P2974,属性值!A:G,R2974+1,FALSE)*VLOOKUP(I2974,属性值!A:F,5,FALSE))))</f>
        <v/>
      </c>
      <c r="Z2974" s="90" t="str">
        <f t="shared" si="95"/>
        <v/>
      </c>
      <c r="AA2974" s="90">
        <f>IF(VLOOKUP(I2974,属性值!A:B,2,FALSE)&gt;16,"",IF(P2974="","",INT(VLOOKUP(P2974,属性值!I:O,R2974+1,FALSE)*VLOOKUP(I2974,属性值!A:D,3,FALSE))))</f>
        <v>114</v>
      </c>
      <c r="AB2974" s="90">
        <f>IF(VLOOKUP(I2974,属性值!A:B,2,FALSE)&gt;16,"",IF(P2974="","",INT(VLOOKUP(P2974,属性值!I:O,R2974+1,FALSE)*VLOOKUP(I2974,属性值!A:D,4,FALSE))))</f>
        <v>228</v>
      </c>
      <c r="AC2974" s="90">
        <v>54</v>
      </c>
      <c r="AD2974" s="90" t="str">
        <f>IF(AC2974="","",VLOOKUP(AC2974,状态名词!A:C,2,FALSE))</f>
        <v>spi</v>
      </c>
      <c r="AE2974" s="90" t="str">
        <f>IF(AC2974="","",VLOOKUP(AC2974,状态名词!A:C,3,FALSE))</f>
        <v>精神</v>
      </c>
      <c r="AF2974" s="90">
        <v>60</v>
      </c>
    </row>
    <row r="2975" spans="1:32">
      <c r="I2975" s="90" t="str">
        <f>IF(H2975="",I2974,VLOOKUP(H2975,装备类型!A:B,2,FALSE))</f>
        <v>手镯</v>
      </c>
      <c r="J2975" s="90">
        <v>3</v>
      </c>
      <c r="K2975" s="90" t="s">
        <v>3018</v>
      </c>
      <c r="L2975" s="90" t="s">
        <v>4187</v>
      </c>
      <c r="O2975" s="90">
        <v>1</v>
      </c>
      <c r="P2975" s="90">
        <v>30</v>
      </c>
      <c r="Q2975" s="55">
        <f t="shared" si="96"/>
        <v>33</v>
      </c>
      <c r="R2975" s="90">
        <v>3</v>
      </c>
      <c r="T2975" s="90" t="s">
        <v>3372</v>
      </c>
      <c r="Y2975" s="90" t="str">
        <f>IF(VLOOKUP(I2975,属性值!A:F,2,FALSE)&lt;17,"",IF(P2975="","",INT(VLOOKUP(P2975,属性值!A:G,R2975+1,FALSE)*VLOOKUP(I2975,属性值!A:F,5,FALSE))))</f>
        <v/>
      </c>
      <c r="Z2975" s="90" t="str">
        <f t="shared" si="95"/>
        <v/>
      </c>
      <c r="AA2975" s="90">
        <f>IF(VLOOKUP(I2975,属性值!A:B,2,FALSE)&gt;16,"",IF(P2975="","",INT(VLOOKUP(P2975,属性值!I:O,R2975+1,FALSE)*VLOOKUP(I2975,属性值!A:D,3,FALSE))))</f>
        <v>171</v>
      </c>
      <c r="AB2975" s="90">
        <f>IF(VLOOKUP(I2975,属性值!A:B,2,FALSE)&gt;16,"",IF(P2975="","",INT(VLOOKUP(P2975,属性值!I:O,R2975+1,FALSE)*VLOOKUP(I2975,属性值!A:D,4,FALSE))))</f>
        <v>342</v>
      </c>
      <c r="AC2975" s="90">
        <v>54</v>
      </c>
      <c r="AD2975" s="90" t="str">
        <f>IF(AC2975="","",VLOOKUP(AC2975,状态名词!A:C,2,FALSE))</f>
        <v>spi</v>
      </c>
      <c r="AE2975" s="90" t="str">
        <f>IF(AC2975="","",VLOOKUP(AC2975,状态名词!A:C,3,FALSE))</f>
        <v>精神</v>
      </c>
      <c r="AF2975" s="90">
        <v>80</v>
      </c>
    </row>
    <row r="2976" spans="1:32">
      <c r="I2976" s="90" t="str">
        <f>IF(H2976="",I2975,VLOOKUP(H2976,装备类型!A:B,2,FALSE))</f>
        <v>手镯</v>
      </c>
      <c r="L2976" s="90" t="s">
        <v>225</v>
      </c>
      <c r="Q2976" s="55" t="str">
        <f t="shared" si="96"/>
        <v/>
      </c>
      <c r="Y2976" s="90" t="str">
        <f>IF(VLOOKUP(I2976,属性值!A:F,2,FALSE)&lt;17,"",IF(P2976="","",INT(VLOOKUP(P2976,属性值!A:G,R2976+1,FALSE)*VLOOKUP(I2976,属性值!A:F,5,FALSE))))</f>
        <v/>
      </c>
      <c r="Z2976" s="90" t="str">
        <f t="shared" si="95"/>
        <v/>
      </c>
      <c r="AA2976" s="90" t="str">
        <f>IF(VLOOKUP(I2976,属性值!A:B,2,FALSE)&gt;16,"",IF(P2976="","",INT(VLOOKUP(P2976,属性值!I:O,R2976+1,FALSE)*VLOOKUP(I2976,属性值!A:D,3,FALSE))))</f>
        <v/>
      </c>
      <c r="AB2976" s="90" t="str">
        <f>IF(VLOOKUP(I2976,属性值!A:B,2,FALSE)&gt;16,"",IF(P2976="","",INT(VLOOKUP(P2976,属性值!I:O,R2976+1,FALSE)*VLOOKUP(I2976,属性值!A:D,4,FALSE))))</f>
        <v/>
      </c>
      <c r="AC2976" s="90">
        <v>20</v>
      </c>
      <c r="AD2976" s="90" t="str">
        <f>IF(AC2976="","",VLOOKUP(AC2976,状态名词!A:C,2,FALSE))</f>
        <v>ratingdamage</v>
      </c>
      <c r="AE2976" s="90" t="str">
        <f>IF(AC2976="","",VLOOKUP(AC2976,状态名词!A:C,3,FALSE))</f>
        <v>暴伤+</v>
      </c>
      <c r="AF2976" s="90">
        <v>250</v>
      </c>
    </row>
    <row r="2977" spans="1:32">
      <c r="I2977" s="90" t="str">
        <f>IF(H2977="",I2976,VLOOKUP(H2977,装备类型!A:B,2,FALSE))</f>
        <v>手镯</v>
      </c>
      <c r="J2977" s="90">
        <v>4</v>
      </c>
      <c r="K2977" s="90" t="s">
        <v>3019</v>
      </c>
      <c r="L2977" s="90" t="s">
        <v>4187</v>
      </c>
      <c r="O2977" s="90">
        <v>1</v>
      </c>
      <c r="P2977" s="90">
        <v>40</v>
      </c>
      <c r="Q2977" s="55">
        <f t="shared" si="96"/>
        <v>45</v>
      </c>
      <c r="R2977" s="90">
        <v>4</v>
      </c>
      <c r="T2977" s="90" t="s">
        <v>3372</v>
      </c>
      <c r="Y2977" s="90" t="str">
        <f>IF(VLOOKUP(I2977,属性值!A:F,2,FALSE)&lt;17,"",IF(P2977="","",INT(VLOOKUP(P2977,属性值!A:G,R2977+1,FALSE)*VLOOKUP(I2977,属性值!A:F,5,FALSE))))</f>
        <v/>
      </c>
      <c r="Z2977" s="90" t="str">
        <f t="shared" si="95"/>
        <v/>
      </c>
      <c r="AA2977" s="90">
        <f>IF(VLOOKUP(I2977,属性值!A:B,2,FALSE)&gt;16,"",IF(P2977="","",INT(VLOOKUP(P2977,属性值!I:O,R2977+1,FALSE)*VLOOKUP(I2977,属性值!A:D,3,FALSE))))</f>
        <v>286</v>
      </c>
      <c r="AB2977" s="90">
        <f>IF(VLOOKUP(I2977,属性值!A:B,2,FALSE)&gt;16,"",IF(P2977="","",INT(VLOOKUP(P2977,属性值!I:O,R2977+1,FALSE)*VLOOKUP(I2977,属性值!A:D,4,FALSE))))</f>
        <v>572</v>
      </c>
      <c r="AC2977" s="90">
        <v>54</v>
      </c>
      <c r="AD2977" s="90" t="str">
        <f>IF(AC2977="","",VLOOKUP(AC2977,状态名词!A:C,2,FALSE))</f>
        <v>spi</v>
      </c>
      <c r="AE2977" s="90" t="str">
        <f>IF(AC2977="","",VLOOKUP(AC2977,状态名词!A:C,3,FALSE))</f>
        <v>精神</v>
      </c>
      <c r="AF2977" s="90">
        <v>100</v>
      </c>
    </row>
    <row r="2978" spans="1:32">
      <c r="I2978" s="90" t="str">
        <f>IF(H2978="",I2977,VLOOKUP(H2978,装备类型!A:B,2,FALSE))</f>
        <v>手镯</v>
      </c>
      <c r="L2978" s="90" t="s">
        <v>225</v>
      </c>
      <c r="Q2978" s="55" t="str">
        <f t="shared" si="96"/>
        <v/>
      </c>
      <c r="Y2978" s="90" t="str">
        <f>IF(VLOOKUP(I2978,属性值!A:F,2,FALSE)&lt;17,"",IF(P2978="","",INT(VLOOKUP(P2978,属性值!A:G,R2978+1,FALSE)*VLOOKUP(I2978,属性值!A:F,5,FALSE))))</f>
        <v/>
      </c>
      <c r="Z2978" s="90" t="str">
        <f t="shared" ref="Z2978:Z3041" si="97">Y2978</f>
        <v/>
      </c>
      <c r="AA2978" s="90" t="str">
        <f>IF(VLOOKUP(I2978,属性值!A:B,2,FALSE)&gt;16,"",IF(P2978="","",INT(VLOOKUP(P2978,属性值!I:O,R2978+1,FALSE)*VLOOKUP(I2978,属性值!A:D,3,FALSE))))</f>
        <v/>
      </c>
      <c r="AB2978" s="90" t="str">
        <f>IF(VLOOKUP(I2978,属性值!A:B,2,FALSE)&gt;16,"",IF(P2978="","",INT(VLOOKUP(P2978,属性值!I:O,R2978+1,FALSE)*VLOOKUP(I2978,属性值!A:D,4,FALSE))))</f>
        <v/>
      </c>
      <c r="AC2978" s="90">
        <v>20</v>
      </c>
      <c r="AD2978" s="90" t="str">
        <f>IF(AC2978="","",VLOOKUP(AC2978,状态名词!A:C,2,FALSE))</f>
        <v>ratingdamage</v>
      </c>
      <c r="AE2978" s="90" t="str">
        <f>IF(AC2978="","",VLOOKUP(AC2978,状态名词!A:C,3,FALSE))</f>
        <v>暴伤+</v>
      </c>
      <c r="AF2978" s="90">
        <v>300</v>
      </c>
    </row>
    <row r="2979" spans="1:32">
      <c r="I2979" s="90" t="str">
        <f>IF(H2979="",I2978,VLOOKUP(H2979,装备类型!A:B,2,FALSE))</f>
        <v>手镯</v>
      </c>
      <c r="L2979" s="90" t="s">
        <v>225</v>
      </c>
      <c r="Q2979" s="55" t="str">
        <f t="shared" si="96"/>
        <v/>
      </c>
      <c r="Y2979" s="90" t="str">
        <f>IF(VLOOKUP(I2979,属性值!A:F,2,FALSE)&lt;17,"",IF(P2979="","",INT(VLOOKUP(P2979,属性值!A:G,R2979+1,FALSE)*VLOOKUP(I2979,属性值!A:F,5,FALSE))))</f>
        <v/>
      </c>
      <c r="Z2979" s="90" t="str">
        <f t="shared" si="97"/>
        <v/>
      </c>
      <c r="AA2979" s="90" t="str">
        <f>IF(VLOOKUP(I2979,属性值!A:B,2,FALSE)&gt;16,"",IF(P2979="","",INT(VLOOKUP(P2979,属性值!I:O,R2979+1,FALSE)*VLOOKUP(I2979,属性值!A:D,3,FALSE))))</f>
        <v/>
      </c>
      <c r="AB2979" s="90" t="str">
        <f>IF(VLOOKUP(I2979,属性值!A:B,2,FALSE)&gt;16,"",IF(P2979="","",INT(VLOOKUP(P2979,属性值!I:O,R2979+1,FALSE)*VLOOKUP(I2979,属性值!A:D,4,FALSE))))</f>
        <v/>
      </c>
      <c r="AC2979" s="90">
        <v>69</v>
      </c>
      <c r="AD2979" s="90" t="str">
        <f>IF(AC2979="","",VLOOKUP(AC2979,状态名词!A:C,2,FALSE))</f>
        <v>hit</v>
      </c>
      <c r="AE2979" s="90" t="str">
        <f>IF(AC2979="","",VLOOKUP(AC2979,状态名词!A:C,3,FALSE))</f>
        <v>命中率</v>
      </c>
      <c r="AF2979" s="90">
        <v>140</v>
      </c>
    </row>
    <row r="2980" spans="1:32">
      <c r="I2980" s="90" t="str">
        <f>IF(H2980="",I2979,VLOOKUP(H2980,装备类型!A:B,2,FALSE))</f>
        <v>手镯</v>
      </c>
      <c r="J2980" s="90">
        <v>5</v>
      </c>
      <c r="K2980" s="90" t="s">
        <v>3020</v>
      </c>
      <c r="L2980" s="90" t="s">
        <v>4187</v>
      </c>
      <c r="O2980" s="90">
        <v>1</v>
      </c>
      <c r="P2980" s="90">
        <v>50</v>
      </c>
      <c r="Q2980" s="55">
        <f t="shared" si="96"/>
        <v>57</v>
      </c>
      <c r="R2980" s="90">
        <v>5</v>
      </c>
      <c r="T2980" s="90" t="s">
        <v>3372</v>
      </c>
      <c r="U2980" s="90">
        <v>33563</v>
      </c>
      <c r="Y2980" s="90" t="str">
        <f>IF(VLOOKUP(I2980,属性值!A:F,2,FALSE)&lt;17,"",IF(P2980="","",INT(VLOOKUP(P2980,属性值!A:G,R2980+1,FALSE)*VLOOKUP(I2980,属性值!A:F,5,FALSE))))</f>
        <v/>
      </c>
      <c r="Z2980" s="90" t="str">
        <f t="shared" si="97"/>
        <v/>
      </c>
      <c r="AA2980" s="90">
        <f>IF(VLOOKUP(I2980,属性值!A:B,2,FALSE)&gt;16,"",IF(P2980="","",INT(VLOOKUP(P2980,属性值!I:O,R2980+1,FALSE)*VLOOKUP(I2980,属性值!A:D,3,FALSE))))</f>
        <v>489</v>
      </c>
      <c r="AB2980" s="90">
        <f>IF(VLOOKUP(I2980,属性值!A:B,2,FALSE)&gt;16,"",IF(P2980="","",INT(VLOOKUP(P2980,属性值!I:O,R2980+1,FALSE)*VLOOKUP(I2980,属性值!A:D,4,FALSE))))</f>
        <v>979</v>
      </c>
      <c r="AC2980" s="90">
        <v>54</v>
      </c>
      <c r="AD2980" s="90" t="str">
        <f>IF(AC2980="","",VLOOKUP(AC2980,状态名词!A:C,2,FALSE))</f>
        <v>spi</v>
      </c>
      <c r="AE2980" s="90" t="str">
        <f>IF(AC2980="","",VLOOKUP(AC2980,状态名词!A:C,3,FALSE))</f>
        <v>精神</v>
      </c>
      <c r="AF2980" s="90">
        <v>135</v>
      </c>
    </row>
    <row r="2981" spans="1:32">
      <c r="I2981" s="90" t="str">
        <f>IF(H2981="",I2980,VLOOKUP(H2981,装备类型!A:B,2,FALSE))</f>
        <v>手镯</v>
      </c>
      <c r="L2981" s="90" t="s">
        <v>225</v>
      </c>
      <c r="Q2981" s="55" t="str">
        <f t="shared" si="96"/>
        <v/>
      </c>
      <c r="Y2981" s="90" t="str">
        <f>IF(VLOOKUP(I2981,属性值!A:F,2,FALSE)&lt;17,"",IF(P2981="","",INT(VLOOKUP(P2981,属性值!A:G,R2981+1,FALSE)*VLOOKUP(I2981,属性值!A:F,5,FALSE))))</f>
        <v/>
      </c>
      <c r="Z2981" s="90" t="str">
        <f t="shared" si="97"/>
        <v/>
      </c>
      <c r="AA2981" s="90" t="str">
        <f>IF(VLOOKUP(I2981,属性值!A:B,2,FALSE)&gt;16,"",IF(P2981="","",INT(VLOOKUP(P2981,属性值!I:O,R2981+1,FALSE)*VLOOKUP(I2981,属性值!A:D,3,FALSE))))</f>
        <v/>
      </c>
      <c r="AB2981" s="90" t="str">
        <f>IF(VLOOKUP(I2981,属性值!A:B,2,FALSE)&gt;16,"",IF(P2981="","",INT(VLOOKUP(P2981,属性值!I:O,R2981+1,FALSE)*VLOOKUP(I2981,属性值!A:D,4,FALSE))))</f>
        <v/>
      </c>
      <c r="AC2981" s="90">
        <v>20</v>
      </c>
      <c r="AD2981" s="90" t="str">
        <f>IF(AC2981="","",VLOOKUP(AC2981,状态名词!A:C,2,FALSE))</f>
        <v>ratingdamage</v>
      </c>
      <c r="AE2981" s="90" t="str">
        <f>IF(AC2981="","",VLOOKUP(AC2981,状态名词!A:C,3,FALSE))</f>
        <v>暴伤+</v>
      </c>
      <c r="AF2981" s="90">
        <v>400</v>
      </c>
    </row>
    <row r="2982" spans="1:32">
      <c r="I2982" s="90" t="str">
        <f>IF(H2982="",I2981,VLOOKUP(H2982,装备类型!A:B,2,FALSE))</f>
        <v>手镯</v>
      </c>
      <c r="L2982" s="90" t="s">
        <v>225</v>
      </c>
      <c r="Q2982" s="55" t="str">
        <f t="shared" si="96"/>
        <v/>
      </c>
      <c r="Y2982" s="90" t="str">
        <f>IF(VLOOKUP(I2982,属性值!A:F,2,FALSE)&lt;17,"",IF(P2982="","",INT(VLOOKUP(P2982,属性值!A:G,R2982+1,FALSE)*VLOOKUP(I2982,属性值!A:F,5,FALSE))))</f>
        <v/>
      </c>
      <c r="Z2982" s="90" t="str">
        <f t="shared" si="97"/>
        <v/>
      </c>
      <c r="AA2982" s="90" t="str">
        <f>IF(VLOOKUP(I2982,属性值!A:B,2,FALSE)&gt;16,"",IF(P2982="","",INT(VLOOKUP(P2982,属性值!I:O,R2982+1,FALSE)*VLOOKUP(I2982,属性值!A:D,3,FALSE))))</f>
        <v/>
      </c>
      <c r="AB2982" s="90" t="str">
        <f>IF(VLOOKUP(I2982,属性值!A:B,2,FALSE)&gt;16,"",IF(P2982="","",INT(VLOOKUP(P2982,属性值!I:O,R2982+1,FALSE)*VLOOKUP(I2982,属性值!A:D,4,FALSE))))</f>
        <v/>
      </c>
      <c r="AC2982" s="90">
        <v>69</v>
      </c>
      <c r="AD2982" s="90" t="str">
        <f>IF(AC2982="","",VLOOKUP(AC2982,状态名词!A:C,2,FALSE))</f>
        <v>hit</v>
      </c>
      <c r="AE2982" s="90" t="str">
        <f>IF(AC2982="","",VLOOKUP(AC2982,状态名词!A:C,3,FALSE))</f>
        <v>命中率</v>
      </c>
      <c r="AF2982" s="90">
        <v>200</v>
      </c>
    </row>
    <row r="2983" spans="1:32">
      <c r="I2983" s="90" t="str">
        <f>IF(H2983="",I2982,VLOOKUP(H2983,装备类型!A:B,2,FALSE))</f>
        <v>手镯</v>
      </c>
      <c r="J2983" s="90">
        <v>6</v>
      </c>
      <c r="K2983" s="90" t="s">
        <v>3021</v>
      </c>
      <c r="L2983" s="90" t="s">
        <v>4187</v>
      </c>
      <c r="O2983" s="90">
        <v>1</v>
      </c>
      <c r="P2983" s="90">
        <v>60</v>
      </c>
      <c r="Q2983" s="55">
        <f t="shared" si="96"/>
        <v>67</v>
      </c>
      <c r="R2983" s="90">
        <v>5</v>
      </c>
      <c r="T2983" s="90" t="s">
        <v>3372</v>
      </c>
      <c r="U2983" s="90">
        <v>33564</v>
      </c>
      <c r="Y2983" s="90" t="str">
        <f>IF(VLOOKUP(I2983,属性值!A:F,2,FALSE)&lt;17,"",IF(P2983="","",INT(VLOOKUP(P2983,属性值!A:G,R2983+1,FALSE)*VLOOKUP(I2983,属性值!A:F,5,FALSE))))</f>
        <v/>
      </c>
      <c r="Z2983" s="90" t="str">
        <f t="shared" si="97"/>
        <v/>
      </c>
      <c r="AA2983" s="90">
        <f>IF(VLOOKUP(I2983,属性值!A:B,2,FALSE)&gt;16,"",IF(P2983="","",INT(VLOOKUP(P2983,属性值!I:O,R2983+1,FALSE)*VLOOKUP(I2983,属性值!A:D,3,FALSE))))</f>
        <v>642</v>
      </c>
      <c r="AB2983" s="90">
        <f>IF(VLOOKUP(I2983,属性值!A:B,2,FALSE)&gt;16,"",IF(P2983="","",INT(VLOOKUP(P2983,属性值!I:O,R2983+1,FALSE)*VLOOKUP(I2983,属性值!A:D,4,FALSE))))</f>
        <v>1285</v>
      </c>
      <c r="AC2983" s="90">
        <v>54</v>
      </c>
      <c r="AD2983" s="90" t="str">
        <f>IF(AC2983="","",VLOOKUP(AC2983,状态名词!A:C,2,FALSE))</f>
        <v>spi</v>
      </c>
      <c r="AE2983" s="90" t="str">
        <f>IF(AC2983="","",VLOOKUP(AC2983,状态名词!A:C,3,FALSE))</f>
        <v>精神</v>
      </c>
      <c r="AF2983" s="90">
        <v>150</v>
      </c>
    </row>
    <row r="2984" spans="1:32">
      <c r="I2984" s="90" t="str">
        <f>IF(H2984="",I2983,VLOOKUP(H2984,装备类型!A:B,2,FALSE))</f>
        <v>手镯</v>
      </c>
      <c r="L2984" s="90" t="s">
        <v>225</v>
      </c>
      <c r="Q2984" s="55" t="str">
        <f t="shared" si="96"/>
        <v/>
      </c>
      <c r="Y2984" s="90" t="str">
        <f>IF(VLOOKUP(I2984,属性值!A:F,2,FALSE)&lt;17,"",IF(P2984="","",INT(VLOOKUP(P2984,属性值!A:G,R2984+1,FALSE)*VLOOKUP(I2984,属性值!A:F,5,FALSE))))</f>
        <v/>
      </c>
      <c r="Z2984" s="90" t="str">
        <f t="shared" si="97"/>
        <v/>
      </c>
      <c r="AA2984" s="90" t="str">
        <f>IF(VLOOKUP(I2984,属性值!A:B,2,FALSE)&gt;16,"",IF(P2984="","",INT(VLOOKUP(P2984,属性值!I:O,R2984+1,FALSE)*VLOOKUP(I2984,属性值!A:D,3,FALSE))))</f>
        <v/>
      </c>
      <c r="AB2984" s="90" t="str">
        <f>IF(VLOOKUP(I2984,属性值!A:B,2,FALSE)&gt;16,"",IF(P2984="","",INT(VLOOKUP(P2984,属性值!I:O,R2984+1,FALSE)*VLOOKUP(I2984,属性值!A:D,4,FALSE))))</f>
        <v/>
      </c>
      <c r="AC2984" s="90">
        <v>20</v>
      </c>
      <c r="AD2984" s="90" t="str">
        <f>IF(AC2984="","",VLOOKUP(AC2984,状态名词!A:C,2,FALSE))</f>
        <v>ratingdamage</v>
      </c>
      <c r="AE2984" s="90" t="str">
        <f>IF(AC2984="","",VLOOKUP(AC2984,状态名词!A:C,3,FALSE))</f>
        <v>暴伤+</v>
      </c>
      <c r="AF2984" s="90">
        <v>440</v>
      </c>
    </row>
    <row r="2985" spans="1:32">
      <c r="I2985" s="90" t="str">
        <f>IF(H2985="",I2984,VLOOKUP(H2985,装备类型!A:B,2,FALSE))</f>
        <v>手镯</v>
      </c>
      <c r="L2985" s="90" t="s">
        <v>225</v>
      </c>
      <c r="Q2985" s="55" t="str">
        <f t="shared" si="96"/>
        <v/>
      </c>
      <c r="Y2985" s="90" t="str">
        <f>IF(VLOOKUP(I2985,属性值!A:F,2,FALSE)&lt;17,"",IF(P2985="","",INT(VLOOKUP(P2985,属性值!A:G,R2985+1,FALSE)*VLOOKUP(I2985,属性值!A:F,5,FALSE))))</f>
        <v/>
      </c>
      <c r="Z2985" s="90" t="str">
        <f t="shared" si="97"/>
        <v/>
      </c>
      <c r="AA2985" s="90" t="str">
        <f>IF(VLOOKUP(I2985,属性值!A:B,2,FALSE)&gt;16,"",IF(P2985="","",INT(VLOOKUP(P2985,属性值!I:O,R2985+1,FALSE)*VLOOKUP(I2985,属性值!A:D,3,FALSE))))</f>
        <v/>
      </c>
      <c r="AB2985" s="90" t="str">
        <f>IF(VLOOKUP(I2985,属性值!A:B,2,FALSE)&gt;16,"",IF(P2985="","",INT(VLOOKUP(P2985,属性值!I:O,R2985+1,FALSE)*VLOOKUP(I2985,属性值!A:D,4,FALSE))))</f>
        <v/>
      </c>
      <c r="AC2985" s="90">
        <v>69</v>
      </c>
      <c r="AD2985" s="90" t="str">
        <f>IF(AC2985="","",VLOOKUP(AC2985,状态名词!A:C,2,FALSE))</f>
        <v>hit</v>
      </c>
      <c r="AE2985" s="90" t="str">
        <f>IF(AC2985="","",VLOOKUP(AC2985,状态名词!A:C,3,FALSE))</f>
        <v>命中率</v>
      </c>
      <c r="AF2985" s="90">
        <v>220</v>
      </c>
    </row>
    <row r="2986" spans="1:32">
      <c r="A2986" s="90">
        <v>16331</v>
      </c>
      <c r="B2986" s="90">
        <v>10</v>
      </c>
      <c r="C2986" s="90">
        <v>1</v>
      </c>
      <c r="D2986" s="90">
        <v>10</v>
      </c>
      <c r="E2986" s="90">
        <v>3</v>
      </c>
      <c r="H2986" s="90">
        <v>11</v>
      </c>
      <c r="I2986" s="90" t="str">
        <f>IF(H2986="",I2985,VLOOKUP(H2986,装备类型!A:B,2,FALSE))</f>
        <v>头部</v>
      </c>
      <c r="J2986" s="90">
        <v>1</v>
      </c>
      <c r="K2986" s="90" t="s">
        <v>3186</v>
      </c>
      <c r="L2986" s="90" t="s">
        <v>6489</v>
      </c>
      <c r="O2986" s="90">
        <v>1</v>
      </c>
      <c r="P2986" s="90">
        <v>10</v>
      </c>
      <c r="Q2986" s="55">
        <f t="shared" si="96"/>
        <v>10</v>
      </c>
      <c r="R2986" s="90">
        <v>1</v>
      </c>
      <c r="T2986" s="90" t="s">
        <v>3514</v>
      </c>
      <c r="Y2986" s="90" t="str">
        <f>IF(VLOOKUP(I2986,属性值!A:F,2,FALSE)&lt;17,"",IF(P2986="","",INT(VLOOKUP(P2986,属性值!A:G,R2986+1,FALSE)*VLOOKUP(I2986,属性值!A:F,5,FALSE))))</f>
        <v/>
      </c>
      <c r="Z2986" s="90" t="str">
        <f t="shared" si="97"/>
        <v/>
      </c>
      <c r="AA2986" s="90">
        <f>IF(VLOOKUP(I2986,属性值!A:B,2,FALSE)&gt;16,"",IF(P2986="","",INT(VLOOKUP(P2986,属性值!I:O,R2986+1,FALSE)*VLOOKUP(I2986,属性值!A:D,3,FALSE))))</f>
        <v>130</v>
      </c>
      <c r="AB2986" s="90">
        <f>IF(VLOOKUP(I2986,属性值!A:B,2,FALSE)&gt;16,"",IF(P2986="","",INT(VLOOKUP(P2986,属性值!I:O,R2986+1,FALSE)*VLOOKUP(I2986,属性值!A:D,4,FALSE))))</f>
        <v>65</v>
      </c>
      <c r="AD2986" s="90" t="str">
        <f>IF(AC2986="","",VLOOKUP(AC2986,状态名词!A:C,2,FALSE))</f>
        <v/>
      </c>
      <c r="AE2986" s="90" t="str">
        <f>IF(AC2986="","",VLOOKUP(AC2986,状态名词!A:C,3,FALSE))</f>
        <v/>
      </c>
    </row>
    <row r="2987" spans="1:32">
      <c r="I2987" s="90" t="str">
        <f>IF(H2987="",I2986,VLOOKUP(H2987,装备类型!A:B,2,FALSE))</f>
        <v>头部</v>
      </c>
      <c r="J2987" s="90">
        <v>2</v>
      </c>
      <c r="K2987" s="90" t="s">
        <v>3187</v>
      </c>
      <c r="L2987" s="90" t="s">
        <v>4188</v>
      </c>
      <c r="O2987" s="90">
        <v>1</v>
      </c>
      <c r="P2987" s="90">
        <v>20</v>
      </c>
      <c r="Q2987" s="55">
        <f t="shared" si="96"/>
        <v>21</v>
      </c>
      <c r="R2987" s="90">
        <v>2</v>
      </c>
      <c r="T2987" s="90" t="s">
        <v>3514</v>
      </c>
      <c r="Y2987" s="90" t="str">
        <f>IF(VLOOKUP(I2987,属性值!A:F,2,FALSE)&lt;17,"",IF(P2987="","",INT(VLOOKUP(P2987,属性值!A:G,R2987+1,FALSE)*VLOOKUP(I2987,属性值!A:F,5,FALSE))))</f>
        <v/>
      </c>
      <c r="Z2987" s="90" t="str">
        <f t="shared" si="97"/>
        <v/>
      </c>
      <c r="AA2987" s="90">
        <f>IF(VLOOKUP(I2987,属性值!A:B,2,FALSE)&gt;16,"",IF(P2987="","",INT(VLOOKUP(P2987,属性值!I:O,R2987+1,FALSE)*VLOOKUP(I2987,属性值!A:D,3,FALSE))))</f>
        <v>228</v>
      </c>
      <c r="AB2987" s="90">
        <f>IF(VLOOKUP(I2987,属性值!A:B,2,FALSE)&gt;16,"",IF(P2987="","",INT(VLOOKUP(P2987,属性值!I:O,R2987+1,FALSE)*VLOOKUP(I2987,属性值!A:D,4,FALSE))))</f>
        <v>114</v>
      </c>
      <c r="AC2987" s="90">
        <v>58</v>
      </c>
      <c r="AD2987" s="90" t="str">
        <f>IF(AC2987="","",VLOOKUP(AC2987,状态名词!A:C,2,FALSE))</f>
        <v>vit</v>
      </c>
      <c r="AE2987" s="90" t="str">
        <f>IF(AC2987="","",VLOOKUP(AC2987,状态名词!A:C,3,FALSE))</f>
        <v>体力</v>
      </c>
      <c r="AF2987" s="90">
        <v>40</v>
      </c>
    </row>
    <row r="2988" spans="1:32">
      <c r="I2988" s="90" t="str">
        <f>IF(H2988="",I2987,VLOOKUP(H2988,装备类型!A:B,2,FALSE))</f>
        <v>头部</v>
      </c>
      <c r="J2988" s="90">
        <v>3</v>
      </c>
      <c r="K2988" s="90" t="s">
        <v>3188</v>
      </c>
      <c r="L2988" s="90" t="s">
        <v>4188</v>
      </c>
      <c r="O2988" s="90">
        <v>1</v>
      </c>
      <c r="P2988" s="90">
        <v>30</v>
      </c>
      <c r="Q2988" s="55">
        <f t="shared" si="96"/>
        <v>33</v>
      </c>
      <c r="R2988" s="90">
        <v>3</v>
      </c>
      <c r="T2988" s="90" t="s">
        <v>3514</v>
      </c>
      <c r="Y2988" s="90" t="str">
        <f>IF(VLOOKUP(I2988,属性值!A:F,2,FALSE)&lt;17,"",IF(P2988="","",INT(VLOOKUP(P2988,属性值!A:G,R2988+1,FALSE)*VLOOKUP(I2988,属性值!A:F,5,FALSE))))</f>
        <v/>
      </c>
      <c r="Z2988" s="90" t="str">
        <f t="shared" si="97"/>
        <v/>
      </c>
      <c r="AA2988" s="90">
        <f>IF(VLOOKUP(I2988,属性值!A:B,2,FALSE)&gt;16,"",IF(P2988="","",INT(VLOOKUP(P2988,属性值!I:O,R2988+1,FALSE)*VLOOKUP(I2988,属性值!A:D,3,FALSE))))</f>
        <v>342</v>
      </c>
      <c r="AB2988" s="90">
        <f>IF(VLOOKUP(I2988,属性值!A:B,2,FALSE)&gt;16,"",IF(P2988="","",INT(VLOOKUP(P2988,属性值!I:O,R2988+1,FALSE)*VLOOKUP(I2988,属性值!A:D,4,FALSE))))</f>
        <v>171</v>
      </c>
      <c r="AC2988" s="90">
        <v>58</v>
      </c>
      <c r="AD2988" s="90" t="str">
        <f>IF(AC2988="","",VLOOKUP(AC2988,状态名词!A:C,2,FALSE))</f>
        <v>vit</v>
      </c>
      <c r="AE2988" s="90" t="str">
        <f>IF(AC2988="","",VLOOKUP(AC2988,状态名词!A:C,3,FALSE))</f>
        <v>体力</v>
      </c>
      <c r="AF2988" s="90">
        <v>50</v>
      </c>
    </row>
    <row r="2989" spans="1:32">
      <c r="I2989" s="90" t="str">
        <f>IF(H2989="",I2988,VLOOKUP(H2989,装备类型!A:B,2,FALSE))</f>
        <v>头部</v>
      </c>
      <c r="L2989" s="90" t="s">
        <v>225</v>
      </c>
      <c r="Q2989" s="55" t="str">
        <f t="shared" si="96"/>
        <v/>
      </c>
      <c r="Y2989" s="90" t="str">
        <f>IF(VLOOKUP(I2989,属性值!A:F,2,FALSE)&lt;17,"",IF(P2989="","",INT(VLOOKUP(P2989,属性值!A:G,R2989+1,FALSE)*VLOOKUP(I2989,属性值!A:F,5,FALSE))))</f>
        <v/>
      </c>
      <c r="Z2989" s="90" t="str">
        <f t="shared" si="97"/>
        <v/>
      </c>
      <c r="AA2989" s="90" t="str">
        <f>IF(VLOOKUP(I2989,属性值!A:B,2,FALSE)&gt;16,"",IF(P2989="","",INT(VLOOKUP(P2989,属性值!I:O,R2989+1,FALSE)*VLOOKUP(I2989,属性值!A:D,3,FALSE))))</f>
        <v/>
      </c>
      <c r="AB2989" s="90" t="str">
        <f>IF(VLOOKUP(I2989,属性值!A:B,2,FALSE)&gt;16,"",IF(P2989="","",INT(VLOOKUP(P2989,属性值!I:O,R2989+1,FALSE)*VLOOKUP(I2989,属性值!A:D,4,FALSE))))</f>
        <v/>
      </c>
      <c r="AC2989" s="90">
        <v>24</v>
      </c>
      <c r="AD2989" s="90" t="str">
        <f>IF(AC2989="","",VLOOKUP(AC2989,状态名词!A:C,2,FALSE))</f>
        <v>heal</v>
      </c>
      <c r="AE2989" s="90" t="str">
        <f>IF(AC2989="","",VLOOKUP(AC2989,状态名词!A:C,3,FALSE))</f>
        <v>治疗效果+</v>
      </c>
      <c r="AF2989" s="90">
        <v>250</v>
      </c>
    </row>
    <row r="2990" spans="1:32">
      <c r="I2990" s="90" t="str">
        <f>IF(H2990="",I2989,VLOOKUP(H2990,装备类型!A:B,2,FALSE))</f>
        <v>头部</v>
      </c>
      <c r="J2990" s="90">
        <v>4</v>
      </c>
      <c r="K2990" s="90" t="s">
        <v>3189</v>
      </c>
      <c r="L2990" s="90" t="s">
        <v>4188</v>
      </c>
      <c r="O2990" s="90">
        <v>1</v>
      </c>
      <c r="P2990" s="90">
        <v>40</v>
      </c>
      <c r="Q2990" s="55">
        <f t="shared" si="96"/>
        <v>45</v>
      </c>
      <c r="R2990" s="90">
        <v>4</v>
      </c>
      <c r="T2990" s="90" t="s">
        <v>3514</v>
      </c>
      <c r="Y2990" s="90" t="str">
        <f>IF(VLOOKUP(I2990,属性值!A:F,2,FALSE)&lt;17,"",IF(P2990="","",INT(VLOOKUP(P2990,属性值!A:G,R2990+1,FALSE)*VLOOKUP(I2990,属性值!A:F,5,FALSE))))</f>
        <v/>
      </c>
      <c r="Z2990" s="90" t="str">
        <f t="shared" si="97"/>
        <v/>
      </c>
      <c r="AA2990" s="90">
        <f>IF(VLOOKUP(I2990,属性值!A:B,2,FALSE)&gt;16,"",IF(P2990="","",INT(VLOOKUP(P2990,属性值!I:O,R2990+1,FALSE)*VLOOKUP(I2990,属性值!A:D,3,FALSE))))</f>
        <v>572</v>
      </c>
      <c r="AB2990" s="90">
        <f>IF(VLOOKUP(I2990,属性值!A:B,2,FALSE)&gt;16,"",IF(P2990="","",INT(VLOOKUP(P2990,属性值!I:O,R2990+1,FALSE)*VLOOKUP(I2990,属性值!A:D,4,FALSE))))</f>
        <v>286</v>
      </c>
      <c r="AC2990" s="90">
        <v>58</v>
      </c>
      <c r="AD2990" s="90" t="str">
        <f>IF(AC2990="","",VLOOKUP(AC2990,状态名词!A:C,2,FALSE))</f>
        <v>vit</v>
      </c>
      <c r="AE2990" s="90" t="str">
        <f>IF(AC2990="","",VLOOKUP(AC2990,状态名词!A:C,3,FALSE))</f>
        <v>体力</v>
      </c>
      <c r="AF2990" s="90">
        <v>60</v>
      </c>
    </row>
    <row r="2991" spans="1:32">
      <c r="I2991" s="90" t="str">
        <f>IF(H2991="",I2990,VLOOKUP(H2991,装备类型!A:B,2,FALSE))</f>
        <v>头部</v>
      </c>
      <c r="L2991" s="90" t="s">
        <v>225</v>
      </c>
      <c r="Q2991" s="55" t="str">
        <f t="shared" si="96"/>
        <v/>
      </c>
      <c r="Y2991" s="90" t="str">
        <f>IF(VLOOKUP(I2991,属性值!A:F,2,FALSE)&lt;17,"",IF(P2991="","",INT(VLOOKUP(P2991,属性值!A:G,R2991+1,FALSE)*VLOOKUP(I2991,属性值!A:F,5,FALSE))))</f>
        <v/>
      </c>
      <c r="Z2991" s="90" t="str">
        <f t="shared" si="97"/>
        <v/>
      </c>
      <c r="AA2991" s="90" t="str">
        <f>IF(VLOOKUP(I2991,属性值!A:B,2,FALSE)&gt;16,"",IF(P2991="","",INT(VLOOKUP(P2991,属性值!I:O,R2991+1,FALSE)*VLOOKUP(I2991,属性值!A:D,3,FALSE))))</f>
        <v/>
      </c>
      <c r="AB2991" s="90" t="str">
        <f>IF(VLOOKUP(I2991,属性值!A:B,2,FALSE)&gt;16,"",IF(P2991="","",INT(VLOOKUP(P2991,属性值!I:O,R2991+1,FALSE)*VLOOKUP(I2991,属性值!A:D,4,FALSE))))</f>
        <v/>
      </c>
      <c r="AC2991" s="90">
        <v>24</v>
      </c>
      <c r="AD2991" s="90" t="str">
        <f>IF(AC2991="","",VLOOKUP(AC2991,状态名词!A:C,2,FALSE))</f>
        <v>heal</v>
      </c>
      <c r="AE2991" s="90" t="str">
        <f>IF(AC2991="","",VLOOKUP(AC2991,状态名词!A:C,3,FALSE))</f>
        <v>治疗效果+</v>
      </c>
      <c r="AF2991" s="90">
        <v>300</v>
      </c>
    </row>
    <row r="2992" spans="1:32">
      <c r="I2992" s="90" t="str">
        <f>IF(H2992="",I2991,VLOOKUP(H2992,装备类型!A:B,2,FALSE))</f>
        <v>头部</v>
      </c>
      <c r="L2992" s="90" t="s">
        <v>225</v>
      </c>
      <c r="Q2992" s="55" t="str">
        <f t="shared" si="96"/>
        <v/>
      </c>
      <c r="Y2992" s="90" t="str">
        <f>IF(VLOOKUP(I2992,属性值!A:F,2,FALSE)&lt;17,"",IF(P2992="","",INT(VLOOKUP(P2992,属性值!A:G,R2992+1,FALSE)*VLOOKUP(I2992,属性值!A:F,5,FALSE))))</f>
        <v/>
      </c>
      <c r="Z2992" s="90" t="str">
        <f t="shared" si="97"/>
        <v/>
      </c>
      <c r="AA2992" s="90" t="str">
        <f>IF(VLOOKUP(I2992,属性值!A:B,2,FALSE)&gt;16,"",IF(P2992="","",INT(VLOOKUP(P2992,属性值!I:O,R2992+1,FALSE)*VLOOKUP(I2992,属性值!A:D,3,FALSE))))</f>
        <v/>
      </c>
      <c r="AB2992" s="90" t="str">
        <f>IF(VLOOKUP(I2992,属性值!A:B,2,FALSE)&gt;16,"",IF(P2992="","",INT(VLOOKUP(P2992,属性值!I:O,R2992+1,FALSE)*VLOOKUP(I2992,属性值!A:D,4,FALSE))))</f>
        <v/>
      </c>
      <c r="AC2992" s="90">
        <v>70</v>
      </c>
      <c r="AD2992" s="90" t="str">
        <f>IF(AC2992="","",VLOOKUP(AC2992,状态名词!A:C,2,FALSE))</f>
        <v>eva</v>
      </c>
      <c r="AE2992" s="90" t="str">
        <f>IF(AC2992="","",VLOOKUP(AC2992,状态名词!A:C,3,FALSE))</f>
        <v>回避率</v>
      </c>
      <c r="AF2992" s="90">
        <v>140</v>
      </c>
    </row>
    <row r="2993" spans="1:32">
      <c r="I2993" s="90" t="str">
        <f>IF(H2993="",I2992,VLOOKUP(H2993,装备类型!A:B,2,FALSE))</f>
        <v>头部</v>
      </c>
      <c r="J2993" s="90">
        <v>5</v>
      </c>
      <c r="K2993" s="90" t="s">
        <v>3190</v>
      </c>
      <c r="L2993" s="90" t="s">
        <v>4188</v>
      </c>
      <c r="O2993" s="90">
        <v>1</v>
      </c>
      <c r="P2993" s="90">
        <v>50</v>
      </c>
      <c r="Q2993" s="55">
        <f t="shared" si="96"/>
        <v>57</v>
      </c>
      <c r="R2993" s="90">
        <v>5</v>
      </c>
      <c r="T2993" s="90" t="s">
        <v>3514</v>
      </c>
      <c r="U2993" s="90">
        <v>33561</v>
      </c>
      <c r="Y2993" s="90" t="str">
        <f>IF(VLOOKUP(I2993,属性值!A:F,2,FALSE)&lt;17,"",IF(P2993="","",INT(VLOOKUP(P2993,属性值!A:G,R2993+1,FALSE)*VLOOKUP(I2993,属性值!A:F,5,FALSE))))</f>
        <v/>
      </c>
      <c r="Z2993" s="90" t="str">
        <f t="shared" si="97"/>
        <v/>
      </c>
      <c r="AA2993" s="90">
        <f>IF(VLOOKUP(I2993,属性值!A:B,2,FALSE)&gt;16,"",IF(P2993="","",INT(VLOOKUP(P2993,属性值!I:O,R2993+1,FALSE)*VLOOKUP(I2993,属性值!A:D,3,FALSE))))</f>
        <v>979</v>
      </c>
      <c r="AB2993" s="90">
        <f>IF(VLOOKUP(I2993,属性值!A:B,2,FALSE)&gt;16,"",IF(P2993="","",INT(VLOOKUP(P2993,属性值!I:O,R2993+1,FALSE)*VLOOKUP(I2993,属性值!A:D,4,FALSE))))</f>
        <v>489</v>
      </c>
      <c r="AC2993" s="90">
        <v>58</v>
      </c>
      <c r="AD2993" s="90" t="str">
        <f>IF(AC2993="","",VLOOKUP(AC2993,状态名词!A:C,2,FALSE))</f>
        <v>vit</v>
      </c>
      <c r="AE2993" s="90" t="str">
        <f>IF(AC2993="","",VLOOKUP(AC2993,状态名词!A:C,3,FALSE))</f>
        <v>体力</v>
      </c>
      <c r="AF2993" s="90">
        <v>80</v>
      </c>
    </row>
    <row r="2994" spans="1:32">
      <c r="I2994" s="90" t="str">
        <f>IF(H2994="",I2993,VLOOKUP(H2994,装备类型!A:B,2,FALSE))</f>
        <v>头部</v>
      </c>
      <c r="L2994" s="90" t="s">
        <v>225</v>
      </c>
      <c r="Q2994" s="55" t="str">
        <f t="shared" si="96"/>
        <v/>
      </c>
      <c r="Y2994" s="90" t="str">
        <f>IF(VLOOKUP(I2994,属性值!A:F,2,FALSE)&lt;17,"",IF(P2994="","",INT(VLOOKUP(P2994,属性值!A:G,R2994+1,FALSE)*VLOOKUP(I2994,属性值!A:F,5,FALSE))))</f>
        <v/>
      </c>
      <c r="Z2994" s="90" t="str">
        <f t="shared" si="97"/>
        <v/>
      </c>
      <c r="AA2994" s="90" t="str">
        <f>IF(VLOOKUP(I2994,属性值!A:B,2,FALSE)&gt;16,"",IF(P2994="","",INT(VLOOKUP(P2994,属性值!I:O,R2994+1,FALSE)*VLOOKUP(I2994,属性值!A:D,3,FALSE))))</f>
        <v/>
      </c>
      <c r="AB2994" s="90" t="str">
        <f>IF(VLOOKUP(I2994,属性值!A:B,2,FALSE)&gt;16,"",IF(P2994="","",INT(VLOOKUP(P2994,属性值!I:O,R2994+1,FALSE)*VLOOKUP(I2994,属性值!A:D,4,FALSE))))</f>
        <v/>
      </c>
      <c r="AC2994" s="90">
        <v>24</v>
      </c>
      <c r="AD2994" s="90" t="str">
        <f>IF(AC2994="","",VLOOKUP(AC2994,状态名词!A:C,2,FALSE))</f>
        <v>heal</v>
      </c>
      <c r="AE2994" s="90" t="str">
        <f>IF(AC2994="","",VLOOKUP(AC2994,状态名词!A:C,3,FALSE))</f>
        <v>治疗效果+</v>
      </c>
      <c r="AF2994" s="90">
        <v>400</v>
      </c>
    </row>
    <row r="2995" spans="1:32">
      <c r="I2995" s="90" t="str">
        <f>IF(H2995="",I2994,VLOOKUP(H2995,装备类型!A:B,2,FALSE))</f>
        <v>头部</v>
      </c>
      <c r="L2995" s="90" t="s">
        <v>225</v>
      </c>
      <c r="Q2995" s="55" t="str">
        <f t="shared" si="96"/>
        <v/>
      </c>
      <c r="Y2995" s="90" t="str">
        <f>IF(VLOOKUP(I2995,属性值!A:F,2,FALSE)&lt;17,"",IF(P2995="","",INT(VLOOKUP(P2995,属性值!A:G,R2995+1,FALSE)*VLOOKUP(I2995,属性值!A:F,5,FALSE))))</f>
        <v/>
      </c>
      <c r="Z2995" s="90" t="str">
        <f t="shared" si="97"/>
        <v/>
      </c>
      <c r="AA2995" s="90" t="str">
        <f>IF(VLOOKUP(I2995,属性值!A:B,2,FALSE)&gt;16,"",IF(P2995="","",INT(VLOOKUP(P2995,属性值!I:O,R2995+1,FALSE)*VLOOKUP(I2995,属性值!A:D,3,FALSE))))</f>
        <v/>
      </c>
      <c r="AB2995" s="90" t="str">
        <f>IF(VLOOKUP(I2995,属性值!A:B,2,FALSE)&gt;16,"",IF(P2995="","",INT(VLOOKUP(P2995,属性值!I:O,R2995+1,FALSE)*VLOOKUP(I2995,属性值!A:D,4,FALSE))))</f>
        <v/>
      </c>
      <c r="AC2995" s="90">
        <v>70</v>
      </c>
      <c r="AD2995" s="90" t="str">
        <f>IF(AC2995="","",VLOOKUP(AC2995,状态名词!A:C,2,FALSE))</f>
        <v>eva</v>
      </c>
      <c r="AE2995" s="90" t="str">
        <f>IF(AC2995="","",VLOOKUP(AC2995,状态名词!A:C,3,FALSE))</f>
        <v>回避率</v>
      </c>
      <c r="AF2995" s="90">
        <v>200</v>
      </c>
    </row>
    <row r="2996" spans="1:32">
      <c r="I2996" s="90" t="str">
        <f>IF(H2996="",I2995,VLOOKUP(H2996,装备类型!A:B,2,FALSE))</f>
        <v>头部</v>
      </c>
      <c r="J2996" s="90">
        <v>6</v>
      </c>
      <c r="K2996" s="90" t="s">
        <v>3191</v>
      </c>
      <c r="L2996" s="90" t="s">
        <v>4188</v>
      </c>
      <c r="O2996" s="90">
        <v>1</v>
      </c>
      <c r="P2996" s="90">
        <v>60</v>
      </c>
      <c r="Q2996" s="55">
        <f t="shared" si="96"/>
        <v>67</v>
      </c>
      <c r="R2996" s="90">
        <v>5</v>
      </c>
      <c r="T2996" s="90" t="s">
        <v>3514</v>
      </c>
      <c r="U2996" s="90">
        <v>33562</v>
      </c>
      <c r="Y2996" s="90" t="str">
        <f>IF(VLOOKUP(I2996,属性值!A:F,2,FALSE)&lt;17,"",IF(P2996="","",INT(VLOOKUP(P2996,属性值!A:G,R2996+1,FALSE)*VLOOKUP(I2996,属性值!A:F,5,FALSE))))</f>
        <v/>
      </c>
      <c r="Z2996" s="90" t="str">
        <f t="shared" si="97"/>
        <v/>
      </c>
      <c r="AA2996" s="90">
        <f>IF(VLOOKUP(I2996,属性值!A:B,2,FALSE)&gt;16,"",IF(P2996="","",INT(VLOOKUP(P2996,属性值!I:O,R2996+1,FALSE)*VLOOKUP(I2996,属性值!A:D,3,FALSE))))</f>
        <v>1285</v>
      </c>
      <c r="AB2996" s="90">
        <f>IF(VLOOKUP(I2996,属性值!A:B,2,FALSE)&gt;16,"",IF(P2996="","",INT(VLOOKUP(P2996,属性值!I:O,R2996+1,FALSE)*VLOOKUP(I2996,属性值!A:D,4,FALSE))))</f>
        <v>642</v>
      </c>
      <c r="AC2996" s="90">
        <v>58</v>
      </c>
      <c r="AD2996" s="90" t="str">
        <f>IF(AC2996="","",VLOOKUP(AC2996,状态名词!A:C,2,FALSE))</f>
        <v>vit</v>
      </c>
      <c r="AE2996" s="90" t="str">
        <f>IF(AC2996="","",VLOOKUP(AC2996,状态名词!A:C,3,FALSE))</f>
        <v>体力</v>
      </c>
      <c r="AF2996" s="90">
        <v>85</v>
      </c>
    </row>
    <row r="2997" spans="1:32">
      <c r="I2997" s="90" t="str">
        <f>IF(H2997="",I2996,VLOOKUP(H2997,装备类型!A:B,2,FALSE))</f>
        <v>头部</v>
      </c>
      <c r="L2997" s="90" t="s">
        <v>225</v>
      </c>
      <c r="Q2997" s="55" t="str">
        <f t="shared" si="96"/>
        <v/>
      </c>
      <c r="Y2997" s="90" t="str">
        <f>IF(VLOOKUP(I2997,属性值!A:F,2,FALSE)&lt;17,"",IF(P2997="","",INT(VLOOKUP(P2997,属性值!A:G,R2997+1,FALSE)*VLOOKUP(I2997,属性值!A:F,5,FALSE))))</f>
        <v/>
      </c>
      <c r="Z2997" s="90" t="str">
        <f t="shared" si="97"/>
        <v/>
      </c>
      <c r="AA2997" s="90" t="str">
        <f>IF(VLOOKUP(I2997,属性值!A:B,2,FALSE)&gt;16,"",IF(P2997="","",INT(VLOOKUP(P2997,属性值!I:O,R2997+1,FALSE)*VLOOKUP(I2997,属性值!A:D,3,FALSE))))</f>
        <v/>
      </c>
      <c r="AB2997" s="90" t="str">
        <f>IF(VLOOKUP(I2997,属性值!A:B,2,FALSE)&gt;16,"",IF(P2997="","",INT(VLOOKUP(P2997,属性值!I:O,R2997+1,FALSE)*VLOOKUP(I2997,属性值!A:D,4,FALSE))))</f>
        <v/>
      </c>
      <c r="AC2997" s="90">
        <v>24</v>
      </c>
      <c r="AD2997" s="90" t="str">
        <f>IF(AC2997="","",VLOOKUP(AC2997,状态名词!A:C,2,FALSE))</f>
        <v>heal</v>
      </c>
      <c r="AE2997" s="90" t="str">
        <f>IF(AC2997="","",VLOOKUP(AC2997,状态名词!A:C,3,FALSE))</f>
        <v>治疗效果+</v>
      </c>
      <c r="AF2997" s="90">
        <v>440</v>
      </c>
    </row>
    <row r="2998" spans="1:32">
      <c r="I2998" s="90" t="str">
        <f>IF(H2998="",I2997,VLOOKUP(H2998,装备类型!A:B,2,FALSE))</f>
        <v>头部</v>
      </c>
      <c r="L2998" s="90" t="s">
        <v>225</v>
      </c>
      <c r="Q2998" s="55" t="str">
        <f t="shared" si="96"/>
        <v/>
      </c>
      <c r="Y2998" s="90" t="str">
        <f>IF(VLOOKUP(I2998,属性值!A:F,2,FALSE)&lt;17,"",IF(P2998="","",INT(VLOOKUP(P2998,属性值!A:G,R2998+1,FALSE)*VLOOKUP(I2998,属性值!A:F,5,FALSE))))</f>
        <v/>
      </c>
      <c r="Z2998" s="90" t="str">
        <f t="shared" si="97"/>
        <v/>
      </c>
      <c r="AA2998" s="90" t="str">
        <f>IF(VLOOKUP(I2998,属性值!A:B,2,FALSE)&gt;16,"",IF(P2998="","",INT(VLOOKUP(P2998,属性值!I:O,R2998+1,FALSE)*VLOOKUP(I2998,属性值!A:D,3,FALSE))))</f>
        <v/>
      </c>
      <c r="AB2998" s="90" t="str">
        <f>IF(VLOOKUP(I2998,属性值!A:B,2,FALSE)&gt;16,"",IF(P2998="","",INT(VLOOKUP(P2998,属性值!I:O,R2998+1,FALSE)*VLOOKUP(I2998,属性值!A:D,4,FALSE))))</f>
        <v/>
      </c>
      <c r="AC2998" s="90">
        <v>70</v>
      </c>
      <c r="AD2998" s="90" t="str">
        <f>IF(AC2998="","",VLOOKUP(AC2998,状态名词!A:C,2,FALSE))</f>
        <v>eva</v>
      </c>
      <c r="AE2998" s="90" t="str">
        <f>IF(AC2998="","",VLOOKUP(AC2998,状态名词!A:C,3,FALSE))</f>
        <v>回避率</v>
      </c>
      <c r="AF2998" s="90">
        <v>220</v>
      </c>
    </row>
    <row r="2999" spans="1:32">
      <c r="A2999" s="90">
        <v>16332</v>
      </c>
      <c r="B2999" s="90">
        <v>10</v>
      </c>
      <c r="C2999" s="90">
        <v>1</v>
      </c>
      <c r="D2999" s="90">
        <v>10</v>
      </c>
      <c r="E2999" s="90">
        <v>3</v>
      </c>
      <c r="H2999" s="90">
        <v>12</v>
      </c>
      <c r="I2999" s="90" t="str">
        <f>IF(H2999="",I2998,VLOOKUP(H2999,装备类型!A:B,2,FALSE))</f>
        <v>胸部</v>
      </c>
      <c r="J2999" s="90">
        <v>1</v>
      </c>
      <c r="K2999" s="90" t="s">
        <v>3174</v>
      </c>
      <c r="L2999" s="90" t="s">
        <v>6489</v>
      </c>
      <c r="O2999" s="90">
        <v>1</v>
      </c>
      <c r="P2999" s="90">
        <v>10</v>
      </c>
      <c r="Q2999" s="55">
        <f t="shared" si="96"/>
        <v>10</v>
      </c>
      <c r="R2999" s="90">
        <v>1</v>
      </c>
      <c r="T2999" s="90" t="s">
        <v>3515</v>
      </c>
      <c r="Y2999" s="90" t="str">
        <f>IF(VLOOKUP(I2999,属性值!A:F,2,FALSE)&lt;17,"",IF(P2999="","",INT(VLOOKUP(P2999,属性值!A:G,R2999+1,FALSE)*VLOOKUP(I2999,属性值!A:F,5,FALSE))))</f>
        <v/>
      </c>
      <c r="Z2999" s="90" t="str">
        <f t="shared" si="97"/>
        <v/>
      </c>
      <c r="AA2999" s="90">
        <f>IF(VLOOKUP(I2999,属性值!A:B,2,FALSE)&gt;16,"",IF(P2999="","",INT(VLOOKUP(P2999,属性值!I:O,R2999+1,FALSE)*VLOOKUP(I2999,属性值!A:D,3,FALSE))))</f>
        <v>130</v>
      </c>
      <c r="AB2999" s="90">
        <f>IF(VLOOKUP(I2999,属性值!A:B,2,FALSE)&gt;16,"",IF(P2999="","",INT(VLOOKUP(P2999,属性值!I:O,R2999+1,FALSE)*VLOOKUP(I2999,属性值!A:D,4,FALSE))))</f>
        <v>65</v>
      </c>
      <c r="AD2999" s="90" t="str">
        <f>IF(AC2999="","",VLOOKUP(AC2999,状态名词!A:C,2,FALSE))</f>
        <v/>
      </c>
      <c r="AE2999" s="90" t="str">
        <f>IF(AC2999="","",VLOOKUP(AC2999,状态名词!A:C,3,FALSE))</f>
        <v/>
      </c>
    </row>
    <row r="3000" spans="1:32">
      <c r="I3000" s="90" t="str">
        <f>IF(H3000="",I2999,VLOOKUP(H3000,装备类型!A:B,2,FALSE))</f>
        <v>胸部</v>
      </c>
      <c r="J3000" s="90">
        <v>2</v>
      </c>
      <c r="K3000" s="90" t="s">
        <v>3175</v>
      </c>
      <c r="L3000" s="90" t="s">
        <v>4188</v>
      </c>
      <c r="O3000" s="90">
        <v>1</v>
      </c>
      <c r="P3000" s="90">
        <v>20</v>
      </c>
      <c r="Q3000" s="55">
        <f t="shared" si="96"/>
        <v>21</v>
      </c>
      <c r="R3000" s="90">
        <v>2</v>
      </c>
      <c r="T3000" s="90" t="s">
        <v>3515</v>
      </c>
      <c r="Y3000" s="90" t="str">
        <f>IF(VLOOKUP(I3000,属性值!A:F,2,FALSE)&lt;17,"",IF(P3000="","",INT(VLOOKUP(P3000,属性值!A:G,R3000+1,FALSE)*VLOOKUP(I3000,属性值!A:F,5,FALSE))))</f>
        <v/>
      </c>
      <c r="Z3000" s="90" t="str">
        <f t="shared" si="97"/>
        <v/>
      </c>
      <c r="AA3000" s="90">
        <f>IF(VLOOKUP(I3000,属性值!A:B,2,FALSE)&gt;16,"",IF(P3000="","",INT(VLOOKUP(P3000,属性值!I:O,R3000+1,FALSE)*VLOOKUP(I3000,属性值!A:D,3,FALSE))))</f>
        <v>228</v>
      </c>
      <c r="AB3000" s="90">
        <f>IF(VLOOKUP(I3000,属性值!A:B,2,FALSE)&gt;16,"",IF(P3000="","",INT(VLOOKUP(P3000,属性值!I:O,R3000+1,FALSE)*VLOOKUP(I3000,属性值!A:D,4,FALSE))))</f>
        <v>114</v>
      </c>
      <c r="AC3000" s="90">
        <v>58</v>
      </c>
      <c r="AD3000" s="90" t="str">
        <f>IF(AC3000="","",VLOOKUP(AC3000,状态名词!A:C,2,FALSE))</f>
        <v>vit</v>
      </c>
      <c r="AE3000" s="90" t="str">
        <f>IF(AC3000="","",VLOOKUP(AC3000,状态名词!A:C,3,FALSE))</f>
        <v>体力</v>
      </c>
      <c r="AF3000" s="90">
        <v>40</v>
      </c>
    </row>
    <row r="3001" spans="1:32">
      <c r="I3001" s="90" t="str">
        <f>IF(H3001="",I3000,VLOOKUP(H3001,装备类型!A:B,2,FALSE))</f>
        <v>胸部</v>
      </c>
      <c r="J3001" s="90">
        <v>3</v>
      </c>
      <c r="K3001" s="90" t="s">
        <v>3176</v>
      </c>
      <c r="L3001" s="90" t="s">
        <v>4188</v>
      </c>
      <c r="O3001" s="90">
        <v>1</v>
      </c>
      <c r="P3001" s="90">
        <v>30</v>
      </c>
      <c r="Q3001" s="55">
        <f t="shared" si="96"/>
        <v>33</v>
      </c>
      <c r="R3001" s="90">
        <v>3</v>
      </c>
      <c r="T3001" s="90" t="s">
        <v>3515</v>
      </c>
      <c r="Y3001" s="90" t="str">
        <f>IF(VLOOKUP(I3001,属性值!A:F,2,FALSE)&lt;17,"",IF(P3001="","",INT(VLOOKUP(P3001,属性值!A:G,R3001+1,FALSE)*VLOOKUP(I3001,属性值!A:F,5,FALSE))))</f>
        <v/>
      </c>
      <c r="Z3001" s="90" t="str">
        <f t="shared" si="97"/>
        <v/>
      </c>
      <c r="AA3001" s="90">
        <f>IF(VLOOKUP(I3001,属性值!A:B,2,FALSE)&gt;16,"",IF(P3001="","",INT(VLOOKUP(P3001,属性值!I:O,R3001+1,FALSE)*VLOOKUP(I3001,属性值!A:D,3,FALSE))))</f>
        <v>342</v>
      </c>
      <c r="AB3001" s="90">
        <f>IF(VLOOKUP(I3001,属性值!A:B,2,FALSE)&gt;16,"",IF(P3001="","",INT(VLOOKUP(P3001,属性值!I:O,R3001+1,FALSE)*VLOOKUP(I3001,属性值!A:D,4,FALSE))))</f>
        <v>171</v>
      </c>
      <c r="AC3001" s="90">
        <v>58</v>
      </c>
      <c r="AD3001" s="90" t="str">
        <f>IF(AC3001="","",VLOOKUP(AC3001,状态名词!A:C,2,FALSE))</f>
        <v>vit</v>
      </c>
      <c r="AE3001" s="90" t="str">
        <f>IF(AC3001="","",VLOOKUP(AC3001,状态名词!A:C,3,FALSE))</f>
        <v>体力</v>
      </c>
      <c r="AF3001" s="90">
        <v>50</v>
      </c>
    </row>
    <row r="3002" spans="1:32">
      <c r="I3002" s="90" t="str">
        <f>IF(H3002="",I3001,VLOOKUP(H3002,装备类型!A:B,2,FALSE))</f>
        <v>胸部</v>
      </c>
      <c r="L3002" s="90" t="s">
        <v>225</v>
      </c>
      <c r="Q3002" s="55" t="str">
        <f t="shared" si="96"/>
        <v/>
      </c>
      <c r="Y3002" s="90" t="str">
        <f>IF(VLOOKUP(I3002,属性值!A:F,2,FALSE)&lt;17,"",IF(P3002="","",INT(VLOOKUP(P3002,属性值!A:G,R3002+1,FALSE)*VLOOKUP(I3002,属性值!A:F,5,FALSE))))</f>
        <v/>
      </c>
      <c r="Z3002" s="90" t="str">
        <f t="shared" si="97"/>
        <v/>
      </c>
      <c r="AA3002" s="90" t="str">
        <f>IF(VLOOKUP(I3002,属性值!A:B,2,FALSE)&gt;16,"",IF(P3002="","",INT(VLOOKUP(P3002,属性值!I:O,R3002+1,FALSE)*VLOOKUP(I3002,属性值!A:D,3,FALSE))))</f>
        <v/>
      </c>
      <c r="AB3002" s="90" t="str">
        <f>IF(VLOOKUP(I3002,属性值!A:B,2,FALSE)&gt;16,"",IF(P3002="","",INT(VLOOKUP(P3002,属性值!I:O,R3002+1,FALSE)*VLOOKUP(I3002,属性值!A:D,4,FALSE))))</f>
        <v/>
      </c>
      <c r="AC3002" s="90">
        <v>60</v>
      </c>
      <c r="AD3002" s="90" t="str">
        <f>IF(AC3002="","",VLOOKUP(AC3002,状态名词!A:C,2,FALSE))</f>
        <v>health</v>
      </c>
      <c r="AE3002" s="90" t="str">
        <f>IF(AC3002="","",VLOOKUP(AC3002,状态名词!A:C,3,FALSE))</f>
        <v>固定血量</v>
      </c>
      <c r="AF3002" s="90">
        <v>250</v>
      </c>
    </row>
    <row r="3003" spans="1:32">
      <c r="I3003" s="90" t="str">
        <f>IF(H3003="",I3002,VLOOKUP(H3003,装备类型!A:B,2,FALSE))</f>
        <v>胸部</v>
      </c>
      <c r="J3003" s="90">
        <v>4</v>
      </c>
      <c r="K3003" s="90" t="s">
        <v>3177</v>
      </c>
      <c r="L3003" s="90" t="s">
        <v>4188</v>
      </c>
      <c r="O3003" s="90">
        <v>1</v>
      </c>
      <c r="P3003" s="90">
        <v>40</v>
      </c>
      <c r="Q3003" s="55">
        <f t="shared" si="96"/>
        <v>45</v>
      </c>
      <c r="R3003" s="90">
        <v>4</v>
      </c>
      <c r="T3003" s="90" t="s">
        <v>3515</v>
      </c>
      <c r="Y3003" s="90" t="str">
        <f>IF(VLOOKUP(I3003,属性值!A:F,2,FALSE)&lt;17,"",IF(P3003="","",INT(VLOOKUP(P3003,属性值!A:G,R3003+1,FALSE)*VLOOKUP(I3003,属性值!A:F,5,FALSE))))</f>
        <v/>
      </c>
      <c r="Z3003" s="90" t="str">
        <f t="shared" si="97"/>
        <v/>
      </c>
      <c r="AA3003" s="90">
        <f>IF(VLOOKUP(I3003,属性值!A:B,2,FALSE)&gt;16,"",IF(P3003="","",INT(VLOOKUP(P3003,属性值!I:O,R3003+1,FALSE)*VLOOKUP(I3003,属性值!A:D,3,FALSE))))</f>
        <v>572</v>
      </c>
      <c r="AB3003" s="90">
        <f>IF(VLOOKUP(I3003,属性值!A:B,2,FALSE)&gt;16,"",IF(P3003="","",INT(VLOOKUP(P3003,属性值!I:O,R3003+1,FALSE)*VLOOKUP(I3003,属性值!A:D,4,FALSE))))</f>
        <v>286</v>
      </c>
      <c r="AC3003" s="90">
        <v>58</v>
      </c>
      <c r="AD3003" s="90" t="str">
        <f>IF(AC3003="","",VLOOKUP(AC3003,状态名词!A:C,2,FALSE))</f>
        <v>vit</v>
      </c>
      <c r="AE3003" s="90" t="str">
        <f>IF(AC3003="","",VLOOKUP(AC3003,状态名词!A:C,3,FALSE))</f>
        <v>体力</v>
      </c>
      <c r="AF3003" s="90">
        <v>60</v>
      </c>
    </row>
    <row r="3004" spans="1:32">
      <c r="I3004" s="90" t="str">
        <f>IF(H3004="",I3003,VLOOKUP(H3004,装备类型!A:B,2,FALSE))</f>
        <v>胸部</v>
      </c>
      <c r="L3004" s="90" t="s">
        <v>225</v>
      </c>
      <c r="Q3004" s="55" t="str">
        <f t="shared" si="96"/>
        <v/>
      </c>
      <c r="Y3004" s="90" t="str">
        <f>IF(VLOOKUP(I3004,属性值!A:F,2,FALSE)&lt;17,"",IF(P3004="","",INT(VLOOKUP(P3004,属性值!A:G,R3004+1,FALSE)*VLOOKUP(I3004,属性值!A:F,5,FALSE))))</f>
        <v/>
      </c>
      <c r="Z3004" s="90" t="str">
        <f t="shared" si="97"/>
        <v/>
      </c>
      <c r="AA3004" s="90" t="str">
        <f>IF(VLOOKUP(I3004,属性值!A:B,2,FALSE)&gt;16,"",IF(P3004="","",INT(VLOOKUP(P3004,属性值!I:O,R3004+1,FALSE)*VLOOKUP(I3004,属性值!A:D,3,FALSE))))</f>
        <v/>
      </c>
      <c r="AB3004" s="90" t="str">
        <f>IF(VLOOKUP(I3004,属性值!A:B,2,FALSE)&gt;16,"",IF(P3004="","",INT(VLOOKUP(P3004,属性值!I:O,R3004+1,FALSE)*VLOOKUP(I3004,属性值!A:D,4,FALSE))))</f>
        <v/>
      </c>
      <c r="AC3004" s="90">
        <v>60</v>
      </c>
      <c r="AD3004" s="90" t="str">
        <f>IF(AC3004="","",VLOOKUP(AC3004,状态名词!A:C,2,FALSE))</f>
        <v>health</v>
      </c>
      <c r="AE3004" s="90" t="str">
        <f>IF(AC3004="","",VLOOKUP(AC3004,状态名词!A:C,3,FALSE))</f>
        <v>固定血量</v>
      </c>
      <c r="AF3004" s="90">
        <v>300</v>
      </c>
    </row>
    <row r="3005" spans="1:32">
      <c r="I3005" s="90" t="str">
        <f>IF(H3005="",I3004,VLOOKUP(H3005,装备类型!A:B,2,FALSE))</f>
        <v>胸部</v>
      </c>
      <c r="L3005" s="90" t="s">
        <v>225</v>
      </c>
      <c r="Q3005" s="55" t="str">
        <f t="shared" si="96"/>
        <v/>
      </c>
      <c r="Y3005" s="90" t="str">
        <f>IF(VLOOKUP(I3005,属性值!A:F,2,FALSE)&lt;17,"",IF(P3005="","",INT(VLOOKUP(P3005,属性值!A:G,R3005+1,FALSE)*VLOOKUP(I3005,属性值!A:F,5,FALSE))))</f>
        <v/>
      </c>
      <c r="Z3005" s="90" t="str">
        <f t="shared" si="97"/>
        <v/>
      </c>
      <c r="AA3005" s="90" t="str">
        <f>IF(VLOOKUP(I3005,属性值!A:B,2,FALSE)&gt;16,"",IF(P3005="","",INT(VLOOKUP(P3005,属性值!I:O,R3005+1,FALSE)*VLOOKUP(I3005,属性值!A:D,3,FALSE))))</f>
        <v/>
      </c>
      <c r="AB3005" s="90" t="str">
        <f>IF(VLOOKUP(I3005,属性值!A:B,2,FALSE)&gt;16,"",IF(P3005="","",INT(VLOOKUP(P3005,属性值!I:O,R3005+1,FALSE)*VLOOKUP(I3005,属性值!A:D,4,FALSE))))</f>
        <v/>
      </c>
      <c r="AC3005" s="90">
        <v>70</v>
      </c>
      <c r="AD3005" s="90" t="str">
        <f>IF(AC3005="","",VLOOKUP(AC3005,状态名词!A:C,2,FALSE))</f>
        <v>eva</v>
      </c>
      <c r="AE3005" s="90" t="str">
        <f>IF(AC3005="","",VLOOKUP(AC3005,状态名词!A:C,3,FALSE))</f>
        <v>回避率</v>
      </c>
      <c r="AF3005" s="90">
        <v>140</v>
      </c>
    </row>
    <row r="3006" spans="1:32">
      <c r="I3006" s="90" t="str">
        <f>IF(H3006="",I3005,VLOOKUP(H3006,装备类型!A:B,2,FALSE))</f>
        <v>胸部</v>
      </c>
      <c r="J3006" s="90">
        <v>5</v>
      </c>
      <c r="K3006" s="90" t="s">
        <v>3178</v>
      </c>
      <c r="L3006" s="90" t="s">
        <v>4188</v>
      </c>
      <c r="O3006" s="90">
        <v>1</v>
      </c>
      <c r="P3006" s="90">
        <v>50</v>
      </c>
      <c r="Q3006" s="55">
        <f t="shared" si="96"/>
        <v>57</v>
      </c>
      <c r="R3006" s="90">
        <v>5</v>
      </c>
      <c r="T3006" s="90" t="s">
        <v>3515</v>
      </c>
      <c r="U3006" s="90">
        <v>33561</v>
      </c>
      <c r="Y3006" s="90" t="str">
        <f>IF(VLOOKUP(I3006,属性值!A:F,2,FALSE)&lt;17,"",IF(P3006="","",INT(VLOOKUP(P3006,属性值!A:G,R3006+1,FALSE)*VLOOKUP(I3006,属性值!A:F,5,FALSE))))</f>
        <v/>
      </c>
      <c r="Z3006" s="90" t="str">
        <f t="shared" si="97"/>
        <v/>
      </c>
      <c r="AA3006" s="90">
        <f>IF(VLOOKUP(I3006,属性值!A:B,2,FALSE)&gt;16,"",IF(P3006="","",INT(VLOOKUP(P3006,属性值!I:O,R3006+1,FALSE)*VLOOKUP(I3006,属性值!A:D,3,FALSE))))</f>
        <v>979</v>
      </c>
      <c r="AB3006" s="90">
        <f>IF(VLOOKUP(I3006,属性值!A:B,2,FALSE)&gt;16,"",IF(P3006="","",INT(VLOOKUP(P3006,属性值!I:O,R3006+1,FALSE)*VLOOKUP(I3006,属性值!A:D,4,FALSE))))</f>
        <v>489</v>
      </c>
      <c r="AC3006" s="90">
        <v>58</v>
      </c>
      <c r="AD3006" s="90" t="str">
        <f>IF(AC3006="","",VLOOKUP(AC3006,状态名词!A:C,2,FALSE))</f>
        <v>vit</v>
      </c>
      <c r="AE3006" s="90" t="str">
        <f>IF(AC3006="","",VLOOKUP(AC3006,状态名词!A:C,3,FALSE))</f>
        <v>体力</v>
      </c>
      <c r="AF3006" s="90">
        <v>80</v>
      </c>
    </row>
    <row r="3007" spans="1:32">
      <c r="I3007" s="90" t="str">
        <f>IF(H3007="",I3006,VLOOKUP(H3007,装备类型!A:B,2,FALSE))</f>
        <v>胸部</v>
      </c>
      <c r="L3007" s="90" t="s">
        <v>225</v>
      </c>
      <c r="Q3007" s="55" t="str">
        <f t="shared" si="96"/>
        <v/>
      </c>
      <c r="Y3007" s="90" t="str">
        <f>IF(VLOOKUP(I3007,属性值!A:F,2,FALSE)&lt;17,"",IF(P3007="","",INT(VLOOKUP(P3007,属性值!A:G,R3007+1,FALSE)*VLOOKUP(I3007,属性值!A:F,5,FALSE))))</f>
        <v/>
      </c>
      <c r="Z3007" s="90" t="str">
        <f t="shared" si="97"/>
        <v/>
      </c>
      <c r="AA3007" s="90" t="str">
        <f>IF(VLOOKUP(I3007,属性值!A:B,2,FALSE)&gt;16,"",IF(P3007="","",INT(VLOOKUP(P3007,属性值!I:O,R3007+1,FALSE)*VLOOKUP(I3007,属性值!A:D,3,FALSE))))</f>
        <v/>
      </c>
      <c r="AB3007" s="90" t="str">
        <f>IF(VLOOKUP(I3007,属性值!A:B,2,FALSE)&gt;16,"",IF(P3007="","",INT(VLOOKUP(P3007,属性值!I:O,R3007+1,FALSE)*VLOOKUP(I3007,属性值!A:D,4,FALSE))))</f>
        <v/>
      </c>
      <c r="AC3007" s="90">
        <v>60</v>
      </c>
      <c r="AD3007" s="90" t="str">
        <f>IF(AC3007="","",VLOOKUP(AC3007,状态名词!A:C,2,FALSE))</f>
        <v>health</v>
      </c>
      <c r="AE3007" s="90" t="str">
        <f>IF(AC3007="","",VLOOKUP(AC3007,状态名词!A:C,3,FALSE))</f>
        <v>固定血量</v>
      </c>
      <c r="AF3007" s="90">
        <v>400</v>
      </c>
    </row>
    <row r="3008" spans="1:32">
      <c r="I3008" s="90" t="str">
        <f>IF(H3008="",I3007,VLOOKUP(H3008,装备类型!A:B,2,FALSE))</f>
        <v>胸部</v>
      </c>
      <c r="L3008" s="90" t="s">
        <v>225</v>
      </c>
      <c r="Q3008" s="55" t="str">
        <f t="shared" si="96"/>
        <v/>
      </c>
      <c r="Y3008" s="90" t="str">
        <f>IF(VLOOKUP(I3008,属性值!A:F,2,FALSE)&lt;17,"",IF(P3008="","",INT(VLOOKUP(P3008,属性值!A:G,R3008+1,FALSE)*VLOOKUP(I3008,属性值!A:F,5,FALSE))))</f>
        <v/>
      </c>
      <c r="Z3008" s="90" t="str">
        <f t="shared" si="97"/>
        <v/>
      </c>
      <c r="AA3008" s="90" t="str">
        <f>IF(VLOOKUP(I3008,属性值!A:B,2,FALSE)&gt;16,"",IF(P3008="","",INT(VLOOKUP(P3008,属性值!I:O,R3008+1,FALSE)*VLOOKUP(I3008,属性值!A:D,3,FALSE))))</f>
        <v/>
      </c>
      <c r="AB3008" s="90" t="str">
        <f>IF(VLOOKUP(I3008,属性值!A:B,2,FALSE)&gt;16,"",IF(P3008="","",INT(VLOOKUP(P3008,属性值!I:O,R3008+1,FALSE)*VLOOKUP(I3008,属性值!A:D,4,FALSE))))</f>
        <v/>
      </c>
      <c r="AC3008" s="90">
        <v>70</v>
      </c>
      <c r="AD3008" s="90" t="str">
        <f>IF(AC3008="","",VLOOKUP(AC3008,状态名词!A:C,2,FALSE))</f>
        <v>eva</v>
      </c>
      <c r="AE3008" s="90" t="str">
        <f>IF(AC3008="","",VLOOKUP(AC3008,状态名词!A:C,3,FALSE))</f>
        <v>回避率</v>
      </c>
      <c r="AF3008" s="90">
        <v>200</v>
      </c>
    </row>
    <row r="3009" spans="1:32">
      <c r="I3009" s="90" t="str">
        <f>IF(H3009="",I3008,VLOOKUP(H3009,装备类型!A:B,2,FALSE))</f>
        <v>胸部</v>
      </c>
      <c r="J3009" s="90">
        <v>6</v>
      </c>
      <c r="K3009" s="90" t="s">
        <v>3179</v>
      </c>
      <c r="L3009" s="90" t="s">
        <v>4188</v>
      </c>
      <c r="O3009" s="90">
        <v>1</v>
      </c>
      <c r="P3009" s="90">
        <v>60</v>
      </c>
      <c r="Q3009" s="55">
        <f t="shared" si="96"/>
        <v>67</v>
      </c>
      <c r="R3009" s="90">
        <v>5</v>
      </c>
      <c r="T3009" s="90" t="s">
        <v>3515</v>
      </c>
      <c r="U3009" s="90">
        <v>33562</v>
      </c>
      <c r="Y3009" s="90" t="str">
        <f>IF(VLOOKUP(I3009,属性值!A:F,2,FALSE)&lt;17,"",IF(P3009="","",INT(VLOOKUP(P3009,属性值!A:G,R3009+1,FALSE)*VLOOKUP(I3009,属性值!A:F,5,FALSE))))</f>
        <v/>
      </c>
      <c r="Z3009" s="90" t="str">
        <f t="shared" si="97"/>
        <v/>
      </c>
      <c r="AA3009" s="90">
        <f>IF(VLOOKUP(I3009,属性值!A:B,2,FALSE)&gt;16,"",IF(P3009="","",INT(VLOOKUP(P3009,属性值!I:O,R3009+1,FALSE)*VLOOKUP(I3009,属性值!A:D,3,FALSE))))</f>
        <v>1285</v>
      </c>
      <c r="AB3009" s="90">
        <f>IF(VLOOKUP(I3009,属性值!A:B,2,FALSE)&gt;16,"",IF(P3009="","",INT(VLOOKUP(P3009,属性值!I:O,R3009+1,FALSE)*VLOOKUP(I3009,属性值!A:D,4,FALSE))))</f>
        <v>642</v>
      </c>
      <c r="AC3009" s="90">
        <v>58</v>
      </c>
      <c r="AD3009" s="90" t="str">
        <f>IF(AC3009="","",VLOOKUP(AC3009,状态名词!A:C,2,FALSE))</f>
        <v>vit</v>
      </c>
      <c r="AE3009" s="90" t="str">
        <f>IF(AC3009="","",VLOOKUP(AC3009,状态名词!A:C,3,FALSE))</f>
        <v>体力</v>
      </c>
      <c r="AF3009" s="90">
        <v>85</v>
      </c>
    </row>
    <row r="3010" spans="1:32">
      <c r="I3010" s="90" t="str">
        <f>IF(H3010="",I3009,VLOOKUP(H3010,装备类型!A:B,2,FALSE))</f>
        <v>胸部</v>
      </c>
      <c r="L3010" s="90" t="s">
        <v>225</v>
      </c>
      <c r="Q3010" s="55" t="str">
        <f t="shared" si="96"/>
        <v/>
      </c>
      <c r="Y3010" s="90" t="str">
        <f>IF(VLOOKUP(I3010,属性值!A:F,2,FALSE)&lt;17,"",IF(P3010="","",INT(VLOOKUP(P3010,属性值!A:G,R3010+1,FALSE)*VLOOKUP(I3010,属性值!A:F,5,FALSE))))</f>
        <v/>
      </c>
      <c r="Z3010" s="90" t="str">
        <f t="shared" si="97"/>
        <v/>
      </c>
      <c r="AA3010" s="90" t="str">
        <f>IF(VLOOKUP(I3010,属性值!A:B,2,FALSE)&gt;16,"",IF(P3010="","",INT(VLOOKUP(P3010,属性值!I:O,R3010+1,FALSE)*VLOOKUP(I3010,属性值!A:D,3,FALSE))))</f>
        <v/>
      </c>
      <c r="AB3010" s="90" t="str">
        <f>IF(VLOOKUP(I3010,属性值!A:B,2,FALSE)&gt;16,"",IF(P3010="","",INT(VLOOKUP(P3010,属性值!I:O,R3010+1,FALSE)*VLOOKUP(I3010,属性值!A:D,4,FALSE))))</f>
        <v/>
      </c>
      <c r="AC3010" s="90">
        <v>60</v>
      </c>
      <c r="AD3010" s="90" t="str">
        <f>IF(AC3010="","",VLOOKUP(AC3010,状态名词!A:C,2,FALSE))</f>
        <v>health</v>
      </c>
      <c r="AE3010" s="90" t="str">
        <f>IF(AC3010="","",VLOOKUP(AC3010,状态名词!A:C,3,FALSE))</f>
        <v>固定血量</v>
      </c>
      <c r="AF3010" s="90">
        <v>440</v>
      </c>
    </row>
    <row r="3011" spans="1:32">
      <c r="I3011" s="90" t="str">
        <f>IF(H3011="",I3010,VLOOKUP(H3011,装备类型!A:B,2,FALSE))</f>
        <v>胸部</v>
      </c>
      <c r="L3011" s="90" t="s">
        <v>225</v>
      </c>
      <c r="Q3011" s="55" t="str">
        <f t="shared" si="96"/>
        <v/>
      </c>
      <c r="Y3011" s="90" t="str">
        <f>IF(VLOOKUP(I3011,属性值!A:F,2,FALSE)&lt;17,"",IF(P3011="","",INT(VLOOKUP(P3011,属性值!A:G,R3011+1,FALSE)*VLOOKUP(I3011,属性值!A:F,5,FALSE))))</f>
        <v/>
      </c>
      <c r="Z3011" s="90" t="str">
        <f t="shared" si="97"/>
        <v/>
      </c>
      <c r="AA3011" s="90" t="str">
        <f>IF(VLOOKUP(I3011,属性值!A:B,2,FALSE)&gt;16,"",IF(P3011="","",INT(VLOOKUP(P3011,属性值!I:O,R3011+1,FALSE)*VLOOKUP(I3011,属性值!A:D,3,FALSE))))</f>
        <v/>
      </c>
      <c r="AB3011" s="90" t="str">
        <f>IF(VLOOKUP(I3011,属性值!A:B,2,FALSE)&gt;16,"",IF(P3011="","",INT(VLOOKUP(P3011,属性值!I:O,R3011+1,FALSE)*VLOOKUP(I3011,属性值!A:D,4,FALSE))))</f>
        <v/>
      </c>
      <c r="AC3011" s="90">
        <v>70</v>
      </c>
      <c r="AD3011" s="90" t="str">
        <f>IF(AC3011="","",VLOOKUP(AC3011,状态名词!A:C,2,FALSE))</f>
        <v>eva</v>
      </c>
      <c r="AE3011" s="90" t="str">
        <f>IF(AC3011="","",VLOOKUP(AC3011,状态名词!A:C,3,FALSE))</f>
        <v>回避率</v>
      </c>
      <c r="AF3011" s="90">
        <v>220</v>
      </c>
    </row>
    <row r="3012" spans="1:32">
      <c r="A3012" s="90">
        <v>16333</v>
      </c>
      <c r="B3012" s="90">
        <v>10</v>
      </c>
      <c r="C3012" s="90">
        <v>1</v>
      </c>
      <c r="D3012" s="90">
        <v>10</v>
      </c>
      <c r="E3012" s="90">
        <v>3</v>
      </c>
      <c r="H3012" s="90">
        <v>13</v>
      </c>
      <c r="I3012" s="90" t="str">
        <f>IF(H3012="",I3011,VLOOKUP(H3012,装备类型!A:B,2,FALSE))</f>
        <v>腿部</v>
      </c>
      <c r="J3012" s="90">
        <v>1</v>
      </c>
      <c r="K3012" s="90" t="s">
        <v>3180</v>
      </c>
      <c r="L3012" s="90" t="s">
        <v>6489</v>
      </c>
      <c r="O3012" s="90">
        <v>1</v>
      </c>
      <c r="P3012" s="90">
        <v>10</v>
      </c>
      <c r="Q3012" s="55">
        <f t="shared" si="96"/>
        <v>10</v>
      </c>
      <c r="R3012" s="90">
        <v>1</v>
      </c>
      <c r="T3012" s="90" t="s">
        <v>3516</v>
      </c>
      <c r="Y3012" s="90" t="str">
        <f>IF(VLOOKUP(I3012,属性值!A:F,2,FALSE)&lt;17,"",IF(P3012="","",INT(VLOOKUP(P3012,属性值!A:G,R3012+1,FALSE)*VLOOKUP(I3012,属性值!A:F,5,FALSE))))</f>
        <v/>
      </c>
      <c r="Z3012" s="90" t="str">
        <f t="shared" si="97"/>
        <v/>
      </c>
      <c r="AA3012" s="90">
        <f>IF(VLOOKUP(I3012,属性值!A:B,2,FALSE)&gt;16,"",IF(P3012="","",INT(VLOOKUP(P3012,属性值!I:O,R3012+1,FALSE)*VLOOKUP(I3012,属性值!A:D,3,FALSE))))</f>
        <v>130</v>
      </c>
      <c r="AB3012" s="90">
        <f>IF(VLOOKUP(I3012,属性值!A:B,2,FALSE)&gt;16,"",IF(P3012="","",INT(VLOOKUP(P3012,属性值!I:O,R3012+1,FALSE)*VLOOKUP(I3012,属性值!A:D,4,FALSE))))</f>
        <v>65</v>
      </c>
      <c r="AD3012" s="90" t="str">
        <f>IF(AC3012="","",VLOOKUP(AC3012,状态名词!A:C,2,FALSE))</f>
        <v/>
      </c>
      <c r="AE3012" s="90" t="str">
        <f>IF(AC3012="","",VLOOKUP(AC3012,状态名词!A:C,3,FALSE))</f>
        <v/>
      </c>
    </row>
    <row r="3013" spans="1:32">
      <c r="I3013" s="90" t="str">
        <f>IF(H3013="",I3012,VLOOKUP(H3013,装备类型!A:B,2,FALSE))</f>
        <v>腿部</v>
      </c>
      <c r="J3013" s="90">
        <v>2</v>
      </c>
      <c r="K3013" s="90" t="s">
        <v>3181</v>
      </c>
      <c r="L3013" s="90" t="s">
        <v>4188</v>
      </c>
      <c r="O3013" s="90">
        <v>1</v>
      </c>
      <c r="P3013" s="90">
        <v>20</v>
      </c>
      <c r="Q3013" s="55">
        <f t="shared" si="96"/>
        <v>21</v>
      </c>
      <c r="R3013" s="90">
        <v>2</v>
      </c>
      <c r="T3013" s="90" t="s">
        <v>3516</v>
      </c>
      <c r="Y3013" s="90" t="str">
        <f>IF(VLOOKUP(I3013,属性值!A:F,2,FALSE)&lt;17,"",IF(P3013="","",INT(VLOOKUP(P3013,属性值!A:G,R3013+1,FALSE)*VLOOKUP(I3013,属性值!A:F,5,FALSE))))</f>
        <v/>
      </c>
      <c r="Z3013" s="90" t="str">
        <f t="shared" si="97"/>
        <v/>
      </c>
      <c r="AA3013" s="90">
        <f>IF(VLOOKUP(I3013,属性值!A:B,2,FALSE)&gt;16,"",IF(P3013="","",INT(VLOOKUP(P3013,属性值!I:O,R3013+1,FALSE)*VLOOKUP(I3013,属性值!A:D,3,FALSE))))</f>
        <v>228</v>
      </c>
      <c r="AB3013" s="90">
        <f>IF(VLOOKUP(I3013,属性值!A:B,2,FALSE)&gt;16,"",IF(P3013="","",INT(VLOOKUP(P3013,属性值!I:O,R3013+1,FALSE)*VLOOKUP(I3013,属性值!A:D,4,FALSE))))</f>
        <v>114</v>
      </c>
      <c r="AC3013" s="90">
        <v>58</v>
      </c>
      <c r="AD3013" s="90" t="str">
        <f>IF(AC3013="","",VLOOKUP(AC3013,状态名词!A:C,2,FALSE))</f>
        <v>vit</v>
      </c>
      <c r="AE3013" s="90" t="str">
        <f>IF(AC3013="","",VLOOKUP(AC3013,状态名词!A:C,3,FALSE))</f>
        <v>体力</v>
      </c>
      <c r="AF3013" s="90">
        <v>40</v>
      </c>
    </row>
    <row r="3014" spans="1:32">
      <c r="I3014" s="90" t="str">
        <f>IF(H3014="",I3013,VLOOKUP(H3014,装备类型!A:B,2,FALSE))</f>
        <v>腿部</v>
      </c>
      <c r="J3014" s="90">
        <v>3</v>
      </c>
      <c r="K3014" s="90" t="s">
        <v>3182</v>
      </c>
      <c r="L3014" s="90" t="s">
        <v>4188</v>
      </c>
      <c r="O3014" s="90">
        <v>1</v>
      </c>
      <c r="P3014" s="90">
        <v>30</v>
      </c>
      <c r="Q3014" s="55">
        <f t="shared" si="96"/>
        <v>33</v>
      </c>
      <c r="R3014" s="90">
        <v>3</v>
      </c>
      <c r="T3014" s="90" t="s">
        <v>3516</v>
      </c>
      <c r="Y3014" s="90" t="str">
        <f>IF(VLOOKUP(I3014,属性值!A:F,2,FALSE)&lt;17,"",IF(P3014="","",INT(VLOOKUP(P3014,属性值!A:G,R3014+1,FALSE)*VLOOKUP(I3014,属性值!A:F,5,FALSE))))</f>
        <v/>
      </c>
      <c r="Z3014" s="90" t="str">
        <f t="shared" si="97"/>
        <v/>
      </c>
      <c r="AA3014" s="90">
        <f>IF(VLOOKUP(I3014,属性值!A:B,2,FALSE)&gt;16,"",IF(P3014="","",INT(VLOOKUP(P3014,属性值!I:O,R3014+1,FALSE)*VLOOKUP(I3014,属性值!A:D,3,FALSE))))</f>
        <v>342</v>
      </c>
      <c r="AB3014" s="90">
        <f>IF(VLOOKUP(I3014,属性值!A:B,2,FALSE)&gt;16,"",IF(P3014="","",INT(VLOOKUP(P3014,属性值!I:O,R3014+1,FALSE)*VLOOKUP(I3014,属性值!A:D,4,FALSE))))</f>
        <v>171</v>
      </c>
      <c r="AC3014" s="90">
        <v>58</v>
      </c>
      <c r="AD3014" s="90" t="str">
        <f>IF(AC3014="","",VLOOKUP(AC3014,状态名词!A:C,2,FALSE))</f>
        <v>vit</v>
      </c>
      <c r="AE3014" s="90" t="str">
        <f>IF(AC3014="","",VLOOKUP(AC3014,状态名词!A:C,3,FALSE))</f>
        <v>体力</v>
      </c>
      <c r="AF3014" s="90">
        <v>50</v>
      </c>
    </row>
    <row r="3015" spans="1:32">
      <c r="I3015" s="90" t="str">
        <f>IF(H3015="",I3014,VLOOKUP(H3015,装备类型!A:B,2,FALSE))</f>
        <v>腿部</v>
      </c>
      <c r="L3015" s="90" t="s">
        <v>225</v>
      </c>
      <c r="Q3015" s="55" t="str">
        <f t="shared" si="96"/>
        <v/>
      </c>
      <c r="Y3015" s="90" t="str">
        <f>IF(VLOOKUP(I3015,属性值!A:F,2,FALSE)&lt;17,"",IF(P3015="","",INT(VLOOKUP(P3015,属性值!A:G,R3015+1,FALSE)*VLOOKUP(I3015,属性值!A:F,5,FALSE))))</f>
        <v/>
      </c>
      <c r="Z3015" s="90" t="str">
        <f t="shared" si="97"/>
        <v/>
      </c>
      <c r="AA3015" s="90" t="str">
        <f>IF(VLOOKUP(I3015,属性值!A:B,2,FALSE)&gt;16,"",IF(P3015="","",INT(VLOOKUP(P3015,属性值!I:O,R3015+1,FALSE)*VLOOKUP(I3015,属性值!A:D,3,FALSE))))</f>
        <v/>
      </c>
      <c r="AB3015" s="90" t="str">
        <f>IF(VLOOKUP(I3015,属性值!A:B,2,FALSE)&gt;16,"",IF(P3015="","",INT(VLOOKUP(P3015,属性值!I:O,R3015+1,FALSE)*VLOOKUP(I3015,属性值!A:D,4,FALSE))))</f>
        <v/>
      </c>
      <c r="AC3015" s="90">
        <v>21</v>
      </c>
      <c r="AD3015" s="90" t="str">
        <f>IF(AC3015="","",VLOOKUP(AC3015,状态名词!A:C,2,FALSE))</f>
        <v>speed</v>
      </c>
      <c r="AE3015" s="90" t="str">
        <f>IF(AC3015="","",VLOOKUP(AC3015,状态名词!A:C,3,FALSE))</f>
        <v>速度+</v>
      </c>
      <c r="AF3015" s="90">
        <v>250</v>
      </c>
    </row>
    <row r="3016" spans="1:32">
      <c r="I3016" s="90" t="str">
        <f>IF(H3016="",I3015,VLOOKUP(H3016,装备类型!A:B,2,FALSE))</f>
        <v>腿部</v>
      </c>
      <c r="J3016" s="90">
        <v>4</v>
      </c>
      <c r="K3016" s="90" t="s">
        <v>3183</v>
      </c>
      <c r="L3016" s="90" t="s">
        <v>4188</v>
      </c>
      <c r="O3016" s="90">
        <v>1</v>
      </c>
      <c r="P3016" s="90">
        <v>40</v>
      </c>
      <c r="Q3016" s="55">
        <f t="shared" si="96"/>
        <v>45</v>
      </c>
      <c r="R3016" s="90">
        <v>4</v>
      </c>
      <c r="T3016" s="90" t="s">
        <v>3516</v>
      </c>
      <c r="Y3016" s="90" t="str">
        <f>IF(VLOOKUP(I3016,属性值!A:F,2,FALSE)&lt;17,"",IF(P3016="","",INT(VLOOKUP(P3016,属性值!A:G,R3016+1,FALSE)*VLOOKUP(I3016,属性值!A:F,5,FALSE))))</f>
        <v/>
      </c>
      <c r="Z3016" s="90" t="str">
        <f t="shared" si="97"/>
        <v/>
      </c>
      <c r="AA3016" s="90">
        <f>IF(VLOOKUP(I3016,属性值!A:B,2,FALSE)&gt;16,"",IF(P3016="","",INT(VLOOKUP(P3016,属性值!I:O,R3016+1,FALSE)*VLOOKUP(I3016,属性值!A:D,3,FALSE))))</f>
        <v>572</v>
      </c>
      <c r="AB3016" s="90">
        <f>IF(VLOOKUP(I3016,属性值!A:B,2,FALSE)&gt;16,"",IF(P3016="","",INT(VLOOKUP(P3016,属性值!I:O,R3016+1,FALSE)*VLOOKUP(I3016,属性值!A:D,4,FALSE))))</f>
        <v>286</v>
      </c>
      <c r="AC3016" s="90">
        <v>58</v>
      </c>
      <c r="AD3016" s="90" t="str">
        <f>IF(AC3016="","",VLOOKUP(AC3016,状态名词!A:C,2,FALSE))</f>
        <v>vit</v>
      </c>
      <c r="AE3016" s="90" t="str">
        <f>IF(AC3016="","",VLOOKUP(AC3016,状态名词!A:C,3,FALSE))</f>
        <v>体力</v>
      </c>
      <c r="AF3016" s="90">
        <v>60</v>
      </c>
    </row>
    <row r="3017" spans="1:32">
      <c r="I3017" s="90" t="str">
        <f>IF(H3017="",I3016,VLOOKUP(H3017,装备类型!A:B,2,FALSE))</f>
        <v>腿部</v>
      </c>
      <c r="L3017" s="90" t="s">
        <v>225</v>
      </c>
      <c r="Q3017" s="55" t="str">
        <f t="shared" si="96"/>
        <v/>
      </c>
      <c r="Y3017" s="90" t="str">
        <f>IF(VLOOKUP(I3017,属性值!A:F,2,FALSE)&lt;17,"",IF(P3017="","",INT(VLOOKUP(P3017,属性值!A:G,R3017+1,FALSE)*VLOOKUP(I3017,属性值!A:F,5,FALSE))))</f>
        <v/>
      </c>
      <c r="Z3017" s="90" t="str">
        <f t="shared" si="97"/>
        <v/>
      </c>
      <c r="AA3017" s="90" t="str">
        <f>IF(VLOOKUP(I3017,属性值!A:B,2,FALSE)&gt;16,"",IF(P3017="","",INT(VLOOKUP(P3017,属性值!I:O,R3017+1,FALSE)*VLOOKUP(I3017,属性值!A:D,3,FALSE))))</f>
        <v/>
      </c>
      <c r="AB3017" s="90" t="str">
        <f>IF(VLOOKUP(I3017,属性值!A:B,2,FALSE)&gt;16,"",IF(P3017="","",INT(VLOOKUP(P3017,属性值!I:O,R3017+1,FALSE)*VLOOKUP(I3017,属性值!A:D,4,FALSE))))</f>
        <v/>
      </c>
      <c r="AC3017" s="90">
        <v>21</v>
      </c>
      <c r="AD3017" s="90" t="str">
        <f>IF(AC3017="","",VLOOKUP(AC3017,状态名词!A:C,2,FALSE))</f>
        <v>speed</v>
      </c>
      <c r="AE3017" s="90" t="str">
        <f>IF(AC3017="","",VLOOKUP(AC3017,状态名词!A:C,3,FALSE))</f>
        <v>速度+</v>
      </c>
      <c r="AF3017" s="90">
        <v>300</v>
      </c>
    </row>
    <row r="3018" spans="1:32">
      <c r="I3018" s="90" t="str">
        <f>IF(H3018="",I3017,VLOOKUP(H3018,装备类型!A:B,2,FALSE))</f>
        <v>腿部</v>
      </c>
      <c r="L3018" s="90" t="s">
        <v>225</v>
      </c>
      <c r="Q3018" s="55" t="str">
        <f t="shared" si="96"/>
        <v/>
      </c>
      <c r="Y3018" s="90" t="str">
        <f>IF(VLOOKUP(I3018,属性值!A:F,2,FALSE)&lt;17,"",IF(P3018="","",INT(VLOOKUP(P3018,属性值!A:G,R3018+1,FALSE)*VLOOKUP(I3018,属性值!A:F,5,FALSE))))</f>
        <v/>
      </c>
      <c r="Z3018" s="90" t="str">
        <f t="shared" si="97"/>
        <v/>
      </c>
      <c r="AA3018" s="90" t="str">
        <f>IF(VLOOKUP(I3018,属性值!A:B,2,FALSE)&gt;16,"",IF(P3018="","",INT(VLOOKUP(P3018,属性值!I:O,R3018+1,FALSE)*VLOOKUP(I3018,属性值!A:D,3,FALSE))))</f>
        <v/>
      </c>
      <c r="AB3018" s="90" t="str">
        <f>IF(VLOOKUP(I3018,属性值!A:B,2,FALSE)&gt;16,"",IF(P3018="","",INT(VLOOKUP(P3018,属性值!I:O,R3018+1,FALSE)*VLOOKUP(I3018,属性值!A:D,4,FALSE))))</f>
        <v/>
      </c>
      <c r="AC3018" s="90">
        <v>70</v>
      </c>
      <c r="AD3018" s="90" t="str">
        <f>IF(AC3018="","",VLOOKUP(AC3018,状态名词!A:C,2,FALSE))</f>
        <v>eva</v>
      </c>
      <c r="AE3018" s="90" t="str">
        <f>IF(AC3018="","",VLOOKUP(AC3018,状态名词!A:C,3,FALSE))</f>
        <v>回避率</v>
      </c>
      <c r="AF3018" s="90">
        <v>140</v>
      </c>
    </row>
    <row r="3019" spans="1:32">
      <c r="I3019" s="90" t="str">
        <f>IF(H3019="",I3018,VLOOKUP(H3019,装备类型!A:B,2,FALSE))</f>
        <v>腿部</v>
      </c>
      <c r="J3019" s="90">
        <v>5</v>
      </c>
      <c r="K3019" s="90" t="s">
        <v>3184</v>
      </c>
      <c r="L3019" s="90" t="s">
        <v>4188</v>
      </c>
      <c r="O3019" s="90">
        <v>1</v>
      </c>
      <c r="P3019" s="90">
        <v>50</v>
      </c>
      <c r="Q3019" s="55">
        <f t="shared" si="96"/>
        <v>57</v>
      </c>
      <c r="R3019" s="90">
        <v>5</v>
      </c>
      <c r="T3019" s="90" t="s">
        <v>3516</v>
      </c>
      <c r="U3019" s="90">
        <v>33561</v>
      </c>
      <c r="Y3019" s="90" t="str">
        <f>IF(VLOOKUP(I3019,属性值!A:F,2,FALSE)&lt;17,"",IF(P3019="","",INT(VLOOKUP(P3019,属性值!A:G,R3019+1,FALSE)*VLOOKUP(I3019,属性值!A:F,5,FALSE))))</f>
        <v/>
      </c>
      <c r="Z3019" s="90" t="str">
        <f t="shared" si="97"/>
        <v/>
      </c>
      <c r="AA3019" s="90">
        <f>IF(VLOOKUP(I3019,属性值!A:B,2,FALSE)&gt;16,"",IF(P3019="","",INT(VLOOKUP(P3019,属性值!I:O,R3019+1,FALSE)*VLOOKUP(I3019,属性值!A:D,3,FALSE))))</f>
        <v>979</v>
      </c>
      <c r="AB3019" s="90">
        <f>IF(VLOOKUP(I3019,属性值!A:B,2,FALSE)&gt;16,"",IF(P3019="","",INT(VLOOKUP(P3019,属性值!I:O,R3019+1,FALSE)*VLOOKUP(I3019,属性值!A:D,4,FALSE))))</f>
        <v>489</v>
      </c>
      <c r="AC3019" s="90">
        <v>58</v>
      </c>
      <c r="AD3019" s="90" t="str">
        <f>IF(AC3019="","",VLOOKUP(AC3019,状态名词!A:C,2,FALSE))</f>
        <v>vit</v>
      </c>
      <c r="AE3019" s="90" t="str">
        <f>IF(AC3019="","",VLOOKUP(AC3019,状态名词!A:C,3,FALSE))</f>
        <v>体力</v>
      </c>
      <c r="AF3019" s="90">
        <v>80</v>
      </c>
    </row>
    <row r="3020" spans="1:32">
      <c r="I3020" s="90" t="str">
        <f>IF(H3020="",I3019,VLOOKUP(H3020,装备类型!A:B,2,FALSE))</f>
        <v>腿部</v>
      </c>
      <c r="L3020" s="90" t="s">
        <v>225</v>
      </c>
      <c r="Q3020" s="55" t="str">
        <f t="shared" si="96"/>
        <v/>
      </c>
      <c r="Y3020" s="90" t="str">
        <f>IF(VLOOKUP(I3020,属性值!A:F,2,FALSE)&lt;17,"",IF(P3020="","",INT(VLOOKUP(P3020,属性值!A:G,R3020+1,FALSE)*VLOOKUP(I3020,属性值!A:F,5,FALSE))))</f>
        <v/>
      </c>
      <c r="Z3020" s="90" t="str">
        <f t="shared" si="97"/>
        <v/>
      </c>
      <c r="AA3020" s="90" t="str">
        <f>IF(VLOOKUP(I3020,属性值!A:B,2,FALSE)&gt;16,"",IF(P3020="","",INT(VLOOKUP(P3020,属性值!I:O,R3020+1,FALSE)*VLOOKUP(I3020,属性值!A:D,3,FALSE))))</f>
        <v/>
      </c>
      <c r="AB3020" s="90" t="str">
        <f>IF(VLOOKUP(I3020,属性值!A:B,2,FALSE)&gt;16,"",IF(P3020="","",INT(VLOOKUP(P3020,属性值!I:O,R3020+1,FALSE)*VLOOKUP(I3020,属性值!A:D,4,FALSE))))</f>
        <v/>
      </c>
      <c r="AC3020" s="90">
        <v>21</v>
      </c>
      <c r="AD3020" s="90" t="str">
        <f>IF(AC3020="","",VLOOKUP(AC3020,状态名词!A:C,2,FALSE))</f>
        <v>speed</v>
      </c>
      <c r="AE3020" s="90" t="str">
        <f>IF(AC3020="","",VLOOKUP(AC3020,状态名词!A:C,3,FALSE))</f>
        <v>速度+</v>
      </c>
      <c r="AF3020" s="90">
        <v>400</v>
      </c>
    </row>
    <row r="3021" spans="1:32">
      <c r="I3021" s="90" t="str">
        <f>IF(H3021="",I3020,VLOOKUP(H3021,装备类型!A:B,2,FALSE))</f>
        <v>腿部</v>
      </c>
      <c r="L3021" s="90" t="s">
        <v>225</v>
      </c>
      <c r="Q3021" s="55" t="str">
        <f t="shared" si="96"/>
        <v/>
      </c>
      <c r="Y3021" s="90" t="str">
        <f>IF(VLOOKUP(I3021,属性值!A:F,2,FALSE)&lt;17,"",IF(P3021="","",INT(VLOOKUP(P3021,属性值!A:G,R3021+1,FALSE)*VLOOKUP(I3021,属性值!A:F,5,FALSE))))</f>
        <v/>
      </c>
      <c r="Z3021" s="90" t="str">
        <f t="shared" si="97"/>
        <v/>
      </c>
      <c r="AA3021" s="90" t="str">
        <f>IF(VLOOKUP(I3021,属性值!A:B,2,FALSE)&gt;16,"",IF(P3021="","",INT(VLOOKUP(P3021,属性值!I:O,R3021+1,FALSE)*VLOOKUP(I3021,属性值!A:D,3,FALSE))))</f>
        <v/>
      </c>
      <c r="AB3021" s="90" t="str">
        <f>IF(VLOOKUP(I3021,属性值!A:B,2,FALSE)&gt;16,"",IF(P3021="","",INT(VLOOKUP(P3021,属性值!I:O,R3021+1,FALSE)*VLOOKUP(I3021,属性值!A:D,4,FALSE))))</f>
        <v/>
      </c>
      <c r="AC3021" s="90">
        <v>70</v>
      </c>
      <c r="AD3021" s="90" t="str">
        <f>IF(AC3021="","",VLOOKUP(AC3021,状态名词!A:C,2,FALSE))</f>
        <v>eva</v>
      </c>
      <c r="AE3021" s="90" t="str">
        <f>IF(AC3021="","",VLOOKUP(AC3021,状态名词!A:C,3,FALSE))</f>
        <v>回避率</v>
      </c>
      <c r="AF3021" s="90">
        <v>200</v>
      </c>
    </row>
    <row r="3022" spans="1:32">
      <c r="I3022" s="90" t="str">
        <f>IF(H3022="",I3021,VLOOKUP(H3022,装备类型!A:B,2,FALSE))</f>
        <v>腿部</v>
      </c>
      <c r="J3022" s="90">
        <v>6</v>
      </c>
      <c r="K3022" s="90" t="s">
        <v>3185</v>
      </c>
      <c r="L3022" s="90" t="s">
        <v>4188</v>
      </c>
      <c r="O3022" s="90">
        <v>1</v>
      </c>
      <c r="P3022" s="90">
        <v>60</v>
      </c>
      <c r="Q3022" s="55">
        <f t="shared" si="96"/>
        <v>67</v>
      </c>
      <c r="R3022" s="90">
        <v>5</v>
      </c>
      <c r="T3022" s="90" t="s">
        <v>3516</v>
      </c>
      <c r="U3022" s="90">
        <v>33562</v>
      </c>
      <c r="Y3022" s="90" t="str">
        <f>IF(VLOOKUP(I3022,属性值!A:F,2,FALSE)&lt;17,"",IF(P3022="","",INT(VLOOKUP(P3022,属性值!A:G,R3022+1,FALSE)*VLOOKUP(I3022,属性值!A:F,5,FALSE))))</f>
        <v/>
      </c>
      <c r="Z3022" s="90" t="str">
        <f t="shared" si="97"/>
        <v/>
      </c>
      <c r="AA3022" s="90">
        <f>IF(VLOOKUP(I3022,属性值!A:B,2,FALSE)&gt;16,"",IF(P3022="","",INT(VLOOKUP(P3022,属性值!I:O,R3022+1,FALSE)*VLOOKUP(I3022,属性值!A:D,3,FALSE))))</f>
        <v>1285</v>
      </c>
      <c r="AB3022" s="90">
        <f>IF(VLOOKUP(I3022,属性值!A:B,2,FALSE)&gt;16,"",IF(P3022="","",INT(VLOOKUP(P3022,属性值!I:O,R3022+1,FALSE)*VLOOKUP(I3022,属性值!A:D,4,FALSE))))</f>
        <v>642</v>
      </c>
      <c r="AC3022" s="90">
        <v>58</v>
      </c>
      <c r="AD3022" s="90" t="str">
        <f>IF(AC3022="","",VLOOKUP(AC3022,状态名词!A:C,2,FALSE))</f>
        <v>vit</v>
      </c>
      <c r="AE3022" s="90" t="str">
        <f>IF(AC3022="","",VLOOKUP(AC3022,状态名词!A:C,3,FALSE))</f>
        <v>体力</v>
      </c>
      <c r="AF3022" s="90">
        <v>85</v>
      </c>
    </row>
    <row r="3023" spans="1:32">
      <c r="I3023" s="90" t="str">
        <f>IF(H3023="",I3022,VLOOKUP(H3023,装备类型!A:B,2,FALSE))</f>
        <v>腿部</v>
      </c>
      <c r="L3023" s="90" t="s">
        <v>225</v>
      </c>
      <c r="Q3023" s="55" t="str">
        <f t="shared" si="96"/>
        <v/>
      </c>
      <c r="Y3023" s="90" t="str">
        <f>IF(VLOOKUP(I3023,属性值!A:F,2,FALSE)&lt;17,"",IF(P3023="","",INT(VLOOKUP(P3023,属性值!A:G,R3023+1,FALSE)*VLOOKUP(I3023,属性值!A:F,5,FALSE))))</f>
        <v/>
      </c>
      <c r="Z3023" s="90" t="str">
        <f t="shared" si="97"/>
        <v/>
      </c>
      <c r="AA3023" s="90" t="str">
        <f>IF(VLOOKUP(I3023,属性值!A:B,2,FALSE)&gt;16,"",IF(P3023="","",INT(VLOOKUP(P3023,属性值!I:O,R3023+1,FALSE)*VLOOKUP(I3023,属性值!A:D,3,FALSE))))</f>
        <v/>
      </c>
      <c r="AB3023" s="90" t="str">
        <f>IF(VLOOKUP(I3023,属性值!A:B,2,FALSE)&gt;16,"",IF(P3023="","",INT(VLOOKUP(P3023,属性值!I:O,R3023+1,FALSE)*VLOOKUP(I3023,属性值!A:D,4,FALSE))))</f>
        <v/>
      </c>
      <c r="AC3023" s="90">
        <v>21</v>
      </c>
      <c r="AD3023" s="90" t="str">
        <f>IF(AC3023="","",VLOOKUP(AC3023,状态名词!A:C,2,FALSE))</f>
        <v>speed</v>
      </c>
      <c r="AE3023" s="90" t="str">
        <f>IF(AC3023="","",VLOOKUP(AC3023,状态名词!A:C,3,FALSE))</f>
        <v>速度+</v>
      </c>
      <c r="AF3023" s="90">
        <v>440</v>
      </c>
    </row>
    <row r="3024" spans="1:32">
      <c r="I3024" s="90" t="str">
        <f>IF(H3024="",I3023,VLOOKUP(H3024,装备类型!A:B,2,FALSE))</f>
        <v>腿部</v>
      </c>
      <c r="L3024" s="90" t="s">
        <v>225</v>
      </c>
      <c r="Q3024" s="55" t="str">
        <f t="shared" si="96"/>
        <v/>
      </c>
      <c r="Y3024" s="90" t="str">
        <f>IF(VLOOKUP(I3024,属性值!A:F,2,FALSE)&lt;17,"",IF(P3024="","",INT(VLOOKUP(P3024,属性值!A:G,R3024+1,FALSE)*VLOOKUP(I3024,属性值!A:F,5,FALSE))))</f>
        <v/>
      </c>
      <c r="Z3024" s="90" t="str">
        <f t="shared" si="97"/>
        <v/>
      </c>
      <c r="AA3024" s="90" t="str">
        <f>IF(VLOOKUP(I3024,属性值!A:B,2,FALSE)&gt;16,"",IF(P3024="","",INT(VLOOKUP(P3024,属性值!I:O,R3024+1,FALSE)*VLOOKUP(I3024,属性值!A:D,3,FALSE))))</f>
        <v/>
      </c>
      <c r="AB3024" s="90" t="str">
        <f>IF(VLOOKUP(I3024,属性值!A:B,2,FALSE)&gt;16,"",IF(P3024="","",INT(VLOOKUP(P3024,属性值!I:O,R3024+1,FALSE)*VLOOKUP(I3024,属性值!A:D,4,FALSE))))</f>
        <v/>
      </c>
      <c r="AC3024" s="90">
        <v>70</v>
      </c>
      <c r="AD3024" s="90" t="str">
        <f>IF(AC3024="","",VLOOKUP(AC3024,状态名词!A:C,2,FALSE))</f>
        <v>eva</v>
      </c>
      <c r="AE3024" s="90" t="str">
        <f>IF(AC3024="","",VLOOKUP(AC3024,状态名词!A:C,3,FALSE))</f>
        <v>回避率</v>
      </c>
      <c r="AF3024" s="90">
        <v>220</v>
      </c>
    </row>
    <row r="3025" spans="1:32">
      <c r="A3025" s="90">
        <v>16334</v>
      </c>
      <c r="B3025" s="90">
        <v>10</v>
      </c>
      <c r="C3025" s="90">
        <v>1</v>
      </c>
      <c r="D3025" s="90">
        <v>10</v>
      </c>
      <c r="E3025" s="90">
        <v>3</v>
      </c>
      <c r="H3025" s="90">
        <v>14</v>
      </c>
      <c r="I3025" s="90" t="str">
        <f>IF(H3025="",I3024,VLOOKUP(H3025,装备类型!A:B,2,FALSE))</f>
        <v>戒指</v>
      </c>
      <c r="J3025" s="90">
        <v>1</v>
      </c>
      <c r="K3025" s="90" t="s">
        <v>3022</v>
      </c>
      <c r="L3025" s="90" t="s">
        <v>6489</v>
      </c>
      <c r="O3025" s="90">
        <v>1</v>
      </c>
      <c r="P3025" s="90">
        <v>10</v>
      </c>
      <c r="Q3025" s="55">
        <f t="shared" si="96"/>
        <v>10</v>
      </c>
      <c r="R3025" s="90">
        <v>1</v>
      </c>
      <c r="T3025" s="90" t="s">
        <v>3322</v>
      </c>
      <c r="Y3025" s="90" t="str">
        <f>IF(VLOOKUP(I3025,属性值!A:F,2,FALSE)&lt;17,"",IF(P3025="","",INT(VLOOKUP(P3025,属性值!A:G,R3025+1,FALSE)*VLOOKUP(I3025,属性值!A:F,5,FALSE))))</f>
        <v/>
      </c>
      <c r="Z3025" s="90" t="str">
        <f t="shared" si="97"/>
        <v/>
      </c>
      <c r="AA3025" s="90">
        <f>IF(VLOOKUP(I3025,属性值!A:B,2,FALSE)&gt;16,"",IF(P3025="","",INT(VLOOKUP(P3025,属性值!I:O,R3025+1,FALSE)*VLOOKUP(I3025,属性值!A:D,3,FALSE))))</f>
        <v>65</v>
      </c>
      <c r="AB3025" s="90">
        <f>IF(VLOOKUP(I3025,属性值!A:B,2,FALSE)&gt;16,"",IF(P3025="","",INT(VLOOKUP(P3025,属性值!I:O,R3025+1,FALSE)*VLOOKUP(I3025,属性值!A:D,4,FALSE))))</f>
        <v>130</v>
      </c>
      <c r="AD3025" s="90" t="str">
        <f>IF(AC3025="","",VLOOKUP(AC3025,状态名词!A:C,2,FALSE))</f>
        <v/>
      </c>
      <c r="AE3025" s="90" t="str">
        <f>IF(AC3025="","",VLOOKUP(AC3025,状态名词!A:C,3,FALSE))</f>
        <v/>
      </c>
    </row>
    <row r="3026" spans="1:32">
      <c r="I3026" s="90" t="str">
        <f>IF(H3026="",I3025,VLOOKUP(H3026,装备类型!A:B,2,FALSE))</f>
        <v>戒指</v>
      </c>
      <c r="J3026" s="90">
        <v>2</v>
      </c>
      <c r="K3026" s="90" t="s">
        <v>3023</v>
      </c>
      <c r="L3026" s="90" t="s">
        <v>4188</v>
      </c>
      <c r="O3026" s="90">
        <v>1</v>
      </c>
      <c r="P3026" s="90">
        <v>20</v>
      </c>
      <c r="Q3026" s="55">
        <f t="shared" si="96"/>
        <v>21</v>
      </c>
      <c r="R3026" s="90">
        <v>2</v>
      </c>
      <c r="T3026" s="90" t="s">
        <v>3322</v>
      </c>
      <c r="Y3026" s="90" t="str">
        <f>IF(VLOOKUP(I3026,属性值!A:F,2,FALSE)&lt;17,"",IF(P3026="","",INT(VLOOKUP(P3026,属性值!A:G,R3026+1,FALSE)*VLOOKUP(I3026,属性值!A:F,5,FALSE))))</f>
        <v/>
      </c>
      <c r="Z3026" s="90" t="str">
        <f t="shared" si="97"/>
        <v/>
      </c>
      <c r="AA3026" s="90">
        <f>IF(VLOOKUP(I3026,属性值!A:B,2,FALSE)&gt;16,"",IF(P3026="","",INT(VLOOKUP(P3026,属性值!I:O,R3026+1,FALSE)*VLOOKUP(I3026,属性值!A:D,3,FALSE))))</f>
        <v>114</v>
      </c>
      <c r="AB3026" s="90">
        <f>IF(VLOOKUP(I3026,属性值!A:B,2,FALSE)&gt;16,"",IF(P3026="","",INT(VLOOKUP(P3026,属性值!I:O,R3026+1,FALSE)*VLOOKUP(I3026,属性值!A:D,4,FALSE))))</f>
        <v>228</v>
      </c>
      <c r="AC3026" s="90">
        <v>54</v>
      </c>
      <c r="AD3026" s="90" t="str">
        <f>IF(AC3026="","",VLOOKUP(AC3026,状态名词!A:C,2,FALSE))</f>
        <v>spi</v>
      </c>
      <c r="AE3026" s="90" t="str">
        <f>IF(AC3026="","",VLOOKUP(AC3026,状态名词!A:C,3,FALSE))</f>
        <v>精神</v>
      </c>
      <c r="AF3026" s="90">
        <v>60</v>
      </c>
    </row>
    <row r="3027" spans="1:32">
      <c r="I3027" s="90" t="str">
        <f>IF(H3027="",I3026,VLOOKUP(H3027,装备类型!A:B,2,FALSE))</f>
        <v>戒指</v>
      </c>
      <c r="J3027" s="90">
        <v>3</v>
      </c>
      <c r="K3027" s="90" t="s">
        <v>3024</v>
      </c>
      <c r="L3027" s="90" t="s">
        <v>4188</v>
      </c>
      <c r="O3027" s="90">
        <v>1</v>
      </c>
      <c r="P3027" s="90">
        <v>30</v>
      </c>
      <c r="Q3027" s="55">
        <f t="shared" si="96"/>
        <v>33</v>
      </c>
      <c r="R3027" s="90">
        <v>3</v>
      </c>
      <c r="T3027" s="90" t="s">
        <v>3322</v>
      </c>
      <c r="Y3027" s="90" t="str">
        <f>IF(VLOOKUP(I3027,属性值!A:F,2,FALSE)&lt;17,"",IF(P3027="","",INT(VLOOKUP(P3027,属性值!A:G,R3027+1,FALSE)*VLOOKUP(I3027,属性值!A:F,5,FALSE))))</f>
        <v/>
      </c>
      <c r="Z3027" s="90" t="str">
        <f t="shared" si="97"/>
        <v/>
      </c>
      <c r="AA3027" s="90">
        <f>IF(VLOOKUP(I3027,属性值!A:B,2,FALSE)&gt;16,"",IF(P3027="","",INT(VLOOKUP(P3027,属性值!I:O,R3027+1,FALSE)*VLOOKUP(I3027,属性值!A:D,3,FALSE))))</f>
        <v>171</v>
      </c>
      <c r="AB3027" s="90">
        <f>IF(VLOOKUP(I3027,属性值!A:B,2,FALSE)&gt;16,"",IF(P3027="","",INT(VLOOKUP(P3027,属性值!I:O,R3027+1,FALSE)*VLOOKUP(I3027,属性值!A:D,4,FALSE))))</f>
        <v>342</v>
      </c>
      <c r="AC3027" s="90">
        <v>54</v>
      </c>
      <c r="AD3027" s="90" t="str">
        <f>IF(AC3027="","",VLOOKUP(AC3027,状态名词!A:C,2,FALSE))</f>
        <v>spi</v>
      </c>
      <c r="AE3027" s="90" t="str">
        <f>IF(AC3027="","",VLOOKUP(AC3027,状态名词!A:C,3,FALSE))</f>
        <v>精神</v>
      </c>
      <c r="AF3027" s="90">
        <v>80</v>
      </c>
    </row>
    <row r="3028" spans="1:32">
      <c r="I3028" s="90" t="str">
        <f>IF(H3028="",I3027,VLOOKUP(H3028,装备类型!A:B,2,FALSE))</f>
        <v>戒指</v>
      </c>
      <c r="L3028" s="90" t="s">
        <v>225</v>
      </c>
      <c r="Q3028" s="55" t="str">
        <f t="shared" si="96"/>
        <v/>
      </c>
      <c r="Y3028" s="90" t="str">
        <f>IF(VLOOKUP(I3028,属性值!A:F,2,FALSE)&lt;17,"",IF(P3028="","",INT(VLOOKUP(P3028,属性值!A:G,R3028+1,FALSE)*VLOOKUP(I3028,属性值!A:F,5,FALSE))))</f>
        <v/>
      </c>
      <c r="Z3028" s="90" t="str">
        <f t="shared" si="97"/>
        <v/>
      </c>
      <c r="AA3028" s="90" t="str">
        <f>IF(VLOOKUP(I3028,属性值!A:B,2,FALSE)&gt;16,"",IF(P3028="","",INT(VLOOKUP(P3028,属性值!I:O,R3028+1,FALSE)*VLOOKUP(I3028,属性值!A:D,3,FALSE))))</f>
        <v/>
      </c>
      <c r="AB3028" s="90" t="str">
        <f>IF(VLOOKUP(I3028,属性值!A:B,2,FALSE)&gt;16,"",IF(P3028="","",INT(VLOOKUP(P3028,属性值!I:O,R3028+1,FALSE)*VLOOKUP(I3028,属性值!A:D,4,FALSE))))</f>
        <v/>
      </c>
      <c r="AC3028" s="90">
        <v>23</v>
      </c>
      <c r="AD3028" s="90" t="str">
        <f>IF(AC3028="","",VLOOKUP(AC3028,状态名词!A:C,2,FALSE))</f>
        <v>steal</v>
      </c>
      <c r="AE3028" s="90" t="str">
        <f>IF(AC3028="","",VLOOKUP(AC3028,状态名词!A:C,3,FALSE))</f>
        <v>生命偷取</v>
      </c>
      <c r="AF3028" s="90">
        <v>250</v>
      </c>
    </row>
    <row r="3029" spans="1:32">
      <c r="I3029" s="90" t="str">
        <f>IF(H3029="",I3028,VLOOKUP(H3029,装备类型!A:B,2,FALSE))</f>
        <v>戒指</v>
      </c>
      <c r="J3029" s="90">
        <v>4</v>
      </c>
      <c r="K3029" s="90" t="s">
        <v>3025</v>
      </c>
      <c r="L3029" s="90" t="s">
        <v>4188</v>
      </c>
      <c r="O3029" s="90">
        <v>1</v>
      </c>
      <c r="P3029" s="90">
        <v>40</v>
      </c>
      <c r="Q3029" s="55">
        <f t="shared" si="96"/>
        <v>45</v>
      </c>
      <c r="R3029" s="90">
        <v>4</v>
      </c>
      <c r="T3029" s="90" t="s">
        <v>3322</v>
      </c>
      <c r="Y3029" s="90" t="str">
        <f>IF(VLOOKUP(I3029,属性值!A:F,2,FALSE)&lt;17,"",IF(P3029="","",INT(VLOOKUP(P3029,属性值!A:G,R3029+1,FALSE)*VLOOKUP(I3029,属性值!A:F,5,FALSE))))</f>
        <v/>
      </c>
      <c r="Z3029" s="90" t="str">
        <f t="shared" si="97"/>
        <v/>
      </c>
      <c r="AA3029" s="90">
        <f>IF(VLOOKUP(I3029,属性值!A:B,2,FALSE)&gt;16,"",IF(P3029="","",INT(VLOOKUP(P3029,属性值!I:O,R3029+1,FALSE)*VLOOKUP(I3029,属性值!A:D,3,FALSE))))</f>
        <v>286</v>
      </c>
      <c r="AB3029" s="90">
        <f>IF(VLOOKUP(I3029,属性值!A:B,2,FALSE)&gt;16,"",IF(P3029="","",INT(VLOOKUP(P3029,属性值!I:O,R3029+1,FALSE)*VLOOKUP(I3029,属性值!A:D,4,FALSE))))</f>
        <v>572</v>
      </c>
      <c r="AC3029" s="90">
        <v>54</v>
      </c>
      <c r="AD3029" s="90" t="str">
        <f>IF(AC3029="","",VLOOKUP(AC3029,状态名词!A:C,2,FALSE))</f>
        <v>spi</v>
      </c>
      <c r="AE3029" s="90" t="str">
        <f>IF(AC3029="","",VLOOKUP(AC3029,状态名词!A:C,3,FALSE))</f>
        <v>精神</v>
      </c>
      <c r="AF3029" s="90">
        <v>100</v>
      </c>
    </row>
    <row r="3030" spans="1:32">
      <c r="I3030" s="90" t="str">
        <f>IF(H3030="",I3029,VLOOKUP(H3030,装备类型!A:B,2,FALSE))</f>
        <v>戒指</v>
      </c>
      <c r="L3030" s="90" t="s">
        <v>225</v>
      </c>
      <c r="Q3030" s="55" t="str">
        <f t="shared" si="96"/>
        <v/>
      </c>
      <c r="Y3030" s="90" t="str">
        <f>IF(VLOOKUP(I3030,属性值!A:F,2,FALSE)&lt;17,"",IF(P3030="","",INT(VLOOKUP(P3030,属性值!A:G,R3030+1,FALSE)*VLOOKUP(I3030,属性值!A:F,5,FALSE))))</f>
        <v/>
      </c>
      <c r="Z3030" s="90" t="str">
        <f t="shared" si="97"/>
        <v/>
      </c>
      <c r="AA3030" s="90" t="str">
        <f>IF(VLOOKUP(I3030,属性值!A:B,2,FALSE)&gt;16,"",IF(P3030="","",INT(VLOOKUP(P3030,属性值!I:O,R3030+1,FALSE)*VLOOKUP(I3030,属性值!A:D,3,FALSE))))</f>
        <v/>
      </c>
      <c r="AB3030" s="90" t="str">
        <f>IF(VLOOKUP(I3030,属性值!A:B,2,FALSE)&gt;16,"",IF(P3030="","",INT(VLOOKUP(P3030,属性值!I:O,R3030+1,FALSE)*VLOOKUP(I3030,属性值!A:D,4,FALSE))))</f>
        <v/>
      </c>
      <c r="AC3030" s="90">
        <v>23</v>
      </c>
      <c r="AD3030" s="90" t="str">
        <f>IF(AC3030="","",VLOOKUP(AC3030,状态名词!A:C,2,FALSE))</f>
        <v>steal</v>
      </c>
      <c r="AE3030" s="90" t="str">
        <f>IF(AC3030="","",VLOOKUP(AC3030,状态名词!A:C,3,FALSE))</f>
        <v>生命偷取</v>
      </c>
      <c r="AF3030" s="90">
        <v>300</v>
      </c>
    </row>
    <row r="3031" spans="1:32">
      <c r="I3031" s="90" t="str">
        <f>IF(H3031="",I3030,VLOOKUP(H3031,装备类型!A:B,2,FALSE))</f>
        <v>戒指</v>
      </c>
      <c r="L3031" s="90" t="s">
        <v>225</v>
      </c>
      <c r="Q3031" s="55" t="str">
        <f t="shared" ref="Q3031:Q3094" si="98">IF(R3031="","",IF(R3031=1,P3031,R3031*2-3+P3031))</f>
        <v/>
      </c>
      <c r="Y3031" s="90" t="str">
        <f>IF(VLOOKUP(I3031,属性值!A:F,2,FALSE)&lt;17,"",IF(P3031="","",INT(VLOOKUP(P3031,属性值!A:G,R3031+1,FALSE)*VLOOKUP(I3031,属性值!A:F,5,FALSE))))</f>
        <v/>
      </c>
      <c r="Z3031" s="90" t="str">
        <f t="shared" si="97"/>
        <v/>
      </c>
      <c r="AA3031" s="90" t="str">
        <f>IF(VLOOKUP(I3031,属性值!A:B,2,FALSE)&gt;16,"",IF(P3031="","",INT(VLOOKUP(P3031,属性值!I:O,R3031+1,FALSE)*VLOOKUP(I3031,属性值!A:D,3,FALSE))))</f>
        <v/>
      </c>
      <c r="AB3031" s="90" t="str">
        <f>IF(VLOOKUP(I3031,属性值!A:B,2,FALSE)&gt;16,"",IF(P3031="","",INT(VLOOKUP(P3031,属性值!I:O,R3031+1,FALSE)*VLOOKUP(I3031,属性值!A:D,4,FALSE))))</f>
        <v/>
      </c>
      <c r="AC3031" s="90">
        <v>69</v>
      </c>
      <c r="AD3031" s="90" t="str">
        <f>IF(AC3031="","",VLOOKUP(AC3031,状态名词!A:C,2,FALSE))</f>
        <v>hit</v>
      </c>
      <c r="AE3031" s="90" t="str">
        <f>IF(AC3031="","",VLOOKUP(AC3031,状态名词!A:C,3,FALSE))</f>
        <v>命中率</v>
      </c>
      <c r="AF3031" s="90">
        <v>140</v>
      </c>
    </row>
    <row r="3032" spans="1:32">
      <c r="I3032" s="90" t="str">
        <f>IF(H3032="",I3031,VLOOKUP(H3032,装备类型!A:B,2,FALSE))</f>
        <v>戒指</v>
      </c>
      <c r="J3032" s="90">
        <v>5</v>
      </c>
      <c r="K3032" s="90" t="s">
        <v>3026</v>
      </c>
      <c r="L3032" s="90" t="s">
        <v>4188</v>
      </c>
      <c r="O3032" s="90">
        <v>1</v>
      </c>
      <c r="P3032" s="90">
        <v>50</v>
      </c>
      <c r="Q3032" s="55">
        <f t="shared" si="98"/>
        <v>57</v>
      </c>
      <c r="R3032" s="90">
        <v>5</v>
      </c>
      <c r="T3032" s="90" t="s">
        <v>3322</v>
      </c>
      <c r="U3032" s="90">
        <v>33563</v>
      </c>
      <c r="Y3032" s="90" t="str">
        <f>IF(VLOOKUP(I3032,属性值!A:F,2,FALSE)&lt;17,"",IF(P3032="","",INT(VLOOKUP(P3032,属性值!A:G,R3032+1,FALSE)*VLOOKUP(I3032,属性值!A:F,5,FALSE))))</f>
        <v/>
      </c>
      <c r="Z3032" s="90" t="str">
        <f t="shared" si="97"/>
        <v/>
      </c>
      <c r="AA3032" s="90">
        <f>IF(VLOOKUP(I3032,属性值!A:B,2,FALSE)&gt;16,"",IF(P3032="","",INT(VLOOKUP(P3032,属性值!I:O,R3032+1,FALSE)*VLOOKUP(I3032,属性值!A:D,3,FALSE))))</f>
        <v>489</v>
      </c>
      <c r="AB3032" s="90">
        <f>IF(VLOOKUP(I3032,属性值!A:B,2,FALSE)&gt;16,"",IF(P3032="","",INT(VLOOKUP(P3032,属性值!I:O,R3032+1,FALSE)*VLOOKUP(I3032,属性值!A:D,4,FALSE))))</f>
        <v>979</v>
      </c>
      <c r="AC3032" s="90">
        <v>54</v>
      </c>
      <c r="AD3032" s="90" t="str">
        <f>IF(AC3032="","",VLOOKUP(AC3032,状态名词!A:C,2,FALSE))</f>
        <v>spi</v>
      </c>
      <c r="AE3032" s="90" t="str">
        <f>IF(AC3032="","",VLOOKUP(AC3032,状态名词!A:C,3,FALSE))</f>
        <v>精神</v>
      </c>
      <c r="AF3032" s="90">
        <v>135</v>
      </c>
    </row>
    <row r="3033" spans="1:32">
      <c r="I3033" s="90" t="str">
        <f>IF(H3033="",I3032,VLOOKUP(H3033,装备类型!A:B,2,FALSE))</f>
        <v>戒指</v>
      </c>
      <c r="L3033" s="90" t="s">
        <v>225</v>
      </c>
      <c r="Q3033" s="55" t="str">
        <f t="shared" si="98"/>
        <v/>
      </c>
      <c r="Y3033" s="90" t="str">
        <f>IF(VLOOKUP(I3033,属性值!A:F,2,FALSE)&lt;17,"",IF(P3033="","",INT(VLOOKUP(P3033,属性值!A:G,R3033+1,FALSE)*VLOOKUP(I3033,属性值!A:F,5,FALSE))))</f>
        <v/>
      </c>
      <c r="Z3033" s="90" t="str">
        <f t="shared" si="97"/>
        <v/>
      </c>
      <c r="AA3033" s="90" t="str">
        <f>IF(VLOOKUP(I3033,属性值!A:B,2,FALSE)&gt;16,"",IF(P3033="","",INT(VLOOKUP(P3033,属性值!I:O,R3033+1,FALSE)*VLOOKUP(I3033,属性值!A:D,3,FALSE))))</f>
        <v/>
      </c>
      <c r="AB3033" s="90" t="str">
        <f>IF(VLOOKUP(I3033,属性值!A:B,2,FALSE)&gt;16,"",IF(P3033="","",INT(VLOOKUP(P3033,属性值!I:O,R3033+1,FALSE)*VLOOKUP(I3033,属性值!A:D,4,FALSE))))</f>
        <v/>
      </c>
      <c r="AC3033" s="90">
        <v>23</v>
      </c>
      <c r="AD3033" s="90" t="str">
        <f>IF(AC3033="","",VLOOKUP(AC3033,状态名词!A:C,2,FALSE))</f>
        <v>steal</v>
      </c>
      <c r="AE3033" s="90" t="str">
        <f>IF(AC3033="","",VLOOKUP(AC3033,状态名词!A:C,3,FALSE))</f>
        <v>生命偷取</v>
      </c>
      <c r="AF3033" s="90">
        <v>400</v>
      </c>
    </row>
    <row r="3034" spans="1:32">
      <c r="I3034" s="90" t="str">
        <f>IF(H3034="",I3033,VLOOKUP(H3034,装备类型!A:B,2,FALSE))</f>
        <v>戒指</v>
      </c>
      <c r="L3034" s="90" t="s">
        <v>225</v>
      </c>
      <c r="Q3034" s="55" t="str">
        <f t="shared" si="98"/>
        <v/>
      </c>
      <c r="Y3034" s="90" t="str">
        <f>IF(VLOOKUP(I3034,属性值!A:F,2,FALSE)&lt;17,"",IF(P3034="","",INT(VLOOKUP(P3034,属性值!A:G,R3034+1,FALSE)*VLOOKUP(I3034,属性值!A:F,5,FALSE))))</f>
        <v/>
      </c>
      <c r="Z3034" s="90" t="str">
        <f t="shared" si="97"/>
        <v/>
      </c>
      <c r="AA3034" s="90" t="str">
        <f>IF(VLOOKUP(I3034,属性值!A:B,2,FALSE)&gt;16,"",IF(P3034="","",INT(VLOOKUP(P3034,属性值!I:O,R3034+1,FALSE)*VLOOKUP(I3034,属性值!A:D,3,FALSE))))</f>
        <v/>
      </c>
      <c r="AB3034" s="90" t="str">
        <f>IF(VLOOKUP(I3034,属性值!A:B,2,FALSE)&gt;16,"",IF(P3034="","",INT(VLOOKUP(P3034,属性值!I:O,R3034+1,FALSE)*VLOOKUP(I3034,属性值!A:D,4,FALSE))))</f>
        <v/>
      </c>
      <c r="AC3034" s="90">
        <v>69</v>
      </c>
      <c r="AD3034" s="90" t="str">
        <f>IF(AC3034="","",VLOOKUP(AC3034,状态名词!A:C,2,FALSE))</f>
        <v>hit</v>
      </c>
      <c r="AE3034" s="90" t="str">
        <f>IF(AC3034="","",VLOOKUP(AC3034,状态名词!A:C,3,FALSE))</f>
        <v>命中率</v>
      </c>
      <c r="AF3034" s="90">
        <v>200</v>
      </c>
    </row>
    <row r="3035" spans="1:32">
      <c r="I3035" s="90" t="str">
        <f>IF(H3035="",I3034,VLOOKUP(H3035,装备类型!A:B,2,FALSE))</f>
        <v>戒指</v>
      </c>
      <c r="J3035" s="90">
        <v>6</v>
      </c>
      <c r="K3035" s="90" t="s">
        <v>3027</v>
      </c>
      <c r="L3035" s="90" t="s">
        <v>4188</v>
      </c>
      <c r="O3035" s="90">
        <v>1</v>
      </c>
      <c r="P3035" s="90">
        <v>60</v>
      </c>
      <c r="Q3035" s="55">
        <f t="shared" si="98"/>
        <v>67</v>
      </c>
      <c r="R3035" s="90">
        <v>5</v>
      </c>
      <c r="T3035" s="90" t="s">
        <v>3322</v>
      </c>
      <c r="U3035" s="90">
        <v>33564</v>
      </c>
      <c r="Y3035" s="90" t="str">
        <f>IF(VLOOKUP(I3035,属性值!A:F,2,FALSE)&lt;17,"",IF(P3035="","",INT(VLOOKUP(P3035,属性值!A:G,R3035+1,FALSE)*VLOOKUP(I3035,属性值!A:F,5,FALSE))))</f>
        <v/>
      </c>
      <c r="Z3035" s="90" t="str">
        <f t="shared" si="97"/>
        <v/>
      </c>
      <c r="AA3035" s="90">
        <f>IF(VLOOKUP(I3035,属性值!A:B,2,FALSE)&gt;16,"",IF(P3035="","",INT(VLOOKUP(P3035,属性值!I:O,R3035+1,FALSE)*VLOOKUP(I3035,属性值!A:D,3,FALSE))))</f>
        <v>642</v>
      </c>
      <c r="AB3035" s="90">
        <f>IF(VLOOKUP(I3035,属性值!A:B,2,FALSE)&gt;16,"",IF(P3035="","",INT(VLOOKUP(P3035,属性值!I:O,R3035+1,FALSE)*VLOOKUP(I3035,属性值!A:D,4,FALSE))))</f>
        <v>1285</v>
      </c>
      <c r="AC3035" s="90">
        <v>54</v>
      </c>
      <c r="AD3035" s="90" t="str">
        <f>IF(AC3035="","",VLOOKUP(AC3035,状态名词!A:C,2,FALSE))</f>
        <v>spi</v>
      </c>
      <c r="AE3035" s="90" t="str">
        <f>IF(AC3035="","",VLOOKUP(AC3035,状态名词!A:C,3,FALSE))</f>
        <v>精神</v>
      </c>
      <c r="AF3035" s="90">
        <v>150</v>
      </c>
    </row>
    <row r="3036" spans="1:32">
      <c r="I3036" s="90" t="str">
        <f>IF(H3036="",I3035,VLOOKUP(H3036,装备类型!A:B,2,FALSE))</f>
        <v>戒指</v>
      </c>
      <c r="L3036" s="90" t="s">
        <v>225</v>
      </c>
      <c r="Q3036" s="55" t="str">
        <f t="shared" si="98"/>
        <v/>
      </c>
      <c r="Y3036" s="90" t="str">
        <f>IF(VLOOKUP(I3036,属性值!A:F,2,FALSE)&lt;17,"",IF(P3036="","",INT(VLOOKUP(P3036,属性值!A:G,R3036+1,FALSE)*VLOOKUP(I3036,属性值!A:F,5,FALSE))))</f>
        <v/>
      </c>
      <c r="Z3036" s="90" t="str">
        <f t="shared" si="97"/>
        <v/>
      </c>
      <c r="AA3036" s="90" t="str">
        <f>IF(VLOOKUP(I3036,属性值!A:B,2,FALSE)&gt;16,"",IF(P3036="","",INT(VLOOKUP(P3036,属性值!I:O,R3036+1,FALSE)*VLOOKUP(I3036,属性值!A:D,3,FALSE))))</f>
        <v/>
      </c>
      <c r="AB3036" s="90" t="str">
        <f>IF(VLOOKUP(I3036,属性值!A:B,2,FALSE)&gt;16,"",IF(P3036="","",INT(VLOOKUP(P3036,属性值!I:O,R3036+1,FALSE)*VLOOKUP(I3036,属性值!A:D,4,FALSE))))</f>
        <v/>
      </c>
      <c r="AC3036" s="90">
        <v>23</v>
      </c>
      <c r="AD3036" s="90" t="str">
        <f>IF(AC3036="","",VLOOKUP(AC3036,状态名词!A:C,2,FALSE))</f>
        <v>steal</v>
      </c>
      <c r="AE3036" s="90" t="str">
        <f>IF(AC3036="","",VLOOKUP(AC3036,状态名词!A:C,3,FALSE))</f>
        <v>生命偷取</v>
      </c>
      <c r="AF3036" s="90">
        <v>440</v>
      </c>
    </row>
    <row r="3037" spans="1:32">
      <c r="I3037" s="90" t="str">
        <f>IF(H3037="",I3036,VLOOKUP(H3037,装备类型!A:B,2,FALSE))</f>
        <v>戒指</v>
      </c>
      <c r="L3037" s="90" t="s">
        <v>225</v>
      </c>
      <c r="Q3037" s="55" t="str">
        <f t="shared" si="98"/>
        <v/>
      </c>
      <c r="Y3037" s="90" t="str">
        <f>IF(VLOOKUP(I3037,属性值!A:F,2,FALSE)&lt;17,"",IF(P3037="","",INT(VLOOKUP(P3037,属性值!A:G,R3037+1,FALSE)*VLOOKUP(I3037,属性值!A:F,5,FALSE))))</f>
        <v/>
      </c>
      <c r="Z3037" s="90" t="str">
        <f t="shared" si="97"/>
        <v/>
      </c>
      <c r="AA3037" s="90" t="str">
        <f>IF(VLOOKUP(I3037,属性值!A:B,2,FALSE)&gt;16,"",IF(P3037="","",INT(VLOOKUP(P3037,属性值!I:O,R3037+1,FALSE)*VLOOKUP(I3037,属性值!A:D,3,FALSE))))</f>
        <v/>
      </c>
      <c r="AB3037" s="90" t="str">
        <f>IF(VLOOKUP(I3037,属性值!A:B,2,FALSE)&gt;16,"",IF(P3037="","",INT(VLOOKUP(P3037,属性值!I:O,R3037+1,FALSE)*VLOOKUP(I3037,属性值!A:D,4,FALSE))))</f>
        <v/>
      </c>
      <c r="AC3037" s="90">
        <v>69</v>
      </c>
      <c r="AD3037" s="90" t="str">
        <f>IF(AC3037="","",VLOOKUP(AC3037,状态名词!A:C,2,FALSE))</f>
        <v>hit</v>
      </c>
      <c r="AE3037" s="90" t="str">
        <f>IF(AC3037="","",VLOOKUP(AC3037,状态名词!A:C,3,FALSE))</f>
        <v>命中率</v>
      </c>
      <c r="AF3037" s="90">
        <v>220</v>
      </c>
    </row>
    <row r="3038" spans="1:32">
      <c r="A3038" s="90">
        <v>16335</v>
      </c>
      <c r="B3038" s="90">
        <v>10</v>
      </c>
      <c r="C3038" s="90">
        <v>1</v>
      </c>
      <c r="D3038" s="90">
        <v>10</v>
      </c>
      <c r="E3038" s="90">
        <v>3</v>
      </c>
      <c r="H3038" s="90">
        <v>15</v>
      </c>
      <c r="I3038" s="90" t="str">
        <f>IF(H3038="",I3037,VLOOKUP(H3038,装备类型!A:B,2,FALSE))</f>
        <v>项链</v>
      </c>
      <c r="J3038" s="90">
        <v>1</v>
      </c>
      <c r="K3038" s="90" t="s">
        <v>3028</v>
      </c>
      <c r="L3038" s="90" t="s">
        <v>6489</v>
      </c>
      <c r="O3038" s="90">
        <v>1</v>
      </c>
      <c r="P3038" s="90">
        <v>10</v>
      </c>
      <c r="Q3038" s="55">
        <f t="shared" si="98"/>
        <v>10</v>
      </c>
      <c r="R3038" s="90">
        <v>1</v>
      </c>
      <c r="T3038" s="90" t="s">
        <v>3517</v>
      </c>
      <c r="Y3038" s="90" t="str">
        <f>IF(VLOOKUP(I3038,属性值!A:F,2,FALSE)&lt;17,"",IF(P3038="","",INT(VLOOKUP(P3038,属性值!A:G,R3038+1,FALSE)*VLOOKUP(I3038,属性值!A:F,5,FALSE))))</f>
        <v/>
      </c>
      <c r="Z3038" s="90" t="str">
        <f t="shared" si="97"/>
        <v/>
      </c>
      <c r="AA3038" s="90">
        <f>IF(VLOOKUP(I3038,属性值!A:B,2,FALSE)&gt;16,"",IF(P3038="","",INT(VLOOKUP(P3038,属性值!I:O,R3038+1,FALSE)*VLOOKUP(I3038,属性值!A:D,3,FALSE))))</f>
        <v>65</v>
      </c>
      <c r="AB3038" s="90">
        <f>IF(VLOOKUP(I3038,属性值!A:B,2,FALSE)&gt;16,"",IF(P3038="","",INT(VLOOKUP(P3038,属性值!I:O,R3038+1,FALSE)*VLOOKUP(I3038,属性值!A:D,4,FALSE))))</f>
        <v>130</v>
      </c>
      <c r="AD3038" s="90" t="str">
        <f>IF(AC3038="","",VLOOKUP(AC3038,状态名词!A:C,2,FALSE))</f>
        <v/>
      </c>
      <c r="AE3038" s="90" t="str">
        <f>IF(AC3038="","",VLOOKUP(AC3038,状态名词!A:C,3,FALSE))</f>
        <v/>
      </c>
    </row>
    <row r="3039" spans="1:32">
      <c r="I3039" s="90" t="str">
        <f>IF(H3039="",I3038,VLOOKUP(H3039,装备类型!A:B,2,FALSE))</f>
        <v>项链</v>
      </c>
      <c r="J3039" s="90">
        <v>2</v>
      </c>
      <c r="K3039" s="90" t="s">
        <v>3029</v>
      </c>
      <c r="L3039" s="90" t="s">
        <v>4188</v>
      </c>
      <c r="O3039" s="90">
        <v>1</v>
      </c>
      <c r="P3039" s="90">
        <v>20</v>
      </c>
      <c r="Q3039" s="55">
        <f t="shared" si="98"/>
        <v>21</v>
      </c>
      <c r="R3039" s="90">
        <v>2</v>
      </c>
      <c r="T3039" s="90" t="s">
        <v>3517</v>
      </c>
      <c r="Y3039" s="90" t="str">
        <f>IF(VLOOKUP(I3039,属性值!A:F,2,FALSE)&lt;17,"",IF(P3039="","",INT(VLOOKUP(P3039,属性值!A:G,R3039+1,FALSE)*VLOOKUP(I3039,属性值!A:F,5,FALSE))))</f>
        <v/>
      </c>
      <c r="Z3039" s="90" t="str">
        <f t="shared" si="97"/>
        <v/>
      </c>
      <c r="AA3039" s="90">
        <f>IF(VLOOKUP(I3039,属性值!A:B,2,FALSE)&gt;16,"",IF(P3039="","",INT(VLOOKUP(P3039,属性值!I:O,R3039+1,FALSE)*VLOOKUP(I3039,属性值!A:D,3,FALSE))))</f>
        <v>114</v>
      </c>
      <c r="AB3039" s="90">
        <f>IF(VLOOKUP(I3039,属性值!A:B,2,FALSE)&gt;16,"",IF(P3039="","",INT(VLOOKUP(P3039,属性值!I:O,R3039+1,FALSE)*VLOOKUP(I3039,属性值!A:D,4,FALSE))))</f>
        <v>228</v>
      </c>
      <c r="AC3039" s="90">
        <v>54</v>
      </c>
      <c r="AD3039" s="90" t="str">
        <f>IF(AC3039="","",VLOOKUP(AC3039,状态名词!A:C,2,FALSE))</f>
        <v>spi</v>
      </c>
      <c r="AE3039" s="90" t="str">
        <f>IF(AC3039="","",VLOOKUP(AC3039,状态名词!A:C,3,FALSE))</f>
        <v>精神</v>
      </c>
      <c r="AF3039" s="90">
        <v>60</v>
      </c>
    </row>
    <row r="3040" spans="1:32">
      <c r="I3040" s="90" t="str">
        <f>IF(H3040="",I3039,VLOOKUP(H3040,装备类型!A:B,2,FALSE))</f>
        <v>项链</v>
      </c>
      <c r="J3040" s="90">
        <v>3</v>
      </c>
      <c r="K3040" s="90" t="s">
        <v>3030</v>
      </c>
      <c r="L3040" s="90" t="s">
        <v>4188</v>
      </c>
      <c r="O3040" s="90">
        <v>1</v>
      </c>
      <c r="P3040" s="90">
        <v>30</v>
      </c>
      <c r="Q3040" s="55">
        <f t="shared" si="98"/>
        <v>33</v>
      </c>
      <c r="R3040" s="90">
        <v>3</v>
      </c>
      <c r="T3040" s="90" t="s">
        <v>3517</v>
      </c>
      <c r="Y3040" s="90" t="str">
        <f>IF(VLOOKUP(I3040,属性值!A:F,2,FALSE)&lt;17,"",IF(P3040="","",INT(VLOOKUP(P3040,属性值!A:G,R3040+1,FALSE)*VLOOKUP(I3040,属性值!A:F,5,FALSE))))</f>
        <v/>
      </c>
      <c r="Z3040" s="90" t="str">
        <f t="shared" si="97"/>
        <v/>
      </c>
      <c r="AA3040" s="90">
        <f>IF(VLOOKUP(I3040,属性值!A:B,2,FALSE)&gt;16,"",IF(P3040="","",INT(VLOOKUP(P3040,属性值!I:O,R3040+1,FALSE)*VLOOKUP(I3040,属性值!A:D,3,FALSE))))</f>
        <v>171</v>
      </c>
      <c r="AB3040" s="90">
        <f>IF(VLOOKUP(I3040,属性值!A:B,2,FALSE)&gt;16,"",IF(P3040="","",INT(VLOOKUP(P3040,属性值!I:O,R3040+1,FALSE)*VLOOKUP(I3040,属性值!A:D,4,FALSE))))</f>
        <v>342</v>
      </c>
      <c r="AC3040" s="90">
        <v>54</v>
      </c>
      <c r="AD3040" s="90" t="str">
        <f>IF(AC3040="","",VLOOKUP(AC3040,状态名词!A:C,2,FALSE))</f>
        <v>spi</v>
      </c>
      <c r="AE3040" s="90" t="str">
        <f>IF(AC3040="","",VLOOKUP(AC3040,状态名词!A:C,3,FALSE))</f>
        <v>精神</v>
      </c>
      <c r="AF3040" s="90">
        <v>80</v>
      </c>
    </row>
    <row r="3041" spans="1:32">
      <c r="I3041" s="90" t="str">
        <f>IF(H3041="",I3040,VLOOKUP(H3041,装备类型!A:B,2,FALSE))</f>
        <v>项链</v>
      </c>
      <c r="L3041" s="90" t="s">
        <v>225</v>
      </c>
      <c r="Q3041" s="55" t="str">
        <f t="shared" si="98"/>
        <v/>
      </c>
      <c r="Y3041" s="90" t="str">
        <f>IF(VLOOKUP(I3041,属性值!A:F,2,FALSE)&lt;17,"",IF(P3041="","",INT(VLOOKUP(P3041,属性值!A:G,R3041+1,FALSE)*VLOOKUP(I3041,属性值!A:F,5,FALSE))))</f>
        <v/>
      </c>
      <c r="Z3041" s="90" t="str">
        <f t="shared" si="97"/>
        <v/>
      </c>
      <c r="AA3041" s="90" t="str">
        <f>IF(VLOOKUP(I3041,属性值!A:B,2,FALSE)&gt;16,"",IF(P3041="","",INT(VLOOKUP(P3041,属性值!I:O,R3041+1,FALSE)*VLOOKUP(I3041,属性值!A:D,3,FALSE))))</f>
        <v/>
      </c>
      <c r="AB3041" s="90" t="str">
        <f>IF(VLOOKUP(I3041,属性值!A:B,2,FALSE)&gt;16,"",IF(P3041="","",INT(VLOOKUP(P3041,属性值!I:O,R3041+1,FALSE)*VLOOKUP(I3041,属性值!A:D,4,FALSE))))</f>
        <v/>
      </c>
      <c r="AC3041" s="90">
        <v>19</v>
      </c>
      <c r="AD3041" s="90" t="str">
        <f>IF(AC3041="","",VLOOKUP(AC3041,状态名词!A:C,2,FALSE))</f>
        <v>rating</v>
      </c>
      <c r="AE3041" s="90" t="str">
        <f>IF(AC3041="","",VLOOKUP(AC3041,状态名词!A:C,3,FALSE))</f>
        <v>暴击+</v>
      </c>
      <c r="AF3041" s="90">
        <v>250</v>
      </c>
    </row>
    <row r="3042" spans="1:32">
      <c r="I3042" s="90" t="str">
        <f>IF(H3042="",I3041,VLOOKUP(H3042,装备类型!A:B,2,FALSE))</f>
        <v>项链</v>
      </c>
      <c r="J3042" s="90">
        <v>4</v>
      </c>
      <c r="K3042" s="90" t="s">
        <v>3031</v>
      </c>
      <c r="L3042" s="90" t="s">
        <v>4188</v>
      </c>
      <c r="O3042" s="90">
        <v>1</v>
      </c>
      <c r="P3042" s="90">
        <v>40</v>
      </c>
      <c r="Q3042" s="55">
        <f t="shared" si="98"/>
        <v>45</v>
      </c>
      <c r="R3042" s="90">
        <v>4</v>
      </c>
      <c r="T3042" s="90" t="s">
        <v>3517</v>
      </c>
      <c r="Y3042" s="90" t="str">
        <f>IF(VLOOKUP(I3042,属性值!A:F,2,FALSE)&lt;17,"",IF(P3042="","",INT(VLOOKUP(P3042,属性值!A:G,R3042+1,FALSE)*VLOOKUP(I3042,属性值!A:F,5,FALSE))))</f>
        <v/>
      </c>
      <c r="Z3042" s="90" t="str">
        <f t="shared" ref="Z3042:Z3105" si="99">Y3042</f>
        <v/>
      </c>
      <c r="AA3042" s="90">
        <f>IF(VLOOKUP(I3042,属性值!A:B,2,FALSE)&gt;16,"",IF(P3042="","",INT(VLOOKUP(P3042,属性值!I:O,R3042+1,FALSE)*VLOOKUP(I3042,属性值!A:D,3,FALSE))))</f>
        <v>286</v>
      </c>
      <c r="AB3042" s="90">
        <f>IF(VLOOKUP(I3042,属性值!A:B,2,FALSE)&gt;16,"",IF(P3042="","",INT(VLOOKUP(P3042,属性值!I:O,R3042+1,FALSE)*VLOOKUP(I3042,属性值!A:D,4,FALSE))))</f>
        <v>572</v>
      </c>
      <c r="AC3042" s="90">
        <v>54</v>
      </c>
      <c r="AD3042" s="90" t="str">
        <f>IF(AC3042="","",VLOOKUP(AC3042,状态名词!A:C,2,FALSE))</f>
        <v>spi</v>
      </c>
      <c r="AE3042" s="90" t="str">
        <f>IF(AC3042="","",VLOOKUP(AC3042,状态名词!A:C,3,FALSE))</f>
        <v>精神</v>
      </c>
      <c r="AF3042" s="90">
        <v>100</v>
      </c>
    </row>
    <row r="3043" spans="1:32">
      <c r="I3043" s="90" t="str">
        <f>IF(H3043="",I3042,VLOOKUP(H3043,装备类型!A:B,2,FALSE))</f>
        <v>项链</v>
      </c>
      <c r="L3043" s="90" t="s">
        <v>225</v>
      </c>
      <c r="Q3043" s="55" t="str">
        <f t="shared" si="98"/>
        <v/>
      </c>
      <c r="Y3043" s="90" t="str">
        <f>IF(VLOOKUP(I3043,属性值!A:F,2,FALSE)&lt;17,"",IF(P3043="","",INT(VLOOKUP(P3043,属性值!A:G,R3043+1,FALSE)*VLOOKUP(I3043,属性值!A:F,5,FALSE))))</f>
        <v/>
      </c>
      <c r="Z3043" s="90" t="str">
        <f t="shared" si="99"/>
        <v/>
      </c>
      <c r="AA3043" s="90" t="str">
        <f>IF(VLOOKUP(I3043,属性值!A:B,2,FALSE)&gt;16,"",IF(P3043="","",INT(VLOOKUP(P3043,属性值!I:O,R3043+1,FALSE)*VLOOKUP(I3043,属性值!A:D,3,FALSE))))</f>
        <v/>
      </c>
      <c r="AB3043" s="90" t="str">
        <f>IF(VLOOKUP(I3043,属性值!A:B,2,FALSE)&gt;16,"",IF(P3043="","",INT(VLOOKUP(P3043,属性值!I:O,R3043+1,FALSE)*VLOOKUP(I3043,属性值!A:D,4,FALSE))))</f>
        <v/>
      </c>
      <c r="AC3043" s="90">
        <v>19</v>
      </c>
      <c r="AD3043" s="90" t="str">
        <f>IF(AC3043="","",VLOOKUP(AC3043,状态名词!A:C,2,FALSE))</f>
        <v>rating</v>
      </c>
      <c r="AE3043" s="90" t="str">
        <f>IF(AC3043="","",VLOOKUP(AC3043,状态名词!A:C,3,FALSE))</f>
        <v>暴击+</v>
      </c>
      <c r="AF3043" s="90">
        <v>300</v>
      </c>
    </row>
    <row r="3044" spans="1:32">
      <c r="I3044" s="90" t="str">
        <f>IF(H3044="",I3043,VLOOKUP(H3044,装备类型!A:B,2,FALSE))</f>
        <v>项链</v>
      </c>
      <c r="L3044" s="90" t="s">
        <v>225</v>
      </c>
      <c r="Q3044" s="55" t="str">
        <f t="shared" si="98"/>
        <v/>
      </c>
      <c r="Y3044" s="90" t="str">
        <f>IF(VLOOKUP(I3044,属性值!A:F,2,FALSE)&lt;17,"",IF(P3044="","",INT(VLOOKUP(P3044,属性值!A:G,R3044+1,FALSE)*VLOOKUP(I3044,属性值!A:F,5,FALSE))))</f>
        <v/>
      </c>
      <c r="Z3044" s="90" t="str">
        <f t="shared" si="99"/>
        <v/>
      </c>
      <c r="AA3044" s="90" t="str">
        <f>IF(VLOOKUP(I3044,属性值!A:B,2,FALSE)&gt;16,"",IF(P3044="","",INT(VLOOKUP(P3044,属性值!I:O,R3044+1,FALSE)*VLOOKUP(I3044,属性值!A:D,3,FALSE))))</f>
        <v/>
      </c>
      <c r="AB3044" s="90" t="str">
        <f>IF(VLOOKUP(I3044,属性值!A:B,2,FALSE)&gt;16,"",IF(P3044="","",INT(VLOOKUP(P3044,属性值!I:O,R3044+1,FALSE)*VLOOKUP(I3044,属性值!A:D,4,FALSE))))</f>
        <v/>
      </c>
      <c r="AC3044" s="90">
        <v>69</v>
      </c>
      <c r="AD3044" s="90" t="str">
        <f>IF(AC3044="","",VLOOKUP(AC3044,状态名词!A:C,2,FALSE))</f>
        <v>hit</v>
      </c>
      <c r="AE3044" s="90" t="str">
        <f>IF(AC3044="","",VLOOKUP(AC3044,状态名词!A:C,3,FALSE))</f>
        <v>命中率</v>
      </c>
      <c r="AF3044" s="90">
        <v>140</v>
      </c>
    </row>
    <row r="3045" spans="1:32">
      <c r="I3045" s="90" t="str">
        <f>IF(H3045="",I3044,VLOOKUP(H3045,装备类型!A:B,2,FALSE))</f>
        <v>项链</v>
      </c>
      <c r="J3045" s="90">
        <v>5</v>
      </c>
      <c r="K3045" s="90" t="s">
        <v>3032</v>
      </c>
      <c r="L3045" s="90" t="s">
        <v>4188</v>
      </c>
      <c r="O3045" s="90">
        <v>1</v>
      </c>
      <c r="P3045" s="90">
        <v>50</v>
      </c>
      <c r="Q3045" s="55">
        <f t="shared" si="98"/>
        <v>57</v>
      </c>
      <c r="R3045" s="90">
        <v>5</v>
      </c>
      <c r="T3045" s="90" t="s">
        <v>3517</v>
      </c>
      <c r="U3045" s="90">
        <v>33563</v>
      </c>
      <c r="Y3045" s="90" t="str">
        <f>IF(VLOOKUP(I3045,属性值!A:F,2,FALSE)&lt;17,"",IF(P3045="","",INT(VLOOKUP(P3045,属性值!A:G,R3045+1,FALSE)*VLOOKUP(I3045,属性值!A:F,5,FALSE))))</f>
        <v/>
      </c>
      <c r="Z3045" s="90" t="str">
        <f t="shared" si="99"/>
        <v/>
      </c>
      <c r="AA3045" s="90">
        <f>IF(VLOOKUP(I3045,属性值!A:B,2,FALSE)&gt;16,"",IF(P3045="","",INT(VLOOKUP(P3045,属性值!I:O,R3045+1,FALSE)*VLOOKUP(I3045,属性值!A:D,3,FALSE))))</f>
        <v>489</v>
      </c>
      <c r="AB3045" s="90">
        <f>IF(VLOOKUP(I3045,属性值!A:B,2,FALSE)&gt;16,"",IF(P3045="","",INT(VLOOKUP(P3045,属性值!I:O,R3045+1,FALSE)*VLOOKUP(I3045,属性值!A:D,4,FALSE))))</f>
        <v>979</v>
      </c>
      <c r="AC3045" s="90">
        <v>54</v>
      </c>
      <c r="AD3045" s="90" t="str">
        <f>IF(AC3045="","",VLOOKUP(AC3045,状态名词!A:C,2,FALSE))</f>
        <v>spi</v>
      </c>
      <c r="AE3045" s="90" t="str">
        <f>IF(AC3045="","",VLOOKUP(AC3045,状态名词!A:C,3,FALSE))</f>
        <v>精神</v>
      </c>
      <c r="AF3045" s="90">
        <v>135</v>
      </c>
    </row>
    <row r="3046" spans="1:32">
      <c r="I3046" s="90" t="str">
        <f>IF(H3046="",I3045,VLOOKUP(H3046,装备类型!A:B,2,FALSE))</f>
        <v>项链</v>
      </c>
      <c r="L3046" s="90" t="s">
        <v>225</v>
      </c>
      <c r="Q3046" s="55" t="str">
        <f t="shared" si="98"/>
        <v/>
      </c>
      <c r="Y3046" s="90" t="str">
        <f>IF(VLOOKUP(I3046,属性值!A:F,2,FALSE)&lt;17,"",IF(P3046="","",INT(VLOOKUP(P3046,属性值!A:G,R3046+1,FALSE)*VLOOKUP(I3046,属性值!A:F,5,FALSE))))</f>
        <v/>
      </c>
      <c r="Z3046" s="90" t="str">
        <f t="shared" si="99"/>
        <v/>
      </c>
      <c r="AA3046" s="90" t="str">
        <f>IF(VLOOKUP(I3046,属性值!A:B,2,FALSE)&gt;16,"",IF(P3046="","",INT(VLOOKUP(P3046,属性值!I:O,R3046+1,FALSE)*VLOOKUP(I3046,属性值!A:D,3,FALSE))))</f>
        <v/>
      </c>
      <c r="AB3046" s="90" t="str">
        <f>IF(VLOOKUP(I3046,属性值!A:B,2,FALSE)&gt;16,"",IF(P3046="","",INT(VLOOKUP(P3046,属性值!I:O,R3046+1,FALSE)*VLOOKUP(I3046,属性值!A:D,4,FALSE))))</f>
        <v/>
      </c>
      <c r="AC3046" s="90">
        <v>19</v>
      </c>
      <c r="AD3046" s="90" t="str">
        <f>IF(AC3046="","",VLOOKUP(AC3046,状态名词!A:C,2,FALSE))</f>
        <v>rating</v>
      </c>
      <c r="AE3046" s="90" t="str">
        <f>IF(AC3046="","",VLOOKUP(AC3046,状态名词!A:C,3,FALSE))</f>
        <v>暴击+</v>
      </c>
      <c r="AF3046" s="90">
        <v>400</v>
      </c>
    </row>
    <row r="3047" spans="1:32">
      <c r="I3047" s="90" t="str">
        <f>IF(H3047="",I3046,VLOOKUP(H3047,装备类型!A:B,2,FALSE))</f>
        <v>项链</v>
      </c>
      <c r="L3047" s="90" t="s">
        <v>225</v>
      </c>
      <c r="Q3047" s="55" t="str">
        <f t="shared" si="98"/>
        <v/>
      </c>
      <c r="Y3047" s="90" t="str">
        <f>IF(VLOOKUP(I3047,属性值!A:F,2,FALSE)&lt;17,"",IF(P3047="","",INT(VLOOKUP(P3047,属性值!A:G,R3047+1,FALSE)*VLOOKUP(I3047,属性值!A:F,5,FALSE))))</f>
        <v/>
      </c>
      <c r="Z3047" s="90" t="str">
        <f t="shared" si="99"/>
        <v/>
      </c>
      <c r="AA3047" s="90" t="str">
        <f>IF(VLOOKUP(I3047,属性值!A:B,2,FALSE)&gt;16,"",IF(P3047="","",INT(VLOOKUP(P3047,属性值!I:O,R3047+1,FALSE)*VLOOKUP(I3047,属性值!A:D,3,FALSE))))</f>
        <v/>
      </c>
      <c r="AB3047" s="90" t="str">
        <f>IF(VLOOKUP(I3047,属性值!A:B,2,FALSE)&gt;16,"",IF(P3047="","",INT(VLOOKUP(P3047,属性值!I:O,R3047+1,FALSE)*VLOOKUP(I3047,属性值!A:D,4,FALSE))))</f>
        <v/>
      </c>
      <c r="AC3047" s="90">
        <v>69</v>
      </c>
      <c r="AD3047" s="90" t="str">
        <f>IF(AC3047="","",VLOOKUP(AC3047,状态名词!A:C,2,FALSE))</f>
        <v>hit</v>
      </c>
      <c r="AE3047" s="90" t="str">
        <f>IF(AC3047="","",VLOOKUP(AC3047,状态名词!A:C,3,FALSE))</f>
        <v>命中率</v>
      </c>
      <c r="AF3047" s="90">
        <v>200</v>
      </c>
    </row>
    <row r="3048" spans="1:32">
      <c r="I3048" s="90" t="str">
        <f>IF(H3048="",I3047,VLOOKUP(H3048,装备类型!A:B,2,FALSE))</f>
        <v>项链</v>
      </c>
      <c r="J3048" s="90">
        <v>6</v>
      </c>
      <c r="K3048" s="90" t="s">
        <v>3033</v>
      </c>
      <c r="L3048" s="90" t="s">
        <v>4188</v>
      </c>
      <c r="O3048" s="90">
        <v>1</v>
      </c>
      <c r="P3048" s="90">
        <v>60</v>
      </c>
      <c r="Q3048" s="55">
        <f t="shared" si="98"/>
        <v>67</v>
      </c>
      <c r="R3048" s="90">
        <v>5</v>
      </c>
      <c r="T3048" s="90" t="s">
        <v>3517</v>
      </c>
      <c r="U3048" s="90">
        <v>33564</v>
      </c>
      <c r="Y3048" s="90" t="str">
        <f>IF(VLOOKUP(I3048,属性值!A:F,2,FALSE)&lt;17,"",IF(P3048="","",INT(VLOOKUP(P3048,属性值!A:G,R3048+1,FALSE)*VLOOKUP(I3048,属性值!A:F,5,FALSE))))</f>
        <v/>
      </c>
      <c r="Z3048" s="90" t="str">
        <f t="shared" si="99"/>
        <v/>
      </c>
      <c r="AA3048" s="90">
        <f>IF(VLOOKUP(I3048,属性值!A:B,2,FALSE)&gt;16,"",IF(P3048="","",INT(VLOOKUP(P3048,属性值!I:O,R3048+1,FALSE)*VLOOKUP(I3048,属性值!A:D,3,FALSE))))</f>
        <v>642</v>
      </c>
      <c r="AB3048" s="90">
        <f>IF(VLOOKUP(I3048,属性值!A:B,2,FALSE)&gt;16,"",IF(P3048="","",INT(VLOOKUP(P3048,属性值!I:O,R3048+1,FALSE)*VLOOKUP(I3048,属性值!A:D,4,FALSE))))</f>
        <v>1285</v>
      </c>
      <c r="AC3048" s="90">
        <v>54</v>
      </c>
      <c r="AD3048" s="90" t="str">
        <f>IF(AC3048="","",VLOOKUP(AC3048,状态名词!A:C,2,FALSE))</f>
        <v>spi</v>
      </c>
      <c r="AE3048" s="90" t="str">
        <f>IF(AC3048="","",VLOOKUP(AC3048,状态名词!A:C,3,FALSE))</f>
        <v>精神</v>
      </c>
      <c r="AF3048" s="90">
        <v>150</v>
      </c>
    </row>
    <row r="3049" spans="1:32">
      <c r="I3049" s="90" t="str">
        <f>IF(H3049="",I3048,VLOOKUP(H3049,装备类型!A:B,2,FALSE))</f>
        <v>项链</v>
      </c>
      <c r="L3049" s="90" t="s">
        <v>225</v>
      </c>
      <c r="Q3049" s="55" t="str">
        <f t="shared" si="98"/>
        <v/>
      </c>
      <c r="Y3049" s="90" t="str">
        <f>IF(VLOOKUP(I3049,属性值!A:F,2,FALSE)&lt;17,"",IF(P3049="","",INT(VLOOKUP(P3049,属性值!A:G,R3049+1,FALSE)*VLOOKUP(I3049,属性值!A:F,5,FALSE))))</f>
        <v/>
      </c>
      <c r="Z3049" s="90" t="str">
        <f t="shared" si="99"/>
        <v/>
      </c>
      <c r="AA3049" s="90" t="str">
        <f>IF(VLOOKUP(I3049,属性值!A:B,2,FALSE)&gt;16,"",IF(P3049="","",INT(VLOOKUP(P3049,属性值!I:O,R3049+1,FALSE)*VLOOKUP(I3049,属性值!A:D,3,FALSE))))</f>
        <v/>
      </c>
      <c r="AB3049" s="90" t="str">
        <f>IF(VLOOKUP(I3049,属性值!A:B,2,FALSE)&gt;16,"",IF(P3049="","",INT(VLOOKUP(P3049,属性值!I:O,R3049+1,FALSE)*VLOOKUP(I3049,属性值!A:D,4,FALSE))))</f>
        <v/>
      </c>
      <c r="AC3049" s="90">
        <v>19</v>
      </c>
      <c r="AD3049" s="90" t="str">
        <f>IF(AC3049="","",VLOOKUP(AC3049,状态名词!A:C,2,FALSE))</f>
        <v>rating</v>
      </c>
      <c r="AE3049" s="90" t="str">
        <f>IF(AC3049="","",VLOOKUP(AC3049,状态名词!A:C,3,FALSE))</f>
        <v>暴击+</v>
      </c>
      <c r="AF3049" s="90">
        <v>440</v>
      </c>
    </row>
    <row r="3050" spans="1:32">
      <c r="I3050" s="90" t="str">
        <f>IF(H3050="",I3049,VLOOKUP(H3050,装备类型!A:B,2,FALSE))</f>
        <v>项链</v>
      </c>
      <c r="L3050" s="90" t="s">
        <v>225</v>
      </c>
      <c r="Q3050" s="55" t="str">
        <f t="shared" si="98"/>
        <v/>
      </c>
      <c r="Y3050" s="90" t="str">
        <f>IF(VLOOKUP(I3050,属性值!A:F,2,FALSE)&lt;17,"",IF(P3050="","",INT(VLOOKUP(P3050,属性值!A:G,R3050+1,FALSE)*VLOOKUP(I3050,属性值!A:F,5,FALSE))))</f>
        <v/>
      </c>
      <c r="Z3050" s="90" t="str">
        <f t="shared" si="99"/>
        <v/>
      </c>
      <c r="AA3050" s="90" t="str">
        <f>IF(VLOOKUP(I3050,属性值!A:B,2,FALSE)&gt;16,"",IF(P3050="","",INT(VLOOKUP(P3050,属性值!I:O,R3050+1,FALSE)*VLOOKUP(I3050,属性值!A:D,3,FALSE))))</f>
        <v/>
      </c>
      <c r="AB3050" s="90" t="str">
        <f>IF(VLOOKUP(I3050,属性值!A:B,2,FALSE)&gt;16,"",IF(P3050="","",INT(VLOOKUP(P3050,属性值!I:O,R3050+1,FALSE)*VLOOKUP(I3050,属性值!A:D,4,FALSE))))</f>
        <v/>
      </c>
      <c r="AC3050" s="90">
        <v>69</v>
      </c>
      <c r="AD3050" s="90" t="str">
        <f>IF(AC3050="","",VLOOKUP(AC3050,状态名词!A:C,2,FALSE))</f>
        <v>hit</v>
      </c>
      <c r="AE3050" s="90" t="str">
        <f>IF(AC3050="","",VLOOKUP(AC3050,状态名词!A:C,3,FALSE))</f>
        <v>命中率</v>
      </c>
      <c r="AF3050" s="90">
        <v>220</v>
      </c>
    </row>
    <row r="3051" spans="1:32">
      <c r="A3051" s="90">
        <v>16336</v>
      </c>
      <c r="B3051" s="90">
        <v>10</v>
      </c>
      <c r="C3051" s="90">
        <v>1</v>
      </c>
      <c r="D3051" s="90">
        <v>10</v>
      </c>
      <c r="E3051" s="90">
        <v>3</v>
      </c>
      <c r="H3051" s="90">
        <v>16</v>
      </c>
      <c r="I3051" s="90" t="str">
        <f>IF(H3051="",I3050,VLOOKUP(H3051,装备类型!A:B,2,FALSE))</f>
        <v>手镯</v>
      </c>
      <c r="J3051" s="90">
        <v>1</v>
      </c>
      <c r="K3051" s="90" t="s">
        <v>3034</v>
      </c>
      <c r="L3051" s="90" t="s">
        <v>6489</v>
      </c>
      <c r="O3051" s="90">
        <v>1</v>
      </c>
      <c r="P3051" s="90">
        <v>10</v>
      </c>
      <c r="Q3051" s="55">
        <f t="shared" si="98"/>
        <v>10</v>
      </c>
      <c r="R3051" s="90">
        <v>1</v>
      </c>
      <c r="T3051" s="90" t="s">
        <v>3518</v>
      </c>
      <c r="Y3051" s="90" t="str">
        <f>IF(VLOOKUP(I3051,属性值!A:F,2,FALSE)&lt;17,"",IF(P3051="","",INT(VLOOKUP(P3051,属性值!A:G,R3051+1,FALSE)*VLOOKUP(I3051,属性值!A:F,5,FALSE))))</f>
        <v/>
      </c>
      <c r="Z3051" s="90" t="str">
        <f t="shared" si="99"/>
        <v/>
      </c>
      <c r="AA3051" s="90">
        <f>IF(VLOOKUP(I3051,属性值!A:B,2,FALSE)&gt;16,"",IF(P3051="","",INT(VLOOKUP(P3051,属性值!I:O,R3051+1,FALSE)*VLOOKUP(I3051,属性值!A:D,3,FALSE))))</f>
        <v>65</v>
      </c>
      <c r="AB3051" s="90">
        <f>IF(VLOOKUP(I3051,属性值!A:B,2,FALSE)&gt;16,"",IF(P3051="","",INT(VLOOKUP(P3051,属性值!I:O,R3051+1,FALSE)*VLOOKUP(I3051,属性值!A:D,4,FALSE))))</f>
        <v>130</v>
      </c>
      <c r="AD3051" s="90" t="str">
        <f>IF(AC3051="","",VLOOKUP(AC3051,状态名词!A:C,2,FALSE))</f>
        <v/>
      </c>
      <c r="AE3051" s="90" t="str">
        <f>IF(AC3051="","",VLOOKUP(AC3051,状态名词!A:C,3,FALSE))</f>
        <v/>
      </c>
    </row>
    <row r="3052" spans="1:32">
      <c r="I3052" s="90" t="str">
        <f>IF(H3052="",I3051,VLOOKUP(H3052,装备类型!A:B,2,FALSE))</f>
        <v>手镯</v>
      </c>
      <c r="J3052" s="90">
        <v>2</v>
      </c>
      <c r="K3052" s="90" t="s">
        <v>3035</v>
      </c>
      <c r="L3052" s="90" t="s">
        <v>4188</v>
      </c>
      <c r="O3052" s="90">
        <v>1</v>
      </c>
      <c r="P3052" s="90">
        <v>20</v>
      </c>
      <c r="Q3052" s="55">
        <f t="shared" si="98"/>
        <v>21</v>
      </c>
      <c r="R3052" s="90">
        <v>2</v>
      </c>
      <c r="T3052" s="90" t="s">
        <v>3518</v>
      </c>
      <c r="Y3052" s="90" t="str">
        <f>IF(VLOOKUP(I3052,属性值!A:F,2,FALSE)&lt;17,"",IF(P3052="","",INT(VLOOKUP(P3052,属性值!A:G,R3052+1,FALSE)*VLOOKUP(I3052,属性值!A:F,5,FALSE))))</f>
        <v/>
      </c>
      <c r="Z3052" s="90" t="str">
        <f t="shared" si="99"/>
        <v/>
      </c>
      <c r="AA3052" s="90">
        <f>IF(VLOOKUP(I3052,属性值!A:B,2,FALSE)&gt;16,"",IF(P3052="","",INT(VLOOKUP(P3052,属性值!I:O,R3052+1,FALSE)*VLOOKUP(I3052,属性值!A:D,3,FALSE))))</f>
        <v>114</v>
      </c>
      <c r="AB3052" s="90">
        <f>IF(VLOOKUP(I3052,属性值!A:B,2,FALSE)&gt;16,"",IF(P3052="","",INT(VLOOKUP(P3052,属性值!I:O,R3052+1,FALSE)*VLOOKUP(I3052,属性值!A:D,4,FALSE))))</f>
        <v>228</v>
      </c>
      <c r="AC3052" s="90">
        <v>54</v>
      </c>
      <c r="AD3052" s="90" t="str">
        <f>IF(AC3052="","",VLOOKUP(AC3052,状态名词!A:C,2,FALSE))</f>
        <v>spi</v>
      </c>
      <c r="AE3052" s="90" t="str">
        <f>IF(AC3052="","",VLOOKUP(AC3052,状态名词!A:C,3,FALSE))</f>
        <v>精神</v>
      </c>
      <c r="AF3052" s="90">
        <v>60</v>
      </c>
    </row>
    <row r="3053" spans="1:32">
      <c r="I3053" s="90" t="str">
        <f>IF(H3053="",I3052,VLOOKUP(H3053,装备类型!A:B,2,FALSE))</f>
        <v>手镯</v>
      </c>
      <c r="J3053" s="90">
        <v>3</v>
      </c>
      <c r="K3053" s="90" t="s">
        <v>3036</v>
      </c>
      <c r="L3053" s="90" t="s">
        <v>4188</v>
      </c>
      <c r="O3053" s="90">
        <v>1</v>
      </c>
      <c r="P3053" s="90">
        <v>30</v>
      </c>
      <c r="Q3053" s="55">
        <f t="shared" si="98"/>
        <v>33</v>
      </c>
      <c r="R3053" s="90">
        <v>3</v>
      </c>
      <c r="T3053" s="90" t="s">
        <v>3518</v>
      </c>
      <c r="Y3053" s="90" t="str">
        <f>IF(VLOOKUP(I3053,属性值!A:F,2,FALSE)&lt;17,"",IF(P3053="","",INT(VLOOKUP(P3053,属性值!A:G,R3053+1,FALSE)*VLOOKUP(I3053,属性值!A:F,5,FALSE))))</f>
        <v/>
      </c>
      <c r="Z3053" s="90" t="str">
        <f t="shared" si="99"/>
        <v/>
      </c>
      <c r="AA3053" s="90">
        <f>IF(VLOOKUP(I3053,属性值!A:B,2,FALSE)&gt;16,"",IF(P3053="","",INT(VLOOKUP(P3053,属性值!I:O,R3053+1,FALSE)*VLOOKUP(I3053,属性值!A:D,3,FALSE))))</f>
        <v>171</v>
      </c>
      <c r="AB3053" s="90">
        <f>IF(VLOOKUP(I3053,属性值!A:B,2,FALSE)&gt;16,"",IF(P3053="","",INT(VLOOKUP(P3053,属性值!I:O,R3053+1,FALSE)*VLOOKUP(I3053,属性值!A:D,4,FALSE))))</f>
        <v>342</v>
      </c>
      <c r="AC3053" s="90">
        <v>54</v>
      </c>
      <c r="AD3053" s="90" t="str">
        <f>IF(AC3053="","",VLOOKUP(AC3053,状态名词!A:C,2,FALSE))</f>
        <v>spi</v>
      </c>
      <c r="AE3053" s="90" t="str">
        <f>IF(AC3053="","",VLOOKUP(AC3053,状态名词!A:C,3,FALSE))</f>
        <v>精神</v>
      </c>
      <c r="AF3053" s="90">
        <v>80</v>
      </c>
    </row>
    <row r="3054" spans="1:32">
      <c r="I3054" s="90" t="str">
        <f>IF(H3054="",I3053,VLOOKUP(H3054,装备类型!A:B,2,FALSE))</f>
        <v>手镯</v>
      </c>
      <c r="L3054" s="90" t="s">
        <v>225</v>
      </c>
      <c r="Q3054" s="55" t="str">
        <f t="shared" si="98"/>
        <v/>
      </c>
      <c r="Y3054" s="90" t="str">
        <f>IF(VLOOKUP(I3054,属性值!A:F,2,FALSE)&lt;17,"",IF(P3054="","",INT(VLOOKUP(P3054,属性值!A:G,R3054+1,FALSE)*VLOOKUP(I3054,属性值!A:F,5,FALSE))))</f>
        <v/>
      </c>
      <c r="Z3054" s="90" t="str">
        <f t="shared" si="99"/>
        <v/>
      </c>
      <c r="AA3054" s="90" t="str">
        <f>IF(VLOOKUP(I3054,属性值!A:B,2,FALSE)&gt;16,"",IF(P3054="","",INT(VLOOKUP(P3054,属性值!I:O,R3054+1,FALSE)*VLOOKUP(I3054,属性值!A:D,3,FALSE))))</f>
        <v/>
      </c>
      <c r="AB3054" s="90" t="str">
        <f>IF(VLOOKUP(I3054,属性值!A:B,2,FALSE)&gt;16,"",IF(P3054="","",INT(VLOOKUP(P3054,属性值!I:O,R3054+1,FALSE)*VLOOKUP(I3054,属性值!A:D,4,FALSE))))</f>
        <v/>
      </c>
      <c r="AC3054" s="90">
        <v>20</v>
      </c>
      <c r="AD3054" s="90" t="str">
        <f>IF(AC3054="","",VLOOKUP(AC3054,状态名词!A:C,2,FALSE))</f>
        <v>ratingdamage</v>
      </c>
      <c r="AE3054" s="90" t="str">
        <f>IF(AC3054="","",VLOOKUP(AC3054,状态名词!A:C,3,FALSE))</f>
        <v>暴伤+</v>
      </c>
      <c r="AF3054" s="90">
        <v>250</v>
      </c>
    </row>
    <row r="3055" spans="1:32">
      <c r="I3055" s="90" t="str">
        <f>IF(H3055="",I3054,VLOOKUP(H3055,装备类型!A:B,2,FALSE))</f>
        <v>手镯</v>
      </c>
      <c r="J3055" s="90">
        <v>4</v>
      </c>
      <c r="K3055" s="90" t="s">
        <v>3037</v>
      </c>
      <c r="L3055" s="90" t="s">
        <v>4188</v>
      </c>
      <c r="O3055" s="90">
        <v>1</v>
      </c>
      <c r="P3055" s="90">
        <v>40</v>
      </c>
      <c r="Q3055" s="55">
        <f t="shared" si="98"/>
        <v>45</v>
      </c>
      <c r="R3055" s="90">
        <v>4</v>
      </c>
      <c r="T3055" s="90" t="s">
        <v>3518</v>
      </c>
      <c r="Y3055" s="90" t="str">
        <f>IF(VLOOKUP(I3055,属性值!A:F,2,FALSE)&lt;17,"",IF(P3055="","",INT(VLOOKUP(P3055,属性值!A:G,R3055+1,FALSE)*VLOOKUP(I3055,属性值!A:F,5,FALSE))))</f>
        <v/>
      </c>
      <c r="Z3055" s="90" t="str">
        <f t="shared" si="99"/>
        <v/>
      </c>
      <c r="AA3055" s="90">
        <f>IF(VLOOKUP(I3055,属性值!A:B,2,FALSE)&gt;16,"",IF(P3055="","",INT(VLOOKUP(P3055,属性值!I:O,R3055+1,FALSE)*VLOOKUP(I3055,属性值!A:D,3,FALSE))))</f>
        <v>286</v>
      </c>
      <c r="AB3055" s="90">
        <f>IF(VLOOKUP(I3055,属性值!A:B,2,FALSE)&gt;16,"",IF(P3055="","",INT(VLOOKUP(P3055,属性值!I:O,R3055+1,FALSE)*VLOOKUP(I3055,属性值!A:D,4,FALSE))))</f>
        <v>572</v>
      </c>
      <c r="AC3055" s="90">
        <v>54</v>
      </c>
      <c r="AD3055" s="90" t="str">
        <f>IF(AC3055="","",VLOOKUP(AC3055,状态名词!A:C,2,FALSE))</f>
        <v>spi</v>
      </c>
      <c r="AE3055" s="90" t="str">
        <f>IF(AC3055="","",VLOOKUP(AC3055,状态名词!A:C,3,FALSE))</f>
        <v>精神</v>
      </c>
      <c r="AF3055" s="90">
        <v>100</v>
      </c>
    </row>
    <row r="3056" spans="1:32">
      <c r="I3056" s="90" t="str">
        <f>IF(H3056="",I3055,VLOOKUP(H3056,装备类型!A:B,2,FALSE))</f>
        <v>手镯</v>
      </c>
      <c r="L3056" s="90" t="s">
        <v>225</v>
      </c>
      <c r="Q3056" s="55" t="str">
        <f t="shared" si="98"/>
        <v/>
      </c>
      <c r="Y3056" s="90" t="str">
        <f>IF(VLOOKUP(I3056,属性值!A:F,2,FALSE)&lt;17,"",IF(P3056="","",INT(VLOOKUP(P3056,属性值!A:G,R3056+1,FALSE)*VLOOKUP(I3056,属性值!A:F,5,FALSE))))</f>
        <v/>
      </c>
      <c r="Z3056" s="90" t="str">
        <f t="shared" si="99"/>
        <v/>
      </c>
      <c r="AA3056" s="90" t="str">
        <f>IF(VLOOKUP(I3056,属性值!A:B,2,FALSE)&gt;16,"",IF(P3056="","",INT(VLOOKUP(P3056,属性值!I:O,R3056+1,FALSE)*VLOOKUP(I3056,属性值!A:D,3,FALSE))))</f>
        <v/>
      </c>
      <c r="AB3056" s="90" t="str">
        <f>IF(VLOOKUP(I3056,属性值!A:B,2,FALSE)&gt;16,"",IF(P3056="","",INT(VLOOKUP(P3056,属性值!I:O,R3056+1,FALSE)*VLOOKUP(I3056,属性值!A:D,4,FALSE))))</f>
        <v/>
      </c>
      <c r="AC3056" s="90">
        <v>20</v>
      </c>
      <c r="AD3056" s="90" t="str">
        <f>IF(AC3056="","",VLOOKUP(AC3056,状态名词!A:C,2,FALSE))</f>
        <v>ratingdamage</v>
      </c>
      <c r="AE3056" s="90" t="str">
        <f>IF(AC3056="","",VLOOKUP(AC3056,状态名词!A:C,3,FALSE))</f>
        <v>暴伤+</v>
      </c>
      <c r="AF3056" s="90">
        <v>300</v>
      </c>
    </row>
    <row r="3057" spans="1:32">
      <c r="I3057" s="90" t="str">
        <f>IF(H3057="",I3056,VLOOKUP(H3057,装备类型!A:B,2,FALSE))</f>
        <v>手镯</v>
      </c>
      <c r="L3057" s="90" t="s">
        <v>225</v>
      </c>
      <c r="Q3057" s="55" t="str">
        <f t="shared" si="98"/>
        <v/>
      </c>
      <c r="Y3057" s="90" t="str">
        <f>IF(VLOOKUP(I3057,属性值!A:F,2,FALSE)&lt;17,"",IF(P3057="","",INT(VLOOKUP(P3057,属性值!A:G,R3057+1,FALSE)*VLOOKUP(I3057,属性值!A:F,5,FALSE))))</f>
        <v/>
      </c>
      <c r="Z3057" s="90" t="str">
        <f t="shared" si="99"/>
        <v/>
      </c>
      <c r="AA3057" s="90" t="str">
        <f>IF(VLOOKUP(I3057,属性值!A:B,2,FALSE)&gt;16,"",IF(P3057="","",INT(VLOOKUP(P3057,属性值!I:O,R3057+1,FALSE)*VLOOKUP(I3057,属性值!A:D,3,FALSE))))</f>
        <v/>
      </c>
      <c r="AB3057" s="90" t="str">
        <f>IF(VLOOKUP(I3057,属性值!A:B,2,FALSE)&gt;16,"",IF(P3057="","",INT(VLOOKUP(P3057,属性值!I:O,R3057+1,FALSE)*VLOOKUP(I3057,属性值!A:D,4,FALSE))))</f>
        <v/>
      </c>
      <c r="AC3057" s="90">
        <v>69</v>
      </c>
      <c r="AD3057" s="90" t="str">
        <f>IF(AC3057="","",VLOOKUP(AC3057,状态名词!A:C,2,FALSE))</f>
        <v>hit</v>
      </c>
      <c r="AE3057" s="90" t="str">
        <f>IF(AC3057="","",VLOOKUP(AC3057,状态名词!A:C,3,FALSE))</f>
        <v>命中率</v>
      </c>
      <c r="AF3057" s="90">
        <v>140</v>
      </c>
    </row>
    <row r="3058" spans="1:32">
      <c r="I3058" s="90" t="str">
        <f>IF(H3058="",I3057,VLOOKUP(H3058,装备类型!A:B,2,FALSE))</f>
        <v>手镯</v>
      </c>
      <c r="J3058" s="90">
        <v>5</v>
      </c>
      <c r="K3058" s="90" t="s">
        <v>3038</v>
      </c>
      <c r="L3058" s="90" t="s">
        <v>4188</v>
      </c>
      <c r="O3058" s="90">
        <v>1</v>
      </c>
      <c r="P3058" s="90">
        <v>50</v>
      </c>
      <c r="Q3058" s="55">
        <f t="shared" si="98"/>
        <v>57</v>
      </c>
      <c r="R3058" s="90">
        <v>5</v>
      </c>
      <c r="T3058" s="90" t="s">
        <v>3518</v>
      </c>
      <c r="U3058" s="90">
        <v>33563</v>
      </c>
      <c r="Y3058" s="90" t="str">
        <f>IF(VLOOKUP(I3058,属性值!A:F,2,FALSE)&lt;17,"",IF(P3058="","",INT(VLOOKUP(P3058,属性值!A:G,R3058+1,FALSE)*VLOOKUP(I3058,属性值!A:F,5,FALSE))))</f>
        <v/>
      </c>
      <c r="Z3058" s="90" t="str">
        <f t="shared" si="99"/>
        <v/>
      </c>
      <c r="AA3058" s="90">
        <f>IF(VLOOKUP(I3058,属性值!A:B,2,FALSE)&gt;16,"",IF(P3058="","",INT(VLOOKUP(P3058,属性值!I:O,R3058+1,FALSE)*VLOOKUP(I3058,属性值!A:D,3,FALSE))))</f>
        <v>489</v>
      </c>
      <c r="AB3058" s="90">
        <f>IF(VLOOKUP(I3058,属性值!A:B,2,FALSE)&gt;16,"",IF(P3058="","",INT(VLOOKUP(P3058,属性值!I:O,R3058+1,FALSE)*VLOOKUP(I3058,属性值!A:D,4,FALSE))))</f>
        <v>979</v>
      </c>
      <c r="AC3058" s="90">
        <v>54</v>
      </c>
      <c r="AD3058" s="90" t="str">
        <f>IF(AC3058="","",VLOOKUP(AC3058,状态名词!A:C,2,FALSE))</f>
        <v>spi</v>
      </c>
      <c r="AE3058" s="90" t="str">
        <f>IF(AC3058="","",VLOOKUP(AC3058,状态名词!A:C,3,FALSE))</f>
        <v>精神</v>
      </c>
      <c r="AF3058" s="90">
        <v>135</v>
      </c>
    </row>
    <row r="3059" spans="1:32">
      <c r="I3059" s="90" t="str">
        <f>IF(H3059="",I3058,VLOOKUP(H3059,装备类型!A:B,2,FALSE))</f>
        <v>手镯</v>
      </c>
      <c r="L3059" s="90" t="s">
        <v>225</v>
      </c>
      <c r="Q3059" s="55" t="str">
        <f t="shared" si="98"/>
        <v/>
      </c>
      <c r="Y3059" s="90" t="str">
        <f>IF(VLOOKUP(I3059,属性值!A:F,2,FALSE)&lt;17,"",IF(P3059="","",INT(VLOOKUP(P3059,属性值!A:G,R3059+1,FALSE)*VLOOKUP(I3059,属性值!A:F,5,FALSE))))</f>
        <v/>
      </c>
      <c r="Z3059" s="90" t="str">
        <f t="shared" si="99"/>
        <v/>
      </c>
      <c r="AA3059" s="90" t="str">
        <f>IF(VLOOKUP(I3059,属性值!A:B,2,FALSE)&gt;16,"",IF(P3059="","",INT(VLOOKUP(P3059,属性值!I:O,R3059+1,FALSE)*VLOOKUP(I3059,属性值!A:D,3,FALSE))))</f>
        <v/>
      </c>
      <c r="AB3059" s="90" t="str">
        <f>IF(VLOOKUP(I3059,属性值!A:B,2,FALSE)&gt;16,"",IF(P3059="","",INT(VLOOKUP(P3059,属性值!I:O,R3059+1,FALSE)*VLOOKUP(I3059,属性值!A:D,4,FALSE))))</f>
        <v/>
      </c>
      <c r="AC3059" s="90">
        <v>20</v>
      </c>
      <c r="AD3059" s="90" t="str">
        <f>IF(AC3059="","",VLOOKUP(AC3059,状态名词!A:C,2,FALSE))</f>
        <v>ratingdamage</v>
      </c>
      <c r="AE3059" s="90" t="str">
        <f>IF(AC3059="","",VLOOKUP(AC3059,状态名词!A:C,3,FALSE))</f>
        <v>暴伤+</v>
      </c>
      <c r="AF3059" s="90">
        <v>400</v>
      </c>
    </row>
    <row r="3060" spans="1:32">
      <c r="I3060" s="90" t="str">
        <f>IF(H3060="",I3059,VLOOKUP(H3060,装备类型!A:B,2,FALSE))</f>
        <v>手镯</v>
      </c>
      <c r="L3060" s="90" t="s">
        <v>225</v>
      </c>
      <c r="Q3060" s="55" t="str">
        <f t="shared" si="98"/>
        <v/>
      </c>
      <c r="Y3060" s="90" t="str">
        <f>IF(VLOOKUP(I3060,属性值!A:F,2,FALSE)&lt;17,"",IF(P3060="","",INT(VLOOKUP(P3060,属性值!A:G,R3060+1,FALSE)*VLOOKUP(I3060,属性值!A:F,5,FALSE))))</f>
        <v/>
      </c>
      <c r="Z3060" s="90" t="str">
        <f t="shared" si="99"/>
        <v/>
      </c>
      <c r="AA3060" s="90" t="str">
        <f>IF(VLOOKUP(I3060,属性值!A:B,2,FALSE)&gt;16,"",IF(P3060="","",INT(VLOOKUP(P3060,属性值!I:O,R3060+1,FALSE)*VLOOKUP(I3060,属性值!A:D,3,FALSE))))</f>
        <v/>
      </c>
      <c r="AB3060" s="90" t="str">
        <f>IF(VLOOKUP(I3060,属性值!A:B,2,FALSE)&gt;16,"",IF(P3060="","",INT(VLOOKUP(P3060,属性值!I:O,R3060+1,FALSE)*VLOOKUP(I3060,属性值!A:D,4,FALSE))))</f>
        <v/>
      </c>
      <c r="AC3060" s="90">
        <v>69</v>
      </c>
      <c r="AD3060" s="90" t="str">
        <f>IF(AC3060="","",VLOOKUP(AC3060,状态名词!A:C,2,FALSE))</f>
        <v>hit</v>
      </c>
      <c r="AE3060" s="90" t="str">
        <f>IF(AC3060="","",VLOOKUP(AC3060,状态名词!A:C,3,FALSE))</f>
        <v>命中率</v>
      </c>
      <c r="AF3060" s="90">
        <v>200</v>
      </c>
    </row>
    <row r="3061" spans="1:32">
      <c r="I3061" s="90" t="str">
        <f>IF(H3061="",I3060,VLOOKUP(H3061,装备类型!A:B,2,FALSE))</f>
        <v>手镯</v>
      </c>
      <c r="J3061" s="90">
        <v>6</v>
      </c>
      <c r="K3061" s="90" t="s">
        <v>3039</v>
      </c>
      <c r="L3061" s="90" t="s">
        <v>4188</v>
      </c>
      <c r="O3061" s="90">
        <v>1</v>
      </c>
      <c r="P3061" s="90">
        <v>60</v>
      </c>
      <c r="Q3061" s="55">
        <f t="shared" si="98"/>
        <v>67</v>
      </c>
      <c r="R3061" s="90">
        <v>5</v>
      </c>
      <c r="T3061" s="90" t="s">
        <v>3518</v>
      </c>
      <c r="U3061" s="90">
        <v>33564</v>
      </c>
      <c r="Y3061" s="90" t="str">
        <f>IF(VLOOKUP(I3061,属性值!A:F,2,FALSE)&lt;17,"",IF(P3061="","",INT(VLOOKUP(P3061,属性值!A:G,R3061+1,FALSE)*VLOOKUP(I3061,属性值!A:F,5,FALSE))))</f>
        <v/>
      </c>
      <c r="Z3061" s="90" t="str">
        <f t="shared" si="99"/>
        <v/>
      </c>
      <c r="AA3061" s="90">
        <f>IF(VLOOKUP(I3061,属性值!A:B,2,FALSE)&gt;16,"",IF(P3061="","",INT(VLOOKUP(P3061,属性值!I:O,R3061+1,FALSE)*VLOOKUP(I3061,属性值!A:D,3,FALSE))))</f>
        <v>642</v>
      </c>
      <c r="AB3061" s="90">
        <f>IF(VLOOKUP(I3061,属性值!A:B,2,FALSE)&gt;16,"",IF(P3061="","",INT(VLOOKUP(P3061,属性值!I:O,R3061+1,FALSE)*VLOOKUP(I3061,属性值!A:D,4,FALSE))))</f>
        <v>1285</v>
      </c>
      <c r="AC3061" s="90">
        <v>54</v>
      </c>
      <c r="AD3061" s="90" t="str">
        <f>IF(AC3061="","",VLOOKUP(AC3061,状态名词!A:C,2,FALSE))</f>
        <v>spi</v>
      </c>
      <c r="AE3061" s="90" t="str">
        <f>IF(AC3061="","",VLOOKUP(AC3061,状态名词!A:C,3,FALSE))</f>
        <v>精神</v>
      </c>
      <c r="AF3061" s="90">
        <v>150</v>
      </c>
    </row>
    <row r="3062" spans="1:32">
      <c r="I3062" s="90" t="str">
        <f>IF(H3062="",I3061,VLOOKUP(H3062,装备类型!A:B,2,FALSE))</f>
        <v>手镯</v>
      </c>
      <c r="L3062" s="90" t="s">
        <v>225</v>
      </c>
      <c r="Q3062" s="55" t="str">
        <f t="shared" si="98"/>
        <v/>
      </c>
      <c r="Y3062" s="90" t="str">
        <f>IF(VLOOKUP(I3062,属性值!A:F,2,FALSE)&lt;17,"",IF(P3062="","",INT(VLOOKUP(P3062,属性值!A:G,R3062+1,FALSE)*VLOOKUP(I3062,属性值!A:F,5,FALSE))))</f>
        <v/>
      </c>
      <c r="Z3062" s="90" t="str">
        <f t="shared" si="99"/>
        <v/>
      </c>
      <c r="AA3062" s="90" t="str">
        <f>IF(VLOOKUP(I3062,属性值!A:B,2,FALSE)&gt;16,"",IF(P3062="","",INT(VLOOKUP(P3062,属性值!I:O,R3062+1,FALSE)*VLOOKUP(I3062,属性值!A:D,3,FALSE))))</f>
        <v/>
      </c>
      <c r="AB3062" s="90" t="str">
        <f>IF(VLOOKUP(I3062,属性值!A:B,2,FALSE)&gt;16,"",IF(P3062="","",INT(VLOOKUP(P3062,属性值!I:O,R3062+1,FALSE)*VLOOKUP(I3062,属性值!A:D,4,FALSE))))</f>
        <v/>
      </c>
      <c r="AC3062" s="90">
        <v>20</v>
      </c>
      <c r="AD3062" s="90" t="str">
        <f>IF(AC3062="","",VLOOKUP(AC3062,状态名词!A:C,2,FALSE))</f>
        <v>ratingdamage</v>
      </c>
      <c r="AE3062" s="90" t="str">
        <f>IF(AC3062="","",VLOOKUP(AC3062,状态名词!A:C,3,FALSE))</f>
        <v>暴伤+</v>
      </c>
      <c r="AF3062" s="90">
        <v>440</v>
      </c>
    </row>
    <row r="3063" spans="1:32">
      <c r="I3063" s="90" t="str">
        <f>IF(H3063="",I3062,VLOOKUP(H3063,装备类型!A:B,2,FALSE))</f>
        <v>手镯</v>
      </c>
      <c r="L3063" s="90" t="s">
        <v>225</v>
      </c>
      <c r="Q3063" s="55" t="str">
        <f t="shared" si="98"/>
        <v/>
      </c>
      <c r="Y3063" s="90" t="str">
        <f>IF(VLOOKUP(I3063,属性值!A:F,2,FALSE)&lt;17,"",IF(P3063="","",INT(VLOOKUP(P3063,属性值!A:G,R3063+1,FALSE)*VLOOKUP(I3063,属性值!A:F,5,FALSE))))</f>
        <v/>
      </c>
      <c r="Z3063" s="90" t="str">
        <f t="shared" si="99"/>
        <v/>
      </c>
      <c r="AA3063" s="90" t="str">
        <f>IF(VLOOKUP(I3063,属性值!A:B,2,FALSE)&gt;16,"",IF(P3063="","",INT(VLOOKUP(P3063,属性值!I:O,R3063+1,FALSE)*VLOOKUP(I3063,属性值!A:D,3,FALSE))))</f>
        <v/>
      </c>
      <c r="AB3063" s="90" t="str">
        <f>IF(VLOOKUP(I3063,属性值!A:B,2,FALSE)&gt;16,"",IF(P3063="","",INT(VLOOKUP(P3063,属性值!I:O,R3063+1,FALSE)*VLOOKUP(I3063,属性值!A:D,4,FALSE))))</f>
        <v/>
      </c>
      <c r="AC3063" s="90">
        <v>69</v>
      </c>
      <c r="AD3063" s="90" t="str">
        <f>IF(AC3063="","",VLOOKUP(AC3063,状态名词!A:C,2,FALSE))</f>
        <v>hit</v>
      </c>
      <c r="AE3063" s="90" t="str">
        <f>IF(AC3063="","",VLOOKUP(AC3063,状态名词!A:C,3,FALSE))</f>
        <v>命中率</v>
      </c>
      <c r="AF3063" s="90">
        <v>220</v>
      </c>
    </row>
    <row r="3064" spans="1:32">
      <c r="A3064" s="90">
        <v>16337</v>
      </c>
      <c r="B3064" s="90">
        <v>10</v>
      </c>
      <c r="C3064" s="90">
        <v>1</v>
      </c>
      <c r="D3064" s="90">
        <v>10</v>
      </c>
      <c r="E3064" s="90">
        <v>3</v>
      </c>
      <c r="H3064" s="90">
        <v>11</v>
      </c>
      <c r="I3064" s="90" t="str">
        <f>IF(H3064="",I3063,VLOOKUP(H3064,装备类型!A:B,2,FALSE))</f>
        <v>头部</v>
      </c>
      <c r="J3064" s="90">
        <v>1</v>
      </c>
      <c r="K3064" s="90" t="s">
        <v>3198</v>
      </c>
      <c r="L3064" s="90" t="s">
        <v>6490</v>
      </c>
      <c r="O3064" s="90">
        <v>1</v>
      </c>
      <c r="P3064" s="90">
        <v>10</v>
      </c>
      <c r="Q3064" s="55">
        <f t="shared" si="98"/>
        <v>10</v>
      </c>
      <c r="R3064" s="90">
        <v>1</v>
      </c>
      <c r="T3064" s="90" t="s">
        <v>3289</v>
      </c>
      <c r="Y3064" s="90" t="str">
        <f>IF(VLOOKUP(I3064,属性值!A:F,2,FALSE)&lt;17,"",IF(P3064="","",INT(VLOOKUP(P3064,属性值!A:G,R3064+1,FALSE)*VLOOKUP(I3064,属性值!A:F,5,FALSE))))</f>
        <v/>
      </c>
      <c r="Z3064" s="90" t="str">
        <f t="shared" si="99"/>
        <v/>
      </c>
      <c r="AA3064" s="90">
        <f>IF(VLOOKUP(I3064,属性值!A:B,2,FALSE)&gt;16,"",IF(P3064="","",INT(VLOOKUP(P3064,属性值!I:O,R3064+1,FALSE)*VLOOKUP(I3064,属性值!A:D,3,FALSE))))</f>
        <v>130</v>
      </c>
      <c r="AB3064" s="90">
        <f>IF(VLOOKUP(I3064,属性值!A:B,2,FALSE)&gt;16,"",IF(P3064="","",INT(VLOOKUP(P3064,属性值!I:O,R3064+1,FALSE)*VLOOKUP(I3064,属性值!A:D,4,FALSE))))</f>
        <v>65</v>
      </c>
      <c r="AD3064" s="90" t="str">
        <f>IF(AC3064="","",VLOOKUP(AC3064,状态名词!A:C,2,FALSE))</f>
        <v/>
      </c>
      <c r="AE3064" s="90" t="str">
        <f>IF(AC3064="","",VLOOKUP(AC3064,状态名词!A:C,3,FALSE))</f>
        <v/>
      </c>
    </row>
    <row r="3065" spans="1:32">
      <c r="I3065" s="90" t="str">
        <f>IF(H3065="",I3064,VLOOKUP(H3065,装备类型!A:B,2,FALSE))</f>
        <v>头部</v>
      </c>
      <c r="J3065" s="90">
        <v>2</v>
      </c>
      <c r="K3065" s="90" t="s">
        <v>3199</v>
      </c>
      <c r="L3065" s="90" t="s">
        <v>4189</v>
      </c>
      <c r="O3065" s="90">
        <v>1</v>
      </c>
      <c r="P3065" s="90">
        <v>20</v>
      </c>
      <c r="Q3065" s="55">
        <f t="shared" si="98"/>
        <v>21</v>
      </c>
      <c r="R3065" s="90">
        <v>2</v>
      </c>
      <c r="T3065" s="90" t="s">
        <v>3289</v>
      </c>
      <c r="Y3065" s="90" t="str">
        <f>IF(VLOOKUP(I3065,属性值!A:F,2,FALSE)&lt;17,"",IF(P3065="","",INT(VLOOKUP(P3065,属性值!A:G,R3065+1,FALSE)*VLOOKUP(I3065,属性值!A:F,5,FALSE))))</f>
        <v/>
      </c>
      <c r="Z3065" s="90" t="str">
        <f t="shared" si="99"/>
        <v/>
      </c>
      <c r="AA3065" s="90">
        <f>IF(VLOOKUP(I3065,属性值!A:B,2,FALSE)&gt;16,"",IF(P3065="","",INT(VLOOKUP(P3065,属性值!I:O,R3065+1,FALSE)*VLOOKUP(I3065,属性值!A:D,3,FALSE))))</f>
        <v>228</v>
      </c>
      <c r="AB3065" s="90">
        <f>IF(VLOOKUP(I3065,属性值!A:B,2,FALSE)&gt;16,"",IF(P3065="","",INT(VLOOKUP(P3065,属性值!I:O,R3065+1,FALSE)*VLOOKUP(I3065,属性值!A:D,4,FALSE))))</f>
        <v>114</v>
      </c>
      <c r="AC3065" s="90">
        <v>58</v>
      </c>
      <c r="AD3065" s="90" t="str">
        <f>IF(AC3065="","",VLOOKUP(AC3065,状态名词!A:C,2,FALSE))</f>
        <v>vit</v>
      </c>
      <c r="AE3065" s="90" t="str">
        <f>IF(AC3065="","",VLOOKUP(AC3065,状态名词!A:C,3,FALSE))</f>
        <v>体力</v>
      </c>
      <c r="AF3065" s="90">
        <v>40</v>
      </c>
    </row>
    <row r="3066" spans="1:32">
      <c r="I3066" s="90" t="str">
        <f>IF(H3066="",I3065,VLOOKUP(H3066,装备类型!A:B,2,FALSE))</f>
        <v>头部</v>
      </c>
      <c r="J3066" s="90">
        <v>3</v>
      </c>
      <c r="K3066" s="90" t="s">
        <v>3200</v>
      </c>
      <c r="L3066" s="90" t="s">
        <v>4189</v>
      </c>
      <c r="O3066" s="90">
        <v>1</v>
      </c>
      <c r="P3066" s="90">
        <v>30</v>
      </c>
      <c r="Q3066" s="55">
        <f t="shared" si="98"/>
        <v>33</v>
      </c>
      <c r="R3066" s="90">
        <v>3</v>
      </c>
      <c r="T3066" s="90" t="s">
        <v>3289</v>
      </c>
      <c r="Y3066" s="90" t="str">
        <f>IF(VLOOKUP(I3066,属性值!A:F,2,FALSE)&lt;17,"",IF(P3066="","",INT(VLOOKUP(P3066,属性值!A:G,R3066+1,FALSE)*VLOOKUP(I3066,属性值!A:F,5,FALSE))))</f>
        <v/>
      </c>
      <c r="Z3066" s="90" t="str">
        <f t="shared" si="99"/>
        <v/>
      </c>
      <c r="AA3066" s="90">
        <f>IF(VLOOKUP(I3066,属性值!A:B,2,FALSE)&gt;16,"",IF(P3066="","",INT(VLOOKUP(P3066,属性值!I:O,R3066+1,FALSE)*VLOOKUP(I3066,属性值!A:D,3,FALSE))))</f>
        <v>342</v>
      </c>
      <c r="AB3066" s="90">
        <f>IF(VLOOKUP(I3066,属性值!A:B,2,FALSE)&gt;16,"",IF(P3066="","",INT(VLOOKUP(P3066,属性值!I:O,R3066+1,FALSE)*VLOOKUP(I3066,属性值!A:D,4,FALSE))))</f>
        <v>171</v>
      </c>
      <c r="AC3066" s="90">
        <v>58</v>
      </c>
      <c r="AD3066" s="90" t="str">
        <f>IF(AC3066="","",VLOOKUP(AC3066,状态名词!A:C,2,FALSE))</f>
        <v>vit</v>
      </c>
      <c r="AE3066" s="90" t="str">
        <f>IF(AC3066="","",VLOOKUP(AC3066,状态名词!A:C,3,FALSE))</f>
        <v>体力</v>
      </c>
      <c r="AF3066" s="90">
        <v>50</v>
      </c>
    </row>
    <row r="3067" spans="1:32">
      <c r="I3067" s="90" t="str">
        <f>IF(H3067="",I3066,VLOOKUP(H3067,装备类型!A:B,2,FALSE))</f>
        <v>头部</v>
      </c>
      <c r="L3067" s="90" t="s">
        <v>225</v>
      </c>
      <c r="Q3067" s="55" t="str">
        <f t="shared" si="98"/>
        <v/>
      </c>
      <c r="Y3067" s="90" t="str">
        <f>IF(VLOOKUP(I3067,属性值!A:F,2,FALSE)&lt;17,"",IF(P3067="","",INT(VLOOKUP(P3067,属性值!A:G,R3067+1,FALSE)*VLOOKUP(I3067,属性值!A:F,5,FALSE))))</f>
        <v/>
      </c>
      <c r="Z3067" s="90" t="str">
        <f t="shared" si="99"/>
        <v/>
      </c>
      <c r="AA3067" s="90" t="str">
        <f>IF(VLOOKUP(I3067,属性值!A:B,2,FALSE)&gt;16,"",IF(P3067="","",INT(VLOOKUP(P3067,属性值!I:O,R3067+1,FALSE)*VLOOKUP(I3067,属性值!A:D,3,FALSE))))</f>
        <v/>
      </c>
      <c r="AB3067" s="90" t="str">
        <f>IF(VLOOKUP(I3067,属性值!A:B,2,FALSE)&gt;16,"",IF(P3067="","",INT(VLOOKUP(P3067,属性值!I:O,R3067+1,FALSE)*VLOOKUP(I3067,属性值!A:D,4,FALSE))))</f>
        <v/>
      </c>
      <c r="AC3067" s="90">
        <v>24</v>
      </c>
      <c r="AD3067" s="90" t="str">
        <f>IF(AC3067="","",VLOOKUP(AC3067,状态名词!A:C,2,FALSE))</f>
        <v>heal</v>
      </c>
      <c r="AE3067" s="90" t="str">
        <f>IF(AC3067="","",VLOOKUP(AC3067,状态名词!A:C,3,FALSE))</f>
        <v>治疗效果+</v>
      </c>
      <c r="AF3067" s="90">
        <v>250</v>
      </c>
    </row>
    <row r="3068" spans="1:32">
      <c r="I3068" s="90" t="str">
        <f>IF(H3068="",I3067,VLOOKUP(H3068,装备类型!A:B,2,FALSE))</f>
        <v>头部</v>
      </c>
      <c r="J3068" s="90">
        <v>4</v>
      </c>
      <c r="K3068" s="90" t="s">
        <v>3201</v>
      </c>
      <c r="L3068" s="90" t="s">
        <v>4189</v>
      </c>
      <c r="O3068" s="90">
        <v>1</v>
      </c>
      <c r="P3068" s="90">
        <v>40</v>
      </c>
      <c r="Q3068" s="55">
        <f t="shared" si="98"/>
        <v>45</v>
      </c>
      <c r="R3068" s="90">
        <v>4</v>
      </c>
      <c r="T3068" s="90" t="s">
        <v>3289</v>
      </c>
      <c r="Y3068" s="90" t="str">
        <f>IF(VLOOKUP(I3068,属性值!A:F,2,FALSE)&lt;17,"",IF(P3068="","",INT(VLOOKUP(P3068,属性值!A:G,R3068+1,FALSE)*VLOOKUP(I3068,属性值!A:F,5,FALSE))))</f>
        <v/>
      </c>
      <c r="Z3068" s="90" t="str">
        <f t="shared" si="99"/>
        <v/>
      </c>
      <c r="AA3068" s="90">
        <f>IF(VLOOKUP(I3068,属性值!A:B,2,FALSE)&gt;16,"",IF(P3068="","",INT(VLOOKUP(P3068,属性值!I:O,R3068+1,FALSE)*VLOOKUP(I3068,属性值!A:D,3,FALSE))))</f>
        <v>572</v>
      </c>
      <c r="AB3068" s="90">
        <f>IF(VLOOKUP(I3068,属性值!A:B,2,FALSE)&gt;16,"",IF(P3068="","",INT(VLOOKUP(P3068,属性值!I:O,R3068+1,FALSE)*VLOOKUP(I3068,属性值!A:D,4,FALSE))))</f>
        <v>286</v>
      </c>
      <c r="AC3068" s="90">
        <v>58</v>
      </c>
      <c r="AD3068" s="90" t="str">
        <f>IF(AC3068="","",VLOOKUP(AC3068,状态名词!A:C,2,FALSE))</f>
        <v>vit</v>
      </c>
      <c r="AE3068" s="90" t="str">
        <f>IF(AC3068="","",VLOOKUP(AC3068,状态名词!A:C,3,FALSE))</f>
        <v>体力</v>
      </c>
      <c r="AF3068" s="90">
        <v>60</v>
      </c>
    </row>
    <row r="3069" spans="1:32">
      <c r="I3069" s="90" t="str">
        <f>IF(H3069="",I3068,VLOOKUP(H3069,装备类型!A:B,2,FALSE))</f>
        <v>头部</v>
      </c>
      <c r="L3069" s="90" t="s">
        <v>225</v>
      </c>
      <c r="Q3069" s="55" t="str">
        <f t="shared" si="98"/>
        <v/>
      </c>
      <c r="Y3069" s="90" t="str">
        <f>IF(VLOOKUP(I3069,属性值!A:F,2,FALSE)&lt;17,"",IF(P3069="","",INT(VLOOKUP(P3069,属性值!A:G,R3069+1,FALSE)*VLOOKUP(I3069,属性值!A:F,5,FALSE))))</f>
        <v/>
      </c>
      <c r="Z3069" s="90" t="str">
        <f t="shared" si="99"/>
        <v/>
      </c>
      <c r="AA3069" s="90" t="str">
        <f>IF(VLOOKUP(I3069,属性值!A:B,2,FALSE)&gt;16,"",IF(P3069="","",INT(VLOOKUP(P3069,属性值!I:O,R3069+1,FALSE)*VLOOKUP(I3069,属性值!A:D,3,FALSE))))</f>
        <v/>
      </c>
      <c r="AB3069" s="90" t="str">
        <f>IF(VLOOKUP(I3069,属性值!A:B,2,FALSE)&gt;16,"",IF(P3069="","",INT(VLOOKUP(P3069,属性值!I:O,R3069+1,FALSE)*VLOOKUP(I3069,属性值!A:D,4,FALSE))))</f>
        <v/>
      </c>
      <c r="AC3069" s="90">
        <v>24</v>
      </c>
      <c r="AD3069" s="90" t="str">
        <f>IF(AC3069="","",VLOOKUP(AC3069,状态名词!A:C,2,FALSE))</f>
        <v>heal</v>
      </c>
      <c r="AE3069" s="90" t="str">
        <f>IF(AC3069="","",VLOOKUP(AC3069,状态名词!A:C,3,FALSE))</f>
        <v>治疗效果+</v>
      </c>
      <c r="AF3069" s="90">
        <v>300</v>
      </c>
    </row>
    <row r="3070" spans="1:32">
      <c r="I3070" s="90" t="str">
        <f>IF(H3070="",I3069,VLOOKUP(H3070,装备类型!A:B,2,FALSE))</f>
        <v>头部</v>
      </c>
      <c r="L3070" s="90" t="s">
        <v>225</v>
      </c>
      <c r="Q3070" s="55" t="str">
        <f t="shared" si="98"/>
        <v/>
      </c>
      <c r="Y3070" s="90" t="str">
        <f>IF(VLOOKUP(I3070,属性值!A:F,2,FALSE)&lt;17,"",IF(P3070="","",INT(VLOOKUP(P3070,属性值!A:G,R3070+1,FALSE)*VLOOKUP(I3070,属性值!A:F,5,FALSE))))</f>
        <v/>
      </c>
      <c r="Z3070" s="90" t="str">
        <f t="shared" si="99"/>
        <v/>
      </c>
      <c r="AA3070" s="90" t="str">
        <f>IF(VLOOKUP(I3070,属性值!A:B,2,FALSE)&gt;16,"",IF(P3070="","",INT(VLOOKUP(P3070,属性值!I:O,R3070+1,FALSE)*VLOOKUP(I3070,属性值!A:D,3,FALSE))))</f>
        <v/>
      </c>
      <c r="AB3070" s="90" t="str">
        <f>IF(VLOOKUP(I3070,属性值!A:B,2,FALSE)&gt;16,"",IF(P3070="","",INT(VLOOKUP(P3070,属性值!I:O,R3070+1,FALSE)*VLOOKUP(I3070,属性值!A:D,4,FALSE))))</f>
        <v/>
      </c>
      <c r="AC3070" s="90">
        <v>70</v>
      </c>
      <c r="AD3070" s="90" t="str">
        <f>IF(AC3070="","",VLOOKUP(AC3070,状态名词!A:C,2,FALSE))</f>
        <v>eva</v>
      </c>
      <c r="AE3070" s="90" t="str">
        <f>IF(AC3070="","",VLOOKUP(AC3070,状态名词!A:C,3,FALSE))</f>
        <v>回避率</v>
      </c>
      <c r="AF3070" s="90">
        <v>140</v>
      </c>
    </row>
    <row r="3071" spans="1:32">
      <c r="I3071" s="90" t="str">
        <f>IF(H3071="",I3070,VLOOKUP(H3071,装备类型!A:B,2,FALSE))</f>
        <v>头部</v>
      </c>
      <c r="J3071" s="90">
        <v>5</v>
      </c>
      <c r="K3071" s="90" t="s">
        <v>3202</v>
      </c>
      <c r="L3071" s="90" t="s">
        <v>4189</v>
      </c>
      <c r="O3071" s="90">
        <v>1</v>
      </c>
      <c r="P3071" s="90">
        <v>50</v>
      </c>
      <c r="Q3071" s="55">
        <f t="shared" si="98"/>
        <v>57</v>
      </c>
      <c r="R3071" s="90">
        <v>5</v>
      </c>
      <c r="T3071" s="90" t="s">
        <v>3289</v>
      </c>
      <c r="U3071" s="90">
        <v>33561</v>
      </c>
      <c r="Y3071" s="90" t="str">
        <f>IF(VLOOKUP(I3071,属性值!A:F,2,FALSE)&lt;17,"",IF(P3071="","",INT(VLOOKUP(P3071,属性值!A:G,R3071+1,FALSE)*VLOOKUP(I3071,属性值!A:F,5,FALSE))))</f>
        <v/>
      </c>
      <c r="Z3071" s="90" t="str">
        <f t="shared" si="99"/>
        <v/>
      </c>
      <c r="AA3071" s="90">
        <f>IF(VLOOKUP(I3071,属性值!A:B,2,FALSE)&gt;16,"",IF(P3071="","",INT(VLOOKUP(P3071,属性值!I:O,R3071+1,FALSE)*VLOOKUP(I3071,属性值!A:D,3,FALSE))))</f>
        <v>979</v>
      </c>
      <c r="AB3071" s="90">
        <f>IF(VLOOKUP(I3071,属性值!A:B,2,FALSE)&gt;16,"",IF(P3071="","",INT(VLOOKUP(P3071,属性值!I:O,R3071+1,FALSE)*VLOOKUP(I3071,属性值!A:D,4,FALSE))))</f>
        <v>489</v>
      </c>
      <c r="AC3071" s="90">
        <v>58</v>
      </c>
      <c r="AD3071" s="90" t="str">
        <f>IF(AC3071="","",VLOOKUP(AC3071,状态名词!A:C,2,FALSE))</f>
        <v>vit</v>
      </c>
      <c r="AE3071" s="90" t="str">
        <f>IF(AC3071="","",VLOOKUP(AC3071,状态名词!A:C,3,FALSE))</f>
        <v>体力</v>
      </c>
      <c r="AF3071" s="90">
        <v>80</v>
      </c>
    </row>
    <row r="3072" spans="1:32">
      <c r="I3072" s="90" t="str">
        <f>IF(H3072="",I3071,VLOOKUP(H3072,装备类型!A:B,2,FALSE))</f>
        <v>头部</v>
      </c>
      <c r="L3072" s="90" t="s">
        <v>225</v>
      </c>
      <c r="Q3072" s="55" t="str">
        <f t="shared" si="98"/>
        <v/>
      </c>
      <c r="Y3072" s="90" t="str">
        <f>IF(VLOOKUP(I3072,属性值!A:F,2,FALSE)&lt;17,"",IF(P3072="","",INT(VLOOKUP(P3072,属性值!A:G,R3072+1,FALSE)*VLOOKUP(I3072,属性值!A:F,5,FALSE))))</f>
        <v/>
      </c>
      <c r="Z3072" s="90" t="str">
        <f t="shared" si="99"/>
        <v/>
      </c>
      <c r="AA3072" s="90" t="str">
        <f>IF(VLOOKUP(I3072,属性值!A:B,2,FALSE)&gt;16,"",IF(P3072="","",INT(VLOOKUP(P3072,属性值!I:O,R3072+1,FALSE)*VLOOKUP(I3072,属性值!A:D,3,FALSE))))</f>
        <v/>
      </c>
      <c r="AB3072" s="90" t="str">
        <f>IF(VLOOKUP(I3072,属性值!A:B,2,FALSE)&gt;16,"",IF(P3072="","",INT(VLOOKUP(P3072,属性值!I:O,R3072+1,FALSE)*VLOOKUP(I3072,属性值!A:D,4,FALSE))))</f>
        <v/>
      </c>
      <c r="AC3072" s="90">
        <v>24</v>
      </c>
      <c r="AD3072" s="90" t="str">
        <f>IF(AC3072="","",VLOOKUP(AC3072,状态名词!A:C,2,FALSE))</f>
        <v>heal</v>
      </c>
      <c r="AE3072" s="90" t="str">
        <f>IF(AC3072="","",VLOOKUP(AC3072,状态名词!A:C,3,FALSE))</f>
        <v>治疗效果+</v>
      </c>
      <c r="AF3072" s="90">
        <v>400</v>
      </c>
    </row>
    <row r="3073" spans="1:32">
      <c r="I3073" s="90" t="str">
        <f>IF(H3073="",I3072,VLOOKUP(H3073,装备类型!A:B,2,FALSE))</f>
        <v>头部</v>
      </c>
      <c r="L3073" s="90" t="s">
        <v>225</v>
      </c>
      <c r="Q3073" s="55" t="str">
        <f t="shared" si="98"/>
        <v/>
      </c>
      <c r="Y3073" s="90" t="str">
        <f>IF(VLOOKUP(I3073,属性值!A:F,2,FALSE)&lt;17,"",IF(P3073="","",INT(VLOOKUP(P3073,属性值!A:G,R3073+1,FALSE)*VLOOKUP(I3073,属性值!A:F,5,FALSE))))</f>
        <v/>
      </c>
      <c r="Z3073" s="90" t="str">
        <f t="shared" si="99"/>
        <v/>
      </c>
      <c r="AA3073" s="90" t="str">
        <f>IF(VLOOKUP(I3073,属性值!A:B,2,FALSE)&gt;16,"",IF(P3073="","",INT(VLOOKUP(P3073,属性值!I:O,R3073+1,FALSE)*VLOOKUP(I3073,属性值!A:D,3,FALSE))))</f>
        <v/>
      </c>
      <c r="AB3073" s="90" t="str">
        <f>IF(VLOOKUP(I3073,属性值!A:B,2,FALSE)&gt;16,"",IF(P3073="","",INT(VLOOKUP(P3073,属性值!I:O,R3073+1,FALSE)*VLOOKUP(I3073,属性值!A:D,4,FALSE))))</f>
        <v/>
      </c>
      <c r="AC3073" s="90">
        <v>70</v>
      </c>
      <c r="AD3073" s="90" t="str">
        <f>IF(AC3073="","",VLOOKUP(AC3073,状态名词!A:C,2,FALSE))</f>
        <v>eva</v>
      </c>
      <c r="AE3073" s="90" t="str">
        <f>IF(AC3073="","",VLOOKUP(AC3073,状态名词!A:C,3,FALSE))</f>
        <v>回避率</v>
      </c>
      <c r="AF3073" s="90">
        <v>200</v>
      </c>
    </row>
    <row r="3074" spans="1:32">
      <c r="I3074" s="90" t="str">
        <f>IF(H3074="",I3073,VLOOKUP(H3074,装备类型!A:B,2,FALSE))</f>
        <v>头部</v>
      </c>
      <c r="J3074" s="90">
        <v>6</v>
      </c>
      <c r="K3074" s="90" t="s">
        <v>3203</v>
      </c>
      <c r="L3074" s="90" t="s">
        <v>4189</v>
      </c>
      <c r="O3074" s="90">
        <v>1</v>
      </c>
      <c r="P3074" s="90">
        <v>60</v>
      </c>
      <c r="Q3074" s="55">
        <f t="shared" si="98"/>
        <v>67</v>
      </c>
      <c r="R3074" s="90">
        <v>5</v>
      </c>
      <c r="T3074" s="90" t="s">
        <v>3289</v>
      </c>
      <c r="U3074" s="90">
        <v>33562</v>
      </c>
      <c r="Y3074" s="90" t="str">
        <f>IF(VLOOKUP(I3074,属性值!A:F,2,FALSE)&lt;17,"",IF(P3074="","",INT(VLOOKUP(P3074,属性值!A:G,R3074+1,FALSE)*VLOOKUP(I3074,属性值!A:F,5,FALSE))))</f>
        <v/>
      </c>
      <c r="Z3074" s="90" t="str">
        <f t="shared" si="99"/>
        <v/>
      </c>
      <c r="AA3074" s="90">
        <f>IF(VLOOKUP(I3074,属性值!A:B,2,FALSE)&gt;16,"",IF(P3074="","",INT(VLOOKUP(P3074,属性值!I:O,R3074+1,FALSE)*VLOOKUP(I3074,属性值!A:D,3,FALSE))))</f>
        <v>1285</v>
      </c>
      <c r="AB3074" s="90">
        <f>IF(VLOOKUP(I3074,属性值!A:B,2,FALSE)&gt;16,"",IF(P3074="","",INT(VLOOKUP(P3074,属性值!I:O,R3074+1,FALSE)*VLOOKUP(I3074,属性值!A:D,4,FALSE))))</f>
        <v>642</v>
      </c>
      <c r="AC3074" s="90">
        <v>58</v>
      </c>
      <c r="AD3074" s="90" t="str">
        <f>IF(AC3074="","",VLOOKUP(AC3074,状态名词!A:C,2,FALSE))</f>
        <v>vit</v>
      </c>
      <c r="AE3074" s="90" t="str">
        <f>IF(AC3074="","",VLOOKUP(AC3074,状态名词!A:C,3,FALSE))</f>
        <v>体力</v>
      </c>
      <c r="AF3074" s="90">
        <v>85</v>
      </c>
    </row>
    <row r="3075" spans="1:32">
      <c r="I3075" s="90" t="str">
        <f>IF(H3075="",I3074,VLOOKUP(H3075,装备类型!A:B,2,FALSE))</f>
        <v>头部</v>
      </c>
      <c r="L3075" s="90" t="s">
        <v>225</v>
      </c>
      <c r="Q3075" s="55" t="str">
        <f t="shared" si="98"/>
        <v/>
      </c>
      <c r="Y3075" s="90" t="str">
        <f>IF(VLOOKUP(I3075,属性值!A:F,2,FALSE)&lt;17,"",IF(P3075="","",INT(VLOOKUP(P3075,属性值!A:G,R3075+1,FALSE)*VLOOKUP(I3075,属性值!A:F,5,FALSE))))</f>
        <v/>
      </c>
      <c r="Z3075" s="90" t="str">
        <f t="shared" si="99"/>
        <v/>
      </c>
      <c r="AA3075" s="90" t="str">
        <f>IF(VLOOKUP(I3075,属性值!A:B,2,FALSE)&gt;16,"",IF(P3075="","",INT(VLOOKUP(P3075,属性值!I:O,R3075+1,FALSE)*VLOOKUP(I3075,属性值!A:D,3,FALSE))))</f>
        <v/>
      </c>
      <c r="AB3075" s="90" t="str">
        <f>IF(VLOOKUP(I3075,属性值!A:B,2,FALSE)&gt;16,"",IF(P3075="","",INT(VLOOKUP(P3075,属性值!I:O,R3075+1,FALSE)*VLOOKUP(I3075,属性值!A:D,4,FALSE))))</f>
        <v/>
      </c>
      <c r="AC3075" s="90">
        <v>24</v>
      </c>
      <c r="AD3075" s="90" t="str">
        <f>IF(AC3075="","",VLOOKUP(AC3075,状态名词!A:C,2,FALSE))</f>
        <v>heal</v>
      </c>
      <c r="AE3075" s="90" t="str">
        <f>IF(AC3075="","",VLOOKUP(AC3075,状态名词!A:C,3,FALSE))</f>
        <v>治疗效果+</v>
      </c>
      <c r="AF3075" s="90">
        <v>440</v>
      </c>
    </row>
    <row r="3076" spans="1:32">
      <c r="I3076" s="90" t="str">
        <f>IF(H3076="",I3075,VLOOKUP(H3076,装备类型!A:B,2,FALSE))</f>
        <v>头部</v>
      </c>
      <c r="L3076" s="90" t="s">
        <v>225</v>
      </c>
      <c r="Q3076" s="55" t="str">
        <f t="shared" si="98"/>
        <v/>
      </c>
      <c r="Y3076" s="90" t="str">
        <f>IF(VLOOKUP(I3076,属性值!A:F,2,FALSE)&lt;17,"",IF(P3076="","",INT(VLOOKUP(P3076,属性值!A:G,R3076+1,FALSE)*VLOOKUP(I3076,属性值!A:F,5,FALSE))))</f>
        <v/>
      </c>
      <c r="Z3076" s="90" t="str">
        <f t="shared" si="99"/>
        <v/>
      </c>
      <c r="AA3076" s="90" t="str">
        <f>IF(VLOOKUP(I3076,属性值!A:B,2,FALSE)&gt;16,"",IF(P3076="","",INT(VLOOKUP(P3076,属性值!I:O,R3076+1,FALSE)*VLOOKUP(I3076,属性值!A:D,3,FALSE))))</f>
        <v/>
      </c>
      <c r="AB3076" s="90" t="str">
        <f>IF(VLOOKUP(I3076,属性值!A:B,2,FALSE)&gt;16,"",IF(P3076="","",INT(VLOOKUP(P3076,属性值!I:O,R3076+1,FALSE)*VLOOKUP(I3076,属性值!A:D,4,FALSE))))</f>
        <v/>
      </c>
      <c r="AC3076" s="90">
        <v>70</v>
      </c>
      <c r="AD3076" s="90" t="str">
        <f>IF(AC3076="","",VLOOKUP(AC3076,状态名词!A:C,2,FALSE))</f>
        <v>eva</v>
      </c>
      <c r="AE3076" s="90" t="str">
        <f>IF(AC3076="","",VLOOKUP(AC3076,状态名词!A:C,3,FALSE))</f>
        <v>回避率</v>
      </c>
      <c r="AF3076" s="90">
        <v>220</v>
      </c>
    </row>
    <row r="3077" spans="1:32">
      <c r="A3077" s="90">
        <v>16338</v>
      </c>
      <c r="B3077" s="90">
        <v>10</v>
      </c>
      <c r="C3077" s="90">
        <v>1</v>
      </c>
      <c r="D3077" s="90">
        <v>10</v>
      </c>
      <c r="E3077" s="90">
        <v>3</v>
      </c>
      <c r="H3077" s="90">
        <v>12</v>
      </c>
      <c r="I3077" s="90" t="str">
        <f>IF(H3077="",I3076,VLOOKUP(H3077,装备类型!A:B,2,FALSE))</f>
        <v>胸部</v>
      </c>
      <c r="J3077" s="90">
        <v>1</v>
      </c>
      <c r="K3077" s="90" t="s">
        <v>3204</v>
      </c>
      <c r="L3077" s="90" t="s">
        <v>6490</v>
      </c>
      <c r="O3077" s="90">
        <v>1</v>
      </c>
      <c r="P3077" s="90">
        <v>10</v>
      </c>
      <c r="Q3077" s="55">
        <f t="shared" si="98"/>
        <v>10</v>
      </c>
      <c r="R3077" s="90">
        <v>1</v>
      </c>
      <c r="T3077" s="90" t="s">
        <v>3519</v>
      </c>
      <c r="Y3077" s="90" t="str">
        <f>IF(VLOOKUP(I3077,属性值!A:F,2,FALSE)&lt;17,"",IF(P3077="","",INT(VLOOKUP(P3077,属性值!A:G,R3077+1,FALSE)*VLOOKUP(I3077,属性值!A:F,5,FALSE))))</f>
        <v/>
      </c>
      <c r="Z3077" s="90" t="str">
        <f t="shared" si="99"/>
        <v/>
      </c>
      <c r="AA3077" s="90">
        <f>IF(VLOOKUP(I3077,属性值!A:B,2,FALSE)&gt;16,"",IF(P3077="","",INT(VLOOKUP(P3077,属性值!I:O,R3077+1,FALSE)*VLOOKUP(I3077,属性值!A:D,3,FALSE))))</f>
        <v>130</v>
      </c>
      <c r="AB3077" s="90">
        <f>IF(VLOOKUP(I3077,属性值!A:B,2,FALSE)&gt;16,"",IF(P3077="","",INT(VLOOKUP(P3077,属性值!I:O,R3077+1,FALSE)*VLOOKUP(I3077,属性值!A:D,4,FALSE))))</f>
        <v>65</v>
      </c>
      <c r="AD3077" s="90" t="str">
        <f>IF(AC3077="","",VLOOKUP(AC3077,状态名词!A:C,2,FALSE))</f>
        <v/>
      </c>
      <c r="AE3077" s="90" t="str">
        <f>IF(AC3077="","",VLOOKUP(AC3077,状态名词!A:C,3,FALSE))</f>
        <v/>
      </c>
    </row>
    <row r="3078" spans="1:32">
      <c r="I3078" s="90" t="str">
        <f>IF(H3078="",I3077,VLOOKUP(H3078,装备类型!A:B,2,FALSE))</f>
        <v>胸部</v>
      </c>
      <c r="J3078" s="90">
        <v>2</v>
      </c>
      <c r="K3078" s="90" t="s">
        <v>3205</v>
      </c>
      <c r="L3078" s="90" t="s">
        <v>4189</v>
      </c>
      <c r="O3078" s="90">
        <v>1</v>
      </c>
      <c r="P3078" s="90">
        <v>20</v>
      </c>
      <c r="Q3078" s="55">
        <f t="shared" si="98"/>
        <v>21</v>
      </c>
      <c r="R3078" s="90">
        <v>2</v>
      </c>
      <c r="T3078" s="90" t="s">
        <v>3519</v>
      </c>
      <c r="Y3078" s="90" t="str">
        <f>IF(VLOOKUP(I3078,属性值!A:F,2,FALSE)&lt;17,"",IF(P3078="","",INT(VLOOKUP(P3078,属性值!A:G,R3078+1,FALSE)*VLOOKUP(I3078,属性值!A:F,5,FALSE))))</f>
        <v/>
      </c>
      <c r="Z3078" s="90" t="str">
        <f t="shared" si="99"/>
        <v/>
      </c>
      <c r="AA3078" s="90">
        <f>IF(VLOOKUP(I3078,属性值!A:B,2,FALSE)&gt;16,"",IF(P3078="","",INT(VLOOKUP(P3078,属性值!I:O,R3078+1,FALSE)*VLOOKUP(I3078,属性值!A:D,3,FALSE))))</f>
        <v>228</v>
      </c>
      <c r="AB3078" s="90">
        <f>IF(VLOOKUP(I3078,属性值!A:B,2,FALSE)&gt;16,"",IF(P3078="","",INT(VLOOKUP(P3078,属性值!I:O,R3078+1,FALSE)*VLOOKUP(I3078,属性值!A:D,4,FALSE))))</f>
        <v>114</v>
      </c>
      <c r="AC3078" s="90">
        <v>58</v>
      </c>
      <c r="AD3078" s="90" t="str">
        <f>IF(AC3078="","",VLOOKUP(AC3078,状态名词!A:C,2,FALSE))</f>
        <v>vit</v>
      </c>
      <c r="AE3078" s="90" t="str">
        <f>IF(AC3078="","",VLOOKUP(AC3078,状态名词!A:C,3,FALSE))</f>
        <v>体力</v>
      </c>
      <c r="AF3078" s="90">
        <v>40</v>
      </c>
    </row>
    <row r="3079" spans="1:32">
      <c r="I3079" s="90" t="str">
        <f>IF(H3079="",I3078,VLOOKUP(H3079,装备类型!A:B,2,FALSE))</f>
        <v>胸部</v>
      </c>
      <c r="J3079" s="90">
        <v>3</v>
      </c>
      <c r="K3079" s="90" t="s">
        <v>3206</v>
      </c>
      <c r="L3079" s="90" t="s">
        <v>4189</v>
      </c>
      <c r="O3079" s="90">
        <v>1</v>
      </c>
      <c r="P3079" s="90">
        <v>30</v>
      </c>
      <c r="Q3079" s="55">
        <f t="shared" si="98"/>
        <v>33</v>
      </c>
      <c r="R3079" s="90">
        <v>3</v>
      </c>
      <c r="T3079" s="90" t="s">
        <v>3519</v>
      </c>
      <c r="Y3079" s="90" t="str">
        <f>IF(VLOOKUP(I3079,属性值!A:F,2,FALSE)&lt;17,"",IF(P3079="","",INT(VLOOKUP(P3079,属性值!A:G,R3079+1,FALSE)*VLOOKUP(I3079,属性值!A:F,5,FALSE))))</f>
        <v/>
      </c>
      <c r="Z3079" s="90" t="str">
        <f t="shared" si="99"/>
        <v/>
      </c>
      <c r="AA3079" s="90">
        <f>IF(VLOOKUP(I3079,属性值!A:B,2,FALSE)&gt;16,"",IF(P3079="","",INT(VLOOKUP(P3079,属性值!I:O,R3079+1,FALSE)*VLOOKUP(I3079,属性值!A:D,3,FALSE))))</f>
        <v>342</v>
      </c>
      <c r="AB3079" s="90">
        <f>IF(VLOOKUP(I3079,属性值!A:B,2,FALSE)&gt;16,"",IF(P3079="","",INT(VLOOKUP(P3079,属性值!I:O,R3079+1,FALSE)*VLOOKUP(I3079,属性值!A:D,4,FALSE))))</f>
        <v>171</v>
      </c>
      <c r="AC3079" s="90">
        <v>58</v>
      </c>
      <c r="AD3079" s="90" t="str">
        <f>IF(AC3079="","",VLOOKUP(AC3079,状态名词!A:C,2,FALSE))</f>
        <v>vit</v>
      </c>
      <c r="AE3079" s="90" t="str">
        <f>IF(AC3079="","",VLOOKUP(AC3079,状态名词!A:C,3,FALSE))</f>
        <v>体力</v>
      </c>
      <c r="AF3079" s="90">
        <v>50</v>
      </c>
    </row>
    <row r="3080" spans="1:32">
      <c r="I3080" s="90" t="str">
        <f>IF(H3080="",I3079,VLOOKUP(H3080,装备类型!A:B,2,FALSE))</f>
        <v>胸部</v>
      </c>
      <c r="L3080" s="90" t="s">
        <v>225</v>
      </c>
      <c r="Q3080" s="55" t="str">
        <f t="shared" si="98"/>
        <v/>
      </c>
      <c r="Y3080" s="90" t="str">
        <f>IF(VLOOKUP(I3080,属性值!A:F,2,FALSE)&lt;17,"",IF(P3080="","",INT(VLOOKUP(P3080,属性值!A:G,R3080+1,FALSE)*VLOOKUP(I3080,属性值!A:F,5,FALSE))))</f>
        <v/>
      </c>
      <c r="Z3080" s="90" t="str">
        <f t="shared" si="99"/>
        <v/>
      </c>
      <c r="AA3080" s="90" t="str">
        <f>IF(VLOOKUP(I3080,属性值!A:B,2,FALSE)&gt;16,"",IF(P3080="","",INT(VLOOKUP(P3080,属性值!I:O,R3080+1,FALSE)*VLOOKUP(I3080,属性值!A:D,3,FALSE))))</f>
        <v/>
      </c>
      <c r="AB3080" s="90" t="str">
        <f>IF(VLOOKUP(I3080,属性值!A:B,2,FALSE)&gt;16,"",IF(P3080="","",INT(VLOOKUP(P3080,属性值!I:O,R3080+1,FALSE)*VLOOKUP(I3080,属性值!A:D,4,FALSE))))</f>
        <v/>
      </c>
      <c r="AC3080" s="90">
        <v>60</v>
      </c>
      <c r="AD3080" s="90" t="str">
        <f>IF(AC3080="","",VLOOKUP(AC3080,状态名词!A:C,2,FALSE))</f>
        <v>health</v>
      </c>
      <c r="AE3080" s="90" t="str">
        <f>IF(AC3080="","",VLOOKUP(AC3080,状态名词!A:C,3,FALSE))</f>
        <v>固定血量</v>
      </c>
      <c r="AF3080" s="90">
        <v>250</v>
      </c>
    </row>
    <row r="3081" spans="1:32">
      <c r="I3081" s="90" t="str">
        <f>IF(H3081="",I3080,VLOOKUP(H3081,装备类型!A:B,2,FALSE))</f>
        <v>胸部</v>
      </c>
      <c r="J3081" s="90">
        <v>4</v>
      </c>
      <c r="K3081" s="90" t="s">
        <v>3207</v>
      </c>
      <c r="L3081" s="90" t="s">
        <v>4189</v>
      </c>
      <c r="O3081" s="90">
        <v>1</v>
      </c>
      <c r="P3081" s="90">
        <v>40</v>
      </c>
      <c r="Q3081" s="55">
        <f t="shared" si="98"/>
        <v>45</v>
      </c>
      <c r="R3081" s="90">
        <v>4</v>
      </c>
      <c r="T3081" s="90" t="s">
        <v>3519</v>
      </c>
      <c r="Y3081" s="90" t="str">
        <f>IF(VLOOKUP(I3081,属性值!A:F,2,FALSE)&lt;17,"",IF(P3081="","",INT(VLOOKUP(P3081,属性值!A:G,R3081+1,FALSE)*VLOOKUP(I3081,属性值!A:F,5,FALSE))))</f>
        <v/>
      </c>
      <c r="Z3081" s="90" t="str">
        <f t="shared" si="99"/>
        <v/>
      </c>
      <c r="AA3081" s="90">
        <f>IF(VLOOKUP(I3081,属性值!A:B,2,FALSE)&gt;16,"",IF(P3081="","",INT(VLOOKUP(P3081,属性值!I:O,R3081+1,FALSE)*VLOOKUP(I3081,属性值!A:D,3,FALSE))))</f>
        <v>572</v>
      </c>
      <c r="AB3081" s="90">
        <f>IF(VLOOKUP(I3081,属性值!A:B,2,FALSE)&gt;16,"",IF(P3081="","",INT(VLOOKUP(P3081,属性值!I:O,R3081+1,FALSE)*VLOOKUP(I3081,属性值!A:D,4,FALSE))))</f>
        <v>286</v>
      </c>
      <c r="AC3081" s="90">
        <v>58</v>
      </c>
      <c r="AD3081" s="90" t="str">
        <f>IF(AC3081="","",VLOOKUP(AC3081,状态名词!A:C,2,FALSE))</f>
        <v>vit</v>
      </c>
      <c r="AE3081" s="90" t="str">
        <f>IF(AC3081="","",VLOOKUP(AC3081,状态名词!A:C,3,FALSE))</f>
        <v>体力</v>
      </c>
      <c r="AF3081" s="90">
        <v>60</v>
      </c>
    </row>
    <row r="3082" spans="1:32">
      <c r="I3082" s="90" t="str">
        <f>IF(H3082="",I3081,VLOOKUP(H3082,装备类型!A:B,2,FALSE))</f>
        <v>胸部</v>
      </c>
      <c r="L3082" s="90" t="s">
        <v>225</v>
      </c>
      <c r="Q3082" s="55" t="str">
        <f t="shared" si="98"/>
        <v/>
      </c>
      <c r="Y3082" s="90" t="str">
        <f>IF(VLOOKUP(I3082,属性值!A:F,2,FALSE)&lt;17,"",IF(P3082="","",INT(VLOOKUP(P3082,属性值!A:G,R3082+1,FALSE)*VLOOKUP(I3082,属性值!A:F,5,FALSE))))</f>
        <v/>
      </c>
      <c r="Z3082" s="90" t="str">
        <f t="shared" si="99"/>
        <v/>
      </c>
      <c r="AA3082" s="90" t="str">
        <f>IF(VLOOKUP(I3082,属性值!A:B,2,FALSE)&gt;16,"",IF(P3082="","",INT(VLOOKUP(P3082,属性值!I:O,R3082+1,FALSE)*VLOOKUP(I3082,属性值!A:D,3,FALSE))))</f>
        <v/>
      </c>
      <c r="AB3082" s="90" t="str">
        <f>IF(VLOOKUP(I3082,属性值!A:B,2,FALSE)&gt;16,"",IF(P3082="","",INT(VLOOKUP(P3082,属性值!I:O,R3082+1,FALSE)*VLOOKUP(I3082,属性值!A:D,4,FALSE))))</f>
        <v/>
      </c>
      <c r="AC3082" s="90">
        <v>60</v>
      </c>
      <c r="AD3082" s="90" t="str">
        <f>IF(AC3082="","",VLOOKUP(AC3082,状态名词!A:C,2,FALSE))</f>
        <v>health</v>
      </c>
      <c r="AE3082" s="90" t="str">
        <f>IF(AC3082="","",VLOOKUP(AC3082,状态名词!A:C,3,FALSE))</f>
        <v>固定血量</v>
      </c>
      <c r="AF3082" s="90">
        <v>300</v>
      </c>
    </row>
    <row r="3083" spans="1:32">
      <c r="I3083" s="90" t="str">
        <f>IF(H3083="",I3082,VLOOKUP(H3083,装备类型!A:B,2,FALSE))</f>
        <v>胸部</v>
      </c>
      <c r="L3083" s="90" t="s">
        <v>225</v>
      </c>
      <c r="Q3083" s="55" t="str">
        <f t="shared" si="98"/>
        <v/>
      </c>
      <c r="Y3083" s="90" t="str">
        <f>IF(VLOOKUP(I3083,属性值!A:F,2,FALSE)&lt;17,"",IF(P3083="","",INT(VLOOKUP(P3083,属性值!A:G,R3083+1,FALSE)*VLOOKUP(I3083,属性值!A:F,5,FALSE))))</f>
        <v/>
      </c>
      <c r="Z3083" s="90" t="str">
        <f t="shared" si="99"/>
        <v/>
      </c>
      <c r="AA3083" s="90" t="str">
        <f>IF(VLOOKUP(I3083,属性值!A:B,2,FALSE)&gt;16,"",IF(P3083="","",INT(VLOOKUP(P3083,属性值!I:O,R3083+1,FALSE)*VLOOKUP(I3083,属性值!A:D,3,FALSE))))</f>
        <v/>
      </c>
      <c r="AB3083" s="90" t="str">
        <f>IF(VLOOKUP(I3083,属性值!A:B,2,FALSE)&gt;16,"",IF(P3083="","",INT(VLOOKUP(P3083,属性值!I:O,R3083+1,FALSE)*VLOOKUP(I3083,属性值!A:D,4,FALSE))))</f>
        <v/>
      </c>
      <c r="AC3083" s="90">
        <v>70</v>
      </c>
      <c r="AD3083" s="90" t="str">
        <f>IF(AC3083="","",VLOOKUP(AC3083,状态名词!A:C,2,FALSE))</f>
        <v>eva</v>
      </c>
      <c r="AE3083" s="90" t="str">
        <f>IF(AC3083="","",VLOOKUP(AC3083,状态名词!A:C,3,FALSE))</f>
        <v>回避率</v>
      </c>
      <c r="AF3083" s="90">
        <v>140</v>
      </c>
    </row>
    <row r="3084" spans="1:32">
      <c r="I3084" s="90" t="str">
        <f>IF(H3084="",I3083,VLOOKUP(H3084,装备类型!A:B,2,FALSE))</f>
        <v>胸部</v>
      </c>
      <c r="J3084" s="90">
        <v>5</v>
      </c>
      <c r="K3084" s="90" t="s">
        <v>3208</v>
      </c>
      <c r="L3084" s="90" t="s">
        <v>4189</v>
      </c>
      <c r="O3084" s="90">
        <v>1</v>
      </c>
      <c r="P3084" s="90">
        <v>50</v>
      </c>
      <c r="Q3084" s="55">
        <f t="shared" si="98"/>
        <v>57</v>
      </c>
      <c r="R3084" s="90">
        <v>5</v>
      </c>
      <c r="T3084" s="90" t="s">
        <v>3519</v>
      </c>
      <c r="U3084" s="90">
        <v>33561</v>
      </c>
      <c r="Y3084" s="90" t="str">
        <f>IF(VLOOKUP(I3084,属性值!A:F,2,FALSE)&lt;17,"",IF(P3084="","",INT(VLOOKUP(P3084,属性值!A:G,R3084+1,FALSE)*VLOOKUP(I3084,属性值!A:F,5,FALSE))))</f>
        <v/>
      </c>
      <c r="Z3084" s="90" t="str">
        <f t="shared" si="99"/>
        <v/>
      </c>
      <c r="AA3084" s="90">
        <f>IF(VLOOKUP(I3084,属性值!A:B,2,FALSE)&gt;16,"",IF(P3084="","",INT(VLOOKUP(P3084,属性值!I:O,R3084+1,FALSE)*VLOOKUP(I3084,属性值!A:D,3,FALSE))))</f>
        <v>979</v>
      </c>
      <c r="AB3084" s="90">
        <f>IF(VLOOKUP(I3084,属性值!A:B,2,FALSE)&gt;16,"",IF(P3084="","",INT(VLOOKUP(P3084,属性值!I:O,R3084+1,FALSE)*VLOOKUP(I3084,属性值!A:D,4,FALSE))))</f>
        <v>489</v>
      </c>
      <c r="AC3084" s="90">
        <v>58</v>
      </c>
      <c r="AD3084" s="90" t="str">
        <f>IF(AC3084="","",VLOOKUP(AC3084,状态名词!A:C,2,FALSE))</f>
        <v>vit</v>
      </c>
      <c r="AE3084" s="90" t="str">
        <f>IF(AC3084="","",VLOOKUP(AC3084,状态名词!A:C,3,FALSE))</f>
        <v>体力</v>
      </c>
      <c r="AF3084" s="90">
        <v>80</v>
      </c>
    </row>
    <row r="3085" spans="1:32">
      <c r="I3085" s="90" t="str">
        <f>IF(H3085="",I3084,VLOOKUP(H3085,装备类型!A:B,2,FALSE))</f>
        <v>胸部</v>
      </c>
      <c r="L3085" s="90" t="s">
        <v>225</v>
      </c>
      <c r="Q3085" s="55" t="str">
        <f t="shared" si="98"/>
        <v/>
      </c>
      <c r="Y3085" s="90" t="str">
        <f>IF(VLOOKUP(I3085,属性值!A:F,2,FALSE)&lt;17,"",IF(P3085="","",INT(VLOOKUP(P3085,属性值!A:G,R3085+1,FALSE)*VLOOKUP(I3085,属性值!A:F,5,FALSE))))</f>
        <v/>
      </c>
      <c r="Z3085" s="90" t="str">
        <f t="shared" si="99"/>
        <v/>
      </c>
      <c r="AA3085" s="90" t="str">
        <f>IF(VLOOKUP(I3085,属性值!A:B,2,FALSE)&gt;16,"",IF(P3085="","",INT(VLOOKUP(P3085,属性值!I:O,R3085+1,FALSE)*VLOOKUP(I3085,属性值!A:D,3,FALSE))))</f>
        <v/>
      </c>
      <c r="AB3085" s="90" t="str">
        <f>IF(VLOOKUP(I3085,属性值!A:B,2,FALSE)&gt;16,"",IF(P3085="","",INT(VLOOKUP(P3085,属性值!I:O,R3085+1,FALSE)*VLOOKUP(I3085,属性值!A:D,4,FALSE))))</f>
        <v/>
      </c>
      <c r="AC3085" s="90">
        <v>60</v>
      </c>
      <c r="AD3085" s="90" t="str">
        <f>IF(AC3085="","",VLOOKUP(AC3085,状态名词!A:C,2,FALSE))</f>
        <v>health</v>
      </c>
      <c r="AE3085" s="90" t="str">
        <f>IF(AC3085="","",VLOOKUP(AC3085,状态名词!A:C,3,FALSE))</f>
        <v>固定血量</v>
      </c>
      <c r="AF3085" s="90">
        <v>400</v>
      </c>
    </row>
    <row r="3086" spans="1:32">
      <c r="I3086" s="90" t="str">
        <f>IF(H3086="",I3085,VLOOKUP(H3086,装备类型!A:B,2,FALSE))</f>
        <v>胸部</v>
      </c>
      <c r="L3086" s="90" t="s">
        <v>225</v>
      </c>
      <c r="Q3086" s="55" t="str">
        <f t="shared" si="98"/>
        <v/>
      </c>
      <c r="Y3086" s="90" t="str">
        <f>IF(VLOOKUP(I3086,属性值!A:F,2,FALSE)&lt;17,"",IF(P3086="","",INT(VLOOKUP(P3086,属性值!A:G,R3086+1,FALSE)*VLOOKUP(I3086,属性值!A:F,5,FALSE))))</f>
        <v/>
      </c>
      <c r="Z3086" s="90" t="str">
        <f t="shared" si="99"/>
        <v/>
      </c>
      <c r="AA3086" s="90" t="str">
        <f>IF(VLOOKUP(I3086,属性值!A:B,2,FALSE)&gt;16,"",IF(P3086="","",INT(VLOOKUP(P3086,属性值!I:O,R3086+1,FALSE)*VLOOKUP(I3086,属性值!A:D,3,FALSE))))</f>
        <v/>
      </c>
      <c r="AB3086" s="90" t="str">
        <f>IF(VLOOKUP(I3086,属性值!A:B,2,FALSE)&gt;16,"",IF(P3086="","",INT(VLOOKUP(P3086,属性值!I:O,R3086+1,FALSE)*VLOOKUP(I3086,属性值!A:D,4,FALSE))))</f>
        <v/>
      </c>
      <c r="AC3086" s="90">
        <v>70</v>
      </c>
      <c r="AD3086" s="90" t="str">
        <f>IF(AC3086="","",VLOOKUP(AC3086,状态名词!A:C,2,FALSE))</f>
        <v>eva</v>
      </c>
      <c r="AE3086" s="90" t="str">
        <f>IF(AC3086="","",VLOOKUP(AC3086,状态名词!A:C,3,FALSE))</f>
        <v>回避率</v>
      </c>
      <c r="AF3086" s="90">
        <v>200</v>
      </c>
    </row>
    <row r="3087" spans="1:32">
      <c r="I3087" s="90" t="str">
        <f>IF(H3087="",I3086,VLOOKUP(H3087,装备类型!A:B,2,FALSE))</f>
        <v>胸部</v>
      </c>
      <c r="J3087" s="90">
        <v>6</v>
      </c>
      <c r="K3087" s="90" t="s">
        <v>3209</v>
      </c>
      <c r="L3087" s="90" t="s">
        <v>4189</v>
      </c>
      <c r="O3087" s="90">
        <v>1</v>
      </c>
      <c r="P3087" s="90">
        <v>60</v>
      </c>
      <c r="Q3087" s="55">
        <f t="shared" si="98"/>
        <v>67</v>
      </c>
      <c r="R3087" s="90">
        <v>5</v>
      </c>
      <c r="T3087" s="90" t="s">
        <v>3519</v>
      </c>
      <c r="U3087" s="90">
        <v>33562</v>
      </c>
      <c r="Y3087" s="90" t="str">
        <f>IF(VLOOKUP(I3087,属性值!A:F,2,FALSE)&lt;17,"",IF(P3087="","",INT(VLOOKUP(P3087,属性值!A:G,R3087+1,FALSE)*VLOOKUP(I3087,属性值!A:F,5,FALSE))))</f>
        <v/>
      </c>
      <c r="Z3087" s="90" t="str">
        <f t="shared" si="99"/>
        <v/>
      </c>
      <c r="AA3087" s="90">
        <f>IF(VLOOKUP(I3087,属性值!A:B,2,FALSE)&gt;16,"",IF(P3087="","",INT(VLOOKUP(P3087,属性值!I:O,R3087+1,FALSE)*VLOOKUP(I3087,属性值!A:D,3,FALSE))))</f>
        <v>1285</v>
      </c>
      <c r="AB3087" s="90">
        <f>IF(VLOOKUP(I3087,属性值!A:B,2,FALSE)&gt;16,"",IF(P3087="","",INT(VLOOKUP(P3087,属性值!I:O,R3087+1,FALSE)*VLOOKUP(I3087,属性值!A:D,4,FALSE))))</f>
        <v>642</v>
      </c>
      <c r="AC3087" s="90">
        <v>58</v>
      </c>
      <c r="AD3087" s="90" t="str">
        <f>IF(AC3087="","",VLOOKUP(AC3087,状态名词!A:C,2,FALSE))</f>
        <v>vit</v>
      </c>
      <c r="AE3087" s="90" t="str">
        <f>IF(AC3087="","",VLOOKUP(AC3087,状态名词!A:C,3,FALSE))</f>
        <v>体力</v>
      </c>
      <c r="AF3087" s="90">
        <v>85</v>
      </c>
    </row>
    <row r="3088" spans="1:32">
      <c r="I3088" s="90" t="str">
        <f>IF(H3088="",I3087,VLOOKUP(H3088,装备类型!A:B,2,FALSE))</f>
        <v>胸部</v>
      </c>
      <c r="L3088" s="90" t="s">
        <v>225</v>
      </c>
      <c r="Q3088" s="55" t="str">
        <f t="shared" si="98"/>
        <v/>
      </c>
      <c r="Y3088" s="90" t="str">
        <f>IF(VLOOKUP(I3088,属性值!A:F,2,FALSE)&lt;17,"",IF(P3088="","",INT(VLOOKUP(P3088,属性值!A:G,R3088+1,FALSE)*VLOOKUP(I3088,属性值!A:F,5,FALSE))))</f>
        <v/>
      </c>
      <c r="Z3088" s="90" t="str">
        <f t="shared" si="99"/>
        <v/>
      </c>
      <c r="AA3088" s="90" t="str">
        <f>IF(VLOOKUP(I3088,属性值!A:B,2,FALSE)&gt;16,"",IF(P3088="","",INT(VLOOKUP(P3088,属性值!I:O,R3088+1,FALSE)*VLOOKUP(I3088,属性值!A:D,3,FALSE))))</f>
        <v/>
      </c>
      <c r="AB3088" s="90" t="str">
        <f>IF(VLOOKUP(I3088,属性值!A:B,2,FALSE)&gt;16,"",IF(P3088="","",INT(VLOOKUP(P3088,属性值!I:O,R3088+1,FALSE)*VLOOKUP(I3088,属性值!A:D,4,FALSE))))</f>
        <v/>
      </c>
      <c r="AC3088" s="90">
        <v>60</v>
      </c>
      <c r="AD3088" s="90" t="str">
        <f>IF(AC3088="","",VLOOKUP(AC3088,状态名词!A:C,2,FALSE))</f>
        <v>health</v>
      </c>
      <c r="AE3088" s="90" t="str">
        <f>IF(AC3088="","",VLOOKUP(AC3088,状态名词!A:C,3,FALSE))</f>
        <v>固定血量</v>
      </c>
      <c r="AF3088" s="90">
        <v>440</v>
      </c>
    </row>
    <row r="3089" spans="1:32">
      <c r="I3089" s="90" t="str">
        <f>IF(H3089="",I3088,VLOOKUP(H3089,装备类型!A:B,2,FALSE))</f>
        <v>胸部</v>
      </c>
      <c r="L3089" s="90" t="s">
        <v>225</v>
      </c>
      <c r="Q3089" s="55" t="str">
        <f t="shared" si="98"/>
        <v/>
      </c>
      <c r="Y3089" s="90" t="str">
        <f>IF(VLOOKUP(I3089,属性值!A:F,2,FALSE)&lt;17,"",IF(P3089="","",INT(VLOOKUP(P3089,属性值!A:G,R3089+1,FALSE)*VLOOKUP(I3089,属性值!A:F,5,FALSE))))</f>
        <v/>
      </c>
      <c r="Z3089" s="90" t="str">
        <f t="shared" si="99"/>
        <v/>
      </c>
      <c r="AA3089" s="90" t="str">
        <f>IF(VLOOKUP(I3089,属性值!A:B,2,FALSE)&gt;16,"",IF(P3089="","",INT(VLOOKUP(P3089,属性值!I:O,R3089+1,FALSE)*VLOOKUP(I3089,属性值!A:D,3,FALSE))))</f>
        <v/>
      </c>
      <c r="AB3089" s="90" t="str">
        <f>IF(VLOOKUP(I3089,属性值!A:B,2,FALSE)&gt;16,"",IF(P3089="","",INT(VLOOKUP(P3089,属性值!I:O,R3089+1,FALSE)*VLOOKUP(I3089,属性值!A:D,4,FALSE))))</f>
        <v/>
      </c>
      <c r="AC3089" s="90">
        <v>70</v>
      </c>
      <c r="AD3089" s="90" t="str">
        <f>IF(AC3089="","",VLOOKUP(AC3089,状态名词!A:C,2,FALSE))</f>
        <v>eva</v>
      </c>
      <c r="AE3089" s="90" t="str">
        <f>IF(AC3089="","",VLOOKUP(AC3089,状态名词!A:C,3,FALSE))</f>
        <v>回避率</v>
      </c>
      <c r="AF3089" s="90">
        <v>220</v>
      </c>
    </row>
    <row r="3090" spans="1:32">
      <c r="A3090" s="90">
        <v>16339</v>
      </c>
      <c r="B3090" s="90">
        <v>10</v>
      </c>
      <c r="C3090" s="90">
        <v>1</v>
      </c>
      <c r="D3090" s="90">
        <v>10</v>
      </c>
      <c r="E3090" s="90">
        <v>3</v>
      </c>
      <c r="H3090" s="90">
        <v>13</v>
      </c>
      <c r="I3090" s="90" t="str">
        <f>IF(H3090="",I3089,VLOOKUP(H3090,装备类型!A:B,2,FALSE))</f>
        <v>腿部</v>
      </c>
      <c r="J3090" s="90">
        <v>1</v>
      </c>
      <c r="K3090" s="90" t="s">
        <v>3192</v>
      </c>
      <c r="L3090" s="90" t="s">
        <v>6490</v>
      </c>
      <c r="O3090" s="90">
        <v>1</v>
      </c>
      <c r="P3090" s="90">
        <v>10</v>
      </c>
      <c r="Q3090" s="55">
        <f t="shared" si="98"/>
        <v>10</v>
      </c>
      <c r="R3090" s="90">
        <v>1</v>
      </c>
      <c r="T3090" s="90" t="s">
        <v>3291</v>
      </c>
      <c r="Y3090" s="90" t="str">
        <f>IF(VLOOKUP(I3090,属性值!A:F,2,FALSE)&lt;17,"",IF(P3090="","",INT(VLOOKUP(P3090,属性值!A:G,R3090+1,FALSE)*VLOOKUP(I3090,属性值!A:F,5,FALSE))))</f>
        <v/>
      </c>
      <c r="Z3090" s="90" t="str">
        <f t="shared" si="99"/>
        <v/>
      </c>
      <c r="AA3090" s="90">
        <f>IF(VLOOKUP(I3090,属性值!A:B,2,FALSE)&gt;16,"",IF(P3090="","",INT(VLOOKUP(P3090,属性值!I:O,R3090+1,FALSE)*VLOOKUP(I3090,属性值!A:D,3,FALSE))))</f>
        <v>130</v>
      </c>
      <c r="AB3090" s="90">
        <f>IF(VLOOKUP(I3090,属性值!A:B,2,FALSE)&gt;16,"",IF(P3090="","",INT(VLOOKUP(P3090,属性值!I:O,R3090+1,FALSE)*VLOOKUP(I3090,属性值!A:D,4,FALSE))))</f>
        <v>65</v>
      </c>
      <c r="AD3090" s="90" t="str">
        <f>IF(AC3090="","",VLOOKUP(AC3090,状态名词!A:C,2,FALSE))</f>
        <v/>
      </c>
      <c r="AE3090" s="90" t="str">
        <f>IF(AC3090="","",VLOOKUP(AC3090,状态名词!A:C,3,FALSE))</f>
        <v/>
      </c>
    </row>
    <row r="3091" spans="1:32">
      <c r="I3091" s="90" t="str">
        <f>IF(H3091="",I3090,VLOOKUP(H3091,装备类型!A:B,2,FALSE))</f>
        <v>腿部</v>
      </c>
      <c r="J3091" s="90">
        <v>2</v>
      </c>
      <c r="K3091" s="90" t="s">
        <v>3193</v>
      </c>
      <c r="L3091" s="90" t="s">
        <v>4189</v>
      </c>
      <c r="O3091" s="90">
        <v>1</v>
      </c>
      <c r="P3091" s="90">
        <v>20</v>
      </c>
      <c r="Q3091" s="55">
        <f t="shared" si="98"/>
        <v>21</v>
      </c>
      <c r="R3091" s="90">
        <v>2</v>
      </c>
      <c r="T3091" s="90" t="s">
        <v>3291</v>
      </c>
      <c r="Y3091" s="90" t="str">
        <f>IF(VLOOKUP(I3091,属性值!A:F,2,FALSE)&lt;17,"",IF(P3091="","",INT(VLOOKUP(P3091,属性值!A:G,R3091+1,FALSE)*VLOOKUP(I3091,属性值!A:F,5,FALSE))))</f>
        <v/>
      </c>
      <c r="Z3091" s="90" t="str">
        <f t="shared" si="99"/>
        <v/>
      </c>
      <c r="AA3091" s="90">
        <f>IF(VLOOKUP(I3091,属性值!A:B,2,FALSE)&gt;16,"",IF(P3091="","",INT(VLOOKUP(P3091,属性值!I:O,R3091+1,FALSE)*VLOOKUP(I3091,属性值!A:D,3,FALSE))))</f>
        <v>228</v>
      </c>
      <c r="AB3091" s="90">
        <f>IF(VLOOKUP(I3091,属性值!A:B,2,FALSE)&gt;16,"",IF(P3091="","",INT(VLOOKUP(P3091,属性值!I:O,R3091+1,FALSE)*VLOOKUP(I3091,属性值!A:D,4,FALSE))))</f>
        <v>114</v>
      </c>
      <c r="AC3091" s="90">
        <v>58</v>
      </c>
      <c r="AD3091" s="90" t="str">
        <f>IF(AC3091="","",VLOOKUP(AC3091,状态名词!A:C,2,FALSE))</f>
        <v>vit</v>
      </c>
      <c r="AE3091" s="90" t="str">
        <f>IF(AC3091="","",VLOOKUP(AC3091,状态名词!A:C,3,FALSE))</f>
        <v>体力</v>
      </c>
      <c r="AF3091" s="90">
        <v>40</v>
      </c>
    </row>
    <row r="3092" spans="1:32">
      <c r="I3092" s="90" t="str">
        <f>IF(H3092="",I3091,VLOOKUP(H3092,装备类型!A:B,2,FALSE))</f>
        <v>腿部</v>
      </c>
      <c r="J3092" s="90">
        <v>3</v>
      </c>
      <c r="K3092" s="90" t="s">
        <v>3194</v>
      </c>
      <c r="L3092" s="90" t="s">
        <v>4189</v>
      </c>
      <c r="O3092" s="90">
        <v>1</v>
      </c>
      <c r="P3092" s="90">
        <v>30</v>
      </c>
      <c r="Q3092" s="55">
        <f t="shared" si="98"/>
        <v>33</v>
      </c>
      <c r="R3092" s="90">
        <v>3</v>
      </c>
      <c r="T3092" s="90" t="s">
        <v>3291</v>
      </c>
      <c r="Y3092" s="90" t="str">
        <f>IF(VLOOKUP(I3092,属性值!A:F,2,FALSE)&lt;17,"",IF(P3092="","",INT(VLOOKUP(P3092,属性值!A:G,R3092+1,FALSE)*VLOOKUP(I3092,属性值!A:F,5,FALSE))))</f>
        <v/>
      </c>
      <c r="Z3092" s="90" t="str">
        <f t="shared" si="99"/>
        <v/>
      </c>
      <c r="AA3092" s="90">
        <f>IF(VLOOKUP(I3092,属性值!A:B,2,FALSE)&gt;16,"",IF(P3092="","",INT(VLOOKUP(P3092,属性值!I:O,R3092+1,FALSE)*VLOOKUP(I3092,属性值!A:D,3,FALSE))))</f>
        <v>342</v>
      </c>
      <c r="AB3092" s="90">
        <f>IF(VLOOKUP(I3092,属性值!A:B,2,FALSE)&gt;16,"",IF(P3092="","",INT(VLOOKUP(P3092,属性值!I:O,R3092+1,FALSE)*VLOOKUP(I3092,属性值!A:D,4,FALSE))))</f>
        <v>171</v>
      </c>
      <c r="AC3092" s="90">
        <v>58</v>
      </c>
      <c r="AD3092" s="90" t="str">
        <f>IF(AC3092="","",VLOOKUP(AC3092,状态名词!A:C,2,FALSE))</f>
        <v>vit</v>
      </c>
      <c r="AE3092" s="90" t="str">
        <f>IF(AC3092="","",VLOOKUP(AC3092,状态名词!A:C,3,FALSE))</f>
        <v>体力</v>
      </c>
      <c r="AF3092" s="90">
        <v>50</v>
      </c>
    </row>
    <row r="3093" spans="1:32">
      <c r="I3093" s="90" t="str">
        <f>IF(H3093="",I3092,VLOOKUP(H3093,装备类型!A:B,2,FALSE))</f>
        <v>腿部</v>
      </c>
      <c r="L3093" s="90" t="s">
        <v>225</v>
      </c>
      <c r="Q3093" s="55" t="str">
        <f t="shared" si="98"/>
        <v/>
      </c>
      <c r="Y3093" s="90" t="str">
        <f>IF(VLOOKUP(I3093,属性值!A:F,2,FALSE)&lt;17,"",IF(P3093="","",INT(VLOOKUP(P3093,属性值!A:G,R3093+1,FALSE)*VLOOKUP(I3093,属性值!A:F,5,FALSE))))</f>
        <v/>
      </c>
      <c r="Z3093" s="90" t="str">
        <f t="shared" si="99"/>
        <v/>
      </c>
      <c r="AA3093" s="90" t="str">
        <f>IF(VLOOKUP(I3093,属性值!A:B,2,FALSE)&gt;16,"",IF(P3093="","",INT(VLOOKUP(P3093,属性值!I:O,R3093+1,FALSE)*VLOOKUP(I3093,属性值!A:D,3,FALSE))))</f>
        <v/>
      </c>
      <c r="AB3093" s="90" t="str">
        <f>IF(VLOOKUP(I3093,属性值!A:B,2,FALSE)&gt;16,"",IF(P3093="","",INT(VLOOKUP(P3093,属性值!I:O,R3093+1,FALSE)*VLOOKUP(I3093,属性值!A:D,4,FALSE))))</f>
        <v/>
      </c>
      <c r="AC3093" s="90">
        <v>21</v>
      </c>
      <c r="AD3093" s="90" t="str">
        <f>IF(AC3093="","",VLOOKUP(AC3093,状态名词!A:C,2,FALSE))</f>
        <v>speed</v>
      </c>
      <c r="AE3093" s="90" t="str">
        <f>IF(AC3093="","",VLOOKUP(AC3093,状态名词!A:C,3,FALSE))</f>
        <v>速度+</v>
      </c>
      <c r="AF3093" s="90">
        <v>250</v>
      </c>
    </row>
    <row r="3094" spans="1:32">
      <c r="I3094" s="90" t="str">
        <f>IF(H3094="",I3093,VLOOKUP(H3094,装备类型!A:B,2,FALSE))</f>
        <v>腿部</v>
      </c>
      <c r="J3094" s="90">
        <v>4</v>
      </c>
      <c r="K3094" s="90" t="s">
        <v>3195</v>
      </c>
      <c r="L3094" s="90" t="s">
        <v>4189</v>
      </c>
      <c r="O3094" s="90">
        <v>1</v>
      </c>
      <c r="P3094" s="90">
        <v>40</v>
      </c>
      <c r="Q3094" s="55">
        <f t="shared" si="98"/>
        <v>45</v>
      </c>
      <c r="R3094" s="90">
        <v>4</v>
      </c>
      <c r="T3094" s="90" t="s">
        <v>3291</v>
      </c>
      <c r="Y3094" s="90" t="str">
        <f>IF(VLOOKUP(I3094,属性值!A:F,2,FALSE)&lt;17,"",IF(P3094="","",INT(VLOOKUP(P3094,属性值!A:G,R3094+1,FALSE)*VLOOKUP(I3094,属性值!A:F,5,FALSE))))</f>
        <v/>
      </c>
      <c r="Z3094" s="90" t="str">
        <f t="shared" si="99"/>
        <v/>
      </c>
      <c r="AA3094" s="90">
        <f>IF(VLOOKUP(I3094,属性值!A:B,2,FALSE)&gt;16,"",IF(P3094="","",INT(VLOOKUP(P3094,属性值!I:O,R3094+1,FALSE)*VLOOKUP(I3094,属性值!A:D,3,FALSE))))</f>
        <v>572</v>
      </c>
      <c r="AB3094" s="90">
        <f>IF(VLOOKUP(I3094,属性值!A:B,2,FALSE)&gt;16,"",IF(P3094="","",INT(VLOOKUP(P3094,属性值!I:O,R3094+1,FALSE)*VLOOKUP(I3094,属性值!A:D,4,FALSE))))</f>
        <v>286</v>
      </c>
      <c r="AC3094" s="90">
        <v>58</v>
      </c>
      <c r="AD3094" s="90" t="str">
        <f>IF(AC3094="","",VLOOKUP(AC3094,状态名词!A:C,2,FALSE))</f>
        <v>vit</v>
      </c>
      <c r="AE3094" s="90" t="str">
        <f>IF(AC3094="","",VLOOKUP(AC3094,状态名词!A:C,3,FALSE))</f>
        <v>体力</v>
      </c>
      <c r="AF3094" s="90">
        <v>60</v>
      </c>
    </row>
    <row r="3095" spans="1:32">
      <c r="I3095" s="90" t="str">
        <f>IF(H3095="",I3094,VLOOKUP(H3095,装备类型!A:B,2,FALSE))</f>
        <v>腿部</v>
      </c>
      <c r="L3095" s="90" t="s">
        <v>225</v>
      </c>
      <c r="Q3095" s="55" t="str">
        <f t="shared" ref="Q3095:Q3141" si="100">IF(R3095="","",IF(R3095=1,P3095,R3095*2-3+P3095))</f>
        <v/>
      </c>
      <c r="Y3095" s="90" t="str">
        <f>IF(VLOOKUP(I3095,属性值!A:F,2,FALSE)&lt;17,"",IF(P3095="","",INT(VLOOKUP(P3095,属性值!A:G,R3095+1,FALSE)*VLOOKUP(I3095,属性值!A:F,5,FALSE))))</f>
        <v/>
      </c>
      <c r="Z3095" s="90" t="str">
        <f t="shared" si="99"/>
        <v/>
      </c>
      <c r="AA3095" s="90" t="str">
        <f>IF(VLOOKUP(I3095,属性值!A:B,2,FALSE)&gt;16,"",IF(P3095="","",INT(VLOOKUP(P3095,属性值!I:O,R3095+1,FALSE)*VLOOKUP(I3095,属性值!A:D,3,FALSE))))</f>
        <v/>
      </c>
      <c r="AB3095" s="90" t="str">
        <f>IF(VLOOKUP(I3095,属性值!A:B,2,FALSE)&gt;16,"",IF(P3095="","",INT(VLOOKUP(P3095,属性值!I:O,R3095+1,FALSE)*VLOOKUP(I3095,属性值!A:D,4,FALSE))))</f>
        <v/>
      </c>
      <c r="AC3095" s="90">
        <v>21</v>
      </c>
      <c r="AD3095" s="90" t="str">
        <f>IF(AC3095="","",VLOOKUP(AC3095,状态名词!A:C,2,FALSE))</f>
        <v>speed</v>
      </c>
      <c r="AE3095" s="90" t="str">
        <f>IF(AC3095="","",VLOOKUP(AC3095,状态名词!A:C,3,FALSE))</f>
        <v>速度+</v>
      </c>
      <c r="AF3095" s="90">
        <v>300</v>
      </c>
    </row>
    <row r="3096" spans="1:32">
      <c r="I3096" s="90" t="str">
        <f>IF(H3096="",I3095,VLOOKUP(H3096,装备类型!A:B,2,FALSE))</f>
        <v>腿部</v>
      </c>
      <c r="L3096" s="90" t="s">
        <v>225</v>
      </c>
      <c r="Q3096" s="55" t="str">
        <f t="shared" si="100"/>
        <v/>
      </c>
      <c r="Y3096" s="90" t="str">
        <f>IF(VLOOKUP(I3096,属性值!A:F,2,FALSE)&lt;17,"",IF(P3096="","",INT(VLOOKUP(P3096,属性值!A:G,R3096+1,FALSE)*VLOOKUP(I3096,属性值!A:F,5,FALSE))))</f>
        <v/>
      </c>
      <c r="Z3096" s="90" t="str">
        <f t="shared" si="99"/>
        <v/>
      </c>
      <c r="AA3096" s="90" t="str">
        <f>IF(VLOOKUP(I3096,属性值!A:B,2,FALSE)&gt;16,"",IF(P3096="","",INT(VLOOKUP(P3096,属性值!I:O,R3096+1,FALSE)*VLOOKUP(I3096,属性值!A:D,3,FALSE))))</f>
        <v/>
      </c>
      <c r="AB3096" s="90" t="str">
        <f>IF(VLOOKUP(I3096,属性值!A:B,2,FALSE)&gt;16,"",IF(P3096="","",INT(VLOOKUP(P3096,属性值!I:O,R3096+1,FALSE)*VLOOKUP(I3096,属性值!A:D,4,FALSE))))</f>
        <v/>
      </c>
      <c r="AC3096" s="90">
        <v>70</v>
      </c>
      <c r="AD3096" s="90" t="str">
        <f>IF(AC3096="","",VLOOKUP(AC3096,状态名词!A:C,2,FALSE))</f>
        <v>eva</v>
      </c>
      <c r="AE3096" s="90" t="str">
        <f>IF(AC3096="","",VLOOKUP(AC3096,状态名词!A:C,3,FALSE))</f>
        <v>回避率</v>
      </c>
      <c r="AF3096" s="90">
        <v>140</v>
      </c>
    </row>
    <row r="3097" spans="1:32">
      <c r="I3097" s="90" t="str">
        <f>IF(H3097="",I3096,VLOOKUP(H3097,装备类型!A:B,2,FALSE))</f>
        <v>腿部</v>
      </c>
      <c r="J3097" s="90">
        <v>5</v>
      </c>
      <c r="K3097" s="90" t="s">
        <v>3196</v>
      </c>
      <c r="L3097" s="90" t="s">
        <v>4189</v>
      </c>
      <c r="O3097" s="90">
        <v>1</v>
      </c>
      <c r="P3097" s="90">
        <v>50</v>
      </c>
      <c r="Q3097" s="55">
        <f t="shared" si="100"/>
        <v>57</v>
      </c>
      <c r="R3097" s="90">
        <v>5</v>
      </c>
      <c r="T3097" s="90" t="s">
        <v>3291</v>
      </c>
      <c r="U3097" s="90">
        <v>33561</v>
      </c>
      <c r="Y3097" s="90" t="str">
        <f>IF(VLOOKUP(I3097,属性值!A:F,2,FALSE)&lt;17,"",IF(P3097="","",INT(VLOOKUP(P3097,属性值!A:G,R3097+1,FALSE)*VLOOKUP(I3097,属性值!A:F,5,FALSE))))</f>
        <v/>
      </c>
      <c r="Z3097" s="90" t="str">
        <f t="shared" si="99"/>
        <v/>
      </c>
      <c r="AA3097" s="90">
        <f>IF(VLOOKUP(I3097,属性值!A:B,2,FALSE)&gt;16,"",IF(P3097="","",INT(VLOOKUP(P3097,属性值!I:O,R3097+1,FALSE)*VLOOKUP(I3097,属性值!A:D,3,FALSE))))</f>
        <v>979</v>
      </c>
      <c r="AB3097" s="90">
        <f>IF(VLOOKUP(I3097,属性值!A:B,2,FALSE)&gt;16,"",IF(P3097="","",INT(VLOOKUP(P3097,属性值!I:O,R3097+1,FALSE)*VLOOKUP(I3097,属性值!A:D,4,FALSE))))</f>
        <v>489</v>
      </c>
      <c r="AC3097" s="90">
        <v>58</v>
      </c>
      <c r="AD3097" s="90" t="str">
        <f>IF(AC3097="","",VLOOKUP(AC3097,状态名词!A:C,2,FALSE))</f>
        <v>vit</v>
      </c>
      <c r="AE3097" s="90" t="str">
        <f>IF(AC3097="","",VLOOKUP(AC3097,状态名词!A:C,3,FALSE))</f>
        <v>体力</v>
      </c>
      <c r="AF3097" s="90">
        <v>80</v>
      </c>
    </row>
    <row r="3098" spans="1:32">
      <c r="I3098" s="90" t="str">
        <f>IF(H3098="",I3097,VLOOKUP(H3098,装备类型!A:B,2,FALSE))</f>
        <v>腿部</v>
      </c>
      <c r="L3098" s="90" t="s">
        <v>225</v>
      </c>
      <c r="Q3098" s="55" t="str">
        <f t="shared" si="100"/>
        <v/>
      </c>
      <c r="Y3098" s="90" t="str">
        <f>IF(VLOOKUP(I3098,属性值!A:F,2,FALSE)&lt;17,"",IF(P3098="","",INT(VLOOKUP(P3098,属性值!A:G,R3098+1,FALSE)*VLOOKUP(I3098,属性值!A:F,5,FALSE))))</f>
        <v/>
      </c>
      <c r="Z3098" s="90" t="str">
        <f t="shared" si="99"/>
        <v/>
      </c>
      <c r="AA3098" s="90" t="str">
        <f>IF(VLOOKUP(I3098,属性值!A:B,2,FALSE)&gt;16,"",IF(P3098="","",INT(VLOOKUP(P3098,属性值!I:O,R3098+1,FALSE)*VLOOKUP(I3098,属性值!A:D,3,FALSE))))</f>
        <v/>
      </c>
      <c r="AB3098" s="90" t="str">
        <f>IF(VLOOKUP(I3098,属性值!A:B,2,FALSE)&gt;16,"",IF(P3098="","",INT(VLOOKUP(P3098,属性值!I:O,R3098+1,FALSE)*VLOOKUP(I3098,属性值!A:D,4,FALSE))))</f>
        <v/>
      </c>
      <c r="AC3098" s="90">
        <v>21</v>
      </c>
      <c r="AD3098" s="90" t="str">
        <f>IF(AC3098="","",VLOOKUP(AC3098,状态名词!A:C,2,FALSE))</f>
        <v>speed</v>
      </c>
      <c r="AE3098" s="90" t="str">
        <f>IF(AC3098="","",VLOOKUP(AC3098,状态名词!A:C,3,FALSE))</f>
        <v>速度+</v>
      </c>
      <c r="AF3098" s="90">
        <v>400</v>
      </c>
    </row>
    <row r="3099" spans="1:32">
      <c r="I3099" s="90" t="str">
        <f>IF(H3099="",I3098,VLOOKUP(H3099,装备类型!A:B,2,FALSE))</f>
        <v>腿部</v>
      </c>
      <c r="L3099" s="90" t="s">
        <v>225</v>
      </c>
      <c r="Q3099" s="55" t="str">
        <f t="shared" si="100"/>
        <v/>
      </c>
      <c r="Y3099" s="90" t="str">
        <f>IF(VLOOKUP(I3099,属性值!A:F,2,FALSE)&lt;17,"",IF(P3099="","",INT(VLOOKUP(P3099,属性值!A:G,R3099+1,FALSE)*VLOOKUP(I3099,属性值!A:F,5,FALSE))))</f>
        <v/>
      </c>
      <c r="Z3099" s="90" t="str">
        <f t="shared" si="99"/>
        <v/>
      </c>
      <c r="AA3099" s="90" t="str">
        <f>IF(VLOOKUP(I3099,属性值!A:B,2,FALSE)&gt;16,"",IF(P3099="","",INT(VLOOKUP(P3099,属性值!I:O,R3099+1,FALSE)*VLOOKUP(I3099,属性值!A:D,3,FALSE))))</f>
        <v/>
      </c>
      <c r="AB3099" s="90" t="str">
        <f>IF(VLOOKUP(I3099,属性值!A:B,2,FALSE)&gt;16,"",IF(P3099="","",INT(VLOOKUP(P3099,属性值!I:O,R3099+1,FALSE)*VLOOKUP(I3099,属性值!A:D,4,FALSE))))</f>
        <v/>
      </c>
      <c r="AC3099" s="90">
        <v>70</v>
      </c>
      <c r="AD3099" s="90" t="str">
        <f>IF(AC3099="","",VLOOKUP(AC3099,状态名词!A:C,2,FALSE))</f>
        <v>eva</v>
      </c>
      <c r="AE3099" s="90" t="str">
        <f>IF(AC3099="","",VLOOKUP(AC3099,状态名词!A:C,3,FALSE))</f>
        <v>回避率</v>
      </c>
      <c r="AF3099" s="90">
        <v>200</v>
      </c>
    </row>
    <row r="3100" spans="1:32">
      <c r="I3100" s="90" t="str">
        <f>IF(H3100="",I3099,VLOOKUP(H3100,装备类型!A:B,2,FALSE))</f>
        <v>腿部</v>
      </c>
      <c r="J3100" s="90">
        <v>6</v>
      </c>
      <c r="K3100" s="90" t="s">
        <v>3197</v>
      </c>
      <c r="L3100" s="90" t="s">
        <v>4189</v>
      </c>
      <c r="O3100" s="90">
        <v>1</v>
      </c>
      <c r="P3100" s="90">
        <v>60</v>
      </c>
      <c r="Q3100" s="55">
        <f t="shared" si="100"/>
        <v>67</v>
      </c>
      <c r="R3100" s="90">
        <v>5</v>
      </c>
      <c r="T3100" s="90" t="s">
        <v>3291</v>
      </c>
      <c r="U3100" s="90">
        <v>33562</v>
      </c>
      <c r="Y3100" s="90" t="str">
        <f>IF(VLOOKUP(I3100,属性值!A:F,2,FALSE)&lt;17,"",IF(P3100="","",INT(VLOOKUP(P3100,属性值!A:G,R3100+1,FALSE)*VLOOKUP(I3100,属性值!A:F,5,FALSE))))</f>
        <v/>
      </c>
      <c r="Z3100" s="90" t="str">
        <f t="shared" si="99"/>
        <v/>
      </c>
      <c r="AA3100" s="90">
        <f>IF(VLOOKUP(I3100,属性值!A:B,2,FALSE)&gt;16,"",IF(P3100="","",INT(VLOOKUP(P3100,属性值!I:O,R3100+1,FALSE)*VLOOKUP(I3100,属性值!A:D,3,FALSE))))</f>
        <v>1285</v>
      </c>
      <c r="AB3100" s="90">
        <f>IF(VLOOKUP(I3100,属性值!A:B,2,FALSE)&gt;16,"",IF(P3100="","",INT(VLOOKUP(P3100,属性值!I:O,R3100+1,FALSE)*VLOOKUP(I3100,属性值!A:D,4,FALSE))))</f>
        <v>642</v>
      </c>
      <c r="AC3100" s="90">
        <v>58</v>
      </c>
      <c r="AD3100" s="90" t="str">
        <f>IF(AC3100="","",VLOOKUP(AC3100,状态名词!A:C,2,FALSE))</f>
        <v>vit</v>
      </c>
      <c r="AE3100" s="90" t="str">
        <f>IF(AC3100="","",VLOOKUP(AC3100,状态名词!A:C,3,FALSE))</f>
        <v>体力</v>
      </c>
      <c r="AF3100" s="90">
        <v>85</v>
      </c>
    </row>
    <row r="3101" spans="1:32">
      <c r="I3101" s="90" t="str">
        <f>IF(H3101="",I3100,VLOOKUP(H3101,装备类型!A:B,2,FALSE))</f>
        <v>腿部</v>
      </c>
      <c r="L3101" s="90" t="s">
        <v>225</v>
      </c>
      <c r="Q3101" s="55" t="str">
        <f t="shared" si="100"/>
        <v/>
      </c>
      <c r="Y3101" s="90" t="str">
        <f>IF(VLOOKUP(I3101,属性值!A:F,2,FALSE)&lt;17,"",IF(P3101="","",INT(VLOOKUP(P3101,属性值!A:G,R3101+1,FALSE)*VLOOKUP(I3101,属性值!A:F,5,FALSE))))</f>
        <v/>
      </c>
      <c r="Z3101" s="90" t="str">
        <f t="shared" si="99"/>
        <v/>
      </c>
      <c r="AA3101" s="90" t="str">
        <f>IF(VLOOKUP(I3101,属性值!A:B,2,FALSE)&gt;16,"",IF(P3101="","",INT(VLOOKUP(P3101,属性值!I:O,R3101+1,FALSE)*VLOOKUP(I3101,属性值!A:D,3,FALSE))))</f>
        <v/>
      </c>
      <c r="AB3101" s="90" t="str">
        <f>IF(VLOOKUP(I3101,属性值!A:B,2,FALSE)&gt;16,"",IF(P3101="","",INT(VLOOKUP(P3101,属性值!I:O,R3101+1,FALSE)*VLOOKUP(I3101,属性值!A:D,4,FALSE))))</f>
        <v/>
      </c>
      <c r="AC3101" s="90">
        <v>21</v>
      </c>
      <c r="AD3101" s="90" t="str">
        <f>IF(AC3101="","",VLOOKUP(AC3101,状态名词!A:C,2,FALSE))</f>
        <v>speed</v>
      </c>
      <c r="AE3101" s="90" t="str">
        <f>IF(AC3101="","",VLOOKUP(AC3101,状态名词!A:C,3,FALSE))</f>
        <v>速度+</v>
      </c>
      <c r="AF3101" s="90">
        <v>440</v>
      </c>
    </row>
    <row r="3102" spans="1:32">
      <c r="I3102" s="90" t="str">
        <f>IF(H3102="",I3101,VLOOKUP(H3102,装备类型!A:B,2,FALSE))</f>
        <v>腿部</v>
      </c>
      <c r="L3102" s="90" t="s">
        <v>225</v>
      </c>
      <c r="Q3102" s="55" t="str">
        <f t="shared" si="100"/>
        <v/>
      </c>
      <c r="Y3102" s="90" t="str">
        <f>IF(VLOOKUP(I3102,属性值!A:F,2,FALSE)&lt;17,"",IF(P3102="","",INT(VLOOKUP(P3102,属性值!A:G,R3102+1,FALSE)*VLOOKUP(I3102,属性值!A:F,5,FALSE))))</f>
        <v/>
      </c>
      <c r="Z3102" s="90" t="str">
        <f t="shared" si="99"/>
        <v/>
      </c>
      <c r="AA3102" s="90" t="str">
        <f>IF(VLOOKUP(I3102,属性值!A:B,2,FALSE)&gt;16,"",IF(P3102="","",INT(VLOOKUP(P3102,属性值!I:O,R3102+1,FALSE)*VLOOKUP(I3102,属性值!A:D,3,FALSE))))</f>
        <v/>
      </c>
      <c r="AB3102" s="90" t="str">
        <f>IF(VLOOKUP(I3102,属性值!A:B,2,FALSE)&gt;16,"",IF(P3102="","",INT(VLOOKUP(P3102,属性值!I:O,R3102+1,FALSE)*VLOOKUP(I3102,属性值!A:D,4,FALSE))))</f>
        <v/>
      </c>
      <c r="AC3102" s="90">
        <v>70</v>
      </c>
      <c r="AD3102" s="90" t="str">
        <f>IF(AC3102="","",VLOOKUP(AC3102,状态名词!A:C,2,FALSE))</f>
        <v>eva</v>
      </c>
      <c r="AE3102" s="90" t="str">
        <f>IF(AC3102="","",VLOOKUP(AC3102,状态名词!A:C,3,FALSE))</f>
        <v>回避率</v>
      </c>
      <c r="AF3102" s="90">
        <v>220</v>
      </c>
    </row>
    <row r="3103" spans="1:32">
      <c r="A3103" s="90">
        <v>16340</v>
      </c>
      <c r="B3103" s="90">
        <v>10</v>
      </c>
      <c r="C3103" s="90">
        <v>1</v>
      </c>
      <c r="D3103" s="90">
        <v>10</v>
      </c>
      <c r="E3103" s="90">
        <v>3</v>
      </c>
      <c r="H3103" s="90">
        <v>14</v>
      </c>
      <c r="I3103" s="90" t="str">
        <f>IF(H3103="",I3102,VLOOKUP(H3103,装备类型!A:B,2,FALSE))</f>
        <v>戒指</v>
      </c>
      <c r="J3103" s="90">
        <v>1</v>
      </c>
      <c r="K3103" s="90" t="s">
        <v>3040</v>
      </c>
      <c r="L3103" s="90" t="s">
        <v>6490</v>
      </c>
      <c r="O3103" s="90">
        <v>1</v>
      </c>
      <c r="P3103" s="90">
        <v>10</v>
      </c>
      <c r="Q3103" s="55">
        <f t="shared" si="100"/>
        <v>10</v>
      </c>
      <c r="R3103" s="90">
        <v>1</v>
      </c>
      <c r="T3103" s="90" t="s">
        <v>3520</v>
      </c>
      <c r="Y3103" s="90" t="str">
        <f>IF(VLOOKUP(I3103,属性值!A:F,2,FALSE)&lt;17,"",IF(P3103="","",INT(VLOOKUP(P3103,属性值!A:G,R3103+1,FALSE)*VLOOKUP(I3103,属性值!A:F,5,FALSE))))</f>
        <v/>
      </c>
      <c r="Z3103" s="90" t="str">
        <f t="shared" si="99"/>
        <v/>
      </c>
      <c r="AA3103" s="90">
        <f>IF(VLOOKUP(I3103,属性值!A:B,2,FALSE)&gt;16,"",IF(P3103="","",INT(VLOOKUP(P3103,属性值!I:O,R3103+1,FALSE)*VLOOKUP(I3103,属性值!A:D,3,FALSE))))</f>
        <v>65</v>
      </c>
      <c r="AB3103" s="90">
        <f>IF(VLOOKUP(I3103,属性值!A:B,2,FALSE)&gt;16,"",IF(P3103="","",INT(VLOOKUP(P3103,属性值!I:O,R3103+1,FALSE)*VLOOKUP(I3103,属性值!A:D,4,FALSE))))</f>
        <v>130</v>
      </c>
      <c r="AD3103" s="90" t="str">
        <f>IF(AC3103="","",VLOOKUP(AC3103,状态名词!A:C,2,FALSE))</f>
        <v/>
      </c>
      <c r="AE3103" s="90" t="str">
        <f>IF(AC3103="","",VLOOKUP(AC3103,状态名词!A:C,3,FALSE))</f>
        <v/>
      </c>
    </row>
    <row r="3104" spans="1:32">
      <c r="I3104" s="90" t="str">
        <f>IF(H3104="",I3103,VLOOKUP(H3104,装备类型!A:B,2,FALSE))</f>
        <v>戒指</v>
      </c>
      <c r="J3104" s="90">
        <v>2</v>
      </c>
      <c r="K3104" s="90" t="s">
        <v>3041</v>
      </c>
      <c r="L3104" s="90" t="s">
        <v>4189</v>
      </c>
      <c r="O3104" s="90">
        <v>1</v>
      </c>
      <c r="P3104" s="90">
        <v>20</v>
      </c>
      <c r="Q3104" s="55">
        <f t="shared" si="100"/>
        <v>21</v>
      </c>
      <c r="R3104" s="90">
        <v>2</v>
      </c>
      <c r="T3104" s="90" t="s">
        <v>3520</v>
      </c>
      <c r="Y3104" s="90" t="str">
        <f>IF(VLOOKUP(I3104,属性值!A:F,2,FALSE)&lt;17,"",IF(P3104="","",INT(VLOOKUP(P3104,属性值!A:G,R3104+1,FALSE)*VLOOKUP(I3104,属性值!A:F,5,FALSE))))</f>
        <v/>
      </c>
      <c r="Z3104" s="90" t="str">
        <f t="shared" si="99"/>
        <v/>
      </c>
      <c r="AA3104" s="90">
        <f>IF(VLOOKUP(I3104,属性值!A:B,2,FALSE)&gt;16,"",IF(P3104="","",INT(VLOOKUP(P3104,属性值!I:O,R3104+1,FALSE)*VLOOKUP(I3104,属性值!A:D,3,FALSE))))</f>
        <v>114</v>
      </c>
      <c r="AB3104" s="90">
        <f>IF(VLOOKUP(I3104,属性值!A:B,2,FALSE)&gt;16,"",IF(P3104="","",INT(VLOOKUP(P3104,属性值!I:O,R3104+1,FALSE)*VLOOKUP(I3104,属性值!A:D,4,FALSE))))</f>
        <v>228</v>
      </c>
      <c r="AC3104" s="90">
        <v>54</v>
      </c>
      <c r="AD3104" s="90" t="str">
        <f>IF(AC3104="","",VLOOKUP(AC3104,状态名词!A:C,2,FALSE))</f>
        <v>spi</v>
      </c>
      <c r="AE3104" s="90" t="str">
        <f>IF(AC3104="","",VLOOKUP(AC3104,状态名词!A:C,3,FALSE))</f>
        <v>精神</v>
      </c>
      <c r="AF3104" s="90">
        <v>60</v>
      </c>
    </row>
    <row r="3105" spans="1:32">
      <c r="I3105" s="90" t="str">
        <f>IF(H3105="",I3104,VLOOKUP(H3105,装备类型!A:B,2,FALSE))</f>
        <v>戒指</v>
      </c>
      <c r="J3105" s="90">
        <v>3</v>
      </c>
      <c r="K3105" s="90" t="s">
        <v>3042</v>
      </c>
      <c r="L3105" s="90" t="s">
        <v>4189</v>
      </c>
      <c r="O3105" s="90">
        <v>1</v>
      </c>
      <c r="P3105" s="90">
        <v>30</v>
      </c>
      <c r="Q3105" s="55">
        <f t="shared" si="100"/>
        <v>33</v>
      </c>
      <c r="R3105" s="90">
        <v>3</v>
      </c>
      <c r="T3105" s="90" t="s">
        <v>3520</v>
      </c>
      <c r="Y3105" s="90" t="str">
        <f>IF(VLOOKUP(I3105,属性值!A:F,2,FALSE)&lt;17,"",IF(P3105="","",INT(VLOOKUP(P3105,属性值!A:G,R3105+1,FALSE)*VLOOKUP(I3105,属性值!A:F,5,FALSE))))</f>
        <v/>
      </c>
      <c r="Z3105" s="90" t="str">
        <f t="shared" si="99"/>
        <v/>
      </c>
      <c r="AA3105" s="90">
        <f>IF(VLOOKUP(I3105,属性值!A:B,2,FALSE)&gt;16,"",IF(P3105="","",INT(VLOOKUP(P3105,属性值!I:O,R3105+1,FALSE)*VLOOKUP(I3105,属性值!A:D,3,FALSE))))</f>
        <v>171</v>
      </c>
      <c r="AB3105" s="90">
        <f>IF(VLOOKUP(I3105,属性值!A:B,2,FALSE)&gt;16,"",IF(P3105="","",INT(VLOOKUP(P3105,属性值!I:O,R3105+1,FALSE)*VLOOKUP(I3105,属性值!A:D,4,FALSE))))</f>
        <v>342</v>
      </c>
      <c r="AC3105" s="90">
        <v>54</v>
      </c>
      <c r="AD3105" s="90" t="str">
        <f>IF(AC3105="","",VLOOKUP(AC3105,状态名词!A:C,2,FALSE))</f>
        <v>spi</v>
      </c>
      <c r="AE3105" s="90" t="str">
        <f>IF(AC3105="","",VLOOKUP(AC3105,状态名词!A:C,3,FALSE))</f>
        <v>精神</v>
      </c>
      <c r="AF3105" s="90">
        <v>80</v>
      </c>
    </row>
    <row r="3106" spans="1:32">
      <c r="I3106" s="90" t="str">
        <f>IF(H3106="",I3105,VLOOKUP(H3106,装备类型!A:B,2,FALSE))</f>
        <v>戒指</v>
      </c>
      <c r="L3106" s="90" t="s">
        <v>225</v>
      </c>
      <c r="Q3106" s="55" t="str">
        <f t="shared" si="100"/>
        <v/>
      </c>
      <c r="Y3106" s="90" t="str">
        <f>IF(VLOOKUP(I3106,属性值!A:F,2,FALSE)&lt;17,"",IF(P3106="","",INT(VLOOKUP(P3106,属性值!A:G,R3106+1,FALSE)*VLOOKUP(I3106,属性值!A:F,5,FALSE))))</f>
        <v/>
      </c>
      <c r="Z3106" s="90" t="str">
        <f t="shared" ref="Z3106:Z3141" si="101">Y3106</f>
        <v/>
      </c>
      <c r="AA3106" s="90" t="str">
        <f>IF(VLOOKUP(I3106,属性值!A:B,2,FALSE)&gt;16,"",IF(P3106="","",INT(VLOOKUP(P3106,属性值!I:O,R3106+1,FALSE)*VLOOKUP(I3106,属性值!A:D,3,FALSE))))</f>
        <v/>
      </c>
      <c r="AB3106" s="90" t="str">
        <f>IF(VLOOKUP(I3106,属性值!A:B,2,FALSE)&gt;16,"",IF(P3106="","",INT(VLOOKUP(P3106,属性值!I:O,R3106+1,FALSE)*VLOOKUP(I3106,属性值!A:D,4,FALSE))))</f>
        <v/>
      </c>
      <c r="AC3106" s="90">
        <v>23</v>
      </c>
      <c r="AD3106" s="90" t="str">
        <f>IF(AC3106="","",VLOOKUP(AC3106,状态名词!A:C,2,FALSE))</f>
        <v>steal</v>
      </c>
      <c r="AE3106" s="90" t="str">
        <f>IF(AC3106="","",VLOOKUP(AC3106,状态名词!A:C,3,FALSE))</f>
        <v>生命偷取</v>
      </c>
      <c r="AF3106" s="90">
        <v>250</v>
      </c>
    </row>
    <row r="3107" spans="1:32">
      <c r="I3107" s="90" t="str">
        <f>IF(H3107="",I3106,VLOOKUP(H3107,装备类型!A:B,2,FALSE))</f>
        <v>戒指</v>
      </c>
      <c r="J3107" s="90">
        <v>4</v>
      </c>
      <c r="K3107" s="90" t="s">
        <v>3043</v>
      </c>
      <c r="L3107" s="90" t="s">
        <v>4189</v>
      </c>
      <c r="O3107" s="90">
        <v>1</v>
      </c>
      <c r="P3107" s="90">
        <v>40</v>
      </c>
      <c r="Q3107" s="55">
        <f t="shared" si="100"/>
        <v>45</v>
      </c>
      <c r="R3107" s="90">
        <v>4</v>
      </c>
      <c r="T3107" s="90" t="s">
        <v>3520</v>
      </c>
      <c r="Y3107" s="90" t="str">
        <f>IF(VLOOKUP(I3107,属性值!A:F,2,FALSE)&lt;17,"",IF(P3107="","",INT(VLOOKUP(P3107,属性值!A:G,R3107+1,FALSE)*VLOOKUP(I3107,属性值!A:F,5,FALSE))))</f>
        <v/>
      </c>
      <c r="Z3107" s="90" t="str">
        <f t="shared" si="101"/>
        <v/>
      </c>
      <c r="AA3107" s="90">
        <f>IF(VLOOKUP(I3107,属性值!A:B,2,FALSE)&gt;16,"",IF(P3107="","",INT(VLOOKUP(P3107,属性值!I:O,R3107+1,FALSE)*VLOOKUP(I3107,属性值!A:D,3,FALSE))))</f>
        <v>286</v>
      </c>
      <c r="AB3107" s="90">
        <f>IF(VLOOKUP(I3107,属性值!A:B,2,FALSE)&gt;16,"",IF(P3107="","",INT(VLOOKUP(P3107,属性值!I:O,R3107+1,FALSE)*VLOOKUP(I3107,属性值!A:D,4,FALSE))))</f>
        <v>572</v>
      </c>
      <c r="AC3107" s="90">
        <v>54</v>
      </c>
      <c r="AD3107" s="90" t="str">
        <f>IF(AC3107="","",VLOOKUP(AC3107,状态名词!A:C,2,FALSE))</f>
        <v>spi</v>
      </c>
      <c r="AE3107" s="90" t="str">
        <f>IF(AC3107="","",VLOOKUP(AC3107,状态名词!A:C,3,FALSE))</f>
        <v>精神</v>
      </c>
      <c r="AF3107" s="90">
        <v>100</v>
      </c>
    </row>
    <row r="3108" spans="1:32">
      <c r="I3108" s="90" t="str">
        <f>IF(H3108="",I3107,VLOOKUP(H3108,装备类型!A:B,2,FALSE))</f>
        <v>戒指</v>
      </c>
      <c r="L3108" s="90" t="s">
        <v>225</v>
      </c>
      <c r="Q3108" s="55" t="str">
        <f t="shared" si="100"/>
        <v/>
      </c>
      <c r="Y3108" s="90" t="str">
        <f>IF(VLOOKUP(I3108,属性值!A:F,2,FALSE)&lt;17,"",IF(P3108="","",INT(VLOOKUP(P3108,属性值!A:G,R3108+1,FALSE)*VLOOKUP(I3108,属性值!A:F,5,FALSE))))</f>
        <v/>
      </c>
      <c r="Z3108" s="90" t="str">
        <f t="shared" si="101"/>
        <v/>
      </c>
      <c r="AA3108" s="90" t="str">
        <f>IF(VLOOKUP(I3108,属性值!A:B,2,FALSE)&gt;16,"",IF(P3108="","",INT(VLOOKUP(P3108,属性值!I:O,R3108+1,FALSE)*VLOOKUP(I3108,属性值!A:D,3,FALSE))))</f>
        <v/>
      </c>
      <c r="AB3108" s="90" t="str">
        <f>IF(VLOOKUP(I3108,属性值!A:B,2,FALSE)&gt;16,"",IF(P3108="","",INT(VLOOKUP(P3108,属性值!I:O,R3108+1,FALSE)*VLOOKUP(I3108,属性值!A:D,4,FALSE))))</f>
        <v/>
      </c>
      <c r="AC3108" s="90">
        <v>23</v>
      </c>
      <c r="AD3108" s="90" t="str">
        <f>IF(AC3108="","",VLOOKUP(AC3108,状态名词!A:C,2,FALSE))</f>
        <v>steal</v>
      </c>
      <c r="AE3108" s="90" t="str">
        <f>IF(AC3108="","",VLOOKUP(AC3108,状态名词!A:C,3,FALSE))</f>
        <v>生命偷取</v>
      </c>
      <c r="AF3108" s="90">
        <v>300</v>
      </c>
    </row>
    <row r="3109" spans="1:32">
      <c r="I3109" s="90" t="str">
        <f>IF(H3109="",I3108,VLOOKUP(H3109,装备类型!A:B,2,FALSE))</f>
        <v>戒指</v>
      </c>
      <c r="L3109" s="90" t="s">
        <v>225</v>
      </c>
      <c r="Q3109" s="55" t="str">
        <f t="shared" si="100"/>
        <v/>
      </c>
      <c r="Y3109" s="90" t="str">
        <f>IF(VLOOKUP(I3109,属性值!A:F,2,FALSE)&lt;17,"",IF(P3109="","",INT(VLOOKUP(P3109,属性值!A:G,R3109+1,FALSE)*VLOOKUP(I3109,属性值!A:F,5,FALSE))))</f>
        <v/>
      </c>
      <c r="Z3109" s="90" t="str">
        <f t="shared" si="101"/>
        <v/>
      </c>
      <c r="AA3109" s="90" t="str">
        <f>IF(VLOOKUP(I3109,属性值!A:B,2,FALSE)&gt;16,"",IF(P3109="","",INT(VLOOKUP(P3109,属性值!I:O,R3109+1,FALSE)*VLOOKUP(I3109,属性值!A:D,3,FALSE))))</f>
        <v/>
      </c>
      <c r="AB3109" s="90" t="str">
        <f>IF(VLOOKUP(I3109,属性值!A:B,2,FALSE)&gt;16,"",IF(P3109="","",INT(VLOOKUP(P3109,属性值!I:O,R3109+1,FALSE)*VLOOKUP(I3109,属性值!A:D,4,FALSE))))</f>
        <v/>
      </c>
      <c r="AC3109" s="90">
        <v>69</v>
      </c>
      <c r="AD3109" s="90" t="str">
        <f>IF(AC3109="","",VLOOKUP(AC3109,状态名词!A:C,2,FALSE))</f>
        <v>hit</v>
      </c>
      <c r="AE3109" s="90" t="str">
        <f>IF(AC3109="","",VLOOKUP(AC3109,状态名词!A:C,3,FALSE))</f>
        <v>命中率</v>
      </c>
      <c r="AF3109" s="90">
        <v>140</v>
      </c>
    </row>
    <row r="3110" spans="1:32">
      <c r="I3110" s="90" t="str">
        <f>IF(H3110="",I3109,VLOOKUP(H3110,装备类型!A:B,2,FALSE))</f>
        <v>戒指</v>
      </c>
      <c r="J3110" s="90">
        <v>5</v>
      </c>
      <c r="K3110" s="90" t="s">
        <v>3044</v>
      </c>
      <c r="L3110" s="90" t="s">
        <v>4189</v>
      </c>
      <c r="O3110" s="90">
        <v>1</v>
      </c>
      <c r="P3110" s="90">
        <v>50</v>
      </c>
      <c r="Q3110" s="55">
        <f t="shared" si="100"/>
        <v>57</v>
      </c>
      <c r="R3110" s="90">
        <v>5</v>
      </c>
      <c r="T3110" s="90" t="s">
        <v>3520</v>
      </c>
      <c r="U3110" s="90">
        <v>33563</v>
      </c>
      <c r="Y3110" s="90" t="str">
        <f>IF(VLOOKUP(I3110,属性值!A:F,2,FALSE)&lt;17,"",IF(P3110="","",INT(VLOOKUP(P3110,属性值!A:G,R3110+1,FALSE)*VLOOKUP(I3110,属性值!A:F,5,FALSE))))</f>
        <v/>
      </c>
      <c r="Z3110" s="90" t="str">
        <f t="shared" si="101"/>
        <v/>
      </c>
      <c r="AA3110" s="90">
        <f>IF(VLOOKUP(I3110,属性值!A:B,2,FALSE)&gt;16,"",IF(P3110="","",INT(VLOOKUP(P3110,属性值!I:O,R3110+1,FALSE)*VLOOKUP(I3110,属性值!A:D,3,FALSE))))</f>
        <v>489</v>
      </c>
      <c r="AB3110" s="90">
        <f>IF(VLOOKUP(I3110,属性值!A:B,2,FALSE)&gt;16,"",IF(P3110="","",INT(VLOOKUP(P3110,属性值!I:O,R3110+1,FALSE)*VLOOKUP(I3110,属性值!A:D,4,FALSE))))</f>
        <v>979</v>
      </c>
      <c r="AC3110" s="90">
        <v>54</v>
      </c>
      <c r="AD3110" s="90" t="str">
        <f>IF(AC3110="","",VLOOKUP(AC3110,状态名词!A:C,2,FALSE))</f>
        <v>spi</v>
      </c>
      <c r="AE3110" s="90" t="str">
        <f>IF(AC3110="","",VLOOKUP(AC3110,状态名词!A:C,3,FALSE))</f>
        <v>精神</v>
      </c>
      <c r="AF3110" s="90">
        <v>135</v>
      </c>
    </row>
    <row r="3111" spans="1:32">
      <c r="I3111" s="90" t="str">
        <f>IF(H3111="",I3110,VLOOKUP(H3111,装备类型!A:B,2,FALSE))</f>
        <v>戒指</v>
      </c>
      <c r="L3111" s="90" t="s">
        <v>225</v>
      </c>
      <c r="Q3111" s="55" t="str">
        <f t="shared" si="100"/>
        <v/>
      </c>
      <c r="Y3111" s="90" t="str">
        <f>IF(VLOOKUP(I3111,属性值!A:F,2,FALSE)&lt;17,"",IF(P3111="","",INT(VLOOKUP(P3111,属性值!A:G,R3111+1,FALSE)*VLOOKUP(I3111,属性值!A:F,5,FALSE))))</f>
        <v/>
      </c>
      <c r="Z3111" s="90" t="str">
        <f t="shared" si="101"/>
        <v/>
      </c>
      <c r="AA3111" s="90" t="str">
        <f>IF(VLOOKUP(I3111,属性值!A:B,2,FALSE)&gt;16,"",IF(P3111="","",INT(VLOOKUP(P3111,属性值!I:O,R3111+1,FALSE)*VLOOKUP(I3111,属性值!A:D,3,FALSE))))</f>
        <v/>
      </c>
      <c r="AB3111" s="90" t="str">
        <f>IF(VLOOKUP(I3111,属性值!A:B,2,FALSE)&gt;16,"",IF(P3111="","",INT(VLOOKUP(P3111,属性值!I:O,R3111+1,FALSE)*VLOOKUP(I3111,属性值!A:D,4,FALSE))))</f>
        <v/>
      </c>
      <c r="AC3111" s="90">
        <v>23</v>
      </c>
      <c r="AD3111" s="90" t="str">
        <f>IF(AC3111="","",VLOOKUP(AC3111,状态名词!A:C,2,FALSE))</f>
        <v>steal</v>
      </c>
      <c r="AE3111" s="90" t="str">
        <f>IF(AC3111="","",VLOOKUP(AC3111,状态名词!A:C,3,FALSE))</f>
        <v>生命偷取</v>
      </c>
      <c r="AF3111" s="90">
        <v>400</v>
      </c>
    </row>
    <row r="3112" spans="1:32">
      <c r="I3112" s="90" t="str">
        <f>IF(H3112="",I3111,VLOOKUP(H3112,装备类型!A:B,2,FALSE))</f>
        <v>戒指</v>
      </c>
      <c r="L3112" s="90" t="s">
        <v>225</v>
      </c>
      <c r="Q3112" s="55" t="str">
        <f t="shared" si="100"/>
        <v/>
      </c>
      <c r="Y3112" s="90" t="str">
        <f>IF(VLOOKUP(I3112,属性值!A:F,2,FALSE)&lt;17,"",IF(P3112="","",INT(VLOOKUP(P3112,属性值!A:G,R3112+1,FALSE)*VLOOKUP(I3112,属性值!A:F,5,FALSE))))</f>
        <v/>
      </c>
      <c r="Z3112" s="90" t="str">
        <f t="shared" si="101"/>
        <v/>
      </c>
      <c r="AA3112" s="90" t="str">
        <f>IF(VLOOKUP(I3112,属性值!A:B,2,FALSE)&gt;16,"",IF(P3112="","",INT(VLOOKUP(P3112,属性值!I:O,R3112+1,FALSE)*VLOOKUP(I3112,属性值!A:D,3,FALSE))))</f>
        <v/>
      </c>
      <c r="AB3112" s="90" t="str">
        <f>IF(VLOOKUP(I3112,属性值!A:B,2,FALSE)&gt;16,"",IF(P3112="","",INT(VLOOKUP(P3112,属性值!I:O,R3112+1,FALSE)*VLOOKUP(I3112,属性值!A:D,4,FALSE))))</f>
        <v/>
      </c>
      <c r="AC3112" s="90">
        <v>69</v>
      </c>
      <c r="AD3112" s="90" t="str">
        <f>IF(AC3112="","",VLOOKUP(AC3112,状态名词!A:C,2,FALSE))</f>
        <v>hit</v>
      </c>
      <c r="AE3112" s="90" t="str">
        <f>IF(AC3112="","",VLOOKUP(AC3112,状态名词!A:C,3,FALSE))</f>
        <v>命中率</v>
      </c>
      <c r="AF3112" s="90">
        <v>200</v>
      </c>
    </row>
    <row r="3113" spans="1:32">
      <c r="I3113" s="90" t="str">
        <f>IF(H3113="",I3112,VLOOKUP(H3113,装备类型!A:B,2,FALSE))</f>
        <v>戒指</v>
      </c>
      <c r="J3113" s="90">
        <v>6</v>
      </c>
      <c r="K3113" s="90" t="s">
        <v>3045</v>
      </c>
      <c r="L3113" s="90" t="s">
        <v>4189</v>
      </c>
      <c r="O3113" s="90">
        <v>1</v>
      </c>
      <c r="P3113" s="90">
        <v>60</v>
      </c>
      <c r="Q3113" s="55">
        <f t="shared" si="100"/>
        <v>67</v>
      </c>
      <c r="R3113" s="90">
        <v>5</v>
      </c>
      <c r="T3113" s="90" t="s">
        <v>3520</v>
      </c>
      <c r="U3113" s="90">
        <v>33564</v>
      </c>
      <c r="Y3113" s="90" t="str">
        <f>IF(VLOOKUP(I3113,属性值!A:F,2,FALSE)&lt;17,"",IF(P3113="","",INT(VLOOKUP(P3113,属性值!A:G,R3113+1,FALSE)*VLOOKUP(I3113,属性值!A:F,5,FALSE))))</f>
        <v/>
      </c>
      <c r="Z3113" s="90" t="str">
        <f t="shared" si="101"/>
        <v/>
      </c>
      <c r="AA3113" s="90">
        <f>IF(VLOOKUP(I3113,属性值!A:B,2,FALSE)&gt;16,"",IF(P3113="","",INT(VLOOKUP(P3113,属性值!I:O,R3113+1,FALSE)*VLOOKUP(I3113,属性值!A:D,3,FALSE))))</f>
        <v>642</v>
      </c>
      <c r="AB3113" s="90">
        <f>IF(VLOOKUP(I3113,属性值!A:B,2,FALSE)&gt;16,"",IF(P3113="","",INT(VLOOKUP(P3113,属性值!I:O,R3113+1,FALSE)*VLOOKUP(I3113,属性值!A:D,4,FALSE))))</f>
        <v>1285</v>
      </c>
      <c r="AC3113" s="90">
        <v>54</v>
      </c>
      <c r="AD3113" s="90" t="str">
        <f>IF(AC3113="","",VLOOKUP(AC3113,状态名词!A:C,2,FALSE))</f>
        <v>spi</v>
      </c>
      <c r="AE3113" s="90" t="str">
        <f>IF(AC3113="","",VLOOKUP(AC3113,状态名词!A:C,3,FALSE))</f>
        <v>精神</v>
      </c>
      <c r="AF3113" s="90">
        <v>150</v>
      </c>
    </row>
    <row r="3114" spans="1:32">
      <c r="I3114" s="90" t="str">
        <f>IF(H3114="",I3113,VLOOKUP(H3114,装备类型!A:B,2,FALSE))</f>
        <v>戒指</v>
      </c>
      <c r="L3114" s="90" t="s">
        <v>225</v>
      </c>
      <c r="Q3114" s="55" t="str">
        <f t="shared" si="100"/>
        <v/>
      </c>
      <c r="Y3114" s="90" t="str">
        <f>IF(VLOOKUP(I3114,属性值!A:F,2,FALSE)&lt;17,"",IF(P3114="","",INT(VLOOKUP(P3114,属性值!A:G,R3114+1,FALSE)*VLOOKUP(I3114,属性值!A:F,5,FALSE))))</f>
        <v/>
      </c>
      <c r="Z3114" s="90" t="str">
        <f t="shared" si="101"/>
        <v/>
      </c>
      <c r="AA3114" s="90" t="str">
        <f>IF(VLOOKUP(I3114,属性值!A:B,2,FALSE)&gt;16,"",IF(P3114="","",INT(VLOOKUP(P3114,属性值!I:O,R3114+1,FALSE)*VLOOKUP(I3114,属性值!A:D,3,FALSE))))</f>
        <v/>
      </c>
      <c r="AB3114" s="90" t="str">
        <f>IF(VLOOKUP(I3114,属性值!A:B,2,FALSE)&gt;16,"",IF(P3114="","",INT(VLOOKUP(P3114,属性值!I:O,R3114+1,FALSE)*VLOOKUP(I3114,属性值!A:D,4,FALSE))))</f>
        <v/>
      </c>
      <c r="AC3114" s="90">
        <v>23</v>
      </c>
      <c r="AD3114" s="90" t="str">
        <f>IF(AC3114="","",VLOOKUP(AC3114,状态名词!A:C,2,FALSE))</f>
        <v>steal</v>
      </c>
      <c r="AE3114" s="90" t="str">
        <f>IF(AC3114="","",VLOOKUP(AC3114,状态名词!A:C,3,FALSE))</f>
        <v>生命偷取</v>
      </c>
      <c r="AF3114" s="90">
        <v>440</v>
      </c>
    </row>
    <row r="3115" spans="1:32">
      <c r="I3115" s="90" t="str">
        <f>IF(H3115="",I3114,VLOOKUP(H3115,装备类型!A:B,2,FALSE))</f>
        <v>戒指</v>
      </c>
      <c r="L3115" s="90" t="s">
        <v>225</v>
      </c>
      <c r="Q3115" s="55" t="str">
        <f t="shared" si="100"/>
        <v/>
      </c>
      <c r="Y3115" s="90" t="str">
        <f>IF(VLOOKUP(I3115,属性值!A:F,2,FALSE)&lt;17,"",IF(P3115="","",INT(VLOOKUP(P3115,属性值!A:G,R3115+1,FALSE)*VLOOKUP(I3115,属性值!A:F,5,FALSE))))</f>
        <v/>
      </c>
      <c r="Z3115" s="90" t="str">
        <f t="shared" si="101"/>
        <v/>
      </c>
      <c r="AA3115" s="90" t="str">
        <f>IF(VLOOKUP(I3115,属性值!A:B,2,FALSE)&gt;16,"",IF(P3115="","",INT(VLOOKUP(P3115,属性值!I:O,R3115+1,FALSE)*VLOOKUP(I3115,属性值!A:D,3,FALSE))))</f>
        <v/>
      </c>
      <c r="AB3115" s="90" t="str">
        <f>IF(VLOOKUP(I3115,属性值!A:B,2,FALSE)&gt;16,"",IF(P3115="","",INT(VLOOKUP(P3115,属性值!I:O,R3115+1,FALSE)*VLOOKUP(I3115,属性值!A:D,4,FALSE))))</f>
        <v/>
      </c>
      <c r="AC3115" s="90">
        <v>69</v>
      </c>
      <c r="AD3115" s="90" t="str">
        <f>IF(AC3115="","",VLOOKUP(AC3115,状态名词!A:C,2,FALSE))</f>
        <v>hit</v>
      </c>
      <c r="AE3115" s="90" t="str">
        <f>IF(AC3115="","",VLOOKUP(AC3115,状态名词!A:C,3,FALSE))</f>
        <v>命中率</v>
      </c>
      <c r="AF3115" s="90">
        <v>220</v>
      </c>
    </row>
    <row r="3116" spans="1:32">
      <c r="A3116" s="90">
        <v>16341</v>
      </c>
      <c r="B3116" s="90">
        <v>10</v>
      </c>
      <c r="C3116" s="90">
        <v>1</v>
      </c>
      <c r="D3116" s="90">
        <v>10</v>
      </c>
      <c r="E3116" s="90">
        <v>3</v>
      </c>
      <c r="H3116" s="90">
        <v>15</v>
      </c>
      <c r="I3116" s="90" t="str">
        <f>IF(H3116="",I3115,VLOOKUP(H3116,装备类型!A:B,2,FALSE))</f>
        <v>项链</v>
      </c>
      <c r="J3116" s="90">
        <v>1</v>
      </c>
      <c r="K3116" s="90" t="s">
        <v>3046</v>
      </c>
      <c r="L3116" s="90" t="s">
        <v>6490</v>
      </c>
      <c r="O3116" s="90">
        <v>1</v>
      </c>
      <c r="P3116" s="90">
        <v>10</v>
      </c>
      <c r="Q3116" s="55">
        <f t="shared" si="100"/>
        <v>10</v>
      </c>
      <c r="R3116" s="90">
        <v>1</v>
      </c>
      <c r="T3116" s="90" t="s">
        <v>1734</v>
      </c>
      <c r="Y3116" s="90" t="str">
        <f>IF(VLOOKUP(I3116,属性值!A:F,2,FALSE)&lt;17,"",IF(P3116="","",INT(VLOOKUP(P3116,属性值!A:G,R3116+1,FALSE)*VLOOKUP(I3116,属性值!A:F,5,FALSE))))</f>
        <v/>
      </c>
      <c r="Z3116" s="90" t="str">
        <f t="shared" si="101"/>
        <v/>
      </c>
      <c r="AA3116" s="90">
        <f>IF(VLOOKUP(I3116,属性值!A:B,2,FALSE)&gt;16,"",IF(P3116="","",INT(VLOOKUP(P3116,属性值!I:O,R3116+1,FALSE)*VLOOKUP(I3116,属性值!A:D,3,FALSE))))</f>
        <v>65</v>
      </c>
      <c r="AB3116" s="90">
        <f>IF(VLOOKUP(I3116,属性值!A:B,2,FALSE)&gt;16,"",IF(P3116="","",INT(VLOOKUP(P3116,属性值!I:O,R3116+1,FALSE)*VLOOKUP(I3116,属性值!A:D,4,FALSE))))</f>
        <v>130</v>
      </c>
      <c r="AD3116" s="90" t="str">
        <f>IF(AC3116="","",VLOOKUP(AC3116,状态名词!A:C,2,FALSE))</f>
        <v/>
      </c>
      <c r="AE3116" s="90" t="str">
        <f>IF(AC3116="","",VLOOKUP(AC3116,状态名词!A:C,3,FALSE))</f>
        <v/>
      </c>
    </row>
    <row r="3117" spans="1:32">
      <c r="I3117" s="90" t="str">
        <f>IF(H3117="",I3116,VLOOKUP(H3117,装备类型!A:B,2,FALSE))</f>
        <v>项链</v>
      </c>
      <c r="J3117" s="90">
        <v>2</v>
      </c>
      <c r="K3117" s="90" t="s">
        <v>3047</v>
      </c>
      <c r="L3117" s="90" t="s">
        <v>4189</v>
      </c>
      <c r="O3117" s="90">
        <v>1</v>
      </c>
      <c r="P3117" s="90">
        <v>20</v>
      </c>
      <c r="Q3117" s="55">
        <f t="shared" si="100"/>
        <v>21</v>
      </c>
      <c r="R3117" s="90">
        <v>2</v>
      </c>
      <c r="T3117" s="90" t="s">
        <v>1734</v>
      </c>
      <c r="Y3117" s="90" t="str">
        <f>IF(VLOOKUP(I3117,属性值!A:F,2,FALSE)&lt;17,"",IF(P3117="","",INT(VLOOKUP(P3117,属性值!A:G,R3117+1,FALSE)*VLOOKUP(I3117,属性值!A:F,5,FALSE))))</f>
        <v/>
      </c>
      <c r="Z3117" s="90" t="str">
        <f t="shared" si="101"/>
        <v/>
      </c>
      <c r="AA3117" s="90">
        <f>IF(VLOOKUP(I3117,属性值!A:B,2,FALSE)&gt;16,"",IF(P3117="","",INT(VLOOKUP(P3117,属性值!I:O,R3117+1,FALSE)*VLOOKUP(I3117,属性值!A:D,3,FALSE))))</f>
        <v>114</v>
      </c>
      <c r="AB3117" s="90">
        <f>IF(VLOOKUP(I3117,属性值!A:B,2,FALSE)&gt;16,"",IF(P3117="","",INT(VLOOKUP(P3117,属性值!I:O,R3117+1,FALSE)*VLOOKUP(I3117,属性值!A:D,4,FALSE))))</f>
        <v>228</v>
      </c>
      <c r="AC3117" s="90">
        <v>54</v>
      </c>
      <c r="AD3117" s="90" t="str">
        <f>IF(AC3117="","",VLOOKUP(AC3117,状态名词!A:C,2,FALSE))</f>
        <v>spi</v>
      </c>
      <c r="AE3117" s="90" t="str">
        <f>IF(AC3117="","",VLOOKUP(AC3117,状态名词!A:C,3,FALSE))</f>
        <v>精神</v>
      </c>
      <c r="AF3117" s="90">
        <v>60</v>
      </c>
    </row>
    <row r="3118" spans="1:32">
      <c r="I3118" s="90" t="str">
        <f>IF(H3118="",I3117,VLOOKUP(H3118,装备类型!A:B,2,FALSE))</f>
        <v>项链</v>
      </c>
      <c r="J3118" s="90">
        <v>3</v>
      </c>
      <c r="K3118" s="90" t="s">
        <v>3048</v>
      </c>
      <c r="L3118" s="90" t="s">
        <v>4189</v>
      </c>
      <c r="O3118" s="90">
        <v>1</v>
      </c>
      <c r="P3118" s="90">
        <v>30</v>
      </c>
      <c r="Q3118" s="55">
        <f t="shared" si="100"/>
        <v>33</v>
      </c>
      <c r="R3118" s="90">
        <v>3</v>
      </c>
      <c r="T3118" s="90" t="s">
        <v>1734</v>
      </c>
      <c r="Y3118" s="90" t="str">
        <f>IF(VLOOKUP(I3118,属性值!A:F,2,FALSE)&lt;17,"",IF(P3118="","",INT(VLOOKUP(P3118,属性值!A:G,R3118+1,FALSE)*VLOOKUP(I3118,属性值!A:F,5,FALSE))))</f>
        <v/>
      </c>
      <c r="Z3118" s="90" t="str">
        <f t="shared" si="101"/>
        <v/>
      </c>
      <c r="AA3118" s="90">
        <f>IF(VLOOKUP(I3118,属性值!A:B,2,FALSE)&gt;16,"",IF(P3118="","",INT(VLOOKUP(P3118,属性值!I:O,R3118+1,FALSE)*VLOOKUP(I3118,属性值!A:D,3,FALSE))))</f>
        <v>171</v>
      </c>
      <c r="AB3118" s="90">
        <f>IF(VLOOKUP(I3118,属性值!A:B,2,FALSE)&gt;16,"",IF(P3118="","",INT(VLOOKUP(P3118,属性值!I:O,R3118+1,FALSE)*VLOOKUP(I3118,属性值!A:D,4,FALSE))))</f>
        <v>342</v>
      </c>
      <c r="AC3118" s="90">
        <v>54</v>
      </c>
      <c r="AD3118" s="90" t="str">
        <f>IF(AC3118="","",VLOOKUP(AC3118,状态名词!A:C,2,FALSE))</f>
        <v>spi</v>
      </c>
      <c r="AE3118" s="90" t="str">
        <f>IF(AC3118="","",VLOOKUP(AC3118,状态名词!A:C,3,FALSE))</f>
        <v>精神</v>
      </c>
      <c r="AF3118" s="90">
        <v>80</v>
      </c>
    </row>
    <row r="3119" spans="1:32">
      <c r="I3119" s="90" t="str">
        <f>IF(H3119="",I3118,VLOOKUP(H3119,装备类型!A:B,2,FALSE))</f>
        <v>项链</v>
      </c>
      <c r="L3119" s="90" t="s">
        <v>225</v>
      </c>
      <c r="Q3119" s="55" t="str">
        <f t="shared" si="100"/>
        <v/>
      </c>
      <c r="Y3119" s="90" t="str">
        <f>IF(VLOOKUP(I3119,属性值!A:F,2,FALSE)&lt;17,"",IF(P3119="","",INT(VLOOKUP(P3119,属性值!A:G,R3119+1,FALSE)*VLOOKUP(I3119,属性值!A:F,5,FALSE))))</f>
        <v/>
      </c>
      <c r="Z3119" s="90" t="str">
        <f t="shared" si="101"/>
        <v/>
      </c>
      <c r="AA3119" s="90" t="str">
        <f>IF(VLOOKUP(I3119,属性值!A:B,2,FALSE)&gt;16,"",IF(P3119="","",INT(VLOOKUP(P3119,属性值!I:O,R3119+1,FALSE)*VLOOKUP(I3119,属性值!A:D,3,FALSE))))</f>
        <v/>
      </c>
      <c r="AB3119" s="90" t="str">
        <f>IF(VLOOKUP(I3119,属性值!A:B,2,FALSE)&gt;16,"",IF(P3119="","",INT(VLOOKUP(P3119,属性值!I:O,R3119+1,FALSE)*VLOOKUP(I3119,属性值!A:D,4,FALSE))))</f>
        <v/>
      </c>
      <c r="AC3119" s="90">
        <v>19</v>
      </c>
      <c r="AD3119" s="90" t="str">
        <f>IF(AC3119="","",VLOOKUP(AC3119,状态名词!A:C,2,FALSE))</f>
        <v>rating</v>
      </c>
      <c r="AE3119" s="90" t="str">
        <f>IF(AC3119="","",VLOOKUP(AC3119,状态名词!A:C,3,FALSE))</f>
        <v>暴击+</v>
      </c>
      <c r="AF3119" s="90">
        <v>250</v>
      </c>
    </row>
    <row r="3120" spans="1:32">
      <c r="I3120" s="90" t="str">
        <f>IF(H3120="",I3119,VLOOKUP(H3120,装备类型!A:B,2,FALSE))</f>
        <v>项链</v>
      </c>
      <c r="J3120" s="90">
        <v>4</v>
      </c>
      <c r="K3120" s="90" t="s">
        <v>3049</v>
      </c>
      <c r="L3120" s="90" t="s">
        <v>4189</v>
      </c>
      <c r="O3120" s="90">
        <v>1</v>
      </c>
      <c r="P3120" s="90">
        <v>40</v>
      </c>
      <c r="Q3120" s="55">
        <f t="shared" si="100"/>
        <v>45</v>
      </c>
      <c r="R3120" s="90">
        <v>4</v>
      </c>
      <c r="T3120" s="90" t="s">
        <v>1734</v>
      </c>
      <c r="Y3120" s="90" t="str">
        <f>IF(VLOOKUP(I3120,属性值!A:F,2,FALSE)&lt;17,"",IF(P3120="","",INT(VLOOKUP(P3120,属性值!A:G,R3120+1,FALSE)*VLOOKUP(I3120,属性值!A:F,5,FALSE))))</f>
        <v/>
      </c>
      <c r="Z3120" s="90" t="str">
        <f t="shared" si="101"/>
        <v/>
      </c>
      <c r="AA3120" s="90">
        <f>IF(VLOOKUP(I3120,属性值!A:B,2,FALSE)&gt;16,"",IF(P3120="","",INT(VLOOKUP(P3120,属性值!I:O,R3120+1,FALSE)*VLOOKUP(I3120,属性值!A:D,3,FALSE))))</f>
        <v>286</v>
      </c>
      <c r="AB3120" s="90">
        <f>IF(VLOOKUP(I3120,属性值!A:B,2,FALSE)&gt;16,"",IF(P3120="","",INT(VLOOKUP(P3120,属性值!I:O,R3120+1,FALSE)*VLOOKUP(I3120,属性值!A:D,4,FALSE))))</f>
        <v>572</v>
      </c>
      <c r="AC3120" s="90">
        <v>54</v>
      </c>
      <c r="AD3120" s="90" t="str">
        <f>IF(AC3120="","",VLOOKUP(AC3120,状态名词!A:C,2,FALSE))</f>
        <v>spi</v>
      </c>
      <c r="AE3120" s="90" t="str">
        <f>IF(AC3120="","",VLOOKUP(AC3120,状态名词!A:C,3,FALSE))</f>
        <v>精神</v>
      </c>
      <c r="AF3120" s="90">
        <v>100</v>
      </c>
    </row>
    <row r="3121" spans="1:32">
      <c r="I3121" s="90" t="str">
        <f>IF(H3121="",I3120,VLOOKUP(H3121,装备类型!A:B,2,FALSE))</f>
        <v>项链</v>
      </c>
      <c r="L3121" s="90" t="s">
        <v>225</v>
      </c>
      <c r="Q3121" s="55" t="str">
        <f t="shared" si="100"/>
        <v/>
      </c>
      <c r="Y3121" s="90" t="str">
        <f>IF(VLOOKUP(I3121,属性值!A:F,2,FALSE)&lt;17,"",IF(P3121="","",INT(VLOOKUP(P3121,属性值!A:G,R3121+1,FALSE)*VLOOKUP(I3121,属性值!A:F,5,FALSE))))</f>
        <v/>
      </c>
      <c r="Z3121" s="90" t="str">
        <f t="shared" si="101"/>
        <v/>
      </c>
      <c r="AA3121" s="90" t="str">
        <f>IF(VLOOKUP(I3121,属性值!A:B,2,FALSE)&gt;16,"",IF(P3121="","",INT(VLOOKUP(P3121,属性值!I:O,R3121+1,FALSE)*VLOOKUP(I3121,属性值!A:D,3,FALSE))))</f>
        <v/>
      </c>
      <c r="AB3121" s="90" t="str">
        <f>IF(VLOOKUP(I3121,属性值!A:B,2,FALSE)&gt;16,"",IF(P3121="","",INT(VLOOKUP(P3121,属性值!I:O,R3121+1,FALSE)*VLOOKUP(I3121,属性值!A:D,4,FALSE))))</f>
        <v/>
      </c>
      <c r="AC3121" s="90">
        <v>19</v>
      </c>
      <c r="AD3121" s="90" t="str">
        <f>IF(AC3121="","",VLOOKUP(AC3121,状态名词!A:C,2,FALSE))</f>
        <v>rating</v>
      </c>
      <c r="AE3121" s="90" t="str">
        <f>IF(AC3121="","",VLOOKUP(AC3121,状态名词!A:C,3,FALSE))</f>
        <v>暴击+</v>
      </c>
      <c r="AF3121" s="90">
        <v>300</v>
      </c>
    </row>
    <row r="3122" spans="1:32">
      <c r="I3122" s="90" t="str">
        <f>IF(H3122="",I3121,VLOOKUP(H3122,装备类型!A:B,2,FALSE))</f>
        <v>项链</v>
      </c>
      <c r="L3122" s="90" t="s">
        <v>225</v>
      </c>
      <c r="Q3122" s="55" t="str">
        <f t="shared" si="100"/>
        <v/>
      </c>
      <c r="Y3122" s="90" t="str">
        <f>IF(VLOOKUP(I3122,属性值!A:F,2,FALSE)&lt;17,"",IF(P3122="","",INT(VLOOKUP(P3122,属性值!A:G,R3122+1,FALSE)*VLOOKUP(I3122,属性值!A:F,5,FALSE))))</f>
        <v/>
      </c>
      <c r="Z3122" s="90" t="str">
        <f t="shared" si="101"/>
        <v/>
      </c>
      <c r="AA3122" s="90" t="str">
        <f>IF(VLOOKUP(I3122,属性值!A:B,2,FALSE)&gt;16,"",IF(P3122="","",INT(VLOOKUP(P3122,属性值!I:O,R3122+1,FALSE)*VLOOKUP(I3122,属性值!A:D,3,FALSE))))</f>
        <v/>
      </c>
      <c r="AB3122" s="90" t="str">
        <f>IF(VLOOKUP(I3122,属性值!A:B,2,FALSE)&gt;16,"",IF(P3122="","",INT(VLOOKUP(P3122,属性值!I:O,R3122+1,FALSE)*VLOOKUP(I3122,属性值!A:D,4,FALSE))))</f>
        <v/>
      </c>
      <c r="AC3122" s="90">
        <v>69</v>
      </c>
      <c r="AD3122" s="90" t="str">
        <f>IF(AC3122="","",VLOOKUP(AC3122,状态名词!A:C,2,FALSE))</f>
        <v>hit</v>
      </c>
      <c r="AE3122" s="90" t="str">
        <f>IF(AC3122="","",VLOOKUP(AC3122,状态名词!A:C,3,FALSE))</f>
        <v>命中率</v>
      </c>
      <c r="AF3122" s="90">
        <v>140</v>
      </c>
    </row>
    <row r="3123" spans="1:32">
      <c r="I3123" s="90" t="str">
        <f>IF(H3123="",I3122,VLOOKUP(H3123,装备类型!A:B,2,FALSE))</f>
        <v>项链</v>
      </c>
      <c r="J3123" s="90">
        <v>5</v>
      </c>
      <c r="K3123" s="90" t="s">
        <v>3050</v>
      </c>
      <c r="L3123" s="90" t="s">
        <v>4189</v>
      </c>
      <c r="O3123" s="90">
        <v>1</v>
      </c>
      <c r="P3123" s="90">
        <v>50</v>
      </c>
      <c r="Q3123" s="55">
        <f t="shared" si="100"/>
        <v>57</v>
      </c>
      <c r="R3123" s="90">
        <v>5</v>
      </c>
      <c r="T3123" s="90" t="s">
        <v>1734</v>
      </c>
      <c r="U3123" s="90">
        <v>33563</v>
      </c>
      <c r="Y3123" s="90" t="str">
        <f>IF(VLOOKUP(I3123,属性值!A:F,2,FALSE)&lt;17,"",IF(P3123="","",INT(VLOOKUP(P3123,属性值!A:G,R3123+1,FALSE)*VLOOKUP(I3123,属性值!A:F,5,FALSE))))</f>
        <v/>
      </c>
      <c r="Z3123" s="90" t="str">
        <f t="shared" si="101"/>
        <v/>
      </c>
      <c r="AA3123" s="90">
        <f>IF(VLOOKUP(I3123,属性值!A:B,2,FALSE)&gt;16,"",IF(P3123="","",INT(VLOOKUP(P3123,属性值!I:O,R3123+1,FALSE)*VLOOKUP(I3123,属性值!A:D,3,FALSE))))</f>
        <v>489</v>
      </c>
      <c r="AB3123" s="90">
        <f>IF(VLOOKUP(I3123,属性值!A:B,2,FALSE)&gt;16,"",IF(P3123="","",INT(VLOOKUP(P3123,属性值!I:O,R3123+1,FALSE)*VLOOKUP(I3123,属性值!A:D,4,FALSE))))</f>
        <v>979</v>
      </c>
      <c r="AC3123" s="90">
        <v>54</v>
      </c>
      <c r="AD3123" s="90" t="str">
        <f>IF(AC3123="","",VLOOKUP(AC3123,状态名词!A:C,2,FALSE))</f>
        <v>spi</v>
      </c>
      <c r="AE3123" s="90" t="str">
        <f>IF(AC3123="","",VLOOKUP(AC3123,状态名词!A:C,3,FALSE))</f>
        <v>精神</v>
      </c>
      <c r="AF3123" s="90">
        <v>135</v>
      </c>
    </row>
    <row r="3124" spans="1:32">
      <c r="I3124" s="90" t="str">
        <f>IF(H3124="",I3123,VLOOKUP(H3124,装备类型!A:B,2,FALSE))</f>
        <v>项链</v>
      </c>
      <c r="L3124" s="90" t="s">
        <v>225</v>
      </c>
      <c r="Q3124" s="55" t="str">
        <f t="shared" si="100"/>
        <v/>
      </c>
      <c r="Y3124" s="90" t="str">
        <f>IF(VLOOKUP(I3124,属性值!A:F,2,FALSE)&lt;17,"",IF(P3124="","",INT(VLOOKUP(P3124,属性值!A:G,R3124+1,FALSE)*VLOOKUP(I3124,属性值!A:F,5,FALSE))))</f>
        <v/>
      </c>
      <c r="Z3124" s="90" t="str">
        <f t="shared" si="101"/>
        <v/>
      </c>
      <c r="AA3124" s="90" t="str">
        <f>IF(VLOOKUP(I3124,属性值!A:B,2,FALSE)&gt;16,"",IF(P3124="","",INT(VLOOKUP(P3124,属性值!I:O,R3124+1,FALSE)*VLOOKUP(I3124,属性值!A:D,3,FALSE))))</f>
        <v/>
      </c>
      <c r="AB3124" s="90" t="str">
        <f>IF(VLOOKUP(I3124,属性值!A:B,2,FALSE)&gt;16,"",IF(P3124="","",INT(VLOOKUP(P3124,属性值!I:O,R3124+1,FALSE)*VLOOKUP(I3124,属性值!A:D,4,FALSE))))</f>
        <v/>
      </c>
      <c r="AC3124" s="90">
        <v>19</v>
      </c>
      <c r="AD3124" s="90" t="str">
        <f>IF(AC3124="","",VLOOKUP(AC3124,状态名词!A:C,2,FALSE))</f>
        <v>rating</v>
      </c>
      <c r="AE3124" s="90" t="str">
        <f>IF(AC3124="","",VLOOKUP(AC3124,状态名词!A:C,3,FALSE))</f>
        <v>暴击+</v>
      </c>
      <c r="AF3124" s="90">
        <v>400</v>
      </c>
    </row>
    <row r="3125" spans="1:32">
      <c r="I3125" s="90" t="str">
        <f>IF(H3125="",I3124,VLOOKUP(H3125,装备类型!A:B,2,FALSE))</f>
        <v>项链</v>
      </c>
      <c r="L3125" s="90" t="s">
        <v>225</v>
      </c>
      <c r="Q3125" s="55" t="str">
        <f t="shared" si="100"/>
        <v/>
      </c>
      <c r="Y3125" s="90" t="str">
        <f>IF(VLOOKUP(I3125,属性值!A:F,2,FALSE)&lt;17,"",IF(P3125="","",INT(VLOOKUP(P3125,属性值!A:G,R3125+1,FALSE)*VLOOKUP(I3125,属性值!A:F,5,FALSE))))</f>
        <v/>
      </c>
      <c r="Z3125" s="90" t="str">
        <f t="shared" si="101"/>
        <v/>
      </c>
      <c r="AA3125" s="90" t="str">
        <f>IF(VLOOKUP(I3125,属性值!A:B,2,FALSE)&gt;16,"",IF(P3125="","",INT(VLOOKUP(P3125,属性值!I:O,R3125+1,FALSE)*VLOOKUP(I3125,属性值!A:D,3,FALSE))))</f>
        <v/>
      </c>
      <c r="AB3125" s="90" t="str">
        <f>IF(VLOOKUP(I3125,属性值!A:B,2,FALSE)&gt;16,"",IF(P3125="","",INT(VLOOKUP(P3125,属性值!I:O,R3125+1,FALSE)*VLOOKUP(I3125,属性值!A:D,4,FALSE))))</f>
        <v/>
      </c>
      <c r="AC3125" s="90">
        <v>69</v>
      </c>
      <c r="AD3125" s="90" t="str">
        <f>IF(AC3125="","",VLOOKUP(AC3125,状态名词!A:C,2,FALSE))</f>
        <v>hit</v>
      </c>
      <c r="AE3125" s="90" t="str">
        <f>IF(AC3125="","",VLOOKUP(AC3125,状态名词!A:C,3,FALSE))</f>
        <v>命中率</v>
      </c>
      <c r="AF3125" s="90">
        <v>200</v>
      </c>
    </row>
    <row r="3126" spans="1:32">
      <c r="I3126" s="90" t="str">
        <f>IF(H3126="",I3125,VLOOKUP(H3126,装备类型!A:B,2,FALSE))</f>
        <v>项链</v>
      </c>
      <c r="J3126" s="90">
        <v>6</v>
      </c>
      <c r="K3126" s="90" t="s">
        <v>3051</v>
      </c>
      <c r="L3126" s="90" t="s">
        <v>4189</v>
      </c>
      <c r="O3126" s="90">
        <v>1</v>
      </c>
      <c r="P3126" s="90">
        <v>60</v>
      </c>
      <c r="Q3126" s="55">
        <f t="shared" si="100"/>
        <v>67</v>
      </c>
      <c r="R3126" s="90">
        <v>5</v>
      </c>
      <c r="T3126" s="90" t="s">
        <v>1734</v>
      </c>
      <c r="U3126" s="90">
        <v>33564</v>
      </c>
      <c r="Y3126" s="90" t="str">
        <f>IF(VLOOKUP(I3126,属性值!A:F,2,FALSE)&lt;17,"",IF(P3126="","",INT(VLOOKUP(P3126,属性值!A:G,R3126+1,FALSE)*VLOOKUP(I3126,属性值!A:F,5,FALSE))))</f>
        <v/>
      </c>
      <c r="Z3126" s="90" t="str">
        <f t="shared" si="101"/>
        <v/>
      </c>
      <c r="AA3126" s="90">
        <f>IF(VLOOKUP(I3126,属性值!A:B,2,FALSE)&gt;16,"",IF(P3126="","",INT(VLOOKUP(P3126,属性值!I:O,R3126+1,FALSE)*VLOOKUP(I3126,属性值!A:D,3,FALSE))))</f>
        <v>642</v>
      </c>
      <c r="AB3126" s="90">
        <f>IF(VLOOKUP(I3126,属性值!A:B,2,FALSE)&gt;16,"",IF(P3126="","",INT(VLOOKUP(P3126,属性值!I:O,R3126+1,FALSE)*VLOOKUP(I3126,属性值!A:D,4,FALSE))))</f>
        <v>1285</v>
      </c>
      <c r="AC3126" s="90">
        <v>54</v>
      </c>
      <c r="AD3126" s="90" t="str">
        <f>IF(AC3126="","",VLOOKUP(AC3126,状态名词!A:C,2,FALSE))</f>
        <v>spi</v>
      </c>
      <c r="AE3126" s="90" t="str">
        <f>IF(AC3126="","",VLOOKUP(AC3126,状态名词!A:C,3,FALSE))</f>
        <v>精神</v>
      </c>
      <c r="AF3126" s="90">
        <v>150</v>
      </c>
    </row>
    <row r="3127" spans="1:32">
      <c r="I3127" s="90" t="str">
        <f>IF(H3127="",I3126,VLOOKUP(H3127,装备类型!A:B,2,FALSE))</f>
        <v>项链</v>
      </c>
      <c r="L3127" s="90" t="s">
        <v>225</v>
      </c>
      <c r="Q3127" s="55" t="str">
        <f t="shared" si="100"/>
        <v/>
      </c>
      <c r="Y3127" s="90" t="str">
        <f>IF(VLOOKUP(I3127,属性值!A:F,2,FALSE)&lt;17,"",IF(P3127="","",INT(VLOOKUP(P3127,属性值!A:G,R3127+1,FALSE)*VLOOKUP(I3127,属性值!A:F,5,FALSE))))</f>
        <v/>
      </c>
      <c r="Z3127" s="90" t="str">
        <f t="shared" si="101"/>
        <v/>
      </c>
      <c r="AA3127" s="90" t="str">
        <f>IF(VLOOKUP(I3127,属性值!A:B,2,FALSE)&gt;16,"",IF(P3127="","",INT(VLOOKUP(P3127,属性值!I:O,R3127+1,FALSE)*VLOOKUP(I3127,属性值!A:D,3,FALSE))))</f>
        <v/>
      </c>
      <c r="AB3127" s="90" t="str">
        <f>IF(VLOOKUP(I3127,属性值!A:B,2,FALSE)&gt;16,"",IF(P3127="","",INT(VLOOKUP(P3127,属性值!I:O,R3127+1,FALSE)*VLOOKUP(I3127,属性值!A:D,4,FALSE))))</f>
        <v/>
      </c>
      <c r="AC3127" s="90">
        <v>19</v>
      </c>
      <c r="AD3127" s="90" t="str">
        <f>IF(AC3127="","",VLOOKUP(AC3127,状态名词!A:C,2,FALSE))</f>
        <v>rating</v>
      </c>
      <c r="AE3127" s="90" t="str">
        <f>IF(AC3127="","",VLOOKUP(AC3127,状态名词!A:C,3,FALSE))</f>
        <v>暴击+</v>
      </c>
      <c r="AF3127" s="90">
        <v>440</v>
      </c>
    </row>
    <row r="3128" spans="1:32">
      <c r="I3128" s="90" t="str">
        <f>IF(H3128="",I3127,VLOOKUP(H3128,装备类型!A:B,2,FALSE))</f>
        <v>项链</v>
      </c>
      <c r="L3128" s="90" t="s">
        <v>225</v>
      </c>
      <c r="Q3128" s="55" t="str">
        <f t="shared" si="100"/>
        <v/>
      </c>
      <c r="Y3128" s="90" t="str">
        <f>IF(VLOOKUP(I3128,属性值!A:F,2,FALSE)&lt;17,"",IF(P3128="","",INT(VLOOKUP(P3128,属性值!A:G,R3128+1,FALSE)*VLOOKUP(I3128,属性值!A:F,5,FALSE))))</f>
        <v/>
      </c>
      <c r="Z3128" s="90" t="str">
        <f t="shared" si="101"/>
        <v/>
      </c>
      <c r="AA3128" s="90" t="str">
        <f>IF(VLOOKUP(I3128,属性值!A:B,2,FALSE)&gt;16,"",IF(P3128="","",INT(VLOOKUP(P3128,属性值!I:O,R3128+1,FALSE)*VLOOKUP(I3128,属性值!A:D,3,FALSE))))</f>
        <v/>
      </c>
      <c r="AB3128" s="90" t="str">
        <f>IF(VLOOKUP(I3128,属性值!A:B,2,FALSE)&gt;16,"",IF(P3128="","",INT(VLOOKUP(P3128,属性值!I:O,R3128+1,FALSE)*VLOOKUP(I3128,属性值!A:D,4,FALSE))))</f>
        <v/>
      </c>
      <c r="AC3128" s="90">
        <v>69</v>
      </c>
      <c r="AD3128" s="90" t="str">
        <f>IF(AC3128="","",VLOOKUP(AC3128,状态名词!A:C,2,FALSE))</f>
        <v>hit</v>
      </c>
      <c r="AE3128" s="90" t="str">
        <f>IF(AC3128="","",VLOOKUP(AC3128,状态名词!A:C,3,FALSE))</f>
        <v>命中率</v>
      </c>
      <c r="AF3128" s="90">
        <v>220</v>
      </c>
    </row>
    <row r="3129" spans="1:32">
      <c r="A3129" s="90">
        <v>16342</v>
      </c>
      <c r="B3129" s="90">
        <v>10</v>
      </c>
      <c r="C3129" s="90">
        <v>1</v>
      </c>
      <c r="D3129" s="90">
        <v>10</v>
      </c>
      <c r="E3129" s="90">
        <v>3</v>
      </c>
      <c r="H3129" s="90">
        <v>16</v>
      </c>
      <c r="I3129" s="90" t="str">
        <f>IF(H3129="",I3128,VLOOKUP(H3129,装备类型!A:B,2,FALSE))</f>
        <v>手镯</v>
      </c>
      <c r="J3129" s="90">
        <v>1</v>
      </c>
      <c r="K3129" s="90" t="s">
        <v>3052</v>
      </c>
      <c r="L3129" s="90" t="s">
        <v>6490</v>
      </c>
      <c r="O3129" s="90">
        <v>1</v>
      </c>
      <c r="P3129" s="90">
        <v>10</v>
      </c>
      <c r="Q3129" s="55">
        <f t="shared" si="100"/>
        <v>10</v>
      </c>
      <c r="R3129" s="90">
        <v>1</v>
      </c>
      <c r="T3129" s="90" t="s">
        <v>3521</v>
      </c>
      <c r="Y3129" s="90" t="str">
        <f>IF(VLOOKUP(I3129,属性值!A:F,2,FALSE)&lt;17,"",IF(P3129="","",INT(VLOOKUP(P3129,属性值!A:G,R3129+1,FALSE)*VLOOKUP(I3129,属性值!A:F,5,FALSE))))</f>
        <v/>
      </c>
      <c r="Z3129" s="90" t="str">
        <f t="shared" si="101"/>
        <v/>
      </c>
      <c r="AA3129" s="90">
        <f>IF(VLOOKUP(I3129,属性值!A:B,2,FALSE)&gt;16,"",IF(P3129="","",INT(VLOOKUP(P3129,属性值!I:O,R3129+1,FALSE)*VLOOKUP(I3129,属性值!A:D,3,FALSE))))</f>
        <v>65</v>
      </c>
      <c r="AB3129" s="90">
        <f>IF(VLOOKUP(I3129,属性值!A:B,2,FALSE)&gt;16,"",IF(P3129="","",INT(VLOOKUP(P3129,属性值!I:O,R3129+1,FALSE)*VLOOKUP(I3129,属性值!A:D,4,FALSE))))</f>
        <v>130</v>
      </c>
      <c r="AD3129" s="90" t="str">
        <f>IF(AC3129="","",VLOOKUP(AC3129,状态名词!A:C,2,FALSE))</f>
        <v/>
      </c>
      <c r="AE3129" s="90" t="str">
        <f>IF(AC3129="","",VLOOKUP(AC3129,状态名词!A:C,3,FALSE))</f>
        <v/>
      </c>
    </row>
    <row r="3130" spans="1:32">
      <c r="I3130" s="90" t="str">
        <f>IF(H3130="",I3129,VLOOKUP(H3130,装备类型!A:B,2,FALSE))</f>
        <v>手镯</v>
      </c>
      <c r="J3130" s="90">
        <v>2</v>
      </c>
      <c r="K3130" s="90" t="s">
        <v>3053</v>
      </c>
      <c r="L3130" s="90" t="s">
        <v>4189</v>
      </c>
      <c r="O3130" s="90">
        <v>1</v>
      </c>
      <c r="P3130" s="90">
        <v>20</v>
      </c>
      <c r="Q3130" s="55">
        <f t="shared" si="100"/>
        <v>21</v>
      </c>
      <c r="R3130" s="90">
        <v>2</v>
      </c>
      <c r="T3130" s="90" t="s">
        <v>3521</v>
      </c>
      <c r="Y3130" s="90" t="str">
        <f>IF(VLOOKUP(I3130,属性值!A:F,2,FALSE)&lt;17,"",IF(P3130="","",INT(VLOOKUP(P3130,属性值!A:G,R3130+1,FALSE)*VLOOKUP(I3130,属性值!A:F,5,FALSE))))</f>
        <v/>
      </c>
      <c r="Z3130" s="90" t="str">
        <f t="shared" si="101"/>
        <v/>
      </c>
      <c r="AA3130" s="90">
        <f>IF(VLOOKUP(I3130,属性值!A:B,2,FALSE)&gt;16,"",IF(P3130="","",INT(VLOOKUP(P3130,属性值!I:O,R3130+1,FALSE)*VLOOKUP(I3130,属性值!A:D,3,FALSE))))</f>
        <v>114</v>
      </c>
      <c r="AB3130" s="90">
        <f>IF(VLOOKUP(I3130,属性值!A:B,2,FALSE)&gt;16,"",IF(P3130="","",INT(VLOOKUP(P3130,属性值!I:O,R3130+1,FALSE)*VLOOKUP(I3130,属性值!A:D,4,FALSE))))</f>
        <v>228</v>
      </c>
      <c r="AC3130" s="90">
        <v>54</v>
      </c>
      <c r="AD3130" s="90" t="str">
        <f>IF(AC3130="","",VLOOKUP(AC3130,状态名词!A:C,2,FALSE))</f>
        <v>spi</v>
      </c>
      <c r="AE3130" s="90" t="str">
        <f>IF(AC3130="","",VLOOKUP(AC3130,状态名词!A:C,3,FALSE))</f>
        <v>精神</v>
      </c>
      <c r="AF3130" s="90">
        <v>60</v>
      </c>
    </row>
    <row r="3131" spans="1:32">
      <c r="I3131" s="90" t="str">
        <f>IF(H3131="",I3130,VLOOKUP(H3131,装备类型!A:B,2,FALSE))</f>
        <v>手镯</v>
      </c>
      <c r="J3131" s="90">
        <v>3</v>
      </c>
      <c r="K3131" s="90" t="s">
        <v>3054</v>
      </c>
      <c r="L3131" s="90" t="s">
        <v>4189</v>
      </c>
      <c r="O3131" s="90">
        <v>1</v>
      </c>
      <c r="P3131" s="90">
        <v>30</v>
      </c>
      <c r="Q3131" s="55">
        <f t="shared" si="100"/>
        <v>33</v>
      </c>
      <c r="R3131" s="90">
        <v>3</v>
      </c>
      <c r="T3131" s="90" t="s">
        <v>3521</v>
      </c>
      <c r="Y3131" s="90" t="str">
        <f>IF(VLOOKUP(I3131,属性值!A:F,2,FALSE)&lt;17,"",IF(P3131="","",INT(VLOOKUP(P3131,属性值!A:G,R3131+1,FALSE)*VLOOKUP(I3131,属性值!A:F,5,FALSE))))</f>
        <v/>
      </c>
      <c r="Z3131" s="90" t="str">
        <f t="shared" si="101"/>
        <v/>
      </c>
      <c r="AA3131" s="90">
        <f>IF(VLOOKUP(I3131,属性值!A:B,2,FALSE)&gt;16,"",IF(P3131="","",INT(VLOOKUP(P3131,属性值!I:O,R3131+1,FALSE)*VLOOKUP(I3131,属性值!A:D,3,FALSE))))</f>
        <v>171</v>
      </c>
      <c r="AB3131" s="90">
        <f>IF(VLOOKUP(I3131,属性值!A:B,2,FALSE)&gt;16,"",IF(P3131="","",INT(VLOOKUP(P3131,属性值!I:O,R3131+1,FALSE)*VLOOKUP(I3131,属性值!A:D,4,FALSE))))</f>
        <v>342</v>
      </c>
      <c r="AC3131" s="90">
        <v>54</v>
      </c>
      <c r="AD3131" s="90" t="str">
        <f>IF(AC3131="","",VLOOKUP(AC3131,状态名词!A:C,2,FALSE))</f>
        <v>spi</v>
      </c>
      <c r="AE3131" s="90" t="str">
        <f>IF(AC3131="","",VLOOKUP(AC3131,状态名词!A:C,3,FALSE))</f>
        <v>精神</v>
      </c>
      <c r="AF3131" s="90">
        <v>80</v>
      </c>
    </row>
    <row r="3132" spans="1:32">
      <c r="I3132" s="90" t="str">
        <f>IF(H3132="",I3131,VLOOKUP(H3132,装备类型!A:B,2,FALSE))</f>
        <v>手镯</v>
      </c>
      <c r="L3132" s="90" t="s">
        <v>225</v>
      </c>
      <c r="Q3132" s="55" t="str">
        <f t="shared" si="100"/>
        <v/>
      </c>
      <c r="Y3132" s="90" t="str">
        <f>IF(VLOOKUP(I3132,属性值!A:F,2,FALSE)&lt;17,"",IF(P3132="","",INT(VLOOKUP(P3132,属性值!A:G,R3132+1,FALSE)*VLOOKUP(I3132,属性值!A:F,5,FALSE))))</f>
        <v/>
      </c>
      <c r="Z3132" s="90" t="str">
        <f t="shared" si="101"/>
        <v/>
      </c>
      <c r="AA3132" s="90" t="str">
        <f>IF(VLOOKUP(I3132,属性值!A:B,2,FALSE)&gt;16,"",IF(P3132="","",INT(VLOOKUP(P3132,属性值!I:O,R3132+1,FALSE)*VLOOKUP(I3132,属性值!A:D,3,FALSE))))</f>
        <v/>
      </c>
      <c r="AB3132" s="90" t="str">
        <f>IF(VLOOKUP(I3132,属性值!A:B,2,FALSE)&gt;16,"",IF(P3132="","",INT(VLOOKUP(P3132,属性值!I:O,R3132+1,FALSE)*VLOOKUP(I3132,属性值!A:D,4,FALSE))))</f>
        <v/>
      </c>
      <c r="AC3132" s="90">
        <v>20</v>
      </c>
      <c r="AD3132" s="90" t="str">
        <f>IF(AC3132="","",VLOOKUP(AC3132,状态名词!A:C,2,FALSE))</f>
        <v>ratingdamage</v>
      </c>
      <c r="AE3132" s="90" t="str">
        <f>IF(AC3132="","",VLOOKUP(AC3132,状态名词!A:C,3,FALSE))</f>
        <v>暴伤+</v>
      </c>
      <c r="AF3132" s="90">
        <v>250</v>
      </c>
    </row>
    <row r="3133" spans="1:32">
      <c r="I3133" s="90" t="str">
        <f>IF(H3133="",I3132,VLOOKUP(H3133,装备类型!A:B,2,FALSE))</f>
        <v>手镯</v>
      </c>
      <c r="J3133" s="90">
        <v>4</v>
      </c>
      <c r="K3133" s="90" t="s">
        <v>3055</v>
      </c>
      <c r="L3133" s="90" t="s">
        <v>4189</v>
      </c>
      <c r="O3133" s="90">
        <v>1</v>
      </c>
      <c r="P3133" s="90">
        <v>40</v>
      </c>
      <c r="Q3133" s="55">
        <f t="shared" si="100"/>
        <v>45</v>
      </c>
      <c r="R3133" s="90">
        <v>4</v>
      </c>
      <c r="T3133" s="90" t="s">
        <v>3521</v>
      </c>
      <c r="Y3133" s="90" t="str">
        <f>IF(VLOOKUP(I3133,属性值!A:F,2,FALSE)&lt;17,"",IF(P3133="","",INT(VLOOKUP(P3133,属性值!A:G,R3133+1,FALSE)*VLOOKUP(I3133,属性值!A:F,5,FALSE))))</f>
        <v/>
      </c>
      <c r="Z3133" s="90" t="str">
        <f t="shared" si="101"/>
        <v/>
      </c>
      <c r="AA3133" s="90">
        <f>IF(VLOOKUP(I3133,属性值!A:B,2,FALSE)&gt;16,"",IF(P3133="","",INT(VLOOKUP(P3133,属性值!I:O,R3133+1,FALSE)*VLOOKUP(I3133,属性值!A:D,3,FALSE))))</f>
        <v>286</v>
      </c>
      <c r="AB3133" s="90">
        <f>IF(VLOOKUP(I3133,属性值!A:B,2,FALSE)&gt;16,"",IF(P3133="","",INT(VLOOKUP(P3133,属性值!I:O,R3133+1,FALSE)*VLOOKUP(I3133,属性值!A:D,4,FALSE))))</f>
        <v>572</v>
      </c>
      <c r="AC3133" s="90">
        <v>54</v>
      </c>
      <c r="AD3133" s="90" t="str">
        <f>IF(AC3133="","",VLOOKUP(AC3133,状态名词!A:C,2,FALSE))</f>
        <v>spi</v>
      </c>
      <c r="AE3133" s="90" t="str">
        <f>IF(AC3133="","",VLOOKUP(AC3133,状态名词!A:C,3,FALSE))</f>
        <v>精神</v>
      </c>
      <c r="AF3133" s="90">
        <v>100</v>
      </c>
    </row>
    <row r="3134" spans="1:32">
      <c r="I3134" s="90" t="str">
        <f>IF(H3134="",I3133,VLOOKUP(H3134,装备类型!A:B,2,FALSE))</f>
        <v>手镯</v>
      </c>
      <c r="L3134" s="90" t="s">
        <v>225</v>
      </c>
      <c r="Q3134" s="55" t="str">
        <f t="shared" si="100"/>
        <v/>
      </c>
      <c r="Y3134" s="90" t="str">
        <f>IF(VLOOKUP(I3134,属性值!A:F,2,FALSE)&lt;17,"",IF(P3134="","",INT(VLOOKUP(P3134,属性值!A:G,R3134+1,FALSE)*VLOOKUP(I3134,属性值!A:F,5,FALSE))))</f>
        <v/>
      </c>
      <c r="Z3134" s="90" t="str">
        <f t="shared" si="101"/>
        <v/>
      </c>
      <c r="AA3134" s="90" t="str">
        <f>IF(VLOOKUP(I3134,属性值!A:B,2,FALSE)&gt;16,"",IF(P3134="","",INT(VLOOKUP(P3134,属性值!I:O,R3134+1,FALSE)*VLOOKUP(I3134,属性值!A:D,3,FALSE))))</f>
        <v/>
      </c>
      <c r="AB3134" s="90" t="str">
        <f>IF(VLOOKUP(I3134,属性值!A:B,2,FALSE)&gt;16,"",IF(P3134="","",INT(VLOOKUP(P3134,属性值!I:O,R3134+1,FALSE)*VLOOKUP(I3134,属性值!A:D,4,FALSE))))</f>
        <v/>
      </c>
      <c r="AC3134" s="90">
        <v>20</v>
      </c>
      <c r="AD3134" s="90" t="str">
        <f>IF(AC3134="","",VLOOKUP(AC3134,状态名词!A:C,2,FALSE))</f>
        <v>ratingdamage</v>
      </c>
      <c r="AE3134" s="90" t="str">
        <f>IF(AC3134="","",VLOOKUP(AC3134,状态名词!A:C,3,FALSE))</f>
        <v>暴伤+</v>
      </c>
      <c r="AF3134" s="90">
        <v>300</v>
      </c>
    </row>
    <row r="3135" spans="1:32">
      <c r="I3135" s="90" t="str">
        <f>IF(H3135="",I3134,VLOOKUP(H3135,装备类型!A:B,2,FALSE))</f>
        <v>手镯</v>
      </c>
      <c r="L3135" s="90" t="s">
        <v>225</v>
      </c>
      <c r="Q3135" s="55" t="str">
        <f t="shared" si="100"/>
        <v/>
      </c>
      <c r="Y3135" s="90" t="str">
        <f>IF(VLOOKUP(I3135,属性值!A:F,2,FALSE)&lt;17,"",IF(P3135="","",INT(VLOOKUP(P3135,属性值!A:G,R3135+1,FALSE)*VLOOKUP(I3135,属性值!A:F,5,FALSE))))</f>
        <v/>
      </c>
      <c r="Z3135" s="90" t="str">
        <f t="shared" si="101"/>
        <v/>
      </c>
      <c r="AA3135" s="90" t="str">
        <f>IF(VLOOKUP(I3135,属性值!A:B,2,FALSE)&gt;16,"",IF(P3135="","",INT(VLOOKUP(P3135,属性值!I:O,R3135+1,FALSE)*VLOOKUP(I3135,属性值!A:D,3,FALSE))))</f>
        <v/>
      </c>
      <c r="AB3135" s="90" t="str">
        <f>IF(VLOOKUP(I3135,属性值!A:B,2,FALSE)&gt;16,"",IF(P3135="","",INT(VLOOKUP(P3135,属性值!I:O,R3135+1,FALSE)*VLOOKUP(I3135,属性值!A:D,4,FALSE))))</f>
        <v/>
      </c>
      <c r="AC3135" s="90">
        <v>69</v>
      </c>
      <c r="AD3135" s="90" t="str">
        <f>IF(AC3135="","",VLOOKUP(AC3135,状态名词!A:C,2,FALSE))</f>
        <v>hit</v>
      </c>
      <c r="AE3135" s="90" t="str">
        <f>IF(AC3135="","",VLOOKUP(AC3135,状态名词!A:C,3,FALSE))</f>
        <v>命中率</v>
      </c>
      <c r="AF3135" s="90">
        <v>140</v>
      </c>
    </row>
    <row r="3136" spans="1:32">
      <c r="I3136" s="90" t="str">
        <f>IF(H3136="",I3135,VLOOKUP(H3136,装备类型!A:B,2,FALSE))</f>
        <v>手镯</v>
      </c>
      <c r="J3136" s="90">
        <v>5</v>
      </c>
      <c r="K3136" s="90" t="s">
        <v>3056</v>
      </c>
      <c r="L3136" s="90" t="s">
        <v>4189</v>
      </c>
      <c r="O3136" s="90">
        <v>1</v>
      </c>
      <c r="P3136" s="90">
        <v>50</v>
      </c>
      <c r="Q3136" s="55">
        <f t="shared" si="100"/>
        <v>57</v>
      </c>
      <c r="R3136" s="90">
        <v>5</v>
      </c>
      <c r="T3136" s="90" t="s">
        <v>3521</v>
      </c>
      <c r="U3136" s="90">
        <v>33563</v>
      </c>
      <c r="Y3136" s="90" t="str">
        <f>IF(VLOOKUP(I3136,属性值!A:F,2,FALSE)&lt;17,"",IF(P3136="","",INT(VLOOKUP(P3136,属性值!A:G,R3136+1,FALSE)*VLOOKUP(I3136,属性值!A:F,5,FALSE))))</f>
        <v/>
      </c>
      <c r="Z3136" s="90" t="str">
        <f t="shared" si="101"/>
        <v/>
      </c>
      <c r="AA3136" s="90">
        <f>IF(VLOOKUP(I3136,属性值!A:B,2,FALSE)&gt;16,"",IF(P3136="","",INT(VLOOKUP(P3136,属性值!I:O,R3136+1,FALSE)*VLOOKUP(I3136,属性值!A:D,3,FALSE))))</f>
        <v>489</v>
      </c>
      <c r="AB3136" s="90">
        <f>IF(VLOOKUP(I3136,属性值!A:B,2,FALSE)&gt;16,"",IF(P3136="","",INT(VLOOKUP(P3136,属性值!I:O,R3136+1,FALSE)*VLOOKUP(I3136,属性值!A:D,4,FALSE))))</f>
        <v>979</v>
      </c>
      <c r="AC3136" s="90">
        <v>54</v>
      </c>
      <c r="AD3136" s="90" t="str">
        <f>IF(AC3136="","",VLOOKUP(AC3136,状态名词!A:C,2,FALSE))</f>
        <v>spi</v>
      </c>
      <c r="AE3136" s="90" t="str">
        <f>IF(AC3136="","",VLOOKUP(AC3136,状态名词!A:C,3,FALSE))</f>
        <v>精神</v>
      </c>
      <c r="AF3136" s="90">
        <v>135</v>
      </c>
    </row>
    <row r="3137" spans="9:32">
      <c r="I3137" s="90" t="str">
        <f>IF(H3137="",I3136,VLOOKUP(H3137,装备类型!A:B,2,FALSE))</f>
        <v>手镯</v>
      </c>
      <c r="L3137" s="90" t="s">
        <v>225</v>
      </c>
      <c r="Q3137" s="55" t="str">
        <f t="shared" si="100"/>
        <v/>
      </c>
      <c r="Y3137" s="90" t="str">
        <f>IF(VLOOKUP(I3137,属性值!A:F,2,FALSE)&lt;17,"",IF(P3137="","",INT(VLOOKUP(P3137,属性值!A:G,R3137+1,FALSE)*VLOOKUP(I3137,属性值!A:F,5,FALSE))))</f>
        <v/>
      </c>
      <c r="Z3137" s="90" t="str">
        <f t="shared" si="101"/>
        <v/>
      </c>
      <c r="AA3137" s="90" t="str">
        <f>IF(VLOOKUP(I3137,属性值!A:B,2,FALSE)&gt;16,"",IF(P3137="","",INT(VLOOKUP(P3137,属性值!I:O,R3137+1,FALSE)*VLOOKUP(I3137,属性值!A:D,3,FALSE))))</f>
        <v/>
      </c>
      <c r="AB3137" s="90" t="str">
        <f>IF(VLOOKUP(I3137,属性值!A:B,2,FALSE)&gt;16,"",IF(P3137="","",INT(VLOOKUP(P3137,属性值!I:O,R3137+1,FALSE)*VLOOKUP(I3137,属性值!A:D,4,FALSE))))</f>
        <v/>
      </c>
      <c r="AC3137" s="90">
        <v>20</v>
      </c>
      <c r="AD3137" s="90" t="str">
        <f>IF(AC3137="","",VLOOKUP(AC3137,状态名词!A:C,2,FALSE))</f>
        <v>ratingdamage</v>
      </c>
      <c r="AE3137" s="90" t="str">
        <f>IF(AC3137="","",VLOOKUP(AC3137,状态名词!A:C,3,FALSE))</f>
        <v>暴伤+</v>
      </c>
      <c r="AF3137" s="90">
        <v>400</v>
      </c>
    </row>
    <row r="3138" spans="9:32">
      <c r="I3138" s="90" t="str">
        <f>IF(H3138="",I3137,VLOOKUP(H3138,装备类型!A:B,2,FALSE))</f>
        <v>手镯</v>
      </c>
      <c r="L3138" s="90" t="s">
        <v>225</v>
      </c>
      <c r="Q3138" s="55" t="str">
        <f t="shared" si="100"/>
        <v/>
      </c>
      <c r="Y3138" s="90" t="str">
        <f>IF(VLOOKUP(I3138,属性值!A:F,2,FALSE)&lt;17,"",IF(P3138="","",INT(VLOOKUP(P3138,属性值!A:G,R3138+1,FALSE)*VLOOKUP(I3138,属性值!A:F,5,FALSE))))</f>
        <v/>
      </c>
      <c r="Z3138" s="90" t="str">
        <f t="shared" si="101"/>
        <v/>
      </c>
      <c r="AA3138" s="90" t="str">
        <f>IF(VLOOKUP(I3138,属性值!A:B,2,FALSE)&gt;16,"",IF(P3138="","",INT(VLOOKUP(P3138,属性值!I:O,R3138+1,FALSE)*VLOOKUP(I3138,属性值!A:D,3,FALSE))))</f>
        <v/>
      </c>
      <c r="AB3138" s="90" t="str">
        <f>IF(VLOOKUP(I3138,属性值!A:B,2,FALSE)&gt;16,"",IF(P3138="","",INT(VLOOKUP(P3138,属性值!I:O,R3138+1,FALSE)*VLOOKUP(I3138,属性值!A:D,4,FALSE))))</f>
        <v/>
      </c>
      <c r="AC3138" s="90">
        <v>69</v>
      </c>
      <c r="AD3138" s="90" t="str">
        <f>IF(AC3138="","",VLOOKUP(AC3138,状态名词!A:C,2,FALSE))</f>
        <v>hit</v>
      </c>
      <c r="AE3138" s="90" t="str">
        <f>IF(AC3138="","",VLOOKUP(AC3138,状态名词!A:C,3,FALSE))</f>
        <v>命中率</v>
      </c>
      <c r="AF3138" s="90">
        <v>200</v>
      </c>
    </row>
    <row r="3139" spans="9:32">
      <c r="I3139" s="90" t="str">
        <f>IF(H3139="",I3138,VLOOKUP(H3139,装备类型!A:B,2,FALSE))</f>
        <v>手镯</v>
      </c>
      <c r="J3139" s="90">
        <v>6</v>
      </c>
      <c r="K3139" s="90" t="s">
        <v>3057</v>
      </c>
      <c r="L3139" s="90" t="s">
        <v>4189</v>
      </c>
      <c r="O3139" s="90">
        <v>1</v>
      </c>
      <c r="P3139" s="90">
        <v>60</v>
      </c>
      <c r="Q3139" s="55">
        <f t="shared" si="100"/>
        <v>67</v>
      </c>
      <c r="R3139" s="90">
        <v>5</v>
      </c>
      <c r="T3139" s="90" t="s">
        <v>3521</v>
      </c>
      <c r="U3139" s="90">
        <v>33564</v>
      </c>
      <c r="Y3139" s="90" t="str">
        <f>IF(VLOOKUP(I3139,属性值!A:F,2,FALSE)&lt;17,"",IF(P3139="","",INT(VLOOKUP(P3139,属性值!A:G,R3139+1,FALSE)*VLOOKUP(I3139,属性值!A:F,5,FALSE))))</f>
        <v/>
      </c>
      <c r="Z3139" s="90" t="str">
        <f t="shared" si="101"/>
        <v/>
      </c>
      <c r="AA3139" s="90">
        <f>IF(VLOOKUP(I3139,属性值!A:B,2,FALSE)&gt;16,"",IF(P3139="","",INT(VLOOKUP(P3139,属性值!I:O,R3139+1,FALSE)*VLOOKUP(I3139,属性值!A:D,3,FALSE))))</f>
        <v>642</v>
      </c>
      <c r="AB3139" s="90">
        <f>IF(VLOOKUP(I3139,属性值!A:B,2,FALSE)&gt;16,"",IF(P3139="","",INT(VLOOKUP(P3139,属性值!I:O,R3139+1,FALSE)*VLOOKUP(I3139,属性值!A:D,4,FALSE))))</f>
        <v>1285</v>
      </c>
      <c r="AC3139" s="90">
        <v>54</v>
      </c>
      <c r="AD3139" s="90" t="str">
        <f>IF(AC3139="","",VLOOKUP(AC3139,状态名词!A:C,2,FALSE))</f>
        <v>spi</v>
      </c>
      <c r="AE3139" s="90" t="str">
        <f>IF(AC3139="","",VLOOKUP(AC3139,状态名词!A:C,3,FALSE))</f>
        <v>精神</v>
      </c>
      <c r="AF3139" s="90">
        <v>150</v>
      </c>
    </row>
    <row r="3140" spans="9:32">
      <c r="I3140" s="90" t="str">
        <f>IF(H3140="",I3139,VLOOKUP(H3140,装备类型!A:B,2,FALSE))</f>
        <v>手镯</v>
      </c>
      <c r="L3140" s="90" t="s">
        <v>225</v>
      </c>
      <c r="Q3140" s="55" t="str">
        <f t="shared" si="100"/>
        <v/>
      </c>
      <c r="Y3140" s="90" t="str">
        <f>IF(VLOOKUP(I3140,属性值!A:F,2,FALSE)&lt;17,"",IF(P3140="","",INT(VLOOKUP(P3140,属性值!A:G,R3140+1,FALSE)*VLOOKUP(I3140,属性值!A:F,5,FALSE))))</f>
        <v/>
      </c>
      <c r="Z3140" s="90" t="str">
        <f t="shared" si="101"/>
        <v/>
      </c>
      <c r="AA3140" s="90" t="str">
        <f>IF(VLOOKUP(I3140,属性值!A:B,2,FALSE)&gt;16,"",IF(P3140="","",INT(VLOOKUP(P3140,属性值!I:O,R3140+1,FALSE)*VLOOKUP(I3140,属性值!A:D,3,FALSE))))</f>
        <v/>
      </c>
      <c r="AB3140" s="90" t="str">
        <f>IF(VLOOKUP(I3140,属性值!A:B,2,FALSE)&gt;16,"",IF(P3140="","",INT(VLOOKUP(P3140,属性值!I:O,R3140+1,FALSE)*VLOOKUP(I3140,属性值!A:D,4,FALSE))))</f>
        <v/>
      </c>
      <c r="AC3140" s="90">
        <v>20</v>
      </c>
      <c r="AD3140" s="90" t="str">
        <f>IF(AC3140="","",VLOOKUP(AC3140,状态名词!A:C,2,FALSE))</f>
        <v>ratingdamage</v>
      </c>
      <c r="AE3140" s="90" t="str">
        <f>IF(AC3140="","",VLOOKUP(AC3140,状态名词!A:C,3,FALSE))</f>
        <v>暴伤+</v>
      </c>
      <c r="AF3140" s="90">
        <v>440</v>
      </c>
    </row>
    <row r="3141" spans="9:32">
      <c r="I3141" s="90" t="str">
        <f>IF(H3141="",I3140,VLOOKUP(H3141,装备类型!A:B,2,FALSE))</f>
        <v>手镯</v>
      </c>
      <c r="L3141" s="90" t="s">
        <v>225</v>
      </c>
      <c r="Q3141" s="55" t="str">
        <f t="shared" si="100"/>
        <v/>
      </c>
      <c r="Y3141" s="90" t="str">
        <f>IF(VLOOKUP(I3141,属性值!A:F,2,FALSE)&lt;17,"",IF(P3141="","",INT(VLOOKUP(P3141,属性值!A:G,R3141+1,FALSE)*VLOOKUP(I3141,属性值!A:F,5,FALSE))))</f>
        <v/>
      </c>
      <c r="Z3141" s="90" t="str">
        <f t="shared" si="101"/>
        <v/>
      </c>
      <c r="AA3141" s="90" t="str">
        <f>IF(VLOOKUP(I3141,属性值!A:B,2,FALSE)&gt;16,"",IF(P3141="","",INT(VLOOKUP(P3141,属性值!I:O,R3141+1,FALSE)*VLOOKUP(I3141,属性值!A:D,3,FALSE))))</f>
        <v/>
      </c>
      <c r="AB3141" s="90" t="str">
        <f>IF(VLOOKUP(I3141,属性值!A:B,2,FALSE)&gt;16,"",IF(P3141="","",INT(VLOOKUP(P3141,属性值!I:O,R3141+1,FALSE)*VLOOKUP(I3141,属性值!A:D,4,FALSE))))</f>
        <v/>
      </c>
      <c r="AC3141" s="90">
        <v>69</v>
      </c>
      <c r="AD3141" s="90" t="str">
        <f>IF(AC3141="","",VLOOKUP(AC3141,状态名词!A:C,2,FALSE))</f>
        <v>hit</v>
      </c>
      <c r="AE3141" s="90" t="str">
        <f>IF(AC3141="","",VLOOKUP(AC3141,状态名词!A:C,3,FALSE))</f>
        <v>命中率</v>
      </c>
      <c r="AF3141" s="90">
        <v>220</v>
      </c>
    </row>
  </sheetData>
  <mergeCells count="10">
    <mergeCell ref="X3:X5"/>
    <mergeCell ref="X6:X10"/>
    <mergeCell ref="X12:X16"/>
    <mergeCell ref="X17:X20"/>
    <mergeCell ref="X29:X33"/>
    <mergeCell ref="X48:X50"/>
    <mergeCell ref="X52:X64"/>
    <mergeCell ref="X68:X80"/>
    <mergeCell ref="X101:X111"/>
    <mergeCell ref="X37:X45"/>
  </mergeCells>
  <phoneticPr fontId="3" type="noConversion"/>
  <conditionalFormatting sqref="L2">
    <cfRule type="containsText" dxfId="163" priority="1" operator="containsText" text="红水晶">
      <formula>NOT(ISERROR(SEARCH("红水晶",L2)))</formula>
    </cfRule>
  </conditionalFormatting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FFFF00"/>
  </sheetPr>
  <dimension ref="A1:A20"/>
  <sheetViews>
    <sheetView workbookViewId="0">
      <selection activeCell="D17" sqref="D17"/>
    </sheetView>
  </sheetViews>
  <sheetFormatPr defaultRowHeight="13.5"/>
  <cols>
    <col min="1" max="1" width="50.875" bestFit="1" customWidth="1"/>
  </cols>
  <sheetData>
    <row r="1" spans="1:1">
      <c r="A1" s="53" t="s">
        <v>5558</v>
      </c>
    </row>
    <row r="2" spans="1:1">
      <c r="A2" s="90" t="s">
        <v>5559</v>
      </c>
    </row>
    <row r="3" spans="1:1">
      <c r="A3" s="90" t="s">
        <v>5560</v>
      </c>
    </row>
    <row r="4" spans="1:1">
      <c r="A4" s="90" t="s">
        <v>5561</v>
      </c>
    </row>
    <row r="5" spans="1:1">
      <c r="A5" s="53" t="s">
        <v>5562</v>
      </c>
    </row>
    <row r="6" spans="1:1">
      <c r="A6" s="90" t="s">
        <v>5563</v>
      </c>
    </row>
    <row r="7" spans="1:1">
      <c r="A7" s="90" t="s">
        <v>5564</v>
      </c>
    </row>
    <row r="8" spans="1:1">
      <c r="A8" s="90" t="s">
        <v>5565</v>
      </c>
    </row>
    <row r="9" spans="1:1">
      <c r="A9" s="53" t="s">
        <v>5566</v>
      </c>
    </row>
    <row r="10" spans="1:1">
      <c r="A10" s="90" t="s">
        <v>5567</v>
      </c>
    </row>
    <row r="11" spans="1:1">
      <c r="A11" s="90" t="s">
        <v>5568</v>
      </c>
    </row>
    <row r="12" spans="1:1">
      <c r="A12" s="90" t="s">
        <v>5569</v>
      </c>
    </row>
    <row r="13" spans="1:1">
      <c r="A13" s="53" t="s">
        <v>5570</v>
      </c>
    </row>
    <row r="14" spans="1:1">
      <c r="A14" s="90" t="s">
        <v>5571</v>
      </c>
    </row>
    <row r="15" spans="1:1">
      <c r="A15" s="90" t="s">
        <v>5572</v>
      </c>
    </row>
    <row r="16" spans="1:1">
      <c r="A16" s="90" t="s">
        <v>5573</v>
      </c>
    </row>
    <row r="17" spans="1:1">
      <c r="A17" s="53" t="s">
        <v>5574</v>
      </c>
    </row>
    <row r="18" spans="1:1">
      <c r="A18" s="90" t="s">
        <v>5575</v>
      </c>
    </row>
    <row r="19" spans="1:1">
      <c r="A19" s="90" t="s">
        <v>5648</v>
      </c>
    </row>
    <row r="20" spans="1:1">
      <c r="A20" s="90" t="s">
        <v>5576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20"/>
  <sheetViews>
    <sheetView workbookViewId="0">
      <selection activeCell="G18" sqref="G18"/>
    </sheetView>
  </sheetViews>
  <sheetFormatPr defaultColWidth="8.875" defaultRowHeight="13.5"/>
  <cols>
    <col min="1" max="1" width="49.5" bestFit="1" customWidth="1"/>
  </cols>
  <sheetData>
    <row r="1" spans="1:1">
      <c r="A1" s="46" t="s">
        <v>4466</v>
      </c>
    </row>
    <row r="2" spans="1:1">
      <c r="A2" s="45" t="s">
        <v>4467</v>
      </c>
    </row>
    <row r="3" spans="1:1">
      <c r="A3" s="45" t="s">
        <v>4469</v>
      </c>
    </row>
    <row r="4" spans="1:1">
      <c r="A4" s="45" t="s">
        <v>4470</v>
      </c>
    </row>
    <row r="5" spans="1:1">
      <c r="A5" s="46" t="s">
        <v>4471</v>
      </c>
    </row>
    <row r="6" spans="1:1">
      <c r="A6" s="45" t="s">
        <v>4474</v>
      </c>
    </row>
    <row r="7" spans="1:1">
      <c r="A7" s="45" t="s">
        <v>4479</v>
      </c>
    </row>
    <row r="8" spans="1:1">
      <c r="A8" s="45" t="s">
        <v>4477</v>
      </c>
    </row>
    <row r="9" spans="1:1">
      <c r="A9" s="46" t="s">
        <v>4472</v>
      </c>
    </row>
    <row r="10" spans="1:1">
      <c r="A10" s="45" t="s">
        <v>4475</v>
      </c>
    </row>
    <row r="11" spans="1:1">
      <c r="A11" s="45" t="s">
        <v>4480</v>
      </c>
    </row>
    <row r="12" spans="1:1">
      <c r="A12" s="45" t="s">
        <v>4478</v>
      </c>
    </row>
    <row r="13" spans="1:1">
      <c r="A13" s="46" t="s">
        <v>4473</v>
      </c>
    </row>
    <row r="14" spans="1:1">
      <c r="A14" s="45" t="s">
        <v>4476</v>
      </c>
    </row>
    <row r="15" spans="1:1">
      <c r="A15" s="45" t="s">
        <v>4481</v>
      </c>
    </row>
    <row r="16" spans="1:1">
      <c r="A16" s="45" t="s">
        <v>4507</v>
      </c>
    </row>
    <row r="17" spans="1:1">
      <c r="A17" s="46" t="s">
        <v>4461</v>
      </c>
    </row>
    <row r="18" spans="1:1">
      <c r="A18" s="45" t="s">
        <v>4462</v>
      </c>
    </row>
    <row r="19" spans="1:1">
      <c r="A19" s="45" t="s">
        <v>4463</v>
      </c>
    </row>
    <row r="20" spans="1:1">
      <c r="A20" s="45" t="s">
        <v>4464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K554"/>
  <sheetViews>
    <sheetView topLeftCell="A384" workbookViewId="0">
      <selection activeCell="J404" sqref="J404"/>
    </sheetView>
  </sheetViews>
  <sheetFormatPr defaultColWidth="8.875" defaultRowHeight="13.5"/>
  <cols>
    <col min="2" max="2" width="13" bestFit="1" customWidth="1"/>
    <col min="4" max="4" width="12.625" bestFit="1" customWidth="1"/>
    <col min="5" max="5" width="12.625" customWidth="1"/>
    <col min="6" max="6" width="17.125" bestFit="1" customWidth="1"/>
    <col min="7" max="7" width="10.5" bestFit="1" customWidth="1"/>
    <col min="8" max="8" width="6.5" bestFit="1" customWidth="1"/>
    <col min="9" max="9" width="46" customWidth="1"/>
  </cols>
  <sheetData>
    <row r="1" spans="1:10">
      <c r="B1" s="13" t="s">
        <v>313</v>
      </c>
      <c r="C1" s="13" t="s">
        <v>314</v>
      </c>
      <c r="D1" s="13" t="s">
        <v>315</v>
      </c>
      <c r="E1" s="13" t="s">
        <v>320</v>
      </c>
      <c r="G1" t="s">
        <v>321</v>
      </c>
    </row>
    <row r="2" spans="1:10">
      <c r="A2" t="s">
        <v>1528</v>
      </c>
      <c r="B2" s="13" t="s">
        <v>316</v>
      </c>
      <c r="C2" s="13" t="s">
        <v>317</v>
      </c>
      <c r="D2" s="13" t="s">
        <v>1529</v>
      </c>
      <c r="E2" s="13" t="s">
        <v>6640</v>
      </c>
      <c r="F2" s="13"/>
      <c r="G2" s="13" t="s">
        <v>1542</v>
      </c>
      <c r="H2" s="13" t="s">
        <v>1530</v>
      </c>
      <c r="J2" s="13" t="s">
        <v>3757</v>
      </c>
    </row>
    <row r="3" spans="1:10">
      <c r="A3">
        <v>1</v>
      </c>
      <c r="B3" t="s">
        <v>1246</v>
      </c>
      <c r="C3">
        <v>1</v>
      </c>
      <c r="D3" t="s">
        <v>1246</v>
      </c>
      <c r="E3" s="26">
        <v>15001</v>
      </c>
      <c r="F3" s="26" t="str">
        <f>VLOOKUP(E3,'#材料大全'!A:B,2,FALSE)</f>
        <v>雄鹰之防暴头盔</v>
      </c>
      <c r="G3">
        <v>3</v>
      </c>
      <c r="H3">
        <v>31001</v>
      </c>
      <c r="I3" s="26" t="s">
        <v>3852</v>
      </c>
    </row>
    <row r="4" spans="1:10">
      <c r="E4" s="26">
        <v>15002</v>
      </c>
      <c r="F4" s="26" t="str">
        <f>VLOOKUP(E4,'#材料大全'!A:B,2,FALSE)</f>
        <v>雄鹰之链甲外套</v>
      </c>
      <c r="I4" s="26" t="s">
        <v>225</v>
      </c>
    </row>
    <row r="5" spans="1:10">
      <c r="E5" s="26">
        <v>15003</v>
      </c>
      <c r="F5" s="26" t="str">
        <f>VLOOKUP(E5,'#材料大全'!A:B,2,FALSE)</f>
        <v>雄鹰之真皮护腿</v>
      </c>
      <c r="I5" s="26" t="s">
        <v>225</v>
      </c>
    </row>
    <row r="6" spans="1:10">
      <c r="A6">
        <v>2</v>
      </c>
      <c r="B6" t="s">
        <v>1245</v>
      </c>
      <c r="C6">
        <v>1</v>
      </c>
      <c r="D6" t="s">
        <v>1245</v>
      </c>
      <c r="E6" s="26">
        <v>15004</v>
      </c>
      <c r="F6" s="26" t="str">
        <f>VLOOKUP(E6,'#材料大全'!A:B,2,FALSE)</f>
        <v>支配之眼</v>
      </c>
      <c r="G6">
        <v>3</v>
      </c>
      <c r="H6">
        <v>31002</v>
      </c>
      <c r="I6" s="26" t="s">
        <v>3853</v>
      </c>
    </row>
    <row r="7" spans="1:10">
      <c r="E7" s="26">
        <v>15005</v>
      </c>
      <c r="F7" s="26" t="str">
        <f>VLOOKUP(E7,'#材料大全'!A:B,2,FALSE)</f>
        <v>支配礼服</v>
      </c>
      <c r="I7" s="26" t="s">
        <v>225</v>
      </c>
    </row>
    <row r="8" spans="1:10">
      <c r="E8" s="26">
        <v>15006</v>
      </c>
      <c r="F8" s="26" t="str">
        <f>VLOOKUP(E8,'#材料大全'!A:B,2,FALSE)</f>
        <v>支配钢胫</v>
      </c>
      <c r="I8" s="26" t="s">
        <v>225</v>
      </c>
    </row>
    <row r="9" spans="1:10">
      <c r="A9">
        <v>3</v>
      </c>
      <c r="B9" t="s">
        <v>1080</v>
      </c>
      <c r="C9">
        <v>3</v>
      </c>
      <c r="D9" t="s">
        <v>1080</v>
      </c>
      <c r="E9" s="26">
        <v>15007</v>
      </c>
      <c r="F9" s="26" t="str">
        <f>VLOOKUP(E9,'#材料大全'!A:B,2,FALSE)</f>
        <v>小佣兵的传奇凝视</v>
      </c>
      <c r="G9">
        <v>2</v>
      </c>
      <c r="H9">
        <v>31003</v>
      </c>
      <c r="I9" s="26" t="s">
        <v>3854</v>
      </c>
    </row>
    <row r="10" spans="1:10">
      <c r="E10" s="26">
        <v>15008</v>
      </c>
      <c r="F10" s="26" t="str">
        <f>VLOOKUP(E10,'#材料大全'!A:B,2,FALSE)</f>
        <v>小佣兵的传奇之拥</v>
      </c>
      <c r="G10">
        <v>3</v>
      </c>
      <c r="H10">
        <v>31004</v>
      </c>
      <c r="I10" s="26" t="s">
        <v>3855</v>
      </c>
    </row>
    <row r="11" spans="1:10">
      <c r="E11" s="26">
        <v>15009</v>
      </c>
      <c r="F11" s="26" t="str">
        <f>VLOOKUP(E11,'#材料大全'!A:B,2,FALSE)</f>
        <v>小佣兵的传奇之踵</v>
      </c>
      <c r="I11" s="26" t="s">
        <v>225</v>
      </c>
    </row>
    <row r="12" spans="1:10">
      <c r="A12">
        <v>4</v>
      </c>
      <c r="B12" t="s">
        <v>1242</v>
      </c>
      <c r="C12">
        <v>2</v>
      </c>
      <c r="D12" t="s">
        <v>1242</v>
      </c>
      <c r="E12" s="26">
        <v>15010</v>
      </c>
      <c r="F12" s="26" t="str">
        <f>VLOOKUP(E12,'#材料大全'!A:B,2,FALSE)</f>
        <v>无限穿透目镜</v>
      </c>
      <c r="G12">
        <v>3</v>
      </c>
      <c r="H12">
        <v>31005</v>
      </c>
      <c r="I12" s="26" t="s">
        <v>3856</v>
      </c>
    </row>
    <row r="13" spans="1:10">
      <c r="E13" s="26">
        <v>15011</v>
      </c>
      <c r="F13" s="26" t="str">
        <f>VLOOKUP(E13,'#材料大全'!A:B,2,FALSE)</f>
        <v>皇帝新衣</v>
      </c>
      <c r="I13" s="26" t="s">
        <v>225</v>
      </c>
    </row>
    <row r="14" spans="1:10">
      <c r="E14" s="26">
        <v>15012</v>
      </c>
      <c r="F14" s="26" t="str">
        <f>VLOOKUP(E14,'#材料大全'!A:B,2,FALSE)</f>
        <v>真空腿</v>
      </c>
      <c r="I14" s="26" t="s">
        <v>225</v>
      </c>
    </row>
    <row r="15" spans="1:10">
      <c r="A15">
        <v>5</v>
      </c>
      <c r="B15" t="s">
        <v>1081</v>
      </c>
      <c r="C15">
        <v>5</v>
      </c>
      <c r="D15" t="s">
        <v>1081</v>
      </c>
      <c r="E15" s="26">
        <v>15017</v>
      </c>
      <c r="F15" s="26" t="str">
        <f>VLOOKUP(E15,'#材料大全'!A:B,2,FALSE)</f>
        <v>法老之扣</v>
      </c>
      <c r="G15">
        <v>3</v>
      </c>
      <c r="H15">
        <v>31006</v>
      </c>
      <c r="I15" s="26" t="s">
        <v>3857</v>
      </c>
    </row>
    <row r="16" spans="1:10">
      <c r="E16" s="26">
        <v>15018</v>
      </c>
      <c r="F16" s="26" t="str">
        <f>VLOOKUP(E16,'#材料大全'!A:B,2,FALSE)</f>
        <v>先祖之魂</v>
      </c>
      <c r="I16" s="26" t="s">
        <v>225</v>
      </c>
    </row>
    <row r="17" spans="1:9">
      <c r="E17" s="26">
        <v>15019</v>
      </c>
      <c r="F17" s="26" t="str">
        <f>VLOOKUP(E17,'#材料大全'!A:B,2,FALSE)</f>
        <v>石沙之缚</v>
      </c>
      <c r="I17" s="26" t="s">
        <v>225</v>
      </c>
    </row>
    <row r="18" spans="1:9">
      <c r="A18">
        <v>6</v>
      </c>
      <c r="B18" t="s">
        <v>1243</v>
      </c>
      <c r="C18">
        <v>5</v>
      </c>
      <c r="D18" t="s">
        <v>1243</v>
      </c>
      <c r="E18" s="26">
        <v>15020</v>
      </c>
      <c r="F18" s="26" t="str">
        <f>VLOOKUP(E18,'#材料大全'!A:B,2,FALSE)</f>
        <v>天穹伊欧斯</v>
      </c>
      <c r="G18">
        <v>3</v>
      </c>
      <c r="H18">
        <v>31007</v>
      </c>
      <c r="I18" s="26" t="s">
        <v>3858</v>
      </c>
    </row>
    <row r="19" spans="1:9">
      <c r="E19" s="26">
        <v>15021</v>
      </c>
      <c r="F19" s="26" t="str">
        <f>VLOOKUP(E19,'#材料大全'!A:B,2,FALSE)</f>
        <v>风扬蓝波斯</v>
      </c>
      <c r="I19" s="26" t="s">
        <v>225</v>
      </c>
    </row>
    <row r="20" spans="1:9">
      <c r="E20" s="26">
        <v>15022</v>
      </c>
      <c r="F20" s="26" t="str">
        <f>VLOOKUP(E20,'#材料大全'!A:B,2,FALSE)</f>
        <v>地覆戈涅斯</v>
      </c>
      <c r="I20" s="26" t="s">
        <v>225</v>
      </c>
    </row>
    <row r="21" spans="1:9">
      <c r="A21">
        <v>7</v>
      </c>
      <c r="B21" t="s">
        <v>1244</v>
      </c>
      <c r="C21">
        <v>1</v>
      </c>
      <c r="D21" t="s">
        <v>1244</v>
      </c>
      <c r="E21" s="26">
        <v>15023</v>
      </c>
      <c r="F21" s="26" t="str">
        <f>VLOOKUP(E21,'#材料大全'!A:B,2,FALSE)</f>
        <v>灵魂碎裂</v>
      </c>
      <c r="G21">
        <v>3</v>
      </c>
      <c r="H21">
        <v>31008</v>
      </c>
      <c r="I21" s="26" t="s">
        <v>3859</v>
      </c>
    </row>
    <row r="22" spans="1:9">
      <c r="E22" s="26">
        <v>15024</v>
      </c>
      <c r="F22" s="26" t="str">
        <f>VLOOKUP(E22,'#材料大全'!A:B,2,FALSE)</f>
        <v>天空之炎</v>
      </c>
      <c r="I22" s="26" t="s">
        <v>225</v>
      </c>
    </row>
    <row r="23" spans="1:9">
      <c r="E23" s="26">
        <v>15025</v>
      </c>
      <c r="F23" s="26" t="str">
        <f>VLOOKUP(E23,'#材料大全'!A:B,2,FALSE)</f>
        <v>皇家金手镯</v>
      </c>
      <c r="I23" s="26" t="s">
        <v>225</v>
      </c>
    </row>
    <row r="24" spans="1:9">
      <c r="A24">
        <v>8</v>
      </c>
      <c r="B24" t="s">
        <v>1241</v>
      </c>
      <c r="C24">
        <v>6</v>
      </c>
      <c r="D24" t="s">
        <v>1241</v>
      </c>
      <c r="E24" s="26">
        <v>17001</v>
      </c>
      <c r="F24" s="26" t="e">
        <f>VLOOKUP(E24,'#材料大全'!A:B,2,FALSE)</f>
        <v>#N/A</v>
      </c>
      <c r="G24">
        <v>3</v>
      </c>
      <c r="H24">
        <v>31009</v>
      </c>
      <c r="I24" s="26" t="s">
        <v>3860</v>
      </c>
    </row>
    <row r="25" spans="1:9">
      <c r="E25" s="26">
        <v>17002</v>
      </c>
      <c r="F25" s="26" t="e">
        <f>VLOOKUP(E25,'#材料大全'!A:B,2,FALSE)</f>
        <v>#N/A</v>
      </c>
      <c r="I25" s="26" t="s">
        <v>225</v>
      </c>
    </row>
    <row r="26" spans="1:9">
      <c r="E26" s="26">
        <v>17003</v>
      </c>
      <c r="F26" s="26" t="e">
        <f>VLOOKUP(E26,'#材料大全'!A:B,2,FALSE)</f>
        <v>#N/A</v>
      </c>
      <c r="I26" s="26" t="s">
        <v>225</v>
      </c>
    </row>
    <row r="27" spans="1:9">
      <c r="A27">
        <v>9</v>
      </c>
      <c r="B27" t="s">
        <v>1140</v>
      </c>
      <c r="C27">
        <v>6</v>
      </c>
      <c r="D27" t="s">
        <v>1140</v>
      </c>
      <c r="E27" s="26">
        <v>17004</v>
      </c>
      <c r="F27" s="26" t="e">
        <f>VLOOKUP(E27,'#材料大全'!A:B,2,FALSE)</f>
        <v>#N/A</v>
      </c>
      <c r="G27">
        <v>3</v>
      </c>
      <c r="H27">
        <v>31010</v>
      </c>
      <c r="I27" s="26" t="s">
        <v>3861</v>
      </c>
    </row>
    <row r="28" spans="1:9">
      <c r="E28" s="26">
        <v>17005</v>
      </c>
      <c r="F28" s="26" t="e">
        <f>VLOOKUP(E28,'#材料大全'!A:B,2,FALSE)</f>
        <v>#N/A</v>
      </c>
      <c r="I28" s="26" t="s">
        <v>225</v>
      </c>
    </row>
    <row r="29" spans="1:9">
      <c r="E29" s="26">
        <v>17006</v>
      </c>
      <c r="F29" s="26" t="e">
        <f>VLOOKUP(E29,'#材料大全'!A:B,2,FALSE)</f>
        <v>#N/A</v>
      </c>
      <c r="I29" s="26" t="s">
        <v>225</v>
      </c>
    </row>
    <row r="30" spans="1:9">
      <c r="A30">
        <v>10</v>
      </c>
      <c r="B30" t="s">
        <v>1141</v>
      </c>
      <c r="C30">
        <v>6</v>
      </c>
      <c r="D30" t="s">
        <v>1141</v>
      </c>
      <c r="E30" s="26">
        <v>17007</v>
      </c>
      <c r="F30" s="26" t="e">
        <f>VLOOKUP(E30,'#材料大全'!A:B,2,FALSE)</f>
        <v>#N/A</v>
      </c>
      <c r="G30">
        <v>3</v>
      </c>
      <c r="H30">
        <v>31011</v>
      </c>
      <c r="I30" s="26" t="s">
        <v>3862</v>
      </c>
    </row>
    <row r="31" spans="1:9">
      <c r="E31" s="26">
        <v>17008</v>
      </c>
      <c r="F31" s="26" t="e">
        <f>VLOOKUP(E31,'#材料大全'!A:B,2,FALSE)</f>
        <v>#N/A</v>
      </c>
      <c r="I31" s="26" t="s">
        <v>225</v>
      </c>
    </row>
    <row r="32" spans="1:9">
      <c r="E32" s="26">
        <v>17009</v>
      </c>
      <c r="F32" s="26" t="e">
        <f>VLOOKUP(E32,'#材料大全'!A:B,2,FALSE)</f>
        <v>#N/A</v>
      </c>
      <c r="I32" s="26" t="s">
        <v>225</v>
      </c>
    </row>
    <row r="33" spans="1:9">
      <c r="A33">
        <v>11</v>
      </c>
      <c r="B33" t="s">
        <v>1395</v>
      </c>
      <c r="C33">
        <v>5</v>
      </c>
      <c r="D33" t="s">
        <v>1395</v>
      </c>
      <c r="E33" s="44">
        <v>15042</v>
      </c>
      <c r="F33" s="26" t="str">
        <f>VLOOKUP(E33,'#材料大全'!A:B,2,FALSE)</f>
        <v>吉永之脸</v>
      </c>
      <c r="G33">
        <v>2</v>
      </c>
      <c r="H33">
        <v>31012</v>
      </c>
      <c r="I33" s="26" t="s">
        <v>3863</v>
      </c>
    </row>
    <row r="34" spans="1:9">
      <c r="E34" s="44">
        <v>15043</v>
      </c>
      <c r="F34" s="26" t="str">
        <f>VLOOKUP(E34,'#材料大全'!A:B,2,FALSE)</f>
        <v>威廉的自尊</v>
      </c>
      <c r="G34">
        <v>3</v>
      </c>
      <c r="H34">
        <v>31013</v>
      </c>
      <c r="I34" s="26" t="s">
        <v>3864</v>
      </c>
    </row>
    <row r="35" spans="1:9">
      <c r="E35" s="44">
        <v>15044</v>
      </c>
      <c r="F35" s="26" t="str">
        <f>VLOOKUP(E35,'#材料大全'!A:B,2,FALSE)</f>
        <v>马格纳斯之皮</v>
      </c>
      <c r="I35" s="26" t="s">
        <v>225</v>
      </c>
    </row>
    <row r="36" spans="1:9">
      <c r="E36" s="44">
        <v>15045</v>
      </c>
      <c r="F36" s="26" t="str">
        <f>VLOOKUP(E36,'#材料大全'!A:B,2,FALSE)</f>
        <v>惠斯坦武装之戒</v>
      </c>
      <c r="I36" s="26" t="s">
        <v>225</v>
      </c>
    </row>
    <row r="37" spans="1:9">
      <c r="A37">
        <v>12</v>
      </c>
      <c r="B37" t="s">
        <v>2331</v>
      </c>
      <c r="C37">
        <v>4</v>
      </c>
      <c r="E37">
        <v>12001</v>
      </c>
      <c r="F37" s="26" t="str">
        <f>VLOOKUP(E37,'#材料大全'!A:B,2,FALSE)</f>
        <v>神之恩赐长枪</v>
      </c>
      <c r="G37">
        <v>3</v>
      </c>
      <c r="H37">
        <v>31015</v>
      </c>
      <c r="I37" s="26" t="s">
        <v>3865</v>
      </c>
    </row>
    <row r="38" spans="1:9">
      <c r="E38">
        <v>16001</v>
      </c>
      <c r="F38" s="26" t="str">
        <f>VLOOKUP(E38,'#材料大全'!A:B,2,FALSE)</f>
        <v>神之恩赐头盔</v>
      </c>
      <c r="G38">
        <v>5</v>
      </c>
      <c r="H38">
        <v>31016</v>
      </c>
      <c r="I38" s="26" t="s">
        <v>3866</v>
      </c>
    </row>
    <row r="39" spans="1:9">
      <c r="E39">
        <v>16002</v>
      </c>
      <c r="F39" s="26" t="str">
        <f>VLOOKUP(E39,'#材料大全'!A:B,2,FALSE)</f>
        <v>神之恩赐胸甲</v>
      </c>
      <c r="G39">
        <v>6</v>
      </c>
      <c r="H39">
        <v>31017</v>
      </c>
      <c r="I39" s="26" t="s">
        <v>3867</v>
      </c>
    </row>
    <row r="40" spans="1:9">
      <c r="E40">
        <v>16003</v>
      </c>
      <c r="F40" s="26" t="str">
        <f>VLOOKUP(E40,'#材料大全'!A:B,2,FALSE)</f>
        <v>神之恩赐护靴</v>
      </c>
      <c r="I40" s="26" t="s">
        <v>225</v>
      </c>
    </row>
    <row r="41" spans="1:9">
      <c r="E41">
        <v>16004</v>
      </c>
      <c r="F41" s="26" t="str">
        <f>VLOOKUP(E41,'#材料大全'!A:B,2,FALSE)</f>
        <v>神之恩赐戒指</v>
      </c>
      <c r="I41" s="26" t="s">
        <v>225</v>
      </c>
    </row>
    <row r="42" spans="1:9">
      <c r="E42">
        <v>16005</v>
      </c>
      <c r="F42" s="26" t="str">
        <f>VLOOKUP(E42,'#材料大全'!A:B,2,FALSE)</f>
        <v>神之恩赐项链</v>
      </c>
      <c r="I42" s="26" t="s">
        <v>225</v>
      </c>
    </row>
    <row r="43" spans="1:9">
      <c r="E43">
        <v>16006</v>
      </c>
      <c r="F43" s="26" t="str">
        <f>VLOOKUP(E43,'#材料大全'!A:B,2,FALSE)</f>
        <v>神之恩赐手镯</v>
      </c>
      <c r="I43" s="26" t="s">
        <v>225</v>
      </c>
    </row>
    <row r="44" spans="1:9">
      <c r="A44">
        <v>13</v>
      </c>
      <c r="B44" t="s">
        <v>2332</v>
      </c>
      <c r="C44">
        <v>4</v>
      </c>
      <c r="E44">
        <v>12002</v>
      </c>
      <c r="F44" s="26" t="str">
        <f>VLOOKUP(E44,'#材料大全'!A:B,2,FALSE)</f>
        <v>开拓者之枪</v>
      </c>
      <c r="G44">
        <v>3</v>
      </c>
      <c r="H44">
        <v>31018</v>
      </c>
      <c r="I44" s="26" t="s">
        <v>3868</v>
      </c>
    </row>
    <row r="45" spans="1:9">
      <c r="E45">
        <v>16007</v>
      </c>
      <c r="F45" s="26" t="str">
        <f>VLOOKUP(E45,'#材料大全'!A:B,2,FALSE)</f>
        <v>开拓者之盔</v>
      </c>
      <c r="G45">
        <v>5</v>
      </c>
      <c r="H45">
        <v>31019</v>
      </c>
      <c r="I45" s="26" t="s">
        <v>3869</v>
      </c>
    </row>
    <row r="46" spans="1:9">
      <c r="E46">
        <v>16008</v>
      </c>
      <c r="F46" s="26" t="str">
        <f>VLOOKUP(E46,'#材料大全'!A:B,2,FALSE)</f>
        <v>开拓者之甲</v>
      </c>
      <c r="G46">
        <v>6</v>
      </c>
      <c r="H46">
        <v>31020</v>
      </c>
      <c r="I46" s="26" t="s">
        <v>3870</v>
      </c>
    </row>
    <row r="47" spans="1:9">
      <c r="E47">
        <v>16009</v>
      </c>
      <c r="F47" s="26" t="str">
        <f>VLOOKUP(E47,'#材料大全'!A:B,2,FALSE)</f>
        <v>开拓者之靴</v>
      </c>
      <c r="I47" s="26" t="s">
        <v>225</v>
      </c>
    </row>
    <row r="48" spans="1:9">
      <c r="E48">
        <v>16010</v>
      </c>
      <c r="F48" s="26" t="str">
        <f>VLOOKUP(E48,'#材料大全'!A:B,2,FALSE)</f>
        <v>开拓者之戒</v>
      </c>
      <c r="I48" s="26" t="s">
        <v>225</v>
      </c>
    </row>
    <row r="49" spans="1:9">
      <c r="E49">
        <v>16011</v>
      </c>
      <c r="F49" s="26" t="str">
        <f>VLOOKUP(E49,'#材料大全'!A:B,2,FALSE)</f>
        <v>开拓者之链</v>
      </c>
      <c r="I49" s="26" t="s">
        <v>225</v>
      </c>
    </row>
    <row r="50" spans="1:9">
      <c r="E50">
        <v>16012</v>
      </c>
      <c r="F50" s="26" t="str">
        <f>VLOOKUP(E50,'#材料大全'!A:B,2,FALSE)</f>
        <v>开拓者之镯</v>
      </c>
      <c r="I50" s="26" t="s">
        <v>225</v>
      </c>
    </row>
    <row r="51" spans="1:9">
      <c r="A51">
        <v>14</v>
      </c>
      <c r="B51" t="s">
        <v>2333</v>
      </c>
      <c r="C51">
        <v>4</v>
      </c>
      <c r="E51">
        <v>12003</v>
      </c>
      <c r="F51" s="26" t="str">
        <f>VLOOKUP(E51,'#材料大全'!A:B,2,FALSE)</f>
        <v>裁决者之刺</v>
      </c>
      <c r="G51">
        <v>3</v>
      </c>
      <c r="H51">
        <v>31021</v>
      </c>
      <c r="I51" s="26" t="s">
        <v>3871</v>
      </c>
    </row>
    <row r="52" spans="1:9">
      <c r="E52">
        <v>16013</v>
      </c>
      <c r="F52" s="26" t="str">
        <f>VLOOKUP(E52,'#材料大全'!A:B,2,FALSE)</f>
        <v>天启者之冠</v>
      </c>
      <c r="G52">
        <v>5</v>
      </c>
      <c r="H52">
        <v>31021</v>
      </c>
      <c r="I52" s="26" t="s">
        <v>3871</v>
      </c>
    </row>
    <row r="53" spans="1:9">
      <c r="E53">
        <v>16014</v>
      </c>
      <c r="F53" s="26" t="str">
        <f>VLOOKUP(E53,'#材料大全'!A:B,2,FALSE)</f>
        <v>统治者之甲</v>
      </c>
      <c r="G53">
        <v>6</v>
      </c>
      <c r="H53">
        <v>31022</v>
      </c>
      <c r="I53" s="26" t="s">
        <v>3872</v>
      </c>
    </row>
    <row r="54" spans="1:9">
      <c r="E54">
        <v>16015</v>
      </c>
      <c r="F54" s="26" t="str">
        <f>VLOOKUP(E54,'#材料大全'!A:B,2,FALSE)</f>
        <v>引导者之靴</v>
      </c>
      <c r="I54" s="26" t="s">
        <v>225</v>
      </c>
    </row>
    <row r="55" spans="1:9">
      <c r="E55">
        <v>16016</v>
      </c>
      <c r="F55" s="26" t="str">
        <f>VLOOKUP(E55,'#材料大全'!A:B,2,FALSE)</f>
        <v>处刑者之纹</v>
      </c>
      <c r="I55" s="26" t="s">
        <v>225</v>
      </c>
    </row>
    <row r="56" spans="1:9">
      <c r="E56">
        <v>16017</v>
      </c>
      <c r="F56" s="26" t="str">
        <f>VLOOKUP(E56,'#材料大全'!A:B,2,FALSE)</f>
        <v>断罪者之徽</v>
      </c>
      <c r="I56" s="26" t="s">
        <v>225</v>
      </c>
    </row>
    <row r="57" spans="1:9">
      <c r="E57">
        <v>16018</v>
      </c>
      <c r="F57" s="26" t="str">
        <f>VLOOKUP(E57,'#材料大全'!A:B,2,FALSE)</f>
        <v>审判者之环</v>
      </c>
      <c r="I57" s="26" t="s">
        <v>225</v>
      </c>
    </row>
    <row r="58" spans="1:9">
      <c r="A58">
        <v>15</v>
      </c>
      <c r="B58" t="s">
        <v>2334</v>
      </c>
      <c r="C58">
        <v>4</v>
      </c>
      <c r="E58">
        <v>12004</v>
      </c>
      <c r="F58" s="26" t="str">
        <f>VLOOKUP(E58,'#材料大全'!A:B,2,FALSE)</f>
        <v>鲜血渴望战刀</v>
      </c>
      <c r="G58">
        <v>3</v>
      </c>
      <c r="H58">
        <v>31023</v>
      </c>
      <c r="I58" s="26" t="s">
        <v>3873</v>
      </c>
    </row>
    <row r="59" spans="1:9">
      <c r="E59">
        <v>16019</v>
      </c>
      <c r="F59" s="26" t="str">
        <f>VLOOKUP(E59,'#材料大全'!A:B,2,FALSE)</f>
        <v>鲜血渴望战盔</v>
      </c>
      <c r="G59">
        <v>5</v>
      </c>
      <c r="H59">
        <v>31024</v>
      </c>
      <c r="I59" s="26" t="s">
        <v>3874</v>
      </c>
    </row>
    <row r="60" spans="1:9">
      <c r="E60">
        <v>16020</v>
      </c>
      <c r="F60" s="26" t="str">
        <f>VLOOKUP(E60,'#材料大全'!A:B,2,FALSE)</f>
        <v>鲜血渴望战甲</v>
      </c>
      <c r="G60">
        <v>6</v>
      </c>
      <c r="H60">
        <v>31025</v>
      </c>
      <c r="I60" s="26" t="s">
        <v>3875</v>
      </c>
    </row>
    <row r="61" spans="1:9">
      <c r="E61">
        <v>16021</v>
      </c>
      <c r="F61" s="26" t="str">
        <f>VLOOKUP(E61,'#材料大全'!A:B,2,FALSE)</f>
        <v>鲜血渴望战靴</v>
      </c>
      <c r="I61" s="26" t="s">
        <v>225</v>
      </c>
    </row>
    <row r="62" spans="1:9">
      <c r="E62">
        <v>16022</v>
      </c>
      <c r="F62" s="26" t="str">
        <f>VLOOKUP(E62,'#材料大全'!A:B,2,FALSE)</f>
        <v>鲜血渴望指环</v>
      </c>
      <c r="I62" s="26" t="s">
        <v>225</v>
      </c>
    </row>
    <row r="63" spans="1:9">
      <c r="E63">
        <v>16023</v>
      </c>
      <c r="F63" s="26" t="str">
        <f>VLOOKUP(E63,'#材料大全'!A:B,2,FALSE)</f>
        <v>鲜血渴望项链</v>
      </c>
      <c r="I63" s="26" t="s">
        <v>225</v>
      </c>
    </row>
    <row r="64" spans="1:9">
      <c r="E64">
        <v>16024</v>
      </c>
      <c r="F64" s="26" t="str">
        <f>VLOOKUP(E64,'#材料大全'!A:B,2,FALSE)</f>
        <v>鲜血渴望手镯</v>
      </c>
      <c r="I64" s="26" t="s">
        <v>225</v>
      </c>
    </row>
    <row r="65" spans="1:9">
      <c r="A65">
        <v>16</v>
      </c>
      <c r="B65" t="s">
        <v>2335</v>
      </c>
      <c r="C65">
        <v>4</v>
      </c>
      <c r="E65">
        <v>12005</v>
      </c>
      <c r="F65" s="26" t="str">
        <f>VLOOKUP(E65,'#材料大全'!A:B,2,FALSE)</f>
        <v>无限强袭之刀</v>
      </c>
      <c r="G65">
        <v>3</v>
      </c>
      <c r="H65">
        <v>31026</v>
      </c>
      <c r="I65" s="26" t="s">
        <v>3876</v>
      </c>
    </row>
    <row r="66" spans="1:9">
      <c r="E66">
        <v>16025</v>
      </c>
      <c r="F66" s="26" t="str">
        <f>VLOOKUP(E66,'#材料大全'!A:B,2,FALSE)</f>
        <v>无限强袭之盔</v>
      </c>
      <c r="G66">
        <v>5</v>
      </c>
      <c r="H66">
        <v>31027</v>
      </c>
      <c r="I66" s="26" t="s">
        <v>3877</v>
      </c>
    </row>
    <row r="67" spans="1:9">
      <c r="E67">
        <v>16026</v>
      </c>
      <c r="F67" s="26" t="str">
        <f>VLOOKUP(E67,'#材料大全'!A:B,2,FALSE)</f>
        <v>无限强袭之甲</v>
      </c>
      <c r="G67">
        <v>6</v>
      </c>
      <c r="H67">
        <v>31028</v>
      </c>
      <c r="I67" s="26" t="s">
        <v>3878</v>
      </c>
    </row>
    <row r="68" spans="1:9">
      <c r="E68">
        <v>16027</v>
      </c>
      <c r="F68" s="26" t="str">
        <f>VLOOKUP(E68,'#材料大全'!A:B,2,FALSE)</f>
        <v>无限强袭之靴</v>
      </c>
      <c r="I68" s="26" t="s">
        <v>225</v>
      </c>
    </row>
    <row r="69" spans="1:9">
      <c r="E69">
        <v>16028</v>
      </c>
      <c r="F69" s="26" t="str">
        <f>VLOOKUP(E69,'#材料大全'!A:B,2,FALSE)</f>
        <v>无限强袭之戒</v>
      </c>
      <c r="I69" s="26" t="s">
        <v>225</v>
      </c>
    </row>
    <row r="70" spans="1:9">
      <c r="E70">
        <v>16029</v>
      </c>
      <c r="F70" s="26" t="str">
        <f>VLOOKUP(E70,'#材料大全'!A:B,2,FALSE)</f>
        <v>无限强袭之链</v>
      </c>
      <c r="I70" s="26" t="s">
        <v>225</v>
      </c>
    </row>
    <row r="71" spans="1:9">
      <c r="E71">
        <v>16030</v>
      </c>
      <c r="F71" s="26" t="str">
        <f>VLOOKUP(E71,'#材料大全'!A:B,2,FALSE)</f>
        <v>无限强袭之镯</v>
      </c>
      <c r="I71" s="26" t="s">
        <v>225</v>
      </c>
    </row>
    <row r="72" spans="1:9">
      <c r="A72">
        <v>17</v>
      </c>
      <c r="B72" t="s">
        <v>2336</v>
      </c>
      <c r="C72">
        <v>4</v>
      </c>
      <c r="E72">
        <v>12006</v>
      </c>
      <c r="F72" s="26" t="str">
        <f>VLOOKUP(E72,'#材料大全'!A:B,2,FALSE)</f>
        <v>魂殇之刃</v>
      </c>
      <c r="G72">
        <v>3</v>
      </c>
      <c r="H72">
        <v>31029</v>
      </c>
      <c r="I72" s="26" t="s">
        <v>3879</v>
      </c>
    </row>
    <row r="73" spans="1:9">
      <c r="E73">
        <v>16031</v>
      </c>
      <c r="F73" s="26" t="str">
        <f>VLOOKUP(E73,'#材料大全'!A:B,2,FALSE)</f>
        <v>暗魅之影</v>
      </c>
      <c r="G73">
        <v>5</v>
      </c>
      <c r="H73">
        <v>31030</v>
      </c>
      <c r="I73" s="26" t="s">
        <v>3880</v>
      </c>
    </row>
    <row r="74" spans="1:9">
      <c r="E74">
        <v>16032</v>
      </c>
      <c r="F74" s="26" t="str">
        <f>VLOOKUP(E74,'#材料大全'!A:B,2,FALSE)</f>
        <v>亡灵之帐</v>
      </c>
      <c r="G74">
        <v>6</v>
      </c>
      <c r="H74">
        <v>31031</v>
      </c>
      <c r="I74" s="26" t="s">
        <v>3881</v>
      </c>
    </row>
    <row r="75" spans="1:9">
      <c r="E75">
        <v>16033</v>
      </c>
      <c r="F75" s="26" t="str">
        <f>VLOOKUP(E75,'#材料大全'!A:B,2,FALSE)</f>
        <v>黄泉之风</v>
      </c>
      <c r="I75" s="26" t="s">
        <v>225</v>
      </c>
    </row>
    <row r="76" spans="1:9">
      <c r="E76">
        <v>16034</v>
      </c>
      <c r="F76" s="26" t="str">
        <f>VLOOKUP(E76,'#材料大全'!A:B,2,FALSE)</f>
        <v>地狱之眼</v>
      </c>
      <c r="I76" s="26" t="s">
        <v>225</v>
      </c>
    </row>
    <row r="77" spans="1:9">
      <c r="E77">
        <v>16035</v>
      </c>
      <c r="F77" s="26" t="str">
        <f>VLOOKUP(E77,'#材料大全'!A:B,2,FALSE)</f>
        <v>冥狱之瞳</v>
      </c>
      <c r="I77" s="26" t="s">
        <v>225</v>
      </c>
    </row>
    <row r="78" spans="1:9">
      <c r="E78">
        <v>16036</v>
      </c>
      <c r="F78" s="26" t="str">
        <f>VLOOKUP(E78,'#材料大全'!A:B,2,FALSE)</f>
        <v>血舞之牙</v>
      </c>
      <c r="I78" s="26" t="s">
        <v>225</v>
      </c>
    </row>
    <row r="79" spans="1:9">
      <c r="A79">
        <v>18</v>
      </c>
      <c r="B79" t="s">
        <v>2337</v>
      </c>
      <c r="C79">
        <v>4</v>
      </c>
      <c r="E79">
        <v>12007</v>
      </c>
      <c r="F79" s="26" t="str">
        <f>VLOOKUP(E79,'#材料大全'!A:B,2,FALSE)</f>
        <v>苍鹰之眸长弓</v>
      </c>
      <c r="G79">
        <v>3</v>
      </c>
      <c r="H79">
        <v>31032</v>
      </c>
      <c r="I79" s="26" t="s">
        <v>3882</v>
      </c>
    </row>
    <row r="80" spans="1:9">
      <c r="E80">
        <v>16037</v>
      </c>
      <c r="F80" s="26" t="str">
        <f>VLOOKUP(E80,'#材料大全'!A:B,2,FALSE)</f>
        <v>苍鹰之眸头盔</v>
      </c>
      <c r="G80">
        <v>5</v>
      </c>
      <c r="H80">
        <v>31033</v>
      </c>
      <c r="I80" s="26" t="s">
        <v>3883</v>
      </c>
    </row>
    <row r="81" spans="1:10">
      <c r="E81">
        <v>16038</v>
      </c>
      <c r="F81" s="26" t="str">
        <f>VLOOKUP(E81,'#材料大全'!A:B,2,FALSE)</f>
        <v>苍鹰之眸胸甲</v>
      </c>
      <c r="G81">
        <v>6</v>
      </c>
      <c r="H81">
        <v>31034</v>
      </c>
      <c r="I81" s="26" t="s">
        <v>3884</v>
      </c>
    </row>
    <row r="82" spans="1:10">
      <c r="E82">
        <v>16039</v>
      </c>
      <c r="F82" s="26" t="str">
        <f>VLOOKUP(E82,'#材料大全'!A:B,2,FALSE)</f>
        <v>苍鹰之眸护靴</v>
      </c>
      <c r="I82" s="26" t="s">
        <v>225</v>
      </c>
    </row>
    <row r="83" spans="1:10">
      <c r="E83">
        <v>16040</v>
      </c>
      <c r="F83" s="26" t="str">
        <f>VLOOKUP(E83,'#材料大全'!A:B,2,FALSE)</f>
        <v>苍鹰之眸戒指</v>
      </c>
      <c r="I83" s="26" t="s">
        <v>225</v>
      </c>
    </row>
    <row r="84" spans="1:10">
      <c r="E84">
        <v>16041</v>
      </c>
      <c r="F84" s="26" t="str">
        <f>VLOOKUP(E84,'#材料大全'!A:B,2,FALSE)</f>
        <v>苍鹰之眸项链</v>
      </c>
      <c r="I84" s="26" t="s">
        <v>225</v>
      </c>
    </row>
    <row r="85" spans="1:10">
      <c r="E85">
        <v>16042</v>
      </c>
      <c r="F85" s="26" t="str">
        <f>VLOOKUP(E85,'#材料大全'!A:B,2,FALSE)</f>
        <v>苍鹰之眸手镯</v>
      </c>
      <c r="I85" s="26" t="s">
        <v>225</v>
      </c>
    </row>
    <row r="86" spans="1:10">
      <c r="A86">
        <v>19</v>
      </c>
      <c r="B86" t="s">
        <v>2338</v>
      </c>
      <c r="C86">
        <v>4</v>
      </c>
      <c r="E86">
        <v>12008</v>
      </c>
      <c r="F86" s="26" t="str">
        <f>VLOOKUP(E86,'#材料大全'!A:B,2,FALSE)</f>
        <v>风行者之弓</v>
      </c>
      <c r="G86">
        <v>3</v>
      </c>
      <c r="H86">
        <v>31035</v>
      </c>
      <c r="I86" s="26" t="s">
        <v>3885</v>
      </c>
    </row>
    <row r="87" spans="1:10">
      <c r="E87">
        <v>16043</v>
      </c>
      <c r="F87" s="26" t="str">
        <f>VLOOKUP(E87,'#材料大全'!A:B,2,FALSE)</f>
        <v>风行者之盔</v>
      </c>
      <c r="G87">
        <v>5</v>
      </c>
      <c r="H87">
        <v>31036</v>
      </c>
      <c r="I87" s="26" t="s">
        <v>3886</v>
      </c>
    </row>
    <row r="88" spans="1:10">
      <c r="E88">
        <v>16044</v>
      </c>
      <c r="F88" s="26" t="str">
        <f>VLOOKUP(E88,'#材料大全'!A:B,2,FALSE)</f>
        <v>风行者之甲</v>
      </c>
      <c r="G88">
        <v>6</v>
      </c>
      <c r="H88">
        <v>31037</v>
      </c>
      <c r="I88" s="26" t="s">
        <v>3887</v>
      </c>
      <c r="J88" s="26">
        <v>20</v>
      </c>
    </row>
    <row r="89" spans="1:10">
      <c r="E89">
        <v>16045</v>
      </c>
      <c r="F89" s="26" t="str">
        <f>VLOOKUP(E89,'#材料大全'!A:B,2,FALSE)</f>
        <v>风行者之靴</v>
      </c>
      <c r="I89" s="26" t="s">
        <v>225</v>
      </c>
    </row>
    <row r="90" spans="1:10">
      <c r="E90">
        <v>16046</v>
      </c>
      <c r="F90" s="26" t="str">
        <f>VLOOKUP(E90,'#材料大全'!A:B,2,FALSE)</f>
        <v>风行者之戒</v>
      </c>
      <c r="I90" s="26" t="s">
        <v>225</v>
      </c>
    </row>
    <row r="91" spans="1:10">
      <c r="E91">
        <v>16047</v>
      </c>
      <c r="F91" s="26" t="str">
        <f>VLOOKUP(E91,'#材料大全'!A:B,2,FALSE)</f>
        <v>风行者之链</v>
      </c>
      <c r="I91" s="26" t="s">
        <v>225</v>
      </c>
    </row>
    <row r="92" spans="1:10">
      <c r="E92">
        <v>16048</v>
      </c>
      <c r="F92" s="26" t="str">
        <f>VLOOKUP(E92,'#材料大全'!A:B,2,FALSE)</f>
        <v>风行者之镯</v>
      </c>
      <c r="I92" s="26" t="s">
        <v>225</v>
      </c>
    </row>
    <row r="93" spans="1:10">
      <c r="A93">
        <v>20</v>
      </c>
      <c r="B93" t="s">
        <v>2339</v>
      </c>
      <c r="C93">
        <v>4</v>
      </c>
      <c r="E93">
        <v>12009</v>
      </c>
      <c r="F93" s="26" t="str">
        <f>VLOOKUP(E93,'#材料大全'!A:B,2,FALSE)</f>
        <v>射日弓</v>
      </c>
      <c r="G93">
        <v>3</v>
      </c>
      <c r="H93">
        <v>31038</v>
      </c>
      <c r="I93" s="26" t="s">
        <v>3888</v>
      </c>
    </row>
    <row r="94" spans="1:10">
      <c r="E94">
        <v>16049</v>
      </c>
      <c r="F94" s="26" t="str">
        <f>VLOOKUP(E94,'#材料大全'!A:B,2,FALSE)</f>
        <v>混沌钟</v>
      </c>
      <c r="G94">
        <v>5</v>
      </c>
      <c r="H94">
        <v>31039</v>
      </c>
      <c r="I94" s="26" t="s">
        <v>3889</v>
      </c>
    </row>
    <row r="95" spans="1:10">
      <c r="E95">
        <v>16050</v>
      </c>
      <c r="F95" s="26" t="str">
        <f>VLOOKUP(E95,'#材料大全'!A:B,2,FALSE)</f>
        <v>魔神铠</v>
      </c>
      <c r="G95">
        <v>6</v>
      </c>
      <c r="H95">
        <v>31040</v>
      </c>
      <c r="I95" s="26" t="s">
        <v>3890</v>
      </c>
    </row>
    <row r="96" spans="1:10">
      <c r="E96">
        <v>16051</v>
      </c>
      <c r="F96" s="26" t="str">
        <f>VLOOKUP(E96,'#材料大全'!A:B,2,FALSE)</f>
        <v>逐日靴</v>
      </c>
      <c r="I96" s="26" t="s">
        <v>225</v>
      </c>
    </row>
    <row r="97" spans="1:9">
      <c r="E97">
        <v>16052</v>
      </c>
      <c r="F97" s="26" t="str">
        <f>VLOOKUP(E97,'#材料大全'!A:B,2,FALSE)</f>
        <v>补天石</v>
      </c>
      <c r="I97" s="26" t="s">
        <v>225</v>
      </c>
    </row>
    <row r="98" spans="1:9">
      <c r="E98">
        <v>16053</v>
      </c>
      <c r="F98" s="26" t="str">
        <f>VLOOKUP(E98,'#材料大全'!A:B,2,FALSE)</f>
        <v>玲珑塔</v>
      </c>
      <c r="I98" s="26" t="s">
        <v>225</v>
      </c>
    </row>
    <row r="99" spans="1:9">
      <c r="E99">
        <v>16054</v>
      </c>
      <c r="F99" s="26" t="str">
        <f>VLOOKUP(E99,'#材料大全'!A:B,2,FALSE)</f>
        <v>昆仑镜</v>
      </c>
      <c r="I99" s="26" t="s">
        <v>225</v>
      </c>
    </row>
    <row r="100" spans="1:9">
      <c r="A100">
        <v>21</v>
      </c>
      <c r="B100" t="s">
        <v>2340</v>
      </c>
      <c r="C100">
        <v>4</v>
      </c>
      <c r="E100">
        <v>12010</v>
      </c>
      <c r="F100" s="26" t="str">
        <f>VLOOKUP(E100,'#材料大全'!A:B,2,FALSE)</f>
        <v>元素共鸣法杖</v>
      </c>
      <c r="G100">
        <v>3</v>
      </c>
      <c r="H100">
        <v>31041</v>
      </c>
      <c r="I100" s="26" t="s">
        <v>3891</v>
      </c>
    </row>
    <row r="101" spans="1:9">
      <c r="E101">
        <v>16055</v>
      </c>
      <c r="F101" s="26" t="str">
        <f>VLOOKUP(E101,'#材料大全'!A:B,2,FALSE)</f>
        <v>元素共鸣毡帽</v>
      </c>
      <c r="G101">
        <v>5</v>
      </c>
      <c r="H101">
        <v>31042</v>
      </c>
      <c r="I101" s="26" t="s">
        <v>3892</v>
      </c>
    </row>
    <row r="102" spans="1:9">
      <c r="E102">
        <v>16056</v>
      </c>
      <c r="F102" s="26" t="str">
        <f>VLOOKUP(E102,'#材料大全'!A:B,2,FALSE)</f>
        <v>元素共鸣长袍</v>
      </c>
      <c r="G102">
        <v>6</v>
      </c>
      <c r="H102">
        <v>31043</v>
      </c>
      <c r="I102" s="26" t="s">
        <v>3893</v>
      </c>
    </row>
    <row r="103" spans="1:9">
      <c r="E103">
        <v>16057</v>
      </c>
      <c r="F103" s="26" t="str">
        <f>VLOOKUP(E103,'#材料大全'!A:B,2,FALSE)</f>
        <v>元素共鸣布靴</v>
      </c>
      <c r="I103" s="26" t="s">
        <v>225</v>
      </c>
    </row>
    <row r="104" spans="1:9">
      <c r="E104">
        <v>16058</v>
      </c>
      <c r="F104" s="26" t="str">
        <f>VLOOKUP(E104,'#材料大全'!A:B,2,FALSE)</f>
        <v>元素共鸣戒指</v>
      </c>
      <c r="I104" s="26" t="s">
        <v>225</v>
      </c>
    </row>
    <row r="105" spans="1:9">
      <c r="E105">
        <v>16059</v>
      </c>
      <c r="F105" s="26" t="str">
        <f>VLOOKUP(E105,'#材料大全'!A:B,2,FALSE)</f>
        <v>元素共鸣项链</v>
      </c>
      <c r="I105" s="26" t="s">
        <v>225</v>
      </c>
    </row>
    <row r="106" spans="1:9">
      <c r="E106">
        <v>16060</v>
      </c>
      <c r="F106" s="26" t="str">
        <f>VLOOKUP(E106,'#材料大全'!A:B,2,FALSE)</f>
        <v>元素共鸣手镯</v>
      </c>
      <c r="I106" s="26" t="s">
        <v>225</v>
      </c>
    </row>
    <row r="107" spans="1:9">
      <c r="A107">
        <v>22</v>
      </c>
      <c r="B107" t="s">
        <v>2341</v>
      </c>
      <c r="C107">
        <v>4</v>
      </c>
      <c r="E107">
        <v>12011</v>
      </c>
      <c r="F107" s="26" t="str">
        <f>VLOOKUP(E107,'#材料大全'!A:B,2,FALSE)</f>
        <v>奥术帝国之杖</v>
      </c>
      <c r="G107">
        <v>3</v>
      </c>
      <c r="H107">
        <v>31044</v>
      </c>
      <c r="I107" s="26" t="s">
        <v>3894</v>
      </c>
    </row>
    <row r="108" spans="1:9">
      <c r="E108">
        <v>16061</v>
      </c>
      <c r="F108" s="26" t="str">
        <f>VLOOKUP(E108,'#材料大全'!A:B,2,FALSE)</f>
        <v>奥术帝国之帽</v>
      </c>
      <c r="G108">
        <v>5</v>
      </c>
      <c r="H108">
        <v>31045</v>
      </c>
      <c r="I108" s="26" t="s">
        <v>3895</v>
      </c>
    </row>
    <row r="109" spans="1:9">
      <c r="E109">
        <v>16062</v>
      </c>
      <c r="F109" s="26" t="str">
        <f>VLOOKUP(E109,'#材料大全'!A:B,2,FALSE)</f>
        <v>奥术帝国之袍</v>
      </c>
      <c r="G109">
        <v>6</v>
      </c>
      <c r="H109">
        <v>31046</v>
      </c>
      <c r="I109" s="26" t="s">
        <v>3896</v>
      </c>
    </row>
    <row r="110" spans="1:9">
      <c r="E110">
        <v>16063</v>
      </c>
      <c r="F110" s="26" t="str">
        <f>VLOOKUP(E110,'#材料大全'!A:B,2,FALSE)</f>
        <v>奥术帝国之靴</v>
      </c>
      <c r="I110" s="26" t="s">
        <v>225</v>
      </c>
    </row>
    <row r="111" spans="1:9">
      <c r="E111">
        <v>16064</v>
      </c>
      <c r="F111" s="26" t="str">
        <f>VLOOKUP(E111,'#材料大全'!A:B,2,FALSE)</f>
        <v>奥术帝国之戒</v>
      </c>
      <c r="I111" s="26" t="s">
        <v>225</v>
      </c>
    </row>
    <row r="112" spans="1:9">
      <c r="E112">
        <v>16065</v>
      </c>
      <c r="F112" s="26" t="str">
        <f>VLOOKUP(E112,'#材料大全'!A:B,2,FALSE)</f>
        <v>奥术帝国之链</v>
      </c>
      <c r="I112" s="26" t="s">
        <v>225</v>
      </c>
    </row>
    <row r="113" spans="1:9">
      <c r="E113">
        <v>16066</v>
      </c>
      <c r="F113" s="26" t="str">
        <f>VLOOKUP(E113,'#材料大全'!A:B,2,FALSE)</f>
        <v>奥术帝国之镯</v>
      </c>
      <c r="I113" s="26" t="s">
        <v>225</v>
      </c>
    </row>
    <row r="114" spans="1:9">
      <c r="A114">
        <v>23</v>
      </c>
      <c r="B114" t="s">
        <v>2342</v>
      </c>
      <c r="C114">
        <v>4</v>
      </c>
      <c r="E114">
        <v>12012</v>
      </c>
      <c r="F114" s="26" t="str">
        <f>VLOOKUP(E114,'#材料大全'!A:B,2,FALSE)</f>
        <v>雷罚灭世杖</v>
      </c>
      <c r="G114">
        <v>3</v>
      </c>
      <c r="H114">
        <v>31047</v>
      </c>
      <c r="I114" s="26" t="s">
        <v>3897</v>
      </c>
    </row>
    <row r="115" spans="1:9">
      <c r="E115">
        <v>16067</v>
      </c>
      <c r="F115" s="26" t="str">
        <f>VLOOKUP(E115,'#材料大全'!A:B,2,FALSE)</f>
        <v>蚀日无辉帽</v>
      </c>
      <c r="G115">
        <v>5</v>
      </c>
      <c r="H115">
        <v>31048</v>
      </c>
      <c r="I115" s="26" t="s">
        <v>3898</v>
      </c>
    </row>
    <row r="116" spans="1:9">
      <c r="E116">
        <v>16068</v>
      </c>
      <c r="F116" s="26" t="str">
        <f>VLOOKUP(E116,'#材料大全'!A:B,2,FALSE)</f>
        <v>残月惊天袍</v>
      </c>
      <c r="G116">
        <v>6</v>
      </c>
      <c r="H116">
        <v>31049</v>
      </c>
      <c r="I116" s="26" t="s">
        <v>3899</v>
      </c>
    </row>
    <row r="117" spans="1:9">
      <c r="E117">
        <v>16069</v>
      </c>
      <c r="F117" s="26" t="str">
        <f>VLOOKUP(E117,'#材料大全'!A:B,2,FALSE)</f>
        <v>闲云碎步靴</v>
      </c>
      <c r="I117" s="26" t="s">
        <v>225</v>
      </c>
    </row>
    <row r="118" spans="1:9">
      <c r="E118">
        <v>16070</v>
      </c>
      <c r="F118" s="26" t="str">
        <f>VLOOKUP(E118,'#材料大全'!A:B,2,FALSE)</f>
        <v>冰霜雪影戒</v>
      </c>
      <c r="I118" s="26" t="s">
        <v>225</v>
      </c>
    </row>
    <row r="119" spans="1:9">
      <c r="E119">
        <v>16071</v>
      </c>
      <c r="F119" s="26" t="str">
        <f>VLOOKUP(E119,'#材料大全'!A:B,2,FALSE)</f>
        <v>火殒灭炎链</v>
      </c>
      <c r="I119" s="26" t="s">
        <v>225</v>
      </c>
    </row>
    <row r="120" spans="1:9">
      <c r="E120">
        <v>16072</v>
      </c>
      <c r="F120" s="26" t="str">
        <f>VLOOKUP(E120,'#材料大全'!A:B,2,FALSE)</f>
        <v>暗影绝殇镯</v>
      </c>
      <c r="I120" s="26" t="s">
        <v>225</v>
      </c>
    </row>
    <row r="121" spans="1:9">
      <c r="A121">
        <v>24</v>
      </c>
      <c r="B121" t="s">
        <v>2343</v>
      </c>
      <c r="C121">
        <v>4</v>
      </c>
      <c r="E121">
        <v>12013</v>
      </c>
      <c r="F121" s="26" t="str">
        <f>VLOOKUP(E121,'#材料大全'!A:B,2,FALSE)</f>
        <v>混沌之源宝典</v>
      </c>
      <c r="G121">
        <v>3</v>
      </c>
      <c r="H121">
        <v>31050</v>
      </c>
      <c r="I121" s="26" t="s">
        <v>3900</v>
      </c>
    </row>
    <row r="122" spans="1:9">
      <c r="E122">
        <v>16073</v>
      </c>
      <c r="F122" s="26" t="str">
        <f>VLOOKUP(E122,'#材料大全'!A:B,2,FALSE)</f>
        <v>混沌之源头盔</v>
      </c>
      <c r="G122">
        <v>5</v>
      </c>
      <c r="H122">
        <v>31051</v>
      </c>
      <c r="I122" s="26" t="s">
        <v>3901</v>
      </c>
    </row>
    <row r="123" spans="1:9">
      <c r="E123">
        <v>16074</v>
      </c>
      <c r="F123" s="26" t="str">
        <f>VLOOKUP(E123,'#材料大全'!A:B,2,FALSE)</f>
        <v>混沌之源轻甲</v>
      </c>
      <c r="G123">
        <v>6</v>
      </c>
      <c r="H123">
        <v>31052</v>
      </c>
      <c r="I123" s="26" t="s">
        <v>3902</v>
      </c>
    </row>
    <row r="124" spans="1:9">
      <c r="E124">
        <v>16075</v>
      </c>
      <c r="F124" s="26" t="str">
        <f>VLOOKUP(E124,'#材料大全'!A:B,2,FALSE)</f>
        <v>混沌之源足具</v>
      </c>
      <c r="I124" s="26" t="s">
        <v>225</v>
      </c>
    </row>
    <row r="125" spans="1:9">
      <c r="E125">
        <v>16076</v>
      </c>
      <c r="F125" s="26" t="str">
        <f>VLOOKUP(E125,'#材料大全'!A:B,2,FALSE)</f>
        <v>混沌之源戒指</v>
      </c>
      <c r="I125" s="26" t="s">
        <v>225</v>
      </c>
    </row>
    <row r="126" spans="1:9">
      <c r="E126">
        <v>16077</v>
      </c>
      <c r="F126" s="26" t="str">
        <f>VLOOKUP(E126,'#材料大全'!A:B,2,FALSE)</f>
        <v>混沌之源项链</v>
      </c>
      <c r="I126" s="26" t="s">
        <v>225</v>
      </c>
    </row>
    <row r="127" spans="1:9">
      <c r="E127">
        <v>16078</v>
      </c>
      <c r="F127" s="26" t="str">
        <f>VLOOKUP(E127,'#材料大全'!A:B,2,FALSE)</f>
        <v>混沌之源手镯</v>
      </c>
      <c r="I127" s="26" t="s">
        <v>225</v>
      </c>
    </row>
    <row r="128" spans="1:9">
      <c r="A128">
        <v>25</v>
      </c>
      <c r="B128" t="s">
        <v>2344</v>
      </c>
      <c r="C128">
        <v>4</v>
      </c>
      <c r="E128">
        <v>12014</v>
      </c>
      <c r="F128" s="26" t="str">
        <f>VLOOKUP(E128,'#材料大全'!A:B,2,FALSE)</f>
        <v>末日天启之书</v>
      </c>
      <c r="G128">
        <v>3</v>
      </c>
      <c r="H128">
        <v>31053</v>
      </c>
      <c r="I128" s="26" t="s">
        <v>3903</v>
      </c>
    </row>
    <row r="129" spans="1:9">
      <c r="E129">
        <v>16079</v>
      </c>
      <c r="F129" s="26" t="str">
        <f>VLOOKUP(E129,'#材料大全'!A:B,2,FALSE)</f>
        <v>末日天启之盔</v>
      </c>
      <c r="G129">
        <v>5</v>
      </c>
      <c r="H129">
        <v>31054</v>
      </c>
      <c r="I129" s="26" t="s">
        <v>3904</v>
      </c>
    </row>
    <row r="130" spans="1:9">
      <c r="E130">
        <v>16080</v>
      </c>
      <c r="F130" s="26" t="str">
        <f>VLOOKUP(E130,'#材料大全'!A:B,2,FALSE)</f>
        <v>末日天启之甲</v>
      </c>
      <c r="G130">
        <v>6</v>
      </c>
      <c r="H130">
        <v>31055</v>
      </c>
      <c r="I130" s="26" t="s">
        <v>3905</v>
      </c>
    </row>
    <row r="131" spans="1:9">
      <c r="E131">
        <v>16081</v>
      </c>
      <c r="F131" s="26" t="str">
        <f>VLOOKUP(E131,'#材料大全'!A:B,2,FALSE)</f>
        <v>末日天启之靴</v>
      </c>
      <c r="I131" s="26" t="s">
        <v>225</v>
      </c>
    </row>
    <row r="132" spans="1:9">
      <c r="E132">
        <v>16082</v>
      </c>
      <c r="F132" s="26" t="str">
        <f>VLOOKUP(E132,'#材料大全'!A:B,2,FALSE)</f>
        <v>末日天启之戒</v>
      </c>
      <c r="I132" s="26" t="s">
        <v>225</v>
      </c>
    </row>
    <row r="133" spans="1:9">
      <c r="E133">
        <v>16083</v>
      </c>
      <c r="F133" s="26" t="str">
        <f>VLOOKUP(E133,'#材料大全'!A:B,2,FALSE)</f>
        <v>末日天启之链</v>
      </c>
      <c r="I133" s="26" t="s">
        <v>225</v>
      </c>
    </row>
    <row r="134" spans="1:9">
      <c r="E134">
        <v>16084</v>
      </c>
      <c r="F134" s="26" t="str">
        <f>VLOOKUP(E134,'#材料大全'!A:B,2,FALSE)</f>
        <v>末日天启之镯</v>
      </c>
      <c r="I134" s="26" t="s">
        <v>225</v>
      </c>
    </row>
    <row r="135" spans="1:9">
      <c r="A135">
        <v>26</v>
      </c>
      <c r="B135" t="s">
        <v>2345</v>
      </c>
      <c r="C135">
        <v>4</v>
      </c>
      <c r="E135">
        <v>12015</v>
      </c>
      <c r="F135" s="26" t="str">
        <f>VLOOKUP(E135,'#材料大全'!A:B,2,FALSE)</f>
        <v>博爱之心</v>
      </c>
      <c r="G135">
        <v>3</v>
      </c>
      <c r="H135">
        <v>31056</v>
      </c>
      <c r="I135" s="26" t="s">
        <v>6551</v>
      </c>
    </row>
    <row r="136" spans="1:9">
      <c r="E136">
        <v>16085</v>
      </c>
      <c r="F136" s="26" t="str">
        <f>VLOOKUP(E136,'#材料大全'!A:B,2,FALSE)</f>
        <v>傲慢之眼</v>
      </c>
      <c r="G136">
        <v>5</v>
      </c>
      <c r="H136">
        <v>31057</v>
      </c>
      <c r="I136" s="26" t="s">
        <v>3906</v>
      </c>
    </row>
    <row r="137" spans="1:9">
      <c r="E137">
        <v>16086</v>
      </c>
      <c r="F137" s="26" t="str">
        <f>VLOOKUP(E137,'#材料大全'!A:B,2,FALSE)</f>
        <v>贪婪之手</v>
      </c>
      <c r="G137">
        <v>6</v>
      </c>
      <c r="H137">
        <v>31058</v>
      </c>
      <c r="I137" s="26" t="s">
        <v>3907</v>
      </c>
    </row>
    <row r="138" spans="1:9">
      <c r="E138">
        <v>16087</v>
      </c>
      <c r="F138" s="26" t="str">
        <f>VLOOKUP(E138,'#材料大全'!A:B,2,FALSE)</f>
        <v>怠惰之足</v>
      </c>
      <c r="I138" s="26" t="s">
        <v>225</v>
      </c>
    </row>
    <row r="139" spans="1:9">
      <c r="E139">
        <v>16088</v>
      </c>
      <c r="F139" s="26" t="str">
        <f>VLOOKUP(E139,'#材料大全'!A:B,2,FALSE)</f>
        <v>愤怒之瞳</v>
      </c>
      <c r="I139" s="26" t="s">
        <v>225</v>
      </c>
    </row>
    <row r="140" spans="1:9">
      <c r="E140">
        <v>16089</v>
      </c>
      <c r="F140" s="26" t="str">
        <f>VLOOKUP(E140,'#材料大全'!A:B,2,FALSE)</f>
        <v>暴食之口</v>
      </c>
      <c r="I140" s="26" t="s">
        <v>225</v>
      </c>
    </row>
    <row r="141" spans="1:9">
      <c r="E141">
        <v>16090</v>
      </c>
      <c r="F141" s="26" t="str">
        <f>VLOOKUP(E141,'#材料大全'!A:B,2,FALSE)</f>
        <v>嫉妒之舌</v>
      </c>
      <c r="I141" s="26" t="s">
        <v>225</v>
      </c>
    </row>
    <row r="142" spans="1:9">
      <c r="A142">
        <v>27</v>
      </c>
      <c r="B142" t="s">
        <v>2346</v>
      </c>
      <c r="C142">
        <v>4</v>
      </c>
      <c r="E142">
        <v>12016</v>
      </c>
      <c r="F142" s="26" t="str">
        <f>VLOOKUP(E142,'#材料大全'!A:B,2,FALSE)</f>
        <v>光明使者典籍</v>
      </c>
      <c r="G142">
        <v>3</v>
      </c>
      <c r="H142">
        <v>31059</v>
      </c>
      <c r="I142" s="26" t="s">
        <v>3908</v>
      </c>
    </row>
    <row r="143" spans="1:9">
      <c r="E143">
        <v>16091</v>
      </c>
      <c r="F143" s="26" t="str">
        <f>VLOOKUP(E143,'#材料大全'!A:B,2,FALSE)</f>
        <v>光明顶</v>
      </c>
      <c r="G143">
        <v>5</v>
      </c>
      <c r="H143">
        <v>31060</v>
      </c>
      <c r="I143" s="26" t="s">
        <v>3909</v>
      </c>
    </row>
    <row r="144" spans="1:9">
      <c r="E144">
        <v>16092</v>
      </c>
      <c r="F144" s="26" t="str">
        <f>VLOOKUP(E144,'#材料大全'!A:B,2,FALSE)</f>
        <v>光明布袍</v>
      </c>
      <c r="G144">
        <v>6</v>
      </c>
      <c r="H144">
        <v>31061</v>
      </c>
      <c r="I144" s="26" t="s">
        <v>3910</v>
      </c>
    </row>
    <row r="145" spans="1:9">
      <c r="E145">
        <v>16093</v>
      </c>
      <c r="F145" s="26" t="str">
        <f>VLOOKUP(E145,'#材料大全'!A:B,2,FALSE)</f>
        <v>光明长筒靴</v>
      </c>
      <c r="I145" s="26" t="s">
        <v>225</v>
      </c>
    </row>
    <row r="146" spans="1:9">
      <c r="E146">
        <v>16094</v>
      </c>
      <c r="F146" s="26" t="str">
        <f>VLOOKUP(E146,'#材料大全'!A:B,2,FALSE)</f>
        <v>光明印戒</v>
      </c>
      <c r="I146" s="26" t="s">
        <v>225</v>
      </c>
    </row>
    <row r="147" spans="1:9">
      <c r="E147">
        <v>16095</v>
      </c>
      <c r="F147" s="26" t="str">
        <f>VLOOKUP(E147,'#材料大全'!A:B,2,FALSE)</f>
        <v>光明项链</v>
      </c>
      <c r="I147" s="26" t="s">
        <v>225</v>
      </c>
    </row>
    <row r="148" spans="1:9">
      <c r="E148">
        <v>16096</v>
      </c>
      <c r="F148" s="26" t="str">
        <f>VLOOKUP(E148,'#材料大全'!A:B,2,FALSE)</f>
        <v>光明手链</v>
      </c>
      <c r="I148" s="26" t="s">
        <v>225</v>
      </c>
    </row>
    <row r="149" spans="1:9">
      <c r="A149">
        <v>28</v>
      </c>
      <c r="B149" t="s">
        <v>2347</v>
      </c>
      <c r="C149">
        <v>4</v>
      </c>
      <c r="E149">
        <v>12017</v>
      </c>
      <c r="F149" s="26" t="str">
        <f>VLOOKUP(E149,'#材料大全'!A:B,2,FALSE)</f>
        <v>圣职者的祷告书</v>
      </c>
      <c r="G149">
        <v>3</v>
      </c>
      <c r="H149">
        <v>31062</v>
      </c>
      <c r="I149" s="26" t="s">
        <v>3911</v>
      </c>
    </row>
    <row r="150" spans="1:9">
      <c r="E150">
        <v>16097</v>
      </c>
      <c r="F150" s="26" t="str">
        <f>VLOOKUP(E150,'#材料大全'!A:B,2,FALSE)</f>
        <v>神圣之冠</v>
      </c>
      <c r="G150">
        <v>5</v>
      </c>
      <c r="H150">
        <v>31063</v>
      </c>
      <c r="I150" s="26" t="s">
        <v>3912</v>
      </c>
    </row>
    <row r="151" spans="1:9">
      <c r="E151">
        <v>16098</v>
      </c>
      <c r="F151" s="26" t="str">
        <f>VLOOKUP(E151,'#材料大全'!A:B,2,FALSE)</f>
        <v>神圣法衣</v>
      </c>
      <c r="G151">
        <v>6</v>
      </c>
      <c r="H151">
        <v>31064</v>
      </c>
      <c r="I151" s="26" t="s">
        <v>3913</v>
      </c>
    </row>
    <row r="152" spans="1:9">
      <c r="E152">
        <v>16099</v>
      </c>
      <c r="F152" s="26" t="str">
        <f>VLOOKUP(E152,'#材料大全'!A:B,2,FALSE)</f>
        <v>神圣绑腿</v>
      </c>
      <c r="I152" s="26" t="s">
        <v>225</v>
      </c>
    </row>
    <row r="153" spans="1:9">
      <c r="E153">
        <v>16100</v>
      </c>
      <c r="F153" s="26" t="str">
        <f>VLOOKUP(E153,'#材料大全'!A:B,2,FALSE)</f>
        <v>神圣能量指环</v>
      </c>
      <c r="I153" s="26" t="s">
        <v>225</v>
      </c>
    </row>
    <row r="154" spans="1:9">
      <c r="E154">
        <v>16101</v>
      </c>
      <c r="F154" s="26" t="str">
        <f>VLOOKUP(E154,'#材料大全'!A:B,2,FALSE)</f>
        <v>神圣金项链</v>
      </c>
      <c r="I154" s="26" t="s">
        <v>225</v>
      </c>
    </row>
    <row r="155" spans="1:9">
      <c r="E155">
        <v>16102</v>
      </c>
      <c r="F155" s="26" t="str">
        <f>VLOOKUP(E155,'#材料大全'!A:B,2,FALSE)</f>
        <v>神圣护手</v>
      </c>
      <c r="I155" s="26" t="s">
        <v>225</v>
      </c>
    </row>
    <row r="156" spans="1:9">
      <c r="A156">
        <v>29</v>
      </c>
      <c r="B156" t="s">
        <v>2348</v>
      </c>
      <c r="C156">
        <v>4</v>
      </c>
      <c r="E156">
        <v>12018</v>
      </c>
      <c r="F156" s="26" t="str">
        <f>VLOOKUP(E156,'#材料大全'!A:B,2,FALSE)</f>
        <v>启示录</v>
      </c>
      <c r="G156">
        <v>3</v>
      </c>
      <c r="H156">
        <v>31065</v>
      </c>
      <c r="I156" s="26" t="s">
        <v>3914</v>
      </c>
    </row>
    <row r="157" spans="1:9">
      <c r="E157">
        <v>16103</v>
      </c>
      <c r="F157" s="26" t="str">
        <f>VLOOKUP(E157,'#材料大全'!A:B,2,FALSE)</f>
        <v>天罚</v>
      </c>
      <c r="G157">
        <v>5</v>
      </c>
      <c r="H157">
        <v>31066</v>
      </c>
      <c r="I157" s="26" t="s">
        <v>3915</v>
      </c>
    </row>
    <row r="158" spans="1:9">
      <c r="E158">
        <v>16104</v>
      </c>
      <c r="F158" s="26" t="str">
        <f>VLOOKUP(E158,'#材料大全'!A:B,2,FALSE)</f>
        <v>审判之姿</v>
      </c>
      <c r="G158">
        <v>6</v>
      </c>
      <c r="H158">
        <v>31067</v>
      </c>
      <c r="I158" s="26" t="s">
        <v>3916</v>
      </c>
    </row>
    <row r="159" spans="1:9">
      <c r="E159">
        <v>16105</v>
      </c>
      <c r="F159" s="26" t="str">
        <f>VLOOKUP(E159,'#材料大全'!A:B,2,FALSE)</f>
        <v>堕落的步伐</v>
      </c>
      <c r="I159" s="26" t="s">
        <v>225</v>
      </c>
    </row>
    <row r="160" spans="1:9">
      <c r="E160">
        <v>16106</v>
      </c>
      <c r="F160" s="26" t="str">
        <f>VLOOKUP(E160,'#材料大全'!A:B,2,FALSE)</f>
        <v>疯狂的低语</v>
      </c>
      <c r="I160" s="26" t="s">
        <v>225</v>
      </c>
    </row>
    <row r="161" spans="1:9">
      <c r="E161">
        <v>16107</v>
      </c>
      <c r="F161" s="26" t="str">
        <f>VLOOKUP(E161,'#材料大全'!A:B,2,FALSE)</f>
        <v>祭司之证</v>
      </c>
      <c r="I161" s="26" t="s">
        <v>225</v>
      </c>
    </row>
    <row r="162" spans="1:9">
      <c r="E162">
        <v>16108</v>
      </c>
      <c r="F162" s="26" t="str">
        <f>VLOOKUP(E162,'#材料大全'!A:B,2,FALSE)</f>
        <v>理智束腕</v>
      </c>
      <c r="I162" s="26" t="s">
        <v>225</v>
      </c>
    </row>
    <row r="163" spans="1:9">
      <c r="A163">
        <v>30</v>
      </c>
      <c r="B163" t="s">
        <v>2349</v>
      </c>
      <c r="C163">
        <v>4</v>
      </c>
      <c r="E163">
        <v>12019</v>
      </c>
      <c r="F163" s="26" t="str">
        <f>VLOOKUP(E163,'#材料大全'!A:B,2,FALSE)</f>
        <v>无尽杀机匕首</v>
      </c>
      <c r="G163">
        <v>3</v>
      </c>
      <c r="H163">
        <v>31068</v>
      </c>
      <c r="I163" s="26" t="s">
        <v>3917</v>
      </c>
    </row>
    <row r="164" spans="1:9">
      <c r="E164">
        <v>16109</v>
      </c>
      <c r="F164" s="26" t="str">
        <f>VLOOKUP(E164,'#材料大全'!A:B,2,FALSE)</f>
        <v>无尽杀机面罩</v>
      </c>
      <c r="G164">
        <v>5</v>
      </c>
      <c r="H164">
        <v>31069</v>
      </c>
      <c r="I164" s="26" t="s">
        <v>3918</v>
      </c>
    </row>
    <row r="165" spans="1:9">
      <c r="E165">
        <v>16110</v>
      </c>
      <c r="F165" s="26" t="str">
        <f>VLOOKUP(E165,'#材料大全'!A:B,2,FALSE)</f>
        <v>无尽杀机胸甲</v>
      </c>
      <c r="G165">
        <v>6</v>
      </c>
      <c r="H165">
        <v>31070</v>
      </c>
      <c r="I165" s="26" t="s">
        <v>3919</v>
      </c>
    </row>
    <row r="166" spans="1:9">
      <c r="E166">
        <v>16111</v>
      </c>
      <c r="F166" s="26" t="str">
        <f>VLOOKUP(E166,'#材料大全'!A:B,2,FALSE)</f>
        <v>无尽杀机护腿</v>
      </c>
      <c r="I166" s="26" t="s">
        <v>225</v>
      </c>
    </row>
    <row r="167" spans="1:9">
      <c r="E167">
        <v>16112</v>
      </c>
      <c r="F167" s="26" t="str">
        <f>VLOOKUP(E167,'#材料大全'!A:B,2,FALSE)</f>
        <v>无尽杀机戒指</v>
      </c>
      <c r="I167" s="26" t="s">
        <v>225</v>
      </c>
    </row>
    <row r="168" spans="1:9">
      <c r="E168">
        <v>16113</v>
      </c>
      <c r="F168" s="26" t="str">
        <f>VLOOKUP(E168,'#材料大全'!A:B,2,FALSE)</f>
        <v>无尽杀机项链</v>
      </c>
      <c r="I168" s="26" t="s">
        <v>225</v>
      </c>
    </row>
    <row r="169" spans="1:9">
      <c r="E169">
        <v>16114</v>
      </c>
      <c r="F169" s="26" t="str">
        <f>VLOOKUP(E169,'#材料大全'!A:B,2,FALSE)</f>
        <v>无尽杀机手镯</v>
      </c>
      <c r="I169" s="26" t="s">
        <v>225</v>
      </c>
    </row>
    <row r="170" spans="1:9">
      <c r="A170">
        <v>31</v>
      </c>
      <c r="B170" t="s">
        <v>2350</v>
      </c>
      <c r="C170">
        <v>4</v>
      </c>
      <c r="E170">
        <v>12020</v>
      </c>
      <c r="F170" s="26" t="str">
        <f>VLOOKUP(E170,'#材料大全'!A:B,2,FALSE)</f>
        <v>地狱的第三把刀</v>
      </c>
      <c r="G170">
        <v>3</v>
      </c>
      <c r="H170">
        <v>31071</v>
      </c>
      <c r="I170" s="26" t="s">
        <v>3920</v>
      </c>
    </row>
    <row r="171" spans="1:9">
      <c r="E171">
        <v>16115</v>
      </c>
      <c r="F171" s="26" t="str">
        <f>VLOOKUP(E171,'#材料大全'!A:B,2,FALSE)</f>
        <v>地狱之眼</v>
      </c>
      <c r="G171">
        <v>5</v>
      </c>
      <c r="H171">
        <v>31072</v>
      </c>
      <c r="I171" s="26" t="s">
        <v>3921</v>
      </c>
    </row>
    <row r="172" spans="1:9">
      <c r="E172">
        <v>16116</v>
      </c>
      <c r="F172" s="26" t="str">
        <f>VLOOKUP(E172,'#材料大全'!A:B,2,FALSE)</f>
        <v>地狱之缚</v>
      </c>
      <c r="G172">
        <v>6</v>
      </c>
      <c r="H172">
        <v>31073</v>
      </c>
      <c r="I172" s="26" t="s">
        <v>3922</v>
      </c>
    </row>
    <row r="173" spans="1:9">
      <c r="E173">
        <v>16117</v>
      </c>
      <c r="F173" s="26" t="str">
        <f>VLOOKUP(E173,'#材料大全'!A:B,2,FALSE)</f>
        <v>地狱之速</v>
      </c>
      <c r="I173" s="26" t="s">
        <v>225</v>
      </c>
    </row>
    <row r="174" spans="1:9">
      <c r="E174">
        <v>16118</v>
      </c>
      <c r="F174" s="26" t="str">
        <f>VLOOKUP(E174,'#材料大全'!A:B,2,FALSE)</f>
        <v>地狱炎金指环</v>
      </c>
      <c r="I174" s="26" t="s">
        <v>225</v>
      </c>
    </row>
    <row r="175" spans="1:9">
      <c r="E175">
        <v>16119</v>
      </c>
      <c r="F175" s="26" t="str">
        <f>VLOOKUP(E175,'#材料大全'!A:B,2,FALSE)</f>
        <v>地狱大门钥匙</v>
      </c>
      <c r="I175" s="26" t="s">
        <v>225</v>
      </c>
    </row>
    <row r="176" spans="1:9">
      <c r="E176">
        <v>16120</v>
      </c>
      <c r="F176" s="26" t="str">
        <f>VLOOKUP(E176,'#材料大全'!A:B,2,FALSE)</f>
        <v>地狱锁链</v>
      </c>
      <c r="I176" s="26" t="s">
        <v>225</v>
      </c>
    </row>
    <row r="177" spans="1:9">
      <c r="A177">
        <v>32</v>
      </c>
      <c r="B177" t="s">
        <v>2351</v>
      </c>
      <c r="C177">
        <v>4</v>
      </c>
      <c r="E177">
        <v>12021</v>
      </c>
      <c r="F177" s="26" t="str">
        <f>VLOOKUP(E177,'#材料大全'!A:B,2,FALSE)</f>
        <v>血棘</v>
      </c>
      <c r="G177">
        <v>3</v>
      </c>
      <c r="H177">
        <v>31074</v>
      </c>
      <c r="I177" s="26" t="s">
        <v>3923</v>
      </c>
    </row>
    <row r="178" spans="1:9">
      <c r="E178">
        <v>16121</v>
      </c>
      <c r="F178" s="26" t="str">
        <f>VLOOKUP(E178,'#材料大全'!A:B,2,FALSE)</f>
        <v>虚无面具</v>
      </c>
      <c r="G178">
        <v>5</v>
      </c>
      <c r="H178">
        <v>31075</v>
      </c>
      <c r="I178" s="26" t="s">
        <v>3924</v>
      </c>
    </row>
    <row r="179" spans="1:9">
      <c r="E179">
        <v>16122</v>
      </c>
      <c r="F179" s="26" t="str">
        <f>VLOOKUP(E179,'#材料大全'!A:B,2,FALSE)</f>
        <v>鲜血伪装</v>
      </c>
      <c r="G179">
        <v>6</v>
      </c>
      <c r="H179">
        <v>31076</v>
      </c>
      <c r="I179" s="26" t="s">
        <v>3925</v>
      </c>
    </row>
    <row r="180" spans="1:9">
      <c r="E180">
        <v>16123</v>
      </c>
      <c r="F180" s="26" t="str">
        <f>VLOOKUP(E180,'#材料大全'!A:B,2,FALSE)</f>
        <v>静谧</v>
      </c>
      <c r="I180" s="26" t="s">
        <v>225</v>
      </c>
    </row>
    <row r="181" spans="1:9">
      <c r="E181">
        <v>16124</v>
      </c>
      <c r="F181" s="26" t="str">
        <f>VLOOKUP(E181,'#材料大全'!A:B,2,FALSE)</f>
        <v>轮回灌注</v>
      </c>
      <c r="I181" s="26" t="s">
        <v>225</v>
      </c>
    </row>
    <row r="182" spans="1:9">
      <c r="E182">
        <v>16125</v>
      </c>
      <c r="F182" s="26" t="str">
        <f>VLOOKUP(E182,'#材料大全'!A:B,2,FALSE)</f>
        <v>限刻的十字架</v>
      </c>
      <c r="I182" s="26" t="s">
        <v>225</v>
      </c>
    </row>
    <row r="183" spans="1:9">
      <c r="E183">
        <v>16126</v>
      </c>
      <c r="F183" s="26" t="str">
        <f>VLOOKUP(E183,'#材料大全'!A:B,2,FALSE)</f>
        <v>咒腕</v>
      </c>
      <c r="I183" s="26" t="s">
        <v>225</v>
      </c>
    </row>
    <row r="184" spans="1:9">
      <c r="A184">
        <v>33</v>
      </c>
      <c r="B184" t="s">
        <v>2352</v>
      </c>
      <c r="C184">
        <v>4</v>
      </c>
      <c r="E184">
        <v>12022</v>
      </c>
      <c r="F184" s="26" t="str">
        <f>VLOOKUP(E184,'#材料大全'!A:B,2,FALSE)</f>
        <v>亡魂之音</v>
      </c>
      <c r="G184">
        <v>3</v>
      </c>
      <c r="H184">
        <v>31077</v>
      </c>
      <c r="I184" s="26" t="s">
        <v>3926</v>
      </c>
    </row>
    <row r="185" spans="1:9">
      <c r="E185">
        <v>16127</v>
      </c>
      <c r="F185" s="26" t="str">
        <f>VLOOKUP(E185,'#材料大全'!A:B,2,FALSE)</f>
        <v>亡魂的惊悚</v>
      </c>
      <c r="G185">
        <v>5</v>
      </c>
      <c r="H185">
        <v>31078</v>
      </c>
      <c r="I185" s="26" t="s">
        <v>3927</v>
      </c>
    </row>
    <row r="186" spans="1:9">
      <c r="E186">
        <v>16128</v>
      </c>
      <c r="F186" s="26" t="str">
        <f>VLOOKUP(E186,'#材料大全'!A:B,2,FALSE)</f>
        <v>亡魂的欺凌</v>
      </c>
      <c r="G186">
        <v>6</v>
      </c>
      <c r="H186">
        <v>31079</v>
      </c>
      <c r="I186" s="26" t="s">
        <v>3928</v>
      </c>
    </row>
    <row r="187" spans="1:9">
      <c r="E187">
        <v>16129</v>
      </c>
      <c r="F187" s="26" t="str">
        <f>VLOOKUP(E187,'#材料大全'!A:B,2,FALSE)</f>
        <v>亡魂的纠缠</v>
      </c>
      <c r="I187" s="26" t="s">
        <v>225</v>
      </c>
    </row>
    <row r="188" spans="1:9">
      <c r="E188">
        <v>16130</v>
      </c>
      <c r="F188" s="26" t="str">
        <f>VLOOKUP(E188,'#材料大全'!A:B,2,FALSE)</f>
        <v>亡魂的回响</v>
      </c>
      <c r="I188" s="26" t="s">
        <v>225</v>
      </c>
    </row>
    <row r="189" spans="1:9">
      <c r="E189">
        <v>16131</v>
      </c>
      <c r="F189" s="26" t="str">
        <f>VLOOKUP(E189,'#材料大全'!A:B,2,FALSE)</f>
        <v>亡魂的束缚</v>
      </c>
      <c r="I189" s="26" t="s">
        <v>225</v>
      </c>
    </row>
    <row r="190" spans="1:9">
      <c r="E190">
        <v>16132</v>
      </c>
      <c r="F190" s="26" t="str">
        <f>VLOOKUP(E190,'#材料大全'!A:B,2,FALSE)</f>
        <v>亡魂的诡诈</v>
      </c>
      <c r="I190" s="26" t="s">
        <v>225</v>
      </c>
    </row>
    <row r="191" spans="1:9">
      <c r="A191">
        <v>34</v>
      </c>
      <c r="B191" t="s">
        <v>2353</v>
      </c>
      <c r="C191">
        <v>4</v>
      </c>
      <c r="E191">
        <v>12023</v>
      </c>
      <c r="F191" s="26" t="str">
        <f>VLOOKUP(E191,'#材料大全'!A:B,2,FALSE)</f>
        <v>狂热</v>
      </c>
      <c r="G191">
        <v>3</v>
      </c>
      <c r="H191">
        <v>31080</v>
      </c>
      <c r="I191" s="26" t="s">
        <v>3929</v>
      </c>
    </row>
    <row r="192" spans="1:9">
      <c r="E192">
        <v>16133</v>
      </c>
      <c r="F192" s="26" t="str">
        <f>VLOOKUP(E192,'#材料大全'!A:B,2,FALSE)</f>
        <v>教徒巫帽</v>
      </c>
      <c r="G192">
        <v>5</v>
      </c>
      <c r="H192">
        <v>31081</v>
      </c>
      <c r="I192" s="26" t="s">
        <v>3930</v>
      </c>
    </row>
    <row r="193" spans="1:9">
      <c r="E193">
        <v>16134</v>
      </c>
      <c r="F193" s="26" t="str">
        <f>VLOOKUP(E193,'#材料大全'!A:B,2,FALSE)</f>
        <v>教徒长袍</v>
      </c>
      <c r="G193">
        <v>6</v>
      </c>
      <c r="H193">
        <v>31082</v>
      </c>
      <c r="I193" s="26" t="s">
        <v>3931</v>
      </c>
    </row>
    <row r="194" spans="1:9">
      <c r="E194">
        <v>16135</v>
      </c>
      <c r="F194" s="26" t="str">
        <f>VLOOKUP(E194,'#材料大全'!A:B,2,FALSE)</f>
        <v>教徒皮靴</v>
      </c>
      <c r="I194" s="26" t="s">
        <v>225</v>
      </c>
    </row>
    <row r="195" spans="1:9">
      <c r="E195">
        <v>16136</v>
      </c>
      <c r="F195" s="26" t="str">
        <f>VLOOKUP(E195,'#材料大全'!A:B,2,FALSE)</f>
        <v>教徒印记</v>
      </c>
      <c r="I195" s="26" t="s">
        <v>225</v>
      </c>
    </row>
    <row r="196" spans="1:9">
      <c r="E196">
        <v>16137</v>
      </c>
      <c r="F196" s="26" t="str">
        <f>VLOOKUP(E196,'#材料大全'!A:B,2,FALSE)</f>
        <v>教徒十字</v>
      </c>
      <c r="I196" s="26" t="s">
        <v>225</v>
      </c>
    </row>
    <row r="197" spans="1:9">
      <c r="E197">
        <v>16138</v>
      </c>
      <c r="F197" s="26" t="str">
        <f>VLOOKUP(E197,'#材料大全'!A:B,2,FALSE)</f>
        <v>教徒咒令</v>
      </c>
      <c r="I197" s="26" t="s">
        <v>225</v>
      </c>
    </row>
    <row r="198" spans="1:9">
      <c r="A198">
        <v>35</v>
      </c>
      <c r="B198" t="s">
        <v>2354</v>
      </c>
      <c r="C198">
        <v>4</v>
      </c>
      <c r="E198">
        <v>12024</v>
      </c>
      <c r="F198" s="26" t="str">
        <f>VLOOKUP(E198,'#材料大全'!A:B,2,FALSE)</f>
        <v>骷髅水晶法杖</v>
      </c>
      <c r="G198">
        <v>3</v>
      </c>
      <c r="H198">
        <v>31083</v>
      </c>
      <c r="I198" s="26" t="s">
        <v>3932</v>
      </c>
    </row>
    <row r="199" spans="1:9">
      <c r="E199">
        <v>16139</v>
      </c>
      <c r="F199" s="26" t="str">
        <f>VLOOKUP(E199,'#材料大全'!A:B,2,FALSE)</f>
        <v>观死</v>
      </c>
      <c r="G199">
        <v>5</v>
      </c>
      <c r="H199">
        <v>31084</v>
      </c>
      <c r="I199" s="26" t="s">
        <v>3933</v>
      </c>
    </row>
    <row r="200" spans="1:9">
      <c r="E200">
        <v>16140</v>
      </c>
      <c r="F200" s="26" t="str">
        <f>VLOOKUP(E200,'#材料大全'!A:B,2,FALSE)</f>
        <v>裹尸布</v>
      </c>
      <c r="G200">
        <v>6</v>
      </c>
      <c r="H200">
        <v>31085</v>
      </c>
      <c r="I200" s="26" t="s">
        <v>3934</v>
      </c>
    </row>
    <row r="201" spans="1:9">
      <c r="E201">
        <v>16141</v>
      </c>
      <c r="F201" s="26" t="str">
        <f>VLOOKUP(E201,'#材料大全'!A:B,2,FALSE)</f>
        <v>灵魂漂移</v>
      </c>
      <c r="I201" s="26" t="s">
        <v>225</v>
      </c>
    </row>
    <row r="202" spans="1:9">
      <c r="E202">
        <v>16142</v>
      </c>
      <c r="F202" s="26" t="str">
        <f>VLOOKUP(E202,'#材料大全'!A:B,2,FALSE)</f>
        <v>通灵</v>
      </c>
      <c r="I202" s="26" t="s">
        <v>225</v>
      </c>
    </row>
    <row r="203" spans="1:9">
      <c r="E203">
        <v>16143</v>
      </c>
      <c r="F203" s="26" t="str">
        <f>VLOOKUP(E203,'#材料大全'!A:B,2,FALSE)</f>
        <v>镇魂</v>
      </c>
      <c r="I203" s="26" t="s">
        <v>225</v>
      </c>
    </row>
    <row r="204" spans="1:9">
      <c r="E204">
        <v>16144</v>
      </c>
      <c r="F204" s="26" t="str">
        <f>VLOOKUP(E204,'#材料大全'!A:B,2,FALSE)</f>
        <v>转生</v>
      </c>
      <c r="I204" s="26" t="s">
        <v>225</v>
      </c>
    </row>
    <row r="205" spans="1:9">
      <c r="A205">
        <v>36</v>
      </c>
      <c r="B205" t="s">
        <v>2355</v>
      </c>
      <c r="C205">
        <v>4</v>
      </c>
      <c r="E205">
        <v>12025</v>
      </c>
      <c r="F205" s="26" t="str">
        <f>VLOOKUP(E205,'#材料大全'!A:B,2,FALSE)</f>
        <v>战地巨盾</v>
      </c>
      <c r="G205">
        <v>3</v>
      </c>
      <c r="H205">
        <v>31086</v>
      </c>
      <c r="I205" s="26" t="s">
        <v>3935</v>
      </c>
    </row>
    <row r="206" spans="1:9">
      <c r="E206">
        <v>16145</v>
      </c>
      <c r="F206" s="26" t="str">
        <f>VLOOKUP(E206,'#材料大全'!A:B,2,FALSE)</f>
        <v>战地重盔</v>
      </c>
      <c r="G206">
        <v>5</v>
      </c>
      <c r="H206">
        <v>31087</v>
      </c>
      <c r="I206" s="26" t="s">
        <v>3936</v>
      </c>
    </row>
    <row r="207" spans="1:9">
      <c r="E207">
        <v>16146</v>
      </c>
      <c r="F207" s="26" t="str">
        <f>VLOOKUP(E207,'#材料大全'!A:B,2,FALSE)</f>
        <v>战地铁甲</v>
      </c>
      <c r="G207">
        <v>6</v>
      </c>
      <c r="H207">
        <v>31088</v>
      </c>
      <c r="I207" s="26" t="s">
        <v>3937</v>
      </c>
    </row>
    <row r="208" spans="1:9">
      <c r="E208">
        <v>16147</v>
      </c>
      <c r="F208" s="26" t="str">
        <f>VLOOKUP(E208,'#材料大全'!A:B,2,FALSE)</f>
        <v>战地钢胫</v>
      </c>
      <c r="I208" s="26" t="s">
        <v>225</v>
      </c>
    </row>
    <row r="209" spans="1:9">
      <c r="E209">
        <v>16148</v>
      </c>
      <c r="F209" s="26" t="str">
        <f>VLOOKUP(E209,'#材料大全'!A:B,2,FALSE)</f>
        <v>战地铁戒</v>
      </c>
      <c r="I209" s="26" t="s">
        <v>225</v>
      </c>
    </row>
    <row r="210" spans="1:9">
      <c r="E210">
        <v>16149</v>
      </c>
      <c r="F210" s="26" t="str">
        <f>VLOOKUP(E210,'#材料大全'!A:B,2,FALSE)</f>
        <v>战地铭牌</v>
      </c>
      <c r="I210" s="26" t="s">
        <v>225</v>
      </c>
    </row>
    <row r="211" spans="1:9">
      <c r="E211">
        <v>16150</v>
      </c>
      <c r="F211" s="26" t="str">
        <f>VLOOKUP(E211,'#材料大全'!A:B,2,FALSE)</f>
        <v>战地护腕</v>
      </c>
      <c r="I211" s="26" t="s">
        <v>225</v>
      </c>
    </row>
    <row r="212" spans="1:9">
      <c r="A212">
        <v>37</v>
      </c>
      <c r="B212" t="s">
        <v>2356</v>
      </c>
      <c r="C212">
        <v>4</v>
      </c>
      <c r="E212">
        <v>12026</v>
      </c>
      <c r="F212" s="26" t="str">
        <f>VLOOKUP(E212,'#材料大全'!A:B,2,FALSE)</f>
        <v>复仇之怒</v>
      </c>
      <c r="G212">
        <v>3</v>
      </c>
      <c r="H212">
        <v>31089</v>
      </c>
      <c r="I212" s="26" t="s">
        <v>3938</v>
      </c>
    </row>
    <row r="213" spans="1:9">
      <c r="E213">
        <v>16151</v>
      </c>
      <c r="F213" s="26" t="str">
        <f>VLOOKUP(E213,'#材料大全'!A:B,2,FALSE)</f>
        <v>复仇之眼</v>
      </c>
      <c r="G213">
        <v>5</v>
      </c>
      <c r="H213">
        <v>31090</v>
      </c>
      <c r="I213" s="26" t="s">
        <v>3939</v>
      </c>
    </row>
    <row r="214" spans="1:9">
      <c r="E214">
        <v>16152</v>
      </c>
      <c r="F214" s="26" t="str">
        <f>VLOOKUP(E214,'#材料大全'!A:B,2,FALSE)</f>
        <v>复仇之欲</v>
      </c>
      <c r="G214">
        <v>6</v>
      </c>
      <c r="H214">
        <v>31091</v>
      </c>
      <c r="I214" s="26" t="s">
        <v>3940</v>
      </c>
    </row>
    <row r="215" spans="1:9">
      <c r="E215">
        <v>16153</v>
      </c>
      <c r="F215" s="26" t="str">
        <f>VLOOKUP(E215,'#材料大全'!A:B,2,FALSE)</f>
        <v>复仇之路</v>
      </c>
      <c r="I215" s="26" t="s">
        <v>225</v>
      </c>
    </row>
    <row r="216" spans="1:9">
      <c r="E216">
        <v>16154</v>
      </c>
      <c r="F216" s="26" t="str">
        <f>VLOOKUP(E216,'#材料大全'!A:B,2,FALSE)</f>
        <v>复仇的渴望</v>
      </c>
      <c r="I216" s="26" t="s">
        <v>225</v>
      </c>
    </row>
    <row r="217" spans="1:9">
      <c r="E217">
        <v>16155</v>
      </c>
      <c r="F217" s="26" t="str">
        <f>VLOOKUP(E217,'#材料大全'!A:B,2,FALSE)</f>
        <v>复仇的决心</v>
      </c>
      <c r="I217" s="26" t="s">
        <v>225</v>
      </c>
    </row>
    <row r="218" spans="1:9">
      <c r="E218">
        <v>16156</v>
      </c>
      <c r="F218" s="26" t="str">
        <f>VLOOKUP(E218,'#材料大全'!A:B,2,FALSE)</f>
        <v>复仇的诅咒</v>
      </c>
      <c r="I218" s="26" t="s">
        <v>225</v>
      </c>
    </row>
    <row r="219" spans="1:9">
      <c r="A219">
        <v>38</v>
      </c>
      <c r="B219" t="s">
        <v>2357</v>
      </c>
      <c r="C219">
        <v>4</v>
      </c>
      <c r="E219">
        <v>12027</v>
      </c>
      <c r="F219" s="26" t="str">
        <f>VLOOKUP(E219,'#材料大全'!A:B,2,FALSE)</f>
        <v>龙血壁垒</v>
      </c>
      <c r="G219">
        <v>3</v>
      </c>
      <c r="H219">
        <v>31092</v>
      </c>
      <c r="I219" s="26" t="s">
        <v>3941</v>
      </c>
    </row>
    <row r="220" spans="1:9">
      <c r="E220">
        <v>16157</v>
      </c>
      <c r="F220" s="26" t="str">
        <f>VLOOKUP(E220,'#材料大全'!A:B,2,FALSE)</f>
        <v>怒冠</v>
      </c>
      <c r="G220">
        <v>5</v>
      </c>
      <c r="H220">
        <v>31093</v>
      </c>
      <c r="I220" s="26" t="s">
        <v>3942</v>
      </c>
    </row>
    <row r="221" spans="1:9">
      <c r="E221">
        <v>16158</v>
      </c>
      <c r="F221" s="26" t="str">
        <f>VLOOKUP(E221,'#材料大全'!A:B,2,FALSE)</f>
        <v>鲜血拥抱</v>
      </c>
      <c r="G221">
        <v>6</v>
      </c>
      <c r="H221">
        <v>31094</v>
      </c>
      <c r="I221" s="26" t="s">
        <v>3943</v>
      </c>
    </row>
    <row r="222" spans="1:9">
      <c r="E222">
        <v>16159</v>
      </c>
      <c r="F222" s="26" t="str">
        <f>VLOOKUP(E222,'#材料大全'!A:B,2,FALSE)</f>
        <v>血足</v>
      </c>
      <c r="I222" s="26" t="s">
        <v>225</v>
      </c>
    </row>
    <row r="223" spans="1:9">
      <c r="E223">
        <v>16160</v>
      </c>
      <c r="F223" s="26" t="str">
        <f>VLOOKUP(E223,'#材料大全'!A:B,2,FALSE)</f>
        <v>鲜血继承者</v>
      </c>
      <c r="I223" s="26" t="s">
        <v>225</v>
      </c>
    </row>
    <row r="224" spans="1:9">
      <c r="E224">
        <v>16161</v>
      </c>
      <c r="F224" s="26" t="str">
        <f>VLOOKUP(E224,'#材料大全'!A:B,2,FALSE)</f>
        <v>家族的信条</v>
      </c>
      <c r="I224" s="26" t="s">
        <v>225</v>
      </c>
    </row>
    <row r="225" spans="1:9">
      <c r="E225">
        <v>16162</v>
      </c>
      <c r="F225" s="26" t="str">
        <f>VLOOKUP(E225,'#材料大全'!A:B,2,FALSE)</f>
        <v>远古诅咒</v>
      </c>
      <c r="I225" s="26" t="s">
        <v>225</v>
      </c>
    </row>
    <row r="226" spans="1:9">
      <c r="A226">
        <v>39</v>
      </c>
      <c r="B226" t="s">
        <v>2358</v>
      </c>
      <c r="C226">
        <v>4</v>
      </c>
      <c r="E226">
        <v>12028</v>
      </c>
      <c r="F226" s="26" t="str">
        <f>VLOOKUP(E226,'#材料大全'!A:B,2,FALSE)</f>
        <v>华丽演出的剧本</v>
      </c>
      <c r="G226">
        <v>3</v>
      </c>
      <c r="H226">
        <v>31095</v>
      </c>
      <c r="I226" s="26" t="s">
        <v>3944</v>
      </c>
    </row>
    <row r="227" spans="1:9">
      <c r="E227">
        <v>16163</v>
      </c>
      <c r="F227" s="26" t="str">
        <f>VLOOKUP(E227,'#材料大全'!A:B,2,FALSE)</f>
        <v>华冠</v>
      </c>
      <c r="G227">
        <v>5</v>
      </c>
      <c r="H227">
        <v>31096</v>
      </c>
      <c r="I227" s="26" t="s">
        <v>3945</v>
      </c>
    </row>
    <row r="228" spans="1:9">
      <c r="E228">
        <v>16164</v>
      </c>
      <c r="F228" s="26" t="str">
        <f>VLOOKUP(E228,'#材料大全'!A:B,2,FALSE)</f>
        <v>华服</v>
      </c>
      <c r="G228">
        <v>6</v>
      </c>
      <c r="H228">
        <v>31097</v>
      </c>
      <c r="I228" s="26" t="s">
        <v>3946</v>
      </c>
    </row>
    <row r="229" spans="1:9">
      <c r="E229">
        <v>16165</v>
      </c>
      <c r="F229" s="26" t="str">
        <f>VLOOKUP(E229,'#材料大全'!A:B,2,FALSE)</f>
        <v>华胫</v>
      </c>
      <c r="I229" s="26" t="s">
        <v>225</v>
      </c>
    </row>
    <row r="230" spans="1:9">
      <c r="E230">
        <v>16166</v>
      </c>
      <c r="F230" s="26" t="str">
        <f>VLOOKUP(E230,'#材料大全'!A:B,2,FALSE)</f>
        <v>华戒</v>
      </c>
      <c r="I230" s="26" t="s">
        <v>225</v>
      </c>
    </row>
    <row r="231" spans="1:9">
      <c r="E231">
        <v>16167</v>
      </c>
      <c r="F231" s="26" t="str">
        <f>VLOOKUP(E231,'#材料大全'!A:B,2,FALSE)</f>
        <v>华链</v>
      </c>
      <c r="I231" s="26" t="s">
        <v>225</v>
      </c>
    </row>
    <row r="232" spans="1:9">
      <c r="E232">
        <v>16168</v>
      </c>
      <c r="F232" s="26" t="str">
        <f>VLOOKUP(E232,'#材料大全'!A:B,2,FALSE)</f>
        <v>华腕</v>
      </c>
      <c r="I232" s="26" t="s">
        <v>225</v>
      </c>
    </row>
    <row r="233" spans="1:9">
      <c r="A233">
        <v>40</v>
      </c>
      <c r="B233" t="s">
        <v>2359</v>
      </c>
      <c r="C233">
        <v>4</v>
      </c>
      <c r="E233">
        <v>12029</v>
      </c>
      <c r="F233" s="26" t="str">
        <f>VLOOKUP(E233,'#材料大全'!A:B,2,FALSE)</f>
        <v>贤者法则</v>
      </c>
      <c r="G233">
        <v>3</v>
      </c>
      <c r="H233">
        <v>31098</v>
      </c>
      <c r="I233" s="26" t="s">
        <v>3947</v>
      </c>
    </row>
    <row r="234" spans="1:9">
      <c r="E234">
        <v>16169</v>
      </c>
      <c r="F234" s="26" t="str">
        <f>VLOOKUP(E234,'#材料大全'!A:B,2,FALSE)</f>
        <v>贤者之帽</v>
      </c>
      <c r="G234">
        <v>5</v>
      </c>
      <c r="H234">
        <v>31099</v>
      </c>
      <c r="I234" s="26" t="s">
        <v>3948</v>
      </c>
    </row>
    <row r="235" spans="1:9">
      <c r="E235">
        <v>16170</v>
      </c>
      <c r="F235" s="26" t="str">
        <f>VLOOKUP(E235,'#材料大全'!A:B,2,FALSE)</f>
        <v>贤者护胸</v>
      </c>
      <c r="G235">
        <v>6</v>
      </c>
      <c r="H235">
        <v>31100</v>
      </c>
      <c r="I235" s="26" t="s">
        <v>3949</v>
      </c>
    </row>
    <row r="236" spans="1:9">
      <c r="E236">
        <v>16171</v>
      </c>
      <c r="F236" s="26" t="str">
        <f>VLOOKUP(E236,'#材料大全'!A:B,2,FALSE)</f>
        <v>贤者皮裤</v>
      </c>
      <c r="I236" s="26" t="s">
        <v>225</v>
      </c>
    </row>
    <row r="237" spans="1:9">
      <c r="E237">
        <v>16172</v>
      </c>
      <c r="F237" s="26" t="str">
        <f>VLOOKUP(E237,'#材料大全'!A:B,2,FALSE)</f>
        <v>贤者之扣</v>
      </c>
      <c r="I237" s="26" t="s">
        <v>225</v>
      </c>
    </row>
    <row r="238" spans="1:9">
      <c r="E238">
        <v>16173</v>
      </c>
      <c r="F238" s="26" t="str">
        <f>VLOOKUP(E238,'#材料大全'!A:B,2,FALSE)</f>
        <v>贤者项链</v>
      </c>
      <c r="I238" s="26" t="s">
        <v>225</v>
      </c>
    </row>
    <row r="239" spans="1:9">
      <c r="E239">
        <v>16174</v>
      </c>
      <c r="F239" s="26" t="str">
        <f>VLOOKUP(E239,'#材料大全'!A:B,2,FALSE)</f>
        <v>贤者手镯</v>
      </c>
      <c r="I239" s="26" t="s">
        <v>225</v>
      </c>
    </row>
    <row r="240" spans="1:9">
      <c r="A240">
        <v>41</v>
      </c>
      <c r="B240" t="s">
        <v>2360</v>
      </c>
      <c r="C240">
        <v>4</v>
      </c>
      <c r="E240">
        <v>12030</v>
      </c>
      <c r="F240" s="26" t="str">
        <f>VLOOKUP(E240,'#材料大全'!A:B,2,FALSE)</f>
        <v>旅游攻略全集</v>
      </c>
      <c r="G240">
        <v>3</v>
      </c>
      <c r="H240">
        <v>31101</v>
      </c>
      <c r="I240" s="26" t="s">
        <v>3950</v>
      </c>
    </row>
    <row r="241" spans="1:9">
      <c r="E241">
        <v>16175</v>
      </c>
      <c r="F241" s="26" t="str">
        <f>VLOOKUP(E241,'#材料大全'!A:B,2,FALSE)</f>
        <v>起点</v>
      </c>
      <c r="G241">
        <v>5</v>
      </c>
      <c r="H241">
        <v>31102</v>
      </c>
      <c r="I241" s="26" t="s">
        <v>3951</v>
      </c>
    </row>
    <row r="242" spans="1:9">
      <c r="E242">
        <v>16176</v>
      </c>
      <c r="F242" s="26" t="str">
        <f>VLOOKUP(E242,'#材料大全'!A:B,2,FALSE)</f>
        <v>旅途</v>
      </c>
      <c r="G242">
        <v>6</v>
      </c>
      <c r="H242">
        <v>31103</v>
      </c>
      <c r="I242" s="26" t="s">
        <v>3952</v>
      </c>
    </row>
    <row r="243" spans="1:9">
      <c r="E243">
        <v>16177</v>
      </c>
      <c r="F243" s="26" t="str">
        <f>VLOOKUP(E243,'#材料大全'!A:B,2,FALSE)</f>
        <v>终点</v>
      </c>
      <c r="I243" s="26" t="s">
        <v>225</v>
      </c>
    </row>
    <row r="244" spans="1:9">
      <c r="E244">
        <v>16178</v>
      </c>
      <c r="F244" s="26" t="str">
        <f>VLOOKUP(E244,'#材料大全'!A:B,2,FALSE)</f>
        <v>时光慢游</v>
      </c>
      <c r="I244" s="26" t="s">
        <v>225</v>
      </c>
    </row>
    <row r="245" spans="1:9">
      <c r="E245">
        <v>16179</v>
      </c>
      <c r="F245" s="26" t="str">
        <f>VLOOKUP(E245,'#材料大全'!A:B,2,FALSE)</f>
        <v>旅者之誓</v>
      </c>
      <c r="I245" s="26" t="s">
        <v>225</v>
      </c>
    </row>
    <row r="246" spans="1:9">
      <c r="E246">
        <v>16180</v>
      </c>
      <c r="F246" s="26" t="str">
        <f>VLOOKUP(E246,'#材料大全'!A:B,2,FALSE)</f>
        <v>零次集束</v>
      </c>
      <c r="I246" s="26" t="s">
        <v>225</v>
      </c>
    </row>
    <row r="247" spans="1:9">
      <c r="A247">
        <v>42</v>
      </c>
      <c r="B247" t="s">
        <v>3062</v>
      </c>
      <c r="C247">
        <v>1</v>
      </c>
      <c r="E247">
        <v>12101</v>
      </c>
      <c r="F247" s="26" t="str">
        <f>VLOOKUP(E247,'#材料大全'!A:B,2,FALSE)</f>
        <v>斗师之枪</v>
      </c>
      <c r="G247">
        <v>3</v>
      </c>
      <c r="H247">
        <v>31104</v>
      </c>
      <c r="I247" s="26" t="s">
        <v>3953</v>
      </c>
    </row>
    <row r="248" spans="1:9">
      <c r="E248">
        <v>16301</v>
      </c>
      <c r="F248" s="26" t="str">
        <f>VLOOKUP(E248,'#材料大全'!A:B,2,FALSE)</f>
        <v>斗师的紫杉头盔</v>
      </c>
      <c r="G248">
        <v>5</v>
      </c>
      <c r="H248">
        <v>31105</v>
      </c>
      <c r="I248" s="26" t="s">
        <v>3954</v>
      </c>
    </row>
    <row r="249" spans="1:9">
      <c r="E249">
        <v>16302</v>
      </c>
      <c r="F249" s="26" t="str">
        <f>VLOOKUP(E249,'#材料大全'!A:B,2,FALSE)</f>
        <v>斗师的紫杉胸甲</v>
      </c>
      <c r="G249">
        <v>7</v>
      </c>
      <c r="H249">
        <v>31142</v>
      </c>
      <c r="I249" s="26" t="s">
        <v>225</v>
      </c>
    </row>
    <row r="250" spans="1:9">
      <c r="E250">
        <v>16303</v>
      </c>
      <c r="F250" s="26" t="str">
        <f>VLOOKUP(E250,'#材料大全'!A:B,2,FALSE)</f>
        <v>斗师的紫杉护腿</v>
      </c>
      <c r="I250" s="26" t="s">
        <v>225</v>
      </c>
    </row>
    <row r="251" spans="1:9">
      <c r="E251">
        <v>16304</v>
      </c>
      <c r="F251" s="26" t="str">
        <f>VLOOKUP(E251,'#材料大全'!A:B,2,FALSE)</f>
        <v>斗师的紫杉戒指</v>
      </c>
      <c r="I251" s="26" t="s">
        <v>225</v>
      </c>
    </row>
    <row r="252" spans="1:9">
      <c r="E252">
        <v>16305</v>
      </c>
      <c r="F252" s="26" t="str">
        <f>VLOOKUP(E252,'#材料大全'!A:B,2,FALSE)</f>
        <v>斗师的紫杉项链</v>
      </c>
      <c r="I252" s="26" t="s">
        <v>225</v>
      </c>
    </row>
    <row r="253" spans="1:9">
      <c r="E253">
        <v>16306</v>
      </c>
      <c r="F253" s="26" t="str">
        <f>VLOOKUP(E253,'#材料大全'!A:B,2,FALSE)</f>
        <v>斗师的紫杉手镯</v>
      </c>
      <c r="I253" s="26" t="s">
        <v>225</v>
      </c>
    </row>
    <row r="254" spans="1:9">
      <c r="A254">
        <v>43</v>
      </c>
      <c r="B254" t="s">
        <v>3063</v>
      </c>
      <c r="C254">
        <v>1</v>
      </c>
      <c r="E254">
        <v>12102</v>
      </c>
      <c r="F254" s="26" t="str">
        <f>VLOOKUP(E254,'#材料大全'!A:B,2,FALSE)</f>
        <v>斗师之刀</v>
      </c>
      <c r="G254">
        <v>3</v>
      </c>
      <c r="H254">
        <v>31104</v>
      </c>
      <c r="I254" s="26" t="s">
        <v>3953</v>
      </c>
    </row>
    <row r="255" spans="1:9">
      <c r="E255">
        <v>16307</v>
      </c>
      <c r="F255" s="26" t="str">
        <f>VLOOKUP(E255,'#材料大全'!A:B,2,FALSE)</f>
        <v>斗师的精铁战盔</v>
      </c>
      <c r="G255">
        <v>5</v>
      </c>
      <c r="H255">
        <v>31106</v>
      </c>
      <c r="I255" s="26" t="s">
        <v>3955</v>
      </c>
    </row>
    <row r="256" spans="1:9">
      <c r="E256">
        <v>16308</v>
      </c>
      <c r="F256" s="26" t="str">
        <f>VLOOKUP(E256,'#材料大全'!A:B,2,FALSE)</f>
        <v>斗师的精铁战甲</v>
      </c>
      <c r="G256">
        <v>7</v>
      </c>
      <c r="H256">
        <v>31142</v>
      </c>
      <c r="I256" s="26" t="s">
        <v>225</v>
      </c>
    </row>
    <row r="257" spans="1:9">
      <c r="E257">
        <v>16309</v>
      </c>
      <c r="F257" s="26" t="str">
        <f>VLOOKUP(E257,'#材料大全'!A:B,2,FALSE)</f>
        <v>斗师的精铁战靴</v>
      </c>
      <c r="I257" s="26" t="s">
        <v>225</v>
      </c>
    </row>
    <row r="258" spans="1:9">
      <c r="E258">
        <v>16310</v>
      </c>
      <c r="F258" s="26" t="str">
        <f>VLOOKUP(E258,'#材料大全'!A:B,2,FALSE)</f>
        <v>斗师的精铁戒指</v>
      </c>
      <c r="I258" s="26" t="s">
        <v>225</v>
      </c>
    </row>
    <row r="259" spans="1:9">
      <c r="E259">
        <v>16311</v>
      </c>
      <c r="F259" s="26" t="str">
        <f>VLOOKUP(E259,'#材料大全'!A:B,2,FALSE)</f>
        <v>斗师的精铁项链</v>
      </c>
      <c r="I259" s="26" t="s">
        <v>225</v>
      </c>
    </row>
    <row r="260" spans="1:9">
      <c r="E260">
        <v>16312</v>
      </c>
      <c r="F260" s="26" t="str">
        <f>VLOOKUP(E260,'#材料大全'!A:B,2,FALSE)</f>
        <v>斗师的精铁手镯</v>
      </c>
      <c r="I260" s="26" t="s">
        <v>225</v>
      </c>
    </row>
    <row r="261" spans="1:9">
      <c r="A261">
        <v>44</v>
      </c>
      <c r="B261" t="s">
        <v>3064</v>
      </c>
      <c r="C261">
        <v>1</v>
      </c>
      <c r="E261">
        <v>12103</v>
      </c>
      <c r="F261" s="26" t="str">
        <f>VLOOKUP(E261,'#材料大全'!A:B,2,FALSE)</f>
        <v>斗师之弓</v>
      </c>
      <c r="G261">
        <v>3</v>
      </c>
      <c r="H261">
        <v>31104</v>
      </c>
      <c r="I261" s="26" t="s">
        <v>3953</v>
      </c>
    </row>
    <row r="262" spans="1:9">
      <c r="E262">
        <v>16313</v>
      </c>
      <c r="F262" s="26" t="str">
        <f>VLOOKUP(E262,'#材料大全'!A:B,2,FALSE)</f>
        <v>斗师的熊皮护额</v>
      </c>
      <c r="G262">
        <v>5</v>
      </c>
      <c r="H262">
        <v>31107</v>
      </c>
      <c r="I262" s="26" t="s">
        <v>3956</v>
      </c>
    </row>
    <row r="263" spans="1:9">
      <c r="E263">
        <v>16314</v>
      </c>
      <c r="F263" s="26" t="str">
        <f>VLOOKUP(E263,'#材料大全'!A:B,2,FALSE)</f>
        <v>斗师的熊皮革甲</v>
      </c>
      <c r="G263">
        <v>7</v>
      </c>
      <c r="H263">
        <v>31142</v>
      </c>
      <c r="I263" s="26" t="s">
        <v>225</v>
      </c>
    </row>
    <row r="264" spans="1:9">
      <c r="E264">
        <v>16315</v>
      </c>
      <c r="F264" s="26" t="str">
        <f>VLOOKUP(E264,'#材料大全'!A:B,2,FALSE)</f>
        <v>斗师的熊皮绑腿</v>
      </c>
      <c r="I264" s="26" t="s">
        <v>225</v>
      </c>
    </row>
    <row r="265" spans="1:9">
      <c r="E265">
        <v>16316</v>
      </c>
      <c r="F265" s="26" t="str">
        <f>VLOOKUP(E265,'#材料大全'!A:B,2,FALSE)</f>
        <v>斗师的熊皮戒指</v>
      </c>
      <c r="I265" s="26" t="s">
        <v>225</v>
      </c>
    </row>
    <row r="266" spans="1:9">
      <c r="E266">
        <v>16317</v>
      </c>
      <c r="F266" s="26" t="str">
        <f>VLOOKUP(E266,'#材料大全'!A:B,2,FALSE)</f>
        <v>斗师的熊皮项链</v>
      </c>
      <c r="I266" s="26" t="s">
        <v>225</v>
      </c>
    </row>
    <row r="267" spans="1:9">
      <c r="E267">
        <v>16318</v>
      </c>
      <c r="F267" s="26" t="str">
        <f>VLOOKUP(E267,'#材料大全'!A:B,2,FALSE)</f>
        <v>斗师的熊皮手镯</v>
      </c>
      <c r="I267" s="26" t="s">
        <v>225</v>
      </c>
    </row>
    <row r="268" spans="1:9">
      <c r="A268">
        <v>45</v>
      </c>
      <c r="B268" t="s">
        <v>3058</v>
      </c>
      <c r="C268">
        <v>1</v>
      </c>
      <c r="E268">
        <v>12104</v>
      </c>
      <c r="F268" s="26" t="str">
        <f>VLOOKUP(E268,'#材料大全'!A:B,2,FALSE)</f>
        <v>斗师之盾</v>
      </c>
      <c r="G268">
        <v>3</v>
      </c>
      <c r="H268">
        <v>31104</v>
      </c>
      <c r="I268" s="26" t="s">
        <v>3953</v>
      </c>
    </row>
    <row r="269" spans="1:9">
      <c r="E269">
        <v>16319</v>
      </c>
      <c r="F269" s="26" t="str">
        <f>VLOOKUP(E269,'#材料大全'!A:B,2,FALSE)</f>
        <v>斗师的矽钢面甲</v>
      </c>
      <c r="G269">
        <v>5</v>
      </c>
      <c r="H269">
        <v>31108</v>
      </c>
      <c r="I269" s="26" t="s">
        <v>3957</v>
      </c>
    </row>
    <row r="270" spans="1:9">
      <c r="E270">
        <v>16320</v>
      </c>
      <c r="F270" s="26" t="str">
        <f>VLOOKUP(E270,'#材料大全'!A:B,2,FALSE)</f>
        <v>斗师的矽钢板甲</v>
      </c>
      <c r="G270">
        <v>7</v>
      </c>
      <c r="H270">
        <v>31142</v>
      </c>
      <c r="I270" s="26" t="s">
        <v>225</v>
      </c>
    </row>
    <row r="271" spans="1:9">
      <c r="E271">
        <v>16321</v>
      </c>
      <c r="F271" s="26" t="str">
        <f>VLOOKUP(E271,'#材料大全'!A:B,2,FALSE)</f>
        <v>斗师的矽钢腿甲</v>
      </c>
      <c r="I271" s="26" t="s">
        <v>225</v>
      </c>
    </row>
    <row r="272" spans="1:9">
      <c r="E272">
        <v>16322</v>
      </c>
      <c r="F272" s="26" t="str">
        <f>VLOOKUP(E272,'#材料大全'!A:B,2,FALSE)</f>
        <v>斗师的矽钢戒指</v>
      </c>
      <c r="I272" s="26" t="s">
        <v>225</v>
      </c>
    </row>
    <row r="273" spans="1:9">
      <c r="E273">
        <v>16323</v>
      </c>
      <c r="F273" s="26" t="str">
        <f>VLOOKUP(E273,'#材料大全'!A:B,2,FALSE)</f>
        <v>斗师的矽钢项链</v>
      </c>
      <c r="I273" s="26" t="s">
        <v>225</v>
      </c>
    </row>
    <row r="274" spans="1:9">
      <c r="E274">
        <v>16324</v>
      </c>
      <c r="F274" s="26" t="str">
        <f>VLOOKUP(E274,'#材料大全'!A:B,2,FALSE)</f>
        <v>斗师的矽钢手镯</v>
      </c>
      <c r="I274" s="26" t="s">
        <v>225</v>
      </c>
    </row>
    <row r="275" spans="1:9">
      <c r="A275">
        <v>46</v>
      </c>
      <c r="B275" t="s">
        <v>3059</v>
      </c>
      <c r="C275">
        <v>1</v>
      </c>
      <c r="E275">
        <v>12105</v>
      </c>
      <c r="F275" s="26" t="str">
        <f>VLOOKUP(E275,'#材料大全'!A:B,2,FALSE)</f>
        <v>斗师之匕</v>
      </c>
      <c r="G275">
        <v>3</v>
      </c>
      <c r="H275">
        <v>31104</v>
      </c>
      <c r="I275" s="26" t="s">
        <v>3953</v>
      </c>
    </row>
    <row r="276" spans="1:9">
      <c r="E276">
        <v>16325</v>
      </c>
      <c r="F276" s="26" t="str">
        <f>VLOOKUP(E276,'#材料大全'!A:B,2,FALSE)</f>
        <v>斗师的虎皮护额</v>
      </c>
      <c r="G276">
        <v>5</v>
      </c>
      <c r="H276">
        <v>31109</v>
      </c>
      <c r="I276" s="26" t="s">
        <v>3958</v>
      </c>
    </row>
    <row r="277" spans="1:9">
      <c r="E277">
        <v>16326</v>
      </c>
      <c r="F277" s="26" t="str">
        <f>VLOOKUP(E277,'#材料大全'!A:B,2,FALSE)</f>
        <v>斗师的虎皮胸甲</v>
      </c>
      <c r="G277">
        <v>7</v>
      </c>
      <c r="H277">
        <v>31142</v>
      </c>
      <c r="I277" s="26" t="s">
        <v>225</v>
      </c>
    </row>
    <row r="278" spans="1:9">
      <c r="E278">
        <v>16327</v>
      </c>
      <c r="F278" s="26" t="str">
        <f>VLOOKUP(E278,'#材料大全'!A:B,2,FALSE)</f>
        <v>斗师的虎皮绑腿</v>
      </c>
      <c r="I278" s="26" t="s">
        <v>225</v>
      </c>
    </row>
    <row r="279" spans="1:9">
      <c r="E279">
        <v>16328</v>
      </c>
      <c r="F279" s="26" t="str">
        <f>VLOOKUP(E279,'#材料大全'!A:B,2,FALSE)</f>
        <v>斗师的虎皮戒指</v>
      </c>
      <c r="I279" s="26" t="s">
        <v>225</v>
      </c>
    </row>
    <row r="280" spans="1:9">
      <c r="E280">
        <v>16329</v>
      </c>
      <c r="F280" s="26" t="str">
        <f>VLOOKUP(E280,'#材料大全'!A:B,2,FALSE)</f>
        <v>斗师的虎皮项链</v>
      </c>
      <c r="I280" s="26" t="s">
        <v>225</v>
      </c>
    </row>
    <row r="281" spans="1:9">
      <c r="E281">
        <v>16330</v>
      </c>
      <c r="F281" s="26" t="str">
        <f>VLOOKUP(E281,'#材料大全'!A:B,2,FALSE)</f>
        <v>斗师的虎皮手镯</v>
      </c>
      <c r="I281" s="26" t="s">
        <v>225</v>
      </c>
    </row>
    <row r="282" spans="1:9">
      <c r="A282">
        <v>47</v>
      </c>
      <c r="B282" t="s">
        <v>3060</v>
      </c>
      <c r="C282">
        <v>1</v>
      </c>
      <c r="E282">
        <v>12106</v>
      </c>
      <c r="F282" s="26" t="str">
        <f>VLOOKUP(E282,'#材料大全'!A:B,2,FALSE)</f>
        <v>斗师之杖</v>
      </c>
      <c r="G282">
        <v>3</v>
      </c>
      <c r="H282">
        <v>31104</v>
      </c>
      <c r="I282" s="26" t="s">
        <v>3953</v>
      </c>
    </row>
    <row r="283" spans="1:9">
      <c r="E283">
        <v>16331</v>
      </c>
      <c r="F283" s="26" t="str">
        <f>VLOOKUP(E283,'#材料大全'!A:B,2,FALSE)</f>
        <v>斗师的绸布兜帽</v>
      </c>
      <c r="G283">
        <v>5</v>
      </c>
      <c r="H283">
        <v>31110</v>
      </c>
      <c r="I283" s="26" t="s">
        <v>3959</v>
      </c>
    </row>
    <row r="284" spans="1:9">
      <c r="E284">
        <v>16332</v>
      </c>
      <c r="F284" s="26" t="str">
        <f>VLOOKUP(E284,'#材料大全'!A:B,2,FALSE)</f>
        <v>斗师的绸布法袍</v>
      </c>
      <c r="G284">
        <v>7</v>
      </c>
      <c r="H284">
        <v>31142</v>
      </c>
      <c r="I284" s="26" t="s">
        <v>225</v>
      </c>
    </row>
    <row r="285" spans="1:9">
      <c r="E285">
        <v>16333</v>
      </c>
      <c r="F285" s="26" t="str">
        <f>VLOOKUP(E285,'#材料大全'!A:B,2,FALSE)</f>
        <v>斗师的绸布长靴</v>
      </c>
      <c r="I285" s="26" t="s">
        <v>225</v>
      </c>
    </row>
    <row r="286" spans="1:9">
      <c r="E286">
        <v>16334</v>
      </c>
      <c r="F286" s="26" t="str">
        <f>VLOOKUP(E286,'#材料大全'!A:B,2,FALSE)</f>
        <v>斗师的绸布戒指</v>
      </c>
      <c r="I286" s="26" t="s">
        <v>225</v>
      </c>
    </row>
    <row r="287" spans="1:9">
      <c r="E287">
        <v>16335</v>
      </c>
      <c r="F287" s="26" t="str">
        <f>VLOOKUP(E287,'#材料大全'!A:B,2,FALSE)</f>
        <v>斗师的绸布项链</v>
      </c>
      <c r="I287" s="26" t="s">
        <v>225</v>
      </c>
    </row>
    <row r="288" spans="1:9">
      <c r="E288">
        <v>16336</v>
      </c>
      <c r="F288" s="26" t="str">
        <f>VLOOKUP(E288,'#材料大全'!A:B,2,FALSE)</f>
        <v>斗师的绸布手镯</v>
      </c>
      <c r="I288" s="26" t="s">
        <v>225</v>
      </c>
    </row>
    <row r="289" spans="1:10">
      <c r="A289">
        <v>48</v>
      </c>
      <c r="B289" t="s">
        <v>3061</v>
      </c>
      <c r="C289">
        <v>1</v>
      </c>
      <c r="E289">
        <v>12107</v>
      </c>
      <c r="F289" s="26" t="str">
        <f>VLOOKUP(E289,'#材料大全'!A:B,2,FALSE)</f>
        <v>斗师之书</v>
      </c>
      <c r="G289">
        <v>3</v>
      </c>
      <c r="H289">
        <v>31104</v>
      </c>
      <c r="I289" s="26" t="s">
        <v>3953</v>
      </c>
    </row>
    <row r="290" spans="1:10">
      <c r="E290">
        <v>16337</v>
      </c>
      <c r="F290" s="26" t="str">
        <f>VLOOKUP(E290,'#材料大全'!A:B,2,FALSE)</f>
        <v>斗师的蚕丝罩帽</v>
      </c>
      <c r="G290">
        <v>5</v>
      </c>
      <c r="H290">
        <v>31111</v>
      </c>
      <c r="I290" s="26" t="s">
        <v>3960</v>
      </c>
    </row>
    <row r="291" spans="1:10">
      <c r="E291">
        <v>16338</v>
      </c>
      <c r="F291" s="26" t="str">
        <f>VLOOKUP(E291,'#材料大全'!A:B,2,FALSE)</f>
        <v>斗师的蚕丝上衣</v>
      </c>
      <c r="G291">
        <v>7</v>
      </c>
      <c r="H291">
        <v>31142</v>
      </c>
      <c r="I291" s="26" t="s">
        <v>225</v>
      </c>
    </row>
    <row r="292" spans="1:10">
      <c r="E292">
        <v>16339</v>
      </c>
      <c r="F292" s="26" t="str">
        <f>VLOOKUP(E292,'#材料大全'!A:B,2,FALSE)</f>
        <v>斗师的蚕丝布鞋</v>
      </c>
      <c r="I292" s="26" t="s">
        <v>225</v>
      </c>
    </row>
    <row r="293" spans="1:10">
      <c r="E293">
        <v>16340</v>
      </c>
      <c r="F293" s="26" t="str">
        <f>VLOOKUP(E293,'#材料大全'!A:B,2,FALSE)</f>
        <v>斗师的蚕丝戒指</v>
      </c>
      <c r="I293" s="26" t="s">
        <v>225</v>
      </c>
    </row>
    <row r="294" spans="1:10">
      <c r="E294">
        <v>16341</v>
      </c>
      <c r="F294" s="26" t="str">
        <f>VLOOKUP(E294,'#材料大全'!A:B,2,FALSE)</f>
        <v>斗师的蚕丝项链</v>
      </c>
      <c r="I294" s="26" t="s">
        <v>225</v>
      </c>
    </row>
    <row r="295" spans="1:10">
      <c r="E295">
        <v>16342</v>
      </c>
      <c r="F295" s="26" t="str">
        <f>VLOOKUP(E295,'#材料大全'!A:B,2,FALSE)</f>
        <v>斗师的蚕丝手镯</v>
      </c>
      <c r="I295" s="26" t="s">
        <v>225</v>
      </c>
    </row>
    <row r="296" spans="1:10">
      <c r="A296">
        <v>49</v>
      </c>
      <c r="B296" t="s">
        <v>3069</v>
      </c>
      <c r="C296">
        <v>5</v>
      </c>
      <c r="E296">
        <v>11999</v>
      </c>
      <c r="F296" s="26" t="str">
        <f>VLOOKUP(E296,'#材料大全'!A:B,2,FALSE)</f>
        <v>聪聪君的光束剑</v>
      </c>
      <c r="G296">
        <v>3</v>
      </c>
      <c r="H296" s="15">
        <v>31112</v>
      </c>
      <c r="I296" s="26" t="s">
        <v>3961</v>
      </c>
    </row>
    <row r="297" spans="1:10" ht="54">
      <c r="E297">
        <v>15101</v>
      </c>
      <c r="F297" s="26" t="str">
        <f>VLOOKUP(E297,'#材料大全'!A:B,2,FALSE)</f>
        <v>聪聪君的方方盔</v>
      </c>
      <c r="G297">
        <v>6</v>
      </c>
      <c r="H297" s="15">
        <v>31113</v>
      </c>
      <c r="I297" s="88" t="s">
        <v>3962</v>
      </c>
    </row>
    <row r="298" spans="1:10">
      <c r="E298">
        <v>15102</v>
      </c>
      <c r="F298" s="26" t="str">
        <f>VLOOKUP(E298,'#材料大全'!A:B,2,FALSE)</f>
        <v>聪聪君的帅帅甲</v>
      </c>
      <c r="G298">
        <v>9</v>
      </c>
      <c r="H298" s="15">
        <v>31114</v>
      </c>
      <c r="I298" s="26" t="s">
        <v>3963</v>
      </c>
      <c r="J298">
        <v>10</v>
      </c>
    </row>
    <row r="299" spans="1:10">
      <c r="E299">
        <v>15103</v>
      </c>
      <c r="F299" s="26" t="str">
        <f>VLOOKUP(E299,'#材料大全'!A:B,2,FALSE)</f>
        <v>聪聪君的滑滑鞋</v>
      </c>
      <c r="H299" s="15"/>
      <c r="I299" s="26" t="s">
        <v>225</v>
      </c>
    </row>
    <row r="300" spans="1:10">
      <c r="E300">
        <v>15104</v>
      </c>
      <c r="F300" s="26" t="str">
        <f>VLOOKUP(E300,'#材料大全'!A:B,2,FALSE)</f>
        <v>聪聪君的回忆</v>
      </c>
      <c r="H300" s="15"/>
      <c r="I300" s="26" t="s">
        <v>225</v>
      </c>
    </row>
    <row r="301" spans="1:10">
      <c r="E301">
        <v>15105</v>
      </c>
      <c r="F301" s="26" t="str">
        <f>VLOOKUP(E301,'#材料大全'!A:B,2,FALSE)</f>
        <v>聪聪君的花环</v>
      </c>
      <c r="H301" s="15"/>
      <c r="I301" s="26" t="s">
        <v>225</v>
      </c>
    </row>
    <row r="302" spans="1:10">
      <c r="E302">
        <v>15106</v>
      </c>
      <c r="F302" s="26" t="str">
        <f>VLOOKUP(E302,'#材料大全'!A:B,2,FALSE)</f>
        <v>聪聪君的疯狂</v>
      </c>
      <c r="H302" s="15"/>
      <c r="I302" s="26" t="s">
        <v>225</v>
      </c>
    </row>
    <row r="303" spans="1:10">
      <c r="E303">
        <v>15107</v>
      </c>
      <c r="F303" s="26" t="str">
        <f>VLOOKUP(E303,'#材料大全'!A:B,2,FALSE)</f>
        <v>聪聪君的战士之饰</v>
      </c>
      <c r="H303" s="15"/>
      <c r="I303" s="26" t="s">
        <v>225</v>
      </c>
    </row>
    <row r="304" spans="1:10">
      <c r="E304">
        <v>15108</v>
      </c>
      <c r="F304" s="26" t="str">
        <f>VLOOKUP(E304,'#材料大全'!A:B,2,FALSE)</f>
        <v>聪聪君的玉佩</v>
      </c>
      <c r="H304" s="15"/>
      <c r="I304" s="26" t="s">
        <v>225</v>
      </c>
    </row>
    <row r="305" spans="1:9">
      <c r="A305">
        <v>50</v>
      </c>
      <c r="B305" t="s">
        <v>3228</v>
      </c>
      <c r="C305">
        <v>5</v>
      </c>
      <c r="E305">
        <v>15109</v>
      </c>
      <c r="F305" s="26" t="str">
        <f>VLOOKUP(E305,'#材料大全'!A:B,2,FALSE)</f>
        <v>米迦勒的慈悲</v>
      </c>
      <c r="G305">
        <v>3</v>
      </c>
      <c r="H305" s="15">
        <v>31115</v>
      </c>
      <c r="I305" s="26" t="s">
        <v>3964</v>
      </c>
    </row>
    <row r="306" spans="1:9">
      <c r="E306">
        <v>15110</v>
      </c>
      <c r="F306" s="26" t="str">
        <f>VLOOKUP(E306,'#材料大全'!A:B,2,FALSE)</f>
        <v>拉斐尔的治愈</v>
      </c>
      <c r="G306">
        <v>6</v>
      </c>
      <c r="H306" s="15">
        <v>31116</v>
      </c>
      <c r="I306" s="26" t="s">
        <v>3965</v>
      </c>
    </row>
    <row r="307" spans="1:9">
      <c r="E307">
        <v>15111</v>
      </c>
      <c r="F307" s="26" t="str">
        <f>VLOOKUP(E307,'#材料大全'!A:B,2,FALSE)</f>
        <v>加百列的守护</v>
      </c>
      <c r="H307" s="15"/>
      <c r="I307" s="26" t="s">
        <v>225</v>
      </c>
    </row>
    <row r="308" spans="1:9">
      <c r="E308">
        <v>15112</v>
      </c>
      <c r="F308" s="26" t="str">
        <f>VLOOKUP(E308,'#材料大全'!A:B,2,FALSE)</f>
        <v>雷米尔的指引</v>
      </c>
      <c r="H308" s="15"/>
      <c r="I308" s="26" t="s">
        <v>225</v>
      </c>
    </row>
    <row r="309" spans="1:9">
      <c r="E309">
        <v>15113</v>
      </c>
      <c r="F309" s="26" t="str">
        <f>VLOOKUP(E309,'#材料大全'!A:B,2,FALSE)</f>
        <v>米达伦的教导</v>
      </c>
      <c r="H309" s="15"/>
      <c r="I309" s="26" t="s">
        <v>225</v>
      </c>
    </row>
    <row r="310" spans="1:9">
      <c r="E310">
        <v>15114</v>
      </c>
      <c r="F310" s="26" t="str">
        <f>VLOOKUP(E310,'#材料大全'!A:B,2,FALSE)</f>
        <v>乌利尔的审判</v>
      </c>
      <c r="H310" s="15"/>
      <c r="I310" s="26" t="s">
        <v>225</v>
      </c>
    </row>
    <row r="311" spans="1:9">
      <c r="A311">
        <v>51</v>
      </c>
      <c r="B311" t="s">
        <v>3229</v>
      </c>
      <c r="C311">
        <v>5</v>
      </c>
      <c r="E311">
        <v>15115</v>
      </c>
      <c r="F311" s="26" t="str">
        <f>VLOOKUP(E311,'#材料大全'!A:B,2,FALSE)</f>
        <v>骷髅之冠</v>
      </c>
      <c r="G311">
        <v>3</v>
      </c>
      <c r="H311" s="15">
        <v>31117</v>
      </c>
      <c r="I311" s="26" t="s">
        <v>3966</v>
      </c>
    </row>
    <row r="312" spans="1:9">
      <c r="E312">
        <v>15116</v>
      </c>
      <c r="F312" s="26" t="str">
        <f>VLOOKUP(E312,'#材料大全'!A:B,2,FALSE)</f>
        <v>骨龙之躯</v>
      </c>
      <c r="G312">
        <v>6</v>
      </c>
      <c r="H312" s="15">
        <v>31118</v>
      </c>
      <c r="I312" s="26" t="s">
        <v>3967</v>
      </c>
    </row>
    <row r="313" spans="1:9">
      <c r="E313">
        <v>15117</v>
      </c>
      <c r="F313" s="26" t="str">
        <f>VLOOKUP(E313,'#材料大全'!A:B,2,FALSE)</f>
        <v>憎恶之足</v>
      </c>
      <c r="H313" s="15"/>
      <c r="I313" s="26" t="s">
        <v>225</v>
      </c>
    </row>
    <row r="314" spans="1:9">
      <c r="E314">
        <v>15118</v>
      </c>
      <c r="F314" s="26" t="str">
        <f>VLOOKUP(E314,'#材料大全'!A:B,2,FALSE)</f>
        <v>火焰之魂</v>
      </c>
      <c r="H314" s="15"/>
      <c r="I314" s="26" t="s">
        <v>225</v>
      </c>
    </row>
    <row r="315" spans="1:9">
      <c r="E315">
        <v>15119</v>
      </c>
      <c r="F315" s="26" t="str">
        <f>VLOOKUP(E315,'#材料大全'!A:B,2,FALSE)</f>
        <v>永冬之匣</v>
      </c>
      <c r="H315" s="15"/>
      <c r="I315" s="26" t="s">
        <v>225</v>
      </c>
    </row>
    <row r="316" spans="1:9">
      <c r="E316">
        <v>15120</v>
      </c>
      <c r="F316" s="26" t="str">
        <f>VLOOKUP(E316,'#材料大全'!A:B,2,FALSE)</f>
        <v>堕天使之翼</v>
      </c>
      <c r="H316" s="15"/>
      <c r="I316" s="26" t="s">
        <v>225</v>
      </c>
    </row>
    <row r="317" spans="1:9">
      <c r="A317">
        <v>52</v>
      </c>
      <c r="B317" t="s">
        <v>3230</v>
      </c>
      <c r="C317">
        <v>5</v>
      </c>
      <c r="E317">
        <v>15121</v>
      </c>
      <c r="F317" s="26" t="str">
        <f>VLOOKUP(E317,'#材料大全'!A:B,2,FALSE)</f>
        <v>九头龙王头盔</v>
      </c>
      <c r="G317">
        <v>3</v>
      </c>
      <c r="H317" s="15">
        <v>31119</v>
      </c>
      <c r="I317" s="26" t="s">
        <v>3968</v>
      </c>
    </row>
    <row r="318" spans="1:9">
      <c r="E318">
        <v>15122</v>
      </c>
      <c r="F318" s="26" t="str">
        <f>VLOOKUP(E318,'#材料大全'!A:B,2,FALSE)</f>
        <v>大力龙王铠甲</v>
      </c>
      <c r="G318">
        <v>6</v>
      </c>
      <c r="H318" s="15">
        <v>31120</v>
      </c>
      <c r="I318" s="26" t="s">
        <v>3878</v>
      </c>
    </row>
    <row r="319" spans="1:9">
      <c r="E319">
        <v>15123</v>
      </c>
      <c r="F319" s="26" t="str">
        <f>VLOOKUP(E319,'#材料大全'!A:B,2,FALSE)</f>
        <v>青莲龙王护靴</v>
      </c>
      <c r="H319" s="15"/>
      <c r="I319" s="26" t="s">
        <v>225</v>
      </c>
    </row>
    <row r="320" spans="1:9">
      <c r="E320">
        <v>15124</v>
      </c>
      <c r="F320" s="26" t="str">
        <f>VLOOKUP(E320,'#材料大全'!A:B,2,FALSE)</f>
        <v>欢喜龙王戒指</v>
      </c>
      <c r="H320" s="15"/>
      <c r="I320" s="26" t="s">
        <v>225</v>
      </c>
    </row>
    <row r="321" spans="1:9">
      <c r="E321">
        <v>15125</v>
      </c>
      <c r="F321" s="26" t="str">
        <f>VLOOKUP(E321,'#材料大全'!A:B,2,FALSE)</f>
        <v>海龙王项链</v>
      </c>
      <c r="H321" s="15"/>
      <c r="I321" s="26" t="s">
        <v>225</v>
      </c>
    </row>
    <row r="322" spans="1:9">
      <c r="E322">
        <v>15126</v>
      </c>
      <c r="F322" s="26" t="str">
        <f>VLOOKUP(E322,'#材料大全'!A:B,2,FALSE)</f>
        <v>毒龙王手镯</v>
      </c>
      <c r="H322" s="15"/>
      <c r="I322" s="26" t="s">
        <v>225</v>
      </c>
    </row>
    <row r="323" spans="1:9">
      <c r="A323">
        <v>53</v>
      </c>
      <c r="B323" t="s">
        <v>3231</v>
      </c>
      <c r="C323">
        <v>5</v>
      </c>
      <c r="E323">
        <v>15127</v>
      </c>
      <c r="F323" s="26" t="str">
        <f>VLOOKUP(E323,'#材料大全'!A:B,2,FALSE)</f>
        <v>暗杀者</v>
      </c>
      <c r="G323">
        <v>3</v>
      </c>
      <c r="H323" s="15">
        <v>31121</v>
      </c>
      <c r="I323" s="26" t="s">
        <v>3969</v>
      </c>
    </row>
    <row r="324" spans="1:9">
      <c r="E324">
        <v>15128</v>
      </c>
      <c r="F324" s="26" t="str">
        <f>VLOOKUP(E324,'#材料大全'!A:B,2,FALSE)</f>
        <v>守护者</v>
      </c>
      <c r="G324">
        <v>6</v>
      </c>
      <c r="H324" s="15">
        <v>31122</v>
      </c>
      <c r="I324" s="26" t="s">
        <v>3970</v>
      </c>
    </row>
    <row r="325" spans="1:9">
      <c r="E325">
        <v>15129</v>
      </c>
      <c r="F325" s="26" t="str">
        <f>VLOOKUP(E325,'#材料大全'!A:B,2,FALSE)</f>
        <v>苦修者</v>
      </c>
      <c r="H325" s="15"/>
      <c r="I325" s="26" t="s">
        <v>225</v>
      </c>
    </row>
    <row r="326" spans="1:9">
      <c r="E326">
        <v>15130</v>
      </c>
      <c r="F326" s="26" t="str">
        <f>VLOOKUP(E326,'#材料大全'!A:B,2,FALSE)</f>
        <v>狩猎者</v>
      </c>
      <c r="H326" s="15"/>
      <c r="I326" s="26" t="s">
        <v>225</v>
      </c>
    </row>
    <row r="327" spans="1:9">
      <c r="E327">
        <v>15131</v>
      </c>
      <c r="F327" s="26" t="str">
        <f>VLOOKUP(E327,'#材料大全'!A:B,2,FALSE)</f>
        <v>祈求者</v>
      </c>
      <c r="H327" s="15"/>
      <c r="I327" s="26" t="s">
        <v>225</v>
      </c>
    </row>
    <row r="328" spans="1:9">
      <c r="E328">
        <v>15132</v>
      </c>
      <c r="F328" s="26" t="str">
        <f>VLOOKUP(E328,'#材料大全'!A:B,2,FALSE)</f>
        <v>传承者</v>
      </c>
      <c r="H328" s="15"/>
      <c r="I328" s="26" t="s">
        <v>225</v>
      </c>
    </row>
    <row r="329" spans="1:9">
      <c r="A329">
        <v>54</v>
      </c>
      <c r="B329" t="s">
        <v>3232</v>
      </c>
      <c r="C329">
        <v>5</v>
      </c>
      <c r="E329">
        <v>15133</v>
      </c>
      <c r="F329" s="26" t="str">
        <f>VLOOKUP(E329,'#材料大全'!A:B,2,FALSE)</f>
        <v>交响曲</v>
      </c>
      <c r="G329">
        <v>3</v>
      </c>
      <c r="H329" s="15">
        <v>31123</v>
      </c>
      <c r="I329" s="26" t="s">
        <v>3971</v>
      </c>
    </row>
    <row r="330" spans="1:9">
      <c r="E330">
        <v>15134</v>
      </c>
      <c r="F330" s="26" t="str">
        <f>VLOOKUP(E330,'#材料大全'!A:B,2,FALSE)</f>
        <v>协奏曲</v>
      </c>
      <c r="G330">
        <v>6</v>
      </c>
      <c r="H330" s="15">
        <v>31124</v>
      </c>
      <c r="I330" s="26" t="s">
        <v>3972</v>
      </c>
    </row>
    <row r="331" spans="1:9">
      <c r="E331">
        <v>15135</v>
      </c>
      <c r="F331" s="26" t="str">
        <f>VLOOKUP(E331,'#材料大全'!A:B,2,FALSE)</f>
        <v>圆舞曲</v>
      </c>
      <c r="H331" s="15"/>
      <c r="I331" s="26" t="s">
        <v>225</v>
      </c>
    </row>
    <row r="332" spans="1:9">
      <c r="E332">
        <v>15136</v>
      </c>
      <c r="F332" s="26" t="str">
        <f>VLOOKUP(E332,'#材料大全'!A:B,2,FALSE)</f>
        <v>狂想曲</v>
      </c>
      <c r="H332" s="15"/>
      <c r="I332" s="26" t="s">
        <v>225</v>
      </c>
    </row>
    <row r="333" spans="1:9">
      <c r="E333">
        <v>15137</v>
      </c>
      <c r="F333" s="26" t="str">
        <f>VLOOKUP(E333,'#材料大全'!A:B,2,FALSE)</f>
        <v>幻想曲</v>
      </c>
      <c r="H333" s="15"/>
      <c r="I333" s="26" t="s">
        <v>225</v>
      </c>
    </row>
    <row r="334" spans="1:9">
      <c r="E334">
        <v>15138</v>
      </c>
      <c r="F334" s="26" t="str">
        <f>VLOOKUP(E334,'#材料大全'!A:B,2,FALSE)</f>
        <v>随想曲</v>
      </c>
      <c r="H334" s="15"/>
      <c r="I334" s="26" t="s">
        <v>225</v>
      </c>
    </row>
    <row r="335" spans="1:9">
      <c r="A335">
        <v>55</v>
      </c>
      <c r="B335" t="s">
        <v>3233</v>
      </c>
      <c r="C335">
        <v>5</v>
      </c>
      <c r="E335">
        <v>15139</v>
      </c>
      <c r="F335" s="26" t="str">
        <f>VLOOKUP(E335,'#材料大全'!A:B,2,FALSE)</f>
        <v>天帝战盔</v>
      </c>
      <c r="G335">
        <v>3</v>
      </c>
      <c r="H335" s="15">
        <v>31125</v>
      </c>
      <c r="I335" s="26" t="s">
        <v>3973</v>
      </c>
    </row>
    <row r="336" spans="1:9">
      <c r="E336">
        <v>15140</v>
      </c>
      <c r="F336" s="26" t="str">
        <f>VLOOKUP(E336,'#材料大全'!A:B,2,FALSE)</f>
        <v>黄帝战甲</v>
      </c>
      <c r="G336">
        <v>6</v>
      </c>
      <c r="H336" s="15">
        <v>31126</v>
      </c>
      <c r="I336" s="26" t="s">
        <v>3974</v>
      </c>
    </row>
    <row r="337" spans="1:9">
      <c r="E337">
        <v>15141</v>
      </c>
      <c r="F337" s="26" t="str">
        <f>VLOOKUP(E337,'#材料大全'!A:B,2,FALSE)</f>
        <v>炎帝战靴</v>
      </c>
      <c r="H337" s="15"/>
      <c r="I337" s="26" t="s">
        <v>225</v>
      </c>
    </row>
    <row r="338" spans="1:9">
      <c r="E338">
        <v>15142</v>
      </c>
      <c r="F338" s="26" t="str">
        <f>VLOOKUP(E338,'#材料大全'!A:B,2,FALSE)</f>
        <v>青帝戒指</v>
      </c>
      <c r="H338" s="15"/>
      <c r="I338" s="26" t="s">
        <v>225</v>
      </c>
    </row>
    <row r="339" spans="1:9">
      <c r="E339">
        <v>15143</v>
      </c>
      <c r="F339" s="26" t="str">
        <f>VLOOKUP(E339,'#材料大全'!A:B,2,FALSE)</f>
        <v>黑帝项链</v>
      </c>
      <c r="H339" s="15"/>
      <c r="I339" s="26" t="s">
        <v>225</v>
      </c>
    </row>
    <row r="340" spans="1:9">
      <c r="E340">
        <v>15144</v>
      </c>
      <c r="F340" s="26" t="str">
        <f>VLOOKUP(E340,'#材料大全'!A:B,2,FALSE)</f>
        <v>白帝手镯</v>
      </c>
      <c r="H340" s="15"/>
      <c r="I340" s="26" t="s">
        <v>225</v>
      </c>
    </row>
    <row r="341" spans="1:9">
      <c r="A341">
        <v>56</v>
      </c>
      <c r="B341" t="s">
        <v>3235</v>
      </c>
      <c r="C341">
        <v>5</v>
      </c>
      <c r="E341">
        <v>15145</v>
      </c>
      <c r="F341" s="26" t="str">
        <f>VLOOKUP(E341,'#材料大全'!A:B,2,FALSE)</f>
        <v>奥术核心</v>
      </c>
      <c r="G341">
        <v>3</v>
      </c>
      <c r="H341" s="15">
        <v>31127</v>
      </c>
      <c r="I341" s="26" t="s">
        <v>3975</v>
      </c>
    </row>
    <row r="342" spans="1:9">
      <c r="E342">
        <v>15146</v>
      </c>
      <c r="F342" s="26" t="str">
        <f>VLOOKUP(E342,'#材料大全'!A:B,2,FALSE)</f>
        <v>黄金动力炉</v>
      </c>
      <c r="G342">
        <v>6</v>
      </c>
      <c r="H342" s="15">
        <v>31128</v>
      </c>
      <c r="I342" s="26" t="s">
        <v>3976</v>
      </c>
    </row>
    <row r="343" spans="1:9">
      <c r="E343">
        <v>15147</v>
      </c>
      <c r="F343" s="26" t="str">
        <f>VLOOKUP(E343,'#材料大全'!A:B,2,FALSE)</f>
        <v>岩石助推器</v>
      </c>
      <c r="H343" s="15"/>
      <c r="I343" s="26" t="s">
        <v>225</v>
      </c>
    </row>
    <row r="344" spans="1:9">
      <c r="E344">
        <v>15148</v>
      </c>
      <c r="F344" s="26" t="str">
        <f>VLOOKUP(E344,'#材料大全'!A:B,2,FALSE)</f>
        <v>冰霜指环</v>
      </c>
      <c r="H344" s="15"/>
      <c r="I344" s="26" t="s">
        <v>225</v>
      </c>
    </row>
    <row r="345" spans="1:9">
      <c r="E345">
        <v>15149</v>
      </c>
      <c r="F345" s="26" t="str">
        <f>VLOOKUP(E345,'#材料大全'!A:B,2,FALSE)</f>
        <v>熔岩火链</v>
      </c>
      <c r="H345" s="15"/>
      <c r="I345" s="26" t="s">
        <v>225</v>
      </c>
    </row>
    <row r="346" spans="1:9">
      <c r="E346">
        <v>15150</v>
      </c>
      <c r="F346" s="26" t="str">
        <f>VLOOKUP(E346,'#材料大全'!A:B,2,FALSE)</f>
        <v>双子手镯</v>
      </c>
      <c r="H346" s="15"/>
      <c r="I346" s="26" t="s">
        <v>225</v>
      </c>
    </row>
    <row r="347" spans="1:9">
      <c r="A347">
        <v>57</v>
      </c>
      <c r="B347" t="s">
        <v>3483</v>
      </c>
      <c r="C347">
        <v>5</v>
      </c>
      <c r="E347">
        <v>15151</v>
      </c>
      <c r="F347" s="26" t="str">
        <f>VLOOKUP(E347,'#材料大全'!A:B,2,FALSE)</f>
        <v>愚者的流浪</v>
      </c>
      <c r="G347">
        <v>3</v>
      </c>
      <c r="H347" s="15">
        <v>31129</v>
      </c>
      <c r="I347" s="26" t="s">
        <v>3977</v>
      </c>
    </row>
    <row r="348" spans="1:9">
      <c r="E348">
        <v>15152</v>
      </c>
      <c r="F348" s="26" t="str">
        <f>VLOOKUP(E348,'#材料大全'!A:B,2,FALSE)</f>
        <v>教皇的援助</v>
      </c>
      <c r="G348">
        <v>6</v>
      </c>
      <c r="H348" s="15">
        <v>31130</v>
      </c>
      <c r="I348" s="26" t="s">
        <v>3978</v>
      </c>
    </row>
    <row r="349" spans="1:9">
      <c r="E349">
        <v>15153</v>
      </c>
      <c r="F349" s="26" t="str">
        <f>VLOOKUP(E349,'#材料大全'!A:B,2,FALSE)</f>
        <v>恋人的结合</v>
      </c>
      <c r="H349" s="15"/>
      <c r="I349" s="26" t="s">
        <v>225</v>
      </c>
    </row>
    <row r="350" spans="1:9">
      <c r="E350">
        <v>15154</v>
      </c>
      <c r="F350" s="26" t="str">
        <f>VLOOKUP(E350,'#材料大全'!A:B,2,FALSE)</f>
        <v>隐者的探索</v>
      </c>
      <c r="H350" s="15"/>
      <c r="I350" s="26" t="s">
        <v>225</v>
      </c>
    </row>
    <row r="351" spans="1:9">
      <c r="E351">
        <v>15155</v>
      </c>
      <c r="F351" s="26" t="str">
        <f>VLOOKUP(E351,'#材料大全'!A:B,2,FALSE)</f>
        <v>魔术师的创造</v>
      </c>
      <c r="H351" s="15"/>
      <c r="I351" s="26" t="s">
        <v>225</v>
      </c>
    </row>
    <row r="352" spans="1:9">
      <c r="E352">
        <v>15156</v>
      </c>
      <c r="F352" s="26" t="str">
        <f>VLOOKUP(E352,'#材料大全'!A:B,2,FALSE)</f>
        <v>女祭司的智慧</v>
      </c>
      <c r="H352" s="15"/>
      <c r="I352" s="26" t="s">
        <v>225</v>
      </c>
    </row>
    <row r="353" spans="1:9">
      <c r="A353">
        <v>58</v>
      </c>
      <c r="B353" t="s">
        <v>3234</v>
      </c>
      <c r="C353">
        <v>5</v>
      </c>
      <c r="E353">
        <v>15157</v>
      </c>
      <c r="F353" s="26" t="str">
        <f>VLOOKUP(E353,'#材料大全'!A:B,2,FALSE)</f>
        <v>狼之力</v>
      </c>
      <c r="G353">
        <v>3</v>
      </c>
      <c r="H353" s="15">
        <v>31131</v>
      </c>
      <c r="I353" s="26" t="s">
        <v>3979</v>
      </c>
    </row>
    <row r="354" spans="1:9">
      <c r="E354">
        <v>15158</v>
      </c>
      <c r="F354" s="26" t="str">
        <f>VLOOKUP(E354,'#材料大全'!A:B,2,FALSE)</f>
        <v>虎之力</v>
      </c>
      <c r="G354">
        <v>6</v>
      </c>
      <c r="H354" s="15">
        <v>31132</v>
      </c>
      <c r="I354" s="26" t="s">
        <v>3980</v>
      </c>
    </row>
    <row r="355" spans="1:9">
      <c r="E355">
        <v>15159</v>
      </c>
      <c r="F355" s="26" t="str">
        <f>VLOOKUP(E355,'#材料大全'!A:B,2,FALSE)</f>
        <v>兔之力</v>
      </c>
      <c r="H355" s="15"/>
      <c r="I355" s="26" t="s">
        <v>225</v>
      </c>
    </row>
    <row r="356" spans="1:9">
      <c r="E356">
        <v>15160</v>
      </c>
      <c r="F356" s="26" t="str">
        <f>VLOOKUP(E356,'#材料大全'!A:B,2,FALSE)</f>
        <v>猫之力</v>
      </c>
      <c r="H356" s="15"/>
      <c r="I356" s="26" t="s">
        <v>225</v>
      </c>
    </row>
    <row r="357" spans="1:9">
      <c r="E357">
        <v>15161</v>
      </c>
      <c r="F357" s="26" t="str">
        <f>VLOOKUP(E357,'#材料大全'!A:B,2,FALSE)</f>
        <v>狐之力</v>
      </c>
      <c r="H357" s="15"/>
      <c r="I357" s="26" t="s">
        <v>225</v>
      </c>
    </row>
    <row r="358" spans="1:9">
      <c r="E358">
        <v>15162</v>
      </c>
      <c r="F358" s="26" t="str">
        <f>VLOOKUP(E358,'#材料大全'!A:B,2,FALSE)</f>
        <v>熊之力</v>
      </c>
      <c r="H358" s="15"/>
      <c r="I358" s="26" t="s">
        <v>225</v>
      </c>
    </row>
    <row r="359" spans="1:9">
      <c r="A359">
        <v>59</v>
      </c>
      <c r="B359" t="s">
        <v>3070</v>
      </c>
      <c r="C359">
        <v>5</v>
      </c>
      <c r="E359">
        <v>15048</v>
      </c>
      <c r="F359" s="26" t="str">
        <f>VLOOKUP(E359,'#材料大全'!A:B,2,FALSE)</f>
        <v>斯托拉斯魂</v>
      </c>
      <c r="G359">
        <v>2</v>
      </c>
      <c r="H359" s="15">
        <v>31133</v>
      </c>
      <c r="I359" s="26" t="s">
        <v>3981</v>
      </c>
    </row>
    <row r="360" spans="1:9">
      <c r="E360">
        <v>15049</v>
      </c>
      <c r="F360" s="26" t="str">
        <f>VLOOKUP(E360,'#材料大全'!A:B,2,FALSE)</f>
        <v>斯托拉斯壁</v>
      </c>
      <c r="G360">
        <v>3</v>
      </c>
      <c r="H360" s="15">
        <v>31134</v>
      </c>
      <c r="I360" s="26" t="s">
        <v>3982</v>
      </c>
    </row>
    <row r="361" spans="1:9">
      <c r="E361">
        <v>15050</v>
      </c>
      <c r="F361" s="26" t="str">
        <f>VLOOKUP(E361,'#材料大全'!A:B,2,FALSE)</f>
        <v>斯托拉斯炎</v>
      </c>
      <c r="H361" s="15"/>
      <c r="I361" s="26" t="s">
        <v>225</v>
      </c>
    </row>
    <row r="362" spans="1:9">
      <c r="A362">
        <v>60</v>
      </c>
      <c r="B362" t="s">
        <v>3071</v>
      </c>
      <c r="C362">
        <v>5</v>
      </c>
      <c r="E362">
        <v>15051</v>
      </c>
      <c r="F362" s="26" t="str">
        <f>VLOOKUP(E362,'#材料大全'!A:B,2,FALSE)</f>
        <v>波澜</v>
      </c>
      <c r="G362">
        <v>3</v>
      </c>
      <c r="H362" s="15">
        <v>31135</v>
      </c>
      <c r="I362" s="26" t="s">
        <v>3855</v>
      </c>
    </row>
    <row r="363" spans="1:9">
      <c r="E363">
        <v>15052</v>
      </c>
      <c r="F363" s="26" t="str">
        <f>VLOOKUP(E363,'#材料大全'!A:B,2,FALSE)</f>
        <v>水纹</v>
      </c>
      <c r="H363" s="15"/>
    </row>
    <row r="364" spans="1:9">
      <c r="E364">
        <v>15053</v>
      </c>
      <c r="F364" s="26" t="str">
        <f>VLOOKUP(E364,'#材料大全'!A:B,2,FALSE)</f>
        <v>怒涛</v>
      </c>
      <c r="H364" s="15"/>
    </row>
    <row r="365" spans="1:9">
      <c r="A365">
        <v>61</v>
      </c>
      <c r="B365" t="s">
        <v>4306</v>
      </c>
      <c r="C365">
        <v>5</v>
      </c>
      <c r="E365">
        <v>15163</v>
      </c>
      <c r="F365" s="26" t="str">
        <f>VLOOKUP(E365,'#材料大全'!A:B,2,FALSE)</f>
        <v>角斗士的面甲</v>
      </c>
      <c r="G365">
        <v>2</v>
      </c>
      <c r="H365">
        <v>31139</v>
      </c>
      <c r="I365" t="s">
        <v>4307</v>
      </c>
    </row>
    <row r="366" spans="1:9">
      <c r="E366">
        <v>15164</v>
      </c>
      <c r="F366" s="26" t="str">
        <f>VLOOKUP(E366,'#材料大全'!A:B,2,FALSE)</f>
        <v>角斗士的长袍</v>
      </c>
      <c r="G366">
        <v>3</v>
      </c>
      <c r="H366">
        <v>31140</v>
      </c>
      <c r="I366" t="s">
        <v>4308</v>
      </c>
    </row>
    <row r="367" spans="1:9">
      <c r="E367">
        <v>15165</v>
      </c>
      <c r="F367" s="26" t="str">
        <f>VLOOKUP(E367,'#材料大全'!A:B,2,FALSE)</f>
        <v>角斗士的足具</v>
      </c>
    </row>
    <row r="368" spans="1:9">
      <c r="A368">
        <v>62</v>
      </c>
      <c r="B368" t="s">
        <v>4309</v>
      </c>
      <c r="C368">
        <v>5</v>
      </c>
      <c r="E368">
        <v>15166</v>
      </c>
      <c r="F368" s="26" t="str">
        <f>VLOOKUP(E368,'#材料大全'!A:B,2,FALSE)</f>
        <v>角斗士的指环</v>
      </c>
      <c r="G368">
        <v>3</v>
      </c>
      <c r="H368">
        <v>31141</v>
      </c>
      <c r="I368" t="s">
        <v>3881</v>
      </c>
    </row>
    <row r="369" spans="1:9">
      <c r="E369">
        <v>15167</v>
      </c>
      <c r="F369" s="26" t="str">
        <f>VLOOKUP(E369,'#材料大全'!A:B,2,FALSE)</f>
        <v>角斗士的挂坠</v>
      </c>
    </row>
    <row r="370" spans="1:9">
      <c r="E370">
        <v>15168</v>
      </c>
      <c r="F370" s="26" t="str">
        <f>VLOOKUP(E370,'#材料大全'!A:B,2,FALSE)</f>
        <v>角斗士的手镯</v>
      </c>
    </row>
    <row r="371" spans="1:9">
      <c r="A371">
        <v>63</v>
      </c>
      <c r="B371" t="s">
        <v>5781</v>
      </c>
      <c r="C371">
        <v>5</v>
      </c>
      <c r="E371">
        <v>15076</v>
      </c>
      <c r="F371" s="26" t="str">
        <f>VLOOKUP(E371,'#材料大全'!A:B,2,FALSE)</f>
        <v>恩底弥翁的启示</v>
      </c>
      <c r="G371">
        <v>3</v>
      </c>
      <c r="H371">
        <v>31135</v>
      </c>
      <c r="I371" t="s">
        <v>5834</v>
      </c>
    </row>
    <row r="372" spans="1:9">
      <c r="E372">
        <v>15077</v>
      </c>
      <c r="F372" s="26" t="str">
        <f>VLOOKUP(E372,'#材料大全'!A:B,2,FALSE)</f>
        <v>基基米的指引</v>
      </c>
    </row>
    <row r="373" spans="1:9">
      <c r="E373">
        <v>15078</v>
      </c>
      <c r="F373" s="26" t="str">
        <f>VLOOKUP(E373,'#材料大全'!A:B,2,FALSE)</f>
        <v>爱依希铁露的气息</v>
      </c>
    </row>
    <row r="374" spans="1:9">
      <c r="A374">
        <v>64</v>
      </c>
      <c r="B374" s="45" t="s">
        <v>5984</v>
      </c>
      <c r="C374">
        <v>5</v>
      </c>
      <c r="E374" s="45">
        <v>15175</v>
      </c>
      <c r="F374" s="26" t="str">
        <f>VLOOKUP(E374,'#材料大全'!A:B,2,FALSE)</f>
        <v>黑龙战盔</v>
      </c>
      <c r="G374">
        <v>3</v>
      </c>
      <c r="H374">
        <v>31143</v>
      </c>
      <c r="I374" t="s">
        <v>6078</v>
      </c>
    </row>
    <row r="375" spans="1:9">
      <c r="B375" s="45"/>
      <c r="E375" s="45">
        <v>15176</v>
      </c>
      <c r="F375" s="26" t="str">
        <f>VLOOKUP(E375,'#材料大全'!A:B,2,FALSE)</f>
        <v>黑龙战袍</v>
      </c>
    </row>
    <row r="376" spans="1:9">
      <c r="B376" s="45"/>
      <c r="E376" s="45">
        <v>15177</v>
      </c>
      <c r="F376" s="26" t="str">
        <f>VLOOKUP(E376,'#材料大全'!A:B,2,FALSE)</f>
        <v>黑龙战靴</v>
      </c>
    </row>
    <row r="377" spans="1:9">
      <c r="A377">
        <v>65</v>
      </c>
      <c r="B377" s="45" t="s">
        <v>5833</v>
      </c>
      <c r="C377">
        <v>5</v>
      </c>
      <c r="E377" s="45">
        <v>15178</v>
      </c>
      <c r="F377" s="26" t="str">
        <f>VLOOKUP(E377,'#材料大全'!A:B,2,FALSE)</f>
        <v>黑龙戒指</v>
      </c>
      <c r="G377">
        <v>2</v>
      </c>
      <c r="H377">
        <v>31144</v>
      </c>
      <c r="I377" t="s">
        <v>6079</v>
      </c>
    </row>
    <row r="378" spans="1:9">
      <c r="B378" s="45"/>
      <c r="E378" s="45">
        <v>15179</v>
      </c>
      <c r="F378" s="26" t="str">
        <f>VLOOKUP(E378,'#材料大全'!A:B,2,FALSE)</f>
        <v>黑龙项链</v>
      </c>
      <c r="G378">
        <v>3</v>
      </c>
      <c r="H378">
        <v>31145</v>
      </c>
      <c r="I378" t="s">
        <v>6079</v>
      </c>
    </row>
    <row r="379" spans="1:9">
      <c r="B379" s="45"/>
      <c r="E379" s="45">
        <v>15180</v>
      </c>
      <c r="F379" s="26" t="str">
        <f>VLOOKUP(E379,'#材料大全'!A:B,2,FALSE)</f>
        <v>黑龙手镯</v>
      </c>
    </row>
    <row r="380" spans="1:9">
      <c r="A380">
        <v>66</v>
      </c>
      <c r="B380" s="45" t="s">
        <v>5803</v>
      </c>
      <c r="C380">
        <v>5</v>
      </c>
      <c r="E380" s="45">
        <v>15181</v>
      </c>
      <c r="F380" s="26" t="str">
        <f>VLOOKUP(E380,'#材料大全'!A:B,2,FALSE)</f>
        <v>七彩之雾-神隐</v>
      </c>
      <c r="G380">
        <v>3</v>
      </c>
      <c r="H380">
        <v>31146</v>
      </c>
      <c r="I380" t="s">
        <v>6728</v>
      </c>
    </row>
    <row r="381" spans="1:9">
      <c r="B381" s="45"/>
      <c r="E381" s="45">
        <v>15182</v>
      </c>
      <c r="F381" s="26" t="str">
        <f>VLOOKUP(E381,'#材料大全'!A:B,2,FALSE)</f>
        <v>七彩之雾-庇护</v>
      </c>
      <c r="G381">
        <v>5</v>
      </c>
      <c r="H381">
        <v>31147</v>
      </c>
      <c r="I381" t="s">
        <v>5835</v>
      </c>
    </row>
    <row r="382" spans="1:9">
      <c r="B382" s="45"/>
      <c r="E382" s="45">
        <v>15183</v>
      </c>
      <c r="F382" s="26" t="str">
        <f>VLOOKUP(E382,'#材料大全'!A:B,2,FALSE)</f>
        <v>七彩之雾-迷踪</v>
      </c>
      <c r="G382">
        <v>6</v>
      </c>
      <c r="H382">
        <v>31150</v>
      </c>
      <c r="I382" t="s">
        <v>6727</v>
      </c>
    </row>
    <row r="383" spans="1:9">
      <c r="B383" s="45"/>
      <c r="E383" s="45">
        <v>15184</v>
      </c>
      <c r="F383" s="26" t="str">
        <f>VLOOKUP(E383,'#材料大全'!A:B,2,FALSE)</f>
        <v>七彩之雾-祝福</v>
      </c>
    </row>
    <row r="384" spans="1:9">
      <c r="B384" s="45"/>
      <c r="E384" s="45">
        <v>15185</v>
      </c>
      <c r="F384" s="26" t="str">
        <f>VLOOKUP(E384,'#材料大全'!A:B,2,FALSE)</f>
        <v>七彩之雾-静心</v>
      </c>
    </row>
    <row r="385" spans="1:9">
      <c r="B385" s="45"/>
      <c r="E385" s="45">
        <v>15186</v>
      </c>
      <c r="F385" s="26" t="str">
        <f>VLOOKUP(E385,'#材料大全'!A:B,2,FALSE)</f>
        <v>七彩之雾-冥想</v>
      </c>
    </row>
    <row r="386" spans="1:9">
      <c r="A386">
        <v>67</v>
      </c>
      <c r="B386" s="45" t="s">
        <v>5804</v>
      </c>
      <c r="C386">
        <v>5</v>
      </c>
      <c r="E386" s="45">
        <v>15187</v>
      </c>
      <c r="F386" s="26" t="str">
        <f>VLOOKUP(E386,'#材料大全'!A:B,2,FALSE)</f>
        <v>狂暴之盔</v>
      </c>
      <c r="G386">
        <v>3</v>
      </c>
      <c r="H386">
        <v>31148</v>
      </c>
      <c r="I386" t="s">
        <v>5836</v>
      </c>
    </row>
    <row r="387" spans="1:9">
      <c r="E387" s="45">
        <v>15188</v>
      </c>
      <c r="F387" s="26" t="str">
        <f>VLOOKUP(E387,'#材料大全'!A:B,2,FALSE)</f>
        <v>狂暴之甲</v>
      </c>
      <c r="G387">
        <v>5</v>
      </c>
      <c r="H387">
        <v>31149</v>
      </c>
      <c r="I387" t="s">
        <v>5836</v>
      </c>
    </row>
    <row r="388" spans="1:9">
      <c r="E388" s="45">
        <v>15189</v>
      </c>
      <c r="F388" s="26" t="str">
        <f>VLOOKUP(E388,'#材料大全'!A:B,2,FALSE)</f>
        <v>狂暴之靴</v>
      </c>
    </row>
    <row r="389" spans="1:9">
      <c r="E389" s="45">
        <v>15190</v>
      </c>
      <c r="F389" s="26" t="str">
        <f>VLOOKUP(E389,'#材料大全'!A:B,2,FALSE)</f>
        <v>狂暴之心</v>
      </c>
    </row>
    <row r="390" spans="1:9">
      <c r="E390" s="45">
        <v>15191</v>
      </c>
      <c r="F390" s="26" t="str">
        <f>VLOOKUP(E390,'#材料大全'!A:B,2,FALSE)</f>
        <v>狂暴之怒</v>
      </c>
    </row>
    <row r="391" spans="1:9">
      <c r="E391" s="45">
        <v>15192</v>
      </c>
      <c r="F391" s="26" t="str">
        <f>VLOOKUP(E391,'#材料大全'!A:B,2,FALSE)</f>
        <v>狂暴之魂</v>
      </c>
    </row>
    <row r="392" spans="1:9">
      <c r="A392">
        <v>68</v>
      </c>
      <c r="B392" t="s">
        <v>6117</v>
      </c>
      <c r="C392">
        <v>5</v>
      </c>
      <c r="E392" s="45">
        <v>10050</v>
      </c>
      <c r="F392" s="26" t="str">
        <f>VLOOKUP(E392,'#材料大全'!A:B,2,FALSE)</f>
        <v>折戟匕垒</v>
      </c>
      <c r="G392">
        <v>2</v>
      </c>
      <c r="H392" s="117">
        <v>31134</v>
      </c>
      <c r="I392" s="140" t="s">
        <v>6118</v>
      </c>
    </row>
    <row r="393" spans="1:9">
      <c r="E393" s="45">
        <v>15082</v>
      </c>
      <c r="F393" s="26" t="str">
        <f>VLOOKUP(E393,'#材料大全'!A:B,2,FALSE)</f>
        <v>智障阿姨的触手</v>
      </c>
      <c r="G393">
        <v>3</v>
      </c>
      <c r="H393" s="117">
        <v>31133</v>
      </c>
      <c r="I393" s="140" t="s">
        <v>3981</v>
      </c>
    </row>
    <row r="394" spans="1:9">
      <c r="E394" s="45">
        <v>15083</v>
      </c>
      <c r="F394" s="26" t="str">
        <f>VLOOKUP(E394,'#材料大全'!A:B,2,FALSE)</f>
        <v>万事屋的小黄花</v>
      </c>
    </row>
    <row r="395" spans="1:9">
      <c r="A395">
        <v>69</v>
      </c>
      <c r="B395" t="s">
        <v>6673</v>
      </c>
      <c r="C395">
        <v>5</v>
      </c>
      <c r="E395" s="45">
        <v>15088</v>
      </c>
      <c r="F395" s="26" t="str">
        <f>VLOOKUP(E395,'#材料大全'!A:B,2,FALSE)</f>
        <v>苹果10袋</v>
      </c>
      <c r="G395">
        <v>2</v>
      </c>
      <c r="H395">
        <v>31134</v>
      </c>
    </row>
    <row r="396" spans="1:9">
      <c r="E396" s="45">
        <v>15089</v>
      </c>
      <c r="F396" s="26" t="str">
        <f>VLOOKUP(E396,'#材料大全'!A:B,2,FALSE)</f>
        <v>摔不烂的手机</v>
      </c>
    </row>
    <row r="397" spans="1:9">
      <c r="A397">
        <v>70</v>
      </c>
      <c r="B397" t="s">
        <v>6756</v>
      </c>
      <c r="C397">
        <v>5</v>
      </c>
      <c r="E397" s="45">
        <v>10054</v>
      </c>
      <c r="F397" s="26" t="str">
        <f>VLOOKUP(E397,'#材料大全'!A:B,2,FALSE)</f>
        <v>大地守护</v>
      </c>
      <c r="G397">
        <v>2</v>
      </c>
      <c r="H397">
        <v>31152</v>
      </c>
    </row>
    <row r="398" spans="1:9">
      <c r="E398" s="45">
        <v>15090</v>
      </c>
      <c r="F398" s="26" t="str">
        <f>VLOOKUP(E398,'#材料大全'!A:B,2,FALSE)</f>
        <v>玲珑塔</v>
      </c>
      <c r="G398">
        <v>3</v>
      </c>
      <c r="H398">
        <v>31153</v>
      </c>
    </row>
    <row r="399" spans="1:9">
      <c r="E399" s="45">
        <v>15091</v>
      </c>
      <c r="F399" s="26" t="str">
        <f>VLOOKUP(E399,'#材料大全'!A:B,2,FALSE)</f>
        <v>锁魂钵</v>
      </c>
    </row>
    <row r="400" spans="1:9">
      <c r="A400">
        <v>71</v>
      </c>
      <c r="B400" t="s">
        <v>6820</v>
      </c>
      <c r="C400">
        <v>5</v>
      </c>
      <c r="E400" s="45">
        <v>10055</v>
      </c>
      <c r="F400" s="26" t="str">
        <f>VLOOKUP(E400,'#材料大全'!A:B,2,FALSE)</f>
        <v>骑姐法杖</v>
      </c>
      <c r="G400">
        <v>2</v>
      </c>
      <c r="H400">
        <v>30092</v>
      </c>
    </row>
    <row r="401" spans="1:8">
      <c r="E401" s="45">
        <v>15094</v>
      </c>
      <c r="F401" s="26" t="str">
        <f>VLOOKUP(E401,'#材料大全'!A:B,2,FALSE)</f>
        <v>骑姐之饰</v>
      </c>
      <c r="G401">
        <v>3</v>
      </c>
      <c r="H401">
        <v>31153</v>
      </c>
    </row>
    <row r="402" spans="1:8">
      <c r="E402" s="45">
        <v>15093</v>
      </c>
      <c r="F402" s="26" t="str">
        <f>VLOOKUP(E402,'#材料大全'!A:B,2,FALSE)</f>
        <v>骑姐护符</v>
      </c>
    </row>
    <row r="403" spans="1:8">
      <c r="A403">
        <v>74</v>
      </c>
      <c r="B403" t="s">
        <v>6821</v>
      </c>
      <c r="C403">
        <v>5</v>
      </c>
      <c r="E403" s="45">
        <v>10056</v>
      </c>
      <c r="F403" s="26" t="str">
        <f>VLOOKUP(E403,'#材料大全'!A:B,2,FALSE)</f>
        <v>角斗士的精钢短剑</v>
      </c>
      <c r="G403">
        <v>2</v>
      </c>
      <c r="H403">
        <v>30093</v>
      </c>
    </row>
    <row r="404" spans="1:8">
      <c r="E404" s="45">
        <v>15096</v>
      </c>
      <c r="F404" s="26" t="str">
        <f>VLOOKUP(E404,'#材料大全'!A:B,2,FALSE)</f>
        <v>角斗士的护符</v>
      </c>
      <c r="G404">
        <v>3</v>
      </c>
      <c r="H404">
        <v>30094</v>
      </c>
    </row>
    <row r="405" spans="1:8">
      <c r="E405" s="45">
        <v>15097</v>
      </c>
      <c r="F405" s="26" t="str">
        <f>VLOOKUP(E405,'#材料大全'!A:B,2,FALSE)</f>
        <v>角斗士的挂饰</v>
      </c>
    </row>
    <row r="406" spans="1:8">
      <c r="A406">
        <v>75</v>
      </c>
      <c r="B406" t="s">
        <v>7138</v>
      </c>
      <c r="C406">
        <v>6</v>
      </c>
      <c r="E406" s="45">
        <v>15201</v>
      </c>
      <c r="F406" s="26" t="str">
        <f>VLOOKUP(E406,'#材料大全'!A:B,2,FALSE)</f>
        <v>至尊帝王华冠</v>
      </c>
      <c r="G406">
        <v>3</v>
      </c>
      <c r="H406">
        <v>31158</v>
      </c>
    </row>
    <row r="407" spans="1:8">
      <c r="E407" s="45">
        <v>15202</v>
      </c>
      <c r="F407" s="26" t="str">
        <f>VLOOKUP(E407,'#材料大全'!A:B,2,FALSE)</f>
        <v>至尊帝王加护</v>
      </c>
      <c r="G407">
        <v>4</v>
      </c>
      <c r="H407">
        <v>31155</v>
      </c>
    </row>
    <row r="408" spans="1:8">
      <c r="E408" s="45">
        <v>15203</v>
      </c>
      <c r="F408" s="26" t="str">
        <f>VLOOKUP(E408,'#材料大全'!A:B,2,FALSE)</f>
        <v>至尊帝王飞升</v>
      </c>
      <c r="G408">
        <v>5</v>
      </c>
      <c r="H408">
        <v>31156</v>
      </c>
    </row>
    <row r="409" spans="1:8">
      <c r="E409" s="45">
        <v>15204</v>
      </c>
      <c r="F409" s="26" t="str">
        <f>VLOOKUP(E409,'#材料大全'!A:B,2,FALSE)</f>
        <v>至尊帝王闪耀</v>
      </c>
      <c r="G409">
        <v>6</v>
      </c>
      <c r="H409">
        <v>31157</v>
      </c>
    </row>
    <row r="410" spans="1:8">
      <c r="E410" s="45">
        <v>15205</v>
      </c>
      <c r="F410" s="26" t="str">
        <f>VLOOKUP(E410,'#材料大全'!A:B,2,FALSE)</f>
        <v>至尊帝王威仪</v>
      </c>
    </row>
    <row r="411" spans="1:8">
      <c r="E411" s="45">
        <v>15206</v>
      </c>
      <c r="F411" s="26" t="str">
        <f>VLOOKUP(E411,'#材料大全'!A:B,2,FALSE)</f>
        <v>至尊帝王光环</v>
      </c>
    </row>
    <row r="554" spans="11:11">
      <c r="K554">
        <v>-30</v>
      </c>
    </row>
  </sheetData>
  <phoneticPr fontId="3" type="noConversion"/>
  <conditionalFormatting sqref="D2:H2 J2">
    <cfRule type="containsText" dxfId="162" priority="2" operator="containsText" text="红水晶">
      <formula>NOT(ISERROR(SEARCH("红水晶",D2)))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77"/>
  <sheetViews>
    <sheetView topLeftCell="A37" workbookViewId="0">
      <selection activeCell="F65" sqref="F65"/>
    </sheetView>
  </sheetViews>
  <sheetFormatPr defaultColWidth="8.875" defaultRowHeight="13.5"/>
  <cols>
    <col min="1" max="1" width="3.5" style="13" bestFit="1" customWidth="1"/>
    <col min="2" max="2" width="17.625" style="13" bestFit="1" customWidth="1"/>
    <col min="3" max="3" width="26.625" style="13" bestFit="1" customWidth="1"/>
    <col min="4" max="4" width="8.125" bestFit="1" customWidth="1"/>
    <col min="5" max="6" width="7.125" bestFit="1" customWidth="1"/>
  </cols>
  <sheetData>
    <row r="1" spans="1:6">
      <c r="A1" s="13" t="s">
        <v>13</v>
      </c>
      <c r="C1" s="13">
        <v>1</v>
      </c>
      <c r="D1" s="13" t="s">
        <v>2812</v>
      </c>
      <c r="E1" s="13" t="s">
        <v>1543</v>
      </c>
      <c r="F1" s="13" t="s">
        <v>1544</v>
      </c>
    </row>
    <row r="2" spans="1:6">
      <c r="A2" s="51">
        <v>1</v>
      </c>
      <c r="B2" s="51" t="s">
        <v>1545</v>
      </c>
      <c r="C2" s="13" t="s">
        <v>1546</v>
      </c>
      <c r="D2" s="13"/>
      <c r="E2" s="13"/>
      <c r="F2" s="13" t="s">
        <v>1547</v>
      </c>
    </row>
    <row r="3" spans="1:6">
      <c r="A3" s="13">
        <v>2</v>
      </c>
      <c r="B3" s="13" t="s">
        <v>1548</v>
      </c>
      <c r="C3" s="13" t="s">
        <v>1549</v>
      </c>
      <c r="D3" s="13"/>
      <c r="E3" s="13"/>
      <c r="F3" s="13"/>
    </row>
    <row r="4" spans="1:6">
      <c r="A4" s="13">
        <v>3</v>
      </c>
      <c r="B4" s="13" t="s">
        <v>1550</v>
      </c>
      <c r="C4" s="13" t="s">
        <v>2766</v>
      </c>
      <c r="D4" s="13"/>
      <c r="E4" s="13"/>
      <c r="F4" s="13"/>
    </row>
    <row r="5" spans="1:6">
      <c r="A5" s="13">
        <v>4</v>
      </c>
      <c r="B5" s="13" t="s">
        <v>1551</v>
      </c>
      <c r="C5" s="13" t="s">
        <v>1552</v>
      </c>
      <c r="D5" s="13"/>
      <c r="E5" s="13"/>
      <c r="F5" s="13"/>
    </row>
    <row r="6" spans="1:6">
      <c r="A6" s="13">
        <v>5</v>
      </c>
      <c r="B6" s="13" t="s">
        <v>2767</v>
      </c>
      <c r="C6" s="13" t="s">
        <v>1553</v>
      </c>
      <c r="D6" s="13"/>
      <c r="E6" s="13"/>
      <c r="F6" s="13"/>
    </row>
    <row r="7" spans="1:6">
      <c r="A7" s="13">
        <v>6</v>
      </c>
      <c r="B7" s="13" t="s">
        <v>1554</v>
      </c>
      <c r="C7" s="13" t="s">
        <v>1555</v>
      </c>
      <c r="D7" s="13"/>
      <c r="E7" s="13"/>
      <c r="F7" s="13"/>
    </row>
    <row r="8" spans="1:6">
      <c r="A8" s="13">
        <v>7</v>
      </c>
      <c r="B8" s="13" t="s">
        <v>1556</v>
      </c>
      <c r="C8" s="13" t="s">
        <v>1557</v>
      </c>
      <c r="D8" s="13"/>
      <c r="E8" s="13"/>
      <c r="F8" s="13"/>
    </row>
    <row r="9" spans="1:6">
      <c r="A9" s="13">
        <v>8</v>
      </c>
      <c r="B9" s="13" t="s">
        <v>1558</v>
      </c>
      <c r="C9" s="13" t="s">
        <v>1559</v>
      </c>
      <c r="D9" s="13"/>
      <c r="E9" s="13"/>
      <c r="F9" s="13"/>
    </row>
    <row r="10" spans="1:6">
      <c r="A10" s="13">
        <v>9</v>
      </c>
      <c r="B10" s="13" t="s">
        <v>310</v>
      </c>
      <c r="C10" s="13" t="s">
        <v>1560</v>
      </c>
      <c r="D10" s="13"/>
      <c r="E10" s="13"/>
      <c r="F10" s="13"/>
    </row>
    <row r="11" spans="1:6">
      <c r="A11" s="13">
        <v>10</v>
      </c>
      <c r="B11" s="13" t="s">
        <v>1561</v>
      </c>
      <c r="C11" s="13" t="s">
        <v>1562</v>
      </c>
      <c r="D11" s="13"/>
      <c r="E11" s="13"/>
      <c r="F11" s="13"/>
    </row>
    <row r="12" spans="1:6">
      <c r="A12" s="13">
        <v>11</v>
      </c>
      <c r="B12" s="13" t="s">
        <v>1563</v>
      </c>
      <c r="C12" s="13" t="s">
        <v>1564</v>
      </c>
      <c r="D12" s="13"/>
      <c r="E12" s="13"/>
      <c r="F12" s="13"/>
    </row>
    <row r="13" spans="1:6">
      <c r="A13" s="13">
        <v>12</v>
      </c>
      <c r="B13" s="13" t="s">
        <v>1565</v>
      </c>
      <c r="C13" s="13" t="s">
        <v>1566</v>
      </c>
      <c r="D13" s="13"/>
      <c r="E13" s="13"/>
      <c r="F13" s="13"/>
    </row>
    <row r="14" spans="1:6">
      <c r="A14" s="13">
        <v>13</v>
      </c>
      <c r="B14" s="13" t="s">
        <v>407</v>
      </c>
      <c r="C14" s="13" t="s">
        <v>2768</v>
      </c>
      <c r="D14" s="13"/>
      <c r="E14" s="13"/>
      <c r="F14" s="13"/>
    </row>
    <row r="15" spans="1:6">
      <c r="A15" s="13">
        <v>14</v>
      </c>
      <c r="B15" s="13" t="s">
        <v>1567</v>
      </c>
      <c r="C15" s="13" t="s">
        <v>2769</v>
      </c>
      <c r="D15" s="13"/>
      <c r="E15" s="13"/>
      <c r="F15" s="13"/>
    </row>
    <row r="16" spans="1:6">
      <c r="A16" s="13">
        <v>15</v>
      </c>
      <c r="B16" s="13" t="s">
        <v>408</v>
      </c>
      <c r="C16" s="13" t="s">
        <v>1568</v>
      </c>
      <c r="D16" s="13"/>
      <c r="E16" s="13"/>
      <c r="F16" s="13"/>
    </row>
    <row r="17" spans="1:6">
      <c r="A17" s="13">
        <v>16</v>
      </c>
      <c r="B17" s="13" t="s">
        <v>1569</v>
      </c>
      <c r="C17" s="13" t="s">
        <v>1570</v>
      </c>
      <c r="D17" s="13"/>
      <c r="E17" s="13"/>
      <c r="F17" s="13"/>
    </row>
    <row r="18" spans="1:6">
      <c r="A18" s="13">
        <v>17</v>
      </c>
      <c r="B18" s="13" t="s">
        <v>1571</v>
      </c>
      <c r="C18" s="13" t="s">
        <v>1</v>
      </c>
      <c r="D18" s="13"/>
      <c r="E18" s="13"/>
      <c r="F18" s="13"/>
    </row>
    <row r="19" spans="1:6">
      <c r="A19" s="13">
        <v>18</v>
      </c>
      <c r="B19" s="13" t="s">
        <v>1572</v>
      </c>
      <c r="C19" s="13" t="s">
        <v>1573</v>
      </c>
      <c r="D19" s="13"/>
      <c r="E19" s="13"/>
      <c r="F19" s="13"/>
    </row>
    <row r="20" spans="1:6">
      <c r="A20" s="51">
        <v>19</v>
      </c>
      <c r="B20" s="51" t="s">
        <v>1574</v>
      </c>
      <c r="C20" s="13" t="s">
        <v>1575</v>
      </c>
      <c r="D20" s="13"/>
      <c r="E20" s="13"/>
      <c r="F20" s="13"/>
    </row>
    <row r="21" spans="1:6">
      <c r="A21" s="51">
        <v>20</v>
      </c>
      <c r="B21" s="51" t="s">
        <v>1576</v>
      </c>
      <c r="C21" s="13" t="s">
        <v>1577</v>
      </c>
      <c r="D21" s="13"/>
      <c r="E21" s="13"/>
      <c r="F21" s="13"/>
    </row>
    <row r="22" spans="1:6">
      <c r="A22" s="13">
        <v>21</v>
      </c>
      <c r="B22" s="13" t="s">
        <v>311</v>
      </c>
      <c r="C22" s="13" t="s">
        <v>1578</v>
      </c>
      <c r="D22" s="13"/>
      <c r="E22" s="13"/>
      <c r="F22" s="13"/>
    </row>
    <row r="23" spans="1:6">
      <c r="A23" s="13">
        <v>22</v>
      </c>
      <c r="B23" s="13" t="s">
        <v>1579</v>
      </c>
      <c r="C23" s="13" t="s">
        <v>1580</v>
      </c>
      <c r="D23" s="13"/>
      <c r="E23" s="13"/>
      <c r="F23" s="13"/>
    </row>
    <row r="24" spans="1:6">
      <c r="A24" s="51">
        <v>23</v>
      </c>
      <c r="B24" s="51" t="s">
        <v>1581</v>
      </c>
      <c r="C24" s="13" t="s">
        <v>1582</v>
      </c>
      <c r="D24" s="13"/>
      <c r="E24" s="13"/>
      <c r="F24" s="13"/>
    </row>
    <row r="25" spans="1:6">
      <c r="A25" s="51">
        <v>24</v>
      </c>
      <c r="B25" s="51" t="s">
        <v>2770</v>
      </c>
      <c r="C25" s="13" t="s">
        <v>2771</v>
      </c>
      <c r="D25" s="13"/>
      <c r="E25" s="13"/>
      <c r="F25" s="13"/>
    </row>
    <row r="26" spans="1:6">
      <c r="A26" s="51">
        <v>25</v>
      </c>
      <c r="B26" s="51" t="s">
        <v>1583</v>
      </c>
      <c r="C26" s="13" t="s">
        <v>2772</v>
      </c>
      <c r="D26" s="13"/>
      <c r="E26" s="13"/>
      <c r="F26" s="13"/>
    </row>
    <row r="27" spans="1:6">
      <c r="A27" s="13">
        <v>26</v>
      </c>
      <c r="B27" s="13" t="s">
        <v>1584</v>
      </c>
      <c r="C27" s="13" t="s">
        <v>1585</v>
      </c>
      <c r="D27" s="13"/>
      <c r="E27" s="13"/>
      <c r="F27" s="13"/>
    </row>
    <row r="28" spans="1:6">
      <c r="A28" s="13">
        <v>27</v>
      </c>
      <c r="B28" s="13" t="s">
        <v>1586</v>
      </c>
      <c r="C28" s="13" t="s">
        <v>1587</v>
      </c>
      <c r="D28" s="13"/>
      <c r="E28" s="13"/>
      <c r="F28" s="13"/>
    </row>
    <row r="29" spans="1:6">
      <c r="A29" s="13">
        <v>28</v>
      </c>
      <c r="B29" s="13" t="s">
        <v>1588</v>
      </c>
      <c r="C29" s="13" t="s">
        <v>1589</v>
      </c>
      <c r="D29" s="13"/>
      <c r="E29" s="13"/>
      <c r="F29" s="13"/>
    </row>
    <row r="30" spans="1:6">
      <c r="A30" s="13">
        <v>29</v>
      </c>
      <c r="B30" s="13" t="s">
        <v>2773</v>
      </c>
      <c r="C30" s="13" t="s">
        <v>1590</v>
      </c>
      <c r="D30" s="13"/>
      <c r="E30" s="13"/>
      <c r="F30" s="13"/>
    </row>
    <row r="31" spans="1:6">
      <c r="A31" s="13">
        <v>30</v>
      </c>
      <c r="B31" s="13" t="s">
        <v>1591</v>
      </c>
      <c r="C31" s="13" t="s">
        <v>1592</v>
      </c>
      <c r="D31" s="13"/>
      <c r="E31" s="13"/>
      <c r="F31" s="13"/>
    </row>
    <row r="32" spans="1:6">
      <c r="A32" s="13">
        <v>31</v>
      </c>
      <c r="B32" s="13" t="s">
        <v>1593</v>
      </c>
      <c r="C32" s="13" t="s">
        <v>1594</v>
      </c>
      <c r="D32" s="13"/>
      <c r="E32" s="13"/>
      <c r="F32" s="13"/>
    </row>
    <row r="33" spans="1:6">
      <c r="A33" s="13">
        <v>32</v>
      </c>
      <c r="B33" s="13" t="s">
        <v>1595</v>
      </c>
      <c r="C33" s="13" t="s">
        <v>1596</v>
      </c>
      <c r="D33" s="13"/>
      <c r="E33" s="13"/>
      <c r="F33" s="13"/>
    </row>
    <row r="34" spans="1:6">
      <c r="A34" s="13">
        <v>33</v>
      </c>
      <c r="B34" s="13" t="s">
        <v>1597</v>
      </c>
      <c r="C34" s="13" t="s">
        <v>1598</v>
      </c>
      <c r="D34" s="13"/>
      <c r="E34" s="13"/>
      <c r="F34" s="13"/>
    </row>
    <row r="35" spans="1:6">
      <c r="A35" s="13">
        <v>34</v>
      </c>
      <c r="B35" s="13" t="s">
        <v>1599</v>
      </c>
      <c r="C35" s="13" t="s">
        <v>1600</v>
      </c>
      <c r="D35" s="13"/>
      <c r="E35" s="13"/>
      <c r="F35" s="13"/>
    </row>
    <row r="36" spans="1:6">
      <c r="A36" s="13">
        <v>35</v>
      </c>
      <c r="B36" s="13" t="s">
        <v>1601</v>
      </c>
      <c r="C36" s="13" t="s">
        <v>1602</v>
      </c>
      <c r="D36" s="13"/>
      <c r="E36" s="13"/>
      <c r="F36" s="13"/>
    </row>
    <row r="37" spans="1:6">
      <c r="A37" s="13">
        <v>36</v>
      </c>
      <c r="B37" s="13" t="s">
        <v>1603</v>
      </c>
      <c r="C37" s="13" t="s">
        <v>2774</v>
      </c>
      <c r="D37" s="13"/>
      <c r="E37" s="13"/>
      <c r="F37" s="13"/>
    </row>
    <row r="38" spans="1:6">
      <c r="A38" s="13">
        <v>37</v>
      </c>
      <c r="B38" s="13" t="s">
        <v>1604</v>
      </c>
      <c r="C38" s="13" t="s">
        <v>1605</v>
      </c>
      <c r="D38" s="13"/>
      <c r="E38" s="13"/>
      <c r="F38" s="13"/>
    </row>
    <row r="39" spans="1:6">
      <c r="A39" s="13">
        <v>38</v>
      </c>
      <c r="B39" s="13" t="s">
        <v>1606</v>
      </c>
      <c r="C39" s="13" t="s">
        <v>1607</v>
      </c>
      <c r="D39" s="13"/>
      <c r="E39" s="13"/>
      <c r="F39" s="13"/>
    </row>
    <row r="40" spans="1:6">
      <c r="A40" s="13">
        <v>39</v>
      </c>
      <c r="B40" s="13" t="s">
        <v>1608</v>
      </c>
      <c r="C40" s="13" t="s">
        <v>1609</v>
      </c>
      <c r="D40" s="13"/>
      <c r="E40" s="13"/>
      <c r="F40" s="13"/>
    </row>
    <row r="41" spans="1:6">
      <c r="A41" s="13">
        <v>40</v>
      </c>
      <c r="B41" s="13" t="s">
        <v>1610</v>
      </c>
      <c r="C41" s="13" t="s">
        <v>1611</v>
      </c>
      <c r="D41" s="13"/>
      <c r="E41" s="13"/>
      <c r="F41" s="13"/>
    </row>
    <row r="42" spans="1:6">
      <c r="A42" s="13">
        <v>41</v>
      </c>
      <c r="B42" s="13" t="s">
        <v>1612</v>
      </c>
      <c r="C42" s="13" t="s">
        <v>1613</v>
      </c>
      <c r="D42" s="13"/>
      <c r="E42" s="13"/>
      <c r="F42" s="13"/>
    </row>
    <row r="43" spans="1:6">
      <c r="A43" s="13">
        <v>42</v>
      </c>
      <c r="B43" s="13" t="s">
        <v>1614</v>
      </c>
      <c r="C43" s="13" t="s">
        <v>1615</v>
      </c>
      <c r="D43" s="13"/>
      <c r="E43" s="13"/>
      <c r="F43" s="13"/>
    </row>
    <row r="44" spans="1:6">
      <c r="A44" s="13">
        <v>43</v>
      </c>
      <c r="B44" s="13" t="s">
        <v>1616</v>
      </c>
      <c r="C44" s="13" t="s">
        <v>1617</v>
      </c>
      <c r="D44" s="13"/>
      <c r="E44" s="13"/>
      <c r="F44" s="13"/>
    </row>
    <row r="45" spans="1:6">
      <c r="A45" s="13">
        <v>44</v>
      </c>
      <c r="B45" s="13" t="s">
        <v>1618</v>
      </c>
      <c r="C45" s="13" t="s">
        <v>2775</v>
      </c>
      <c r="D45" s="13"/>
      <c r="E45" s="13"/>
      <c r="F45" s="13"/>
    </row>
    <row r="46" spans="1:6">
      <c r="A46" s="13">
        <v>45</v>
      </c>
      <c r="B46" s="13" t="s">
        <v>1619</v>
      </c>
      <c r="C46" s="13" t="s">
        <v>1620</v>
      </c>
      <c r="D46" s="13"/>
      <c r="E46" s="13" t="s">
        <v>1621</v>
      </c>
      <c r="F46" s="13"/>
    </row>
    <row r="47" spans="1:6">
      <c r="A47" s="13">
        <v>46</v>
      </c>
      <c r="B47" s="13" t="s">
        <v>1622</v>
      </c>
      <c r="C47" s="13" t="s">
        <v>1623</v>
      </c>
      <c r="D47" s="13"/>
      <c r="E47" s="13" t="s">
        <v>1621</v>
      </c>
      <c r="F47" s="13"/>
    </row>
    <row r="48" spans="1:6">
      <c r="A48" s="13">
        <v>47</v>
      </c>
      <c r="B48" s="13" t="s">
        <v>1624</v>
      </c>
      <c r="C48" s="13" t="s">
        <v>1625</v>
      </c>
      <c r="D48" s="13"/>
      <c r="E48" s="13" t="s">
        <v>1621</v>
      </c>
      <c r="F48" s="13"/>
    </row>
    <row r="49" spans="1:6">
      <c r="A49" s="13">
        <v>48</v>
      </c>
      <c r="B49" s="13" t="s">
        <v>1626</v>
      </c>
      <c r="C49" s="13" t="s">
        <v>1627</v>
      </c>
      <c r="D49" s="13"/>
      <c r="E49" s="13" t="s">
        <v>1621</v>
      </c>
      <c r="F49" s="13"/>
    </row>
    <row r="50" spans="1:6">
      <c r="A50" s="13">
        <v>49</v>
      </c>
      <c r="B50" s="13" t="s">
        <v>1628</v>
      </c>
      <c r="C50" s="13" t="s">
        <v>1629</v>
      </c>
      <c r="D50" s="13"/>
      <c r="E50" s="13" t="s">
        <v>1621</v>
      </c>
      <c r="F50" s="13"/>
    </row>
    <row r="51" spans="1:6">
      <c r="A51" s="13">
        <v>50</v>
      </c>
      <c r="B51" s="13" t="s">
        <v>1630</v>
      </c>
      <c r="C51" s="13" t="s">
        <v>1631</v>
      </c>
      <c r="D51" s="13"/>
      <c r="E51" s="13" t="s">
        <v>1621</v>
      </c>
      <c r="F51" s="13"/>
    </row>
    <row r="52" spans="1:6">
      <c r="A52" s="13">
        <v>51</v>
      </c>
      <c r="B52" s="13" t="s">
        <v>1632</v>
      </c>
      <c r="C52" s="13" t="s">
        <v>2776</v>
      </c>
      <c r="D52" s="13"/>
      <c r="E52" s="13"/>
      <c r="F52" s="13"/>
    </row>
    <row r="53" spans="1:6">
      <c r="A53" s="13">
        <v>52</v>
      </c>
      <c r="B53" s="13" t="s">
        <v>1633</v>
      </c>
      <c r="C53" s="13" t="s">
        <v>1634</v>
      </c>
      <c r="D53" s="13"/>
      <c r="E53" s="13"/>
      <c r="F53" s="13"/>
    </row>
    <row r="54" spans="1:6">
      <c r="A54" s="13">
        <v>53</v>
      </c>
      <c r="B54" s="13" t="s">
        <v>1635</v>
      </c>
      <c r="C54" s="13" t="s">
        <v>1636</v>
      </c>
      <c r="D54" s="13"/>
      <c r="E54" s="13"/>
      <c r="F54" s="13"/>
    </row>
    <row r="55" spans="1:6">
      <c r="A55" s="13">
        <v>54</v>
      </c>
      <c r="B55" s="13" t="s">
        <v>2777</v>
      </c>
      <c r="C55" s="13" t="s">
        <v>2778</v>
      </c>
      <c r="D55" s="13"/>
      <c r="E55" s="13"/>
      <c r="F55" s="13"/>
    </row>
    <row r="56" spans="1:6">
      <c r="A56" s="13">
        <v>55</v>
      </c>
      <c r="B56" s="13" t="s">
        <v>2779</v>
      </c>
      <c r="C56" s="13" t="s">
        <v>2780</v>
      </c>
      <c r="D56" s="13"/>
      <c r="E56" s="13"/>
      <c r="F56" s="13"/>
    </row>
    <row r="57" spans="1:6">
      <c r="A57" s="13">
        <v>56</v>
      </c>
      <c r="B57" s="13" t="s">
        <v>1637</v>
      </c>
      <c r="C57" s="13" t="s">
        <v>2781</v>
      </c>
      <c r="D57" s="13"/>
      <c r="E57" s="13"/>
      <c r="F57" s="13"/>
    </row>
    <row r="58" spans="1:6">
      <c r="A58" s="13">
        <v>57</v>
      </c>
      <c r="B58" s="13" t="s">
        <v>1638</v>
      </c>
      <c r="C58" s="13" t="s">
        <v>2782</v>
      </c>
      <c r="D58" s="13"/>
      <c r="E58" s="13"/>
      <c r="F58" s="13"/>
    </row>
    <row r="59" spans="1:6">
      <c r="A59" s="13">
        <v>58</v>
      </c>
      <c r="B59" s="13" t="s">
        <v>1639</v>
      </c>
      <c r="C59" s="13" t="s">
        <v>1640</v>
      </c>
      <c r="D59" s="13"/>
      <c r="E59" s="13"/>
      <c r="F59" s="13"/>
    </row>
    <row r="60" spans="1:6">
      <c r="A60" s="13">
        <v>59</v>
      </c>
      <c r="B60" s="13" t="s">
        <v>1641</v>
      </c>
      <c r="C60" s="13" t="s">
        <v>1642</v>
      </c>
      <c r="D60" s="13"/>
      <c r="E60" s="13"/>
      <c r="F60" s="13"/>
    </row>
    <row r="61" spans="1:6">
      <c r="A61" s="13">
        <v>60</v>
      </c>
      <c r="B61" s="13" t="s">
        <v>2783</v>
      </c>
      <c r="C61" s="13" t="s">
        <v>1643</v>
      </c>
      <c r="D61" s="13"/>
      <c r="E61" s="13"/>
      <c r="F61" s="13"/>
    </row>
    <row r="62" spans="1:6">
      <c r="A62" s="13">
        <v>61</v>
      </c>
      <c r="B62" s="13" t="s">
        <v>1644</v>
      </c>
      <c r="C62" s="13" t="s">
        <v>1645</v>
      </c>
      <c r="D62" s="13"/>
      <c r="E62" s="13"/>
      <c r="F62" s="13"/>
    </row>
    <row r="63" spans="1:6">
      <c r="A63" s="13">
        <v>62</v>
      </c>
      <c r="B63" s="13" t="s">
        <v>393</v>
      </c>
      <c r="C63" s="13" t="s">
        <v>1646</v>
      </c>
      <c r="D63" s="13"/>
      <c r="E63" s="13"/>
      <c r="F63" s="13"/>
    </row>
    <row r="64" spans="1:6">
      <c r="A64" s="13">
        <v>63</v>
      </c>
      <c r="B64" s="13" t="s">
        <v>1647</v>
      </c>
      <c r="C64" s="13" t="s">
        <v>2784</v>
      </c>
      <c r="D64" s="13"/>
      <c r="E64" s="13"/>
      <c r="F64" s="13"/>
    </row>
    <row r="65" spans="1:6">
      <c r="A65" s="13">
        <v>64</v>
      </c>
      <c r="B65" s="13" t="s">
        <v>1648</v>
      </c>
      <c r="C65" s="13" t="s">
        <v>1649</v>
      </c>
      <c r="D65" s="13"/>
      <c r="E65" s="13"/>
      <c r="F65" s="13"/>
    </row>
    <row r="66" spans="1:6">
      <c r="A66" s="13">
        <v>65</v>
      </c>
      <c r="B66" s="13" t="s">
        <v>2785</v>
      </c>
      <c r="C66" s="13" t="s">
        <v>2786</v>
      </c>
    </row>
    <row r="67" spans="1:6">
      <c r="A67" s="13">
        <v>66</v>
      </c>
      <c r="B67" s="13" t="s">
        <v>2787</v>
      </c>
      <c r="C67" s="13" t="s">
        <v>2788</v>
      </c>
    </row>
    <row r="68" spans="1:6">
      <c r="A68" s="13">
        <v>67</v>
      </c>
      <c r="B68" s="13" t="s">
        <v>2789</v>
      </c>
      <c r="C68" s="13" t="s">
        <v>2790</v>
      </c>
    </row>
    <row r="69" spans="1:6">
      <c r="A69" s="13">
        <v>68</v>
      </c>
      <c r="B69" s="13" t="s">
        <v>2791</v>
      </c>
      <c r="C69" s="13" t="s">
        <v>2792</v>
      </c>
    </row>
    <row r="70" spans="1:6">
      <c r="A70" s="51">
        <v>69</v>
      </c>
      <c r="B70" s="51" t="s">
        <v>2793</v>
      </c>
      <c r="C70" s="13" t="s">
        <v>2794</v>
      </c>
    </row>
    <row r="71" spans="1:6">
      <c r="A71" s="51">
        <v>70</v>
      </c>
      <c r="B71" s="51" t="s">
        <v>2795</v>
      </c>
      <c r="C71" s="13" t="s">
        <v>2796</v>
      </c>
    </row>
    <row r="72" spans="1:6">
      <c r="A72" s="13">
        <v>71</v>
      </c>
      <c r="B72" s="13" t="s">
        <v>2797</v>
      </c>
      <c r="C72" s="13" t="s">
        <v>2798</v>
      </c>
      <c r="D72" t="s">
        <v>2799</v>
      </c>
      <c r="E72" t="s">
        <v>2800</v>
      </c>
    </row>
    <row r="73" spans="1:6">
      <c r="A73" s="13">
        <v>72</v>
      </c>
      <c r="B73" s="13" t="s">
        <v>2801</v>
      </c>
      <c r="C73" s="13" t="s">
        <v>2802</v>
      </c>
      <c r="D73" t="s">
        <v>2803</v>
      </c>
      <c r="E73" t="s">
        <v>2800</v>
      </c>
    </row>
    <row r="74" spans="1:6">
      <c r="A74" s="13">
        <v>73</v>
      </c>
      <c r="B74" s="13" t="s">
        <v>2804</v>
      </c>
      <c r="C74" s="13" t="s">
        <v>2805</v>
      </c>
      <c r="D74" t="s">
        <v>2800</v>
      </c>
    </row>
    <row r="75" spans="1:6">
      <c r="A75" s="13">
        <v>74</v>
      </c>
      <c r="B75" s="13" t="s">
        <v>2806</v>
      </c>
      <c r="C75" s="13" t="s">
        <v>3481</v>
      </c>
      <c r="D75" t="s">
        <v>3983</v>
      </c>
      <c r="E75" s="16" t="s">
        <v>3482</v>
      </c>
      <c r="F75" t="s">
        <v>2800</v>
      </c>
    </row>
    <row r="76" spans="1:6">
      <c r="A76" s="13">
        <v>75</v>
      </c>
      <c r="B76" s="13" t="s">
        <v>2807</v>
      </c>
      <c r="C76" s="13" t="s">
        <v>2808</v>
      </c>
      <c r="D76" t="s">
        <v>2809</v>
      </c>
    </row>
    <row r="77" spans="1:6">
      <c r="A77" s="13">
        <v>76</v>
      </c>
      <c r="B77" s="13" t="s">
        <v>2810</v>
      </c>
      <c r="C77" s="13" t="s">
        <v>2811</v>
      </c>
      <c r="D77" t="s">
        <v>2809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MK23"/>
  <sheetViews>
    <sheetView workbookViewId="0">
      <selection activeCell="J23" sqref="J23"/>
    </sheetView>
  </sheetViews>
  <sheetFormatPr defaultColWidth="8.875" defaultRowHeight="13.5"/>
  <sheetData>
    <row r="1" spans="1:1025">
      <c r="A1" s="42" t="s">
        <v>1459</v>
      </c>
      <c r="B1" s="42" t="s">
        <v>1460</v>
      </c>
      <c r="C1" s="42" t="s">
        <v>1454</v>
      </c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2"/>
      <c r="BA1" s="42"/>
      <c r="BB1" s="42"/>
      <c r="BC1" s="42"/>
      <c r="BD1" s="42"/>
      <c r="BE1" s="42"/>
      <c r="BF1" s="42"/>
      <c r="BG1" s="42"/>
      <c r="BH1" s="42"/>
      <c r="BI1" s="42"/>
      <c r="BJ1" s="42"/>
      <c r="BK1" s="42"/>
      <c r="BL1" s="42"/>
      <c r="BM1" s="42"/>
      <c r="BN1" s="42"/>
      <c r="BO1" s="42"/>
      <c r="BP1" s="42"/>
      <c r="BQ1" s="42"/>
      <c r="BR1" s="42"/>
      <c r="BS1" s="42"/>
      <c r="BT1" s="42"/>
      <c r="BU1" s="42"/>
      <c r="BV1" s="42"/>
      <c r="BW1" s="42"/>
      <c r="BX1" s="42"/>
      <c r="BY1" s="42"/>
      <c r="BZ1" s="42"/>
      <c r="CA1" s="42"/>
      <c r="CB1" s="42"/>
      <c r="CC1" s="42"/>
      <c r="CD1" s="42"/>
      <c r="CE1" s="42"/>
      <c r="CF1" s="42"/>
      <c r="CG1" s="42"/>
      <c r="CH1" s="42"/>
      <c r="CI1" s="42"/>
      <c r="CJ1" s="42"/>
      <c r="CK1" s="42"/>
      <c r="CL1" s="42"/>
      <c r="CM1" s="42"/>
      <c r="CN1" s="42"/>
      <c r="CO1" s="42"/>
      <c r="CP1" s="42"/>
      <c r="CQ1" s="42"/>
      <c r="CR1" s="42"/>
      <c r="CS1" s="42"/>
      <c r="CT1" s="42"/>
      <c r="CU1" s="42"/>
      <c r="CV1" s="42"/>
      <c r="CW1" s="42"/>
      <c r="CX1" s="42"/>
      <c r="CY1" s="42"/>
      <c r="CZ1" s="42"/>
      <c r="DA1" s="42"/>
      <c r="DB1" s="42"/>
      <c r="DC1" s="42"/>
      <c r="DD1" s="42"/>
      <c r="DE1" s="42"/>
      <c r="DF1" s="42"/>
      <c r="DG1" s="42"/>
      <c r="DH1" s="42"/>
      <c r="DI1" s="42"/>
      <c r="DJ1" s="42"/>
      <c r="DK1" s="42"/>
      <c r="DL1" s="42"/>
      <c r="DM1" s="42"/>
      <c r="DN1" s="42"/>
      <c r="DO1" s="42"/>
      <c r="DP1" s="42"/>
      <c r="DQ1" s="42"/>
      <c r="DR1" s="42"/>
      <c r="DS1" s="42"/>
      <c r="DT1" s="42"/>
      <c r="DU1" s="42"/>
      <c r="DV1" s="42"/>
      <c r="DW1" s="42"/>
      <c r="DX1" s="42"/>
      <c r="DY1" s="42"/>
      <c r="DZ1" s="42"/>
      <c r="EA1" s="42"/>
      <c r="EB1" s="42"/>
      <c r="EC1" s="42"/>
      <c r="ED1" s="42"/>
      <c r="EE1" s="42"/>
      <c r="EF1" s="42"/>
      <c r="EG1" s="42"/>
      <c r="EH1" s="42"/>
      <c r="EI1" s="42"/>
      <c r="EJ1" s="42"/>
      <c r="EK1" s="42"/>
      <c r="EL1" s="42"/>
      <c r="EM1" s="42"/>
      <c r="EN1" s="42"/>
      <c r="EO1" s="42"/>
      <c r="EP1" s="42"/>
      <c r="EQ1" s="42"/>
      <c r="ER1" s="42"/>
      <c r="ES1" s="42"/>
      <c r="ET1" s="42"/>
      <c r="EU1" s="42"/>
      <c r="EV1" s="42"/>
      <c r="EW1" s="42"/>
      <c r="EX1" s="42"/>
      <c r="EY1" s="42"/>
      <c r="EZ1" s="42"/>
      <c r="FA1" s="42"/>
      <c r="FB1" s="42"/>
      <c r="FC1" s="42"/>
      <c r="FD1" s="42"/>
      <c r="FE1" s="42"/>
      <c r="FF1" s="42"/>
      <c r="FG1" s="42"/>
      <c r="FH1" s="42"/>
      <c r="FI1" s="42"/>
      <c r="FJ1" s="42"/>
      <c r="FK1" s="42"/>
      <c r="FL1" s="42"/>
      <c r="FM1" s="42"/>
      <c r="FN1" s="42"/>
      <c r="FO1" s="42"/>
      <c r="FP1" s="42"/>
      <c r="FQ1" s="42"/>
      <c r="FR1" s="42"/>
      <c r="FS1" s="42"/>
      <c r="FT1" s="42"/>
      <c r="FU1" s="42"/>
      <c r="FV1" s="42"/>
      <c r="FW1" s="42"/>
      <c r="FX1" s="42"/>
      <c r="FY1" s="42"/>
      <c r="FZ1" s="42"/>
      <c r="GA1" s="42"/>
      <c r="GB1" s="42"/>
      <c r="GC1" s="42"/>
      <c r="GD1" s="42"/>
      <c r="GE1" s="42"/>
      <c r="GF1" s="42"/>
      <c r="GG1" s="42"/>
      <c r="GH1" s="42"/>
      <c r="GI1" s="42"/>
      <c r="GJ1" s="42"/>
      <c r="GK1" s="42"/>
      <c r="GL1" s="42"/>
      <c r="GM1" s="42"/>
      <c r="GN1" s="42"/>
      <c r="GO1" s="42"/>
      <c r="GP1" s="42"/>
      <c r="GQ1" s="42"/>
      <c r="GR1" s="42"/>
      <c r="GS1" s="42"/>
      <c r="GT1" s="42"/>
      <c r="GU1" s="42"/>
      <c r="GV1" s="42"/>
      <c r="GW1" s="42"/>
      <c r="GX1" s="42"/>
      <c r="GY1" s="42"/>
      <c r="GZ1" s="42"/>
      <c r="HA1" s="42"/>
      <c r="HB1" s="42"/>
      <c r="HC1" s="42"/>
      <c r="HD1" s="42"/>
      <c r="HE1" s="42"/>
      <c r="HF1" s="42"/>
      <c r="HG1" s="42"/>
      <c r="HH1" s="42"/>
      <c r="HI1" s="42"/>
      <c r="HJ1" s="42"/>
      <c r="HK1" s="42"/>
      <c r="HL1" s="42"/>
      <c r="HM1" s="42"/>
      <c r="HN1" s="42"/>
      <c r="HO1" s="42"/>
      <c r="HP1" s="42"/>
      <c r="HQ1" s="42"/>
      <c r="HR1" s="42"/>
      <c r="HS1" s="42"/>
      <c r="HT1" s="42"/>
      <c r="HU1" s="42"/>
      <c r="HV1" s="42"/>
      <c r="HW1" s="42"/>
      <c r="HX1" s="42"/>
      <c r="HY1" s="42"/>
      <c r="HZ1" s="42"/>
      <c r="IA1" s="42"/>
      <c r="IB1" s="42"/>
      <c r="IC1" s="42"/>
      <c r="ID1" s="42"/>
      <c r="IE1" s="42"/>
      <c r="IF1" s="42"/>
      <c r="IG1" s="42"/>
      <c r="IH1" s="42"/>
      <c r="II1" s="42"/>
      <c r="IJ1" s="42"/>
      <c r="IK1" s="42"/>
      <c r="IL1" s="42"/>
      <c r="IM1" s="42"/>
      <c r="IN1" s="42"/>
      <c r="IO1" s="42"/>
      <c r="IP1" s="42"/>
      <c r="IQ1" s="42"/>
      <c r="IR1" s="42"/>
      <c r="IS1" s="42"/>
      <c r="IT1" s="42"/>
      <c r="IU1" s="42"/>
      <c r="IV1" s="42"/>
      <c r="IW1" s="42"/>
      <c r="IX1" s="42"/>
      <c r="IY1" s="42"/>
      <c r="IZ1" s="42"/>
      <c r="JA1" s="42"/>
      <c r="JB1" s="42"/>
      <c r="JC1" s="42"/>
      <c r="JD1" s="42"/>
      <c r="JE1" s="42"/>
      <c r="JF1" s="42"/>
      <c r="JG1" s="42"/>
      <c r="JH1" s="42"/>
      <c r="JI1" s="42"/>
      <c r="JJ1" s="42"/>
      <c r="JK1" s="42"/>
      <c r="JL1" s="42"/>
      <c r="JM1" s="42"/>
      <c r="JN1" s="42"/>
      <c r="JO1" s="42"/>
      <c r="JP1" s="42"/>
      <c r="JQ1" s="42"/>
      <c r="JR1" s="42"/>
      <c r="JS1" s="42"/>
      <c r="JT1" s="42"/>
      <c r="JU1" s="42"/>
      <c r="JV1" s="42"/>
      <c r="JW1" s="42"/>
      <c r="JX1" s="42"/>
      <c r="JY1" s="42"/>
      <c r="JZ1" s="42"/>
      <c r="KA1" s="42"/>
      <c r="KB1" s="42"/>
      <c r="KC1" s="42"/>
      <c r="KD1" s="42"/>
      <c r="KE1" s="42"/>
      <c r="KF1" s="42"/>
      <c r="KG1" s="42"/>
      <c r="KH1" s="42"/>
      <c r="KI1" s="42"/>
      <c r="KJ1" s="42"/>
      <c r="KK1" s="42"/>
      <c r="KL1" s="42"/>
      <c r="KM1" s="42"/>
      <c r="KN1" s="42"/>
      <c r="KO1" s="42"/>
      <c r="KP1" s="42"/>
      <c r="KQ1" s="42"/>
      <c r="KR1" s="42"/>
      <c r="KS1" s="42"/>
      <c r="KT1" s="42"/>
      <c r="KU1" s="42"/>
      <c r="KV1" s="42"/>
      <c r="KW1" s="42"/>
      <c r="KX1" s="42"/>
      <c r="KY1" s="42"/>
      <c r="KZ1" s="42"/>
      <c r="LA1" s="42"/>
      <c r="LB1" s="42"/>
      <c r="LC1" s="42"/>
      <c r="LD1" s="42"/>
      <c r="LE1" s="42"/>
      <c r="LF1" s="42"/>
      <c r="LG1" s="42"/>
      <c r="LH1" s="42"/>
      <c r="LI1" s="42"/>
      <c r="LJ1" s="42"/>
      <c r="LK1" s="42"/>
      <c r="LL1" s="42"/>
      <c r="LM1" s="42"/>
      <c r="LN1" s="42"/>
      <c r="LO1" s="42"/>
      <c r="LP1" s="42"/>
      <c r="LQ1" s="42"/>
      <c r="LR1" s="42"/>
      <c r="LS1" s="42"/>
      <c r="LT1" s="42"/>
      <c r="LU1" s="42"/>
      <c r="LV1" s="42"/>
      <c r="LW1" s="42"/>
      <c r="LX1" s="42"/>
      <c r="LY1" s="42"/>
      <c r="LZ1" s="42"/>
      <c r="MA1" s="42"/>
      <c r="MB1" s="42"/>
      <c r="MC1" s="42"/>
      <c r="MD1" s="42"/>
      <c r="ME1" s="42"/>
      <c r="MF1" s="42"/>
      <c r="MG1" s="42"/>
      <c r="MH1" s="42"/>
      <c r="MI1" s="42"/>
      <c r="MJ1" s="42"/>
      <c r="MK1" s="42"/>
      <c r="ML1" s="42"/>
      <c r="MM1" s="42"/>
      <c r="MN1" s="42"/>
      <c r="MO1" s="42"/>
      <c r="MP1" s="42"/>
      <c r="MQ1" s="42"/>
      <c r="MR1" s="42"/>
      <c r="MS1" s="42"/>
      <c r="MT1" s="42"/>
      <c r="MU1" s="42"/>
      <c r="MV1" s="42"/>
      <c r="MW1" s="42"/>
      <c r="MX1" s="42"/>
      <c r="MY1" s="42"/>
      <c r="MZ1" s="42"/>
      <c r="NA1" s="42"/>
      <c r="NB1" s="42"/>
      <c r="NC1" s="42"/>
      <c r="ND1" s="42"/>
      <c r="NE1" s="42"/>
      <c r="NF1" s="42"/>
      <c r="NG1" s="42"/>
      <c r="NH1" s="42"/>
      <c r="NI1" s="42"/>
      <c r="NJ1" s="42"/>
      <c r="NK1" s="42"/>
      <c r="NL1" s="42"/>
      <c r="NM1" s="42"/>
      <c r="NN1" s="42"/>
      <c r="NO1" s="42"/>
      <c r="NP1" s="42"/>
      <c r="NQ1" s="42"/>
      <c r="NR1" s="42"/>
      <c r="NS1" s="42"/>
      <c r="NT1" s="42"/>
      <c r="NU1" s="42"/>
      <c r="NV1" s="42"/>
      <c r="NW1" s="42"/>
      <c r="NX1" s="42"/>
      <c r="NY1" s="42"/>
      <c r="NZ1" s="42"/>
      <c r="OA1" s="42"/>
      <c r="OB1" s="42"/>
      <c r="OC1" s="42"/>
      <c r="OD1" s="42"/>
      <c r="OE1" s="42"/>
      <c r="OF1" s="42"/>
      <c r="OG1" s="42"/>
      <c r="OH1" s="42"/>
      <c r="OI1" s="42"/>
      <c r="OJ1" s="42"/>
      <c r="OK1" s="42"/>
      <c r="OL1" s="42"/>
      <c r="OM1" s="42"/>
      <c r="ON1" s="42"/>
      <c r="OO1" s="42"/>
      <c r="OP1" s="42"/>
      <c r="OQ1" s="42"/>
      <c r="OR1" s="42"/>
      <c r="OS1" s="42"/>
      <c r="OT1" s="42"/>
      <c r="OU1" s="42"/>
      <c r="OV1" s="42"/>
      <c r="OW1" s="42"/>
      <c r="OX1" s="42"/>
      <c r="OY1" s="42"/>
      <c r="OZ1" s="42"/>
      <c r="PA1" s="42"/>
      <c r="PB1" s="42"/>
      <c r="PC1" s="42"/>
      <c r="PD1" s="42"/>
      <c r="PE1" s="42"/>
      <c r="PF1" s="42"/>
      <c r="PG1" s="42"/>
      <c r="PH1" s="42"/>
      <c r="PI1" s="42"/>
      <c r="PJ1" s="42"/>
      <c r="PK1" s="42"/>
      <c r="PL1" s="42"/>
      <c r="PM1" s="42"/>
      <c r="PN1" s="42"/>
      <c r="PO1" s="42"/>
      <c r="PP1" s="42"/>
      <c r="PQ1" s="42"/>
      <c r="PR1" s="42"/>
      <c r="PS1" s="42"/>
      <c r="PT1" s="42"/>
      <c r="PU1" s="42"/>
      <c r="PV1" s="42"/>
      <c r="PW1" s="42"/>
      <c r="PX1" s="42"/>
      <c r="PY1" s="42"/>
      <c r="PZ1" s="42"/>
      <c r="QA1" s="42"/>
      <c r="QB1" s="42"/>
      <c r="QC1" s="42"/>
      <c r="QD1" s="42"/>
      <c r="QE1" s="42"/>
      <c r="QF1" s="42"/>
      <c r="QG1" s="42"/>
      <c r="QH1" s="42"/>
      <c r="QI1" s="42"/>
      <c r="QJ1" s="42"/>
      <c r="QK1" s="42"/>
      <c r="QL1" s="42"/>
      <c r="QM1" s="42"/>
      <c r="QN1" s="42"/>
      <c r="QO1" s="42"/>
      <c r="QP1" s="42"/>
      <c r="QQ1" s="42"/>
      <c r="QR1" s="42"/>
      <c r="QS1" s="42"/>
      <c r="QT1" s="42"/>
      <c r="QU1" s="42"/>
      <c r="QV1" s="42"/>
      <c r="QW1" s="42"/>
      <c r="QX1" s="42"/>
      <c r="QY1" s="42"/>
      <c r="QZ1" s="42"/>
      <c r="RA1" s="42"/>
      <c r="RB1" s="42"/>
      <c r="RC1" s="42"/>
      <c r="RD1" s="42"/>
      <c r="RE1" s="42"/>
      <c r="RF1" s="42"/>
      <c r="RG1" s="42"/>
      <c r="RH1" s="42"/>
      <c r="RI1" s="42"/>
      <c r="RJ1" s="42"/>
      <c r="RK1" s="42"/>
      <c r="RL1" s="42"/>
      <c r="RM1" s="42"/>
      <c r="RN1" s="42"/>
      <c r="RO1" s="42"/>
      <c r="RP1" s="42"/>
      <c r="RQ1" s="42"/>
      <c r="RR1" s="42"/>
      <c r="RS1" s="42"/>
      <c r="RT1" s="42"/>
      <c r="RU1" s="42"/>
      <c r="RV1" s="42"/>
      <c r="RW1" s="42"/>
      <c r="RX1" s="42"/>
      <c r="RY1" s="42"/>
      <c r="RZ1" s="42"/>
      <c r="SA1" s="42"/>
      <c r="SB1" s="42"/>
      <c r="SC1" s="42"/>
      <c r="SD1" s="42"/>
      <c r="SE1" s="42"/>
      <c r="SF1" s="42"/>
      <c r="SG1" s="42"/>
      <c r="SH1" s="42"/>
      <c r="SI1" s="42"/>
      <c r="SJ1" s="42"/>
      <c r="SK1" s="42"/>
      <c r="SL1" s="42"/>
      <c r="SM1" s="42"/>
      <c r="SN1" s="42"/>
      <c r="SO1" s="42"/>
      <c r="SP1" s="42"/>
      <c r="SQ1" s="42"/>
      <c r="SR1" s="42"/>
      <c r="SS1" s="42"/>
      <c r="ST1" s="42"/>
      <c r="SU1" s="42"/>
      <c r="SV1" s="42"/>
      <c r="SW1" s="42"/>
      <c r="SX1" s="42"/>
      <c r="SY1" s="42"/>
      <c r="SZ1" s="42"/>
      <c r="TA1" s="42"/>
      <c r="TB1" s="42"/>
      <c r="TC1" s="42"/>
      <c r="TD1" s="42"/>
      <c r="TE1" s="42"/>
      <c r="TF1" s="42"/>
      <c r="TG1" s="42"/>
      <c r="TH1" s="42"/>
      <c r="TI1" s="42"/>
      <c r="TJ1" s="42"/>
      <c r="TK1" s="42"/>
      <c r="TL1" s="42"/>
      <c r="TM1" s="42"/>
      <c r="TN1" s="42"/>
      <c r="TO1" s="42"/>
      <c r="TP1" s="42"/>
      <c r="TQ1" s="42"/>
      <c r="TR1" s="42"/>
      <c r="TS1" s="42"/>
      <c r="TT1" s="42"/>
      <c r="TU1" s="42"/>
      <c r="TV1" s="42"/>
      <c r="TW1" s="42"/>
      <c r="TX1" s="42"/>
      <c r="TY1" s="42"/>
      <c r="TZ1" s="42"/>
      <c r="UA1" s="42"/>
      <c r="UB1" s="42"/>
      <c r="UC1" s="42"/>
      <c r="UD1" s="42"/>
      <c r="UE1" s="42"/>
      <c r="UF1" s="42"/>
      <c r="UG1" s="42"/>
      <c r="UH1" s="42"/>
      <c r="UI1" s="42"/>
      <c r="UJ1" s="42"/>
      <c r="UK1" s="42"/>
      <c r="UL1" s="42"/>
      <c r="UM1" s="42"/>
      <c r="UN1" s="42"/>
      <c r="UO1" s="42"/>
      <c r="UP1" s="42"/>
      <c r="UQ1" s="42"/>
      <c r="UR1" s="42"/>
      <c r="US1" s="42"/>
      <c r="UT1" s="42"/>
      <c r="UU1" s="42"/>
      <c r="UV1" s="42"/>
      <c r="UW1" s="42"/>
      <c r="UX1" s="42"/>
      <c r="UY1" s="42"/>
      <c r="UZ1" s="42"/>
      <c r="VA1" s="42"/>
      <c r="VB1" s="42"/>
      <c r="VC1" s="42"/>
      <c r="VD1" s="42"/>
      <c r="VE1" s="42"/>
      <c r="VF1" s="42"/>
      <c r="VG1" s="42"/>
      <c r="VH1" s="42"/>
      <c r="VI1" s="42"/>
      <c r="VJ1" s="42"/>
      <c r="VK1" s="42"/>
      <c r="VL1" s="42"/>
      <c r="VM1" s="42"/>
      <c r="VN1" s="42"/>
      <c r="VO1" s="42"/>
      <c r="VP1" s="42"/>
      <c r="VQ1" s="42"/>
      <c r="VR1" s="42"/>
      <c r="VS1" s="42"/>
      <c r="VT1" s="42"/>
      <c r="VU1" s="42"/>
      <c r="VV1" s="42"/>
      <c r="VW1" s="42"/>
      <c r="VX1" s="42"/>
      <c r="VY1" s="42"/>
      <c r="VZ1" s="42"/>
      <c r="WA1" s="42"/>
      <c r="WB1" s="42"/>
      <c r="WC1" s="42"/>
      <c r="WD1" s="42"/>
      <c r="WE1" s="42"/>
      <c r="WF1" s="42"/>
      <c r="WG1" s="42"/>
      <c r="WH1" s="42"/>
      <c r="WI1" s="42"/>
      <c r="WJ1" s="42"/>
      <c r="WK1" s="42"/>
      <c r="WL1" s="42"/>
      <c r="WM1" s="42"/>
      <c r="WN1" s="42"/>
      <c r="WO1" s="42"/>
      <c r="WP1" s="42"/>
      <c r="WQ1" s="42"/>
      <c r="WR1" s="42"/>
      <c r="WS1" s="42"/>
      <c r="WT1" s="42"/>
      <c r="WU1" s="42"/>
      <c r="WV1" s="42"/>
      <c r="WW1" s="42"/>
      <c r="WX1" s="42"/>
      <c r="WY1" s="42"/>
      <c r="WZ1" s="42"/>
      <c r="XA1" s="42"/>
      <c r="XB1" s="42"/>
      <c r="XC1" s="42"/>
      <c r="XD1" s="42"/>
      <c r="XE1" s="42"/>
      <c r="XF1" s="42"/>
      <c r="XG1" s="42"/>
      <c r="XH1" s="42"/>
      <c r="XI1" s="42"/>
      <c r="XJ1" s="42"/>
      <c r="XK1" s="42"/>
      <c r="XL1" s="42"/>
      <c r="XM1" s="42"/>
      <c r="XN1" s="42"/>
      <c r="XO1" s="42"/>
      <c r="XP1" s="42"/>
      <c r="XQ1" s="42"/>
      <c r="XR1" s="42"/>
      <c r="XS1" s="42"/>
      <c r="XT1" s="42"/>
      <c r="XU1" s="42"/>
      <c r="XV1" s="42"/>
      <c r="XW1" s="42"/>
      <c r="XX1" s="42"/>
      <c r="XY1" s="42"/>
      <c r="XZ1" s="42"/>
      <c r="YA1" s="42"/>
      <c r="YB1" s="42"/>
      <c r="YC1" s="42"/>
      <c r="YD1" s="42"/>
      <c r="YE1" s="42"/>
      <c r="YF1" s="42"/>
      <c r="YG1" s="42"/>
      <c r="YH1" s="42"/>
      <c r="YI1" s="42"/>
      <c r="YJ1" s="42"/>
      <c r="YK1" s="42"/>
      <c r="YL1" s="42"/>
      <c r="YM1" s="42"/>
      <c r="YN1" s="42"/>
      <c r="YO1" s="42"/>
      <c r="YP1" s="42"/>
      <c r="YQ1" s="42"/>
      <c r="YR1" s="42"/>
      <c r="YS1" s="42"/>
      <c r="YT1" s="42"/>
      <c r="YU1" s="42"/>
      <c r="YV1" s="42"/>
      <c r="YW1" s="42"/>
      <c r="YX1" s="42"/>
      <c r="YY1" s="42"/>
      <c r="YZ1" s="42"/>
      <c r="ZA1" s="42"/>
      <c r="ZB1" s="42"/>
      <c r="ZC1" s="42"/>
      <c r="ZD1" s="42"/>
      <c r="ZE1" s="42"/>
      <c r="ZF1" s="42"/>
      <c r="ZG1" s="42"/>
      <c r="ZH1" s="42"/>
      <c r="ZI1" s="42"/>
      <c r="ZJ1" s="42"/>
      <c r="ZK1" s="42"/>
      <c r="ZL1" s="42"/>
      <c r="ZM1" s="42"/>
      <c r="ZN1" s="42"/>
      <c r="ZO1" s="42"/>
      <c r="ZP1" s="42"/>
      <c r="ZQ1" s="42"/>
      <c r="ZR1" s="42"/>
      <c r="ZS1" s="42"/>
      <c r="ZT1" s="42"/>
      <c r="ZU1" s="42"/>
      <c r="ZV1" s="42"/>
      <c r="ZW1" s="42"/>
      <c r="ZX1" s="42"/>
      <c r="ZY1" s="42"/>
      <c r="ZZ1" s="42"/>
      <c r="AAA1" s="42"/>
      <c r="AAB1" s="42"/>
      <c r="AAC1" s="42"/>
      <c r="AAD1" s="42"/>
      <c r="AAE1" s="42"/>
      <c r="AAF1" s="42"/>
      <c r="AAG1" s="42"/>
      <c r="AAH1" s="42"/>
      <c r="AAI1" s="42"/>
      <c r="AAJ1" s="42"/>
      <c r="AAK1" s="42"/>
      <c r="AAL1" s="42"/>
      <c r="AAM1" s="42"/>
      <c r="AAN1" s="42"/>
      <c r="AAO1" s="42"/>
      <c r="AAP1" s="42"/>
      <c r="AAQ1" s="42"/>
      <c r="AAR1" s="42"/>
      <c r="AAS1" s="42"/>
      <c r="AAT1" s="42"/>
      <c r="AAU1" s="42"/>
      <c r="AAV1" s="42"/>
      <c r="AAW1" s="42"/>
      <c r="AAX1" s="42"/>
      <c r="AAY1" s="42"/>
      <c r="AAZ1" s="42"/>
      <c r="ABA1" s="42"/>
      <c r="ABB1" s="42"/>
      <c r="ABC1" s="42"/>
      <c r="ABD1" s="42"/>
      <c r="ABE1" s="42"/>
      <c r="ABF1" s="42"/>
      <c r="ABG1" s="42"/>
      <c r="ABH1" s="42"/>
      <c r="ABI1" s="42"/>
      <c r="ABJ1" s="42"/>
      <c r="ABK1" s="42"/>
      <c r="ABL1" s="42"/>
      <c r="ABM1" s="42"/>
      <c r="ABN1" s="42"/>
      <c r="ABO1" s="42"/>
      <c r="ABP1" s="42"/>
      <c r="ABQ1" s="42"/>
      <c r="ABR1" s="42"/>
      <c r="ABS1" s="42"/>
      <c r="ABT1" s="42"/>
      <c r="ABU1" s="42"/>
      <c r="ABV1" s="42"/>
      <c r="ABW1" s="42"/>
      <c r="ABX1" s="42"/>
      <c r="ABY1" s="42"/>
      <c r="ABZ1" s="42"/>
      <c r="ACA1" s="42"/>
      <c r="ACB1" s="42"/>
      <c r="ACC1" s="42"/>
      <c r="ACD1" s="42"/>
      <c r="ACE1" s="42"/>
      <c r="ACF1" s="42"/>
      <c r="ACG1" s="42"/>
      <c r="ACH1" s="42"/>
      <c r="ACI1" s="42"/>
      <c r="ACJ1" s="42"/>
      <c r="ACK1" s="42"/>
      <c r="ACL1" s="42"/>
      <c r="ACM1" s="42"/>
      <c r="ACN1" s="42"/>
      <c r="ACO1" s="42"/>
      <c r="ACP1" s="42"/>
      <c r="ACQ1" s="42"/>
      <c r="ACR1" s="42"/>
      <c r="ACS1" s="42"/>
      <c r="ACT1" s="42"/>
      <c r="ACU1" s="42"/>
      <c r="ACV1" s="42"/>
      <c r="ACW1" s="42"/>
      <c r="ACX1" s="42"/>
      <c r="ACY1" s="42"/>
      <c r="ACZ1" s="42"/>
      <c r="ADA1" s="42"/>
      <c r="ADB1" s="42"/>
      <c r="ADC1" s="42"/>
      <c r="ADD1" s="42"/>
      <c r="ADE1" s="42"/>
      <c r="ADF1" s="42"/>
      <c r="ADG1" s="42"/>
      <c r="ADH1" s="42"/>
      <c r="ADI1" s="42"/>
      <c r="ADJ1" s="42"/>
      <c r="ADK1" s="42"/>
      <c r="ADL1" s="42"/>
      <c r="ADM1" s="42"/>
      <c r="ADN1" s="42"/>
      <c r="ADO1" s="42"/>
      <c r="ADP1" s="42"/>
      <c r="ADQ1" s="42"/>
      <c r="ADR1" s="42"/>
      <c r="ADS1" s="42"/>
      <c r="ADT1" s="42"/>
      <c r="ADU1" s="42"/>
      <c r="ADV1" s="42"/>
      <c r="ADW1" s="42"/>
      <c r="ADX1" s="42"/>
      <c r="ADY1" s="42"/>
      <c r="ADZ1" s="42"/>
      <c r="AEA1" s="42"/>
      <c r="AEB1" s="42"/>
      <c r="AEC1" s="42"/>
      <c r="AED1" s="42"/>
      <c r="AEE1" s="42"/>
      <c r="AEF1" s="42"/>
      <c r="AEG1" s="42"/>
      <c r="AEH1" s="42"/>
      <c r="AEI1" s="42"/>
      <c r="AEJ1" s="42"/>
      <c r="AEK1" s="42"/>
      <c r="AEL1" s="42"/>
      <c r="AEM1" s="42"/>
      <c r="AEN1" s="42"/>
      <c r="AEO1" s="42"/>
      <c r="AEP1" s="42"/>
      <c r="AEQ1" s="42"/>
      <c r="AER1" s="42"/>
      <c r="AES1" s="42"/>
      <c r="AET1" s="42"/>
      <c r="AEU1" s="42"/>
      <c r="AEV1" s="42"/>
      <c r="AEW1" s="42"/>
      <c r="AEX1" s="42"/>
      <c r="AEY1" s="42"/>
      <c r="AEZ1" s="42"/>
      <c r="AFA1" s="42"/>
      <c r="AFB1" s="42"/>
      <c r="AFC1" s="42"/>
      <c r="AFD1" s="42"/>
      <c r="AFE1" s="42"/>
      <c r="AFF1" s="42"/>
      <c r="AFG1" s="42"/>
      <c r="AFH1" s="42"/>
      <c r="AFI1" s="42"/>
      <c r="AFJ1" s="42"/>
      <c r="AFK1" s="42"/>
      <c r="AFL1" s="42"/>
      <c r="AFM1" s="42"/>
      <c r="AFN1" s="42"/>
      <c r="AFO1" s="42"/>
      <c r="AFP1" s="42"/>
      <c r="AFQ1" s="42"/>
      <c r="AFR1" s="42"/>
      <c r="AFS1" s="42"/>
      <c r="AFT1" s="42"/>
      <c r="AFU1" s="42"/>
      <c r="AFV1" s="42"/>
      <c r="AFW1" s="42"/>
      <c r="AFX1" s="42"/>
      <c r="AFY1" s="42"/>
      <c r="AFZ1" s="42"/>
      <c r="AGA1" s="42"/>
      <c r="AGB1" s="42"/>
      <c r="AGC1" s="42"/>
      <c r="AGD1" s="42"/>
      <c r="AGE1" s="42"/>
      <c r="AGF1" s="42"/>
      <c r="AGG1" s="42"/>
      <c r="AGH1" s="42"/>
      <c r="AGI1" s="42"/>
      <c r="AGJ1" s="42"/>
      <c r="AGK1" s="42"/>
      <c r="AGL1" s="42"/>
      <c r="AGM1" s="42"/>
      <c r="AGN1" s="42"/>
      <c r="AGO1" s="42"/>
      <c r="AGP1" s="42"/>
      <c r="AGQ1" s="42"/>
      <c r="AGR1" s="42"/>
      <c r="AGS1" s="42"/>
      <c r="AGT1" s="42"/>
      <c r="AGU1" s="42"/>
      <c r="AGV1" s="42"/>
      <c r="AGW1" s="42"/>
      <c r="AGX1" s="42"/>
      <c r="AGY1" s="42"/>
      <c r="AGZ1" s="42"/>
      <c r="AHA1" s="42"/>
      <c r="AHB1" s="42"/>
      <c r="AHC1" s="42"/>
      <c r="AHD1" s="42"/>
      <c r="AHE1" s="42"/>
      <c r="AHF1" s="42"/>
      <c r="AHG1" s="42"/>
      <c r="AHH1" s="42"/>
      <c r="AHI1" s="42"/>
      <c r="AHJ1" s="42"/>
      <c r="AHK1" s="42"/>
      <c r="AHL1" s="42"/>
      <c r="AHM1" s="42"/>
      <c r="AHN1" s="42"/>
      <c r="AHO1" s="42"/>
      <c r="AHP1" s="42"/>
      <c r="AHQ1" s="42"/>
      <c r="AHR1" s="42"/>
      <c r="AHS1" s="42"/>
      <c r="AHT1" s="42"/>
      <c r="AHU1" s="42"/>
      <c r="AHV1" s="42"/>
      <c r="AHW1" s="42"/>
      <c r="AHX1" s="42"/>
      <c r="AHY1" s="42"/>
      <c r="AHZ1" s="42"/>
      <c r="AIA1" s="42"/>
      <c r="AIB1" s="42"/>
      <c r="AIC1" s="42"/>
      <c r="AID1" s="42"/>
      <c r="AIE1" s="42"/>
      <c r="AIF1" s="42"/>
      <c r="AIG1" s="42"/>
      <c r="AIH1" s="42"/>
      <c r="AII1" s="42"/>
      <c r="AIJ1" s="42"/>
      <c r="AIK1" s="42"/>
      <c r="AIL1" s="42"/>
      <c r="AIM1" s="42"/>
      <c r="AIN1" s="42"/>
      <c r="AIO1" s="42"/>
      <c r="AIP1" s="42"/>
      <c r="AIQ1" s="42"/>
      <c r="AIR1" s="42"/>
      <c r="AIS1" s="42"/>
      <c r="AIT1" s="42"/>
      <c r="AIU1" s="42"/>
      <c r="AIV1" s="42"/>
      <c r="AIW1" s="42"/>
      <c r="AIX1" s="42"/>
      <c r="AIY1" s="42"/>
      <c r="AIZ1" s="42"/>
      <c r="AJA1" s="42"/>
      <c r="AJB1" s="42"/>
      <c r="AJC1" s="42"/>
      <c r="AJD1" s="42"/>
      <c r="AJE1" s="42"/>
      <c r="AJF1" s="42"/>
      <c r="AJG1" s="42"/>
      <c r="AJH1" s="42"/>
      <c r="AJI1" s="42"/>
      <c r="AJJ1" s="42"/>
      <c r="AJK1" s="42"/>
      <c r="AJL1" s="42"/>
      <c r="AJM1" s="42"/>
      <c r="AJN1" s="42"/>
      <c r="AJO1" s="42"/>
      <c r="AJP1" s="42"/>
      <c r="AJQ1" s="42"/>
      <c r="AJR1" s="42"/>
      <c r="AJS1" s="42"/>
      <c r="AJT1" s="42"/>
      <c r="AJU1" s="42"/>
      <c r="AJV1" s="42"/>
      <c r="AJW1" s="42"/>
      <c r="AJX1" s="42"/>
      <c r="AJY1" s="42"/>
      <c r="AJZ1" s="42"/>
      <c r="AKA1" s="42"/>
      <c r="AKB1" s="42"/>
      <c r="AKC1" s="42"/>
      <c r="AKD1" s="42"/>
      <c r="AKE1" s="42"/>
      <c r="AKF1" s="42"/>
      <c r="AKG1" s="42"/>
      <c r="AKH1" s="42"/>
      <c r="AKI1" s="42"/>
      <c r="AKJ1" s="42"/>
      <c r="AKK1" s="42"/>
      <c r="AKL1" s="42"/>
      <c r="AKM1" s="42"/>
      <c r="AKN1" s="42"/>
      <c r="AKO1" s="42"/>
      <c r="AKP1" s="42"/>
      <c r="AKQ1" s="42"/>
      <c r="AKR1" s="42"/>
      <c r="AKS1" s="42"/>
      <c r="AKT1" s="42"/>
      <c r="AKU1" s="42"/>
      <c r="AKV1" s="42"/>
      <c r="AKW1" s="42"/>
      <c r="AKX1" s="42"/>
      <c r="AKY1" s="42"/>
      <c r="AKZ1" s="42"/>
      <c r="ALA1" s="42"/>
      <c r="ALB1" s="42"/>
      <c r="ALC1" s="42"/>
      <c r="ALD1" s="42"/>
      <c r="ALE1" s="42"/>
      <c r="ALF1" s="42"/>
      <c r="ALG1" s="42"/>
      <c r="ALH1" s="42"/>
      <c r="ALI1" s="42"/>
      <c r="ALJ1" s="42"/>
      <c r="ALK1" s="42"/>
      <c r="ALL1" s="42"/>
      <c r="ALM1" s="42"/>
      <c r="ALN1" s="42"/>
      <c r="ALO1" s="42"/>
      <c r="ALP1" s="42"/>
      <c r="ALQ1" s="42"/>
      <c r="ALR1" s="42"/>
      <c r="ALS1" s="42"/>
      <c r="ALT1" s="42"/>
      <c r="ALU1" s="42"/>
      <c r="ALV1" s="42"/>
      <c r="ALW1" s="42"/>
      <c r="ALX1" s="42"/>
      <c r="ALY1" s="42"/>
      <c r="ALZ1" s="42"/>
      <c r="AMA1" s="42"/>
      <c r="AMB1" s="42"/>
      <c r="AMC1" s="42"/>
      <c r="AMD1" s="42"/>
      <c r="AME1" s="42"/>
      <c r="AMF1" s="42"/>
      <c r="AMG1" s="42"/>
      <c r="AMH1" s="42"/>
      <c r="AMI1" s="42"/>
      <c r="AMJ1" s="42"/>
      <c r="AMK1" s="42"/>
    </row>
    <row r="2" spans="1:1025">
      <c r="A2" s="50" t="s">
        <v>1461</v>
      </c>
      <c r="B2" s="50" t="s">
        <v>24</v>
      </c>
      <c r="C2" s="50" t="s">
        <v>7</v>
      </c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  <c r="BA2" s="42"/>
      <c r="BB2" s="42"/>
      <c r="BC2" s="42"/>
      <c r="BD2" s="42"/>
      <c r="BE2" s="42"/>
      <c r="BF2" s="42"/>
      <c r="BG2" s="42"/>
      <c r="BH2" s="42"/>
      <c r="BI2" s="42"/>
      <c r="BJ2" s="42"/>
      <c r="BK2" s="42"/>
      <c r="BL2" s="42"/>
      <c r="BM2" s="42"/>
      <c r="BN2" s="42"/>
      <c r="BO2" s="42"/>
      <c r="BP2" s="42"/>
      <c r="BQ2" s="42"/>
      <c r="BR2" s="42"/>
      <c r="BS2" s="42"/>
      <c r="BT2" s="42"/>
      <c r="BU2" s="42"/>
      <c r="BV2" s="42"/>
      <c r="BW2" s="42"/>
      <c r="BX2" s="42"/>
      <c r="BY2" s="42"/>
      <c r="BZ2" s="42"/>
      <c r="CA2" s="42"/>
      <c r="CB2" s="42"/>
      <c r="CC2" s="42"/>
      <c r="CD2" s="42"/>
      <c r="CE2" s="42"/>
      <c r="CF2" s="42"/>
      <c r="CG2" s="42"/>
      <c r="CH2" s="42"/>
      <c r="CI2" s="42"/>
      <c r="CJ2" s="42"/>
      <c r="CK2" s="42"/>
      <c r="CL2" s="42"/>
      <c r="CM2" s="42"/>
      <c r="CN2" s="42"/>
      <c r="CO2" s="42"/>
      <c r="CP2" s="42"/>
      <c r="CQ2" s="42"/>
      <c r="CR2" s="42"/>
      <c r="CS2" s="42"/>
      <c r="CT2" s="42"/>
      <c r="CU2" s="42"/>
      <c r="CV2" s="42"/>
      <c r="CW2" s="42"/>
      <c r="CX2" s="42"/>
      <c r="CY2" s="42"/>
      <c r="CZ2" s="42"/>
      <c r="DA2" s="42"/>
      <c r="DB2" s="42"/>
      <c r="DC2" s="42"/>
      <c r="DD2" s="42"/>
      <c r="DE2" s="42"/>
      <c r="DF2" s="42"/>
      <c r="DG2" s="42"/>
      <c r="DH2" s="42"/>
      <c r="DI2" s="42"/>
      <c r="DJ2" s="42"/>
      <c r="DK2" s="42"/>
      <c r="DL2" s="42"/>
      <c r="DM2" s="42"/>
      <c r="DN2" s="42"/>
      <c r="DO2" s="42"/>
      <c r="DP2" s="42"/>
      <c r="DQ2" s="42"/>
      <c r="DR2" s="42"/>
      <c r="DS2" s="42"/>
      <c r="DT2" s="42"/>
      <c r="DU2" s="42"/>
      <c r="DV2" s="42"/>
      <c r="DW2" s="42"/>
      <c r="DX2" s="42"/>
      <c r="DY2" s="42"/>
      <c r="DZ2" s="42"/>
      <c r="EA2" s="42"/>
      <c r="EB2" s="42"/>
      <c r="EC2" s="42"/>
      <c r="ED2" s="42"/>
      <c r="EE2" s="42"/>
      <c r="EF2" s="42"/>
      <c r="EG2" s="42"/>
      <c r="EH2" s="42"/>
      <c r="EI2" s="42"/>
      <c r="EJ2" s="42"/>
      <c r="EK2" s="42"/>
      <c r="EL2" s="42"/>
      <c r="EM2" s="42"/>
      <c r="EN2" s="42"/>
      <c r="EO2" s="42"/>
      <c r="EP2" s="42"/>
      <c r="EQ2" s="42"/>
      <c r="ER2" s="42"/>
      <c r="ES2" s="42"/>
      <c r="ET2" s="42"/>
      <c r="EU2" s="42"/>
      <c r="EV2" s="42"/>
      <c r="EW2" s="42"/>
      <c r="EX2" s="42"/>
      <c r="EY2" s="42"/>
      <c r="EZ2" s="42"/>
      <c r="FA2" s="42"/>
      <c r="FB2" s="42"/>
      <c r="FC2" s="42"/>
      <c r="FD2" s="42"/>
      <c r="FE2" s="42"/>
      <c r="FF2" s="42"/>
      <c r="FG2" s="42"/>
      <c r="FH2" s="42"/>
      <c r="FI2" s="42"/>
      <c r="FJ2" s="42"/>
      <c r="FK2" s="42"/>
      <c r="FL2" s="42"/>
      <c r="FM2" s="42"/>
      <c r="FN2" s="42"/>
      <c r="FO2" s="42"/>
      <c r="FP2" s="42"/>
      <c r="FQ2" s="42"/>
      <c r="FR2" s="42"/>
      <c r="FS2" s="42"/>
      <c r="FT2" s="42"/>
      <c r="FU2" s="42"/>
      <c r="FV2" s="42"/>
      <c r="FW2" s="42"/>
      <c r="FX2" s="42"/>
      <c r="FY2" s="42"/>
      <c r="FZ2" s="42"/>
      <c r="GA2" s="42"/>
      <c r="GB2" s="42"/>
      <c r="GC2" s="42"/>
      <c r="GD2" s="42"/>
      <c r="GE2" s="42"/>
      <c r="GF2" s="42"/>
      <c r="GG2" s="42"/>
      <c r="GH2" s="42"/>
      <c r="GI2" s="42"/>
      <c r="GJ2" s="42"/>
      <c r="GK2" s="42"/>
      <c r="GL2" s="42"/>
      <c r="GM2" s="42"/>
      <c r="GN2" s="42"/>
      <c r="GO2" s="42"/>
      <c r="GP2" s="42"/>
      <c r="GQ2" s="42"/>
      <c r="GR2" s="42"/>
      <c r="GS2" s="42"/>
      <c r="GT2" s="42"/>
      <c r="GU2" s="42"/>
      <c r="GV2" s="42"/>
      <c r="GW2" s="42"/>
      <c r="GX2" s="42"/>
      <c r="GY2" s="42"/>
      <c r="GZ2" s="42"/>
      <c r="HA2" s="42"/>
      <c r="HB2" s="42"/>
      <c r="HC2" s="42"/>
      <c r="HD2" s="42"/>
      <c r="HE2" s="42"/>
      <c r="HF2" s="42"/>
      <c r="HG2" s="42"/>
      <c r="HH2" s="42"/>
      <c r="HI2" s="42"/>
      <c r="HJ2" s="42"/>
      <c r="HK2" s="42"/>
      <c r="HL2" s="42"/>
      <c r="HM2" s="42"/>
      <c r="HN2" s="42"/>
      <c r="HO2" s="42"/>
      <c r="HP2" s="42"/>
      <c r="HQ2" s="42"/>
      <c r="HR2" s="42"/>
      <c r="HS2" s="42"/>
      <c r="HT2" s="42"/>
      <c r="HU2" s="42"/>
      <c r="HV2" s="42"/>
      <c r="HW2" s="42"/>
      <c r="HX2" s="42"/>
      <c r="HY2" s="42"/>
      <c r="HZ2" s="42"/>
      <c r="IA2" s="42"/>
      <c r="IB2" s="42"/>
      <c r="IC2" s="42"/>
      <c r="ID2" s="42"/>
      <c r="IE2" s="42"/>
      <c r="IF2" s="42"/>
      <c r="IG2" s="42"/>
      <c r="IH2" s="42"/>
      <c r="II2" s="42"/>
      <c r="IJ2" s="42"/>
      <c r="IK2" s="42"/>
      <c r="IL2" s="42"/>
      <c r="IM2" s="42"/>
      <c r="IN2" s="42"/>
      <c r="IO2" s="42"/>
      <c r="IP2" s="42"/>
      <c r="IQ2" s="42"/>
      <c r="IR2" s="42"/>
      <c r="IS2" s="42"/>
      <c r="IT2" s="42"/>
      <c r="IU2" s="42"/>
      <c r="IV2" s="42"/>
      <c r="IW2" s="42"/>
      <c r="IX2" s="42"/>
      <c r="IY2" s="42"/>
      <c r="IZ2" s="42"/>
      <c r="JA2" s="42"/>
      <c r="JB2" s="42"/>
      <c r="JC2" s="42"/>
      <c r="JD2" s="42"/>
      <c r="JE2" s="42"/>
      <c r="JF2" s="42"/>
      <c r="JG2" s="42"/>
      <c r="JH2" s="42"/>
      <c r="JI2" s="42"/>
      <c r="JJ2" s="42"/>
      <c r="JK2" s="42"/>
      <c r="JL2" s="42"/>
      <c r="JM2" s="42"/>
      <c r="JN2" s="42"/>
      <c r="JO2" s="42"/>
      <c r="JP2" s="42"/>
      <c r="JQ2" s="42"/>
      <c r="JR2" s="42"/>
      <c r="JS2" s="42"/>
      <c r="JT2" s="42"/>
      <c r="JU2" s="42"/>
      <c r="JV2" s="42"/>
      <c r="JW2" s="42"/>
      <c r="JX2" s="42"/>
      <c r="JY2" s="42"/>
      <c r="JZ2" s="42"/>
      <c r="KA2" s="42"/>
      <c r="KB2" s="42"/>
      <c r="KC2" s="42"/>
      <c r="KD2" s="42"/>
      <c r="KE2" s="42"/>
      <c r="KF2" s="42"/>
      <c r="KG2" s="42"/>
      <c r="KH2" s="42"/>
      <c r="KI2" s="42"/>
      <c r="KJ2" s="42"/>
      <c r="KK2" s="42"/>
      <c r="KL2" s="42"/>
      <c r="KM2" s="42"/>
      <c r="KN2" s="42"/>
      <c r="KO2" s="42"/>
      <c r="KP2" s="42"/>
      <c r="KQ2" s="42"/>
      <c r="KR2" s="42"/>
      <c r="KS2" s="42"/>
      <c r="KT2" s="42"/>
      <c r="KU2" s="42"/>
      <c r="KV2" s="42"/>
      <c r="KW2" s="42"/>
      <c r="KX2" s="42"/>
      <c r="KY2" s="42"/>
      <c r="KZ2" s="42"/>
      <c r="LA2" s="42"/>
      <c r="LB2" s="42"/>
      <c r="LC2" s="42"/>
      <c r="LD2" s="42"/>
      <c r="LE2" s="42"/>
      <c r="LF2" s="42"/>
      <c r="LG2" s="42"/>
      <c r="LH2" s="42"/>
      <c r="LI2" s="42"/>
      <c r="LJ2" s="42"/>
      <c r="LK2" s="42"/>
      <c r="LL2" s="42"/>
      <c r="LM2" s="42"/>
      <c r="LN2" s="42"/>
      <c r="LO2" s="42"/>
      <c r="LP2" s="42"/>
      <c r="LQ2" s="42"/>
      <c r="LR2" s="42"/>
      <c r="LS2" s="42"/>
      <c r="LT2" s="42"/>
      <c r="LU2" s="42"/>
      <c r="LV2" s="42"/>
      <c r="LW2" s="42"/>
      <c r="LX2" s="42"/>
      <c r="LY2" s="42"/>
      <c r="LZ2" s="42"/>
      <c r="MA2" s="42"/>
      <c r="MB2" s="42"/>
      <c r="MC2" s="42"/>
      <c r="MD2" s="42"/>
      <c r="ME2" s="42"/>
      <c r="MF2" s="42"/>
      <c r="MG2" s="42"/>
      <c r="MH2" s="42"/>
      <c r="MI2" s="42"/>
      <c r="MJ2" s="42"/>
      <c r="MK2" s="42"/>
      <c r="ML2" s="42"/>
      <c r="MM2" s="42"/>
      <c r="MN2" s="42"/>
      <c r="MO2" s="42"/>
      <c r="MP2" s="42"/>
      <c r="MQ2" s="42"/>
      <c r="MR2" s="42"/>
      <c r="MS2" s="42"/>
      <c r="MT2" s="42"/>
      <c r="MU2" s="42"/>
      <c r="MV2" s="42"/>
      <c r="MW2" s="42"/>
      <c r="MX2" s="42"/>
      <c r="MY2" s="42"/>
      <c r="MZ2" s="42"/>
      <c r="NA2" s="42"/>
      <c r="NB2" s="42"/>
      <c r="NC2" s="42"/>
      <c r="ND2" s="42"/>
      <c r="NE2" s="42"/>
      <c r="NF2" s="42"/>
      <c r="NG2" s="42"/>
      <c r="NH2" s="42"/>
      <c r="NI2" s="42"/>
      <c r="NJ2" s="42"/>
      <c r="NK2" s="42"/>
      <c r="NL2" s="42"/>
      <c r="NM2" s="42"/>
      <c r="NN2" s="42"/>
      <c r="NO2" s="42"/>
      <c r="NP2" s="42"/>
      <c r="NQ2" s="42"/>
      <c r="NR2" s="42"/>
      <c r="NS2" s="42"/>
      <c r="NT2" s="42"/>
      <c r="NU2" s="42"/>
      <c r="NV2" s="42"/>
      <c r="NW2" s="42"/>
      <c r="NX2" s="42"/>
      <c r="NY2" s="42"/>
      <c r="NZ2" s="42"/>
      <c r="OA2" s="42"/>
      <c r="OB2" s="42"/>
      <c r="OC2" s="42"/>
      <c r="OD2" s="42"/>
      <c r="OE2" s="42"/>
      <c r="OF2" s="42"/>
      <c r="OG2" s="42"/>
      <c r="OH2" s="42"/>
      <c r="OI2" s="42"/>
      <c r="OJ2" s="42"/>
      <c r="OK2" s="42"/>
      <c r="OL2" s="42"/>
      <c r="OM2" s="42"/>
      <c r="ON2" s="42"/>
      <c r="OO2" s="42"/>
      <c r="OP2" s="42"/>
      <c r="OQ2" s="42"/>
      <c r="OR2" s="42"/>
      <c r="OS2" s="42"/>
      <c r="OT2" s="42"/>
      <c r="OU2" s="42"/>
      <c r="OV2" s="42"/>
      <c r="OW2" s="42"/>
      <c r="OX2" s="42"/>
      <c r="OY2" s="42"/>
      <c r="OZ2" s="42"/>
      <c r="PA2" s="42"/>
      <c r="PB2" s="42"/>
      <c r="PC2" s="42"/>
      <c r="PD2" s="42"/>
      <c r="PE2" s="42"/>
      <c r="PF2" s="42"/>
      <c r="PG2" s="42"/>
      <c r="PH2" s="42"/>
      <c r="PI2" s="42"/>
      <c r="PJ2" s="42"/>
      <c r="PK2" s="42"/>
      <c r="PL2" s="42"/>
      <c r="PM2" s="42"/>
      <c r="PN2" s="42"/>
      <c r="PO2" s="42"/>
      <c r="PP2" s="42"/>
      <c r="PQ2" s="42"/>
      <c r="PR2" s="42"/>
      <c r="PS2" s="42"/>
      <c r="PT2" s="42"/>
      <c r="PU2" s="42"/>
      <c r="PV2" s="42"/>
      <c r="PW2" s="42"/>
      <c r="PX2" s="42"/>
      <c r="PY2" s="42"/>
      <c r="PZ2" s="42"/>
      <c r="QA2" s="42"/>
      <c r="QB2" s="42"/>
      <c r="QC2" s="42"/>
      <c r="QD2" s="42"/>
      <c r="QE2" s="42"/>
      <c r="QF2" s="42"/>
      <c r="QG2" s="42"/>
      <c r="QH2" s="42"/>
      <c r="QI2" s="42"/>
      <c r="QJ2" s="42"/>
      <c r="QK2" s="42"/>
      <c r="QL2" s="42"/>
      <c r="QM2" s="42"/>
      <c r="QN2" s="42"/>
      <c r="QO2" s="42"/>
      <c r="QP2" s="42"/>
      <c r="QQ2" s="42"/>
      <c r="QR2" s="42"/>
      <c r="QS2" s="42"/>
      <c r="QT2" s="42"/>
      <c r="QU2" s="42"/>
      <c r="QV2" s="42"/>
      <c r="QW2" s="42"/>
      <c r="QX2" s="42"/>
      <c r="QY2" s="42"/>
      <c r="QZ2" s="42"/>
      <c r="RA2" s="42"/>
      <c r="RB2" s="42"/>
      <c r="RC2" s="42"/>
      <c r="RD2" s="42"/>
      <c r="RE2" s="42"/>
      <c r="RF2" s="42"/>
      <c r="RG2" s="42"/>
      <c r="RH2" s="42"/>
      <c r="RI2" s="42"/>
      <c r="RJ2" s="42"/>
      <c r="RK2" s="42"/>
      <c r="RL2" s="42"/>
      <c r="RM2" s="42"/>
      <c r="RN2" s="42"/>
      <c r="RO2" s="42"/>
      <c r="RP2" s="42"/>
      <c r="RQ2" s="42"/>
      <c r="RR2" s="42"/>
      <c r="RS2" s="42"/>
      <c r="RT2" s="42"/>
      <c r="RU2" s="42"/>
      <c r="RV2" s="42"/>
      <c r="RW2" s="42"/>
      <c r="RX2" s="42"/>
      <c r="RY2" s="42"/>
      <c r="RZ2" s="42"/>
      <c r="SA2" s="42"/>
      <c r="SB2" s="42"/>
      <c r="SC2" s="42"/>
      <c r="SD2" s="42"/>
      <c r="SE2" s="42"/>
      <c r="SF2" s="42"/>
      <c r="SG2" s="42"/>
      <c r="SH2" s="42"/>
      <c r="SI2" s="42"/>
      <c r="SJ2" s="42"/>
      <c r="SK2" s="42"/>
      <c r="SL2" s="42"/>
      <c r="SM2" s="42"/>
      <c r="SN2" s="42"/>
      <c r="SO2" s="42"/>
      <c r="SP2" s="42"/>
      <c r="SQ2" s="42"/>
      <c r="SR2" s="42"/>
      <c r="SS2" s="42"/>
      <c r="ST2" s="42"/>
      <c r="SU2" s="42"/>
      <c r="SV2" s="42"/>
      <c r="SW2" s="42"/>
      <c r="SX2" s="42"/>
      <c r="SY2" s="42"/>
      <c r="SZ2" s="42"/>
      <c r="TA2" s="42"/>
      <c r="TB2" s="42"/>
      <c r="TC2" s="42"/>
      <c r="TD2" s="42"/>
      <c r="TE2" s="42"/>
      <c r="TF2" s="42"/>
      <c r="TG2" s="42"/>
      <c r="TH2" s="42"/>
      <c r="TI2" s="42"/>
      <c r="TJ2" s="42"/>
      <c r="TK2" s="42"/>
      <c r="TL2" s="42"/>
      <c r="TM2" s="42"/>
      <c r="TN2" s="42"/>
      <c r="TO2" s="42"/>
      <c r="TP2" s="42"/>
      <c r="TQ2" s="42"/>
      <c r="TR2" s="42"/>
      <c r="TS2" s="42"/>
      <c r="TT2" s="42"/>
      <c r="TU2" s="42"/>
      <c r="TV2" s="42"/>
      <c r="TW2" s="42"/>
      <c r="TX2" s="42"/>
      <c r="TY2" s="42"/>
      <c r="TZ2" s="42"/>
      <c r="UA2" s="42"/>
      <c r="UB2" s="42"/>
      <c r="UC2" s="42"/>
      <c r="UD2" s="42"/>
      <c r="UE2" s="42"/>
      <c r="UF2" s="42"/>
      <c r="UG2" s="42"/>
      <c r="UH2" s="42"/>
      <c r="UI2" s="42"/>
      <c r="UJ2" s="42"/>
      <c r="UK2" s="42"/>
      <c r="UL2" s="42"/>
      <c r="UM2" s="42"/>
      <c r="UN2" s="42"/>
      <c r="UO2" s="42"/>
      <c r="UP2" s="42"/>
      <c r="UQ2" s="42"/>
      <c r="UR2" s="42"/>
      <c r="US2" s="42"/>
      <c r="UT2" s="42"/>
      <c r="UU2" s="42"/>
      <c r="UV2" s="42"/>
      <c r="UW2" s="42"/>
      <c r="UX2" s="42"/>
      <c r="UY2" s="42"/>
      <c r="UZ2" s="42"/>
      <c r="VA2" s="42"/>
      <c r="VB2" s="42"/>
      <c r="VC2" s="42"/>
      <c r="VD2" s="42"/>
      <c r="VE2" s="42"/>
      <c r="VF2" s="42"/>
      <c r="VG2" s="42"/>
      <c r="VH2" s="42"/>
      <c r="VI2" s="42"/>
      <c r="VJ2" s="42"/>
      <c r="VK2" s="42"/>
      <c r="VL2" s="42"/>
      <c r="VM2" s="42"/>
      <c r="VN2" s="42"/>
      <c r="VO2" s="42"/>
      <c r="VP2" s="42"/>
      <c r="VQ2" s="42"/>
      <c r="VR2" s="42"/>
      <c r="VS2" s="42"/>
      <c r="VT2" s="42"/>
      <c r="VU2" s="42"/>
      <c r="VV2" s="42"/>
      <c r="VW2" s="42"/>
      <c r="VX2" s="42"/>
      <c r="VY2" s="42"/>
      <c r="VZ2" s="42"/>
      <c r="WA2" s="42"/>
      <c r="WB2" s="42"/>
      <c r="WC2" s="42"/>
      <c r="WD2" s="42"/>
      <c r="WE2" s="42"/>
      <c r="WF2" s="42"/>
      <c r="WG2" s="42"/>
      <c r="WH2" s="42"/>
      <c r="WI2" s="42"/>
      <c r="WJ2" s="42"/>
      <c r="WK2" s="42"/>
      <c r="WL2" s="42"/>
      <c r="WM2" s="42"/>
      <c r="WN2" s="42"/>
      <c r="WO2" s="42"/>
      <c r="WP2" s="42"/>
      <c r="WQ2" s="42"/>
      <c r="WR2" s="42"/>
      <c r="WS2" s="42"/>
      <c r="WT2" s="42"/>
      <c r="WU2" s="42"/>
      <c r="WV2" s="42"/>
      <c r="WW2" s="42"/>
      <c r="WX2" s="42"/>
      <c r="WY2" s="42"/>
      <c r="WZ2" s="42"/>
      <c r="XA2" s="42"/>
      <c r="XB2" s="42"/>
      <c r="XC2" s="42"/>
      <c r="XD2" s="42"/>
      <c r="XE2" s="42"/>
      <c r="XF2" s="42"/>
      <c r="XG2" s="42"/>
      <c r="XH2" s="42"/>
      <c r="XI2" s="42"/>
      <c r="XJ2" s="42"/>
      <c r="XK2" s="42"/>
      <c r="XL2" s="42"/>
      <c r="XM2" s="42"/>
      <c r="XN2" s="42"/>
      <c r="XO2" s="42"/>
      <c r="XP2" s="42"/>
      <c r="XQ2" s="42"/>
      <c r="XR2" s="42"/>
      <c r="XS2" s="42"/>
      <c r="XT2" s="42"/>
      <c r="XU2" s="42"/>
      <c r="XV2" s="42"/>
      <c r="XW2" s="42"/>
      <c r="XX2" s="42"/>
      <c r="XY2" s="42"/>
      <c r="XZ2" s="42"/>
      <c r="YA2" s="42"/>
      <c r="YB2" s="42"/>
      <c r="YC2" s="42"/>
      <c r="YD2" s="42"/>
      <c r="YE2" s="42"/>
      <c r="YF2" s="42"/>
      <c r="YG2" s="42"/>
      <c r="YH2" s="42"/>
      <c r="YI2" s="42"/>
      <c r="YJ2" s="42"/>
      <c r="YK2" s="42"/>
      <c r="YL2" s="42"/>
      <c r="YM2" s="42"/>
      <c r="YN2" s="42"/>
      <c r="YO2" s="42"/>
      <c r="YP2" s="42"/>
      <c r="YQ2" s="42"/>
      <c r="YR2" s="42"/>
      <c r="YS2" s="42"/>
      <c r="YT2" s="42"/>
      <c r="YU2" s="42"/>
      <c r="YV2" s="42"/>
      <c r="YW2" s="42"/>
      <c r="YX2" s="42"/>
      <c r="YY2" s="42"/>
      <c r="YZ2" s="42"/>
      <c r="ZA2" s="42"/>
      <c r="ZB2" s="42"/>
      <c r="ZC2" s="42"/>
      <c r="ZD2" s="42"/>
      <c r="ZE2" s="42"/>
      <c r="ZF2" s="42"/>
      <c r="ZG2" s="42"/>
      <c r="ZH2" s="42"/>
      <c r="ZI2" s="42"/>
      <c r="ZJ2" s="42"/>
      <c r="ZK2" s="42"/>
      <c r="ZL2" s="42"/>
      <c r="ZM2" s="42"/>
      <c r="ZN2" s="42"/>
      <c r="ZO2" s="42"/>
      <c r="ZP2" s="42"/>
      <c r="ZQ2" s="42"/>
      <c r="ZR2" s="42"/>
      <c r="ZS2" s="42"/>
      <c r="ZT2" s="42"/>
      <c r="ZU2" s="42"/>
      <c r="ZV2" s="42"/>
      <c r="ZW2" s="42"/>
      <c r="ZX2" s="42"/>
      <c r="ZY2" s="42"/>
      <c r="ZZ2" s="42"/>
      <c r="AAA2" s="42"/>
      <c r="AAB2" s="42"/>
      <c r="AAC2" s="42"/>
      <c r="AAD2" s="42"/>
      <c r="AAE2" s="42"/>
      <c r="AAF2" s="42"/>
      <c r="AAG2" s="42"/>
      <c r="AAH2" s="42"/>
      <c r="AAI2" s="42"/>
      <c r="AAJ2" s="42"/>
      <c r="AAK2" s="42"/>
      <c r="AAL2" s="42"/>
      <c r="AAM2" s="42"/>
      <c r="AAN2" s="42"/>
      <c r="AAO2" s="42"/>
      <c r="AAP2" s="42"/>
      <c r="AAQ2" s="42"/>
      <c r="AAR2" s="42"/>
      <c r="AAS2" s="42"/>
      <c r="AAT2" s="42"/>
      <c r="AAU2" s="42"/>
      <c r="AAV2" s="42"/>
      <c r="AAW2" s="42"/>
      <c r="AAX2" s="42"/>
      <c r="AAY2" s="42"/>
      <c r="AAZ2" s="42"/>
      <c r="ABA2" s="42"/>
      <c r="ABB2" s="42"/>
      <c r="ABC2" s="42"/>
      <c r="ABD2" s="42"/>
      <c r="ABE2" s="42"/>
      <c r="ABF2" s="42"/>
      <c r="ABG2" s="42"/>
      <c r="ABH2" s="42"/>
      <c r="ABI2" s="42"/>
      <c r="ABJ2" s="42"/>
      <c r="ABK2" s="42"/>
      <c r="ABL2" s="42"/>
      <c r="ABM2" s="42"/>
      <c r="ABN2" s="42"/>
      <c r="ABO2" s="42"/>
      <c r="ABP2" s="42"/>
      <c r="ABQ2" s="42"/>
      <c r="ABR2" s="42"/>
      <c r="ABS2" s="42"/>
      <c r="ABT2" s="42"/>
      <c r="ABU2" s="42"/>
      <c r="ABV2" s="42"/>
      <c r="ABW2" s="42"/>
      <c r="ABX2" s="42"/>
      <c r="ABY2" s="42"/>
      <c r="ABZ2" s="42"/>
      <c r="ACA2" s="42"/>
      <c r="ACB2" s="42"/>
      <c r="ACC2" s="42"/>
      <c r="ACD2" s="42"/>
      <c r="ACE2" s="42"/>
      <c r="ACF2" s="42"/>
      <c r="ACG2" s="42"/>
      <c r="ACH2" s="42"/>
      <c r="ACI2" s="42"/>
      <c r="ACJ2" s="42"/>
      <c r="ACK2" s="42"/>
      <c r="ACL2" s="42"/>
      <c r="ACM2" s="42"/>
      <c r="ACN2" s="42"/>
      <c r="ACO2" s="42"/>
      <c r="ACP2" s="42"/>
      <c r="ACQ2" s="42"/>
      <c r="ACR2" s="42"/>
      <c r="ACS2" s="42"/>
      <c r="ACT2" s="42"/>
      <c r="ACU2" s="42"/>
      <c r="ACV2" s="42"/>
      <c r="ACW2" s="42"/>
      <c r="ACX2" s="42"/>
      <c r="ACY2" s="42"/>
      <c r="ACZ2" s="42"/>
      <c r="ADA2" s="42"/>
      <c r="ADB2" s="42"/>
      <c r="ADC2" s="42"/>
      <c r="ADD2" s="42"/>
      <c r="ADE2" s="42"/>
      <c r="ADF2" s="42"/>
      <c r="ADG2" s="42"/>
      <c r="ADH2" s="42"/>
      <c r="ADI2" s="42"/>
      <c r="ADJ2" s="42"/>
      <c r="ADK2" s="42"/>
      <c r="ADL2" s="42"/>
      <c r="ADM2" s="42"/>
      <c r="ADN2" s="42"/>
      <c r="ADO2" s="42"/>
      <c r="ADP2" s="42"/>
      <c r="ADQ2" s="42"/>
      <c r="ADR2" s="42"/>
      <c r="ADS2" s="42"/>
      <c r="ADT2" s="42"/>
      <c r="ADU2" s="42"/>
      <c r="ADV2" s="42"/>
      <c r="ADW2" s="42"/>
      <c r="ADX2" s="42"/>
      <c r="ADY2" s="42"/>
      <c r="ADZ2" s="42"/>
      <c r="AEA2" s="42"/>
      <c r="AEB2" s="42"/>
      <c r="AEC2" s="42"/>
      <c r="AED2" s="42"/>
      <c r="AEE2" s="42"/>
      <c r="AEF2" s="42"/>
      <c r="AEG2" s="42"/>
      <c r="AEH2" s="42"/>
      <c r="AEI2" s="42"/>
      <c r="AEJ2" s="42"/>
      <c r="AEK2" s="42"/>
      <c r="AEL2" s="42"/>
      <c r="AEM2" s="42"/>
      <c r="AEN2" s="42"/>
      <c r="AEO2" s="42"/>
      <c r="AEP2" s="42"/>
      <c r="AEQ2" s="42"/>
      <c r="AER2" s="42"/>
      <c r="AES2" s="42"/>
      <c r="AET2" s="42"/>
      <c r="AEU2" s="42"/>
      <c r="AEV2" s="42"/>
      <c r="AEW2" s="42"/>
      <c r="AEX2" s="42"/>
      <c r="AEY2" s="42"/>
      <c r="AEZ2" s="42"/>
      <c r="AFA2" s="42"/>
      <c r="AFB2" s="42"/>
      <c r="AFC2" s="42"/>
      <c r="AFD2" s="42"/>
      <c r="AFE2" s="42"/>
      <c r="AFF2" s="42"/>
      <c r="AFG2" s="42"/>
      <c r="AFH2" s="42"/>
      <c r="AFI2" s="42"/>
      <c r="AFJ2" s="42"/>
      <c r="AFK2" s="42"/>
      <c r="AFL2" s="42"/>
      <c r="AFM2" s="42"/>
      <c r="AFN2" s="42"/>
      <c r="AFO2" s="42"/>
      <c r="AFP2" s="42"/>
      <c r="AFQ2" s="42"/>
      <c r="AFR2" s="42"/>
      <c r="AFS2" s="42"/>
      <c r="AFT2" s="42"/>
      <c r="AFU2" s="42"/>
      <c r="AFV2" s="42"/>
      <c r="AFW2" s="42"/>
      <c r="AFX2" s="42"/>
      <c r="AFY2" s="42"/>
      <c r="AFZ2" s="42"/>
      <c r="AGA2" s="42"/>
      <c r="AGB2" s="42"/>
      <c r="AGC2" s="42"/>
      <c r="AGD2" s="42"/>
      <c r="AGE2" s="42"/>
      <c r="AGF2" s="42"/>
      <c r="AGG2" s="42"/>
      <c r="AGH2" s="42"/>
      <c r="AGI2" s="42"/>
      <c r="AGJ2" s="42"/>
      <c r="AGK2" s="42"/>
      <c r="AGL2" s="42"/>
      <c r="AGM2" s="42"/>
      <c r="AGN2" s="42"/>
      <c r="AGO2" s="42"/>
      <c r="AGP2" s="42"/>
      <c r="AGQ2" s="42"/>
      <c r="AGR2" s="42"/>
      <c r="AGS2" s="42"/>
      <c r="AGT2" s="42"/>
      <c r="AGU2" s="42"/>
      <c r="AGV2" s="42"/>
      <c r="AGW2" s="42"/>
      <c r="AGX2" s="42"/>
      <c r="AGY2" s="42"/>
      <c r="AGZ2" s="42"/>
      <c r="AHA2" s="42"/>
      <c r="AHB2" s="42"/>
      <c r="AHC2" s="42"/>
      <c r="AHD2" s="42"/>
      <c r="AHE2" s="42"/>
      <c r="AHF2" s="42"/>
      <c r="AHG2" s="42"/>
      <c r="AHH2" s="42"/>
      <c r="AHI2" s="42"/>
      <c r="AHJ2" s="42"/>
      <c r="AHK2" s="42"/>
      <c r="AHL2" s="42"/>
      <c r="AHM2" s="42"/>
      <c r="AHN2" s="42"/>
      <c r="AHO2" s="42"/>
      <c r="AHP2" s="42"/>
      <c r="AHQ2" s="42"/>
      <c r="AHR2" s="42"/>
      <c r="AHS2" s="42"/>
      <c r="AHT2" s="42"/>
      <c r="AHU2" s="42"/>
      <c r="AHV2" s="42"/>
      <c r="AHW2" s="42"/>
      <c r="AHX2" s="42"/>
      <c r="AHY2" s="42"/>
      <c r="AHZ2" s="42"/>
      <c r="AIA2" s="42"/>
      <c r="AIB2" s="42"/>
      <c r="AIC2" s="42"/>
      <c r="AID2" s="42"/>
      <c r="AIE2" s="42"/>
      <c r="AIF2" s="42"/>
      <c r="AIG2" s="42"/>
      <c r="AIH2" s="42"/>
      <c r="AII2" s="42"/>
      <c r="AIJ2" s="42"/>
      <c r="AIK2" s="42"/>
      <c r="AIL2" s="42"/>
      <c r="AIM2" s="42"/>
      <c r="AIN2" s="42"/>
      <c r="AIO2" s="42"/>
      <c r="AIP2" s="42"/>
      <c r="AIQ2" s="42"/>
      <c r="AIR2" s="42"/>
      <c r="AIS2" s="42"/>
      <c r="AIT2" s="42"/>
      <c r="AIU2" s="42"/>
      <c r="AIV2" s="42"/>
      <c r="AIW2" s="42"/>
      <c r="AIX2" s="42"/>
      <c r="AIY2" s="42"/>
      <c r="AIZ2" s="42"/>
      <c r="AJA2" s="42"/>
      <c r="AJB2" s="42"/>
      <c r="AJC2" s="42"/>
      <c r="AJD2" s="42"/>
      <c r="AJE2" s="42"/>
      <c r="AJF2" s="42"/>
      <c r="AJG2" s="42"/>
      <c r="AJH2" s="42"/>
      <c r="AJI2" s="42"/>
      <c r="AJJ2" s="42"/>
      <c r="AJK2" s="42"/>
      <c r="AJL2" s="42"/>
      <c r="AJM2" s="42"/>
      <c r="AJN2" s="42"/>
      <c r="AJO2" s="42"/>
      <c r="AJP2" s="42"/>
      <c r="AJQ2" s="42"/>
      <c r="AJR2" s="42"/>
      <c r="AJS2" s="42"/>
      <c r="AJT2" s="42"/>
      <c r="AJU2" s="42"/>
      <c r="AJV2" s="42"/>
      <c r="AJW2" s="42"/>
      <c r="AJX2" s="42"/>
      <c r="AJY2" s="42"/>
      <c r="AJZ2" s="42"/>
      <c r="AKA2" s="42"/>
      <c r="AKB2" s="42"/>
      <c r="AKC2" s="42"/>
      <c r="AKD2" s="42"/>
      <c r="AKE2" s="42"/>
      <c r="AKF2" s="42"/>
      <c r="AKG2" s="42"/>
      <c r="AKH2" s="42"/>
      <c r="AKI2" s="42"/>
      <c r="AKJ2" s="42"/>
      <c r="AKK2" s="42"/>
      <c r="AKL2" s="42"/>
      <c r="AKM2" s="42"/>
      <c r="AKN2" s="42"/>
      <c r="AKO2" s="42"/>
      <c r="AKP2" s="42"/>
      <c r="AKQ2" s="42"/>
      <c r="AKR2" s="42"/>
      <c r="AKS2" s="42"/>
      <c r="AKT2" s="42"/>
      <c r="AKU2" s="42"/>
      <c r="AKV2" s="42"/>
      <c r="AKW2" s="42"/>
      <c r="AKX2" s="42"/>
      <c r="AKY2" s="42"/>
      <c r="AKZ2" s="42"/>
      <c r="ALA2" s="42"/>
      <c r="ALB2" s="42"/>
      <c r="ALC2" s="42"/>
      <c r="ALD2" s="42"/>
      <c r="ALE2" s="42"/>
      <c r="ALF2" s="42"/>
      <c r="ALG2" s="42"/>
      <c r="ALH2" s="42"/>
      <c r="ALI2" s="42"/>
      <c r="ALJ2" s="42"/>
      <c r="ALK2" s="42"/>
      <c r="ALL2" s="42"/>
      <c r="ALM2" s="42"/>
      <c r="ALN2" s="42"/>
      <c r="ALO2" s="42"/>
      <c r="ALP2" s="42"/>
      <c r="ALQ2" s="42"/>
      <c r="ALR2" s="42"/>
      <c r="ALS2" s="42"/>
      <c r="ALT2" s="42"/>
      <c r="ALU2" s="42"/>
      <c r="ALV2" s="42"/>
      <c r="ALW2" s="42"/>
      <c r="ALX2" s="42"/>
      <c r="ALY2" s="42"/>
      <c r="ALZ2" s="42"/>
      <c r="AMA2" s="42"/>
      <c r="AMB2" s="42"/>
      <c r="AMC2" s="42"/>
      <c r="AMD2" s="42"/>
      <c r="AME2" s="42"/>
      <c r="AMF2" s="42"/>
      <c r="AMG2" s="42"/>
      <c r="AMH2" s="42"/>
      <c r="AMI2" s="42"/>
      <c r="AMJ2" s="42"/>
      <c r="AMK2" s="42"/>
    </row>
    <row r="3" spans="1:1025" ht="14.25">
      <c r="A3">
        <v>0</v>
      </c>
      <c r="B3" t="s">
        <v>1240</v>
      </c>
      <c r="C3">
        <v>1097</v>
      </c>
      <c r="D3">
        <v>0</v>
      </c>
      <c r="E3" s="23" t="s">
        <v>352</v>
      </c>
      <c r="F3">
        <v>1</v>
      </c>
      <c r="G3">
        <v>8</v>
      </c>
      <c r="H3">
        <v>10</v>
      </c>
    </row>
    <row r="4" spans="1:1025" ht="14.25">
      <c r="A4">
        <v>1</v>
      </c>
      <c r="B4" s="25" t="s">
        <v>334</v>
      </c>
      <c r="C4" s="25"/>
      <c r="D4">
        <v>1</v>
      </c>
      <c r="E4" s="23" t="s">
        <v>353</v>
      </c>
      <c r="F4">
        <v>2</v>
      </c>
      <c r="G4">
        <v>8</v>
      </c>
      <c r="H4">
        <v>10</v>
      </c>
    </row>
    <row r="5" spans="1:1025" ht="14.25">
      <c r="A5">
        <v>2</v>
      </c>
      <c r="B5" s="25" t="s">
        <v>335</v>
      </c>
      <c r="C5" s="25"/>
      <c r="D5">
        <v>2</v>
      </c>
      <c r="E5" s="23" t="s">
        <v>354</v>
      </c>
      <c r="F5">
        <v>3</v>
      </c>
      <c r="G5">
        <v>8</v>
      </c>
      <c r="H5">
        <v>10</v>
      </c>
    </row>
    <row r="6" spans="1:1025" ht="14.25">
      <c r="A6">
        <v>3</v>
      </c>
      <c r="B6" s="25" t="s">
        <v>336</v>
      </c>
      <c r="C6" s="25"/>
      <c r="D6">
        <v>3</v>
      </c>
      <c r="E6" s="23" t="s">
        <v>355</v>
      </c>
      <c r="F6">
        <v>4</v>
      </c>
      <c r="G6">
        <v>8</v>
      </c>
      <c r="H6">
        <v>10</v>
      </c>
    </row>
    <row r="7" spans="1:1025" ht="14.25">
      <c r="A7">
        <v>4</v>
      </c>
      <c r="B7" s="25" t="s">
        <v>337</v>
      </c>
      <c r="C7" s="25"/>
      <c r="D7">
        <v>4</v>
      </c>
      <c r="E7" s="23" t="s">
        <v>356</v>
      </c>
      <c r="F7">
        <v>5</v>
      </c>
      <c r="G7">
        <v>8</v>
      </c>
      <c r="H7">
        <v>10</v>
      </c>
    </row>
    <row r="8" spans="1:1025" ht="14.25">
      <c r="A8">
        <v>5</v>
      </c>
      <c r="B8" s="25" t="s">
        <v>338</v>
      </c>
      <c r="C8" s="25"/>
      <c r="D8">
        <v>5</v>
      </c>
      <c r="E8" s="23" t="s">
        <v>357</v>
      </c>
      <c r="F8">
        <v>6</v>
      </c>
      <c r="G8">
        <v>9</v>
      </c>
      <c r="H8">
        <v>10</v>
      </c>
    </row>
    <row r="9" spans="1:1025" ht="14.25">
      <c r="A9">
        <v>6</v>
      </c>
      <c r="B9" s="25" t="s">
        <v>340</v>
      </c>
      <c r="C9" s="25"/>
      <c r="D9">
        <v>6</v>
      </c>
      <c r="E9" s="23" t="s">
        <v>358</v>
      </c>
      <c r="F9">
        <v>7</v>
      </c>
      <c r="G9">
        <v>9</v>
      </c>
      <c r="H9">
        <v>10</v>
      </c>
    </row>
    <row r="10" spans="1:1025">
      <c r="A10">
        <v>7</v>
      </c>
      <c r="B10" s="25" t="s">
        <v>339</v>
      </c>
      <c r="C10" s="25"/>
    </row>
    <row r="11" spans="1:1025">
      <c r="A11">
        <v>8</v>
      </c>
      <c r="B11" s="25" t="s">
        <v>341</v>
      </c>
      <c r="C11" s="25"/>
    </row>
    <row r="12" spans="1:1025">
      <c r="A12">
        <v>9</v>
      </c>
      <c r="B12" s="25" t="s">
        <v>342</v>
      </c>
      <c r="C12" s="25"/>
    </row>
    <row r="13" spans="1:1025">
      <c r="A13">
        <v>10</v>
      </c>
      <c r="B13" s="25" t="s">
        <v>343</v>
      </c>
      <c r="C13" s="25"/>
    </row>
    <row r="14" spans="1:1025">
      <c r="A14">
        <v>11</v>
      </c>
      <c r="B14" s="25" t="s">
        <v>344</v>
      </c>
      <c r="C14" s="25">
        <v>1131</v>
      </c>
    </row>
    <row r="15" spans="1:1025">
      <c r="A15">
        <v>12</v>
      </c>
      <c r="B15" s="25" t="s">
        <v>345</v>
      </c>
      <c r="C15" s="25">
        <v>1136</v>
      </c>
    </row>
    <row r="16" spans="1:1025">
      <c r="A16">
        <v>13</v>
      </c>
      <c r="B16" s="25" t="s">
        <v>346</v>
      </c>
      <c r="C16" s="25">
        <v>1141</v>
      </c>
    </row>
    <row r="17" spans="1:3">
      <c r="A17">
        <v>14</v>
      </c>
      <c r="B17" s="25" t="s">
        <v>347</v>
      </c>
      <c r="C17" s="25">
        <v>1146</v>
      </c>
    </row>
    <row r="18" spans="1:3">
      <c r="A18">
        <v>15</v>
      </c>
      <c r="B18" s="25" t="s">
        <v>348</v>
      </c>
      <c r="C18" s="25">
        <v>1147</v>
      </c>
    </row>
    <row r="19" spans="1:3">
      <c r="A19">
        <v>16</v>
      </c>
      <c r="B19" s="25" t="s">
        <v>349</v>
      </c>
      <c r="C19" s="25">
        <v>1145</v>
      </c>
    </row>
    <row r="20" spans="1:3">
      <c r="A20">
        <v>17</v>
      </c>
      <c r="B20" s="25" t="s">
        <v>350</v>
      </c>
      <c r="C20" s="25">
        <v>1148</v>
      </c>
    </row>
    <row r="21" spans="1:3">
      <c r="A21">
        <v>18</v>
      </c>
      <c r="B21" s="25" t="s">
        <v>351</v>
      </c>
      <c r="C21" s="25">
        <v>1150</v>
      </c>
    </row>
    <row r="22" spans="1:3">
      <c r="A22">
        <v>19</v>
      </c>
      <c r="B22" s="25" t="s">
        <v>1195</v>
      </c>
      <c r="C22" s="25">
        <v>1151</v>
      </c>
    </row>
    <row r="23" spans="1:3">
      <c r="A23">
        <v>20</v>
      </c>
      <c r="B23" s="25" t="s">
        <v>6783</v>
      </c>
      <c r="C23" s="25">
        <v>1152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55"/>
  <sheetViews>
    <sheetView topLeftCell="A28" workbookViewId="0">
      <selection activeCell="J55" sqref="J55"/>
    </sheetView>
  </sheetViews>
  <sheetFormatPr defaultColWidth="8.875" defaultRowHeight="13.5"/>
  <cols>
    <col min="1" max="1" width="6.625" style="38" bestFit="1" customWidth="1"/>
    <col min="2" max="3" width="13" bestFit="1" customWidth="1"/>
    <col min="4" max="4" width="7.125" bestFit="1" customWidth="1"/>
    <col min="5" max="5" width="2.5" bestFit="1" customWidth="1"/>
    <col min="6" max="6" width="6.625" bestFit="1" customWidth="1"/>
    <col min="7" max="7" width="21.375" bestFit="1" customWidth="1"/>
    <col min="8" max="8" width="6.5" bestFit="1" customWidth="1"/>
    <col min="9" max="9" width="13" bestFit="1" customWidth="1"/>
    <col min="10" max="10" width="7.5" bestFit="1" customWidth="1"/>
  </cols>
  <sheetData>
    <row r="1" spans="1:10">
      <c r="A1" s="41" t="s">
        <v>1650</v>
      </c>
      <c r="B1" s="13" t="s">
        <v>1651</v>
      </c>
      <c r="C1" s="13" t="s">
        <v>1652</v>
      </c>
      <c r="D1" s="13" t="s">
        <v>1475</v>
      </c>
      <c r="E1" s="13"/>
      <c r="F1" s="13" t="s">
        <v>1653</v>
      </c>
      <c r="G1" s="13" t="s">
        <v>1654</v>
      </c>
      <c r="H1" s="13" t="s">
        <v>1655</v>
      </c>
      <c r="I1" s="13" t="s">
        <v>1655</v>
      </c>
      <c r="J1" s="13" t="s">
        <v>1656</v>
      </c>
    </row>
    <row r="2" spans="1:10">
      <c r="A2" s="41" t="s">
        <v>1687</v>
      </c>
      <c r="B2" s="13"/>
      <c r="C2" s="13" t="s">
        <v>1689</v>
      </c>
      <c r="D2" s="13" t="s">
        <v>1688</v>
      </c>
      <c r="E2" s="13"/>
      <c r="F2" s="13" t="s">
        <v>1690</v>
      </c>
      <c r="G2" s="13"/>
      <c r="H2" s="13" t="s">
        <v>6641</v>
      </c>
      <c r="I2" s="13"/>
      <c r="J2" s="13" t="s">
        <v>1657</v>
      </c>
    </row>
    <row r="3" spans="1:10">
      <c r="A3" s="41">
        <v>36002</v>
      </c>
      <c r="B3" s="13" t="str">
        <f>IF(A3="","",VLOOKUP(A3,'#材料大全'!A:B,2,FALSE))</f>
        <v>魔化之刃卷轴</v>
      </c>
      <c r="C3" s="13" t="s">
        <v>1658</v>
      </c>
      <c r="D3" s="13">
        <v>1</v>
      </c>
      <c r="E3" s="13"/>
      <c r="F3" s="13">
        <v>10008</v>
      </c>
      <c r="G3" s="13" t="str">
        <f>IF(F3="","",VLOOKUP(F3,'#材料大全'!A:B,2,FALSE))</f>
        <v>魔化之刃</v>
      </c>
      <c r="H3" s="1">
        <v>24001</v>
      </c>
      <c r="I3" s="41" t="str">
        <f>VLOOKUP(H3,'#材料大全'!A:B,2,FALSE)</f>
        <v>魔化之鳞</v>
      </c>
      <c r="J3" s="13">
        <v>20</v>
      </c>
    </row>
    <row r="4" spans="1:10">
      <c r="A4" s="41"/>
      <c r="B4" s="13" t="str">
        <f>IF(A4="","",VLOOKUP(A4,'#材料大全'!A:B,2,FALSE))</f>
        <v/>
      </c>
      <c r="C4" s="13"/>
      <c r="D4" s="13"/>
      <c r="E4" s="13"/>
      <c r="F4" s="13"/>
      <c r="G4" s="13" t="str">
        <f>IF(F4="","",VLOOKUP(F4,'#材料大全'!A:B,2,FALSE))</f>
        <v/>
      </c>
      <c r="H4" s="1">
        <v>25103</v>
      </c>
      <c r="I4" s="41" t="str">
        <f>VLOOKUP(H4,'#材料大全'!A:B,2,FALSE)</f>
        <v>遗物碎片</v>
      </c>
      <c r="J4" s="13">
        <v>10</v>
      </c>
    </row>
    <row r="5" spans="1:10">
      <c r="A5" s="41"/>
      <c r="B5" s="13" t="str">
        <f>IF(A5="","",VLOOKUP(A5,'#材料大全'!A:B,2,FALSE))</f>
        <v/>
      </c>
      <c r="C5" s="13"/>
      <c r="D5" s="13"/>
      <c r="E5" s="13"/>
      <c r="F5" s="13"/>
      <c r="G5" s="13" t="str">
        <f>IF(F5="","",VLOOKUP(F5,'#材料大全'!A:B,2,FALSE))</f>
        <v/>
      </c>
      <c r="H5" s="1">
        <v>25105</v>
      </c>
      <c r="I5" s="41" t="str">
        <f>VLOOKUP(H5,'#材料大全'!A:B,2,FALSE)</f>
        <v>粗糙的石块</v>
      </c>
      <c r="J5" s="13">
        <v>10</v>
      </c>
    </row>
    <row r="6" spans="1:10">
      <c r="A6" s="41">
        <v>36007</v>
      </c>
      <c r="B6" s="13" t="str">
        <f>IF(A6="","",VLOOKUP(A6,'#材料大全'!A:B,2,FALSE))</f>
        <v>凋谢之戒卷轴</v>
      </c>
      <c r="C6" s="13" t="s">
        <v>1659</v>
      </c>
      <c r="D6" s="13">
        <v>3</v>
      </c>
      <c r="E6" s="13"/>
      <c r="F6" s="13">
        <v>10014</v>
      </c>
      <c r="G6" s="13" t="str">
        <f>IF(F6="","",VLOOKUP(F6,'#材料大全'!A:B,2,FALSE))</f>
        <v>凋谢之戒</v>
      </c>
      <c r="H6" s="1">
        <v>24003</v>
      </c>
      <c r="I6" s="41" t="str">
        <f>VLOOKUP(H6,'#材料大全'!A:B,2,FALSE)</f>
        <v>旋风之眼</v>
      </c>
      <c r="J6" s="13">
        <v>30</v>
      </c>
    </row>
    <row r="7" spans="1:10">
      <c r="A7" s="41"/>
      <c r="B7" s="13" t="str">
        <f>IF(A7="","",VLOOKUP(A7,'#材料大全'!A:B,2,FALSE))</f>
        <v/>
      </c>
      <c r="C7" s="13"/>
      <c r="D7" s="13"/>
      <c r="E7" s="13"/>
      <c r="F7" s="13"/>
      <c r="G7" s="13" t="str">
        <f>IF(F7="","",VLOOKUP(F7,'#材料大全'!A:B,2,FALSE))</f>
        <v/>
      </c>
      <c r="H7" s="1">
        <v>25302</v>
      </c>
      <c r="I7" s="41" t="str">
        <f>VLOOKUP(H7,'#材料大全'!A:B,2,FALSE)</f>
        <v>异化角质</v>
      </c>
      <c r="J7" s="13">
        <v>20</v>
      </c>
    </row>
    <row r="8" spans="1:10">
      <c r="A8" s="41"/>
      <c r="B8" s="13" t="str">
        <f>IF(A8="","",VLOOKUP(A8,'#材料大全'!A:B,2,FALSE))</f>
        <v/>
      </c>
      <c r="C8" s="13"/>
      <c r="D8" s="13"/>
      <c r="E8" s="13"/>
      <c r="F8" s="13"/>
      <c r="G8" s="13" t="str">
        <f>IF(F8="","",VLOOKUP(F8,'#材料大全'!A:B,2,FALSE))</f>
        <v/>
      </c>
      <c r="H8" s="1">
        <v>25308</v>
      </c>
      <c r="I8" s="41" t="str">
        <f>VLOOKUP(H8,'#材料大全'!A:B,2,FALSE)</f>
        <v>精密微调器</v>
      </c>
      <c r="J8" s="13">
        <v>20</v>
      </c>
    </row>
    <row r="9" spans="1:10">
      <c r="A9" s="41">
        <v>36008</v>
      </c>
      <c r="B9" s="13" t="str">
        <f>IF(A9="","",VLOOKUP(A9,'#材料大全'!A:B,2,FALSE))</f>
        <v>墓穴之脊卷轴</v>
      </c>
      <c r="C9" s="13" t="s">
        <v>1660</v>
      </c>
      <c r="D9" s="13">
        <v>3</v>
      </c>
      <c r="E9" s="13"/>
      <c r="F9" s="13">
        <v>10015</v>
      </c>
      <c r="G9" s="13" t="str">
        <f>IF(F9="","",VLOOKUP(F9,'#材料大全'!A:B,2,FALSE))</f>
        <v>墓穴之脊</v>
      </c>
      <c r="H9" s="1">
        <v>24003</v>
      </c>
      <c r="I9" s="41" t="str">
        <f>VLOOKUP(H9,'#材料大全'!A:B,2,FALSE)</f>
        <v>旋风之眼</v>
      </c>
      <c r="J9" s="13">
        <v>30</v>
      </c>
    </row>
    <row r="10" spans="1:10">
      <c r="A10" s="41"/>
      <c r="B10" s="13" t="str">
        <f>IF(A10="","",VLOOKUP(A10,'#材料大全'!A:B,2,FALSE))</f>
        <v/>
      </c>
      <c r="C10" s="13"/>
      <c r="D10" s="13"/>
      <c r="E10" s="13"/>
      <c r="F10" s="13"/>
      <c r="G10" s="13" t="str">
        <f>IF(F10="","",VLOOKUP(F10,'#材料大全'!A:B,2,FALSE))</f>
        <v/>
      </c>
      <c r="H10" s="1">
        <v>25301</v>
      </c>
      <c r="I10" s="41" t="str">
        <f>VLOOKUP(H10,'#材料大全'!A:B,2,FALSE)</f>
        <v>不稳定元素</v>
      </c>
      <c r="J10" s="13">
        <v>20</v>
      </c>
    </row>
    <row r="11" spans="1:10">
      <c r="A11" s="41"/>
      <c r="B11" s="13" t="str">
        <f>IF(A11="","",VLOOKUP(A11,'#材料大全'!A:B,2,FALSE))</f>
        <v/>
      </c>
      <c r="C11" s="13"/>
      <c r="D11" s="13"/>
      <c r="E11" s="13"/>
      <c r="F11" s="13"/>
      <c r="G11" s="13" t="str">
        <f>IF(F11="","",VLOOKUP(F11,'#材料大全'!A:B,2,FALSE))</f>
        <v/>
      </c>
      <c r="H11" s="1">
        <v>25307</v>
      </c>
      <c r="I11" s="41" t="str">
        <f>VLOOKUP(H11,'#材料大全'!A:B,2,FALSE)</f>
        <v>死灵宝石</v>
      </c>
      <c r="J11" s="13">
        <v>20</v>
      </c>
    </row>
    <row r="12" spans="1:10">
      <c r="A12" s="41">
        <v>36009</v>
      </c>
      <c r="B12" s="13" t="str">
        <f>IF(A12="","",VLOOKUP(A12,'#材料大全'!A:B,2,FALSE))</f>
        <v>橡树之心卷轴</v>
      </c>
      <c r="C12" s="13" t="s">
        <v>1661</v>
      </c>
      <c r="D12" s="13">
        <v>3</v>
      </c>
      <c r="E12" s="13"/>
      <c r="F12" s="13">
        <v>10021</v>
      </c>
      <c r="G12" s="13" t="str">
        <f>IF(F12="","",VLOOKUP(F12,'#材料大全'!A:B,2,FALSE))</f>
        <v>橡树之心</v>
      </c>
      <c r="H12" s="1">
        <v>24003</v>
      </c>
      <c r="I12" s="41" t="str">
        <f>VLOOKUP(H12,'#材料大全'!A:B,2,FALSE)</f>
        <v>旋风之眼</v>
      </c>
      <c r="J12" s="13">
        <v>30</v>
      </c>
    </row>
    <row r="13" spans="1:10">
      <c r="A13" s="41"/>
      <c r="B13" s="13" t="str">
        <f>IF(A13="","",VLOOKUP(A13,'#材料大全'!A:B,2,FALSE))</f>
        <v/>
      </c>
      <c r="C13" s="13"/>
      <c r="D13" s="13"/>
      <c r="E13" s="13"/>
      <c r="F13" s="13"/>
      <c r="G13" s="13" t="str">
        <f>IF(F13="","",VLOOKUP(F13,'#材料大全'!A:B,2,FALSE))</f>
        <v/>
      </c>
      <c r="H13" s="1">
        <v>25303</v>
      </c>
      <c r="I13" s="41" t="str">
        <f>VLOOKUP(H13,'#材料大全'!A:B,2,FALSE)</f>
        <v>异化元素</v>
      </c>
      <c r="J13" s="13">
        <v>20</v>
      </c>
    </row>
    <row r="14" spans="1:10">
      <c r="A14" s="41"/>
      <c r="B14" s="13" t="str">
        <f>IF(A14="","",VLOOKUP(A14,'#材料大全'!A:B,2,FALSE))</f>
        <v/>
      </c>
      <c r="C14" s="13"/>
      <c r="D14" s="13"/>
      <c r="E14" s="13"/>
      <c r="F14" s="13"/>
      <c r="G14" s="13" t="str">
        <f>IF(F14="","",VLOOKUP(F14,'#材料大全'!A:B,2,FALSE))</f>
        <v/>
      </c>
      <c r="H14" s="1">
        <v>25306</v>
      </c>
      <c r="I14" s="41" t="str">
        <f>VLOOKUP(H14,'#材料大全'!A:B,2,FALSE)</f>
        <v>英雄之证</v>
      </c>
      <c r="J14" s="13">
        <v>20</v>
      </c>
    </row>
    <row r="15" spans="1:10">
      <c r="A15" s="41">
        <v>36010</v>
      </c>
      <c r="B15" s="13" t="str">
        <f>IF(A15="","",VLOOKUP(A15,'#材料大全'!A:B,2,FALSE))</f>
        <v>元素波纹剑卷轴</v>
      </c>
      <c r="C15" s="13" t="s">
        <v>1662</v>
      </c>
      <c r="D15" s="13">
        <v>4</v>
      </c>
      <c r="E15" s="13"/>
      <c r="F15" s="13">
        <v>10018</v>
      </c>
      <c r="G15" s="13" t="str">
        <f>IF(F15="","",VLOOKUP(F15,'#材料大全'!A:B,2,FALSE))</f>
        <v>元素波纹剑</v>
      </c>
      <c r="H15" s="1">
        <v>24004</v>
      </c>
      <c r="I15" s="41" t="str">
        <f>VLOOKUP(H15,'#材料大全'!A:B,2,FALSE)</f>
        <v>虚空之光</v>
      </c>
      <c r="J15" s="13">
        <v>40</v>
      </c>
    </row>
    <row r="16" spans="1:10">
      <c r="A16" s="41"/>
      <c r="B16" s="13" t="str">
        <f>IF(A16="","",VLOOKUP(A16,'#材料大全'!A:B,2,FALSE))</f>
        <v/>
      </c>
      <c r="C16" s="13"/>
      <c r="D16" s="13"/>
      <c r="E16" s="13"/>
      <c r="F16" s="13"/>
      <c r="G16" s="13" t="str">
        <f>IF(F16="","",VLOOKUP(F16,'#材料大全'!A:B,2,FALSE))</f>
        <v/>
      </c>
      <c r="H16" s="1">
        <v>25402</v>
      </c>
      <c r="I16" s="41" t="str">
        <f>VLOOKUP(H16,'#材料大全'!A:B,2,FALSE)</f>
        <v>共鸣环</v>
      </c>
      <c r="J16" s="13">
        <v>20</v>
      </c>
    </row>
    <row r="17" spans="1:10">
      <c r="A17" s="41"/>
      <c r="B17" s="13" t="str">
        <f>IF(A17="","",VLOOKUP(A17,'#材料大全'!A:B,2,FALSE))</f>
        <v/>
      </c>
      <c r="C17" s="13"/>
      <c r="D17" s="13"/>
      <c r="E17" s="13"/>
      <c r="F17" s="13"/>
      <c r="G17" s="13" t="str">
        <f>IF(F17="","",VLOOKUP(F17,'#材料大全'!A:B,2,FALSE))</f>
        <v/>
      </c>
      <c r="H17" s="1">
        <v>25408</v>
      </c>
      <c r="I17" s="41" t="str">
        <f>VLOOKUP(H17,'#材料大全'!A:B,2,FALSE)</f>
        <v>混沌龙爪</v>
      </c>
      <c r="J17" s="13">
        <v>20</v>
      </c>
    </row>
    <row r="18" spans="1:10">
      <c r="A18" s="41">
        <v>36011</v>
      </c>
      <c r="B18" s="13" t="str">
        <f>IF(A18="","",VLOOKUP(A18,'#材料大全'!A:B,2,FALSE))</f>
        <v>旋风装置卷轴</v>
      </c>
      <c r="C18" s="13" t="s">
        <v>1663</v>
      </c>
      <c r="D18" s="13">
        <v>4</v>
      </c>
      <c r="E18" s="13"/>
      <c r="F18" s="13">
        <v>10019</v>
      </c>
      <c r="G18" s="13" t="str">
        <f>IF(F18="","",VLOOKUP(F18,'#材料大全'!A:B,2,FALSE))</f>
        <v>旋风装置</v>
      </c>
      <c r="H18" s="1">
        <v>24004</v>
      </c>
      <c r="I18" s="41" t="str">
        <f>VLOOKUP(H18,'#材料大全'!A:B,2,FALSE)</f>
        <v>虚空之光</v>
      </c>
      <c r="J18" s="13">
        <v>40</v>
      </c>
    </row>
    <row r="19" spans="1:10">
      <c r="A19" s="41"/>
      <c r="B19" s="13" t="str">
        <f>IF(A19="","",VLOOKUP(A19,'#材料大全'!A:B,2,FALSE))</f>
        <v/>
      </c>
      <c r="C19" s="13"/>
      <c r="D19" s="13"/>
      <c r="E19" s="13"/>
      <c r="F19" s="13"/>
      <c r="G19" s="13" t="str">
        <f>IF(F19="","",VLOOKUP(F19,'#材料大全'!A:B,2,FALSE))</f>
        <v/>
      </c>
      <c r="H19" s="1">
        <v>25403</v>
      </c>
      <c r="I19" s="41" t="str">
        <f>VLOOKUP(H19,'#材料大全'!A:B,2,FALSE)</f>
        <v>动力螺母</v>
      </c>
      <c r="J19" s="13">
        <v>20</v>
      </c>
    </row>
    <row r="20" spans="1:10">
      <c r="A20" s="41"/>
      <c r="B20" s="13" t="str">
        <f>IF(A20="","",VLOOKUP(A20,'#材料大全'!A:B,2,FALSE))</f>
        <v/>
      </c>
      <c r="C20" s="13"/>
      <c r="D20" s="13"/>
      <c r="E20" s="13"/>
      <c r="F20" s="13"/>
      <c r="G20" s="13" t="str">
        <f>IF(F20="","",VLOOKUP(F20,'#材料大全'!A:B,2,FALSE))</f>
        <v/>
      </c>
      <c r="H20" s="1">
        <v>25405</v>
      </c>
      <c r="I20" s="41" t="str">
        <f>VLOOKUP(H20,'#材料大全'!A:B,2,FALSE)</f>
        <v>火力模块</v>
      </c>
      <c r="J20" s="13">
        <v>20</v>
      </c>
    </row>
    <row r="21" spans="1:10">
      <c r="A21" s="41">
        <v>36012</v>
      </c>
      <c r="B21" s="13" t="str">
        <f>IF(A21="","",VLOOKUP(A21,'#材料大全'!A:B,2,FALSE))</f>
        <v>血腥杀戮卷轴</v>
      </c>
      <c r="C21" s="13" t="s">
        <v>1664</v>
      </c>
      <c r="D21" s="13">
        <v>3</v>
      </c>
      <c r="E21" s="13"/>
      <c r="F21" s="13">
        <v>15014</v>
      </c>
      <c r="G21" s="13" t="str">
        <f>IF(F21="","",VLOOKUP(F21,'#材料大全'!A:B,2,FALSE))</f>
        <v>血腥杀戮风暴</v>
      </c>
      <c r="H21" s="1">
        <v>24003</v>
      </c>
      <c r="I21" s="41" t="str">
        <f>VLOOKUP(H21,'#材料大全'!A:B,2,FALSE)</f>
        <v>旋风之眼</v>
      </c>
      <c r="J21" s="13">
        <v>30</v>
      </c>
    </row>
    <row r="22" spans="1:10">
      <c r="A22" s="41"/>
      <c r="B22" s="13" t="str">
        <f>IF(A22="","",VLOOKUP(A22,'#材料大全'!A:B,2,FALSE))</f>
        <v/>
      </c>
      <c r="C22" s="13"/>
      <c r="D22" s="13"/>
      <c r="E22" s="13"/>
      <c r="F22" s="13"/>
      <c r="G22" s="13" t="str">
        <f>IF(F22="","",VLOOKUP(F22,'#材料大全'!A:B,2,FALSE))</f>
        <v/>
      </c>
      <c r="H22" s="1">
        <v>25401</v>
      </c>
      <c r="I22" s="41" t="str">
        <f>VLOOKUP(H22,'#材料大全'!A:B,2,FALSE)</f>
        <v>震荡核心</v>
      </c>
      <c r="J22" s="13">
        <v>20</v>
      </c>
    </row>
    <row r="23" spans="1:10">
      <c r="A23" s="41"/>
      <c r="B23" s="13" t="str">
        <f>IF(A23="","",VLOOKUP(A23,'#材料大全'!A:B,2,FALSE))</f>
        <v/>
      </c>
      <c r="C23" s="41"/>
      <c r="D23" s="41"/>
      <c r="E23" s="41"/>
      <c r="F23" s="41"/>
      <c r="G23" s="13" t="str">
        <f>IF(F23="","",VLOOKUP(F23,'#材料大全'!A:B,2,FALSE))</f>
        <v/>
      </c>
      <c r="H23" s="1">
        <v>25407</v>
      </c>
      <c r="I23" s="41" t="str">
        <f>VLOOKUP(H23,'#材料大全'!A:B,2,FALSE)</f>
        <v>龙之逆鳞</v>
      </c>
      <c r="J23" s="41">
        <v>20</v>
      </c>
    </row>
    <row r="24" spans="1:10">
      <c r="A24" s="41">
        <v>36013</v>
      </c>
      <c r="B24" s="13" t="str">
        <f>IF(A24="","",VLOOKUP(A24,'#材料大全'!A:B,2,FALSE))</f>
        <v>风之力卷轴</v>
      </c>
      <c r="C24" s="41" t="s">
        <v>1665</v>
      </c>
      <c r="D24" s="41">
        <v>4</v>
      </c>
      <c r="E24" s="41"/>
      <c r="F24" s="41">
        <v>10101</v>
      </c>
      <c r="G24" s="13" t="str">
        <f>IF(F24="","",VLOOKUP(F24,'#材料大全'!A:B,2,FALSE))</f>
        <v>风之力</v>
      </c>
      <c r="H24" s="1">
        <v>24004</v>
      </c>
      <c r="I24" s="41" t="str">
        <f>VLOOKUP(H24,'#材料大全'!A:B,2,FALSE)</f>
        <v>虚空之光</v>
      </c>
      <c r="J24" s="41">
        <v>40</v>
      </c>
    </row>
    <row r="25" spans="1:10">
      <c r="A25" s="41"/>
      <c r="B25" s="13" t="str">
        <f>IF(A25="","",VLOOKUP(A25,'#材料大全'!A:B,2,FALSE))</f>
        <v/>
      </c>
      <c r="C25" s="41"/>
      <c r="D25" s="41"/>
      <c r="E25" s="41"/>
      <c r="F25" s="41"/>
      <c r="G25" s="13" t="str">
        <f>IF(F25="","",VLOOKUP(F25,'#材料大全'!A:B,2,FALSE))</f>
        <v/>
      </c>
      <c r="H25" s="1">
        <v>25409</v>
      </c>
      <c r="I25" s="41" t="str">
        <f>VLOOKUP(H25,'#材料大全'!A:B,2,FALSE)</f>
        <v>魔龙之心</v>
      </c>
      <c r="J25" s="41">
        <v>20</v>
      </c>
    </row>
    <row r="26" spans="1:10">
      <c r="A26" s="41">
        <v>36014</v>
      </c>
      <c r="B26" s="13" t="str">
        <f>IF(A26="","",VLOOKUP(A26,'#材料大全'!A:B,2,FALSE))</f>
        <v>风剑模具</v>
      </c>
      <c r="C26" s="191" t="s">
        <v>6447</v>
      </c>
      <c r="D26" s="41">
        <v>5</v>
      </c>
      <c r="E26" s="41"/>
      <c r="F26" s="41">
        <v>13002</v>
      </c>
      <c r="G26" s="13" t="str">
        <f>IF(F26="","",VLOOKUP(F26,'#材料大全'!A:B,2,FALSE))</f>
        <v>风剑雏形</v>
      </c>
      <c r="H26" s="1">
        <v>24020</v>
      </c>
      <c r="I26" s="41" t="str">
        <f>VLOOKUP(H26,'#材料大全'!A:B,2,FALSE)</f>
        <v>怒雷</v>
      </c>
      <c r="J26" s="41">
        <v>1</v>
      </c>
    </row>
    <row r="27" spans="1:10">
      <c r="A27" s="41"/>
      <c r="B27" s="13" t="str">
        <f>IF(A27="","",VLOOKUP(A27,'#材料大全'!A:B,2,FALSE))</f>
        <v/>
      </c>
      <c r="C27" s="41"/>
      <c r="D27" s="41"/>
      <c r="E27" s="41"/>
      <c r="F27" s="41"/>
      <c r="G27" s="13" t="str">
        <f>IF(F27="","",VLOOKUP(F27,'#材料大全'!A:B,2,FALSE))</f>
        <v/>
      </c>
      <c r="H27" s="1">
        <v>24021</v>
      </c>
      <c r="I27" s="41" t="str">
        <f>VLOOKUP(H27,'#材料大全'!A:B,2,FALSE)</f>
        <v>逐风</v>
      </c>
      <c r="J27" s="41">
        <v>1</v>
      </c>
    </row>
    <row r="28" spans="1:10">
      <c r="A28" s="41"/>
      <c r="B28" s="13" t="str">
        <f>IF(A28="","",VLOOKUP(A28,'#材料大全'!A:B,2,FALSE))</f>
        <v/>
      </c>
      <c r="C28" s="41"/>
      <c r="D28" s="41"/>
      <c r="E28" s="41"/>
      <c r="F28" s="41"/>
      <c r="G28" s="13" t="str">
        <f>IF(F28="","",VLOOKUP(F28,'#材料大全'!A:B,2,FALSE))</f>
        <v/>
      </c>
      <c r="H28" s="1">
        <v>24014</v>
      </c>
      <c r="I28" s="41" t="str">
        <f>VLOOKUP(H28,'#材料大全'!A:B,2,FALSE)</f>
        <v>魔核</v>
      </c>
      <c r="J28" s="41">
        <v>50</v>
      </c>
    </row>
    <row r="29" spans="1:10">
      <c r="A29" s="41"/>
      <c r="B29" s="13" t="str">
        <f>IF(A29="","",VLOOKUP(A29,'#材料大全'!A:B,2,FALSE))</f>
        <v/>
      </c>
      <c r="C29" s="41"/>
      <c r="D29" s="41"/>
      <c r="E29" s="41"/>
      <c r="F29" s="41"/>
      <c r="G29" s="13" t="str">
        <f>IF(F29="","",VLOOKUP(F29,'#材料大全'!A:B,2,FALSE))</f>
        <v/>
      </c>
      <c r="H29" s="1">
        <v>24015</v>
      </c>
      <c r="I29" s="41" t="str">
        <f>VLOOKUP(H29,'#材料大全'!A:B,2,FALSE)</f>
        <v>黑色龙鳞</v>
      </c>
      <c r="J29" s="41">
        <v>50</v>
      </c>
    </row>
    <row r="30" spans="1:10">
      <c r="A30" s="41">
        <v>36501</v>
      </c>
      <c r="B30" s="13" t="str">
        <f>IF(A30="","",VLOOKUP(A30,'#材料大全'!A:B,2,FALSE))</f>
        <v>支配之眼卷轴</v>
      </c>
      <c r="C30" s="13" t="s">
        <v>1666</v>
      </c>
      <c r="D30" s="13">
        <v>1</v>
      </c>
      <c r="E30" s="13"/>
      <c r="F30" s="13">
        <v>15004</v>
      </c>
      <c r="G30" s="13" t="str">
        <f>IF(F30="","",VLOOKUP(F30,'#材料大全'!A:B,2,FALSE))</f>
        <v>支配之眼</v>
      </c>
      <c r="H30" s="1">
        <v>24001</v>
      </c>
      <c r="I30" s="41" t="str">
        <f>VLOOKUP(H30,'#材料大全'!A:B,2,FALSE)</f>
        <v>魔化之鳞</v>
      </c>
      <c r="J30" s="13">
        <v>50</v>
      </c>
    </row>
    <row r="31" spans="1:10">
      <c r="A31" s="41"/>
      <c r="B31" s="13" t="str">
        <f>IF(A31="","",VLOOKUP(A31,'#材料大全'!A:B,2,FALSE))</f>
        <v/>
      </c>
      <c r="C31" s="13"/>
      <c r="D31" s="13"/>
      <c r="E31" s="13"/>
      <c r="F31" s="13"/>
      <c r="G31" s="13" t="str">
        <f>IF(F31="","",VLOOKUP(F31,'#材料大全'!A:B,2,FALSE))</f>
        <v/>
      </c>
      <c r="H31" s="2">
        <v>25101</v>
      </c>
      <c r="I31" s="41" t="str">
        <f>VLOOKUP(H31,'#材料大全'!A:B,2,FALSE)</f>
        <v>魔爪</v>
      </c>
      <c r="J31" s="13">
        <v>20</v>
      </c>
    </row>
    <row r="32" spans="1:10">
      <c r="A32" s="41">
        <v>36502</v>
      </c>
      <c r="B32" s="13" t="str">
        <f>IF(A32="","",VLOOKUP(A32,'#材料大全'!A:B,2,FALSE))</f>
        <v>支配礼服卷轴</v>
      </c>
      <c r="C32" s="13" t="s">
        <v>1667</v>
      </c>
      <c r="D32" s="13">
        <v>1</v>
      </c>
      <c r="E32" s="13"/>
      <c r="F32" s="13">
        <v>15005</v>
      </c>
      <c r="G32" s="13" t="str">
        <f>IF(F32="","",VLOOKUP(F32,'#材料大全'!A:B,2,FALSE))</f>
        <v>支配礼服</v>
      </c>
      <c r="H32" s="1">
        <v>24001</v>
      </c>
      <c r="I32" s="41" t="str">
        <f>VLOOKUP(H32,'#材料大全'!A:B,2,FALSE)</f>
        <v>魔化之鳞</v>
      </c>
      <c r="J32" s="13">
        <v>50</v>
      </c>
    </row>
    <row r="33" spans="1:10">
      <c r="A33" s="41"/>
      <c r="B33" s="13" t="str">
        <f>IF(A33="","",VLOOKUP(A33,'#材料大全'!A:B,2,FALSE))</f>
        <v/>
      </c>
      <c r="C33" s="13"/>
      <c r="D33" s="13"/>
      <c r="E33" s="13"/>
      <c r="F33" s="13"/>
      <c r="G33" s="13" t="str">
        <f>IF(F33="","",VLOOKUP(F33,'#材料大全'!A:B,2,FALSE))</f>
        <v/>
      </c>
      <c r="H33" s="2">
        <v>25102</v>
      </c>
      <c r="I33" s="41" t="str">
        <f>VLOOKUP(H33,'#材料大全'!A:B,2,FALSE)</f>
        <v>魔皮</v>
      </c>
      <c r="J33" s="13">
        <v>20</v>
      </c>
    </row>
    <row r="34" spans="1:10">
      <c r="A34" s="41">
        <v>36503</v>
      </c>
      <c r="B34" s="13" t="str">
        <f>IF(A34="","",VLOOKUP(A34,'#材料大全'!A:B,2,FALSE))</f>
        <v>支配钢胫卷轴</v>
      </c>
      <c r="C34" s="13" t="s">
        <v>1668</v>
      </c>
      <c r="D34" s="13">
        <v>1</v>
      </c>
      <c r="E34" s="13"/>
      <c r="F34" s="13">
        <v>15006</v>
      </c>
      <c r="G34" s="13" t="str">
        <f>IF(F34="","",VLOOKUP(F34,'#材料大全'!A:B,2,FALSE))</f>
        <v>支配钢胫</v>
      </c>
      <c r="H34" s="1">
        <v>24001</v>
      </c>
      <c r="I34" s="41" t="str">
        <f>VLOOKUP(H34,'#材料大全'!A:B,2,FALSE)</f>
        <v>魔化之鳞</v>
      </c>
      <c r="J34" s="13">
        <v>50</v>
      </c>
    </row>
    <row r="35" spans="1:10">
      <c r="A35" s="41"/>
      <c r="B35" s="13" t="str">
        <f>IF(A35="","",VLOOKUP(A35,'#材料大全'!A:B,2,FALSE))</f>
        <v/>
      </c>
      <c r="C35" s="13"/>
      <c r="D35" s="13"/>
      <c r="E35" s="13"/>
      <c r="F35" s="13"/>
      <c r="G35" s="13" t="str">
        <f>IF(F35="","",VLOOKUP(F35,'#材料大全'!A:B,2,FALSE))</f>
        <v/>
      </c>
      <c r="H35" s="2">
        <v>25104</v>
      </c>
      <c r="I35" s="41" t="str">
        <f>VLOOKUP(H35,'#材料大全'!A:B,2,FALSE)</f>
        <v>魔化的肉</v>
      </c>
      <c r="J35" s="13">
        <v>20</v>
      </c>
    </row>
    <row r="36" spans="1:10">
      <c r="A36" s="38">
        <v>36504</v>
      </c>
      <c r="B36" s="13" t="str">
        <f>IF(A36="","",VLOOKUP(A36,'#材料大全'!A:B,2,FALSE))</f>
        <v>胡狼王的恐怖传说卷轴</v>
      </c>
      <c r="C36" s="132" t="s">
        <v>5813</v>
      </c>
      <c r="D36">
        <v>6</v>
      </c>
      <c r="F36">
        <v>10099</v>
      </c>
      <c r="G36" s="13" t="str">
        <f>IF(F36="","",VLOOKUP(F36,'#材料大全'!A:B,2,FALSE))</f>
        <v>胡狼王的恐怖传说</v>
      </c>
      <c r="H36" s="37">
        <v>24016</v>
      </c>
      <c r="I36" s="41" t="str">
        <f>VLOOKUP(H36,'#材料大全'!A:B,2,FALSE)</f>
        <v>本本石碎片</v>
      </c>
      <c r="J36" s="13">
        <v>5</v>
      </c>
    </row>
    <row r="37" spans="1:10">
      <c r="B37" s="13" t="str">
        <f>IF(A37="","",VLOOKUP(A37,'#材料大全'!A:B,2,FALSE))</f>
        <v/>
      </c>
      <c r="G37" s="13" t="str">
        <f>IF(F37="","",VLOOKUP(F37,'#材料大全'!A:B,2,FALSE))</f>
        <v/>
      </c>
      <c r="H37" s="37">
        <v>24017</v>
      </c>
      <c r="I37" s="41" t="str">
        <f>VLOOKUP(H37,'#材料大全'!A:B,2,FALSE)</f>
        <v>阿顿神的智慧</v>
      </c>
      <c r="J37" s="13">
        <v>5</v>
      </c>
    </row>
    <row r="38" spans="1:10">
      <c r="B38" s="13" t="str">
        <f>IF(A38="","",VLOOKUP(A38,'#材料大全'!A:B,2,FALSE))</f>
        <v/>
      </c>
      <c r="G38" s="13" t="str">
        <f>IF(F38="","",VLOOKUP(F38,'#材料大全'!A:B,2,FALSE))</f>
        <v/>
      </c>
      <c r="H38" s="37">
        <v>24018</v>
      </c>
      <c r="I38" s="41" t="str">
        <f>VLOOKUP(H38,'#材料大全'!A:B,2,FALSE)</f>
        <v>马那托托斯的护身符</v>
      </c>
      <c r="J38" s="13">
        <v>5</v>
      </c>
    </row>
    <row r="39" spans="1:10">
      <c r="B39" s="13" t="str">
        <f>IF(A39="","",VLOOKUP(A39,'#材料大全'!A:B,2,FALSE))</f>
        <v/>
      </c>
      <c r="G39" s="13" t="str">
        <f>IF(F39="","",VLOOKUP(F39,'#材料大全'!A:B,2,FALSE))</f>
        <v/>
      </c>
      <c r="H39" s="37">
        <v>24010</v>
      </c>
      <c r="I39" s="41" t="str">
        <f>VLOOKUP(H39,'#材料大全'!A:B,2,FALSE)</f>
        <v>神话灵魂</v>
      </c>
      <c r="J39" s="13">
        <v>5</v>
      </c>
    </row>
    <row r="40" spans="1:10">
      <c r="A40" s="38">
        <v>36505</v>
      </c>
      <c r="B40" s="13" t="str">
        <f>IF(A40="","",VLOOKUP(A40,'#材料大全'!A:B,2,FALSE))</f>
        <v>复仇铁钩卷轴</v>
      </c>
      <c r="C40" t="s">
        <v>6784</v>
      </c>
      <c r="D40">
        <v>6</v>
      </c>
      <c r="F40">
        <v>10100</v>
      </c>
      <c r="G40" s="13" t="str">
        <f>IF(F40="","",VLOOKUP(F40,'#材料大全'!A:B,2,FALSE))</f>
        <v>复仇铁钩</v>
      </c>
      <c r="H40">
        <v>24027</v>
      </c>
      <c r="I40" s="41" t="str">
        <f>VLOOKUP(H40,'#材料大全'!A:B,2,FALSE)</f>
        <v>破烂的铁钩</v>
      </c>
      <c r="J40" s="13">
        <v>1</v>
      </c>
    </row>
    <row r="41" spans="1:10">
      <c r="B41" s="13" t="str">
        <f>IF(A41="","",VLOOKUP(A41,'#材料大全'!A:B,2,FALSE))</f>
        <v/>
      </c>
      <c r="G41" s="13" t="str">
        <f>IF(F41="","",VLOOKUP(F41,'#材料大全'!A:B,2,FALSE))</f>
        <v/>
      </c>
      <c r="H41">
        <v>24028</v>
      </c>
      <c r="I41" s="41" t="str">
        <f>VLOOKUP(H41,'#材料大全'!A:B,2,FALSE)</f>
        <v>神秘果实</v>
      </c>
      <c r="J41" s="13">
        <v>5</v>
      </c>
    </row>
    <row r="42" spans="1:10">
      <c r="B42" s="13" t="str">
        <f>IF(A42="","",VLOOKUP(A42,'#材料大全'!A:B,2,FALSE))</f>
        <v/>
      </c>
      <c r="G42" s="13" t="str">
        <f>IF(F42="","",VLOOKUP(F42,'#材料大全'!A:B,2,FALSE))</f>
        <v/>
      </c>
      <c r="H42" s="37">
        <v>24010</v>
      </c>
      <c r="I42" s="41" t="str">
        <f>VLOOKUP(H42,'#材料大全'!A:B,2,FALSE)</f>
        <v>神话灵魂</v>
      </c>
      <c r="J42" s="13">
        <v>5</v>
      </c>
    </row>
    <row r="43" spans="1:10">
      <c r="A43" s="38">
        <v>36506</v>
      </c>
      <c r="B43" s="13" t="str">
        <f>IF(A43="","",VLOOKUP(A43,'#材料大全'!A:B,2,FALSE))</f>
        <v>堕天使之杖卷轴</v>
      </c>
      <c r="C43" s="192" t="s">
        <v>6862</v>
      </c>
      <c r="D43">
        <v>6</v>
      </c>
      <c r="F43">
        <v>10057</v>
      </c>
      <c r="G43" s="13" t="str">
        <f>IF(F43="","",VLOOKUP(F43,'#材料大全'!A:B,2,FALSE))</f>
        <v>堕天使之杖</v>
      </c>
      <c r="H43" s="37">
        <v>24029</v>
      </c>
      <c r="I43" s="41" t="str">
        <f>VLOOKUP(H43,'#材料大全'!A:B,2,FALSE)</f>
        <v>堕落之羽</v>
      </c>
      <c r="J43" s="13">
        <v>10</v>
      </c>
    </row>
    <row r="44" spans="1:10">
      <c r="B44" s="13" t="str">
        <f>IF(A44="","",VLOOKUP(A44,'#材料大全'!A:B,2,FALSE))</f>
        <v/>
      </c>
      <c r="G44" s="13" t="str">
        <f>IF(F44="","",VLOOKUP(F44,'#材料大全'!A:B,2,FALSE))</f>
        <v/>
      </c>
      <c r="H44">
        <v>24010</v>
      </c>
      <c r="I44" s="41" t="str">
        <f>VLOOKUP(H44,'#材料大全'!A:B,2,FALSE)</f>
        <v>神话灵魂</v>
      </c>
      <c r="J44" s="13">
        <v>5</v>
      </c>
    </row>
    <row r="45" spans="1:10">
      <c r="A45" s="38">
        <v>36507</v>
      </c>
      <c r="B45" s="13" t="str">
        <f>IF(A45="","",VLOOKUP(A45,'#材料大全'!A:B,2,FALSE))</f>
        <v>炽天使之杖卷轴</v>
      </c>
      <c r="C45" s="192" t="s">
        <v>6863</v>
      </c>
      <c r="D45">
        <v>6</v>
      </c>
      <c r="F45">
        <v>10058</v>
      </c>
      <c r="G45" s="13" t="str">
        <f>IF(F45="","",VLOOKUP(F45,'#材料大全'!A:B,2,FALSE))</f>
        <v>炽天使之杖</v>
      </c>
      <c r="H45">
        <v>24030</v>
      </c>
      <c r="I45" s="41" t="str">
        <f>VLOOKUP(H45,'#材料大全'!A:B,2,FALSE)</f>
        <v>纯洁之羽</v>
      </c>
      <c r="J45" s="13">
        <v>10</v>
      </c>
    </row>
    <row r="46" spans="1:10">
      <c r="B46" s="13" t="str">
        <f>IF(A46="","",VLOOKUP(A46,'#材料大全'!A:B,2,FALSE))</f>
        <v/>
      </c>
      <c r="G46" s="13" t="str">
        <f>IF(F46="","",VLOOKUP(F46,'#材料大全'!A:B,2,FALSE))</f>
        <v/>
      </c>
      <c r="H46">
        <v>24010</v>
      </c>
      <c r="I46" s="41" t="str">
        <f>VLOOKUP(H46,'#材料大全'!A:B,2,FALSE)</f>
        <v>神话灵魂</v>
      </c>
      <c r="J46" s="13">
        <v>5</v>
      </c>
    </row>
    <row r="47" spans="1:10">
      <c r="A47" s="38">
        <v>36601</v>
      </c>
      <c r="B47" s="13" t="str">
        <f>IF(A47="","",VLOOKUP(A47,'#材料大全'!A:B,2,FALSE))</f>
        <v>宠物蛋-爪黄飞电</v>
      </c>
      <c r="C47" s="192" t="s">
        <v>6872</v>
      </c>
      <c r="D47">
        <v>3</v>
      </c>
      <c r="F47">
        <v>19002</v>
      </c>
      <c r="G47" s="13" t="str">
        <f>IF(F47="","",VLOOKUP(F47,'#材料大全'!A:B,2,FALSE))</f>
        <v>爪黄飞电</v>
      </c>
      <c r="H47">
        <v>24031</v>
      </c>
      <c r="I47" s="41" t="str">
        <f>VLOOKUP(H47,'#材料大全'!A:B,2,FALSE)</f>
        <v>爪黄飞电精魄</v>
      </c>
      <c r="J47" s="13">
        <v>1</v>
      </c>
    </row>
    <row r="48" spans="1:10">
      <c r="B48" s="13" t="str">
        <f>IF(A48="","",VLOOKUP(A48,'#材料大全'!A:B,2,FALSE))</f>
        <v/>
      </c>
      <c r="G48" s="13" t="str">
        <f>IF(F48="","",VLOOKUP(F48,'#材料大全'!A:B,2,FALSE))</f>
        <v/>
      </c>
      <c r="H48">
        <v>24034</v>
      </c>
      <c r="I48" s="41" t="str">
        <f>VLOOKUP(H48,'#材料大全'!A:B,2,FALSE)</f>
        <v>青草</v>
      </c>
      <c r="J48" s="13">
        <v>5</v>
      </c>
    </row>
    <row r="49" spans="1:10">
      <c r="B49" s="13" t="str">
        <f>IF(A49="","",VLOOKUP(A49,'#材料大全'!A:B,2,FALSE))</f>
        <v/>
      </c>
      <c r="G49" s="13" t="str">
        <f>IF(F49="","",VLOOKUP(F49,'#材料大全'!A:B,2,FALSE))</f>
        <v/>
      </c>
      <c r="H49">
        <v>1001</v>
      </c>
      <c r="I49" s="41" t="str">
        <f>VLOOKUP(H49,'#材料大全'!A:B,2,FALSE)</f>
        <v>金币</v>
      </c>
      <c r="J49" s="13">
        <v>200000</v>
      </c>
    </row>
    <row r="50" spans="1:10">
      <c r="A50" s="38">
        <v>36602</v>
      </c>
      <c r="B50" s="13" t="str">
        <f>IF(A50="","",VLOOKUP(A50,'#材料大全'!A:B,2,FALSE))</f>
        <v>宠物蛋-吸血蝙蝠</v>
      </c>
      <c r="C50" s="192" t="s">
        <v>6872</v>
      </c>
      <c r="D50">
        <v>4</v>
      </c>
      <c r="F50">
        <v>19003</v>
      </c>
      <c r="G50" s="13" t="str">
        <f>IF(F50="","",VLOOKUP(F50,'#材料大全'!A:B,2,FALSE))</f>
        <v>吸血蝙蝠</v>
      </c>
      <c r="H50">
        <v>24033</v>
      </c>
      <c r="I50" s="41" t="str">
        <f>VLOOKUP(H50,'#材料大全'!A:B,2,FALSE)</f>
        <v>蝙蝠碑</v>
      </c>
      <c r="J50" s="13">
        <v>1</v>
      </c>
    </row>
    <row r="51" spans="1:10">
      <c r="B51" s="13" t="str">
        <f>IF(A51="","",VLOOKUP(A51,'#材料大全'!A:B,2,FALSE))</f>
        <v/>
      </c>
      <c r="G51" s="13" t="str">
        <f>IF(F51="","",VLOOKUP(F51,'#材料大全'!A:B,2,FALSE))</f>
        <v/>
      </c>
      <c r="H51">
        <v>24036</v>
      </c>
      <c r="I51" s="41" t="str">
        <f>VLOOKUP(H51,'#材料大全'!A:B,2,FALSE)</f>
        <v>血袋</v>
      </c>
      <c r="J51" s="13">
        <v>10</v>
      </c>
    </row>
    <row r="52" spans="1:10">
      <c r="B52" s="13" t="str">
        <f>IF(A52="","",VLOOKUP(A52,'#材料大全'!A:B,2,FALSE))</f>
        <v/>
      </c>
      <c r="G52" s="13" t="str">
        <f>IF(F52="","",VLOOKUP(F52,'#材料大全'!A:B,2,FALSE))</f>
        <v/>
      </c>
      <c r="H52">
        <v>1001</v>
      </c>
      <c r="I52" s="41" t="str">
        <f>VLOOKUP(H52,'#材料大全'!A:B,2,FALSE)</f>
        <v>金币</v>
      </c>
      <c r="J52">
        <v>500000</v>
      </c>
    </row>
    <row r="53" spans="1:10">
      <c r="A53" s="38">
        <v>36603</v>
      </c>
      <c r="B53" s="13" t="str">
        <f>IF(A53="","",VLOOKUP(A53,'#材料大全'!A:B,2,FALSE))</f>
        <v>宠物蛋-粉红骷髅</v>
      </c>
      <c r="C53" s="192" t="s">
        <v>6872</v>
      </c>
      <c r="D53">
        <v>4</v>
      </c>
      <c r="F53">
        <v>19004</v>
      </c>
      <c r="G53" s="13" t="str">
        <f>IF(F53="","",VLOOKUP(F53,'#材料大全'!A:B,2,FALSE))</f>
        <v>粉红骷髅</v>
      </c>
      <c r="H53">
        <v>24032</v>
      </c>
      <c r="I53" s="41" t="str">
        <f>VLOOKUP(H53,'#材料大全'!A:B,2,FALSE)</f>
        <v>枯骨堆</v>
      </c>
      <c r="J53" s="13">
        <v>1</v>
      </c>
    </row>
    <row r="54" spans="1:10">
      <c r="B54" s="13" t="str">
        <f>IF(A54="","",VLOOKUP(A54,'#材料大全'!A:B,2,FALSE))</f>
        <v/>
      </c>
      <c r="G54" s="13" t="str">
        <f>IF(F54="","",VLOOKUP(F54,'#材料大全'!A:B,2,FALSE))</f>
        <v/>
      </c>
      <c r="H54">
        <v>24035</v>
      </c>
      <c r="I54" s="41" t="str">
        <f>VLOOKUP(H54,'#材料大全'!A:B,2,FALSE)</f>
        <v>粉色布带</v>
      </c>
      <c r="J54" s="13">
        <v>10</v>
      </c>
    </row>
    <row r="55" spans="1:10">
      <c r="B55" s="13" t="str">
        <f>IF(A55="","",VLOOKUP(A55,'#材料大全'!A:B,2,FALSE))</f>
        <v/>
      </c>
      <c r="G55" s="13" t="str">
        <f>IF(F55="","",VLOOKUP(F55,'#材料大全'!A:B,2,FALSE))</f>
        <v/>
      </c>
      <c r="H55">
        <v>1001</v>
      </c>
      <c r="I55" s="41" t="str">
        <f>VLOOKUP(H55,'#材料大全'!A:B,2,FALSE)</f>
        <v>金币</v>
      </c>
      <c r="J55">
        <v>500000</v>
      </c>
    </row>
  </sheetData>
  <phoneticPr fontId="3" type="noConversion"/>
  <conditionalFormatting sqref="D7:F8 D3:E6 D10:F11 D9:E9 D13:F14 D12:E12 D16:F17 D15:E15 D18:E18 A2:G2 A3:C3 A1:J1 D26:F26 I2:J42 C43 C45 C47 C50 C53 I43:I55 J43:J49 C27:F35 C19:F25 A4:A35 C4:C18 B4:B55">
    <cfRule type="containsText" dxfId="161" priority="32" operator="containsText" text="红水晶">
      <formula>NOT(ISERROR(SEARCH("红水晶",A1)))</formula>
    </cfRule>
  </conditionalFormatting>
  <conditionalFormatting sqref="H1">
    <cfRule type="containsText" dxfId="160" priority="31" operator="containsText" text="红水晶">
      <formula>NOT(ISERROR(SEARCH("红水晶",H1)))</formula>
    </cfRule>
  </conditionalFormatting>
  <conditionalFormatting sqref="I1:J2">
    <cfRule type="containsText" dxfId="159" priority="29" operator="containsText" text="红水晶">
      <formula>NOT(ISERROR(SEARCH("红水晶",I1)))</formula>
    </cfRule>
  </conditionalFormatting>
  <conditionalFormatting sqref="F3:F5">
    <cfRule type="containsText" dxfId="158" priority="28" operator="containsText" text="红水晶">
      <formula>NOT(ISERROR(SEARCH("红水晶",F3)))</formula>
    </cfRule>
  </conditionalFormatting>
  <conditionalFormatting sqref="H2">
    <cfRule type="containsText" dxfId="157" priority="15" operator="containsText" text="红水晶">
      <formula>NOT(ISERROR(SEARCH("红水晶",H2)))</formula>
    </cfRule>
  </conditionalFormatting>
  <conditionalFormatting sqref="A1:A2">
    <cfRule type="duplicateValues" dxfId="156" priority="100"/>
  </conditionalFormatting>
  <conditionalFormatting sqref="H2">
    <cfRule type="containsText" dxfId="155" priority="14" operator="containsText" text="红水晶">
      <formula>NOT(ISERROR(SEARCH("红水晶",H2)))</formula>
    </cfRule>
  </conditionalFormatting>
  <conditionalFormatting sqref="H1">
    <cfRule type="containsText" dxfId="154" priority="13" operator="containsText" text="红水晶">
      <formula>NOT(ISERROR(SEARCH("红水晶",H1)))</formula>
    </cfRule>
  </conditionalFormatting>
  <conditionalFormatting sqref="H7">
    <cfRule type="duplicateValues" dxfId="153" priority="11"/>
  </conditionalFormatting>
  <conditionalFormatting sqref="H7">
    <cfRule type="containsText" dxfId="152" priority="10" operator="containsText" text="红水晶">
      <formula>NOT(ISERROR(SEARCH("红水晶",H7)))</formula>
    </cfRule>
  </conditionalFormatting>
  <conditionalFormatting sqref="H13">
    <cfRule type="containsText" dxfId="151" priority="6" operator="containsText" text="红水晶">
      <formula>NOT(ISERROR(SEARCH("红水晶",H13)))</formula>
    </cfRule>
  </conditionalFormatting>
  <conditionalFormatting sqref="H10">
    <cfRule type="duplicateValues" dxfId="150" priority="9"/>
  </conditionalFormatting>
  <conditionalFormatting sqref="H10">
    <cfRule type="containsText" dxfId="149" priority="8" operator="containsText" text="红水晶">
      <formula>NOT(ISERROR(SEARCH("红水晶",H10)))</formula>
    </cfRule>
  </conditionalFormatting>
  <conditionalFormatting sqref="H13">
    <cfRule type="duplicateValues" dxfId="148" priority="7"/>
  </conditionalFormatting>
  <conditionalFormatting sqref="C26">
    <cfRule type="containsText" dxfId="147" priority="5" operator="containsText" text="红水晶">
      <formula>NOT(ISERROR(SEARCH("红水晶",C26)))</formula>
    </cfRule>
  </conditionalFormatting>
  <conditionalFormatting sqref="J50:J51">
    <cfRule type="containsText" dxfId="146" priority="3" operator="containsText" text="红水晶">
      <formula>NOT(ISERROR(SEARCH("红水晶",J50)))</formula>
    </cfRule>
  </conditionalFormatting>
  <conditionalFormatting sqref="J53:J54">
    <cfRule type="containsText" dxfId="145" priority="2" operator="containsText" text="红水晶">
      <formula>NOT(ISERROR(SEARCH("红水晶",J53)))</formula>
    </cfRule>
  </conditionalFormatting>
  <conditionalFormatting sqref="G3:G55">
    <cfRule type="containsText" dxfId="144" priority="1" operator="containsText" text="红水晶">
      <formula>NOT(ISERROR(SEARCH("红水晶",G3)))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F1534"/>
  <sheetViews>
    <sheetView topLeftCell="A510" workbookViewId="0">
      <selection activeCell="D83" sqref="D83"/>
    </sheetView>
  </sheetViews>
  <sheetFormatPr defaultColWidth="8.875" defaultRowHeight="13.5"/>
  <cols>
    <col min="1" max="1" width="14.375" style="76" bestFit="1" customWidth="1"/>
    <col min="2" max="2" width="5.125" style="76" customWidth="1"/>
    <col min="3" max="3" width="21.375" style="78" bestFit="1" customWidth="1"/>
    <col min="4" max="4" width="6.5" style="76" bestFit="1" customWidth="1"/>
    <col min="5" max="5" width="17.125" style="76" bestFit="1" customWidth="1"/>
    <col min="6" max="6" width="8.5" style="76" bestFit="1" customWidth="1"/>
    <col min="7" max="16384" width="8.875" style="76"/>
  </cols>
  <sheetData>
    <row r="1" spans="1:6">
      <c r="A1" s="76" t="s">
        <v>1437</v>
      </c>
      <c r="C1" s="76" t="s">
        <v>1438</v>
      </c>
      <c r="D1" s="76" t="s">
        <v>1655</v>
      </c>
      <c r="E1" s="76" t="s">
        <v>1655</v>
      </c>
      <c r="F1" s="76" t="s">
        <v>1656</v>
      </c>
    </row>
    <row r="2" spans="1:6">
      <c r="A2" s="77" t="s">
        <v>1686</v>
      </c>
      <c r="B2" s="77" t="s">
        <v>3122</v>
      </c>
      <c r="C2" s="77"/>
      <c r="D2" s="76" t="s">
        <v>3121</v>
      </c>
      <c r="F2" s="76" t="s">
        <v>1526</v>
      </c>
    </row>
    <row r="3" spans="1:6">
      <c r="A3" s="77">
        <v>10001</v>
      </c>
      <c r="B3" s="77">
        <v>2</v>
      </c>
      <c r="C3" s="77" t="str">
        <f>IF(A3="","",VLOOKUP(A3,'#材料大全'!A:B,2,FALSE))</f>
        <v>铜制短剑</v>
      </c>
      <c r="D3" s="76">
        <v>1001</v>
      </c>
      <c r="E3" s="78" t="str">
        <f>VLOOKUP(D3,'#材料大全'!A:B,2,FALSE)</f>
        <v>金币</v>
      </c>
      <c r="F3" s="76">
        <v>3000</v>
      </c>
    </row>
    <row r="4" spans="1:6">
      <c r="A4"/>
      <c r="B4"/>
      <c r="C4" s="77" t="str">
        <f>IF(A4="","",VLOOKUP(A4,'#材料大全'!A:B,2,FALSE))</f>
        <v/>
      </c>
      <c r="D4">
        <v>24001</v>
      </c>
      <c r="E4" s="78" t="str">
        <f>VLOOKUP(D4,'#材料大全'!A:B,2,FALSE)</f>
        <v>魔化之鳞</v>
      </c>
      <c r="F4" s="76">
        <v>200</v>
      </c>
    </row>
    <row r="5" spans="1:6" s="78" customFormat="1">
      <c r="A5" s="77"/>
      <c r="B5" s="77">
        <v>3</v>
      </c>
      <c r="C5" s="77" t="str">
        <f>IF(A5="","",VLOOKUP(A5,'#材料大全'!A:B,2,FALSE))</f>
        <v/>
      </c>
      <c r="D5" s="76">
        <v>1001</v>
      </c>
      <c r="E5" s="78" t="str">
        <f>VLOOKUP(D5,'#材料大全'!A:B,2,FALSE)</f>
        <v>金币</v>
      </c>
      <c r="F5" s="76">
        <v>5000</v>
      </c>
    </row>
    <row r="6" spans="1:6" s="78" customFormat="1">
      <c r="A6"/>
      <c r="B6"/>
      <c r="C6" s="77" t="str">
        <f>IF(A6="","",VLOOKUP(A6,'#材料大全'!A:B,2,FALSE))</f>
        <v/>
      </c>
      <c r="D6" s="76">
        <v>24001</v>
      </c>
      <c r="E6" s="78" t="str">
        <f>VLOOKUP(D6,'#材料大全'!A:B,2,FALSE)</f>
        <v>魔化之鳞</v>
      </c>
      <c r="F6" s="76">
        <v>500</v>
      </c>
    </row>
    <row r="7" spans="1:6" s="78" customFormat="1">
      <c r="A7" s="77"/>
      <c r="B7" s="77">
        <v>4</v>
      </c>
      <c r="C7" s="77" t="str">
        <f>IF(A7="","",VLOOKUP(A7,'#材料大全'!A:B,2,FALSE))</f>
        <v/>
      </c>
      <c r="D7" s="76">
        <v>1001</v>
      </c>
      <c r="E7" s="78" t="str">
        <f>VLOOKUP(D7,'#材料大全'!A:B,2,FALSE)</f>
        <v>金币</v>
      </c>
      <c r="F7" s="76">
        <v>18000</v>
      </c>
    </row>
    <row r="8" spans="1:6" s="13" customFormat="1">
      <c r="A8"/>
      <c r="B8"/>
      <c r="C8" s="77" t="str">
        <f>IF(A8="","",VLOOKUP(A8,'#材料大全'!A:B,2,FALSE))</f>
        <v/>
      </c>
      <c r="D8">
        <v>24003</v>
      </c>
      <c r="E8" s="78" t="str">
        <f>VLOOKUP(D8,'#材料大全'!A:B,2,FALSE)</f>
        <v>旋风之眼</v>
      </c>
      <c r="F8" s="76">
        <v>600</v>
      </c>
    </row>
    <row r="9" spans="1:6" s="13" customFormat="1">
      <c r="A9"/>
      <c r="B9"/>
      <c r="C9" s="77" t="str">
        <f>IF(A9="","",VLOOKUP(A9,'#材料大全'!A:B,2,FALSE))</f>
        <v/>
      </c>
      <c r="D9">
        <v>25304</v>
      </c>
      <c r="E9" s="78" t="str">
        <f>VLOOKUP(D9,'#材料大全'!A:B,2,FALSE)</f>
        <v>异化鳞片</v>
      </c>
      <c r="F9" s="42">
        <v>200</v>
      </c>
    </row>
    <row r="10" spans="1:6" s="13" customFormat="1">
      <c r="A10" s="78">
        <v>10002</v>
      </c>
      <c r="B10" s="78">
        <v>2</v>
      </c>
      <c r="C10" s="77" t="str">
        <f>IF(A10="","",VLOOKUP(A10,'#材料大全'!A:B,2,FALSE))</f>
        <v>豪剑【天羽斩】</v>
      </c>
      <c r="D10" s="76">
        <v>1001</v>
      </c>
      <c r="E10" s="78" t="str">
        <f>VLOOKUP(D10,'#材料大全'!A:B,2,FALSE)</f>
        <v>金币</v>
      </c>
      <c r="F10" s="76">
        <v>6000</v>
      </c>
    </row>
    <row r="11" spans="1:6" s="13" customFormat="1">
      <c r="A11"/>
      <c r="B11"/>
      <c r="C11" s="77" t="str">
        <f>IF(A11="","",VLOOKUP(A11,'#材料大全'!A:B,2,FALSE))</f>
        <v/>
      </c>
      <c r="D11">
        <v>24003</v>
      </c>
      <c r="E11" s="78" t="str">
        <f>VLOOKUP(D11,'#材料大全'!A:B,2,FALSE)</f>
        <v>旋风之眼</v>
      </c>
      <c r="F11" s="76">
        <v>300</v>
      </c>
    </row>
    <row r="12" spans="1:6" s="13" customFormat="1">
      <c r="A12"/>
      <c r="B12">
        <v>3</v>
      </c>
      <c r="C12" s="77" t="str">
        <f>IF(A12="","",VLOOKUP(A12,'#材料大全'!A:B,2,FALSE))</f>
        <v/>
      </c>
      <c r="D12" s="76">
        <v>1001</v>
      </c>
      <c r="E12" s="78" t="str">
        <f>VLOOKUP(D12,'#材料大全'!A:B,2,FALSE)</f>
        <v>金币</v>
      </c>
      <c r="F12" s="76">
        <v>20000</v>
      </c>
    </row>
    <row r="13" spans="1:6" s="13" customFormat="1">
      <c r="A13"/>
      <c r="B13"/>
      <c r="C13" s="77" t="str">
        <f>IF(A13="","",VLOOKUP(A13,'#材料大全'!A:B,2,FALSE))</f>
        <v/>
      </c>
      <c r="D13">
        <v>24004</v>
      </c>
      <c r="E13" s="78" t="str">
        <f>VLOOKUP(D13,'#材料大全'!A:B,2,FALSE)</f>
        <v>虚空之光</v>
      </c>
      <c r="F13" s="76">
        <v>300</v>
      </c>
    </row>
    <row r="14" spans="1:6" s="13" customFormat="1">
      <c r="A14" s="78">
        <v>10003</v>
      </c>
      <c r="B14" s="76">
        <v>2</v>
      </c>
      <c r="C14" s="77" t="str">
        <f>IF(A14="","",VLOOKUP(A14,'#材料大全'!A:B,2,FALSE))</f>
        <v>青色闪光</v>
      </c>
      <c r="D14" s="76">
        <v>1001</v>
      </c>
      <c r="E14" s="78" t="str">
        <f>VLOOKUP(D14,'#材料大全'!A:B,2,FALSE)</f>
        <v>金币</v>
      </c>
      <c r="F14" s="76">
        <v>9000</v>
      </c>
    </row>
    <row r="15" spans="1:6" s="13" customFormat="1">
      <c r="A15"/>
      <c r="B15"/>
      <c r="C15" s="77" t="str">
        <f>IF(A15="","",VLOOKUP(A15,'#材料大全'!A:B,2,FALSE))</f>
        <v/>
      </c>
      <c r="D15">
        <v>24003</v>
      </c>
      <c r="E15" s="78" t="str">
        <f>VLOOKUP(D15,'#材料大全'!A:B,2,FALSE)</f>
        <v>旋风之眼</v>
      </c>
      <c r="F15" s="76">
        <v>300</v>
      </c>
    </row>
    <row r="16" spans="1:6" s="13" customFormat="1">
      <c r="A16" s="78"/>
      <c r="B16" s="76">
        <v>3</v>
      </c>
      <c r="C16" s="77" t="str">
        <f>IF(A16="","",VLOOKUP(A16,'#材料大全'!A:B,2,FALSE))</f>
        <v/>
      </c>
      <c r="D16" s="76">
        <v>1001</v>
      </c>
      <c r="E16" s="78" t="str">
        <f>VLOOKUP(D16,'#材料大全'!A:B,2,FALSE)</f>
        <v>金币</v>
      </c>
      <c r="F16" s="76">
        <v>20000</v>
      </c>
    </row>
    <row r="17" spans="1:6" s="13" customFormat="1">
      <c r="A17"/>
      <c r="B17"/>
      <c r="C17" s="77" t="str">
        <f>IF(A17="","",VLOOKUP(A17,'#材料大全'!A:B,2,FALSE))</f>
        <v/>
      </c>
      <c r="D17">
        <v>24004</v>
      </c>
      <c r="E17" s="78" t="str">
        <f>VLOOKUP(D17,'#材料大全'!A:B,2,FALSE)</f>
        <v>虚空之光</v>
      </c>
      <c r="F17" s="76">
        <v>400</v>
      </c>
    </row>
    <row r="18" spans="1:6" s="13" customFormat="1">
      <c r="A18" s="78"/>
      <c r="B18" s="76">
        <v>4</v>
      </c>
      <c r="C18" s="77" t="str">
        <f>IF(A18="","",VLOOKUP(A18,'#材料大全'!A:B,2,FALSE))</f>
        <v/>
      </c>
      <c r="D18" s="76">
        <v>1001</v>
      </c>
      <c r="E18" s="78" t="str">
        <f>VLOOKUP(D18,'#材料大全'!A:B,2,FALSE)</f>
        <v>金币</v>
      </c>
      <c r="F18" s="76">
        <v>30000</v>
      </c>
    </row>
    <row r="19" spans="1:6" s="13" customFormat="1">
      <c r="A19"/>
      <c r="B19"/>
      <c r="C19" s="77" t="str">
        <f>IF(A19="","",VLOOKUP(A19,'#材料大全'!A:B,2,FALSE))</f>
        <v/>
      </c>
      <c r="D19">
        <v>24005</v>
      </c>
      <c r="E19" s="78" t="str">
        <f>VLOOKUP(D19,'#材料大全'!A:B,2,FALSE)</f>
        <v>蛮龙心脏</v>
      </c>
      <c r="F19" s="76">
        <v>600</v>
      </c>
    </row>
    <row r="20" spans="1:6" s="13" customFormat="1">
      <c r="A20" s="41">
        <v>10004</v>
      </c>
      <c r="B20" s="13">
        <v>2</v>
      </c>
      <c r="C20" s="77" t="str">
        <f>IF(A20="","",VLOOKUP(A20,'#材料大全'!A:B,2,FALSE))</f>
        <v>狂杀匕首【紫电】</v>
      </c>
      <c r="D20" s="76">
        <v>1001</v>
      </c>
      <c r="E20" s="78" t="str">
        <f>VLOOKUP(D20,'#材料大全'!A:B,2,FALSE)</f>
        <v>金币</v>
      </c>
      <c r="F20" s="76">
        <v>16000</v>
      </c>
    </row>
    <row r="21" spans="1:6" s="13" customFormat="1">
      <c r="A21"/>
      <c r="B21"/>
      <c r="C21" s="77" t="str">
        <f>IF(A21="","",VLOOKUP(A21,'#材料大全'!A:B,2,FALSE))</f>
        <v/>
      </c>
      <c r="D21">
        <v>24004</v>
      </c>
      <c r="E21" s="78" t="str">
        <f>VLOOKUP(D21,'#材料大全'!A:B,2,FALSE)</f>
        <v>虚空之光</v>
      </c>
      <c r="F21" s="76">
        <v>160</v>
      </c>
    </row>
    <row r="22" spans="1:6" s="13" customFormat="1">
      <c r="A22" s="41"/>
      <c r="B22" s="13">
        <v>3</v>
      </c>
      <c r="C22" s="77" t="str">
        <f>IF(A22="","",VLOOKUP(A22,'#材料大全'!A:B,2,FALSE))</f>
        <v/>
      </c>
      <c r="D22" s="76">
        <v>1001</v>
      </c>
      <c r="E22" s="78" t="str">
        <f>VLOOKUP(D22,'#材料大全'!A:B,2,FALSE)</f>
        <v>金币</v>
      </c>
      <c r="F22" s="76">
        <v>24000</v>
      </c>
    </row>
    <row r="23" spans="1:6" s="13" customFormat="1">
      <c r="A23"/>
      <c r="B23"/>
      <c r="C23" s="77" t="str">
        <f>IF(A23="","",VLOOKUP(A23,'#材料大全'!A:B,2,FALSE))</f>
        <v/>
      </c>
      <c r="D23">
        <v>24004</v>
      </c>
      <c r="E23" s="78" t="str">
        <f>VLOOKUP(D23,'#材料大全'!A:B,2,FALSE)</f>
        <v>虚空之光</v>
      </c>
      <c r="F23" s="76">
        <v>480</v>
      </c>
    </row>
    <row r="24" spans="1:6" s="13" customFormat="1">
      <c r="A24"/>
      <c r="B24"/>
      <c r="C24" s="77" t="str">
        <f>IF(A24="","",VLOOKUP(A24,'#材料大全'!A:B,2,FALSE))</f>
        <v/>
      </c>
      <c r="D24">
        <v>24011</v>
      </c>
      <c r="E24" s="78" t="str">
        <f>VLOOKUP(D24,'#材料大全'!A:B,2,FALSE)</f>
        <v>无限之石</v>
      </c>
      <c r="F24" s="42">
        <v>100</v>
      </c>
    </row>
    <row r="25" spans="1:6" s="13" customFormat="1">
      <c r="A25" s="41">
        <v>10005</v>
      </c>
      <c r="B25" s="13">
        <v>2</v>
      </c>
      <c r="C25" s="77" t="str">
        <f>IF(A25="","",VLOOKUP(A25,'#材料大全'!A:B,2,FALSE))</f>
        <v>天空之枪</v>
      </c>
      <c r="D25" s="76">
        <v>1001</v>
      </c>
      <c r="E25" s="78" t="str">
        <f>VLOOKUP(D25,'#材料大全'!A:B,2,FALSE)</f>
        <v>金币</v>
      </c>
      <c r="F25" s="76">
        <v>12000</v>
      </c>
    </row>
    <row r="26" spans="1:6" s="13" customFormat="1">
      <c r="A26"/>
      <c r="B26"/>
      <c r="C26" s="77" t="str">
        <f>IF(A26="","",VLOOKUP(A26,'#材料大全'!A:B,2,FALSE))</f>
        <v/>
      </c>
      <c r="D26">
        <v>24003</v>
      </c>
      <c r="E26" s="78" t="str">
        <f>VLOOKUP(D26,'#材料大全'!A:B,2,FALSE)</f>
        <v>旋风之眼</v>
      </c>
      <c r="F26" s="76">
        <v>240</v>
      </c>
    </row>
    <row r="27" spans="1:6" s="13" customFormat="1">
      <c r="A27" s="41"/>
      <c r="B27" s="13">
        <v>3</v>
      </c>
      <c r="C27" s="77" t="str">
        <f>IF(A27="","",VLOOKUP(A27,'#材料大全'!A:B,2,FALSE))</f>
        <v/>
      </c>
      <c r="D27" s="76">
        <v>1001</v>
      </c>
      <c r="E27" s="78" t="str">
        <f>VLOOKUP(D27,'#材料大全'!A:B,2,FALSE)</f>
        <v>金币</v>
      </c>
      <c r="F27" s="76">
        <v>24000</v>
      </c>
    </row>
    <row r="28" spans="1:6" s="13" customFormat="1">
      <c r="A28"/>
      <c r="B28"/>
      <c r="C28" s="77" t="str">
        <f>IF(A28="","",VLOOKUP(A28,'#材料大全'!A:B,2,FALSE))</f>
        <v/>
      </c>
      <c r="D28">
        <v>24004</v>
      </c>
      <c r="E28" s="78" t="str">
        <f>VLOOKUP(D28,'#材料大全'!A:B,2,FALSE)</f>
        <v>虚空之光</v>
      </c>
      <c r="F28" s="76">
        <v>240</v>
      </c>
    </row>
    <row r="29" spans="1:6" s="13" customFormat="1">
      <c r="A29" s="41">
        <v>10006</v>
      </c>
      <c r="B29" s="13">
        <v>2</v>
      </c>
      <c r="C29" s="77" t="str">
        <f>IF(A29="","",VLOOKUP(A29,'#材料大全'!A:B,2,FALSE))</f>
        <v>天空之盾</v>
      </c>
      <c r="D29" s="76">
        <v>1001</v>
      </c>
      <c r="E29" s="78" t="str">
        <f>VLOOKUP(D29,'#材料大全'!A:B,2,FALSE)</f>
        <v>金币</v>
      </c>
      <c r="F29" s="76">
        <v>12000</v>
      </c>
    </row>
    <row r="30" spans="1:6" customFormat="1">
      <c r="C30" s="77" t="str">
        <f>IF(A30="","",VLOOKUP(A30,'#材料大全'!A:B,2,FALSE))</f>
        <v/>
      </c>
      <c r="D30">
        <v>24003</v>
      </c>
      <c r="E30" s="78" t="str">
        <f>VLOOKUP(D30,'#材料大全'!A:B,2,FALSE)</f>
        <v>旋风之眼</v>
      </c>
      <c r="F30" s="76">
        <v>240</v>
      </c>
    </row>
    <row r="31" spans="1:6" customFormat="1">
      <c r="A31" s="41"/>
      <c r="B31" s="13">
        <v>3</v>
      </c>
      <c r="C31" s="77" t="str">
        <f>IF(A31="","",VLOOKUP(A31,'#材料大全'!A:B,2,FALSE))</f>
        <v/>
      </c>
      <c r="D31" s="76">
        <v>1001</v>
      </c>
      <c r="E31" s="78" t="str">
        <f>VLOOKUP(D31,'#材料大全'!A:B,2,FALSE)</f>
        <v>金币</v>
      </c>
      <c r="F31" s="76">
        <v>24000</v>
      </c>
    </row>
    <row r="32" spans="1:6" customFormat="1">
      <c r="C32" s="77" t="str">
        <f>IF(A32="","",VLOOKUP(A32,'#材料大全'!A:B,2,FALSE))</f>
        <v/>
      </c>
      <c r="D32">
        <v>24004</v>
      </c>
      <c r="E32" s="78" t="str">
        <f>VLOOKUP(D32,'#材料大全'!A:B,2,FALSE)</f>
        <v>虚空之光</v>
      </c>
      <c r="F32" s="76">
        <v>480</v>
      </c>
    </row>
    <row r="33" spans="1:6" customFormat="1">
      <c r="A33" s="41">
        <v>10007</v>
      </c>
      <c r="B33" s="13">
        <v>2</v>
      </c>
      <c r="C33" s="77" t="str">
        <f>IF(A33="","",VLOOKUP(A33,'#材料大全'!A:B,2,FALSE))</f>
        <v>天空之书</v>
      </c>
      <c r="D33" s="76">
        <v>1001</v>
      </c>
      <c r="E33" s="78" t="str">
        <f>VLOOKUP(D33,'#材料大全'!A:B,2,FALSE)</f>
        <v>金币</v>
      </c>
      <c r="F33" s="76">
        <v>12000</v>
      </c>
    </row>
    <row r="34" spans="1:6" customFormat="1">
      <c r="C34" s="77" t="str">
        <f>IF(A34="","",VLOOKUP(A34,'#材料大全'!A:B,2,FALSE))</f>
        <v/>
      </c>
      <c r="D34">
        <v>24003</v>
      </c>
      <c r="E34" s="78" t="str">
        <f>VLOOKUP(D34,'#材料大全'!A:B,2,FALSE)</f>
        <v>旋风之眼</v>
      </c>
      <c r="F34" s="76">
        <v>240</v>
      </c>
    </row>
    <row r="35" spans="1:6" customFormat="1">
      <c r="A35" s="41"/>
      <c r="B35" s="13">
        <v>3</v>
      </c>
      <c r="C35" s="77" t="str">
        <f>IF(A35="","",VLOOKUP(A35,'#材料大全'!A:B,2,FALSE))</f>
        <v/>
      </c>
      <c r="D35" s="76">
        <v>1001</v>
      </c>
      <c r="E35" s="78" t="str">
        <f>VLOOKUP(D35,'#材料大全'!A:B,2,FALSE)</f>
        <v>金币</v>
      </c>
      <c r="F35" s="76">
        <v>24000</v>
      </c>
    </row>
    <row r="36" spans="1:6" customFormat="1">
      <c r="C36" s="77" t="str">
        <f>IF(A36="","",VLOOKUP(A36,'#材料大全'!A:B,2,FALSE))</f>
        <v/>
      </c>
      <c r="D36">
        <v>24004</v>
      </c>
      <c r="E36" s="78" t="str">
        <f>VLOOKUP(D36,'#材料大全'!A:B,2,FALSE)</f>
        <v>虚空之光</v>
      </c>
      <c r="F36" s="76">
        <v>480</v>
      </c>
    </row>
    <row r="37" spans="1:6" customFormat="1">
      <c r="A37" s="41">
        <v>10008</v>
      </c>
      <c r="B37" s="13">
        <v>2</v>
      </c>
      <c r="C37" s="77" t="str">
        <f>IF(A37="","",VLOOKUP(A37,'#材料大全'!A:B,2,FALSE))</f>
        <v>魔化之刃</v>
      </c>
      <c r="D37" s="76">
        <v>1001</v>
      </c>
      <c r="E37" s="78" t="str">
        <f>VLOOKUP(D37,'#材料大全'!A:B,2,FALSE)</f>
        <v>金币</v>
      </c>
      <c r="F37" s="76">
        <v>12000</v>
      </c>
    </row>
    <row r="38" spans="1:6" customFormat="1">
      <c r="C38" s="77" t="str">
        <f>IF(A38="","",VLOOKUP(A38,'#材料大全'!A:B,2,FALSE))</f>
        <v/>
      </c>
      <c r="D38">
        <v>24004</v>
      </c>
      <c r="E38" s="78" t="str">
        <f>VLOOKUP(D38,'#材料大全'!A:B,2,FALSE)</f>
        <v>虚空之光</v>
      </c>
      <c r="F38" s="76">
        <v>240</v>
      </c>
    </row>
    <row r="39" spans="1:6" customFormat="1">
      <c r="A39" s="41"/>
      <c r="B39" s="13">
        <v>3</v>
      </c>
      <c r="C39" s="77" t="str">
        <f>IF(A39="","",VLOOKUP(A39,'#材料大全'!A:B,2,FALSE))</f>
        <v/>
      </c>
      <c r="D39" s="76">
        <v>1001</v>
      </c>
      <c r="E39" s="78" t="str">
        <f>VLOOKUP(D39,'#材料大全'!A:B,2,FALSE)</f>
        <v>金币</v>
      </c>
      <c r="F39" s="76">
        <v>25000</v>
      </c>
    </row>
    <row r="40" spans="1:6" customFormat="1">
      <c r="C40" s="77" t="str">
        <f>IF(A40="","",VLOOKUP(A40,'#材料大全'!A:B,2,FALSE))</f>
        <v/>
      </c>
      <c r="D40">
        <v>24005</v>
      </c>
      <c r="E40" s="78" t="str">
        <f>VLOOKUP(D40,'#材料大全'!A:B,2,FALSE)</f>
        <v>蛮龙心脏</v>
      </c>
      <c r="F40" s="76">
        <v>500</v>
      </c>
    </row>
    <row r="41" spans="1:6" customFormat="1">
      <c r="A41" s="41">
        <v>10010</v>
      </c>
      <c r="B41" s="13">
        <v>2</v>
      </c>
      <c r="C41" s="77" t="str">
        <f>IF(A41="","",VLOOKUP(A41,'#材料大全'!A:B,2,FALSE))</f>
        <v>魔化制杖</v>
      </c>
      <c r="D41" s="76">
        <v>1001</v>
      </c>
      <c r="E41" s="78" t="str">
        <f>VLOOKUP(D41,'#材料大全'!A:B,2,FALSE)</f>
        <v>金币</v>
      </c>
      <c r="F41" s="76">
        <v>12000</v>
      </c>
    </row>
    <row r="42" spans="1:6" customFormat="1">
      <c r="C42" s="77" t="str">
        <f>IF(A42="","",VLOOKUP(A42,'#材料大全'!A:B,2,FALSE))</f>
        <v/>
      </c>
      <c r="D42">
        <v>24004</v>
      </c>
      <c r="E42" s="78" t="str">
        <f>VLOOKUP(D42,'#材料大全'!A:B,2,FALSE)</f>
        <v>虚空之光</v>
      </c>
      <c r="F42" s="76">
        <v>180</v>
      </c>
    </row>
    <row r="43" spans="1:6" customFormat="1">
      <c r="A43" s="41"/>
      <c r="B43" s="13">
        <v>3</v>
      </c>
      <c r="C43" s="77" t="str">
        <f>IF(A43="","",VLOOKUP(A43,'#材料大全'!A:B,2,FALSE))</f>
        <v/>
      </c>
      <c r="D43" s="76">
        <v>1001</v>
      </c>
      <c r="E43" s="78" t="str">
        <f>VLOOKUP(D43,'#材料大全'!A:B,2,FALSE)</f>
        <v>金币</v>
      </c>
      <c r="F43" s="76">
        <v>25000</v>
      </c>
    </row>
    <row r="44" spans="1:6" customFormat="1">
      <c r="C44" s="77" t="str">
        <f>IF(A44="","",VLOOKUP(A44,'#材料大全'!A:B,2,FALSE))</f>
        <v/>
      </c>
      <c r="D44">
        <v>24005</v>
      </c>
      <c r="E44" s="78" t="str">
        <f>VLOOKUP(D44,'#材料大全'!A:B,2,FALSE)</f>
        <v>蛮龙心脏</v>
      </c>
      <c r="F44" s="76">
        <v>200</v>
      </c>
    </row>
    <row r="45" spans="1:6" customFormat="1">
      <c r="A45" s="41">
        <v>10013</v>
      </c>
      <c r="B45" s="13">
        <v>2</v>
      </c>
      <c r="C45" s="77" t="str">
        <f>IF(A45="","",VLOOKUP(A45,'#材料大全'!A:B,2,FALSE))</f>
        <v>圆桌骑士之枪</v>
      </c>
      <c r="D45" s="76">
        <v>1001</v>
      </c>
      <c r="E45" s="78" t="str">
        <f>VLOOKUP(D45,'#材料大全'!A:B,2,FALSE)</f>
        <v>金币</v>
      </c>
      <c r="F45" s="76">
        <v>16000</v>
      </c>
    </row>
    <row r="46" spans="1:6" customFormat="1" ht="14.25" customHeight="1">
      <c r="C46" s="77" t="str">
        <f>IF(A46="","",VLOOKUP(A46,'#材料大全'!A:B,2,FALSE))</f>
        <v/>
      </c>
      <c r="D46">
        <v>24004</v>
      </c>
      <c r="E46" s="78" t="str">
        <f>VLOOKUP(D46,'#材料大全'!A:B,2,FALSE)</f>
        <v>虚空之光</v>
      </c>
      <c r="F46" s="76">
        <v>320</v>
      </c>
    </row>
    <row r="47" spans="1:6" customFormat="1" ht="14.25" customHeight="1">
      <c r="B47">
        <v>3</v>
      </c>
      <c r="C47" s="77" t="str">
        <f>IF(A47="","",VLOOKUP(A47,'#材料大全'!A:B,2,FALSE))</f>
        <v/>
      </c>
      <c r="D47">
        <v>1001</v>
      </c>
      <c r="E47" s="78" t="str">
        <f>VLOOKUP(D47,'#材料大全'!A:B,2,FALSE)</f>
        <v>金币</v>
      </c>
      <c r="F47" s="42">
        <v>30000</v>
      </c>
    </row>
    <row r="48" spans="1:6" customFormat="1" ht="14.25" customHeight="1">
      <c r="C48" s="77" t="str">
        <f>IF(A48="","",VLOOKUP(A48,'#材料大全'!A:B,2,FALSE))</f>
        <v/>
      </c>
      <c r="D48">
        <v>24004</v>
      </c>
      <c r="E48" s="78" t="str">
        <f>VLOOKUP(D48,'#材料大全'!A:B,2,FALSE)</f>
        <v>虚空之光</v>
      </c>
      <c r="F48" s="42">
        <v>600</v>
      </c>
    </row>
    <row r="49" spans="1:6" customFormat="1">
      <c r="A49" s="41">
        <v>10014</v>
      </c>
      <c r="B49" s="13">
        <v>2</v>
      </c>
      <c r="C49" s="77" t="str">
        <f>IF(A49="","",VLOOKUP(A49,'#材料大全'!A:B,2,FALSE))</f>
        <v>凋谢之戒</v>
      </c>
      <c r="D49" s="76">
        <v>1001</v>
      </c>
      <c r="E49" s="78" t="str">
        <f>VLOOKUP(D49,'#材料大全'!A:B,2,FALSE)</f>
        <v>金币</v>
      </c>
      <c r="F49" s="76">
        <v>12000</v>
      </c>
    </row>
    <row r="50" spans="1:6" customFormat="1">
      <c r="C50" s="77" t="str">
        <f>IF(A50="","",VLOOKUP(A50,'#材料大全'!A:B,2,FALSE))</f>
        <v/>
      </c>
      <c r="D50">
        <v>24003</v>
      </c>
      <c r="E50" s="78" t="str">
        <f>VLOOKUP(D50,'#材料大全'!A:B,2,FALSE)</f>
        <v>旋风之眼</v>
      </c>
      <c r="F50" s="76">
        <v>240</v>
      </c>
    </row>
    <row r="51" spans="1:6" customFormat="1">
      <c r="A51" s="41">
        <v>10015</v>
      </c>
      <c r="B51" s="13">
        <v>2</v>
      </c>
      <c r="C51" s="77" t="str">
        <f>IF(A51="","",VLOOKUP(A51,'#材料大全'!A:B,2,FALSE))</f>
        <v>墓穴之脊</v>
      </c>
      <c r="D51" s="76">
        <v>1001</v>
      </c>
      <c r="E51" s="78" t="str">
        <f>VLOOKUP(D51,'#材料大全'!A:B,2,FALSE)</f>
        <v>金币</v>
      </c>
      <c r="F51" s="76">
        <v>12000</v>
      </c>
    </row>
    <row r="52" spans="1:6" customFormat="1">
      <c r="C52" s="77" t="str">
        <f>IF(A52="","",VLOOKUP(A52,'#材料大全'!A:B,2,FALSE))</f>
        <v/>
      </c>
      <c r="D52">
        <v>24003</v>
      </c>
      <c r="E52" s="78" t="str">
        <f>VLOOKUP(D52,'#材料大全'!A:B,2,FALSE)</f>
        <v>旋风之眼</v>
      </c>
      <c r="F52" s="76">
        <v>240</v>
      </c>
    </row>
    <row r="53" spans="1:6" customFormat="1">
      <c r="A53" s="41">
        <v>10016</v>
      </c>
      <c r="B53" s="13">
        <v>2</v>
      </c>
      <c r="C53" s="77" t="str">
        <f>IF(A53="","",VLOOKUP(A53,'#材料大全'!A:B,2,FALSE))</f>
        <v>氪金武装</v>
      </c>
      <c r="D53" s="76">
        <v>1001</v>
      </c>
      <c r="E53" s="78" t="str">
        <f>VLOOKUP(D53,'#材料大全'!A:B,2,FALSE)</f>
        <v>金币</v>
      </c>
      <c r="F53" s="76">
        <v>20000</v>
      </c>
    </row>
    <row r="54" spans="1:6" customFormat="1">
      <c r="C54" s="77" t="str">
        <f>IF(A54="","",VLOOKUP(A54,'#材料大全'!A:B,2,FALSE))</f>
        <v/>
      </c>
      <c r="D54">
        <v>24005</v>
      </c>
      <c r="E54" s="78" t="str">
        <f>VLOOKUP(D54,'#材料大全'!A:B,2,FALSE)</f>
        <v>蛮龙心脏</v>
      </c>
      <c r="F54" s="76">
        <v>200</v>
      </c>
    </row>
    <row r="55" spans="1:6" customFormat="1">
      <c r="B55">
        <v>3</v>
      </c>
      <c r="C55" s="77" t="str">
        <f>IF(A55="","",VLOOKUP(A55,'#材料大全'!A:B,2,FALSE))</f>
        <v/>
      </c>
      <c r="D55">
        <v>1001</v>
      </c>
      <c r="E55" s="78" t="str">
        <f>VLOOKUP(D55,'#材料大全'!A:B,2,FALSE)</f>
        <v>金币</v>
      </c>
      <c r="F55" s="42">
        <v>30000</v>
      </c>
    </row>
    <row r="56" spans="1:6" customFormat="1">
      <c r="C56" s="77" t="str">
        <f>IF(A56="","",VLOOKUP(A56,'#材料大全'!A:B,2,FALSE))</f>
        <v/>
      </c>
      <c r="D56">
        <v>24005</v>
      </c>
      <c r="E56" s="78" t="str">
        <f>VLOOKUP(D56,'#材料大全'!A:B,2,FALSE)</f>
        <v>蛮龙心脏</v>
      </c>
      <c r="F56" s="42">
        <v>600</v>
      </c>
    </row>
    <row r="57" spans="1:6" customFormat="1">
      <c r="A57" s="41">
        <v>10017</v>
      </c>
      <c r="B57" s="13">
        <v>2</v>
      </c>
      <c r="C57" s="77" t="str">
        <f>IF(A57="","",VLOOKUP(A57,'#材料大全'!A:B,2,FALSE))</f>
        <v>钢化利刃</v>
      </c>
      <c r="D57" s="76">
        <v>1001</v>
      </c>
      <c r="E57" s="78" t="str">
        <f>VLOOKUP(D57,'#材料大全'!A:B,2,FALSE)</f>
        <v>金币</v>
      </c>
      <c r="F57" s="76">
        <v>16000</v>
      </c>
    </row>
    <row r="58" spans="1:6" customFormat="1">
      <c r="C58" s="77" t="str">
        <f>IF(A58="","",VLOOKUP(A58,'#材料大全'!A:B,2,FALSE))</f>
        <v/>
      </c>
      <c r="D58">
        <v>24004</v>
      </c>
      <c r="E58" s="78" t="str">
        <f>VLOOKUP(D58,'#材料大全'!A:B,2,FALSE)</f>
        <v>虚空之光</v>
      </c>
      <c r="F58" s="76">
        <v>320</v>
      </c>
    </row>
    <row r="59" spans="1:6" customFormat="1">
      <c r="A59" s="41"/>
      <c r="B59" s="13">
        <v>3</v>
      </c>
      <c r="C59" s="77" t="str">
        <f>IF(A59="","",VLOOKUP(A59,'#材料大全'!A:B,2,FALSE))</f>
        <v/>
      </c>
      <c r="D59" s="76">
        <v>1001</v>
      </c>
      <c r="E59" s="78" t="str">
        <f>VLOOKUP(D59,'#材料大全'!A:B,2,FALSE)</f>
        <v>金币</v>
      </c>
      <c r="F59" s="76">
        <v>30000</v>
      </c>
    </row>
    <row r="60" spans="1:6" customFormat="1">
      <c r="C60" s="77" t="str">
        <f>IF(A60="","",VLOOKUP(A60,'#材料大全'!A:B,2,FALSE))</f>
        <v/>
      </c>
      <c r="D60">
        <v>24005</v>
      </c>
      <c r="E60" s="78" t="str">
        <f>VLOOKUP(D60,'#材料大全'!A:B,2,FALSE)</f>
        <v>蛮龙心脏</v>
      </c>
      <c r="F60" s="76">
        <v>600</v>
      </c>
    </row>
    <row r="61" spans="1:6" customFormat="1">
      <c r="C61" s="77" t="str">
        <f>IF(A61="","",VLOOKUP(A61,'#材料大全'!A:B,2,FALSE))</f>
        <v/>
      </c>
      <c r="D61">
        <v>25505</v>
      </c>
      <c r="E61" s="78" t="str">
        <f>VLOOKUP(D61,'#材料大全'!A:B,2,FALSE)</f>
        <v>王国勋章</v>
      </c>
      <c r="F61" s="42">
        <v>200</v>
      </c>
    </row>
    <row r="62" spans="1:6" customFormat="1">
      <c r="A62" s="41">
        <v>10018</v>
      </c>
      <c r="B62" s="13">
        <v>2</v>
      </c>
      <c r="C62" s="77" t="str">
        <f>IF(A62="","",VLOOKUP(A62,'#材料大全'!A:B,2,FALSE))</f>
        <v>元素波纹剑</v>
      </c>
      <c r="D62" s="76">
        <v>1001</v>
      </c>
      <c r="E62" s="78" t="str">
        <f>VLOOKUP(D62,'#材料大全'!A:B,2,FALSE)</f>
        <v>金币</v>
      </c>
      <c r="F62" s="76">
        <v>30000</v>
      </c>
    </row>
    <row r="63" spans="1:6" customFormat="1">
      <c r="C63" s="77" t="str">
        <f>IF(A63="","",VLOOKUP(A63,'#材料大全'!A:B,2,FALSE))</f>
        <v/>
      </c>
      <c r="D63">
        <v>24005</v>
      </c>
      <c r="E63" s="78" t="str">
        <f>VLOOKUP(D63,'#材料大全'!A:B,2,FALSE)</f>
        <v>蛮龙心脏</v>
      </c>
      <c r="F63" s="76">
        <v>600</v>
      </c>
    </row>
    <row r="64" spans="1:6" customFormat="1">
      <c r="A64" s="41">
        <v>10019</v>
      </c>
      <c r="B64" s="13">
        <v>2</v>
      </c>
      <c r="C64" s="77" t="str">
        <f>IF(A64="","",VLOOKUP(A64,'#材料大全'!A:B,2,FALSE))</f>
        <v>旋风装置</v>
      </c>
      <c r="D64" s="76">
        <v>1001</v>
      </c>
      <c r="E64" s="78" t="str">
        <f>VLOOKUP(D64,'#材料大全'!A:B,2,FALSE)</f>
        <v>金币</v>
      </c>
      <c r="F64" s="76">
        <v>30000</v>
      </c>
    </row>
    <row r="65" spans="1:6" customFormat="1">
      <c r="C65" s="77" t="str">
        <f>IF(A65="","",VLOOKUP(A65,'#材料大全'!A:B,2,FALSE))</f>
        <v/>
      </c>
      <c r="D65">
        <v>24005</v>
      </c>
      <c r="E65" s="78" t="str">
        <f>VLOOKUP(D65,'#材料大全'!A:B,2,FALSE)</f>
        <v>蛮龙心脏</v>
      </c>
      <c r="F65" s="76">
        <v>600</v>
      </c>
    </row>
    <row r="66" spans="1:6" customFormat="1">
      <c r="A66" s="41">
        <v>10020</v>
      </c>
      <c r="B66" s="13">
        <v>2</v>
      </c>
      <c r="C66" s="77" t="str">
        <f>IF(A66="","",VLOOKUP(A66,'#材料大全'!A:B,2,FALSE))</f>
        <v>疯狂耳串</v>
      </c>
      <c r="D66" s="76">
        <v>1001</v>
      </c>
      <c r="E66" s="78" t="str">
        <f>VLOOKUP(D66,'#材料大全'!A:B,2,FALSE)</f>
        <v>金币</v>
      </c>
      <c r="F66" s="76">
        <v>25000</v>
      </c>
    </row>
    <row r="67" spans="1:6" customFormat="1">
      <c r="C67" s="77" t="str">
        <f>IF(A67="","",VLOOKUP(A67,'#材料大全'!A:B,2,FALSE))</f>
        <v/>
      </c>
      <c r="D67">
        <v>24005</v>
      </c>
      <c r="E67" s="78" t="str">
        <f>VLOOKUP(D67,'#材料大全'!A:B,2,FALSE)</f>
        <v>蛮龙心脏</v>
      </c>
      <c r="F67" s="76">
        <v>500</v>
      </c>
    </row>
    <row r="68" spans="1:6" customFormat="1">
      <c r="A68" s="41">
        <v>10021</v>
      </c>
      <c r="B68" s="13">
        <v>2</v>
      </c>
      <c r="C68" s="77" t="str">
        <f>IF(A68="","",VLOOKUP(A68,'#材料大全'!A:B,2,FALSE))</f>
        <v>橡树之心</v>
      </c>
      <c r="D68" s="76">
        <v>1001</v>
      </c>
      <c r="E68" s="78" t="str">
        <f>VLOOKUP(D68,'#材料大全'!A:B,2,FALSE)</f>
        <v>金币</v>
      </c>
      <c r="F68" s="76">
        <v>24000</v>
      </c>
    </row>
    <row r="69" spans="1:6" customFormat="1">
      <c r="C69" s="77" t="str">
        <f>IF(A69="","",VLOOKUP(A69,'#材料大全'!A:B,2,FALSE))</f>
        <v/>
      </c>
      <c r="D69">
        <v>24004</v>
      </c>
      <c r="E69" s="78" t="str">
        <f>VLOOKUP(D69,'#材料大全'!A:B,2,FALSE)</f>
        <v>虚空之光</v>
      </c>
      <c r="F69" s="76">
        <v>480</v>
      </c>
    </row>
    <row r="70" spans="1:6" customFormat="1">
      <c r="C70" s="77" t="str">
        <f>IF(A70="","",VLOOKUP(A70,'#材料大全'!A:B,2,FALSE))</f>
        <v/>
      </c>
      <c r="D70">
        <v>25409</v>
      </c>
      <c r="E70" s="78" t="str">
        <f>VLOOKUP(D70,'#材料大全'!A:B,2,FALSE)</f>
        <v>魔龙之心</v>
      </c>
      <c r="F70" s="42">
        <v>155</v>
      </c>
    </row>
    <row r="71" spans="1:6" customFormat="1">
      <c r="A71" s="41">
        <v>10024</v>
      </c>
      <c r="B71" s="13">
        <v>2</v>
      </c>
      <c r="C71" s="77" t="str">
        <f>IF(A71="","",VLOOKUP(A71,'#材料大全'!A:B,2,FALSE))</f>
        <v>传说之力【天照大神】</v>
      </c>
      <c r="D71" s="76">
        <v>1001</v>
      </c>
      <c r="E71" s="78" t="str">
        <f>VLOOKUP(D71,'#材料大全'!A:B,2,FALSE)</f>
        <v>金币</v>
      </c>
      <c r="F71" s="76">
        <v>15000</v>
      </c>
    </row>
    <row r="72" spans="1:6" customFormat="1">
      <c r="C72" s="77" t="str">
        <f>IF(A72="","",VLOOKUP(A72,'#材料大全'!A:B,2,FALSE))</f>
        <v/>
      </c>
      <c r="D72">
        <v>24005</v>
      </c>
      <c r="E72" s="78" t="str">
        <f>VLOOKUP(D72,'#材料大全'!A:B,2,FALSE)</f>
        <v>蛮龙心脏</v>
      </c>
      <c r="F72" s="76">
        <v>300</v>
      </c>
    </row>
    <row r="73" spans="1:6" customFormat="1">
      <c r="A73" s="41">
        <v>10026</v>
      </c>
      <c r="B73" s="13">
        <v>2</v>
      </c>
      <c r="C73" s="77" t="str">
        <f>IF(A73="","",VLOOKUP(A73,'#材料大全'!A:B,2,FALSE))</f>
        <v>火山吞噬者</v>
      </c>
      <c r="D73" s="76">
        <v>1001</v>
      </c>
      <c r="E73" s="78" t="str">
        <f>VLOOKUP(D73,'#材料大全'!A:B,2,FALSE)</f>
        <v>金币</v>
      </c>
      <c r="F73" s="76">
        <v>16000</v>
      </c>
    </row>
    <row r="74" spans="1:6" customFormat="1">
      <c r="C74" s="77" t="str">
        <f>IF(A74="","",VLOOKUP(A74,'#材料大全'!A:B,2,FALSE))</f>
        <v/>
      </c>
      <c r="D74">
        <v>24004</v>
      </c>
      <c r="E74" s="78" t="str">
        <f>VLOOKUP(D74,'#材料大全'!A:B,2,FALSE)</f>
        <v>虚空之光</v>
      </c>
      <c r="F74" s="76">
        <v>320</v>
      </c>
    </row>
    <row r="75" spans="1:6" customFormat="1">
      <c r="A75" s="41">
        <v>10027</v>
      </c>
      <c r="B75" s="13">
        <v>2</v>
      </c>
      <c r="C75" s="77" t="str">
        <f>IF(A75="","",VLOOKUP(A75,'#材料大全'!A:B,2,FALSE))</f>
        <v>强袭勇者刃</v>
      </c>
      <c r="D75" s="76">
        <v>1001</v>
      </c>
      <c r="E75" s="78" t="str">
        <f>VLOOKUP(D75,'#材料大全'!A:B,2,FALSE)</f>
        <v>金币</v>
      </c>
      <c r="F75" s="76">
        <v>12000</v>
      </c>
    </row>
    <row r="76" spans="1:6" customFormat="1">
      <c r="C76" s="77" t="str">
        <f>IF(A76="","",VLOOKUP(A76,'#材料大全'!A:B,2,FALSE))</f>
        <v/>
      </c>
      <c r="D76">
        <v>24003</v>
      </c>
      <c r="E76" s="78" t="str">
        <f>VLOOKUP(D76,'#材料大全'!A:B,2,FALSE)</f>
        <v>旋风之眼</v>
      </c>
      <c r="F76" s="76">
        <v>240</v>
      </c>
    </row>
    <row r="77" spans="1:6" customFormat="1">
      <c r="A77" s="41"/>
      <c r="B77" s="13">
        <v>3</v>
      </c>
      <c r="C77" s="77" t="str">
        <f>IF(A77="","",VLOOKUP(A77,'#材料大全'!A:B,2,FALSE))</f>
        <v/>
      </c>
      <c r="D77" s="76">
        <v>1001</v>
      </c>
      <c r="E77" s="78" t="str">
        <f>VLOOKUP(D77,'#材料大全'!A:B,2,FALSE)</f>
        <v>金币</v>
      </c>
      <c r="F77" s="76">
        <v>20000</v>
      </c>
    </row>
    <row r="78" spans="1:6" customFormat="1">
      <c r="C78" s="77" t="str">
        <f>IF(A78="","",VLOOKUP(A78,'#材料大全'!A:B,2,FALSE))</f>
        <v/>
      </c>
      <c r="D78">
        <v>24004</v>
      </c>
      <c r="E78" s="78" t="str">
        <f>VLOOKUP(D78,'#材料大全'!A:B,2,FALSE)</f>
        <v>虚空之光</v>
      </c>
      <c r="F78" s="76">
        <v>400</v>
      </c>
    </row>
    <row r="79" spans="1:6" customFormat="1">
      <c r="A79" s="41"/>
      <c r="B79" s="13">
        <v>4</v>
      </c>
      <c r="C79" s="77" t="str">
        <f>IF(A79="","",VLOOKUP(A79,'#材料大全'!A:B,2,FALSE))</f>
        <v/>
      </c>
      <c r="D79" s="76">
        <v>1001</v>
      </c>
      <c r="E79" s="78" t="str">
        <f>VLOOKUP(D79,'#材料大全'!A:B,2,FALSE)</f>
        <v>金币</v>
      </c>
      <c r="F79" s="76">
        <v>30000</v>
      </c>
    </row>
    <row r="80" spans="1:6" s="13" customFormat="1">
      <c r="A80" s="41"/>
      <c r="C80" s="77" t="str">
        <f>IF(A80="","",VLOOKUP(A80,'#材料大全'!A:B,2,FALSE))</f>
        <v/>
      </c>
      <c r="D80" s="76">
        <v>24005</v>
      </c>
      <c r="E80" s="78" t="str">
        <f>VLOOKUP(D80,'#材料大全'!A:B,2,FALSE)</f>
        <v>蛮龙心脏</v>
      </c>
      <c r="F80" s="76">
        <v>60</v>
      </c>
    </row>
    <row r="81" spans="1:6" s="13" customFormat="1">
      <c r="A81" s="41"/>
      <c r="C81" s="77" t="str">
        <f>IF(A81="","",VLOOKUP(A81,'#材料大全'!A:B,2,FALSE))</f>
        <v/>
      </c>
      <c r="D81" s="42">
        <v>24010</v>
      </c>
      <c r="E81" s="78" t="str">
        <f>VLOOKUP(D81,'#材料大全'!A:B,2,FALSE)</f>
        <v>神话灵魂</v>
      </c>
      <c r="F81" s="42">
        <v>5</v>
      </c>
    </row>
    <row r="82" spans="1:6" s="78" customFormat="1">
      <c r="A82" s="76">
        <v>10030</v>
      </c>
      <c r="B82" s="76">
        <v>2</v>
      </c>
      <c r="C82" s="77" t="str">
        <f>IF(A82="","",VLOOKUP(A82,'#材料大全'!A:B,2,FALSE))</f>
        <v>盾枪伊芙雷泽尔</v>
      </c>
      <c r="D82" s="79">
        <v>24010</v>
      </c>
      <c r="E82" s="78" t="str">
        <f>VLOOKUP(D82,'#材料大全'!A:B,2,FALSE)</f>
        <v>神话灵魂</v>
      </c>
      <c r="F82" s="78">
        <v>5</v>
      </c>
    </row>
    <row r="83" spans="1:6" s="78" customFormat="1">
      <c r="A83" s="76"/>
      <c r="B83" s="76"/>
      <c r="C83" s="77" t="str">
        <f>IF(A83="","",VLOOKUP(A83,'#材料大全'!A:B,2,FALSE))</f>
        <v/>
      </c>
      <c r="D83" s="79">
        <v>1003</v>
      </c>
      <c r="E83" s="78" t="str">
        <f>VLOOKUP(D83,'#材料大全'!A:B,2,FALSE)</f>
        <v>魔晶</v>
      </c>
      <c r="F83" s="78">
        <v>20000</v>
      </c>
    </row>
    <row r="84" spans="1:6" s="78" customFormat="1">
      <c r="A84" s="76"/>
      <c r="B84" s="76"/>
      <c r="C84" s="77" t="str">
        <f>IF(A84="","",VLOOKUP(A84,'#材料大全'!A:B,2,FALSE))</f>
        <v/>
      </c>
      <c r="D84" s="79">
        <v>1005</v>
      </c>
      <c r="E84" s="78" t="str">
        <f>VLOOKUP(D84,'#材料大全'!A:B,2,FALSE)</f>
        <v>荣誉</v>
      </c>
      <c r="F84" s="78">
        <v>10000</v>
      </c>
    </row>
    <row r="85" spans="1:6" s="78" customFormat="1">
      <c r="A85" s="76"/>
      <c r="B85" s="76"/>
      <c r="C85" s="77" t="str">
        <f>IF(A85="","",VLOOKUP(A85,'#材料大全'!A:B,2,FALSE))</f>
        <v/>
      </c>
      <c r="D85" s="79">
        <v>1001</v>
      </c>
      <c r="E85" s="78" t="str">
        <f>VLOOKUP(D85,'#材料大全'!A:B,2,FALSE)</f>
        <v>金币</v>
      </c>
      <c r="F85" s="78">
        <v>90000</v>
      </c>
    </row>
    <row r="86" spans="1:6">
      <c r="A86" s="76">
        <v>10031</v>
      </c>
      <c r="B86" s="76">
        <v>2</v>
      </c>
      <c r="C86" s="77" t="str">
        <f>IF(A86="","",VLOOKUP(A86,'#材料大全'!A:B,2,FALSE))</f>
        <v>赤焰提斯卡托斯</v>
      </c>
      <c r="D86" s="79">
        <v>24010</v>
      </c>
      <c r="E86" s="78" t="str">
        <f>VLOOKUP(D86,'#材料大全'!A:B,2,FALSE)</f>
        <v>神话灵魂</v>
      </c>
      <c r="F86" s="78">
        <v>5</v>
      </c>
    </row>
    <row r="87" spans="1:6">
      <c r="C87" s="77" t="str">
        <f>IF(A87="","",VLOOKUP(A87,'#材料大全'!A:B,2,FALSE))</f>
        <v/>
      </c>
      <c r="D87" s="79">
        <v>1003</v>
      </c>
      <c r="E87" s="78" t="str">
        <f>VLOOKUP(D87,'#材料大全'!A:B,2,FALSE)</f>
        <v>魔晶</v>
      </c>
      <c r="F87" s="78">
        <v>20000</v>
      </c>
    </row>
    <row r="88" spans="1:6">
      <c r="C88" s="77" t="str">
        <f>IF(A88="","",VLOOKUP(A88,'#材料大全'!A:B,2,FALSE))</f>
        <v/>
      </c>
      <c r="D88" s="79">
        <v>1005</v>
      </c>
      <c r="E88" s="78" t="str">
        <f>VLOOKUP(D88,'#材料大全'!A:B,2,FALSE)</f>
        <v>荣誉</v>
      </c>
      <c r="F88" s="78">
        <v>10000</v>
      </c>
    </row>
    <row r="89" spans="1:6">
      <c r="C89" s="77" t="str">
        <f>IF(A89="","",VLOOKUP(A89,'#材料大全'!A:B,2,FALSE))</f>
        <v/>
      </c>
      <c r="D89" s="79">
        <v>1001</v>
      </c>
      <c r="E89" s="78" t="str">
        <f>VLOOKUP(D89,'#材料大全'!A:B,2,FALSE)</f>
        <v>金币</v>
      </c>
      <c r="F89" s="78">
        <v>90000</v>
      </c>
    </row>
    <row r="90" spans="1:6">
      <c r="A90" s="76">
        <v>10032</v>
      </c>
      <c r="B90" s="76">
        <v>2</v>
      </c>
      <c r="C90" s="77" t="str">
        <f>IF(A90="","",VLOOKUP(A90,'#材料大全'!A:B,2,FALSE))</f>
        <v>绚蓝阿布特罗斯</v>
      </c>
      <c r="D90" s="79">
        <v>24010</v>
      </c>
      <c r="E90" s="78" t="str">
        <f>VLOOKUP(D90,'#材料大全'!A:B,2,FALSE)</f>
        <v>神话灵魂</v>
      </c>
      <c r="F90" s="78">
        <v>5</v>
      </c>
    </row>
    <row r="91" spans="1:6">
      <c r="C91" s="77" t="str">
        <f>IF(A91="","",VLOOKUP(A91,'#材料大全'!A:B,2,FALSE))</f>
        <v/>
      </c>
      <c r="D91" s="79">
        <v>1003</v>
      </c>
      <c r="E91" s="78" t="str">
        <f>VLOOKUP(D91,'#材料大全'!A:B,2,FALSE)</f>
        <v>魔晶</v>
      </c>
      <c r="F91" s="78">
        <v>20000</v>
      </c>
    </row>
    <row r="92" spans="1:6">
      <c r="C92" s="77" t="str">
        <f>IF(A92="","",VLOOKUP(A92,'#材料大全'!A:B,2,FALSE))</f>
        <v/>
      </c>
      <c r="D92" s="79">
        <v>1005</v>
      </c>
      <c r="E92" s="78" t="str">
        <f>VLOOKUP(D92,'#材料大全'!A:B,2,FALSE)</f>
        <v>荣誉</v>
      </c>
      <c r="F92" s="78">
        <v>10000</v>
      </c>
    </row>
    <row r="93" spans="1:6">
      <c r="C93" s="77" t="str">
        <f>IF(A93="","",VLOOKUP(A93,'#材料大全'!A:B,2,FALSE))</f>
        <v/>
      </c>
      <c r="D93" s="79">
        <v>1001</v>
      </c>
      <c r="E93" s="78" t="str">
        <f>VLOOKUP(D93,'#材料大全'!A:B,2,FALSE)</f>
        <v>金币</v>
      </c>
      <c r="F93" s="78">
        <v>90000</v>
      </c>
    </row>
    <row r="94" spans="1:6">
      <c r="A94" s="76">
        <v>10033</v>
      </c>
      <c r="B94" s="76">
        <v>2</v>
      </c>
      <c r="C94" s="77" t="str">
        <f>IF(A94="","",VLOOKUP(A94,'#材料大全'!A:B,2,FALSE))</f>
        <v>武装奥布罗斯</v>
      </c>
      <c r="D94" s="79">
        <v>24010</v>
      </c>
      <c r="E94" s="78" t="str">
        <f>VLOOKUP(D94,'#材料大全'!A:B,2,FALSE)</f>
        <v>神话灵魂</v>
      </c>
      <c r="F94" s="78">
        <v>5</v>
      </c>
    </row>
    <row r="95" spans="1:6">
      <c r="C95" s="77" t="str">
        <f>IF(A95="","",VLOOKUP(A95,'#材料大全'!A:B,2,FALSE))</f>
        <v/>
      </c>
      <c r="D95" s="79">
        <v>1003</v>
      </c>
      <c r="E95" s="78" t="str">
        <f>VLOOKUP(D95,'#材料大全'!A:B,2,FALSE)</f>
        <v>魔晶</v>
      </c>
      <c r="F95" s="78">
        <v>20000</v>
      </c>
    </row>
    <row r="96" spans="1:6">
      <c r="C96" s="77" t="str">
        <f>IF(A96="","",VLOOKUP(A96,'#材料大全'!A:B,2,FALSE))</f>
        <v/>
      </c>
      <c r="D96" s="79">
        <v>1005</v>
      </c>
      <c r="E96" s="78" t="str">
        <f>VLOOKUP(D96,'#材料大全'!A:B,2,FALSE)</f>
        <v>荣誉</v>
      </c>
      <c r="F96" s="78">
        <v>10000</v>
      </c>
    </row>
    <row r="97" spans="1:6">
      <c r="C97" s="77" t="str">
        <f>IF(A97="","",VLOOKUP(A97,'#材料大全'!A:B,2,FALSE))</f>
        <v/>
      </c>
      <c r="D97" s="79">
        <v>1001</v>
      </c>
      <c r="E97" s="78" t="str">
        <f>VLOOKUP(D97,'#材料大全'!A:B,2,FALSE)</f>
        <v>金币</v>
      </c>
      <c r="F97" s="78">
        <v>90000</v>
      </c>
    </row>
    <row r="98" spans="1:6">
      <c r="A98" s="76">
        <v>10034</v>
      </c>
      <c r="B98" s="76">
        <v>2</v>
      </c>
      <c r="C98" s="77" t="str">
        <f>IF(A98="","",VLOOKUP(A98,'#材料大全'!A:B,2,FALSE))</f>
        <v>钝剑阿普克洛斯</v>
      </c>
      <c r="D98" s="79">
        <v>24010</v>
      </c>
      <c r="E98" s="78" t="str">
        <f>VLOOKUP(D98,'#材料大全'!A:B,2,FALSE)</f>
        <v>神话灵魂</v>
      </c>
      <c r="F98" s="78">
        <v>5</v>
      </c>
    </row>
    <row r="99" spans="1:6">
      <c r="C99" s="77" t="str">
        <f>IF(A99="","",VLOOKUP(A99,'#材料大全'!A:B,2,FALSE))</f>
        <v/>
      </c>
      <c r="D99" s="79">
        <v>1003</v>
      </c>
      <c r="E99" s="78" t="str">
        <f>VLOOKUP(D99,'#材料大全'!A:B,2,FALSE)</f>
        <v>魔晶</v>
      </c>
      <c r="F99" s="78">
        <v>20000</v>
      </c>
    </row>
    <row r="100" spans="1:6">
      <c r="C100" s="77" t="str">
        <f>IF(A100="","",VLOOKUP(A100,'#材料大全'!A:B,2,FALSE))</f>
        <v/>
      </c>
      <c r="D100" s="79">
        <v>1005</v>
      </c>
      <c r="E100" s="78" t="str">
        <f>VLOOKUP(D100,'#材料大全'!A:B,2,FALSE)</f>
        <v>荣誉</v>
      </c>
      <c r="F100" s="78">
        <v>10000</v>
      </c>
    </row>
    <row r="101" spans="1:6">
      <c r="C101" s="77" t="str">
        <f>IF(A101="","",VLOOKUP(A101,'#材料大全'!A:B,2,FALSE))</f>
        <v/>
      </c>
      <c r="D101" s="79">
        <v>1001</v>
      </c>
      <c r="E101" s="78" t="str">
        <f>VLOOKUP(D101,'#材料大全'!A:B,2,FALSE)</f>
        <v>金币</v>
      </c>
      <c r="F101" s="78">
        <v>90000</v>
      </c>
    </row>
    <row r="102" spans="1:6">
      <c r="A102" s="76">
        <v>10035</v>
      </c>
      <c r="B102" s="76">
        <v>2</v>
      </c>
      <c r="C102" s="77" t="str">
        <f>IF(A102="","",VLOOKUP(A102,'#材料大全'!A:B,2,FALSE))</f>
        <v>巨神王托托斯</v>
      </c>
      <c r="D102" s="79">
        <v>24010</v>
      </c>
      <c r="E102" s="78" t="str">
        <f>VLOOKUP(D102,'#材料大全'!A:B,2,FALSE)</f>
        <v>神话灵魂</v>
      </c>
      <c r="F102" s="78">
        <v>5</v>
      </c>
    </row>
    <row r="103" spans="1:6">
      <c r="C103" s="77" t="str">
        <f>IF(A103="","",VLOOKUP(A103,'#材料大全'!A:B,2,FALSE))</f>
        <v/>
      </c>
      <c r="D103" s="79">
        <v>1003</v>
      </c>
      <c r="E103" s="78" t="str">
        <f>VLOOKUP(D103,'#材料大全'!A:B,2,FALSE)</f>
        <v>魔晶</v>
      </c>
      <c r="F103" s="78">
        <v>20000</v>
      </c>
    </row>
    <row r="104" spans="1:6">
      <c r="C104" s="77" t="str">
        <f>IF(A104="","",VLOOKUP(A104,'#材料大全'!A:B,2,FALSE))</f>
        <v/>
      </c>
      <c r="D104" s="79">
        <v>1005</v>
      </c>
      <c r="E104" s="78" t="str">
        <f>VLOOKUP(D104,'#材料大全'!A:B,2,FALSE)</f>
        <v>荣誉</v>
      </c>
      <c r="F104" s="78">
        <v>10000</v>
      </c>
    </row>
    <row r="105" spans="1:6">
      <c r="C105" s="77" t="str">
        <f>IF(A105="","",VLOOKUP(A105,'#材料大全'!A:B,2,FALSE))</f>
        <v/>
      </c>
      <c r="D105" s="79">
        <v>1001</v>
      </c>
      <c r="E105" s="78" t="str">
        <f>VLOOKUP(D105,'#材料大全'!A:B,2,FALSE)</f>
        <v>金币</v>
      </c>
      <c r="F105" s="78">
        <v>90000</v>
      </c>
    </row>
    <row r="106" spans="1:6">
      <c r="A106" s="76">
        <v>10036</v>
      </c>
      <c r="B106" s="76">
        <v>2</v>
      </c>
      <c r="C106" s="77" t="str">
        <f>IF(A106="","",VLOOKUP(A106,'#材料大全'!A:B,2,FALSE))</f>
        <v>四色之焰亚卡托姆</v>
      </c>
      <c r="D106" s="79">
        <v>24010</v>
      </c>
      <c r="E106" s="78" t="str">
        <f>VLOOKUP(D106,'#材料大全'!A:B,2,FALSE)</f>
        <v>神话灵魂</v>
      </c>
      <c r="F106" s="78">
        <v>5</v>
      </c>
    </row>
    <row r="107" spans="1:6">
      <c r="C107" s="77" t="str">
        <f>IF(A107="","",VLOOKUP(A107,'#材料大全'!A:B,2,FALSE))</f>
        <v/>
      </c>
      <c r="D107" s="79">
        <v>1003</v>
      </c>
      <c r="E107" s="78" t="str">
        <f>VLOOKUP(D107,'#材料大全'!A:B,2,FALSE)</f>
        <v>魔晶</v>
      </c>
      <c r="F107" s="78">
        <v>20000</v>
      </c>
    </row>
    <row r="108" spans="1:6">
      <c r="C108" s="77" t="str">
        <f>IF(A108="","",VLOOKUP(A108,'#材料大全'!A:B,2,FALSE))</f>
        <v/>
      </c>
      <c r="D108" s="79">
        <v>1005</v>
      </c>
      <c r="E108" s="78" t="str">
        <f>VLOOKUP(D108,'#材料大全'!A:B,2,FALSE)</f>
        <v>荣誉</v>
      </c>
      <c r="F108" s="78">
        <v>10000</v>
      </c>
    </row>
    <row r="109" spans="1:6">
      <c r="C109" s="77" t="str">
        <f>IF(A109="","",VLOOKUP(A109,'#材料大全'!A:B,2,FALSE))</f>
        <v/>
      </c>
      <c r="D109" s="79">
        <v>1001</v>
      </c>
      <c r="E109" s="78" t="str">
        <f>VLOOKUP(D109,'#材料大全'!A:B,2,FALSE)</f>
        <v>金币</v>
      </c>
      <c r="F109" s="78">
        <v>90000</v>
      </c>
    </row>
    <row r="110" spans="1:6">
      <c r="A110" s="76">
        <v>10037</v>
      </c>
      <c r="B110" s="76">
        <v>2</v>
      </c>
      <c r="C110" s="77" t="str">
        <f>IF(A110="","",VLOOKUP(A110,'#材料大全'!A:B,2,FALSE))</f>
        <v>龙之纹巴萨欧拉</v>
      </c>
      <c r="D110" s="79">
        <v>24010</v>
      </c>
      <c r="E110" s="78" t="str">
        <f>VLOOKUP(D110,'#材料大全'!A:B,2,FALSE)</f>
        <v>神话灵魂</v>
      </c>
      <c r="F110" s="78">
        <v>5</v>
      </c>
    </row>
    <row r="111" spans="1:6">
      <c r="C111" s="77" t="str">
        <f>IF(A111="","",VLOOKUP(A111,'#材料大全'!A:B,2,FALSE))</f>
        <v/>
      </c>
      <c r="D111" s="79">
        <v>1003</v>
      </c>
      <c r="E111" s="78" t="str">
        <f>VLOOKUP(D111,'#材料大全'!A:B,2,FALSE)</f>
        <v>魔晶</v>
      </c>
      <c r="F111" s="78">
        <v>20000</v>
      </c>
    </row>
    <row r="112" spans="1:6">
      <c r="A112" s="81"/>
      <c r="B112" s="81"/>
      <c r="C112" s="77" t="str">
        <f>IF(A112="","",VLOOKUP(A112,'#材料大全'!A:B,2,FALSE))</f>
        <v/>
      </c>
      <c r="D112" s="79">
        <v>1005</v>
      </c>
      <c r="E112" s="78" t="str">
        <f>VLOOKUP(D112,'#材料大全'!A:B,2,FALSE)</f>
        <v>荣誉</v>
      </c>
      <c r="F112" s="78">
        <v>10000</v>
      </c>
    </row>
    <row r="113" spans="1:6">
      <c r="A113" s="81"/>
      <c r="B113" s="81"/>
      <c r="C113" s="77" t="str">
        <f>IF(A113="","",VLOOKUP(A113,'#材料大全'!A:B,2,FALSE))</f>
        <v/>
      </c>
      <c r="D113" s="79">
        <v>1001</v>
      </c>
      <c r="E113" s="78" t="str">
        <f>VLOOKUP(D113,'#材料大全'!A:B,2,FALSE)</f>
        <v>金币</v>
      </c>
      <c r="F113" s="78">
        <v>90000</v>
      </c>
    </row>
    <row r="114" spans="1:6">
      <c r="A114" s="81">
        <v>10038</v>
      </c>
      <c r="B114" s="81">
        <v>2</v>
      </c>
      <c r="C114" s="77" t="str">
        <f>IF(A114="","",VLOOKUP(A114,'#材料大全'!A:B,2,FALSE))</f>
        <v>月神之弓</v>
      </c>
      <c r="D114" s="79">
        <v>24010</v>
      </c>
      <c r="E114" s="78" t="str">
        <f>VLOOKUP(D114,'#材料大全'!A:B,2,FALSE)</f>
        <v>神话灵魂</v>
      </c>
      <c r="F114" s="78">
        <v>5</v>
      </c>
    </row>
    <row r="115" spans="1:6">
      <c r="A115" s="81"/>
      <c r="B115" s="81"/>
      <c r="C115" s="77" t="str">
        <f>IF(A115="","",VLOOKUP(A115,'#材料大全'!A:B,2,FALSE))</f>
        <v/>
      </c>
      <c r="D115" s="79">
        <v>1003</v>
      </c>
      <c r="E115" s="78" t="str">
        <f>VLOOKUP(D115,'#材料大全'!A:B,2,FALSE)</f>
        <v>魔晶</v>
      </c>
      <c r="F115" s="78">
        <v>20000</v>
      </c>
    </row>
    <row r="116" spans="1:6">
      <c r="A116" s="81"/>
      <c r="B116" s="81"/>
      <c r="C116" s="77" t="str">
        <f>IF(A116="","",VLOOKUP(A116,'#材料大全'!A:B,2,FALSE))</f>
        <v/>
      </c>
      <c r="D116" s="79">
        <v>1005</v>
      </c>
      <c r="E116" s="78" t="str">
        <f>VLOOKUP(D116,'#材料大全'!A:B,2,FALSE)</f>
        <v>荣誉</v>
      </c>
      <c r="F116" s="78">
        <v>10000</v>
      </c>
    </row>
    <row r="117" spans="1:6">
      <c r="A117" s="81"/>
      <c r="B117" s="81"/>
      <c r="C117" s="77" t="str">
        <f>IF(A117="","",VLOOKUP(A117,'#材料大全'!A:B,2,FALSE))</f>
        <v/>
      </c>
      <c r="D117" s="79">
        <v>1001</v>
      </c>
      <c r="E117" s="78" t="str">
        <f>VLOOKUP(D117,'#材料大全'!A:B,2,FALSE)</f>
        <v>金币</v>
      </c>
      <c r="F117" s="78">
        <v>90000</v>
      </c>
    </row>
    <row r="118" spans="1:6">
      <c r="A118" s="81">
        <v>10039</v>
      </c>
      <c r="B118" s="81">
        <v>2</v>
      </c>
      <c r="C118" s="77" t="str">
        <f>IF(A118="","",VLOOKUP(A118,'#材料大全'!A:B,2,FALSE))</f>
        <v>裂变短匕</v>
      </c>
      <c r="D118" s="79">
        <v>24010</v>
      </c>
      <c r="E118" s="78" t="str">
        <f>VLOOKUP(D118,'#材料大全'!A:B,2,FALSE)</f>
        <v>神话灵魂</v>
      </c>
      <c r="F118" s="78">
        <v>5</v>
      </c>
    </row>
    <row r="119" spans="1:6">
      <c r="A119" s="81"/>
      <c r="B119" s="81"/>
      <c r="C119" s="77" t="str">
        <f>IF(A119="","",VLOOKUP(A119,'#材料大全'!A:B,2,FALSE))</f>
        <v/>
      </c>
      <c r="D119" s="79">
        <v>1003</v>
      </c>
      <c r="E119" s="78" t="str">
        <f>VLOOKUP(D119,'#材料大全'!A:B,2,FALSE)</f>
        <v>魔晶</v>
      </c>
      <c r="F119" s="78">
        <v>20000</v>
      </c>
    </row>
    <row r="120" spans="1:6">
      <c r="A120" s="81"/>
      <c r="B120" s="81"/>
      <c r="C120" s="77" t="str">
        <f>IF(A120="","",VLOOKUP(A120,'#材料大全'!A:B,2,FALSE))</f>
        <v/>
      </c>
      <c r="D120" s="79">
        <v>1005</v>
      </c>
      <c r="E120" s="78" t="str">
        <f>VLOOKUP(D120,'#材料大全'!A:B,2,FALSE)</f>
        <v>荣誉</v>
      </c>
      <c r="F120" s="78">
        <v>10000</v>
      </c>
    </row>
    <row r="121" spans="1:6">
      <c r="A121" s="81"/>
      <c r="B121" s="81"/>
      <c r="C121" s="77" t="str">
        <f>IF(A121="","",VLOOKUP(A121,'#材料大全'!A:B,2,FALSE))</f>
        <v/>
      </c>
      <c r="D121" s="79">
        <v>1001</v>
      </c>
      <c r="E121" s="78" t="str">
        <f>VLOOKUP(D121,'#材料大全'!A:B,2,FALSE)</f>
        <v>金币</v>
      </c>
      <c r="F121" s="78">
        <v>90000</v>
      </c>
    </row>
    <row r="122" spans="1:6">
      <c r="A122" s="81">
        <v>10040</v>
      </c>
      <c r="B122" s="81">
        <v>2</v>
      </c>
      <c r="C122" s="77" t="str">
        <f>IF(A122="","",VLOOKUP(A122,'#材料大全'!A:B,2,FALSE))</f>
        <v>妙法千五</v>
      </c>
      <c r="D122" s="79">
        <v>24010</v>
      </c>
      <c r="E122" s="78" t="str">
        <f>VLOOKUP(D122,'#材料大全'!A:B,2,FALSE)</f>
        <v>神话灵魂</v>
      </c>
      <c r="F122" s="78">
        <v>5</v>
      </c>
    </row>
    <row r="123" spans="1:6">
      <c r="A123" s="81"/>
      <c r="B123" s="81"/>
      <c r="C123" s="77" t="str">
        <f>IF(A123="","",VLOOKUP(A123,'#材料大全'!A:B,2,FALSE))</f>
        <v/>
      </c>
      <c r="D123" s="79">
        <v>1003</v>
      </c>
      <c r="E123" s="78" t="str">
        <f>VLOOKUP(D123,'#材料大全'!A:B,2,FALSE)</f>
        <v>魔晶</v>
      </c>
      <c r="F123" s="78">
        <v>20000</v>
      </c>
    </row>
    <row r="124" spans="1:6">
      <c r="A124" s="81"/>
      <c r="B124" s="81"/>
      <c r="C124" s="77" t="str">
        <f>IF(A124="","",VLOOKUP(A124,'#材料大全'!A:B,2,FALSE))</f>
        <v/>
      </c>
      <c r="D124" s="79">
        <v>1005</v>
      </c>
      <c r="E124" s="78" t="str">
        <f>VLOOKUP(D124,'#材料大全'!A:B,2,FALSE)</f>
        <v>荣誉</v>
      </c>
      <c r="F124" s="78">
        <v>10000</v>
      </c>
    </row>
    <row r="125" spans="1:6">
      <c r="A125" s="81"/>
      <c r="B125" s="81"/>
      <c r="C125" s="77" t="str">
        <f>IF(A125="","",VLOOKUP(A125,'#材料大全'!A:B,2,FALSE))</f>
        <v/>
      </c>
      <c r="D125" s="79">
        <v>1001</v>
      </c>
      <c r="E125" s="78" t="str">
        <f>VLOOKUP(D125,'#材料大全'!A:B,2,FALSE)</f>
        <v>金币</v>
      </c>
      <c r="F125" s="78">
        <v>90000</v>
      </c>
    </row>
    <row r="126" spans="1:6">
      <c r="A126" s="81">
        <v>10041</v>
      </c>
      <c r="B126" s="81">
        <v>2</v>
      </c>
      <c r="C126" s="77" t="str">
        <f>IF(A126="","",VLOOKUP(A126,'#材料大全'!A:B,2,FALSE))</f>
        <v>断钢</v>
      </c>
      <c r="D126" s="79">
        <v>24010</v>
      </c>
      <c r="E126" s="78" t="str">
        <f>VLOOKUP(D126,'#材料大全'!A:B,2,FALSE)</f>
        <v>神话灵魂</v>
      </c>
      <c r="F126" s="78">
        <v>5</v>
      </c>
    </row>
    <row r="127" spans="1:6">
      <c r="A127" s="81"/>
      <c r="B127" s="81"/>
      <c r="C127" s="77" t="str">
        <f>IF(A127="","",VLOOKUP(A127,'#材料大全'!A:B,2,FALSE))</f>
        <v/>
      </c>
      <c r="D127" s="79">
        <v>1003</v>
      </c>
      <c r="E127" s="78" t="str">
        <f>VLOOKUP(D127,'#材料大全'!A:B,2,FALSE)</f>
        <v>魔晶</v>
      </c>
      <c r="F127" s="78">
        <v>20000</v>
      </c>
    </row>
    <row r="128" spans="1:6">
      <c r="A128" s="81"/>
      <c r="B128" s="81"/>
      <c r="C128" s="77" t="str">
        <f>IF(A128="","",VLOOKUP(A128,'#材料大全'!A:B,2,FALSE))</f>
        <v/>
      </c>
      <c r="D128" s="79">
        <v>1005</v>
      </c>
      <c r="E128" s="78" t="str">
        <f>VLOOKUP(D128,'#材料大全'!A:B,2,FALSE)</f>
        <v>荣誉</v>
      </c>
      <c r="F128" s="78">
        <v>10000</v>
      </c>
    </row>
    <row r="129" spans="1:6">
      <c r="A129" s="81"/>
      <c r="B129" s="81"/>
      <c r="C129" s="77" t="str">
        <f>IF(A129="","",VLOOKUP(A129,'#材料大全'!A:B,2,FALSE))</f>
        <v/>
      </c>
      <c r="D129" s="79">
        <v>1001</v>
      </c>
      <c r="E129" s="78" t="str">
        <f>VLOOKUP(D129,'#材料大全'!A:B,2,FALSE)</f>
        <v>金币</v>
      </c>
      <c r="F129" s="78">
        <v>90000</v>
      </c>
    </row>
    <row r="130" spans="1:6">
      <c r="A130" s="81">
        <v>10042</v>
      </c>
      <c r="B130" s="81">
        <v>2</v>
      </c>
      <c r="C130" s="77" t="str">
        <f>IF(A130="","",VLOOKUP(A130,'#材料大全'!A:B,2,FALSE))</f>
        <v>浑天【太初篇】</v>
      </c>
      <c r="D130" s="79">
        <v>24010</v>
      </c>
      <c r="E130" s="78" t="str">
        <f>VLOOKUP(D130,'#材料大全'!A:B,2,FALSE)</f>
        <v>神话灵魂</v>
      </c>
      <c r="F130" s="78">
        <v>5</v>
      </c>
    </row>
    <row r="131" spans="1:6">
      <c r="A131" s="81"/>
      <c r="B131" s="81"/>
      <c r="C131" s="77" t="str">
        <f>IF(A131="","",VLOOKUP(A131,'#材料大全'!A:B,2,FALSE))</f>
        <v/>
      </c>
      <c r="D131" s="79">
        <v>1003</v>
      </c>
      <c r="E131" s="78" t="str">
        <f>VLOOKUP(D131,'#材料大全'!A:B,2,FALSE)</f>
        <v>魔晶</v>
      </c>
      <c r="F131" s="78">
        <v>20000</v>
      </c>
    </row>
    <row r="132" spans="1:6">
      <c r="A132" s="81"/>
      <c r="B132" s="81"/>
      <c r="C132" s="77" t="str">
        <f>IF(A132="","",VLOOKUP(A132,'#材料大全'!A:B,2,FALSE))</f>
        <v/>
      </c>
      <c r="D132" s="79">
        <v>1005</v>
      </c>
      <c r="E132" s="78" t="str">
        <f>VLOOKUP(D132,'#材料大全'!A:B,2,FALSE)</f>
        <v>荣誉</v>
      </c>
      <c r="F132" s="78">
        <v>10000</v>
      </c>
    </row>
    <row r="133" spans="1:6">
      <c r="A133" s="81"/>
      <c r="B133" s="81"/>
      <c r="C133" s="77" t="str">
        <f>IF(A133="","",VLOOKUP(A133,'#材料大全'!A:B,2,FALSE))</f>
        <v/>
      </c>
      <c r="D133" s="79">
        <v>1001</v>
      </c>
      <c r="E133" s="78" t="str">
        <f>VLOOKUP(D133,'#材料大全'!A:B,2,FALSE)</f>
        <v>金币</v>
      </c>
      <c r="F133" s="78">
        <v>90000</v>
      </c>
    </row>
    <row r="134" spans="1:6">
      <c r="A134" s="81">
        <v>10043</v>
      </c>
      <c r="B134" s="81">
        <v>2</v>
      </c>
      <c r="C134" s="77" t="str">
        <f>IF(A134="","",VLOOKUP(A134,'#材料大全'!A:B,2,FALSE))</f>
        <v>二罗罗的小弹弓</v>
      </c>
      <c r="D134" s="79">
        <v>24010</v>
      </c>
      <c r="E134" s="78" t="str">
        <f>VLOOKUP(D134,'#材料大全'!A:B,2,FALSE)</f>
        <v>神话灵魂</v>
      </c>
      <c r="F134" s="78">
        <v>5</v>
      </c>
    </row>
    <row r="135" spans="1:6">
      <c r="A135" s="81"/>
      <c r="B135" s="81"/>
      <c r="C135" s="77" t="str">
        <f>IF(A135="","",VLOOKUP(A135,'#材料大全'!A:B,2,FALSE))</f>
        <v/>
      </c>
      <c r="D135" s="79">
        <v>1003</v>
      </c>
      <c r="E135" s="78" t="str">
        <f>VLOOKUP(D135,'#材料大全'!A:B,2,FALSE)</f>
        <v>魔晶</v>
      </c>
      <c r="F135" s="78">
        <v>20000</v>
      </c>
    </row>
    <row r="136" spans="1:6">
      <c r="A136" s="81"/>
      <c r="B136" s="81"/>
      <c r="C136" s="77" t="str">
        <f>IF(A136="","",VLOOKUP(A136,'#材料大全'!A:B,2,FALSE))</f>
        <v/>
      </c>
      <c r="D136" s="79">
        <v>1005</v>
      </c>
      <c r="E136" s="78" t="str">
        <f>VLOOKUP(D136,'#材料大全'!A:B,2,FALSE)</f>
        <v>荣誉</v>
      </c>
      <c r="F136" s="78">
        <v>10000</v>
      </c>
    </row>
    <row r="137" spans="1:6">
      <c r="A137" s="81"/>
      <c r="B137" s="81"/>
      <c r="C137" s="77" t="str">
        <f>IF(A137="","",VLOOKUP(A137,'#材料大全'!A:B,2,FALSE))</f>
        <v/>
      </c>
      <c r="D137" s="79">
        <v>1001</v>
      </c>
      <c r="E137" s="78" t="str">
        <f>VLOOKUP(D137,'#材料大全'!A:B,2,FALSE)</f>
        <v>金币</v>
      </c>
      <c r="F137" s="78">
        <v>90000</v>
      </c>
    </row>
    <row r="138" spans="1:6">
      <c r="A138" s="81">
        <v>10044</v>
      </c>
      <c r="B138" s="81">
        <v>2</v>
      </c>
      <c r="C138" s="77" t="str">
        <f>IF(A138="","",VLOOKUP(A138,'#材料大全'!A:B,2,FALSE))</f>
        <v>方天画戟</v>
      </c>
      <c r="D138" s="79">
        <v>24010</v>
      </c>
      <c r="E138" s="78" t="str">
        <f>VLOOKUP(D138,'#材料大全'!A:B,2,FALSE)</f>
        <v>神话灵魂</v>
      </c>
      <c r="F138" s="78">
        <v>5</v>
      </c>
    </row>
    <row r="139" spans="1:6">
      <c r="A139" s="81"/>
      <c r="B139" s="81"/>
      <c r="C139" s="77" t="str">
        <f>IF(A139="","",VLOOKUP(A139,'#材料大全'!A:B,2,FALSE))</f>
        <v/>
      </c>
      <c r="D139" s="79">
        <v>1003</v>
      </c>
      <c r="E139" s="78" t="str">
        <f>VLOOKUP(D139,'#材料大全'!A:B,2,FALSE)</f>
        <v>魔晶</v>
      </c>
      <c r="F139" s="78">
        <v>20000</v>
      </c>
    </row>
    <row r="140" spans="1:6">
      <c r="A140" s="81"/>
      <c r="B140" s="81"/>
      <c r="C140" s="77" t="str">
        <f>IF(A140="","",VLOOKUP(A140,'#材料大全'!A:B,2,FALSE))</f>
        <v/>
      </c>
      <c r="D140" s="79">
        <v>1005</v>
      </c>
      <c r="E140" s="78" t="str">
        <f>VLOOKUP(D140,'#材料大全'!A:B,2,FALSE)</f>
        <v>荣誉</v>
      </c>
      <c r="F140" s="78">
        <v>10000</v>
      </c>
    </row>
    <row r="141" spans="1:6">
      <c r="A141" s="81"/>
      <c r="B141" s="81"/>
      <c r="C141" s="77" t="str">
        <f>IF(A141="","",VLOOKUP(A141,'#材料大全'!A:B,2,FALSE))</f>
        <v/>
      </c>
      <c r="D141" s="79">
        <v>1001</v>
      </c>
      <c r="E141" s="78" t="str">
        <f>VLOOKUP(D141,'#材料大全'!A:B,2,FALSE)</f>
        <v>金币</v>
      </c>
      <c r="F141" s="78">
        <v>90000</v>
      </c>
    </row>
    <row r="142" spans="1:6">
      <c r="A142" s="81">
        <v>10045</v>
      </c>
      <c r="B142" s="81">
        <v>2</v>
      </c>
      <c r="C142" s="77" t="str">
        <f>IF(A142="","",VLOOKUP(A142,'#材料大全'!A:B,2,FALSE))</f>
        <v>狩</v>
      </c>
      <c r="D142" s="79">
        <v>24010</v>
      </c>
      <c r="E142" s="78" t="str">
        <f>VLOOKUP(D142,'#材料大全'!A:B,2,FALSE)</f>
        <v>神话灵魂</v>
      </c>
      <c r="F142" s="78">
        <v>5</v>
      </c>
    </row>
    <row r="143" spans="1:6">
      <c r="A143" s="81"/>
      <c r="B143" s="81"/>
      <c r="C143" s="77" t="str">
        <f>IF(A143="","",VLOOKUP(A143,'#材料大全'!A:B,2,FALSE))</f>
        <v/>
      </c>
      <c r="D143" s="79">
        <v>1003</v>
      </c>
      <c r="E143" s="78" t="str">
        <f>VLOOKUP(D143,'#材料大全'!A:B,2,FALSE)</f>
        <v>魔晶</v>
      </c>
      <c r="F143" s="78">
        <v>20000</v>
      </c>
    </row>
    <row r="144" spans="1:6">
      <c r="A144" s="81"/>
      <c r="B144" s="81"/>
      <c r="C144" s="77" t="str">
        <f>IF(A144="","",VLOOKUP(A144,'#材料大全'!A:B,2,FALSE))</f>
        <v/>
      </c>
      <c r="D144" s="79">
        <v>1005</v>
      </c>
      <c r="E144" s="78" t="str">
        <f>VLOOKUP(D144,'#材料大全'!A:B,2,FALSE)</f>
        <v>荣誉</v>
      </c>
      <c r="F144" s="78">
        <v>10000</v>
      </c>
    </row>
    <row r="145" spans="1:6">
      <c r="A145" s="81"/>
      <c r="B145" s="81"/>
      <c r="C145" s="77" t="str">
        <f>IF(A145="","",VLOOKUP(A145,'#材料大全'!A:B,2,FALSE))</f>
        <v/>
      </c>
      <c r="D145" s="79">
        <v>1001</v>
      </c>
      <c r="E145" s="78" t="str">
        <f>VLOOKUP(D145,'#材料大全'!A:B,2,FALSE)</f>
        <v>金币</v>
      </c>
      <c r="F145" s="78">
        <v>90000</v>
      </c>
    </row>
    <row r="146" spans="1:6">
      <c r="A146" s="81">
        <v>10046</v>
      </c>
      <c r="B146" s="81">
        <v>2</v>
      </c>
      <c r="C146" s="77" t="str">
        <f>IF(A146="","",VLOOKUP(A146,'#材料大全'!A:B,2,FALSE))</f>
        <v>帝国军旗</v>
      </c>
      <c r="D146" s="79">
        <v>24010</v>
      </c>
      <c r="E146" s="78" t="str">
        <f>VLOOKUP(D146,'#材料大全'!A:B,2,FALSE)</f>
        <v>神话灵魂</v>
      </c>
      <c r="F146" s="78">
        <v>5</v>
      </c>
    </row>
    <row r="147" spans="1:6">
      <c r="A147" s="81"/>
      <c r="B147" s="81"/>
      <c r="C147" s="77" t="str">
        <f>IF(A147="","",VLOOKUP(A147,'#材料大全'!A:B,2,FALSE))</f>
        <v/>
      </c>
      <c r="D147" s="79">
        <v>1003</v>
      </c>
      <c r="E147" s="78" t="str">
        <f>VLOOKUP(D147,'#材料大全'!A:B,2,FALSE)</f>
        <v>魔晶</v>
      </c>
      <c r="F147" s="78">
        <v>20000</v>
      </c>
    </row>
    <row r="148" spans="1:6">
      <c r="A148" s="81"/>
      <c r="B148" s="81"/>
      <c r="C148" s="77" t="str">
        <f>IF(A148="","",VLOOKUP(A148,'#材料大全'!A:B,2,FALSE))</f>
        <v/>
      </c>
      <c r="D148" s="79">
        <v>1005</v>
      </c>
      <c r="E148" s="78" t="str">
        <f>VLOOKUP(D148,'#材料大全'!A:B,2,FALSE)</f>
        <v>荣誉</v>
      </c>
      <c r="F148" s="78">
        <v>10000</v>
      </c>
    </row>
    <row r="149" spans="1:6">
      <c r="A149" s="81"/>
      <c r="B149" s="81"/>
      <c r="C149" s="77" t="str">
        <f>IF(A149="","",VLOOKUP(A149,'#材料大全'!A:B,2,FALSE))</f>
        <v/>
      </c>
      <c r="D149" s="79">
        <v>1001</v>
      </c>
      <c r="E149" s="78" t="str">
        <f>VLOOKUP(D149,'#材料大全'!A:B,2,FALSE)</f>
        <v>金币</v>
      </c>
      <c r="F149" s="78">
        <v>90000</v>
      </c>
    </row>
    <row r="150" spans="1:6">
      <c r="A150" s="81">
        <v>10047</v>
      </c>
      <c r="B150" s="81">
        <v>2</v>
      </c>
      <c r="C150" s="77" t="str">
        <f>IF(A150="","",VLOOKUP(A150,'#材料大全'!A:B,2,FALSE))</f>
        <v>八咫镜</v>
      </c>
      <c r="D150" s="79">
        <v>24010</v>
      </c>
      <c r="E150" s="78" t="str">
        <f>VLOOKUP(D150,'#材料大全'!A:B,2,FALSE)</f>
        <v>神话灵魂</v>
      </c>
      <c r="F150" s="78">
        <v>5</v>
      </c>
    </row>
    <row r="151" spans="1:6">
      <c r="A151" s="81"/>
      <c r="B151" s="81"/>
      <c r="C151" s="77" t="str">
        <f>IF(A151="","",VLOOKUP(A151,'#材料大全'!A:B,2,FALSE))</f>
        <v/>
      </c>
      <c r="D151" s="79">
        <v>1003</v>
      </c>
      <c r="E151" s="78" t="str">
        <f>VLOOKUP(D151,'#材料大全'!A:B,2,FALSE)</f>
        <v>魔晶</v>
      </c>
      <c r="F151" s="78">
        <v>20000</v>
      </c>
    </row>
    <row r="152" spans="1:6">
      <c r="A152" s="81"/>
      <c r="B152" s="81"/>
      <c r="C152" s="77" t="str">
        <f>IF(A152="","",VLOOKUP(A152,'#材料大全'!A:B,2,FALSE))</f>
        <v/>
      </c>
      <c r="D152" s="79">
        <v>1005</v>
      </c>
      <c r="E152" s="78" t="str">
        <f>VLOOKUP(D152,'#材料大全'!A:B,2,FALSE)</f>
        <v>荣誉</v>
      </c>
      <c r="F152" s="78">
        <v>10000</v>
      </c>
    </row>
    <row r="153" spans="1:6">
      <c r="A153" s="81"/>
      <c r="B153" s="81"/>
      <c r="C153" s="77" t="str">
        <f>IF(A153="","",VLOOKUP(A153,'#材料大全'!A:B,2,FALSE))</f>
        <v/>
      </c>
      <c r="D153" s="79">
        <v>1001</v>
      </c>
      <c r="E153" s="78" t="str">
        <f>VLOOKUP(D153,'#材料大全'!A:B,2,FALSE)</f>
        <v>金币</v>
      </c>
      <c r="F153" s="78">
        <v>90000</v>
      </c>
    </row>
    <row r="154" spans="1:6">
      <c r="A154" s="81">
        <v>10048</v>
      </c>
      <c r="B154" s="81">
        <v>2</v>
      </c>
      <c r="C154" s="77" t="str">
        <f>IF(A154="","",VLOOKUP(A154,'#材料大全'!A:B,2,FALSE))</f>
        <v>光明权杖亚亚诺斯</v>
      </c>
      <c r="D154" s="79">
        <v>24010</v>
      </c>
      <c r="E154" s="78" t="str">
        <f>VLOOKUP(D154,'#材料大全'!A:B,2,FALSE)</f>
        <v>神话灵魂</v>
      </c>
      <c r="F154" s="78">
        <v>5</v>
      </c>
    </row>
    <row r="155" spans="1:6">
      <c r="A155" s="81"/>
      <c r="B155" s="81"/>
      <c r="C155" s="77" t="str">
        <f>IF(A155="","",VLOOKUP(A155,'#材料大全'!A:B,2,FALSE))</f>
        <v/>
      </c>
      <c r="D155" s="79">
        <v>1003</v>
      </c>
      <c r="E155" s="78" t="str">
        <f>VLOOKUP(D155,'#材料大全'!A:B,2,FALSE)</f>
        <v>魔晶</v>
      </c>
      <c r="F155" s="78">
        <v>20000</v>
      </c>
    </row>
    <row r="156" spans="1:6">
      <c r="A156" s="81"/>
      <c r="B156" s="81"/>
      <c r="C156" s="77" t="str">
        <f>IF(A156="","",VLOOKUP(A156,'#材料大全'!A:B,2,FALSE))</f>
        <v/>
      </c>
      <c r="D156" s="79">
        <v>1005</v>
      </c>
      <c r="E156" s="78" t="str">
        <f>VLOOKUP(D156,'#材料大全'!A:B,2,FALSE)</f>
        <v>荣誉</v>
      </c>
      <c r="F156" s="78">
        <v>10000</v>
      </c>
    </row>
    <row r="157" spans="1:6">
      <c r="A157" s="81"/>
      <c r="B157" s="81"/>
      <c r="C157" s="77" t="str">
        <f>IF(A157="","",VLOOKUP(A157,'#材料大全'!A:B,2,FALSE))</f>
        <v/>
      </c>
      <c r="D157" s="79">
        <v>1001</v>
      </c>
      <c r="E157" s="78" t="str">
        <f>VLOOKUP(D157,'#材料大全'!A:B,2,FALSE)</f>
        <v>金币</v>
      </c>
      <c r="F157" s="78">
        <v>90000</v>
      </c>
    </row>
    <row r="158" spans="1:6">
      <c r="A158" s="81">
        <v>10049</v>
      </c>
      <c r="B158" s="81">
        <v>2</v>
      </c>
      <c r="C158" s="77" t="str">
        <f>IF(A158="","",VLOOKUP(A158,'#材料大全'!A:B,2,FALSE))</f>
        <v>死神之吻堪塔克洛斯</v>
      </c>
      <c r="D158" s="79">
        <v>24010</v>
      </c>
      <c r="E158" s="78" t="str">
        <f>VLOOKUP(D158,'#材料大全'!A:B,2,FALSE)</f>
        <v>神话灵魂</v>
      </c>
      <c r="F158" s="78">
        <v>5</v>
      </c>
    </row>
    <row r="159" spans="1:6">
      <c r="A159" s="81"/>
      <c r="B159" s="81"/>
      <c r="C159" s="77" t="str">
        <f>IF(A159="","",VLOOKUP(A159,'#材料大全'!A:B,2,FALSE))</f>
        <v/>
      </c>
      <c r="D159" s="79">
        <v>1003</v>
      </c>
      <c r="E159" s="78" t="str">
        <f>VLOOKUP(D159,'#材料大全'!A:B,2,FALSE)</f>
        <v>魔晶</v>
      </c>
      <c r="F159" s="78">
        <v>20000</v>
      </c>
    </row>
    <row r="160" spans="1:6">
      <c r="A160" s="81"/>
      <c r="B160" s="81"/>
      <c r="C160" s="77" t="str">
        <f>IF(A160="","",VLOOKUP(A160,'#材料大全'!A:B,2,FALSE))</f>
        <v/>
      </c>
      <c r="D160" s="79">
        <v>1005</v>
      </c>
      <c r="E160" s="78" t="str">
        <f>VLOOKUP(D160,'#材料大全'!A:B,2,FALSE)</f>
        <v>荣誉</v>
      </c>
      <c r="F160" s="78">
        <v>10000</v>
      </c>
    </row>
    <row r="161" spans="1:6">
      <c r="A161" s="81"/>
      <c r="B161" s="81"/>
      <c r="C161" s="77" t="str">
        <f>IF(A161="","",VLOOKUP(A161,'#材料大全'!A:B,2,FALSE))</f>
        <v/>
      </c>
      <c r="D161" s="79">
        <v>1001</v>
      </c>
      <c r="E161" s="78" t="str">
        <f>VLOOKUP(D161,'#材料大全'!A:B,2,FALSE)</f>
        <v>金币</v>
      </c>
      <c r="F161" s="78">
        <v>90000</v>
      </c>
    </row>
    <row r="162" spans="1:6">
      <c r="A162" s="81">
        <v>10050</v>
      </c>
      <c r="B162" s="81">
        <v>2</v>
      </c>
      <c r="C162" s="77" t="str">
        <f>IF(A162="","",VLOOKUP(A162,'#材料大全'!A:B,2,FALSE))</f>
        <v>折戟匕垒</v>
      </c>
      <c r="D162" s="79">
        <v>24010</v>
      </c>
      <c r="E162" s="78" t="str">
        <f>VLOOKUP(D162,'#材料大全'!A:B,2,FALSE)</f>
        <v>神话灵魂</v>
      </c>
      <c r="F162" s="78">
        <v>5</v>
      </c>
    </row>
    <row r="163" spans="1:6">
      <c r="A163" s="81"/>
      <c r="B163" s="81"/>
      <c r="C163" s="77" t="str">
        <f>IF(A163="","",VLOOKUP(A163,'#材料大全'!A:B,2,FALSE))</f>
        <v/>
      </c>
      <c r="D163" s="79">
        <v>1003</v>
      </c>
      <c r="E163" s="78" t="str">
        <f>VLOOKUP(D163,'#材料大全'!A:B,2,FALSE)</f>
        <v>魔晶</v>
      </c>
      <c r="F163" s="78">
        <v>20000</v>
      </c>
    </row>
    <row r="164" spans="1:6">
      <c r="A164" s="81"/>
      <c r="B164" s="81"/>
      <c r="C164" s="77" t="str">
        <f>IF(A164="","",VLOOKUP(A164,'#材料大全'!A:B,2,FALSE))</f>
        <v/>
      </c>
      <c r="D164" s="79">
        <v>1005</v>
      </c>
      <c r="E164" s="78" t="str">
        <f>VLOOKUP(D164,'#材料大全'!A:B,2,FALSE)</f>
        <v>荣誉</v>
      </c>
      <c r="F164" s="78">
        <v>10000</v>
      </c>
    </row>
    <row r="165" spans="1:6">
      <c r="A165" s="81"/>
      <c r="B165" s="81"/>
      <c r="C165" s="77" t="str">
        <f>IF(A165="","",VLOOKUP(A165,'#材料大全'!A:B,2,FALSE))</f>
        <v/>
      </c>
      <c r="D165" s="79">
        <v>1001</v>
      </c>
      <c r="E165" s="78" t="str">
        <f>VLOOKUP(D165,'#材料大全'!A:B,2,FALSE)</f>
        <v>金币</v>
      </c>
      <c r="F165" s="78">
        <v>90000</v>
      </c>
    </row>
    <row r="166" spans="1:6">
      <c r="A166" s="81">
        <v>10051</v>
      </c>
      <c r="B166" s="81">
        <v>2</v>
      </c>
      <c r="C166" s="77" t="str">
        <f>IF(A166="","",VLOOKUP(A166,'#材料大全'!A:B,2,FALSE))</f>
        <v>龙息手持火炮</v>
      </c>
      <c r="D166" s="79">
        <v>24010</v>
      </c>
      <c r="E166" s="78" t="str">
        <f>VLOOKUP(D166,'#材料大全'!A:B,2,FALSE)</f>
        <v>神话灵魂</v>
      </c>
      <c r="F166" s="78">
        <v>5</v>
      </c>
    </row>
    <row r="167" spans="1:6">
      <c r="A167" s="81"/>
      <c r="B167" s="81"/>
      <c r="C167" s="77" t="str">
        <f>IF(A167="","",VLOOKUP(A167,'#材料大全'!A:B,2,FALSE))</f>
        <v/>
      </c>
      <c r="D167" s="79">
        <v>1003</v>
      </c>
      <c r="E167" s="78" t="str">
        <f>VLOOKUP(D167,'#材料大全'!A:B,2,FALSE)</f>
        <v>魔晶</v>
      </c>
      <c r="F167" s="78">
        <v>20000</v>
      </c>
    </row>
    <row r="168" spans="1:6">
      <c r="A168" s="81"/>
      <c r="B168" s="81"/>
      <c r="C168" s="77" t="str">
        <f>IF(A168="","",VLOOKUP(A168,'#材料大全'!A:B,2,FALSE))</f>
        <v/>
      </c>
      <c r="D168" s="79">
        <v>1005</v>
      </c>
      <c r="E168" s="78" t="str">
        <f>VLOOKUP(D168,'#材料大全'!A:B,2,FALSE)</f>
        <v>荣誉</v>
      </c>
      <c r="F168" s="78">
        <v>10000</v>
      </c>
    </row>
    <row r="169" spans="1:6">
      <c r="A169" s="81"/>
      <c r="B169" s="81"/>
      <c r="C169" s="77" t="str">
        <f>IF(A169="","",VLOOKUP(A169,'#材料大全'!A:B,2,FALSE))</f>
        <v/>
      </c>
      <c r="D169" s="79">
        <v>1001</v>
      </c>
      <c r="E169" s="78" t="str">
        <f>VLOOKUP(D169,'#材料大全'!A:B,2,FALSE)</f>
        <v>金币</v>
      </c>
      <c r="F169" s="78">
        <v>90000</v>
      </c>
    </row>
    <row r="170" spans="1:6">
      <c r="A170" s="81">
        <v>10052</v>
      </c>
      <c r="B170" s="81">
        <v>2</v>
      </c>
      <c r="C170" s="77" t="str">
        <f>IF(A170="","",VLOOKUP(A170,'#材料大全'!A:B,2,FALSE))</f>
        <v>美队之盾【破损】</v>
      </c>
      <c r="D170" s="79">
        <v>24010</v>
      </c>
      <c r="E170" s="78" t="str">
        <f>VLOOKUP(D170,'#材料大全'!A:B,2,FALSE)</f>
        <v>神话灵魂</v>
      </c>
      <c r="F170" s="78">
        <v>5</v>
      </c>
    </row>
    <row r="171" spans="1:6">
      <c r="A171" s="81"/>
      <c r="B171" s="81"/>
      <c r="C171" s="77" t="str">
        <f>IF(A171="","",VLOOKUP(A171,'#材料大全'!A:B,2,FALSE))</f>
        <v/>
      </c>
      <c r="D171" s="79">
        <v>1003</v>
      </c>
      <c r="E171" s="78" t="str">
        <f>VLOOKUP(D171,'#材料大全'!A:B,2,FALSE)</f>
        <v>魔晶</v>
      </c>
      <c r="F171" s="78">
        <v>20000</v>
      </c>
    </row>
    <row r="172" spans="1:6">
      <c r="A172" s="81"/>
      <c r="B172" s="81"/>
      <c r="C172" s="77" t="str">
        <f>IF(A172="","",VLOOKUP(A172,'#材料大全'!A:B,2,FALSE))</f>
        <v/>
      </c>
      <c r="D172" s="79">
        <v>1005</v>
      </c>
      <c r="E172" s="78" t="str">
        <f>VLOOKUP(D172,'#材料大全'!A:B,2,FALSE)</f>
        <v>荣誉</v>
      </c>
      <c r="F172" s="78">
        <v>10000</v>
      </c>
    </row>
    <row r="173" spans="1:6">
      <c r="A173" s="81"/>
      <c r="B173" s="81"/>
      <c r="C173" s="77" t="str">
        <f>IF(A173="","",VLOOKUP(A173,'#材料大全'!A:B,2,FALSE))</f>
        <v/>
      </c>
      <c r="D173" s="79">
        <v>1001</v>
      </c>
      <c r="E173" s="78" t="str">
        <f>VLOOKUP(D173,'#材料大全'!A:B,2,FALSE)</f>
        <v>金币</v>
      </c>
      <c r="F173" s="78">
        <v>90000</v>
      </c>
    </row>
    <row r="174" spans="1:6">
      <c r="A174" s="81">
        <v>10053</v>
      </c>
      <c r="B174" s="81">
        <v>2</v>
      </c>
      <c r="C174" s="77" t="str">
        <f>IF(A174="","",VLOOKUP(A174,'#材料大全'!A:B,2,FALSE))</f>
        <v>拨蚌御用厨刀</v>
      </c>
      <c r="D174" s="79">
        <v>24010</v>
      </c>
      <c r="E174" s="78" t="str">
        <f>VLOOKUP(D174,'#材料大全'!A:B,2,FALSE)</f>
        <v>神话灵魂</v>
      </c>
      <c r="F174" s="78">
        <v>5</v>
      </c>
    </row>
    <row r="175" spans="1:6">
      <c r="A175" s="81"/>
      <c r="B175" s="81"/>
      <c r="C175" s="77" t="str">
        <f>IF(A175="","",VLOOKUP(A175,'#材料大全'!A:B,2,FALSE))</f>
        <v/>
      </c>
      <c r="D175" s="79">
        <v>1003</v>
      </c>
      <c r="E175" s="78" t="str">
        <f>VLOOKUP(D175,'#材料大全'!A:B,2,FALSE)</f>
        <v>魔晶</v>
      </c>
      <c r="F175" s="78">
        <v>20000</v>
      </c>
    </row>
    <row r="176" spans="1:6">
      <c r="A176" s="81"/>
      <c r="B176" s="81"/>
      <c r="C176" s="77" t="str">
        <f>IF(A176="","",VLOOKUP(A176,'#材料大全'!A:B,2,FALSE))</f>
        <v/>
      </c>
      <c r="D176" s="79">
        <v>1005</v>
      </c>
      <c r="E176" s="78" t="str">
        <f>VLOOKUP(D176,'#材料大全'!A:B,2,FALSE)</f>
        <v>荣誉</v>
      </c>
      <c r="F176" s="78">
        <v>10000</v>
      </c>
    </row>
    <row r="177" spans="1:6">
      <c r="A177" s="81"/>
      <c r="B177" s="81"/>
      <c r="C177" s="77" t="str">
        <f>IF(A177="","",VLOOKUP(A177,'#材料大全'!A:B,2,FALSE))</f>
        <v/>
      </c>
      <c r="D177" s="79">
        <v>1001</v>
      </c>
      <c r="E177" s="78" t="str">
        <f>VLOOKUP(D177,'#材料大全'!A:B,2,FALSE)</f>
        <v>金币</v>
      </c>
      <c r="F177" s="78">
        <v>90000</v>
      </c>
    </row>
    <row r="178" spans="1:6">
      <c r="A178" s="81">
        <v>10054</v>
      </c>
      <c r="B178" s="81">
        <v>2</v>
      </c>
      <c r="C178" s="77" t="str">
        <f>IF(A178="","",VLOOKUP(A178,'#材料大全'!A:B,2,FALSE))</f>
        <v>大地守护</v>
      </c>
      <c r="D178" s="79">
        <v>24010</v>
      </c>
      <c r="E178" s="78" t="str">
        <f>VLOOKUP(D178,'#材料大全'!A:B,2,FALSE)</f>
        <v>神话灵魂</v>
      </c>
      <c r="F178" s="78">
        <v>5</v>
      </c>
    </row>
    <row r="179" spans="1:6">
      <c r="A179" s="81"/>
      <c r="B179" s="81"/>
      <c r="C179" s="77" t="str">
        <f>IF(A179="","",VLOOKUP(A179,'#材料大全'!A:B,2,FALSE))</f>
        <v/>
      </c>
      <c r="D179" s="79">
        <v>1003</v>
      </c>
      <c r="E179" s="78" t="str">
        <f>VLOOKUP(D179,'#材料大全'!A:B,2,FALSE)</f>
        <v>魔晶</v>
      </c>
      <c r="F179" s="78">
        <v>20000</v>
      </c>
    </row>
    <row r="180" spans="1:6">
      <c r="A180" s="81"/>
      <c r="B180" s="81"/>
      <c r="C180" s="77" t="str">
        <f>IF(A180="","",VLOOKUP(A180,'#材料大全'!A:B,2,FALSE))</f>
        <v/>
      </c>
      <c r="D180" s="79">
        <v>1005</v>
      </c>
      <c r="E180" s="78" t="str">
        <f>VLOOKUP(D180,'#材料大全'!A:B,2,FALSE)</f>
        <v>荣誉</v>
      </c>
      <c r="F180" s="78">
        <v>10000</v>
      </c>
    </row>
    <row r="181" spans="1:6">
      <c r="A181" s="81"/>
      <c r="B181" s="81"/>
      <c r="C181" s="77" t="str">
        <f>IF(A181="","",VLOOKUP(A181,'#材料大全'!A:B,2,FALSE))</f>
        <v/>
      </c>
      <c r="D181" s="79">
        <v>1001</v>
      </c>
      <c r="E181" s="78" t="str">
        <f>VLOOKUP(D181,'#材料大全'!A:B,2,FALSE)</f>
        <v>金币</v>
      </c>
      <c r="F181" s="78">
        <v>90000</v>
      </c>
    </row>
    <row r="182" spans="1:6">
      <c r="A182" s="81">
        <v>10055</v>
      </c>
      <c r="B182" s="81">
        <v>2</v>
      </c>
      <c r="C182" s="77" t="str">
        <f>IF(A182="","",VLOOKUP(A182,'#材料大全'!A:B,2,FALSE))</f>
        <v>骑姐法杖</v>
      </c>
      <c r="D182" s="79">
        <v>24010</v>
      </c>
      <c r="E182" s="78" t="str">
        <f>VLOOKUP(D182,'#材料大全'!A:B,2,FALSE)</f>
        <v>神话灵魂</v>
      </c>
      <c r="F182" s="78">
        <v>5</v>
      </c>
    </row>
    <row r="183" spans="1:6">
      <c r="A183" s="81"/>
      <c r="B183" s="81"/>
      <c r="C183" s="77" t="str">
        <f>IF(A183="","",VLOOKUP(A183,'#材料大全'!A:B,2,FALSE))</f>
        <v/>
      </c>
      <c r="D183" s="79">
        <v>1003</v>
      </c>
      <c r="E183" s="78" t="str">
        <f>VLOOKUP(D183,'#材料大全'!A:B,2,FALSE)</f>
        <v>魔晶</v>
      </c>
      <c r="F183" s="78">
        <v>20000</v>
      </c>
    </row>
    <row r="184" spans="1:6">
      <c r="A184" s="81"/>
      <c r="B184" s="81"/>
      <c r="C184" s="77" t="str">
        <f>IF(A184="","",VLOOKUP(A184,'#材料大全'!A:B,2,FALSE))</f>
        <v/>
      </c>
      <c r="D184" s="79">
        <v>1005</v>
      </c>
      <c r="E184" s="78" t="str">
        <f>VLOOKUP(D184,'#材料大全'!A:B,2,FALSE)</f>
        <v>荣誉</v>
      </c>
      <c r="F184" s="78">
        <v>10000</v>
      </c>
    </row>
    <row r="185" spans="1:6">
      <c r="A185" s="81"/>
      <c r="B185" s="81"/>
      <c r="C185" s="77" t="str">
        <f>IF(A185="","",VLOOKUP(A185,'#材料大全'!A:B,2,FALSE))</f>
        <v/>
      </c>
      <c r="D185" s="79">
        <v>1001</v>
      </c>
      <c r="E185" s="78" t="str">
        <f>VLOOKUP(D185,'#材料大全'!A:B,2,FALSE)</f>
        <v>金币</v>
      </c>
      <c r="F185" s="78">
        <v>90000</v>
      </c>
    </row>
    <row r="186" spans="1:6">
      <c r="A186" s="81">
        <v>10081</v>
      </c>
      <c r="B186" s="81">
        <v>2</v>
      </c>
      <c r="C186" s="77" t="str">
        <f>IF(A186="","",VLOOKUP(A186,'#材料大全'!A:B,2,FALSE))</f>
        <v>虚空重锤</v>
      </c>
      <c r="D186" s="79">
        <v>24010</v>
      </c>
      <c r="E186" s="78" t="str">
        <f>VLOOKUP(D186,'#材料大全'!A:B,2,FALSE)</f>
        <v>神话灵魂</v>
      </c>
      <c r="F186" s="78">
        <v>5</v>
      </c>
    </row>
    <row r="187" spans="1:6">
      <c r="A187" s="81"/>
      <c r="B187" s="81"/>
      <c r="C187" s="77" t="str">
        <f>IF(A187="","",VLOOKUP(A187,'#材料大全'!A:B,2,FALSE))</f>
        <v/>
      </c>
      <c r="D187" s="79">
        <v>1003</v>
      </c>
      <c r="E187" s="78" t="str">
        <f>VLOOKUP(D187,'#材料大全'!A:B,2,FALSE)</f>
        <v>魔晶</v>
      </c>
      <c r="F187" s="78">
        <v>20000</v>
      </c>
    </row>
    <row r="188" spans="1:6">
      <c r="A188" s="81"/>
      <c r="B188" s="81"/>
      <c r="C188" s="77" t="str">
        <f>IF(A188="","",VLOOKUP(A188,'#材料大全'!A:B,2,FALSE))</f>
        <v/>
      </c>
      <c r="D188" s="79">
        <v>1005</v>
      </c>
      <c r="E188" s="78" t="str">
        <f>VLOOKUP(D188,'#材料大全'!A:B,2,FALSE)</f>
        <v>荣誉</v>
      </c>
      <c r="F188" s="78">
        <v>10000</v>
      </c>
    </row>
    <row r="189" spans="1:6">
      <c r="A189" s="81"/>
      <c r="B189" s="81"/>
      <c r="C189" s="77" t="str">
        <f>IF(A189="","",VLOOKUP(A189,'#材料大全'!A:B,2,FALSE))</f>
        <v/>
      </c>
      <c r="D189" s="79">
        <v>1001</v>
      </c>
      <c r="E189" s="78" t="str">
        <f>VLOOKUP(D189,'#材料大全'!A:B,2,FALSE)</f>
        <v>金币</v>
      </c>
      <c r="F189" s="78">
        <v>90000</v>
      </c>
    </row>
    <row r="190" spans="1:6">
      <c r="A190" s="81">
        <v>10082</v>
      </c>
      <c r="B190" s="81">
        <v>2</v>
      </c>
      <c r="C190" s="77" t="str">
        <f>IF(A190="","",VLOOKUP(A190,'#材料大全'!A:B,2,FALSE))</f>
        <v>巫毒匕首</v>
      </c>
      <c r="D190" s="79">
        <v>24010</v>
      </c>
      <c r="E190" s="78" t="str">
        <f>VLOOKUP(D190,'#材料大全'!A:B,2,FALSE)</f>
        <v>神话灵魂</v>
      </c>
      <c r="F190" s="78">
        <v>5</v>
      </c>
    </row>
    <row r="191" spans="1:6">
      <c r="A191" s="81"/>
      <c r="B191" s="81"/>
      <c r="C191" s="77" t="str">
        <f>IF(A191="","",VLOOKUP(A191,'#材料大全'!A:B,2,FALSE))</f>
        <v/>
      </c>
      <c r="D191" s="79">
        <v>1003</v>
      </c>
      <c r="E191" s="78" t="str">
        <f>VLOOKUP(D191,'#材料大全'!A:B,2,FALSE)</f>
        <v>魔晶</v>
      </c>
      <c r="F191" s="78">
        <v>20000</v>
      </c>
    </row>
    <row r="192" spans="1:6">
      <c r="A192" s="81"/>
      <c r="B192" s="81"/>
      <c r="C192" s="77" t="str">
        <f>IF(A192="","",VLOOKUP(A192,'#材料大全'!A:B,2,FALSE))</f>
        <v/>
      </c>
      <c r="D192" s="79">
        <v>1005</v>
      </c>
      <c r="E192" s="78" t="str">
        <f>VLOOKUP(D192,'#材料大全'!A:B,2,FALSE)</f>
        <v>荣誉</v>
      </c>
      <c r="F192" s="78">
        <v>10000</v>
      </c>
    </row>
    <row r="193" spans="1:6">
      <c r="A193" s="81"/>
      <c r="B193" s="81"/>
      <c r="C193" s="77" t="str">
        <f>IF(A193="","",VLOOKUP(A193,'#材料大全'!A:B,2,FALSE))</f>
        <v/>
      </c>
      <c r="D193" s="79">
        <v>1001</v>
      </c>
      <c r="E193" s="78" t="str">
        <f>VLOOKUP(D193,'#材料大全'!A:B,2,FALSE)</f>
        <v>金币</v>
      </c>
      <c r="F193" s="78">
        <v>90000</v>
      </c>
    </row>
    <row r="194" spans="1:6">
      <c r="A194" s="81">
        <v>10083</v>
      </c>
      <c r="B194" s="81">
        <v>2</v>
      </c>
      <c r="C194" s="77" t="str">
        <f>IF(A194="","",VLOOKUP(A194,'#材料大全'!A:B,2,FALSE))</f>
        <v>开膛手枪</v>
      </c>
      <c r="D194" s="79">
        <v>24010</v>
      </c>
      <c r="E194" s="78" t="str">
        <f>VLOOKUP(D194,'#材料大全'!A:B,2,FALSE)</f>
        <v>神话灵魂</v>
      </c>
      <c r="F194" s="78">
        <v>5</v>
      </c>
    </row>
    <row r="195" spans="1:6">
      <c r="A195" s="81"/>
      <c r="B195" s="81"/>
      <c r="C195" s="77" t="str">
        <f>IF(A195="","",VLOOKUP(A195,'#材料大全'!A:B,2,FALSE))</f>
        <v/>
      </c>
      <c r="D195" s="79">
        <v>1003</v>
      </c>
      <c r="E195" s="78" t="str">
        <f>VLOOKUP(D195,'#材料大全'!A:B,2,FALSE)</f>
        <v>魔晶</v>
      </c>
      <c r="F195" s="78">
        <v>20000</v>
      </c>
    </row>
    <row r="196" spans="1:6">
      <c r="A196" s="81"/>
      <c r="B196" s="81"/>
      <c r="C196" s="77" t="str">
        <f>IF(A196="","",VLOOKUP(A196,'#材料大全'!A:B,2,FALSE))</f>
        <v/>
      </c>
      <c r="D196" s="79">
        <v>1005</v>
      </c>
      <c r="E196" s="78" t="str">
        <f>VLOOKUP(D196,'#材料大全'!A:B,2,FALSE)</f>
        <v>荣誉</v>
      </c>
      <c r="F196" s="78">
        <v>10000</v>
      </c>
    </row>
    <row r="197" spans="1:6">
      <c r="A197" s="81"/>
      <c r="B197" s="81"/>
      <c r="C197" s="77" t="str">
        <f>IF(A197="","",VLOOKUP(A197,'#材料大全'!A:B,2,FALSE))</f>
        <v/>
      </c>
      <c r="D197" s="79">
        <v>1001</v>
      </c>
      <c r="E197" s="78" t="str">
        <f>VLOOKUP(D197,'#材料大全'!A:B,2,FALSE)</f>
        <v>金币</v>
      </c>
      <c r="F197" s="78">
        <v>90000</v>
      </c>
    </row>
    <row r="198" spans="1:6">
      <c r="A198" s="81">
        <v>10084</v>
      </c>
      <c r="B198" s="81">
        <v>2</v>
      </c>
      <c r="C198" s="77" t="str">
        <f>IF(A198="","",VLOOKUP(A198,'#材料大全'!A:B,2,FALSE))</f>
        <v>定海神针</v>
      </c>
      <c r="D198" s="79">
        <v>24010</v>
      </c>
      <c r="E198" s="78" t="str">
        <f>VLOOKUP(D198,'#材料大全'!A:B,2,FALSE)</f>
        <v>神话灵魂</v>
      </c>
      <c r="F198" s="78">
        <v>5</v>
      </c>
    </row>
    <row r="199" spans="1:6">
      <c r="A199" s="81"/>
      <c r="B199" s="81"/>
      <c r="C199" s="77" t="str">
        <f>IF(A199="","",VLOOKUP(A199,'#材料大全'!A:B,2,FALSE))</f>
        <v/>
      </c>
      <c r="D199" s="79">
        <v>1003</v>
      </c>
      <c r="E199" s="78" t="str">
        <f>VLOOKUP(D199,'#材料大全'!A:B,2,FALSE)</f>
        <v>魔晶</v>
      </c>
      <c r="F199" s="78">
        <v>20000</v>
      </c>
    </row>
    <row r="200" spans="1:6">
      <c r="A200" s="81"/>
      <c r="B200" s="81"/>
      <c r="C200" s="77" t="str">
        <f>IF(A200="","",VLOOKUP(A200,'#材料大全'!A:B,2,FALSE))</f>
        <v/>
      </c>
      <c r="D200" s="79">
        <v>1005</v>
      </c>
      <c r="E200" s="78" t="str">
        <f>VLOOKUP(D200,'#材料大全'!A:B,2,FALSE)</f>
        <v>荣誉</v>
      </c>
      <c r="F200" s="78">
        <v>10000</v>
      </c>
    </row>
    <row r="201" spans="1:6">
      <c r="A201" s="81"/>
      <c r="B201" s="81"/>
      <c r="C201" s="77" t="str">
        <f>IF(A201="","",VLOOKUP(A201,'#材料大全'!A:B,2,FALSE))</f>
        <v/>
      </c>
      <c r="D201" s="79">
        <v>1001</v>
      </c>
      <c r="E201" s="78" t="str">
        <f>VLOOKUP(D201,'#材料大全'!A:B,2,FALSE)</f>
        <v>金币</v>
      </c>
      <c r="F201" s="78">
        <v>90000</v>
      </c>
    </row>
    <row r="202" spans="1:6">
      <c r="A202" s="81">
        <v>10085</v>
      </c>
      <c r="B202" s="81">
        <v>2</v>
      </c>
      <c r="C202" s="77" t="str">
        <f>IF(A202="","",VLOOKUP(A202,'#材料大全'!A:B,2,FALSE))</f>
        <v>双铁戟</v>
      </c>
      <c r="D202" s="79">
        <v>24010</v>
      </c>
      <c r="E202" s="78" t="str">
        <f>VLOOKUP(D202,'#材料大全'!A:B,2,FALSE)</f>
        <v>神话灵魂</v>
      </c>
      <c r="F202" s="78">
        <v>5</v>
      </c>
    </row>
    <row r="203" spans="1:6">
      <c r="A203" s="81"/>
      <c r="B203" s="81"/>
      <c r="C203" s="77" t="str">
        <f>IF(A203="","",VLOOKUP(A203,'#材料大全'!A:B,2,FALSE))</f>
        <v/>
      </c>
      <c r="D203" s="79">
        <v>1003</v>
      </c>
      <c r="E203" s="78" t="str">
        <f>VLOOKUP(D203,'#材料大全'!A:B,2,FALSE)</f>
        <v>魔晶</v>
      </c>
      <c r="F203" s="78">
        <v>20000</v>
      </c>
    </row>
    <row r="204" spans="1:6">
      <c r="A204" s="81"/>
      <c r="B204" s="81"/>
      <c r="C204" s="77" t="str">
        <f>IF(A204="","",VLOOKUP(A204,'#材料大全'!A:B,2,FALSE))</f>
        <v/>
      </c>
      <c r="D204" s="79">
        <v>1005</v>
      </c>
      <c r="E204" s="78" t="str">
        <f>VLOOKUP(D204,'#材料大全'!A:B,2,FALSE)</f>
        <v>荣誉</v>
      </c>
      <c r="F204" s="78">
        <v>10000</v>
      </c>
    </row>
    <row r="205" spans="1:6">
      <c r="A205" s="81"/>
      <c r="B205" s="81"/>
      <c r="C205" s="77" t="str">
        <f>IF(A205="","",VLOOKUP(A205,'#材料大全'!A:B,2,FALSE))</f>
        <v/>
      </c>
      <c r="D205" s="79">
        <v>1001</v>
      </c>
      <c r="E205" s="78" t="str">
        <f>VLOOKUP(D205,'#材料大全'!A:B,2,FALSE)</f>
        <v>金币</v>
      </c>
      <c r="F205" s="78">
        <v>90000</v>
      </c>
    </row>
    <row r="206" spans="1:6">
      <c r="A206" s="81">
        <v>10086</v>
      </c>
      <c r="B206" s="81">
        <v>2</v>
      </c>
      <c r="C206" s="77" t="str">
        <f>IF(A206="","",VLOOKUP(A206,'#材料大全'!A:B,2,FALSE))</f>
        <v>彩篆</v>
      </c>
      <c r="D206" s="79">
        <v>24010</v>
      </c>
      <c r="E206" s="78" t="str">
        <f>VLOOKUP(D206,'#材料大全'!A:B,2,FALSE)</f>
        <v>神话灵魂</v>
      </c>
      <c r="F206" s="78">
        <v>5</v>
      </c>
    </row>
    <row r="207" spans="1:6">
      <c r="A207" s="81"/>
      <c r="B207" s="81"/>
      <c r="C207" s="77" t="str">
        <f>IF(A207="","",VLOOKUP(A207,'#材料大全'!A:B,2,FALSE))</f>
        <v/>
      </c>
      <c r="D207" s="79">
        <v>1003</v>
      </c>
      <c r="E207" s="78" t="str">
        <f>VLOOKUP(D207,'#材料大全'!A:B,2,FALSE)</f>
        <v>魔晶</v>
      </c>
      <c r="F207" s="78">
        <v>20000</v>
      </c>
    </row>
    <row r="208" spans="1:6">
      <c r="A208" s="81"/>
      <c r="B208" s="81"/>
      <c r="C208" s="77" t="str">
        <f>IF(A208="","",VLOOKUP(A208,'#材料大全'!A:B,2,FALSE))</f>
        <v/>
      </c>
      <c r="D208" s="79">
        <v>1005</v>
      </c>
      <c r="E208" s="78" t="str">
        <f>VLOOKUP(D208,'#材料大全'!A:B,2,FALSE)</f>
        <v>荣誉</v>
      </c>
      <c r="F208" s="78">
        <v>10000</v>
      </c>
    </row>
    <row r="209" spans="1:6">
      <c r="A209" s="81"/>
      <c r="B209" s="81"/>
      <c r="C209" s="77" t="str">
        <f>IF(A209="","",VLOOKUP(A209,'#材料大全'!A:B,2,FALSE))</f>
        <v/>
      </c>
      <c r="D209" s="79">
        <v>1001</v>
      </c>
      <c r="E209" s="78" t="str">
        <f>VLOOKUP(D209,'#材料大全'!A:B,2,FALSE)</f>
        <v>金币</v>
      </c>
      <c r="F209" s="78">
        <v>90000</v>
      </c>
    </row>
    <row r="210" spans="1:6">
      <c r="A210" s="81">
        <v>10087</v>
      </c>
      <c r="B210" s="81">
        <v>2</v>
      </c>
      <c r="C210" s="77" t="str">
        <f>IF(A210="","",VLOOKUP(A210,'#材料大全'!A:B,2,FALSE))</f>
        <v>能量强化装置</v>
      </c>
      <c r="D210" s="79">
        <v>24010</v>
      </c>
      <c r="E210" s="78" t="str">
        <f>VLOOKUP(D210,'#材料大全'!A:B,2,FALSE)</f>
        <v>神话灵魂</v>
      </c>
      <c r="F210" s="78">
        <v>5</v>
      </c>
    </row>
    <row r="211" spans="1:6">
      <c r="A211" s="81"/>
      <c r="B211" s="81"/>
      <c r="C211" s="77" t="str">
        <f>IF(A211="","",VLOOKUP(A211,'#材料大全'!A:B,2,FALSE))</f>
        <v/>
      </c>
      <c r="D211" s="79">
        <v>1003</v>
      </c>
      <c r="E211" s="78" t="str">
        <f>VLOOKUP(D211,'#材料大全'!A:B,2,FALSE)</f>
        <v>魔晶</v>
      </c>
      <c r="F211" s="78">
        <v>20000</v>
      </c>
    </row>
    <row r="212" spans="1:6">
      <c r="A212" s="81"/>
      <c r="B212" s="81"/>
      <c r="C212" s="77" t="str">
        <f>IF(A212="","",VLOOKUP(A212,'#材料大全'!A:B,2,FALSE))</f>
        <v/>
      </c>
      <c r="D212" s="79">
        <v>1005</v>
      </c>
      <c r="E212" s="78" t="str">
        <f>VLOOKUP(D212,'#材料大全'!A:B,2,FALSE)</f>
        <v>荣誉</v>
      </c>
      <c r="F212" s="78">
        <v>10000</v>
      </c>
    </row>
    <row r="213" spans="1:6">
      <c r="A213" s="81"/>
      <c r="B213" s="81"/>
      <c r="C213" s="77" t="str">
        <f>IF(A213="","",VLOOKUP(A213,'#材料大全'!A:B,2,FALSE))</f>
        <v/>
      </c>
      <c r="D213" s="79">
        <v>1001</v>
      </c>
      <c r="E213" s="78" t="str">
        <f>VLOOKUP(D213,'#材料大全'!A:B,2,FALSE)</f>
        <v>金币</v>
      </c>
      <c r="F213" s="78">
        <v>90000</v>
      </c>
    </row>
    <row r="214" spans="1:6">
      <c r="A214" s="81">
        <v>10088</v>
      </c>
      <c r="B214" s="81">
        <v>2</v>
      </c>
      <c r="C214" s="77" t="str">
        <f>IF(A214="","",VLOOKUP(A214,'#材料大全'!A:B,2,FALSE))</f>
        <v>火焰卷轴</v>
      </c>
      <c r="D214" s="79">
        <v>24010</v>
      </c>
      <c r="E214" s="78" t="str">
        <f>VLOOKUP(D214,'#材料大全'!A:B,2,FALSE)</f>
        <v>神话灵魂</v>
      </c>
      <c r="F214" s="78">
        <v>5</v>
      </c>
    </row>
    <row r="215" spans="1:6">
      <c r="A215" s="81"/>
      <c r="B215" s="81"/>
      <c r="C215" s="77" t="str">
        <f>IF(A215="","",VLOOKUP(A215,'#材料大全'!A:B,2,FALSE))</f>
        <v/>
      </c>
      <c r="D215" s="79">
        <v>1003</v>
      </c>
      <c r="E215" s="78" t="str">
        <f>VLOOKUP(D215,'#材料大全'!A:B,2,FALSE)</f>
        <v>魔晶</v>
      </c>
      <c r="F215" s="78">
        <v>20000</v>
      </c>
    </row>
    <row r="216" spans="1:6">
      <c r="A216" s="81"/>
      <c r="B216" s="81"/>
      <c r="C216" s="77" t="str">
        <f>IF(A216="","",VLOOKUP(A216,'#材料大全'!A:B,2,FALSE))</f>
        <v/>
      </c>
      <c r="D216" s="79">
        <v>1005</v>
      </c>
      <c r="E216" s="78" t="str">
        <f>VLOOKUP(D216,'#材料大全'!A:B,2,FALSE)</f>
        <v>荣誉</v>
      </c>
      <c r="F216" s="78">
        <v>10000</v>
      </c>
    </row>
    <row r="217" spans="1:6">
      <c r="A217" s="81"/>
      <c r="B217" s="81"/>
      <c r="C217" s="77" t="str">
        <f>IF(A217="","",VLOOKUP(A217,'#材料大全'!A:B,2,FALSE))</f>
        <v/>
      </c>
      <c r="D217" s="79">
        <v>1001</v>
      </c>
      <c r="E217" s="78" t="str">
        <f>VLOOKUP(D217,'#材料大全'!A:B,2,FALSE)</f>
        <v>金币</v>
      </c>
      <c r="F217" s="78">
        <v>90000</v>
      </c>
    </row>
    <row r="218" spans="1:6">
      <c r="A218" s="81">
        <v>10089</v>
      </c>
      <c r="B218" s="81">
        <v>2</v>
      </c>
      <c r="C218" s="77" t="str">
        <f>IF(A218="","",VLOOKUP(A218,'#材料大全'!A:B,2,FALSE))</f>
        <v>吸水提卢枪</v>
      </c>
      <c r="D218" s="79">
        <v>24010</v>
      </c>
      <c r="E218" s="78" t="str">
        <f>VLOOKUP(D218,'#材料大全'!A:B,2,FALSE)</f>
        <v>神话灵魂</v>
      </c>
      <c r="F218" s="78">
        <v>5</v>
      </c>
    </row>
    <row r="219" spans="1:6">
      <c r="A219" s="81"/>
      <c r="B219" s="81"/>
      <c r="C219" s="77" t="str">
        <f>IF(A219="","",VLOOKUP(A219,'#材料大全'!A:B,2,FALSE))</f>
        <v/>
      </c>
      <c r="D219" s="79">
        <v>1003</v>
      </c>
      <c r="E219" s="78" t="str">
        <f>VLOOKUP(D219,'#材料大全'!A:B,2,FALSE)</f>
        <v>魔晶</v>
      </c>
      <c r="F219" s="78">
        <v>20000</v>
      </c>
    </row>
    <row r="220" spans="1:6">
      <c r="A220" s="81"/>
      <c r="B220" s="81"/>
      <c r="C220" s="77" t="str">
        <f>IF(A220="","",VLOOKUP(A220,'#材料大全'!A:B,2,FALSE))</f>
        <v/>
      </c>
      <c r="D220" s="79">
        <v>1005</v>
      </c>
      <c r="E220" s="78" t="str">
        <f>VLOOKUP(D220,'#材料大全'!A:B,2,FALSE)</f>
        <v>荣誉</v>
      </c>
      <c r="F220" s="78">
        <v>10000</v>
      </c>
    </row>
    <row r="221" spans="1:6">
      <c r="A221" s="81"/>
      <c r="B221" s="81"/>
      <c r="C221" s="77" t="str">
        <f>IF(A221="","",VLOOKUP(A221,'#材料大全'!A:B,2,FALSE))</f>
        <v/>
      </c>
      <c r="D221" s="79">
        <v>1001</v>
      </c>
      <c r="E221" s="78" t="str">
        <f>VLOOKUP(D221,'#材料大全'!A:B,2,FALSE)</f>
        <v>金币</v>
      </c>
      <c r="F221" s="78">
        <v>90000</v>
      </c>
    </row>
    <row r="222" spans="1:6">
      <c r="A222" s="81">
        <v>10090</v>
      </c>
      <c r="B222" s="81">
        <v>2</v>
      </c>
      <c r="C222" s="77" t="str">
        <f>IF(A222="","",VLOOKUP(A222,'#材料大全'!A:B,2,FALSE))</f>
        <v>万法之光</v>
      </c>
      <c r="D222" s="79">
        <v>24010</v>
      </c>
      <c r="E222" s="78" t="str">
        <f>VLOOKUP(D222,'#材料大全'!A:B,2,FALSE)</f>
        <v>神话灵魂</v>
      </c>
      <c r="F222" s="78">
        <v>5</v>
      </c>
    </row>
    <row r="223" spans="1:6">
      <c r="A223" s="81"/>
      <c r="B223" s="81"/>
      <c r="C223" s="77" t="str">
        <f>IF(A223="","",VLOOKUP(A223,'#材料大全'!A:B,2,FALSE))</f>
        <v/>
      </c>
      <c r="D223" s="79">
        <v>1003</v>
      </c>
      <c r="E223" s="78" t="str">
        <f>VLOOKUP(D223,'#材料大全'!A:B,2,FALSE)</f>
        <v>魔晶</v>
      </c>
      <c r="F223" s="78">
        <v>20000</v>
      </c>
    </row>
    <row r="224" spans="1:6">
      <c r="A224" s="81"/>
      <c r="B224" s="81"/>
      <c r="C224" s="77" t="str">
        <f>IF(A224="","",VLOOKUP(A224,'#材料大全'!A:B,2,FALSE))</f>
        <v/>
      </c>
      <c r="D224" s="79">
        <v>1005</v>
      </c>
      <c r="E224" s="78" t="str">
        <f>VLOOKUP(D224,'#材料大全'!A:B,2,FALSE)</f>
        <v>荣誉</v>
      </c>
      <c r="F224" s="78">
        <v>10000</v>
      </c>
    </row>
    <row r="225" spans="1:6">
      <c r="A225" s="81"/>
      <c r="B225" s="81"/>
      <c r="C225" s="77" t="str">
        <f>IF(A225="","",VLOOKUP(A225,'#材料大全'!A:B,2,FALSE))</f>
        <v/>
      </c>
      <c r="D225" s="79">
        <v>1001</v>
      </c>
      <c r="E225" s="78" t="str">
        <f>VLOOKUP(D225,'#材料大全'!A:B,2,FALSE)</f>
        <v>金币</v>
      </c>
      <c r="F225" s="78">
        <v>90000</v>
      </c>
    </row>
    <row r="226" spans="1:6">
      <c r="A226" s="81">
        <v>10091</v>
      </c>
      <c r="B226" s="81">
        <v>2</v>
      </c>
      <c r="C226" s="77" t="str">
        <f>IF(A226="","",VLOOKUP(A226,'#材料大全'!A:B,2,FALSE))</f>
        <v>天堂守护</v>
      </c>
      <c r="D226" s="79">
        <v>24010</v>
      </c>
      <c r="E226" s="78" t="str">
        <f>VLOOKUP(D226,'#材料大全'!A:B,2,FALSE)</f>
        <v>神话灵魂</v>
      </c>
      <c r="F226" s="78">
        <v>5</v>
      </c>
    </row>
    <row r="227" spans="1:6">
      <c r="A227" s="81"/>
      <c r="B227" s="81"/>
      <c r="C227" s="77" t="str">
        <f>IF(A227="","",VLOOKUP(A227,'#材料大全'!A:B,2,FALSE))</f>
        <v/>
      </c>
      <c r="D227" s="79">
        <v>1003</v>
      </c>
      <c r="E227" s="78" t="str">
        <f>VLOOKUP(D227,'#材料大全'!A:B,2,FALSE)</f>
        <v>魔晶</v>
      </c>
      <c r="F227" s="78">
        <v>20000</v>
      </c>
    </row>
    <row r="228" spans="1:6">
      <c r="A228" s="81"/>
      <c r="B228" s="81"/>
      <c r="C228" s="77" t="str">
        <f>IF(A228="","",VLOOKUP(A228,'#材料大全'!A:B,2,FALSE))</f>
        <v/>
      </c>
      <c r="D228" s="79">
        <v>1005</v>
      </c>
      <c r="E228" s="78" t="str">
        <f>VLOOKUP(D228,'#材料大全'!A:B,2,FALSE)</f>
        <v>荣誉</v>
      </c>
      <c r="F228" s="78">
        <v>10000</v>
      </c>
    </row>
    <row r="229" spans="1:6">
      <c r="A229" s="81"/>
      <c r="B229" s="81"/>
      <c r="C229" s="77" t="str">
        <f>IF(A229="","",VLOOKUP(A229,'#材料大全'!A:B,2,FALSE))</f>
        <v/>
      </c>
      <c r="D229" s="79">
        <v>1001</v>
      </c>
      <c r="E229" s="78" t="str">
        <f>VLOOKUP(D229,'#材料大全'!A:B,2,FALSE)</f>
        <v>金币</v>
      </c>
      <c r="F229" s="78">
        <v>90000</v>
      </c>
    </row>
    <row r="230" spans="1:6">
      <c r="A230" s="81">
        <v>10092</v>
      </c>
      <c r="B230" s="81">
        <v>2</v>
      </c>
      <c r="C230" s="77" t="str">
        <f>IF(A230="","",VLOOKUP(A230,'#材料大全'!A:B,2,FALSE))</f>
        <v>青龙偃月刀</v>
      </c>
      <c r="D230" s="79">
        <v>24010</v>
      </c>
      <c r="E230" s="78" t="str">
        <f>VLOOKUP(D230,'#材料大全'!A:B,2,FALSE)</f>
        <v>神话灵魂</v>
      </c>
      <c r="F230" s="78">
        <v>5</v>
      </c>
    </row>
    <row r="231" spans="1:6">
      <c r="A231" s="81"/>
      <c r="B231" s="81"/>
      <c r="C231" s="77" t="str">
        <f>IF(A231="","",VLOOKUP(A231,'#材料大全'!A:B,2,FALSE))</f>
        <v/>
      </c>
      <c r="D231" s="79">
        <v>1003</v>
      </c>
      <c r="E231" s="78" t="str">
        <f>VLOOKUP(D231,'#材料大全'!A:B,2,FALSE)</f>
        <v>魔晶</v>
      </c>
      <c r="F231" s="78">
        <v>20000</v>
      </c>
    </row>
    <row r="232" spans="1:6">
      <c r="A232" s="81"/>
      <c r="B232" s="81"/>
      <c r="C232" s="77" t="str">
        <f>IF(A232="","",VLOOKUP(A232,'#材料大全'!A:B,2,FALSE))</f>
        <v/>
      </c>
      <c r="D232" s="79">
        <v>1005</v>
      </c>
      <c r="E232" s="78" t="str">
        <f>VLOOKUP(D232,'#材料大全'!A:B,2,FALSE)</f>
        <v>荣誉</v>
      </c>
      <c r="F232" s="78">
        <v>10000</v>
      </c>
    </row>
    <row r="233" spans="1:6">
      <c r="A233" s="81"/>
      <c r="B233" s="81"/>
      <c r="C233" s="77" t="str">
        <f>IF(A233="","",VLOOKUP(A233,'#材料大全'!A:B,2,FALSE))</f>
        <v/>
      </c>
      <c r="D233" s="79">
        <v>1001</v>
      </c>
      <c r="E233" s="78" t="str">
        <f>VLOOKUP(D233,'#材料大全'!A:B,2,FALSE)</f>
        <v>金币</v>
      </c>
      <c r="F233" s="78">
        <v>90000</v>
      </c>
    </row>
    <row r="234" spans="1:6">
      <c r="A234" s="81">
        <v>10093</v>
      </c>
      <c r="B234" s="81">
        <v>2</v>
      </c>
      <c r="C234" s="77" t="str">
        <f>IF(A234="","",VLOOKUP(A234,'#材料大全'!A:B,2,FALSE))</f>
        <v>渴血左轮</v>
      </c>
      <c r="D234" s="79">
        <v>24010</v>
      </c>
      <c r="E234" s="78" t="str">
        <f>VLOOKUP(D234,'#材料大全'!A:B,2,FALSE)</f>
        <v>神话灵魂</v>
      </c>
      <c r="F234" s="78">
        <v>5</v>
      </c>
    </row>
    <row r="235" spans="1:6">
      <c r="A235" s="81"/>
      <c r="B235" s="81"/>
      <c r="C235" s="77" t="str">
        <f>IF(A235="","",VLOOKUP(A235,'#材料大全'!A:B,2,FALSE))</f>
        <v/>
      </c>
      <c r="D235" s="79">
        <v>1003</v>
      </c>
      <c r="E235" s="78" t="str">
        <f>VLOOKUP(D235,'#材料大全'!A:B,2,FALSE)</f>
        <v>魔晶</v>
      </c>
      <c r="F235" s="78">
        <v>20000</v>
      </c>
    </row>
    <row r="236" spans="1:6">
      <c r="A236" s="81"/>
      <c r="B236" s="81"/>
      <c r="C236" s="77" t="str">
        <f>IF(A236="","",VLOOKUP(A236,'#材料大全'!A:B,2,FALSE))</f>
        <v/>
      </c>
      <c r="D236" s="79">
        <v>1005</v>
      </c>
      <c r="E236" s="78" t="str">
        <f>VLOOKUP(D236,'#材料大全'!A:B,2,FALSE)</f>
        <v>荣誉</v>
      </c>
      <c r="F236" s="78">
        <v>10000</v>
      </c>
    </row>
    <row r="237" spans="1:6">
      <c r="A237" s="81"/>
      <c r="B237" s="81"/>
      <c r="C237" s="77" t="str">
        <f>IF(A237="","",VLOOKUP(A237,'#材料大全'!A:B,2,FALSE))</f>
        <v/>
      </c>
      <c r="D237" s="79">
        <v>1001</v>
      </c>
      <c r="E237" s="78" t="str">
        <f>VLOOKUP(D237,'#材料大全'!A:B,2,FALSE)</f>
        <v>金币</v>
      </c>
      <c r="F237" s="78">
        <v>90000</v>
      </c>
    </row>
    <row r="238" spans="1:6">
      <c r="A238" s="81">
        <v>10094</v>
      </c>
      <c r="B238" s="81">
        <v>2</v>
      </c>
      <c r="C238" s="77" t="str">
        <f>IF(A238="","",VLOOKUP(A238,'#材料大全'!A:B,2,FALSE))</f>
        <v>神之愤怒</v>
      </c>
      <c r="D238" s="79">
        <v>24010</v>
      </c>
      <c r="E238" s="78" t="str">
        <f>VLOOKUP(D238,'#材料大全'!A:B,2,FALSE)</f>
        <v>神话灵魂</v>
      </c>
      <c r="F238" s="78">
        <v>5</v>
      </c>
    </row>
    <row r="239" spans="1:6">
      <c r="A239" s="81"/>
      <c r="B239" s="81"/>
      <c r="C239" s="77" t="str">
        <f>IF(A239="","",VLOOKUP(A239,'#材料大全'!A:B,2,FALSE))</f>
        <v/>
      </c>
      <c r="D239" s="79">
        <v>1003</v>
      </c>
      <c r="E239" s="78" t="str">
        <f>VLOOKUP(D239,'#材料大全'!A:B,2,FALSE)</f>
        <v>魔晶</v>
      </c>
      <c r="F239" s="78">
        <v>20000</v>
      </c>
    </row>
    <row r="240" spans="1:6">
      <c r="A240" s="81"/>
      <c r="B240" s="81"/>
      <c r="C240" s="77" t="str">
        <f>IF(A240="","",VLOOKUP(A240,'#材料大全'!A:B,2,FALSE))</f>
        <v/>
      </c>
      <c r="D240" s="79">
        <v>1005</v>
      </c>
      <c r="E240" s="78" t="str">
        <f>VLOOKUP(D240,'#材料大全'!A:B,2,FALSE)</f>
        <v>荣誉</v>
      </c>
      <c r="F240" s="78">
        <v>10000</v>
      </c>
    </row>
    <row r="241" spans="1:6">
      <c r="A241" s="81"/>
      <c r="B241" s="81"/>
      <c r="C241" s="77" t="str">
        <f>IF(A241="","",VLOOKUP(A241,'#材料大全'!A:B,2,FALSE))</f>
        <v/>
      </c>
      <c r="D241" s="79">
        <v>1001</v>
      </c>
      <c r="E241" s="78" t="str">
        <f>VLOOKUP(D241,'#材料大全'!A:B,2,FALSE)</f>
        <v>金币</v>
      </c>
      <c r="F241" s="78">
        <v>90000</v>
      </c>
    </row>
    <row r="242" spans="1:6">
      <c r="A242" s="81">
        <v>10095</v>
      </c>
      <c r="B242" s="81">
        <v>2</v>
      </c>
      <c r="C242" s="77" t="str">
        <f>IF(A242="","",VLOOKUP(A242,'#材料大全'!A:B,2,FALSE))</f>
        <v>天使圣盾</v>
      </c>
      <c r="D242" s="79">
        <v>24010</v>
      </c>
      <c r="E242" s="78" t="str">
        <f>VLOOKUP(D242,'#材料大全'!A:B,2,FALSE)</f>
        <v>神话灵魂</v>
      </c>
      <c r="F242" s="78">
        <v>5</v>
      </c>
    </row>
    <row r="243" spans="1:6">
      <c r="A243" s="81"/>
      <c r="B243" s="81"/>
      <c r="C243" s="77" t="str">
        <f>IF(A243="","",VLOOKUP(A243,'#材料大全'!A:B,2,FALSE))</f>
        <v/>
      </c>
      <c r="D243" s="79">
        <v>1003</v>
      </c>
      <c r="E243" s="78" t="str">
        <f>VLOOKUP(D243,'#材料大全'!A:B,2,FALSE)</f>
        <v>魔晶</v>
      </c>
      <c r="F243" s="78">
        <v>20000</v>
      </c>
    </row>
    <row r="244" spans="1:6">
      <c r="A244" s="81"/>
      <c r="B244" s="81"/>
      <c r="C244" s="77" t="str">
        <f>IF(A244="","",VLOOKUP(A244,'#材料大全'!A:B,2,FALSE))</f>
        <v/>
      </c>
      <c r="D244" s="79">
        <v>1005</v>
      </c>
      <c r="E244" s="78" t="str">
        <f>VLOOKUP(D244,'#材料大全'!A:B,2,FALSE)</f>
        <v>荣誉</v>
      </c>
      <c r="F244" s="78">
        <v>10000</v>
      </c>
    </row>
    <row r="245" spans="1:6">
      <c r="A245" s="81"/>
      <c r="B245" s="81"/>
      <c r="C245" s="77" t="str">
        <f>IF(A245="","",VLOOKUP(A245,'#材料大全'!A:B,2,FALSE))</f>
        <v/>
      </c>
      <c r="D245" s="79">
        <v>1001</v>
      </c>
      <c r="E245" s="78" t="str">
        <f>VLOOKUP(D245,'#材料大全'!A:B,2,FALSE)</f>
        <v>金币</v>
      </c>
      <c r="F245" s="78">
        <v>90000</v>
      </c>
    </row>
    <row r="246" spans="1:6">
      <c r="A246" s="81">
        <v>10096</v>
      </c>
      <c r="B246" s="81">
        <v>2</v>
      </c>
      <c r="C246" s="77" t="str">
        <f>IF(A246="","",VLOOKUP(A246,'#材料大全'!A:B,2,FALSE))</f>
        <v>圣洁之书</v>
      </c>
      <c r="D246" s="79">
        <v>24010</v>
      </c>
      <c r="E246" s="78" t="str">
        <f>VLOOKUP(D246,'#材料大全'!A:B,2,FALSE)</f>
        <v>神话灵魂</v>
      </c>
      <c r="F246" s="78">
        <v>5</v>
      </c>
    </row>
    <row r="247" spans="1:6">
      <c r="A247" s="81"/>
      <c r="B247" s="81"/>
      <c r="C247" s="77" t="str">
        <f>IF(A247="","",VLOOKUP(A247,'#材料大全'!A:B,2,FALSE))</f>
        <v/>
      </c>
      <c r="D247" s="79">
        <v>1003</v>
      </c>
      <c r="E247" s="78" t="str">
        <f>VLOOKUP(D247,'#材料大全'!A:B,2,FALSE)</f>
        <v>魔晶</v>
      </c>
      <c r="F247" s="78">
        <v>20000</v>
      </c>
    </row>
    <row r="248" spans="1:6">
      <c r="A248" s="81"/>
      <c r="B248" s="81"/>
      <c r="C248" s="77" t="str">
        <f>IF(A248="","",VLOOKUP(A248,'#材料大全'!A:B,2,FALSE))</f>
        <v/>
      </c>
      <c r="D248" s="79">
        <v>1005</v>
      </c>
      <c r="E248" s="78" t="str">
        <f>VLOOKUP(D248,'#材料大全'!A:B,2,FALSE)</f>
        <v>荣誉</v>
      </c>
      <c r="F248" s="78">
        <v>10000</v>
      </c>
    </row>
    <row r="249" spans="1:6">
      <c r="A249" s="81"/>
      <c r="B249" s="81"/>
      <c r="C249" s="77" t="str">
        <f>IF(A249="","",VLOOKUP(A249,'#材料大全'!A:B,2,FALSE))</f>
        <v/>
      </c>
      <c r="D249" s="79">
        <v>1001</v>
      </c>
      <c r="E249" s="78" t="str">
        <f>VLOOKUP(D249,'#材料大全'!A:B,2,FALSE)</f>
        <v>金币</v>
      </c>
      <c r="F249" s="78">
        <v>90000</v>
      </c>
    </row>
    <row r="250" spans="1:6">
      <c r="A250" s="81">
        <v>10097</v>
      </c>
      <c r="B250" s="81">
        <v>2</v>
      </c>
      <c r="C250" s="77" t="str">
        <f>IF(A250="","",VLOOKUP(A250,'#材料大全'!A:B,2,FALSE))</f>
        <v>暗牙黄泉津</v>
      </c>
      <c r="D250" s="79">
        <v>24010</v>
      </c>
      <c r="E250" s="78" t="str">
        <f>VLOOKUP(D250,'#材料大全'!A:B,2,FALSE)</f>
        <v>神话灵魂</v>
      </c>
      <c r="F250" s="78">
        <v>5</v>
      </c>
    </row>
    <row r="251" spans="1:6">
      <c r="A251" s="81"/>
      <c r="B251" s="81"/>
      <c r="C251" s="77" t="str">
        <f>IF(A251="","",VLOOKUP(A251,'#材料大全'!A:B,2,FALSE))</f>
        <v/>
      </c>
      <c r="D251" s="79">
        <v>1003</v>
      </c>
      <c r="E251" s="78" t="str">
        <f>VLOOKUP(D251,'#材料大全'!A:B,2,FALSE)</f>
        <v>魔晶</v>
      </c>
      <c r="F251" s="78">
        <v>20000</v>
      </c>
    </row>
    <row r="252" spans="1:6">
      <c r="A252" s="81"/>
      <c r="B252" s="81"/>
      <c r="C252" s="77" t="str">
        <f>IF(A252="","",VLOOKUP(A252,'#材料大全'!A:B,2,FALSE))</f>
        <v/>
      </c>
      <c r="D252" s="79">
        <v>1005</v>
      </c>
      <c r="E252" s="78" t="str">
        <f>VLOOKUP(D252,'#材料大全'!A:B,2,FALSE)</f>
        <v>荣誉</v>
      </c>
      <c r="F252" s="78">
        <v>10000</v>
      </c>
    </row>
    <row r="253" spans="1:6">
      <c r="A253" s="81"/>
      <c r="B253" s="81"/>
      <c r="C253" s="77" t="str">
        <f>IF(A253="","",VLOOKUP(A253,'#材料大全'!A:B,2,FALSE))</f>
        <v/>
      </c>
      <c r="D253" s="79">
        <v>1001</v>
      </c>
      <c r="E253" s="78" t="str">
        <f>VLOOKUP(D253,'#材料大全'!A:B,2,FALSE)</f>
        <v>金币</v>
      </c>
      <c r="F253" s="78">
        <v>90000</v>
      </c>
    </row>
    <row r="254" spans="1:6">
      <c r="A254" s="81">
        <v>10098</v>
      </c>
      <c r="B254" s="81">
        <v>2</v>
      </c>
      <c r="C254" s="77" t="str">
        <f>IF(A254="","",VLOOKUP(A254,'#材料大全'!A:B,2,FALSE))</f>
        <v>夺魄拘</v>
      </c>
      <c r="D254" s="79">
        <v>24010</v>
      </c>
      <c r="E254" s="78" t="str">
        <f>VLOOKUP(D254,'#材料大全'!A:B,2,FALSE)</f>
        <v>神话灵魂</v>
      </c>
      <c r="F254" s="78">
        <v>5</v>
      </c>
    </row>
    <row r="255" spans="1:6">
      <c r="A255" s="81"/>
      <c r="B255" s="81"/>
      <c r="C255" s="77" t="str">
        <f>IF(A255="","",VLOOKUP(A255,'#材料大全'!A:B,2,FALSE))</f>
        <v/>
      </c>
      <c r="D255" s="79">
        <v>1003</v>
      </c>
      <c r="E255" s="78" t="str">
        <f>VLOOKUP(D255,'#材料大全'!A:B,2,FALSE)</f>
        <v>魔晶</v>
      </c>
      <c r="F255" s="78">
        <v>20000</v>
      </c>
    </row>
    <row r="256" spans="1:6">
      <c r="A256" s="81"/>
      <c r="B256" s="81"/>
      <c r="C256" s="77" t="str">
        <f>IF(A256="","",VLOOKUP(A256,'#材料大全'!A:B,2,FALSE))</f>
        <v/>
      </c>
      <c r="D256" s="79">
        <v>1005</v>
      </c>
      <c r="E256" s="78" t="str">
        <f>VLOOKUP(D256,'#材料大全'!A:B,2,FALSE)</f>
        <v>荣誉</v>
      </c>
      <c r="F256" s="78">
        <v>10000</v>
      </c>
    </row>
    <row r="257" spans="1:6">
      <c r="A257" s="81"/>
      <c r="B257" s="81"/>
      <c r="C257" s="77" t="str">
        <f>IF(A257="","",VLOOKUP(A257,'#材料大全'!A:B,2,FALSE))</f>
        <v/>
      </c>
      <c r="D257" s="79">
        <v>1001</v>
      </c>
      <c r="E257" s="78" t="str">
        <f>VLOOKUP(D257,'#材料大全'!A:B,2,FALSE)</f>
        <v>金币</v>
      </c>
      <c r="F257" s="78">
        <v>90000</v>
      </c>
    </row>
    <row r="258" spans="1:6">
      <c r="A258" s="42">
        <v>10101</v>
      </c>
      <c r="B258" s="42">
        <v>2</v>
      </c>
      <c r="C258" s="77" t="str">
        <f>IF(A258="","",VLOOKUP(A258,'#材料大全'!A:B,2,FALSE))</f>
        <v>风之力</v>
      </c>
      <c r="D258" s="65">
        <v>29004</v>
      </c>
      <c r="E258" s="78" t="str">
        <f>VLOOKUP(D258,'#材料大全'!A:B,2,FALSE)</f>
        <v>狂风能量核心</v>
      </c>
      <c r="F258" s="71">
        <v>300</v>
      </c>
    </row>
    <row r="259" spans="1:6">
      <c r="C259" s="77" t="str">
        <f>IF(A259="","",VLOOKUP(A259,'#材料大全'!A:B,2,FALSE))</f>
        <v/>
      </c>
      <c r="D259" s="65">
        <v>1001</v>
      </c>
      <c r="E259" s="78" t="str">
        <f>VLOOKUP(D259,'#材料大全'!A:B,2,FALSE)</f>
        <v>金币</v>
      </c>
      <c r="F259" s="71">
        <v>20000</v>
      </c>
    </row>
    <row r="260" spans="1:6">
      <c r="A260" s="42">
        <v>10102</v>
      </c>
      <c r="B260" s="42">
        <v>2</v>
      </c>
      <c r="C260" s="77" t="str">
        <f>IF(A260="","",VLOOKUP(A260,'#材料大全'!A:B,2,FALSE))</f>
        <v>石像鬼之噬</v>
      </c>
      <c r="D260" s="65">
        <v>29021</v>
      </c>
      <c r="E260" s="78" t="str">
        <f>VLOOKUP(D260,'#材料大全'!A:B,2,FALSE)</f>
        <v>石像</v>
      </c>
      <c r="F260" s="71">
        <v>300</v>
      </c>
    </row>
    <row r="261" spans="1:6">
      <c r="C261" s="77" t="str">
        <f>IF(A261="","",VLOOKUP(A261,'#材料大全'!A:B,2,FALSE))</f>
        <v/>
      </c>
      <c r="D261" s="65">
        <v>1001</v>
      </c>
      <c r="E261" s="78" t="str">
        <f>VLOOKUP(D261,'#材料大全'!A:B,2,FALSE)</f>
        <v>金币</v>
      </c>
      <c r="F261" s="71">
        <v>20000</v>
      </c>
    </row>
    <row r="262" spans="1:6">
      <c r="A262" s="76">
        <v>10103</v>
      </c>
      <c r="B262" s="76">
        <v>2</v>
      </c>
      <c r="C262" s="77" t="str">
        <f>IF(A262="","",VLOOKUP(A262,'#材料大全'!A:B,2,FALSE))</f>
        <v>执政官之杖</v>
      </c>
      <c r="D262" s="65">
        <v>29012</v>
      </c>
      <c r="E262" s="78" t="str">
        <f>VLOOKUP(D262,'#材料大全'!A:B,2,FALSE)</f>
        <v>执政官之证</v>
      </c>
      <c r="F262" s="71">
        <v>300</v>
      </c>
    </row>
    <row r="263" spans="1:6">
      <c r="C263" s="77" t="str">
        <f>IF(A263="","",VLOOKUP(A263,'#材料大全'!A:B,2,FALSE))</f>
        <v/>
      </c>
      <c r="D263" s="65">
        <v>1001</v>
      </c>
      <c r="E263" s="78" t="str">
        <f>VLOOKUP(D263,'#材料大全'!A:B,2,FALSE)</f>
        <v>金币</v>
      </c>
      <c r="F263" s="71">
        <v>20000</v>
      </c>
    </row>
    <row r="264" spans="1:6">
      <c r="A264" s="76">
        <v>10104</v>
      </c>
      <c r="B264" s="76">
        <v>2</v>
      </c>
      <c r="C264" s="77" t="str">
        <f>IF(A264="","",VLOOKUP(A264,'#材料大全'!A:B,2,FALSE))</f>
        <v>旋风盾</v>
      </c>
      <c r="D264" s="65">
        <v>29019</v>
      </c>
      <c r="E264" s="78" t="str">
        <f>VLOOKUP(D264,'#材料大全'!A:B,2,FALSE)</f>
        <v>暴风眼</v>
      </c>
      <c r="F264" s="71">
        <v>300</v>
      </c>
    </row>
    <row r="265" spans="1:6">
      <c r="C265" s="77" t="str">
        <f>IF(A265="","",VLOOKUP(A265,'#材料大全'!A:B,2,FALSE))</f>
        <v/>
      </c>
      <c r="D265" s="65">
        <v>1001</v>
      </c>
      <c r="E265" s="78" t="str">
        <f>VLOOKUP(D265,'#材料大全'!A:B,2,FALSE)</f>
        <v>金币</v>
      </c>
      <c r="F265" s="71">
        <v>20000</v>
      </c>
    </row>
    <row r="266" spans="1:6">
      <c r="A266" s="42">
        <v>10105</v>
      </c>
      <c r="B266" s="42">
        <v>2</v>
      </c>
      <c r="C266" s="77" t="str">
        <f>IF(A266="","",VLOOKUP(A266,'#材料大全'!A:B,2,FALSE))</f>
        <v>死亡深度</v>
      </c>
      <c r="D266" s="65">
        <v>29020</v>
      </c>
      <c r="E266" s="78" t="str">
        <f>VLOOKUP(D266,'#材料大全'!A:B,2,FALSE)</f>
        <v>次元碎片</v>
      </c>
      <c r="F266" s="71">
        <v>300</v>
      </c>
    </row>
    <row r="267" spans="1:6">
      <c r="C267" s="77" t="str">
        <f>IF(A267="","",VLOOKUP(A267,'#材料大全'!A:B,2,FALSE))</f>
        <v/>
      </c>
      <c r="D267" s="65">
        <v>1001</v>
      </c>
      <c r="E267" s="78" t="str">
        <f>VLOOKUP(D267,'#材料大全'!A:B,2,FALSE)</f>
        <v>金币</v>
      </c>
      <c r="F267" s="71">
        <v>20000</v>
      </c>
    </row>
    <row r="268" spans="1:6">
      <c r="A268" s="76">
        <v>10106</v>
      </c>
      <c r="B268" s="76">
        <v>2</v>
      </c>
      <c r="C268" s="77" t="str">
        <f>IF(A268="","",VLOOKUP(A268,'#材料大全'!A:B,2,FALSE))</f>
        <v>凸凸君的智慧之刃</v>
      </c>
      <c r="D268" s="65">
        <v>29005</v>
      </c>
      <c r="E268" s="78" t="str">
        <f>VLOOKUP(D268,'#材料大全'!A:B,2,FALSE)</f>
        <v>凸凸君的智慧之源</v>
      </c>
      <c r="F268" s="71">
        <v>300</v>
      </c>
    </row>
    <row r="269" spans="1:6">
      <c r="C269" s="77" t="str">
        <f>IF(A269="","",VLOOKUP(A269,'#材料大全'!A:B,2,FALSE))</f>
        <v/>
      </c>
      <c r="D269" s="65">
        <v>1001</v>
      </c>
      <c r="E269" s="78" t="str">
        <f>VLOOKUP(D269,'#材料大全'!A:B,2,FALSE)</f>
        <v>金币</v>
      </c>
      <c r="F269" s="71">
        <v>20000</v>
      </c>
    </row>
    <row r="270" spans="1:6">
      <c r="A270" s="76">
        <v>10107</v>
      </c>
      <c r="B270" s="76">
        <v>2</v>
      </c>
      <c r="C270" s="77" t="str">
        <f>IF(A270="","",VLOOKUP(A270,'#材料大全'!A:B,2,FALSE))</f>
        <v>魔力重生</v>
      </c>
      <c r="D270" s="65">
        <v>29028</v>
      </c>
      <c r="E270" s="78" t="str">
        <f>VLOOKUP(D270,'#材料大全'!A:B,2,FALSE)</f>
        <v>魔力之源</v>
      </c>
      <c r="F270" s="71">
        <v>300</v>
      </c>
    </row>
    <row r="271" spans="1:6">
      <c r="C271" s="77" t="str">
        <f>IF(A271="","",VLOOKUP(A271,'#材料大全'!A:B,2,FALSE))</f>
        <v/>
      </c>
      <c r="D271" s="65">
        <v>1001</v>
      </c>
      <c r="E271" s="78" t="str">
        <f>VLOOKUP(D271,'#材料大全'!A:B,2,FALSE)</f>
        <v>金币</v>
      </c>
      <c r="F271" s="71">
        <v>20000</v>
      </c>
    </row>
    <row r="272" spans="1:6">
      <c r="A272" s="81">
        <v>11999</v>
      </c>
      <c r="B272" s="81">
        <v>2</v>
      </c>
      <c r="C272" s="77" t="str">
        <f>IF(A272="","",VLOOKUP(A272,'#材料大全'!A:B,2,FALSE))</f>
        <v>聪聪君的光束剑</v>
      </c>
      <c r="D272" s="79">
        <v>24010</v>
      </c>
      <c r="E272" s="78" t="str">
        <f>VLOOKUP(D272,'#材料大全'!A:B,2,FALSE)</f>
        <v>神话灵魂</v>
      </c>
      <c r="F272" s="78">
        <v>5</v>
      </c>
    </row>
    <row r="273" spans="1:6">
      <c r="A273" s="81"/>
      <c r="B273" s="81"/>
      <c r="C273" s="77" t="str">
        <f>IF(A273="","",VLOOKUP(A273,'#材料大全'!A:B,2,FALSE))</f>
        <v/>
      </c>
      <c r="D273" s="79">
        <v>1003</v>
      </c>
      <c r="E273" s="78" t="str">
        <f>VLOOKUP(D273,'#材料大全'!A:B,2,FALSE)</f>
        <v>魔晶</v>
      </c>
      <c r="F273" s="78">
        <v>20000</v>
      </c>
    </row>
    <row r="274" spans="1:6">
      <c r="A274" s="81"/>
      <c r="B274" s="81"/>
      <c r="C274" s="77" t="str">
        <f>IF(A274="","",VLOOKUP(A274,'#材料大全'!A:B,2,FALSE))</f>
        <v/>
      </c>
      <c r="D274" s="79">
        <v>1005</v>
      </c>
      <c r="E274" s="78" t="str">
        <f>VLOOKUP(D274,'#材料大全'!A:B,2,FALSE)</f>
        <v>荣誉</v>
      </c>
      <c r="F274" s="78">
        <v>10000</v>
      </c>
    </row>
    <row r="275" spans="1:6">
      <c r="A275" s="81"/>
      <c r="B275" s="81"/>
      <c r="C275" s="77" t="str">
        <f>IF(A275="","",VLOOKUP(A275,'#材料大全'!A:B,2,FALSE))</f>
        <v/>
      </c>
      <c r="D275" s="79">
        <v>1001</v>
      </c>
      <c r="E275" s="78" t="str">
        <f>VLOOKUP(D275,'#材料大全'!A:B,2,FALSE)</f>
        <v>金币</v>
      </c>
      <c r="F275" s="78">
        <v>90000</v>
      </c>
    </row>
    <row r="276" spans="1:6">
      <c r="A276" s="76">
        <v>12001</v>
      </c>
      <c r="B276" s="76">
        <v>2</v>
      </c>
      <c r="C276" s="77" t="str">
        <f>IF(A276="","",VLOOKUP(A276,'#材料大全'!A:B,2,FALSE))</f>
        <v>神之恩赐长枪</v>
      </c>
      <c r="D276" s="79">
        <v>24006</v>
      </c>
      <c r="E276" s="78" t="str">
        <f>VLOOKUP(D276,'#材料大全'!A:B,2,FALSE)</f>
        <v>勇者精华</v>
      </c>
      <c r="F276" s="78">
        <v>200</v>
      </c>
    </row>
    <row r="277" spans="1:6">
      <c r="B277" s="76">
        <v>3</v>
      </c>
      <c r="C277" s="77" t="str">
        <f>IF(A277="","",VLOOKUP(A277,'#材料大全'!A:B,2,FALSE))</f>
        <v/>
      </c>
      <c r="D277" s="79">
        <v>24006</v>
      </c>
      <c r="E277" s="78" t="str">
        <f>VLOOKUP(D277,'#材料大全'!A:B,2,FALSE)</f>
        <v>勇者精华</v>
      </c>
      <c r="F277" s="78">
        <v>450</v>
      </c>
    </row>
    <row r="278" spans="1:6">
      <c r="A278" s="76">
        <v>12002</v>
      </c>
      <c r="B278" s="76">
        <v>2</v>
      </c>
      <c r="C278" s="77" t="str">
        <f>IF(A278="","",VLOOKUP(A278,'#材料大全'!A:B,2,FALSE))</f>
        <v>开拓者之枪</v>
      </c>
      <c r="D278" s="79">
        <v>24006</v>
      </c>
      <c r="E278" s="78" t="str">
        <f>VLOOKUP(D278,'#材料大全'!A:B,2,FALSE)</f>
        <v>勇者精华</v>
      </c>
      <c r="F278" s="76">
        <f t="shared" ref="F278:F309" si="0">F276</f>
        <v>200</v>
      </c>
    </row>
    <row r="279" spans="1:6">
      <c r="B279" s="76">
        <v>3</v>
      </c>
      <c r="C279" s="77" t="str">
        <f>IF(A279="","",VLOOKUP(A279,'#材料大全'!A:B,2,FALSE))</f>
        <v/>
      </c>
      <c r="D279" s="79">
        <v>24006</v>
      </c>
      <c r="E279" s="78" t="str">
        <f>VLOOKUP(D279,'#材料大全'!A:B,2,FALSE)</f>
        <v>勇者精华</v>
      </c>
      <c r="F279" s="76">
        <f t="shared" si="0"/>
        <v>450</v>
      </c>
    </row>
    <row r="280" spans="1:6">
      <c r="A280" s="76">
        <v>12003</v>
      </c>
      <c r="B280" s="76">
        <v>2</v>
      </c>
      <c r="C280" s="77" t="str">
        <f>IF(A280="","",VLOOKUP(A280,'#材料大全'!A:B,2,FALSE))</f>
        <v>裁决者之刺</v>
      </c>
      <c r="D280" s="79">
        <v>24006</v>
      </c>
      <c r="E280" s="78" t="str">
        <f>VLOOKUP(D280,'#材料大全'!A:B,2,FALSE)</f>
        <v>勇者精华</v>
      </c>
      <c r="F280" s="76">
        <f t="shared" si="0"/>
        <v>200</v>
      </c>
    </row>
    <row r="281" spans="1:6">
      <c r="B281" s="76">
        <v>3</v>
      </c>
      <c r="C281" s="77" t="str">
        <f>IF(A281="","",VLOOKUP(A281,'#材料大全'!A:B,2,FALSE))</f>
        <v/>
      </c>
      <c r="D281" s="79">
        <v>24006</v>
      </c>
      <c r="E281" s="78" t="str">
        <f>VLOOKUP(D281,'#材料大全'!A:B,2,FALSE)</f>
        <v>勇者精华</v>
      </c>
      <c r="F281" s="76">
        <f t="shared" si="0"/>
        <v>450</v>
      </c>
    </row>
    <row r="282" spans="1:6">
      <c r="A282" s="76">
        <v>12004</v>
      </c>
      <c r="B282" s="76">
        <v>2</v>
      </c>
      <c r="C282" s="77" t="str">
        <f>IF(A282="","",VLOOKUP(A282,'#材料大全'!A:B,2,FALSE))</f>
        <v>鲜血渴望战刀</v>
      </c>
      <c r="D282" s="79">
        <v>24006</v>
      </c>
      <c r="E282" s="78" t="str">
        <f>VLOOKUP(D282,'#材料大全'!A:B,2,FALSE)</f>
        <v>勇者精华</v>
      </c>
      <c r="F282" s="76">
        <f t="shared" si="0"/>
        <v>200</v>
      </c>
    </row>
    <row r="283" spans="1:6">
      <c r="B283" s="76">
        <v>3</v>
      </c>
      <c r="C283" s="77" t="str">
        <f>IF(A283="","",VLOOKUP(A283,'#材料大全'!A:B,2,FALSE))</f>
        <v/>
      </c>
      <c r="D283" s="79">
        <v>24006</v>
      </c>
      <c r="E283" s="78" t="str">
        <f>VLOOKUP(D283,'#材料大全'!A:B,2,FALSE)</f>
        <v>勇者精华</v>
      </c>
      <c r="F283" s="76">
        <f t="shared" si="0"/>
        <v>450</v>
      </c>
    </row>
    <row r="284" spans="1:6">
      <c r="A284" s="76">
        <v>12005</v>
      </c>
      <c r="B284" s="76">
        <v>2</v>
      </c>
      <c r="C284" s="77" t="str">
        <f>IF(A284="","",VLOOKUP(A284,'#材料大全'!A:B,2,FALSE))</f>
        <v>无限强袭之刀</v>
      </c>
      <c r="D284" s="79">
        <v>24006</v>
      </c>
      <c r="E284" s="78" t="str">
        <f>VLOOKUP(D284,'#材料大全'!A:B,2,FALSE)</f>
        <v>勇者精华</v>
      </c>
      <c r="F284" s="76">
        <f t="shared" si="0"/>
        <v>200</v>
      </c>
    </row>
    <row r="285" spans="1:6">
      <c r="B285" s="76">
        <v>3</v>
      </c>
      <c r="C285" s="77" t="str">
        <f>IF(A285="","",VLOOKUP(A285,'#材料大全'!A:B,2,FALSE))</f>
        <v/>
      </c>
      <c r="D285" s="79">
        <v>24006</v>
      </c>
      <c r="E285" s="78" t="str">
        <f>VLOOKUP(D285,'#材料大全'!A:B,2,FALSE)</f>
        <v>勇者精华</v>
      </c>
      <c r="F285" s="76">
        <f t="shared" si="0"/>
        <v>450</v>
      </c>
    </row>
    <row r="286" spans="1:6">
      <c r="A286" s="76">
        <v>12006</v>
      </c>
      <c r="B286" s="76">
        <v>2</v>
      </c>
      <c r="C286" s="77" t="str">
        <f>IF(A286="","",VLOOKUP(A286,'#材料大全'!A:B,2,FALSE))</f>
        <v>魂殇之刃</v>
      </c>
      <c r="D286" s="79">
        <v>24006</v>
      </c>
      <c r="E286" s="78" t="str">
        <f>VLOOKUP(D286,'#材料大全'!A:B,2,FALSE)</f>
        <v>勇者精华</v>
      </c>
      <c r="F286" s="76">
        <f t="shared" si="0"/>
        <v>200</v>
      </c>
    </row>
    <row r="287" spans="1:6">
      <c r="B287" s="76">
        <v>3</v>
      </c>
      <c r="C287" s="77" t="str">
        <f>IF(A287="","",VLOOKUP(A287,'#材料大全'!A:B,2,FALSE))</f>
        <v/>
      </c>
      <c r="D287" s="79">
        <v>24006</v>
      </c>
      <c r="E287" s="78" t="str">
        <f>VLOOKUP(D287,'#材料大全'!A:B,2,FALSE)</f>
        <v>勇者精华</v>
      </c>
      <c r="F287" s="76">
        <f t="shared" si="0"/>
        <v>450</v>
      </c>
    </row>
    <row r="288" spans="1:6">
      <c r="A288" s="76">
        <v>12007</v>
      </c>
      <c r="B288" s="76">
        <v>2</v>
      </c>
      <c r="C288" s="77" t="str">
        <f>IF(A288="","",VLOOKUP(A288,'#材料大全'!A:B,2,FALSE))</f>
        <v>苍鹰之眸长弓</v>
      </c>
      <c r="D288" s="79">
        <v>24006</v>
      </c>
      <c r="E288" s="78" t="str">
        <f>VLOOKUP(D288,'#材料大全'!A:B,2,FALSE)</f>
        <v>勇者精华</v>
      </c>
      <c r="F288" s="76">
        <f t="shared" si="0"/>
        <v>200</v>
      </c>
    </row>
    <row r="289" spans="1:6">
      <c r="B289" s="76">
        <v>3</v>
      </c>
      <c r="C289" s="77" t="str">
        <f>IF(A289="","",VLOOKUP(A289,'#材料大全'!A:B,2,FALSE))</f>
        <v/>
      </c>
      <c r="D289" s="79">
        <v>24006</v>
      </c>
      <c r="E289" s="78" t="str">
        <f>VLOOKUP(D289,'#材料大全'!A:B,2,FALSE)</f>
        <v>勇者精华</v>
      </c>
      <c r="F289" s="76">
        <f t="shared" si="0"/>
        <v>450</v>
      </c>
    </row>
    <row r="290" spans="1:6">
      <c r="A290" s="76">
        <v>12008</v>
      </c>
      <c r="B290" s="76">
        <v>2</v>
      </c>
      <c r="C290" s="77" t="str">
        <f>IF(A290="","",VLOOKUP(A290,'#材料大全'!A:B,2,FALSE))</f>
        <v>风行者之弓</v>
      </c>
      <c r="D290" s="79">
        <v>24006</v>
      </c>
      <c r="E290" s="78" t="str">
        <f>VLOOKUP(D290,'#材料大全'!A:B,2,FALSE)</f>
        <v>勇者精华</v>
      </c>
      <c r="F290" s="76">
        <f t="shared" si="0"/>
        <v>200</v>
      </c>
    </row>
    <row r="291" spans="1:6">
      <c r="B291" s="76">
        <v>3</v>
      </c>
      <c r="C291" s="77" t="str">
        <f>IF(A291="","",VLOOKUP(A291,'#材料大全'!A:B,2,FALSE))</f>
        <v/>
      </c>
      <c r="D291" s="79">
        <v>24006</v>
      </c>
      <c r="E291" s="78" t="str">
        <f>VLOOKUP(D291,'#材料大全'!A:B,2,FALSE)</f>
        <v>勇者精华</v>
      </c>
      <c r="F291" s="76">
        <f t="shared" si="0"/>
        <v>450</v>
      </c>
    </row>
    <row r="292" spans="1:6">
      <c r="A292" s="76">
        <v>12009</v>
      </c>
      <c r="B292" s="76">
        <v>2</v>
      </c>
      <c r="C292" s="77" t="str">
        <f>IF(A292="","",VLOOKUP(A292,'#材料大全'!A:B,2,FALSE))</f>
        <v>射日弓</v>
      </c>
      <c r="D292" s="79">
        <v>24006</v>
      </c>
      <c r="E292" s="78" t="str">
        <f>VLOOKUP(D292,'#材料大全'!A:B,2,FALSE)</f>
        <v>勇者精华</v>
      </c>
      <c r="F292" s="76">
        <f t="shared" si="0"/>
        <v>200</v>
      </c>
    </row>
    <row r="293" spans="1:6">
      <c r="B293" s="76">
        <v>3</v>
      </c>
      <c r="C293" s="77" t="str">
        <f>IF(A293="","",VLOOKUP(A293,'#材料大全'!A:B,2,FALSE))</f>
        <v/>
      </c>
      <c r="D293" s="79">
        <v>24006</v>
      </c>
      <c r="E293" s="78" t="str">
        <f>VLOOKUP(D293,'#材料大全'!A:B,2,FALSE)</f>
        <v>勇者精华</v>
      </c>
      <c r="F293" s="76">
        <f t="shared" si="0"/>
        <v>450</v>
      </c>
    </row>
    <row r="294" spans="1:6">
      <c r="A294" s="76">
        <v>12010</v>
      </c>
      <c r="B294" s="76">
        <v>2</v>
      </c>
      <c r="C294" s="77" t="str">
        <f>IF(A294="","",VLOOKUP(A294,'#材料大全'!A:B,2,FALSE))</f>
        <v>元素共鸣法杖</v>
      </c>
      <c r="D294" s="79">
        <v>24006</v>
      </c>
      <c r="E294" s="78" t="str">
        <f>VLOOKUP(D294,'#材料大全'!A:B,2,FALSE)</f>
        <v>勇者精华</v>
      </c>
      <c r="F294" s="76">
        <f t="shared" si="0"/>
        <v>200</v>
      </c>
    </row>
    <row r="295" spans="1:6">
      <c r="B295" s="76">
        <v>3</v>
      </c>
      <c r="C295" s="77" t="str">
        <f>IF(A295="","",VLOOKUP(A295,'#材料大全'!A:B,2,FALSE))</f>
        <v/>
      </c>
      <c r="D295" s="79">
        <v>24006</v>
      </c>
      <c r="E295" s="78" t="str">
        <f>VLOOKUP(D295,'#材料大全'!A:B,2,FALSE)</f>
        <v>勇者精华</v>
      </c>
      <c r="F295" s="76">
        <f t="shared" si="0"/>
        <v>450</v>
      </c>
    </row>
    <row r="296" spans="1:6">
      <c r="A296" s="76">
        <v>12011</v>
      </c>
      <c r="B296" s="76">
        <v>2</v>
      </c>
      <c r="C296" s="77" t="str">
        <f>IF(A296="","",VLOOKUP(A296,'#材料大全'!A:B,2,FALSE))</f>
        <v>奥术帝国之杖</v>
      </c>
      <c r="D296" s="79">
        <v>24006</v>
      </c>
      <c r="E296" s="78" t="str">
        <f>VLOOKUP(D296,'#材料大全'!A:B,2,FALSE)</f>
        <v>勇者精华</v>
      </c>
      <c r="F296" s="76">
        <f t="shared" si="0"/>
        <v>200</v>
      </c>
    </row>
    <row r="297" spans="1:6">
      <c r="B297" s="76">
        <v>3</v>
      </c>
      <c r="C297" s="77" t="str">
        <f>IF(A297="","",VLOOKUP(A297,'#材料大全'!A:B,2,FALSE))</f>
        <v/>
      </c>
      <c r="D297" s="79">
        <v>24006</v>
      </c>
      <c r="E297" s="78" t="str">
        <f>VLOOKUP(D297,'#材料大全'!A:B,2,FALSE)</f>
        <v>勇者精华</v>
      </c>
      <c r="F297" s="76">
        <f t="shared" si="0"/>
        <v>450</v>
      </c>
    </row>
    <row r="298" spans="1:6">
      <c r="A298" s="76">
        <v>12012</v>
      </c>
      <c r="B298" s="76">
        <v>2</v>
      </c>
      <c r="C298" s="77" t="str">
        <f>IF(A298="","",VLOOKUP(A298,'#材料大全'!A:B,2,FALSE))</f>
        <v>雷罚灭世杖</v>
      </c>
      <c r="D298" s="79">
        <v>24006</v>
      </c>
      <c r="E298" s="78" t="str">
        <f>VLOOKUP(D298,'#材料大全'!A:B,2,FALSE)</f>
        <v>勇者精华</v>
      </c>
      <c r="F298" s="76">
        <f t="shared" si="0"/>
        <v>200</v>
      </c>
    </row>
    <row r="299" spans="1:6">
      <c r="B299" s="76">
        <v>3</v>
      </c>
      <c r="C299" s="77" t="str">
        <f>IF(A299="","",VLOOKUP(A299,'#材料大全'!A:B,2,FALSE))</f>
        <v/>
      </c>
      <c r="D299" s="79">
        <v>24006</v>
      </c>
      <c r="E299" s="78" t="str">
        <f>VLOOKUP(D299,'#材料大全'!A:B,2,FALSE)</f>
        <v>勇者精华</v>
      </c>
      <c r="F299" s="76">
        <f t="shared" si="0"/>
        <v>450</v>
      </c>
    </row>
    <row r="300" spans="1:6">
      <c r="A300" s="76">
        <v>12013</v>
      </c>
      <c r="B300" s="76">
        <v>2</v>
      </c>
      <c r="C300" s="77" t="str">
        <f>IF(A300="","",VLOOKUP(A300,'#材料大全'!A:B,2,FALSE))</f>
        <v>混沌之源宝典</v>
      </c>
      <c r="D300" s="79">
        <v>24006</v>
      </c>
      <c r="E300" s="78" t="str">
        <f>VLOOKUP(D300,'#材料大全'!A:B,2,FALSE)</f>
        <v>勇者精华</v>
      </c>
      <c r="F300" s="76">
        <f t="shared" si="0"/>
        <v>200</v>
      </c>
    </row>
    <row r="301" spans="1:6">
      <c r="B301" s="76">
        <v>3</v>
      </c>
      <c r="C301" s="77" t="str">
        <f>IF(A301="","",VLOOKUP(A301,'#材料大全'!A:B,2,FALSE))</f>
        <v/>
      </c>
      <c r="D301" s="79">
        <v>24006</v>
      </c>
      <c r="E301" s="78" t="str">
        <f>VLOOKUP(D301,'#材料大全'!A:B,2,FALSE)</f>
        <v>勇者精华</v>
      </c>
      <c r="F301" s="76">
        <f t="shared" si="0"/>
        <v>450</v>
      </c>
    </row>
    <row r="302" spans="1:6">
      <c r="A302" s="76">
        <v>12014</v>
      </c>
      <c r="B302" s="76">
        <v>2</v>
      </c>
      <c r="C302" s="77" t="str">
        <f>IF(A302="","",VLOOKUP(A302,'#材料大全'!A:B,2,FALSE))</f>
        <v>末日天启之书</v>
      </c>
      <c r="D302" s="79">
        <v>24006</v>
      </c>
      <c r="E302" s="78" t="str">
        <f>VLOOKUP(D302,'#材料大全'!A:B,2,FALSE)</f>
        <v>勇者精华</v>
      </c>
      <c r="F302" s="76">
        <f t="shared" si="0"/>
        <v>200</v>
      </c>
    </row>
    <row r="303" spans="1:6">
      <c r="B303" s="76">
        <v>3</v>
      </c>
      <c r="C303" s="77" t="str">
        <f>IF(A303="","",VLOOKUP(A303,'#材料大全'!A:B,2,FALSE))</f>
        <v/>
      </c>
      <c r="D303" s="79">
        <v>24006</v>
      </c>
      <c r="E303" s="78" t="str">
        <f>VLOOKUP(D303,'#材料大全'!A:B,2,FALSE)</f>
        <v>勇者精华</v>
      </c>
      <c r="F303" s="76">
        <f t="shared" si="0"/>
        <v>450</v>
      </c>
    </row>
    <row r="304" spans="1:6">
      <c r="A304" s="76">
        <v>12015</v>
      </c>
      <c r="B304" s="76">
        <v>2</v>
      </c>
      <c r="C304" s="77" t="str">
        <f>IF(A304="","",VLOOKUP(A304,'#材料大全'!A:B,2,FALSE))</f>
        <v>博爱之心</v>
      </c>
      <c r="D304" s="79">
        <v>24006</v>
      </c>
      <c r="E304" s="78" t="str">
        <f>VLOOKUP(D304,'#材料大全'!A:B,2,FALSE)</f>
        <v>勇者精华</v>
      </c>
      <c r="F304" s="76">
        <f t="shared" si="0"/>
        <v>200</v>
      </c>
    </row>
    <row r="305" spans="1:6">
      <c r="B305" s="76">
        <v>3</v>
      </c>
      <c r="C305" s="77" t="str">
        <f>IF(A305="","",VLOOKUP(A305,'#材料大全'!A:B,2,FALSE))</f>
        <v/>
      </c>
      <c r="D305" s="79">
        <v>24006</v>
      </c>
      <c r="E305" s="78" t="str">
        <f>VLOOKUP(D305,'#材料大全'!A:B,2,FALSE)</f>
        <v>勇者精华</v>
      </c>
      <c r="F305" s="76">
        <f t="shared" si="0"/>
        <v>450</v>
      </c>
    </row>
    <row r="306" spans="1:6">
      <c r="A306" s="76">
        <v>12016</v>
      </c>
      <c r="B306" s="76">
        <v>2</v>
      </c>
      <c r="C306" s="77" t="str">
        <f>IF(A306="","",VLOOKUP(A306,'#材料大全'!A:B,2,FALSE))</f>
        <v>光明使者典籍</v>
      </c>
      <c r="D306" s="79">
        <v>24006</v>
      </c>
      <c r="E306" s="78" t="str">
        <f>VLOOKUP(D306,'#材料大全'!A:B,2,FALSE)</f>
        <v>勇者精华</v>
      </c>
      <c r="F306" s="76">
        <f t="shared" si="0"/>
        <v>200</v>
      </c>
    </row>
    <row r="307" spans="1:6">
      <c r="B307" s="76">
        <v>3</v>
      </c>
      <c r="C307" s="77" t="str">
        <f>IF(A307="","",VLOOKUP(A307,'#材料大全'!A:B,2,FALSE))</f>
        <v/>
      </c>
      <c r="D307" s="79">
        <v>24006</v>
      </c>
      <c r="E307" s="78" t="str">
        <f>VLOOKUP(D307,'#材料大全'!A:B,2,FALSE)</f>
        <v>勇者精华</v>
      </c>
      <c r="F307" s="76">
        <f t="shared" si="0"/>
        <v>450</v>
      </c>
    </row>
    <row r="308" spans="1:6">
      <c r="A308" s="76">
        <v>12017</v>
      </c>
      <c r="B308" s="76">
        <v>2</v>
      </c>
      <c r="C308" s="77" t="str">
        <f>IF(A308="","",VLOOKUP(A308,'#材料大全'!A:B,2,FALSE))</f>
        <v>圣职者的祷告书</v>
      </c>
      <c r="D308" s="79">
        <v>24006</v>
      </c>
      <c r="E308" s="78" t="str">
        <f>VLOOKUP(D308,'#材料大全'!A:B,2,FALSE)</f>
        <v>勇者精华</v>
      </c>
      <c r="F308" s="76">
        <f t="shared" si="0"/>
        <v>200</v>
      </c>
    </row>
    <row r="309" spans="1:6">
      <c r="B309" s="76">
        <v>3</v>
      </c>
      <c r="C309" s="77" t="str">
        <f>IF(A309="","",VLOOKUP(A309,'#材料大全'!A:B,2,FALSE))</f>
        <v/>
      </c>
      <c r="D309" s="79">
        <v>24006</v>
      </c>
      <c r="E309" s="78" t="str">
        <f>VLOOKUP(D309,'#材料大全'!A:B,2,FALSE)</f>
        <v>勇者精华</v>
      </c>
      <c r="F309" s="76">
        <f t="shared" si="0"/>
        <v>450</v>
      </c>
    </row>
    <row r="310" spans="1:6">
      <c r="A310" s="76">
        <v>12018</v>
      </c>
      <c r="B310" s="76">
        <v>2</v>
      </c>
      <c r="C310" s="77" t="str">
        <f>IF(A310="","",VLOOKUP(A310,'#材料大全'!A:B,2,FALSE))</f>
        <v>启示录</v>
      </c>
      <c r="D310" s="79">
        <v>24006</v>
      </c>
      <c r="E310" s="78" t="str">
        <f>VLOOKUP(D310,'#材料大全'!A:B,2,FALSE)</f>
        <v>勇者精华</v>
      </c>
      <c r="F310" s="76">
        <f t="shared" ref="F310:F335" si="1">F308</f>
        <v>200</v>
      </c>
    </row>
    <row r="311" spans="1:6">
      <c r="B311" s="76">
        <v>3</v>
      </c>
      <c r="C311" s="77" t="str">
        <f>IF(A311="","",VLOOKUP(A311,'#材料大全'!A:B,2,FALSE))</f>
        <v/>
      </c>
      <c r="D311" s="79">
        <v>24006</v>
      </c>
      <c r="E311" s="78" t="str">
        <f>VLOOKUP(D311,'#材料大全'!A:B,2,FALSE)</f>
        <v>勇者精华</v>
      </c>
      <c r="F311" s="76">
        <f t="shared" si="1"/>
        <v>450</v>
      </c>
    </row>
    <row r="312" spans="1:6">
      <c r="A312" s="76">
        <v>12019</v>
      </c>
      <c r="B312" s="76">
        <v>2</v>
      </c>
      <c r="C312" s="77" t="str">
        <f>IF(A312="","",VLOOKUP(A312,'#材料大全'!A:B,2,FALSE))</f>
        <v>无尽杀机匕首</v>
      </c>
      <c r="D312" s="79">
        <v>24006</v>
      </c>
      <c r="E312" s="78" t="str">
        <f>VLOOKUP(D312,'#材料大全'!A:B,2,FALSE)</f>
        <v>勇者精华</v>
      </c>
      <c r="F312" s="76">
        <f t="shared" si="1"/>
        <v>200</v>
      </c>
    </row>
    <row r="313" spans="1:6">
      <c r="B313" s="76">
        <v>3</v>
      </c>
      <c r="C313" s="77" t="str">
        <f>IF(A313="","",VLOOKUP(A313,'#材料大全'!A:B,2,FALSE))</f>
        <v/>
      </c>
      <c r="D313" s="79">
        <v>24006</v>
      </c>
      <c r="E313" s="78" t="str">
        <f>VLOOKUP(D313,'#材料大全'!A:B,2,FALSE)</f>
        <v>勇者精华</v>
      </c>
      <c r="F313" s="76">
        <f t="shared" si="1"/>
        <v>450</v>
      </c>
    </row>
    <row r="314" spans="1:6">
      <c r="A314" s="76">
        <v>12020</v>
      </c>
      <c r="B314" s="76">
        <v>2</v>
      </c>
      <c r="C314" s="77" t="str">
        <f>IF(A314="","",VLOOKUP(A314,'#材料大全'!A:B,2,FALSE))</f>
        <v>地狱的第三把刀</v>
      </c>
      <c r="D314" s="79">
        <v>24006</v>
      </c>
      <c r="E314" s="78" t="str">
        <f>VLOOKUP(D314,'#材料大全'!A:B,2,FALSE)</f>
        <v>勇者精华</v>
      </c>
      <c r="F314" s="76">
        <f t="shared" si="1"/>
        <v>200</v>
      </c>
    </row>
    <row r="315" spans="1:6">
      <c r="B315" s="76">
        <v>3</v>
      </c>
      <c r="C315" s="77" t="str">
        <f>IF(A315="","",VLOOKUP(A315,'#材料大全'!A:B,2,FALSE))</f>
        <v/>
      </c>
      <c r="D315" s="79">
        <v>24006</v>
      </c>
      <c r="E315" s="78" t="str">
        <f>VLOOKUP(D315,'#材料大全'!A:B,2,FALSE)</f>
        <v>勇者精华</v>
      </c>
      <c r="F315" s="76">
        <f t="shared" si="1"/>
        <v>450</v>
      </c>
    </row>
    <row r="316" spans="1:6">
      <c r="A316" s="76">
        <v>12021</v>
      </c>
      <c r="B316" s="76">
        <v>2</v>
      </c>
      <c r="C316" s="77" t="str">
        <f>IF(A316="","",VLOOKUP(A316,'#材料大全'!A:B,2,FALSE))</f>
        <v>血棘</v>
      </c>
      <c r="D316" s="79">
        <v>24006</v>
      </c>
      <c r="E316" s="78" t="str">
        <f>VLOOKUP(D316,'#材料大全'!A:B,2,FALSE)</f>
        <v>勇者精华</v>
      </c>
      <c r="F316" s="76">
        <f t="shared" si="1"/>
        <v>200</v>
      </c>
    </row>
    <row r="317" spans="1:6">
      <c r="B317" s="76">
        <v>3</v>
      </c>
      <c r="C317" s="77" t="str">
        <f>IF(A317="","",VLOOKUP(A317,'#材料大全'!A:B,2,FALSE))</f>
        <v/>
      </c>
      <c r="D317" s="79">
        <v>24006</v>
      </c>
      <c r="E317" s="78" t="str">
        <f>VLOOKUP(D317,'#材料大全'!A:B,2,FALSE)</f>
        <v>勇者精华</v>
      </c>
      <c r="F317" s="76">
        <f t="shared" si="1"/>
        <v>450</v>
      </c>
    </row>
    <row r="318" spans="1:6">
      <c r="A318" s="76">
        <v>12022</v>
      </c>
      <c r="B318" s="76">
        <v>2</v>
      </c>
      <c r="C318" s="77" t="str">
        <f>IF(A318="","",VLOOKUP(A318,'#材料大全'!A:B,2,FALSE))</f>
        <v>亡魂之音</v>
      </c>
      <c r="D318" s="79">
        <v>24006</v>
      </c>
      <c r="E318" s="78" t="str">
        <f>VLOOKUP(D318,'#材料大全'!A:B,2,FALSE)</f>
        <v>勇者精华</v>
      </c>
      <c r="F318" s="76">
        <f t="shared" si="1"/>
        <v>200</v>
      </c>
    </row>
    <row r="319" spans="1:6">
      <c r="B319" s="76">
        <v>3</v>
      </c>
      <c r="C319" s="77" t="str">
        <f>IF(A319="","",VLOOKUP(A319,'#材料大全'!A:B,2,FALSE))</f>
        <v/>
      </c>
      <c r="D319" s="79">
        <v>24006</v>
      </c>
      <c r="E319" s="78" t="str">
        <f>VLOOKUP(D319,'#材料大全'!A:B,2,FALSE)</f>
        <v>勇者精华</v>
      </c>
      <c r="F319" s="76">
        <f t="shared" si="1"/>
        <v>450</v>
      </c>
    </row>
    <row r="320" spans="1:6">
      <c r="A320" s="76">
        <v>12023</v>
      </c>
      <c r="B320" s="76">
        <v>2</v>
      </c>
      <c r="C320" s="77" t="str">
        <f>IF(A320="","",VLOOKUP(A320,'#材料大全'!A:B,2,FALSE))</f>
        <v>狂热</v>
      </c>
      <c r="D320" s="79">
        <v>24006</v>
      </c>
      <c r="E320" s="78" t="str">
        <f>VLOOKUP(D320,'#材料大全'!A:B,2,FALSE)</f>
        <v>勇者精华</v>
      </c>
      <c r="F320" s="76">
        <f t="shared" si="1"/>
        <v>200</v>
      </c>
    </row>
    <row r="321" spans="1:6">
      <c r="B321" s="76">
        <v>3</v>
      </c>
      <c r="C321" s="77" t="str">
        <f>IF(A321="","",VLOOKUP(A321,'#材料大全'!A:B,2,FALSE))</f>
        <v/>
      </c>
      <c r="D321" s="79">
        <v>24006</v>
      </c>
      <c r="E321" s="78" t="str">
        <f>VLOOKUP(D321,'#材料大全'!A:B,2,FALSE)</f>
        <v>勇者精华</v>
      </c>
      <c r="F321" s="76">
        <f t="shared" si="1"/>
        <v>450</v>
      </c>
    </row>
    <row r="322" spans="1:6">
      <c r="A322" s="76">
        <v>12024</v>
      </c>
      <c r="B322" s="76">
        <v>2</v>
      </c>
      <c r="C322" s="77" t="str">
        <f>IF(A322="","",VLOOKUP(A322,'#材料大全'!A:B,2,FALSE))</f>
        <v>骷髅水晶法杖</v>
      </c>
      <c r="D322" s="79">
        <v>24006</v>
      </c>
      <c r="E322" s="78" t="str">
        <f>VLOOKUP(D322,'#材料大全'!A:B,2,FALSE)</f>
        <v>勇者精华</v>
      </c>
      <c r="F322" s="76">
        <f t="shared" si="1"/>
        <v>200</v>
      </c>
    </row>
    <row r="323" spans="1:6">
      <c r="B323" s="76">
        <v>3</v>
      </c>
      <c r="C323" s="77" t="str">
        <f>IF(A323="","",VLOOKUP(A323,'#材料大全'!A:B,2,FALSE))</f>
        <v/>
      </c>
      <c r="D323" s="79">
        <v>24006</v>
      </c>
      <c r="E323" s="78" t="str">
        <f>VLOOKUP(D323,'#材料大全'!A:B,2,FALSE)</f>
        <v>勇者精华</v>
      </c>
      <c r="F323" s="76">
        <f t="shared" si="1"/>
        <v>450</v>
      </c>
    </row>
    <row r="324" spans="1:6">
      <c r="A324" s="76">
        <v>12025</v>
      </c>
      <c r="B324" s="76">
        <v>2</v>
      </c>
      <c r="C324" s="77" t="str">
        <f>IF(A324="","",VLOOKUP(A324,'#材料大全'!A:B,2,FALSE))</f>
        <v>战地巨盾</v>
      </c>
      <c r="D324" s="79">
        <v>24006</v>
      </c>
      <c r="E324" s="78" t="str">
        <f>VLOOKUP(D324,'#材料大全'!A:B,2,FALSE)</f>
        <v>勇者精华</v>
      </c>
      <c r="F324" s="76">
        <f t="shared" si="1"/>
        <v>200</v>
      </c>
    </row>
    <row r="325" spans="1:6">
      <c r="B325" s="76">
        <v>3</v>
      </c>
      <c r="C325" s="77" t="str">
        <f>IF(A325="","",VLOOKUP(A325,'#材料大全'!A:B,2,FALSE))</f>
        <v/>
      </c>
      <c r="D325" s="79">
        <v>24006</v>
      </c>
      <c r="E325" s="78" t="str">
        <f>VLOOKUP(D325,'#材料大全'!A:B,2,FALSE)</f>
        <v>勇者精华</v>
      </c>
      <c r="F325" s="76">
        <f t="shared" si="1"/>
        <v>450</v>
      </c>
    </row>
    <row r="326" spans="1:6">
      <c r="A326" s="76">
        <v>12026</v>
      </c>
      <c r="B326" s="76">
        <v>2</v>
      </c>
      <c r="C326" s="77" t="str">
        <f>IF(A326="","",VLOOKUP(A326,'#材料大全'!A:B,2,FALSE))</f>
        <v>复仇之怒</v>
      </c>
      <c r="D326" s="79">
        <v>24006</v>
      </c>
      <c r="E326" s="78" t="str">
        <f>VLOOKUP(D326,'#材料大全'!A:B,2,FALSE)</f>
        <v>勇者精华</v>
      </c>
      <c r="F326" s="76">
        <f t="shared" si="1"/>
        <v>200</v>
      </c>
    </row>
    <row r="327" spans="1:6">
      <c r="B327" s="76">
        <v>3</v>
      </c>
      <c r="C327" s="77" t="str">
        <f>IF(A327="","",VLOOKUP(A327,'#材料大全'!A:B,2,FALSE))</f>
        <v/>
      </c>
      <c r="D327" s="79">
        <v>24006</v>
      </c>
      <c r="E327" s="78" t="str">
        <f>VLOOKUP(D327,'#材料大全'!A:B,2,FALSE)</f>
        <v>勇者精华</v>
      </c>
      <c r="F327" s="76">
        <f t="shared" si="1"/>
        <v>450</v>
      </c>
    </row>
    <row r="328" spans="1:6">
      <c r="A328" s="76">
        <v>12027</v>
      </c>
      <c r="B328" s="76">
        <v>2</v>
      </c>
      <c r="C328" s="77" t="str">
        <f>IF(A328="","",VLOOKUP(A328,'#材料大全'!A:B,2,FALSE))</f>
        <v>龙血壁垒</v>
      </c>
      <c r="D328" s="79">
        <v>24006</v>
      </c>
      <c r="E328" s="78" t="str">
        <f>VLOOKUP(D328,'#材料大全'!A:B,2,FALSE)</f>
        <v>勇者精华</v>
      </c>
      <c r="F328" s="76">
        <f t="shared" si="1"/>
        <v>200</v>
      </c>
    </row>
    <row r="329" spans="1:6">
      <c r="B329" s="76">
        <v>3</v>
      </c>
      <c r="C329" s="77" t="str">
        <f>IF(A329="","",VLOOKUP(A329,'#材料大全'!A:B,2,FALSE))</f>
        <v/>
      </c>
      <c r="D329" s="79">
        <v>24006</v>
      </c>
      <c r="E329" s="78" t="str">
        <f>VLOOKUP(D329,'#材料大全'!A:B,2,FALSE)</f>
        <v>勇者精华</v>
      </c>
      <c r="F329" s="76">
        <f t="shared" si="1"/>
        <v>450</v>
      </c>
    </row>
    <row r="330" spans="1:6">
      <c r="A330" s="76">
        <v>12028</v>
      </c>
      <c r="B330" s="76">
        <v>2</v>
      </c>
      <c r="C330" s="77" t="str">
        <f>IF(A330="","",VLOOKUP(A330,'#材料大全'!A:B,2,FALSE))</f>
        <v>华丽演出的剧本</v>
      </c>
      <c r="D330" s="79">
        <v>24006</v>
      </c>
      <c r="E330" s="78" t="str">
        <f>VLOOKUP(D330,'#材料大全'!A:B,2,FALSE)</f>
        <v>勇者精华</v>
      </c>
      <c r="F330" s="76">
        <f t="shared" si="1"/>
        <v>200</v>
      </c>
    </row>
    <row r="331" spans="1:6">
      <c r="B331" s="76">
        <v>3</v>
      </c>
      <c r="C331" s="77" t="str">
        <f>IF(A331="","",VLOOKUP(A331,'#材料大全'!A:B,2,FALSE))</f>
        <v/>
      </c>
      <c r="D331" s="79">
        <v>24006</v>
      </c>
      <c r="E331" s="78" t="str">
        <f>VLOOKUP(D331,'#材料大全'!A:B,2,FALSE)</f>
        <v>勇者精华</v>
      </c>
      <c r="F331" s="76">
        <f t="shared" si="1"/>
        <v>450</v>
      </c>
    </row>
    <row r="332" spans="1:6">
      <c r="A332" s="76">
        <v>12029</v>
      </c>
      <c r="B332" s="76">
        <v>2</v>
      </c>
      <c r="C332" s="77" t="str">
        <f>IF(A332="","",VLOOKUP(A332,'#材料大全'!A:B,2,FALSE))</f>
        <v>贤者法则</v>
      </c>
      <c r="D332" s="79">
        <v>24006</v>
      </c>
      <c r="E332" s="78" t="str">
        <f>VLOOKUP(D332,'#材料大全'!A:B,2,FALSE)</f>
        <v>勇者精华</v>
      </c>
      <c r="F332" s="76">
        <f t="shared" si="1"/>
        <v>200</v>
      </c>
    </row>
    <row r="333" spans="1:6">
      <c r="B333" s="76">
        <v>3</v>
      </c>
      <c r="C333" s="77" t="str">
        <f>IF(A333="","",VLOOKUP(A333,'#材料大全'!A:B,2,FALSE))</f>
        <v/>
      </c>
      <c r="D333" s="79">
        <v>24006</v>
      </c>
      <c r="E333" s="78" t="str">
        <f>VLOOKUP(D333,'#材料大全'!A:B,2,FALSE)</f>
        <v>勇者精华</v>
      </c>
      <c r="F333" s="76">
        <f t="shared" si="1"/>
        <v>450</v>
      </c>
    </row>
    <row r="334" spans="1:6">
      <c r="A334" s="76">
        <v>12030</v>
      </c>
      <c r="B334" s="76">
        <v>2</v>
      </c>
      <c r="C334" s="77" t="str">
        <f>IF(A334="","",VLOOKUP(A334,'#材料大全'!A:B,2,FALSE))</f>
        <v>旅游攻略全集</v>
      </c>
      <c r="D334" s="79">
        <v>24006</v>
      </c>
      <c r="E334" s="78" t="str">
        <f>VLOOKUP(D334,'#材料大全'!A:B,2,FALSE)</f>
        <v>勇者精华</v>
      </c>
      <c r="F334" s="76">
        <f t="shared" si="1"/>
        <v>200</v>
      </c>
    </row>
    <row r="335" spans="1:6">
      <c r="B335" s="76">
        <v>3</v>
      </c>
      <c r="C335" s="77" t="str">
        <f>IF(A335="","",VLOOKUP(A335,'#材料大全'!A:B,2,FALSE))</f>
        <v/>
      </c>
      <c r="D335" s="79">
        <v>24006</v>
      </c>
      <c r="E335" s="78" t="str">
        <f>VLOOKUP(D335,'#材料大全'!A:B,2,FALSE)</f>
        <v>勇者精华</v>
      </c>
      <c r="F335" s="76">
        <f t="shared" si="1"/>
        <v>450</v>
      </c>
    </row>
    <row r="336" spans="1:6">
      <c r="A336" s="76">
        <v>12101</v>
      </c>
      <c r="B336" s="76">
        <v>2</v>
      </c>
      <c r="C336" s="77" t="str">
        <f>IF(A336="","",VLOOKUP(A336,'#材料大全'!A:B,2,FALSE))</f>
        <v>斗师之枪</v>
      </c>
      <c r="D336" s="79">
        <v>24007</v>
      </c>
      <c r="E336" s="78" t="str">
        <f>VLOOKUP(D336,'#材料大全'!A:B,2,FALSE)</f>
        <v>斗者精华</v>
      </c>
      <c r="F336" s="76">
        <v>50</v>
      </c>
    </row>
    <row r="337" spans="1:6">
      <c r="B337" s="76">
        <v>3</v>
      </c>
      <c r="C337" s="77" t="str">
        <f>IF(A337="","",VLOOKUP(A337,'#材料大全'!A:B,2,FALSE))</f>
        <v/>
      </c>
      <c r="D337" s="79">
        <v>24007</v>
      </c>
      <c r="E337" s="78" t="str">
        <f>VLOOKUP(D337,'#材料大全'!A:B,2,FALSE)</f>
        <v>斗者精华</v>
      </c>
      <c r="F337" s="76">
        <v>100</v>
      </c>
    </row>
    <row r="338" spans="1:6">
      <c r="B338" s="76">
        <v>4</v>
      </c>
      <c r="C338" s="77" t="str">
        <f>IF(A338="","",VLOOKUP(A338,'#材料大全'!A:B,2,FALSE))</f>
        <v/>
      </c>
      <c r="D338" s="79">
        <v>24007</v>
      </c>
      <c r="E338" s="78" t="str">
        <f>VLOOKUP(D338,'#材料大全'!A:B,2,FALSE)</f>
        <v>斗者精华</v>
      </c>
      <c r="F338" s="76">
        <v>150</v>
      </c>
    </row>
    <row r="339" spans="1:6">
      <c r="B339" s="76">
        <v>5</v>
      </c>
      <c r="C339" s="77" t="str">
        <f>IF(A339="","",VLOOKUP(A339,'#材料大全'!A:B,2,FALSE))</f>
        <v/>
      </c>
      <c r="D339" s="79">
        <v>24007</v>
      </c>
      <c r="E339" s="78" t="str">
        <f>VLOOKUP(D339,'#材料大全'!A:B,2,FALSE)</f>
        <v>斗者精华</v>
      </c>
      <c r="F339" s="76">
        <v>200</v>
      </c>
    </row>
    <row r="340" spans="1:6">
      <c r="B340" s="76">
        <v>6</v>
      </c>
      <c r="C340" s="77" t="str">
        <f>IF(A340="","",VLOOKUP(A340,'#材料大全'!A:B,2,FALSE))</f>
        <v/>
      </c>
      <c r="D340" s="79">
        <v>24007</v>
      </c>
      <c r="E340" s="78" t="str">
        <f>VLOOKUP(D340,'#材料大全'!A:B,2,FALSE)</f>
        <v>斗者精华</v>
      </c>
      <c r="F340" s="76">
        <v>300</v>
      </c>
    </row>
    <row r="341" spans="1:6">
      <c r="A341" s="76">
        <v>12102</v>
      </c>
      <c r="B341" s="76">
        <v>2</v>
      </c>
      <c r="C341" s="77" t="str">
        <f>IF(A341="","",VLOOKUP(A341,'#材料大全'!A:B,2,FALSE))</f>
        <v>斗师之刀</v>
      </c>
      <c r="D341" s="79">
        <v>24007</v>
      </c>
      <c r="E341" s="78" t="str">
        <f>VLOOKUP(D341,'#材料大全'!A:B,2,FALSE)</f>
        <v>斗者精华</v>
      </c>
      <c r="F341" s="76">
        <f t="shared" ref="F341:F370" si="2">F336</f>
        <v>50</v>
      </c>
    </row>
    <row r="342" spans="1:6">
      <c r="B342" s="76">
        <v>3</v>
      </c>
      <c r="C342" s="77" t="str">
        <f>IF(A342="","",VLOOKUP(A342,'#材料大全'!A:B,2,FALSE))</f>
        <v/>
      </c>
      <c r="D342" s="79">
        <v>24007</v>
      </c>
      <c r="E342" s="78" t="str">
        <f>VLOOKUP(D342,'#材料大全'!A:B,2,FALSE)</f>
        <v>斗者精华</v>
      </c>
      <c r="F342" s="76">
        <f t="shared" si="2"/>
        <v>100</v>
      </c>
    </row>
    <row r="343" spans="1:6">
      <c r="B343" s="76">
        <v>4</v>
      </c>
      <c r="C343" s="77" t="str">
        <f>IF(A343="","",VLOOKUP(A343,'#材料大全'!A:B,2,FALSE))</f>
        <v/>
      </c>
      <c r="D343" s="79">
        <v>24007</v>
      </c>
      <c r="E343" s="78" t="str">
        <f>VLOOKUP(D343,'#材料大全'!A:B,2,FALSE)</f>
        <v>斗者精华</v>
      </c>
      <c r="F343" s="76">
        <f t="shared" si="2"/>
        <v>150</v>
      </c>
    </row>
    <row r="344" spans="1:6">
      <c r="B344" s="76">
        <v>5</v>
      </c>
      <c r="C344" s="77" t="str">
        <f>IF(A344="","",VLOOKUP(A344,'#材料大全'!A:B,2,FALSE))</f>
        <v/>
      </c>
      <c r="D344" s="79">
        <v>24007</v>
      </c>
      <c r="E344" s="78" t="str">
        <f>VLOOKUP(D344,'#材料大全'!A:B,2,FALSE)</f>
        <v>斗者精华</v>
      </c>
      <c r="F344" s="76">
        <f t="shared" si="2"/>
        <v>200</v>
      </c>
    </row>
    <row r="345" spans="1:6">
      <c r="B345" s="76">
        <v>6</v>
      </c>
      <c r="C345" s="77" t="str">
        <f>IF(A345="","",VLOOKUP(A345,'#材料大全'!A:B,2,FALSE))</f>
        <v/>
      </c>
      <c r="D345" s="79">
        <v>24007</v>
      </c>
      <c r="E345" s="78" t="str">
        <f>VLOOKUP(D345,'#材料大全'!A:B,2,FALSE)</f>
        <v>斗者精华</v>
      </c>
      <c r="F345" s="76">
        <f t="shared" si="2"/>
        <v>300</v>
      </c>
    </row>
    <row r="346" spans="1:6">
      <c r="A346" s="76">
        <v>12103</v>
      </c>
      <c r="B346" s="76">
        <v>2</v>
      </c>
      <c r="C346" s="77" t="str">
        <f>IF(A346="","",VLOOKUP(A346,'#材料大全'!A:B,2,FALSE))</f>
        <v>斗师之弓</v>
      </c>
      <c r="D346" s="79">
        <v>24007</v>
      </c>
      <c r="E346" s="78" t="str">
        <f>VLOOKUP(D346,'#材料大全'!A:B,2,FALSE)</f>
        <v>斗者精华</v>
      </c>
      <c r="F346" s="76">
        <f t="shared" si="2"/>
        <v>50</v>
      </c>
    </row>
    <row r="347" spans="1:6">
      <c r="B347" s="76">
        <v>3</v>
      </c>
      <c r="C347" s="77" t="str">
        <f>IF(A347="","",VLOOKUP(A347,'#材料大全'!A:B,2,FALSE))</f>
        <v/>
      </c>
      <c r="D347" s="79">
        <v>24007</v>
      </c>
      <c r="E347" s="78" t="str">
        <f>VLOOKUP(D347,'#材料大全'!A:B,2,FALSE)</f>
        <v>斗者精华</v>
      </c>
      <c r="F347" s="76">
        <f t="shared" si="2"/>
        <v>100</v>
      </c>
    </row>
    <row r="348" spans="1:6">
      <c r="B348" s="76">
        <v>4</v>
      </c>
      <c r="C348" s="77" t="str">
        <f>IF(A348="","",VLOOKUP(A348,'#材料大全'!A:B,2,FALSE))</f>
        <v/>
      </c>
      <c r="D348" s="79">
        <v>24007</v>
      </c>
      <c r="E348" s="78" t="str">
        <f>VLOOKUP(D348,'#材料大全'!A:B,2,FALSE)</f>
        <v>斗者精华</v>
      </c>
      <c r="F348" s="76">
        <f t="shared" si="2"/>
        <v>150</v>
      </c>
    </row>
    <row r="349" spans="1:6">
      <c r="B349" s="76">
        <v>5</v>
      </c>
      <c r="C349" s="77" t="str">
        <f>IF(A349="","",VLOOKUP(A349,'#材料大全'!A:B,2,FALSE))</f>
        <v/>
      </c>
      <c r="D349" s="79">
        <v>24007</v>
      </c>
      <c r="E349" s="78" t="str">
        <f>VLOOKUP(D349,'#材料大全'!A:B,2,FALSE)</f>
        <v>斗者精华</v>
      </c>
      <c r="F349" s="76">
        <f t="shared" si="2"/>
        <v>200</v>
      </c>
    </row>
    <row r="350" spans="1:6">
      <c r="B350" s="76">
        <v>6</v>
      </c>
      <c r="C350" s="77" t="str">
        <f>IF(A350="","",VLOOKUP(A350,'#材料大全'!A:B,2,FALSE))</f>
        <v/>
      </c>
      <c r="D350" s="79">
        <v>24007</v>
      </c>
      <c r="E350" s="78" t="str">
        <f>VLOOKUP(D350,'#材料大全'!A:B,2,FALSE)</f>
        <v>斗者精华</v>
      </c>
      <c r="F350" s="76">
        <f t="shared" si="2"/>
        <v>300</v>
      </c>
    </row>
    <row r="351" spans="1:6">
      <c r="A351" s="76">
        <v>12104</v>
      </c>
      <c r="B351" s="76">
        <v>2</v>
      </c>
      <c r="C351" s="77" t="str">
        <f>IF(A351="","",VLOOKUP(A351,'#材料大全'!A:B,2,FALSE))</f>
        <v>斗师之盾</v>
      </c>
      <c r="D351" s="79">
        <v>24007</v>
      </c>
      <c r="E351" s="78" t="str">
        <f>VLOOKUP(D351,'#材料大全'!A:B,2,FALSE)</f>
        <v>斗者精华</v>
      </c>
      <c r="F351" s="76">
        <f t="shared" si="2"/>
        <v>50</v>
      </c>
    </row>
    <row r="352" spans="1:6">
      <c r="B352" s="76">
        <v>3</v>
      </c>
      <c r="C352" s="77" t="str">
        <f>IF(A352="","",VLOOKUP(A352,'#材料大全'!A:B,2,FALSE))</f>
        <v/>
      </c>
      <c r="D352" s="79">
        <v>24007</v>
      </c>
      <c r="E352" s="78" t="str">
        <f>VLOOKUP(D352,'#材料大全'!A:B,2,FALSE)</f>
        <v>斗者精华</v>
      </c>
      <c r="F352" s="76">
        <f t="shared" si="2"/>
        <v>100</v>
      </c>
    </row>
    <row r="353" spans="1:6">
      <c r="B353" s="76">
        <v>4</v>
      </c>
      <c r="C353" s="77" t="str">
        <f>IF(A353="","",VLOOKUP(A353,'#材料大全'!A:B,2,FALSE))</f>
        <v/>
      </c>
      <c r="D353" s="79">
        <v>24007</v>
      </c>
      <c r="E353" s="78" t="str">
        <f>VLOOKUP(D353,'#材料大全'!A:B,2,FALSE)</f>
        <v>斗者精华</v>
      </c>
      <c r="F353" s="76">
        <f t="shared" si="2"/>
        <v>150</v>
      </c>
    </row>
    <row r="354" spans="1:6">
      <c r="B354" s="76">
        <v>5</v>
      </c>
      <c r="C354" s="77" t="str">
        <f>IF(A354="","",VLOOKUP(A354,'#材料大全'!A:B,2,FALSE))</f>
        <v/>
      </c>
      <c r="D354" s="79">
        <v>24007</v>
      </c>
      <c r="E354" s="78" t="str">
        <f>VLOOKUP(D354,'#材料大全'!A:B,2,FALSE)</f>
        <v>斗者精华</v>
      </c>
      <c r="F354" s="76">
        <f t="shared" si="2"/>
        <v>200</v>
      </c>
    </row>
    <row r="355" spans="1:6">
      <c r="B355" s="76">
        <v>6</v>
      </c>
      <c r="C355" s="77" t="str">
        <f>IF(A355="","",VLOOKUP(A355,'#材料大全'!A:B,2,FALSE))</f>
        <v/>
      </c>
      <c r="D355" s="79">
        <v>24007</v>
      </c>
      <c r="E355" s="78" t="str">
        <f>VLOOKUP(D355,'#材料大全'!A:B,2,FALSE)</f>
        <v>斗者精华</v>
      </c>
      <c r="F355" s="76">
        <f t="shared" si="2"/>
        <v>300</v>
      </c>
    </row>
    <row r="356" spans="1:6">
      <c r="A356" s="76">
        <v>12105</v>
      </c>
      <c r="B356" s="76">
        <v>2</v>
      </c>
      <c r="C356" s="77" t="str">
        <f>IF(A356="","",VLOOKUP(A356,'#材料大全'!A:B,2,FALSE))</f>
        <v>斗师之匕</v>
      </c>
      <c r="D356" s="79">
        <v>24007</v>
      </c>
      <c r="E356" s="78" t="str">
        <f>VLOOKUP(D356,'#材料大全'!A:B,2,FALSE)</f>
        <v>斗者精华</v>
      </c>
      <c r="F356" s="76">
        <f t="shared" si="2"/>
        <v>50</v>
      </c>
    </row>
    <row r="357" spans="1:6">
      <c r="B357" s="76">
        <v>3</v>
      </c>
      <c r="C357" s="77" t="str">
        <f>IF(A357="","",VLOOKUP(A357,'#材料大全'!A:B,2,FALSE))</f>
        <v/>
      </c>
      <c r="D357" s="79">
        <v>24007</v>
      </c>
      <c r="E357" s="78" t="str">
        <f>VLOOKUP(D357,'#材料大全'!A:B,2,FALSE)</f>
        <v>斗者精华</v>
      </c>
      <c r="F357" s="76">
        <f t="shared" si="2"/>
        <v>100</v>
      </c>
    </row>
    <row r="358" spans="1:6">
      <c r="B358" s="76">
        <v>4</v>
      </c>
      <c r="C358" s="77" t="str">
        <f>IF(A358="","",VLOOKUP(A358,'#材料大全'!A:B,2,FALSE))</f>
        <v/>
      </c>
      <c r="D358" s="79">
        <v>24007</v>
      </c>
      <c r="E358" s="78" t="str">
        <f>VLOOKUP(D358,'#材料大全'!A:B,2,FALSE)</f>
        <v>斗者精华</v>
      </c>
      <c r="F358" s="76">
        <f t="shared" si="2"/>
        <v>150</v>
      </c>
    </row>
    <row r="359" spans="1:6">
      <c r="B359" s="76">
        <v>5</v>
      </c>
      <c r="C359" s="77" t="str">
        <f>IF(A359="","",VLOOKUP(A359,'#材料大全'!A:B,2,FALSE))</f>
        <v/>
      </c>
      <c r="D359" s="79">
        <v>24007</v>
      </c>
      <c r="E359" s="78" t="str">
        <f>VLOOKUP(D359,'#材料大全'!A:B,2,FALSE)</f>
        <v>斗者精华</v>
      </c>
      <c r="F359" s="76">
        <f t="shared" si="2"/>
        <v>200</v>
      </c>
    </row>
    <row r="360" spans="1:6">
      <c r="B360" s="76">
        <v>6</v>
      </c>
      <c r="C360" s="77" t="str">
        <f>IF(A360="","",VLOOKUP(A360,'#材料大全'!A:B,2,FALSE))</f>
        <v/>
      </c>
      <c r="D360" s="79">
        <v>24007</v>
      </c>
      <c r="E360" s="78" t="str">
        <f>VLOOKUP(D360,'#材料大全'!A:B,2,FALSE)</f>
        <v>斗者精华</v>
      </c>
      <c r="F360" s="76">
        <f t="shared" si="2"/>
        <v>300</v>
      </c>
    </row>
    <row r="361" spans="1:6">
      <c r="A361" s="76">
        <v>12106</v>
      </c>
      <c r="B361" s="76">
        <v>2</v>
      </c>
      <c r="C361" s="77" t="str">
        <f>IF(A361="","",VLOOKUP(A361,'#材料大全'!A:B,2,FALSE))</f>
        <v>斗师之杖</v>
      </c>
      <c r="D361" s="79">
        <v>24007</v>
      </c>
      <c r="E361" s="78" t="str">
        <f>VLOOKUP(D361,'#材料大全'!A:B,2,FALSE)</f>
        <v>斗者精华</v>
      </c>
      <c r="F361" s="76">
        <f t="shared" si="2"/>
        <v>50</v>
      </c>
    </row>
    <row r="362" spans="1:6">
      <c r="B362" s="76">
        <v>3</v>
      </c>
      <c r="C362" s="77" t="str">
        <f>IF(A362="","",VLOOKUP(A362,'#材料大全'!A:B,2,FALSE))</f>
        <v/>
      </c>
      <c r="D362" s="79">
        <v>24007</v>
      </c>
      <c r="E362" s="78" t="str">
        <f>VLOOKUP(D362,'#材料大全'!A:B,2,FALSE)</f>
        <v>斗者精华</v>
      </c>
      <c r="F362" s="76">
        <f t="shared" si="2"/>
        <v>100</v>
      </c>
    </row>
    <row r="363" spans="1:6">
      <c r="B363" s="76">
        <v>4</v>
      </c>
      <c r="C363" s="77" t="str">
        <f>IF(A363="","",VLOOKUP(A363,'#材料大全'!A:B,2,FALSE))</f>
        <v/>
      </c>
      <c r="D363" s="79">
        <v>24007</v>
      </c>
      <c r="E363" s="78" t="str">
        <f>VLOOKUP(D363,'#材料大全'!A:B,2,FALSE)</f>
        <v>斗者精华</v>
      </c>
      <c r="F363" s="76">
        <f t="shared" si="2"/>
        <v>150</v>
      </c>
    </row>
    <row r="364" spans="1:6">
      <c r="B364" s="76">
        <v>5</v>
      </c>
      <c r="C364" s="77" t="str">
        <f>IF(A364="","",VLOOKUP(A364,'#材料大全'!A:B,2,FALSE))</f>
        <v/>
      </c>
      <c r="D364" s="79">
        <v>24007</v>
      </c>
      <c r="E364" s="78" t="str">
        <f>VLOOKUP(D364,'#材料大全'!A:B,2,FALSE)</f>
        <v>斗者精华</v>
      </c>
      <c r="F364" s="76">
        <f t="shared" si="2"/>
        <v>200</v>
      </c>
    </row>
    <row r="365" spans="1:6">
      <c r="B365" s="76">
        <v>6</v>
      </c>
      <c r="C365" s="77" t="str">
        <f>IF(A365="","",VLOOKUP(A365,'#材料大全'!A:B,2,FALSE))</f>
        <v/>
      </c>
      <c r="D365" s="79">
        <v>24007</v>
      </c>
      <c r="E365" s="78" t="str">
        <f>VLOOKUP(D365,'#材料大全'!A:B,2,FALSE)</f>
        <v>斗者精华</v>
      </c>
      <c r="F365" s="76">
        <f t="shared" si="2"/>
        <v>300</v>
      </c>
    </row>
    <row r="366" spans="1:6">
      <c r="A366" s="76">
        <v>12107</v>
      </c>
      <c r="B366" s="76">
        <v>2</v>
      </c>
      <c r="C366" s="77" t="str">
        <f>IF(A366="","",VLOOKUP(A366,'#材料大全'!A:B,2,FALSE))</f>
        <v>斗师之书</v>
      </c>
      <c r="D366" s="79">
        <v>24007</v>
      </c>
      <c r="E366" s="78" t="str">
        <f>VLOOKUP(D366,'#材料大全'!A:B,2,FALSE)</f>
        <v>斗者精华</v>
      </c>
      <c r="F366" s="76">
        <f t="shared" si="2"/>
        <v>50</v>
      </c>
    </row>
    <row r="367" spans="1:6">
      <c r="B367" s="76">
        <v>3</v>
      </c>
      <c r="C367" s="77" t="str">
        <f>IF(A367="","",VLOOKUP(A367,'#材料大全'!A:B,2,FALSE))</f>
        <v/>
      </c>
      <c r="D367" s="79">
        <v>24007</v>
      </c>
      <c r="E367" s="78" t="str">
        <f>VLOOKUP(D367,'#材料大全'!A:B,2,FALSE)</f>
        <v>斗者精华</v>
      </c>
      <c r="F367" s="76">
        <f t="shared" si="2"/>
        <v>100</v>
      </c>
    </row>
    <row r="368" spans="1:6">
      <c r="B368" s="76">
        <v>4</v>
      </c>
      <c r="C368" s="77" t="str">
        <f>IF(A368="","",VLOOKUP(A368,'#材料大全'!A:B,2,FALSE))</f>
        <v/>
      </c>
      <c r="D368" s="79">
        <v>24007</v>
      </c>
      <c r="E368" s="78" t="str">
        <f>VLOOKUP(D368,'#材料大全'!A:B,2,FALSE)</f>
        <v>斗者精华</v>
      </c>
      <c r="F368" s="76">
        <f t="shared" si="2"/>
        <v>150</v>
      </c>
    </row>
    <row r="369" spans="1:6">
      <c r="B369" s="76">
        <v>5</v>
      </c>
      <c r="C369" s="77" t="str">
        <f>IF(A369="","",VLOOKUP(A369,'#材料大全'!A:B,2,FALSE))</f>
        <v/>
      </c>
      <c r="D369" s="79">
        <v>24007</v>
      </c>
      <c r="E369" s="78" t="str">
        <f>VLOOKUP(D369,'#材料大全'!A:B,2,FALSE)</f>
        <v>斗者精华</v>
      </c>
      <c r="F369" s="76">
        <f t="shared" si="2"/>
        <v>200</v>
      </c>
    </row>
    <row r="370" spans="1:6">
      <c r="B370" s="76">
        <v>6</v>
      </c>
      <c r="C370" s="77" t="str">
        <f>IF(A370="","",VLOOKUP(A370,'#材料大全'!A:B,2,FALSE))</f>
        <v/>
      </c>
      <c r="D370" s="79">
        <v>24007</v>
      </c>
      <c r="E370" s="78" t="str">
        <f>VLOOKUP(D370,'#材料大全'!A:B,2,FALSE)</f>
        <v>斗者精华</v>
      </c>
      <c r="F370" s="76">
        <f t="shared" si="2"/>
        <v>300</v>
      </c>
    </row>
    <row r="371" spans="1:6">
      <c r="A371" s="76">
        <v>13001</v>
      </c>
      <c r="B371" s="42">
        <v>2</v>
      </c>
      <c r="C371" s="77" t="str">
        <f>IF(A371="","",VLOOKUP(A371,'#材料大全'!A:B,2,FALSE))</f>
        <v>传说之杖杖身</v>
      </c>
      <c r="D371" s="37">
        <v>24023</v>
      </c>
      <c r="E371" s="78" t="str">
        <f>VLOOKUP(D371,'#材料大全'!A:B,2,FALSE)</f>
        <v>杖头</v>
      </c>
      <c r="F371" s="71">
        <v>1</v>
      </c>
    </row>
    <row r="372" spans="1:6">
      <c r="B372" s="42"/>
      <c r="C372" s="77"/>
      <c r="D372" s="37">
        <v>24024</v>
      </c>
      <c r="E372" s="78" t="str">
        <f>VLOOKUP(D372,'#材料大全'!A:B,2,FALSE)</f>
        <v>杖尾</v>
      </c>
      <c r="F372" s="71">
        <v>1</v>
      </c>
    </row>
    <row r="373" spans="1:6">
      <c r="B373" s="42"/>
      <c r="C373" s="77"/>
      <c r="D373" s="37">
        <v>24010</v>
      </c>
      <c r="E373" s="78" t="str">
        <f>VLOOKUP(D373,'#材料大全'!A:B,2,FALSE)</f>
        <v>神话灵魂</v>
      </c>
      <c r="F373" s="71">
        <v>5</v>
      </c>
    </row>
    <row r="374" spans="1:6">
      <c r="C374" s="77" t="str">
        <f>IF(A374="","",VLOOKUP(A374,'#材料大全'!A:B,2,FALSE))</f>
        <v/>
      </c>
      <c r="D374" s="37">
        <v>1001</v>
      </c>
      <c r="E374" s="78" t="str">
        <f>VLOOKUP(D374,'#材料大全'!A:B,2,FALSE)</f>
        <v>金币</v>
      </c>
      <c r="F374" s="71">
        <v>100000</v>
      </c>
    </row>
    <row r="375" spans="1:6">
      <c r="A375" s="76">
        <v>13002</v>
      </c>
      <c r="B375" s="42">
        <v>2</v>
      </c>
      <c r="C375" s="77" t="str">
        <f>IF(A375="","",VLOOKUP(A375,'#材料大全'!A:B,2,FALSE))</f>
        <v>风剑雏形</v>
      </c>
      <c r="D375" s="37">
        <v>24022</v>
      </c>
      <c r="E375" s="78" t="str">
        <f>VLOOKUP(D375,'#材料大全'!A:B,2,FALSE)</f>
        <v>炎魔之核</v>
      </c>
      <c r="F375" s="71">
        <v>10</v>
      </c>
    </row>
    <row r="376" spans="1:6">
      <c r="D376" s="37">
        <v>24010</v>
      </c>
      <c r="E376" s="78" t="str">
        <f>VLOOKUP(D376,'#材料大全'!A:B,2,FALSE)</f>
        <v>神话灵魂</v>
      </c>
      <c r="F376" s="71">
        <v>5</v>
      </c>
    </row>
    <row r="377" spans="1:6">
      <c r="D377" s="37">
        <v>1001</v>
      </c>
      <c r="E377" s="78" t="str">
        <f>VLOOKUP(D377,'#材料大全'!A:B,2,FALSE)</f>
        <v>金币</v>
      </c>
      <c r="F377" s="71">
        <v>100000</v>
      </c>
    </row>
    <row r="378" spans="1:6">
      <c r="A378" s="81">
        <v>15017</v>
      </c>
      <c r="B378" s="81">
        <v>2</v>
      </c>
      <c r="C378" s="77" t="str">
        <f>IF(A378="","",VLOOKUP(A378,'#材料大全'!A:B,2,FALSE))</f>
        <v>法老之扣</v>
      </c>
      <c r="D378" s="79">
        <v>24010</v>
      </c>
      <c r="E378" s="78" t="str">
        <f>VLOOKUP(D378,'#材料大全'!A:B,2,FALSE)</f>
        <v>神话灵魂</v>
      </c>
      <c r="F378" s="78">
        <v>5</v>
      </c>
    </row>
    <row r="379" spans="1:6">
      <c r="A379" s="81"/>
      <c r="B379" s="81"/>
      <c r="C379" s="77" t="str">
        <f>IF(A379="","",VLOOKUP(A379,'#材料大全'!A:B,2,FALSE))</f>
        <v/>
      </c>
      <c r="D379" s="79">
        <v>1003</v>
      </c>
      <c r="E379" s="78" t="str">
        <f>VLOOKUP(D379,'#材料大全'!A:B,2,FALSE)</f>
        <v>魔晶</v>
      </c>
      <c r="F379" s="78">
        <v>20000</v>
      </c>
    </row>
    <row r="380" spans="1:6">
      <c r="A380" s="81"/>
      <c r="B380" s="81"/>
      <c r="C380" s="77" t="str">
        <f>IF(A380="","",VLOOKUP(A380,'#材料大全'!A:B,2,FALSE))</f>
        <v/>
      </c>
      <c r="D380" s="79">
        <v>1005</v>
      </c>
      <c r="E380" s="78" t="str">
        <f>VLOOKUP(D380,'#材料大全'!A:B,2,FALSE)</f>
        <v>荣誉</v>
      </c>
      <c r="F380" s="78">
        <v>10000</v>
      </c>
    </row>
    <row r="381" spans="1:6">
      <c r="A381" s="81"/>
      <c r="B381" s="81"/>
      <c r="C381" s="77" t="str">
        <f>IF(A381="","",VLOOKUP(A381,'#材料大全'!A:B,2,FALSE))</f>
        <v/>
      </c>
      <c r="D381" s="79">
        <v>1001</v>
      </c>
      <c r="E381" s="78" t="str">
        <f>VLOOKUP(D381,'#材料大全'!A:B,2,FALSE)</f>
        <v>金币</v>
      </c>
      <c r="F381" s="78">
        <v>90000</v>
      </c>
    </row>
    <row r="382" spans="1:6">
      <c r="A382" s="81">
        <v>15018</v>
      </c>
      <c r="B382" s="81">
        <v>2</v>
      </c>
      <c r="C382" s="77" t="str">
        <f>IF(A382="","",VLOOKUP(A382,'#材料大全'!A:B,2,FALSE))</f>
        <v>先祖之魂</v>
      </c>
      <c r="D382" s="79">
        <v>24010</v>
      </c>
      <c r="E382" s="78" t="str">
        <f>VLOOKUP(D382,'#材料大全'!A:B,2,FALSE)</f>
        <v>神话灵魂</v>
      </c>
      <c r="F382" s="78">
        <v>5</v>
      </c>
    </row>
    <row r="383" spans="1:6">
      <c r="A383" s="81"/>
      <c r="B383" s="81"/>
      <c r="C383" s="77" t="str">
        <f>IF(A383="","",VLOOKUP(A383,'#材料大全'!A:B,2,FALSE))</f>
        <v/>
      </c>
      <c r="D383" s="79">
        <v>1003</v>
      </c>
      <c r="E383" s="78" t="str">
        <f>VLOOKUP(D383,'#材料大全'!A:B,2,FALSE)</f>
        <v>魔晶</v>
      </c>
      <c r="F383" s="78">
        <v>20000</v>
      </c>
    </row>
    <row r="384" spans="1:6">
      <c r="A384" s="81"/>
      <c r="B384" s="81"/>
      <c r="C384" s="77" t="str">
        <f>IF(A384="","",VLOOKUP(A384,'#材料大全'!A:B,2,FALSE))</f>
        <v/>
      </c>
      <c r="D384" s="79">
        <v>1005</v>
      </c>
      <c r="E384" s="78" t="str">
        <f>VLOOKUP(D384,'#材料大全'!A:B,2,FALSE)</f>
        <v>荣誉</v>
      </c>
      <c r="F384" s="78">
        <v>10000</v>
      </c>
    </row>
    <row r="385" spans="1:6">
      <c r="A385" s="81"/>
      <c r="B385" s="81"/>
      <c r="C385" s="77" t="str">
        <f>IF(A385="","",VLOOKUP(A385,'#材料大全'!A:B,2,FALSE))</f>
        <v/>
      </c>
      <c r="D385" s="79">
        <v>1001</v>
      </c>
      <c r="E385" s="78" t="str">
        <f>VLOOKUP(D385,'#材料大全'!A:B,2,FALSE)</f>
        <v>金币</v>
      </c>
      <c r="F385" s="78">
        <v>90000</v>
      </c>
    </row>
    <row r="386" spans="1:6">
      <c r="A386" s="81">
        <v>15019</v>
      </c>
      <c r="B386" s="81">
        <v>2</v>
      </c>
      <c r="C386" s="77" t="str">
        <f>IF(A386="","",VLOOKUP(A386,'#材料大全'!A:B,2,FALSE))</f>
        <v>石沙之缚</v>
      </c>
      <c r="D386" s="79">
        <v>24010</v>
      </c>
      <c r="E386" s="78" t="str">
        <f>VLOOKUP(D386,'#材料大全'!A:B,2,FALSE)</f>
        <v>神话灵魂</v>
      </c>
      <c r="F386" s="78">
        <v>5</v>
      </c>
    </row>
    <row r="387" spans="1:6">
      <c r="A387" s="81"/>
      <c r="B387" s="81"/>
      <c r="C387" s="77" t="str">
        <f>IF(A387="","",VLOOKUP(A387,'#材料大全'!A:B,2,FALSE))</f>
        <v/>
      </c>
      <c r="D387" s="79">
        <v>1003</v>
      </c>
      <c r="E387" s="78" t="str">
        <f>VLOOKUP(D387,'#材料大全'!A:B,2,FALSE)</f>
        <v>魔晶</v>
      </c>
      <c r="F387" s="78">
        <v>20000</v>
      </c>
    </row>
    <row r="388" spans="1:6">
      <c r="A388" s="81"/>
      <c r="B388" s="81"/>
      <c r="C388" s="77" t="str">
        <f>IF(A388="","",VLOOKUP(A388,'#材料大全'!A:B,2,FALSE))</f>
        <v/>
      </c>
      <c r="D388" s="79">
        <v>1005</v>
      </c>
      <c r="E388" s="78" t="str">
        <f>VLOOKUP(D388,'#材料大全'!A:B,2,FALSE)</f>
        <v>荣誉</v>
      </c>
      <c r="F388" s="78">
        <v>10000</v>
      </c>
    </row>
    <row r="389" spans="1:6">
      <c r="A389" s="81"/>
      <c r="B389" s="81"/>
      <c r="C389" s="77" t="str">
        <f>IF(A389="","",VLOOKUP(A389,'#材料大全'!A:B,2,FALSE))</f>
        <v/>
      </c>
      <c r="D389" s="79">
        <v>1001</v>
      </c>
      <c r="E389" s="78" t="str">
        <f>VLOOKUP(D389,'#材料大全'!A:B,2,FALSE)</f>
        <v>金币</v>
      </c>
      <c r="F389" s="78">
        <v>90000</v>
      </c>
    </row>
    <row r="390" spans="1:6">
      <c r="A390" s="81">
        <v>15020</v>
      </c>
      <c r="B390" s="81">
        <v>2</v>
      </c>
      <c r="C390" s="77" t="str">
        <f>IF(A390="","",VLOOKUP(A390,'#材料大全'!A:B,2,FALSE))</f>
        <v>天穹伊欧斯</v>
      </c>
      <c r="D390" s="79">
        <v>24010</v>
      </c>
      <c r="E390" s="78" t="str">
        <f>VLOOKUP(D390,'#材料大全'!A:B,2,FALSE)</f>
        <v>神话灵魂</v>
      </c>
      <c r="F390" s="78">
        <v>5</v>
      </c>
    </row>
    <row r="391" spans="1:6">
      <c r="A391" s="81"/>
      <c r="B391" s="81"/>
      <c r="C391" s="77" t="str">
        <f>IF(A391="","",VLOOKUP(A391,'#材料大全'!A:B,2,FALSE))</f>
        <v/>
      </c>
      <c r="D391" s="79">
        <v>1003</v>
      </c>
      <c r="E391" s="78" t="str">
        <f>VLOOKUP(D391,'#材料大全'!A:B,2,FALSE)</f>
        <v>魔晶</v>
      </c>
      <c r="F391" s="78">
        <v>20000</v>
      </c>
    </row>
    <row r="392" spans="1:6">
      <c r="A392" s="81"/>
      <c r="B392" s="81"/>
      <c r="C392" s="77" t="str">
        <f>IF(A392="","",VLOOKUP(A392,'#材料大全'!A:B,2,FALSE))</f>
        <v/>
      </c>
      <c r="D392" s="79">
        <v>1005</v>
      </c>
      <c r="E392" s="78" t="str">
        <f>VLOOKUP(D392,'#材料大全'!A:B,2,FALSE)</f>
        <v>荣誉</v>
      </c>
      <c r="F392" s="78">
        <v>10000</v>
      </c>
    </row>
    <row r="393" spans="1:6">
      <c r="A393" s="81"/>
      <c r="B393" s="81"/>
      <c r="C393" s="77" t="str">
        <f>IF(A393="","",VLOOKUP(A393,'#材料大全'!A:B,2,FALSE))</f>
        <v/>
      </c>
      <c r="D393" s="79">
        <v>24015</v>
      </c>
      <c r="E393" s="78" t="str">
        <f>VLOOKUP(D393,'#材料大全'!A:B,2,FALSE)</f>
        <v>黑色龙鳞</v>
      </c>
      <c r="F393" s="71">
        <v>30</v>
      </c>
    </row>
    <row r="394" spans="1:6">
      <c r="A394" s="81"/>
      <c r="B394" s="81"/>
      <c r="C394" s="77" t="str">
        <f>IF(A394="","",VLOOKUP(A394,'#材料大全'!A:B,2,FALSE))</f>
        <v/>
      </c>
      <c r="D394" s="79">
        <v>1001</v>
      </c>
      <c r="E394" s="78" t="str">
        <f>VLOOKUP(D394,'#材料大全'!A:B,2,FALSE)</f>
        <v>金币</v>
      </c>
      <c r="F394" s="78">
        <v>90000</v>
      </c>
    </row>
    <row r="395" spans="1:6">
      <c r="A395" s="81">
        <v>15021</v>
      </c>
      <c r="B395" s="81">
        <v>2</v>
      </c>
      <c r="C395" s="77" t="str">
        <f>IF(A395="","",VLOOKUP(A395,'#材料大全'!A:B,2,FALSE))</f>
        <v>风扬蓝波斯</v>
      </c>
      <c r="D395" s="79">
        <v>24010</v>
      </c>
      <c r="E395" s="78" t="str">
        <f>VLOOKUP(D395,'#材料大全'!A:B,2,FALSE)</f>
        <v>神话灵魂</v>
      </c>
      <c r="F395" s="78">
        <v>5</v>
      </c>
    </row>
    <row r="396" spans="1:6">
      <c r="A396" s="81"/>
      <c r="B396" s="81"/>
      <c r="C396" s="77" t="str">
        <f>IF(A396="","",VLOOKUP(A396,'#材料大全'!A:B,2,FALSE))</f>
        <v/>
      </c>
      <c r="D396" s="79">
        <v>1003</v>
      </c>
      <c r="E396" s="78" t="str">
        <f>VLOOKUP(D396,'#材料大全'!A:B,2,FALSE)</f>
        <v>魔晶</v>
      </c>
      <c r="F396" s="78">
        <v>20000</v>
      </c>
    </row>
    <row r="397" spans="1:6">
      <c r="A397" s="81"/>
      <c r="B397" s="81"/>
      <c r="C397" s="77" t="str">
        <f>IF(A397="","",VLOOKUP(A397,'#材料大全'!A:B,2,FALSE))</f>
        <v/>
      </c>
      <c r="D397" s="79">
        <v>1005</v>
      </c>
      <c r="E397" s="78" t="str">
        <f>VLOOKUP(D397,'#材料大全'!A:B,2,FALSE)</f>
        <v>荣誉</v>
      </c>
      <c r="F397" s="78">
        <v>10000</v>
      </c>
    </row>
    <row r="398" spans="1:6">
      <c r="A398" s="81"/>
      <c r="B398" s="81"/>
      <c r="C398" s="77" t="str">
        <f>IF(A398="","",VLOOKUP(A398,'#材料大全'!A:B,2,FALSE))</f>
        <v/>
      </c>
      <c r="D398" s="79">
        <v>24015</v>
      </c>
      <c r="E398" s="78" t="str">
        <f>VLOOKUP(D398,'#材料大全'!A:B,2,FALSE)</f>
        <v>黑色龙鳞</v>
      </c>
      <c r="F398" s="71">
        <v>30</v>
      </c>
    </row>
    <row r="399" spans="1:6">
      <c r="A399" s="81"/>
      <c r="B399" s="81"/>
      <c r="C399" s="77" t="str">
        <f>IF(A399="","",VLOOKUP(A399,'#材料大全'!A:B,2,FALSE))</f>
        <v/>
      </c>
      <c r="D399" s="79">
        <v>1001</v>
      </c>
      <c r="E399" s="78" t="str">
        <f>VLOOKUP(D399,'#材料大全'!A:B,2,FALSE)</f>
        <v>金币</v>
      </c>
      <c r="F399" s="78">
        <v>90000</v>
      </c>
    </row>
    <row r="400" spans="1:6">
      <c r="A400" s="81">
        <v>15022</v>
      </c>
      <c r="B400" s="81">
        <v>2</v>
      </c>
      <c r="C400" s="77" t="str">
        <f>IF(A400="","",VLOOKUP(A400,'#材料大全'!A:B,2,FALSE))</f>
        <v>地覆戈涅斯</v>
      </c>
      <c r="D400" s="79">
        <v>24010</v>
      </c>
      <c r="E400" s="78" t="str">
        <f>VLOOKUP(D400,'#材料大全'!A:B,2,FALSE)</f>
        <v>神话灵魂</v>
      </c>
      <c r="F400" s="78">
        <v>5</v>
      </c>
    </row>
    <row r="401" spans="1:6">
      <c r="A401" s="81"/>
      <c r="B401" s="81"/>
      <c r="C401" s="77" t="str">
        <f>IF(A401="","",VLOOKUP(A401,'#材料大全'!A:B,2,FALSE))</f>
        <v/>
      </c>
      <c r="D401" s="79">
        <v>1003</v>
      </c>
      <c r="E401" s="78" t="str">
        <f>VLOOKUP(D401,'#材料大全'!A:B,2,FALSE)</f>
        <v>魔晶</v>
      </c>
      <c r="F401" s="78">
        <v>20000</v>
      </c>
    </row>
    <row r="402" spans="1:6">
      <c r="A402" s="81"/>
      <c r="B402" s="81"/>
      <c r="C402" s="77" t="str">
        <f>IF(A402="","",VLOOKUP(A402,'#材料大全'!A:B,2,FALSE))</f>
        <v/>
      </c>
      <c r="D402" s="79">
        <v>1005</v>
      </c>
      <c r="E402" s="78" t="str">
        <f>VLOOKUP(D402,'#材料大全'!A:B,2,FALSE)</f>
        <v>荣誉</v>
      </c>
      <c r="F402" s="78">
        <v>10000</v>
      </c>
    </row>
    <row r="403" spans="1:6">
      <c r="A403" s="81"/>
      <c r="B403" s="81"/>
      <c r="C403" s="77" t="str">
        <f>IF(A403="","",VLOOKUP(A403,'#材料大全'!A:B,2,FALSE))</f>
        <v/>
      </c>
      <c r="D403" s="79">
        <v>24015</v>
      </c>
      <c r="E403" s="78" t="str">
        <f>VLOOKUP(D403,'#材料大全'!A:B,2,FALSE)</f>
        <v>黑色龙鳞</v>
      </c>
      <c r="F403" s="71">
        <v>30</v>
      </c>
    </row>
    <row r="404" spans="1:6">
      <c r="A404" s="81"/>
      <c r="B404" s="81"/>
      <c r="C404" s="77" t="str">
        <f>IF(A404="","",VLOOKUP(A404,'#材料大全'!A:B,2,FALSE))</f>
        <v/>
      </c>
      <c r="D404" s="79">
        <v>1001</v>
      </c>
      <c r="E404" s="78" t="str">
        <f>VLOOKUP(D404,'#材料大全'!A:B,2,FALSE)</f>
        <v>金币</v>
      </c>
      <c r="F404" s="78">
        <v>90000</v>
      </c>
    </row>
    <row r="405" spans="1:6">
      <c r="A405" s="138">
        <v>15026</v>
      </c>
      <c r="B405" s="81">
        <v>2</v>
      </c>
      <c r="C405" s="77" t="str">
        <f>IF(A405="","",VLOOKUP(A405,'#材料大全'!A:B,2,FALSE))</f>
        <v>[火生]彩虹刻面</v>
      </c>
      <c r="D405" s="79">
        <v>24010</v>
      </c>
      <c r="E405" s="78" t="str">
        <f>VLOOKUP(D405,'#材料大全'!A:B,2,FALSE)</f>
        <v>神话灵魂</v>
      </c>
      <c r="F405" s="78">
        <v>5</v>
      </c>
    </row>
    <row r="406" spans="1:6">
      <c r="A406" s="81"/>
      <c r="B406" s="81"/>
      <c r="C406" s="77" t="str">
        <f>IF(A406="","",VLOOKUP(A406,'#材料大全'!A:B,2,FALSE))</f>
        <v/>
      </c>
      <c r="D406" s="79">
        <v>1003</v>
      </c>
      <c r="E406" s="78" t="str">
        <f>VLOOKUP(D406,'#材料大全'!A:B,2,FALSE)</f>
        <v>魔晶</v>
      </c>
      <c r="F406" s="78">
        <v>20000</v>
      </c>
    </row>
    <row r="407" spans="1:6">
      <c r="A407" s="81"/>
      <c r="B407" s="81"/>
      <c r="C407" s="77" t="str">
        <f>IF(A407="","",VLOOKUP(A407,'#材料大全'!A:B,2,FALSE))</f>
        <v/>
      </c>
      <c r="D407" s="79">
        <v>1005</v>
      </c>
      <c r="E407" s="78" t="str">
        <f>VLOOKUP(D407,'#材料大全'!A:B,2,FALSE)</f>
        <v>荣誉</v>
      </c>
      <c r="F407" s="78">
        <v>10000</v>
      </c>
    </row>
    <row r="408" spans="1:6">
      <c r="A408" s="81"/>
      <c r="B408" s="81"/>
      <c r="C408" s="77" t="str">
        <f>IF(A408="","",VLOOKUP(A408,'#材料大全'!A:B,2,FALSE))</f>
        <v/>
      </c>
      <c r="D408" s="79">
        <v>1001</v>
      </c>
      <c r="E408" s="78" t="str">
        <f>VLOOKUP(D408,'#材料大全'!A:B,2,FALSE)</f>
        <v>金币</v>
      </c>
      <c r="F408" s="78">
        <v>90000</v>
      </c>
    </row>
    <row r="409" spans="1:6">
      <c r="A409" s="138">
        <v>15027</v>
      </c>
      <c r="B409" s="81">
        <v>2</v>
      </c>
      <c r="C409" s="77" t="str">
        <f>IF(A409="","",VLOOKUP(A409,'#材料大全'!A:B,2,FALSE))</f>
        <v>[冰生]彩虹刻面</v>
      </c>
      <c r="D409" s="79">
        <v>24010</v>
      </c>
      <c r="E409" s="78" t="str">
        <f>VLOOKUP(D409,'#材料大全'!A:B,2,FALSE)</f>
        <v>神话灵魂</v>
      </c>
      <c r="F409" s="78">
        <v>5</v>
      </c>
    </row>
    <row r="410" spans="1:6">
      <c r="A410" s="81"/>
      <c r="B410" s="81"/>
      <c r="C410" s="77" t="str">
        <f>IF(A410="","",VLOOKUP(A410,'#材料大全'!A:B,2,FALSE))</f>
        <v/>
      </c>
      <c r="D410" s="79">
        <v>1003</v>
      </c>
      <c r="E410" s="78" t="str">
        <f>VLOOKUP(D410,'#材料大全'!A:B,2,FALSE)</f>
        <v>魔晶</v>
      </c>
      <c r="F410" s="78">
        <v>20000</v>
      </c>
    </row>
    <row r="411" spans="1:6">
      <c r="A411" s="81"/>
      <c r="B411" s="81"/>
      <c r="C411" s="77" t="str">
        <f>IF(A411="","",VLOOKUP(A411,'#材料大全'!A:B,2,FALSE))</f>
        <v/>
      </c>
      <c r="D411" s="79">
        <v>1005</v>
      </c>
      <c r="E411" s="78" t="str">
        <f>VLOOKUP(D411,'#材料大全'!A:B,2,FALSE)</f>
        <v>荣誉</v>
      </c>
      <c r="F411" s="78">
        <v>10000</v>
      </c>
    </row>
    <row r="412" spans="1:6">
      <c r="A412" s="81"/>
      <c r="B412" s="81"/>
      <c r="C412" s="77" t="str">
        <f>IF(A412="","",VLOOKUP(A412,'#材料大全'!A:B,2,FALSE))</f>
        <v/>
      </c>
      <c r="D412" s="79">
        <v>1001</v>
      </c>
      <c r="E412" s="78" t="str">
        <f>VLOOKUP(D412,'#材料大全'!A:B,2,FALSE)</f>
        <v>金币</v>
      </c>
      <c r="F412" s="78">
        <v>90000</v>
      </c>
    </row>
    <row r="413" spans="1:6">
      <c r="A413" s="138">
        <v>15028</v>
      </c>
      <c r="B413" s="81">
        <v>2</v>
      </c>
      <c r="C413" s="77" t="str">
        <f>IF(A413="","",VLOOKUP(A413,'#材料大全'!A:B,2,FALSE))</f>
        <v>[光生]彩虹刻面</v>
      </c>
      <c r="D413" s="79">
        <v>24010</v>
      </c>
      <c r="E413" s="78" t="str">
        <f>VLOOKUP(D413,'#材料大全'!A:B,2,FALSE)</f>
        <v>神话灵魂</v>
      </c>
      <c r="F413" s="78">
        <v>5</v>
      </c>
    </row>
    <row r="414" spans="1:6">
      <c r="A414" s="81"/>
      <c r="B414" s="81"/>
      <c r="C414" s="77" t="str">
        <f>IF(A414="","",VLOOKUP(A414,'#材料大全'!A:B,2,FALSE))</f>
        <v/>
      </c>
      <c r="D414" s="79">
        <v>1003</v>
      </c>
      <c r="E414" s="78" t="str">
        <f>VLOOKUP(D414,'#材料大全'!A:B,2,FALSE)</f>
        <v>魔晶</v>
      </c>
      <c r="F414" s="78">
        <v>20000</v>
      </c>
    </row>
    <row r="415" spans="1:6">
      <c r="A415" s="81"/>
      <c r="B415" s="81"/>
      <c r="C415" s="77" t="str">
        <f>IF(A415="","",VLOOKUP(A415,'#材料大全'!A:B,2,FALSE))</f>
        <v/>
      </c>
      <c r="D415" s="79">
        <v>1005</v>
      </c>
      <c r="E415" s="78" t="str">
        <f>VLOOKUP(D415,'#材料大全'!A:B,2,FALSE)</f>
        <v>荣誉</v>
      </c>
      <c r="F415" s="78">
        <v>10000</v>
      </c>
    </row>
    <row r="416" spans="1:6">
      <c r="A416" s="81"/>
      <c r="B416" s="81"/>
      <c r="C416" s="77" t="str">
        <f>IF(A416="","",VLOOKUP(A416,'#材料大全'!A:B,2,FALSE))</f>
        <v/>
      </c>
      <c r="D416" s="79">
        <v>1001</v>
      </c>
      <c r="E416" s="78" t="str">
        <f>VLOOKUP(D416,'#材料大全'!A:B,2,FALSE)</f>
        <v>金币</v>
      </c>
      <c r="F416" s="78">
        <v>90000</v>
      </c>
    </row>
    <row r="417" spans="1:6">
      <c r="A417" s="138">
        <v>15029</v>
      </c>
      <c r="B417" s="81">
        <v>2</v>
      </c>
      <c r="C417" s="77" t="str">
        <f>IF(A417="","",VLOOKUP(A417,'#材料大全'!A:B,2,FALSE))</f>
        <v>[暗生]彩虹刻面</v>
      </c>
      <c r="D417" s="79">
        <v>24010</v>
      </c>
      <c r="E417" s="78" t="str">
        <f>VLOOKUP(D417,'#材料大全'!A:B,2,FALSE)</f>
        <v>神话灵魂</v>
      </c>
      <c r="F417" s="78">
        <v>5</v>
      </c>
    </row>
    <row r="418" spans="1:6">
      <c r="A418" s="81"/>
      <c r="B418" s="81"/>
      <c r="C418" s="77" t="str">
        <f>IF(A418="","",VLOOKUP(A418,'#材料大全'!A:B,2,FALSE))</f>
        <v/>
      </c>
      <c r="D418" s="79">
        <v>1003</v>
      </c>
      <c r="E418" s="78" t="str">
        <f>VLOOKUP(D418,'#材料大全'!A:B,2,FALSE)</f>
        <v>魔晶</v>
      </c>
      <c r="F418" s="78">
        <v>20000</v>
      </c>
    </row>
    <row r="419" spans="1:6">
      <c r="A419" s="81"/>
      <c r="B419" s="81"/>
      <c r="C419" s="77" t="str">
        <f>IF(A419="","",VLOOKUP(A419,'#材料大全'!A:B,2,FALSE))</f>
        <v/>
      </c>
      <c r="D419" s="79">
        <v>1005</v>
      </c>
      <c r="E419" s="78" t="str">
        <f>VLOOKUP(D419,'#材料大全'!A:B,2,FALSE)</f>
        <v>荣誉</v>
      </c>
      <c r="F419" s="78">
        <v>10000</v>
      </c>
    </row>
    <row r="420" spans="1:6">
      <c r="A420" s="81"/>
      <c r="B420" s="81"/>
      <c r="C420" s="77" t="str">
        <f>IF(A420="","",VLOOKUP(A420,'#材料大全'!A:B,2,FALSE))</f>
        <v/>
      </c>
      <c r="D420" s="79">
        <v>1001</v>
      </c>
      <c r="E420" s="78" t="str">
        <f>VLOOKUP(D420,'#材料大全'!A:B,2,FALSE)</f>
        <v>金币</v>
      </c>
      <c r="F420" s="78">
        <v>90000</v>
      </c>
    </row>
    <row r="421" spans="1:6">
      <c r="A421" s="138">
        <v>15030</v>
      </c>
      <c r="B421" s="81">
        <v>2</v>
      </c>
      <c r="C421" s="77" t="str">
        <f>IF(A421="","",VLOOKUP(A421,'#材料大全'!A:B,2,FALSE))</f>
        <v>[火死]彩虹刻面</v>
      </c>
      <c r="D421" s="79">
        <v>24010</v>
      </c>
      <c r="E421" s="78" t="str">
        <f>VLOOKUP(D421,'#材料大全'!A:B,2,FALSE)</f>
        <v>神话灵魂</v>
      </c>
      <c r="F421" s="78">
        <v>5</v>
      </c>
    </row>
    <row r="422" spans="1:6">
      <c r="A422" s="81"/>
      <c r="B422" s="81"/>
      <c r="C422" s="77" t="str">
        <f>IF(A422="","",VLOOKUP(A422,'#材料大全'!A:B,2,FALSE))</f>
        <v/>
      </c>
      <c r="D422" s="79">
        <v>1003</v>
      </c>
      <c r="E422" s="78" t="str">
        <f>VLOOKUP(D422,'#材料大全'!A:B,2,FALSE)</f>
        <v>魔晶</v>
      </c>
      <c r="F422" s="78">
        <v>20000</v>
      </c>
    </row>
    <row r="423" spans="1:6">
      <c r="A423" s="81"/>
      <c r="B423" s="81"/>
      <c r="C423" s="77" t="str">
        <f>IF(A423="","",VLOOKUP(A423,'#材料大全'!A:B,2,FALSE))</f>
        <v/>
      </c>
      <c r="D423" s="79">
        <v>1005</v>
      </c>
      <c r="E423" s="78" t="str">
        <f>VLOOKUP(D423,'#材料大全'!A:B,2,FALSE)</f>
        <v>荣誉</v>
      </c>
      <c r="F423" s="78">
        <v>10000</v>
      </c>
    </row>
    <row r="424" spans="1:6">
      <c r="A424" s="81"/>
      <c r="B424" s="81"/>
      <c r="C424" s="77" t="str">
        <f>IF(A424="","",VLOOKUP(A424,'#材料大全'!A:B,2,FALSE))</f>
        <v/>
      </c>
      <c r="D424" s="79">
        <v>1001</v>
      </c>
      <c r="E424" s="78" t="str">
        <f>VLOOKUP(D424,'#材料大全'!A:B,2,FALSE)</f>
        <v>金币</v>
      </c>
      <c r="F424" s="78">
        <v>90000</v>
      </c>
    </row>
    <row r="425" spans="1:6">
      <c r="A425" s="138">
        <v>15031</v>
      </c>
      <c r="B425" s="81">
        <v>2</v>
      </c>
      <c r="C425" s="77" t="str">
        <f>IF(A425="","",VLOOKUP(A425,'#材料大全'!A:B,2,FALSE))</f>
        <v>[冰死]彩虹刻面</v>
      </c>
      <c r="D425" s="79">
        <v>24010</v>
      </c>
      <c r="E425" s="78" t="str">
        <f>VLOOKUP(D425,'#材料大全'!A:B,2,FALSE)</f>
        <v>神话灵魂</v>
      </c>
      <c r="F425" s="78">
        <v>5</v>
      </c>
    </row>
    <row r="426" spans="1:6">
      <c r="A426" s="81"/>
      <c r="B426" s="81"/>
      <c r="C426" s="77" t="str">
        <f>IF(A426="","",VLOOKUP(A426,'#材料大全'!A:B,2,FALSE))</f>
        <v/>
      </c>
      <c r="D426" s="79">
        <v>1003</v>
      </c>
      <c r="E426" s="78" t="str">
        <f>VLOOKUP(D426,'#材料大全'!A:B,2,FALSE)</f>
        <v>魔晶</v>
      </c>
      <c r="F426" s="78">
        <v>20000</v>
      </c>
    </row>
    <row r="427" spans="1:6">
      <c r="A427" s="81"/>
      <c r="B427" s="81"/>
      <c r="C427" s="77" t="str">
        <f>IF(A427="","",VLOOKUP(A427,'#材料大全'!A:B,2,FALSE))</f>
        <v/>
      </c>
      <c r="D427" s="79">
        <v>1005</v>
      </c>
      <c r="E427" s="78" t="str">
        <f>VLOOKUP(D427,'#材料大全'!A:B,2,FALSE)</f>
        <v>荣誉</v>
      </c>
      <c r="F427" s="78">
        <v>10000</v>
      </c>
    </row>
    <row r="428" spans="1:6">
      <c r="A428" s="81"/>
      <c r="B428" s="81"/>
      <c r="C428" s="77" t="str">
        <f>IF(A428="","",VLOOKUP(A428,'#材料大全'!A:B,2,FALSE))</f>
        <v/>
      </c>
      <c r="D428" s="79">
        <v>1001</v>
      </c>
      <c r="E428" s="78" t="str">
        <f>VLOOKUP(D428,'#材料大全'!A:B,2,FALSE)</f>
        <v>金币</v>
      </c>
      <c r="F428" s="78">
        <v>90000</v>
      </c>
    </row>
    <row r="429" spans="1:6">
      <c r="A429" s="138">
        <v>15032</v>
      </c>
      <c r="B429" s="81">
        <v>2</v>
      </c>
      <c r="C429" s="77" t="str">
        <f>IF(A429="","",VLOOKUP(A429,'#材料大全'!A:B,2,FALSE))</f>
        <v>[光死]彩虹刻面</v>
      </c>
      <c r="D429" s="79">
        <v>24010</v>
      </c>
      <c r="E429" s="78" t="str">
        <f>VLOOKUP(D429,'#材料大全'!A:B,2,FALSE)</f>
        <v>神话灵魂</v>
      </c>
      <c r="F429" s="78">
        <v>5</v>
      </c>
    </row>
    <row r="430" spans="1:6">
      <c r="A430" s="81"/>
      <c r="B430" s="81"/>
      <c r="C430" s="77" t="str">
        <f>IF(A430="","",VLOOKUP(A430,'#材料大全'!A:B,2,FALSE))</f>
        <v/>
      </c>
      <c r="D430" s="79">
        <v>1003</v>
      </c>
      <c r="E430" s="78" t="str">
        <f>VLOOKUP(D430,'#材料大全'!A:B,2,FALSE)</f>
        <v>魔晶</v>
      </c>
      <c r="F430" s="78">
        <v>20000</v>
      </c>
    </row>
    <row r="431" spans="1:6">
      <c r="A431" s="81"/>
      <c r="B431" s="81"/>
      <c r="C431" s="77" t="str">
        <f>IF(A431="","",VLOOKUP(A431,'#材料大全'!A:B,2,FALSE))</f>
        <v/>
      </c>
      <c r="D431" s="79">
        <v>1005</v>
      </c>
      <c r="E431" s="78" t="str">
        <f>VLOOKUP(D431,'#材料大全'!A:B,2,FALSE)</f>
        <v>荣誉</v>
      </c>
      <c r="F431" s="78">
        <v>10000</v>
      </c>
    </row>
    <row r="432" spans="1:6">
      <c r="A432" s="81"/>
      <c r="B432" s="81"/>
      <c r="C432" s="77" t="str">
        <f>IF(A432="","",VLOOKUP(A432,'#材料大全'!A:B,2,FALSE))</f>
        <v/>
      </c>
      <c r="D432" s="79">
        <v>1001</v>
      </c>
      <c r="E432" s="78" t="str">
        <f>VLOOKUP(D432,'#材料大全'!A:B,2,FALSE)</f>
        <v>金币</v>
      </c>
      <c r="F432" s="78">
        <v>90000</v>
      </c>
    </row>
    <row r="433" spans="1:6">
      <c r="A433" s="138">
        <v>15033</v>
      </c>
      <c r="B433" s="81">
        <v>2</v>
      </c>
      <c r="C433" s="77" t="str">
        <f>IF(A433="","",VLOOKUP(A433,'#材料大全'!A:B,2,FALSE))</f>
        <v>[暗死]彩虹刻面</v>
      </c>
      <c r="D433" s="79">
        <v>24010</v>
      </c>
      <c r="E433" s="78" t="str">
        <f>VLOOKUP(D433,'#材料大全'!A:B,2,FALSE)</f>
        <v>神话灵魂</v>
      </c>
      <c r="F433" s="78">
        <v>5</v>
      </c>
    </row>
    <row r="434" spans="1:6">
      <c r="A434" s="81"/>
      <c r="B434" s="81"/>
      <c r="C434" s="77" t="str">
        <f>IF(A434="","",VLOOKUP(A434,'#材料大全'!A:B,2,FALSE))</f>
        <v/>
      </c>
      <c r="D434" s="79">
        <v>1003</v>
      </c>
      <c r="E434" s="78" t="str">
        <f>VLOOKUP(D434,'#材料大全'!A:B,2,FALSE)</f>
        <v>魔晶</v>
      </c>
      <c r="F434" s="78">
        <v>20000</v>
      </c>
    </row>
    <row r="435" spans="1:6">
      <c r="A435" s="81"/>
      <c r="B435" s="81"/>
      <c r="C435" s="77" t="str">
        <f>IF(A435="","",VLOOKUP(A435,'#材料大全'!A:B,2,FALSE))</f>
        <v/>
      </c>
      <c r="D435" s="79">
        <v>1005</v>
      </c>
      <c r="E435" s="78" t="str">
        <f>VLOOKUP(D435,'#材料大全'!A:B,2,FALSE)</f>
        <v>荣誉</v>
      </c>
      <c r="F435" s="78">
        <v>10000</v>
      </c>
    </row>
    <row r="436" spans="1:6">
      <c r="A436" s="81"/>
      <c r="B436" s="81"/>
      <c r="C436" s="77" t="str">
        <f>IF(A436="","",VLOOKUP(A436,'#材料大全'!A:B,2,FALSE))</f>
        <v/>
      </c>
      <c r="D436" s="79">
        <v>1001</v>
      </c>
      <c r="E436" s="78" t="str">
        <f>VLOOKUP(D436,'#材料大全'!A:B,2,FALSE)</f>
        <v>金币</v>
      </c>
      <c r="F436" s="78">
        <v>90000</v>
      </c>
    </row>
    <row r="437" spans="1:6">
      <c r="A437" s="138">
        <v>15034</v>
      </c>
      <c r="B437" s="81">
        <v>2</v>
      </c>
      <c r="C437" s="77" t="str">
        <f>IF(A437="","",VLOOKUP(A437,'#材料大全'!A:B,2,FALSE))</f>
        <v>迪勒瑞姆</v>
      </c>
      <c r="D437" s="79">
        <v>24010</v>
      </c>
      <c r="E437" s="78" t="str">
        <f>VLOOKUP(D437,'#材料大全'!A:B,2,FALSE)</f>
        <v>神话灵魂</v>
      </c>
      <c r="F437" s="78">
        <v>5</v>
      </c>
    </row>
    <row r="438" spans="1:6">
      <c r="A438" s="81"/>
      <c r="B438" s="81"/>
      <c r="C438" s="77" t="str">
        <f>IF(A438="","",VLOOKUP(A438,'#材料大全'!A:B,2,FALSE))</f>
        <v/>
      </c>
      <c r="D438" s="79">
        <v>1003</v>
      </c>
      <c r="E438" s="78" t="str">
        <f>VLOOKUP(D438,'#材料大全'!A:B,2,FALSE)</f>
        <v>魔晶</v>
      </c>
      <c r="F438" s="78">
        <v>20000</v>
      </c>
    </row>
    <row r="439" spans="1:6">
      <c r="A439" s="81"/>
      <c r="B439" s="81"/>
      <c r="C439" s="77" t="str">
        <f>IF(A439="","",VLOOKUP(A439,'#材料大全'!A:B,2,FALSE))</f>
        <v/>
      </c>
      <c r="D439" s="79">
        <v>1005</v>
      </c>
      <c r="E439" s="78" t="str">
        <f>VLOOKUP(D439,'#材料大全'!A:B,2,FALSE)</f>
        <v>荣誉</v>
      </c>
      <c r="F439" s="78">
        <v>10000</v>
      </c>
    </row>
    <row r="440" spans="1:6">
      <c r="A440" s="81"/>
      <c r="B440" s="81"/>
      <c r="C440" s="77" t="str">
        <f>IF(A440="","",VLOOKUP(A440,'#材料大全'!A:B,2,FALSE))</f>
        <v/>
      </c>
      <c r="D440" s="79">
        <v>1001</v>
      </c>
      <c r="E440" s="78" t="str">
        <f>VLOOKUP(D440,'#材料大全'!A:B,2,FALSE)</f>
        <v>金币</v>
      </c>
      <c r="F440" s="78">
        <v>90000</v>
      </c>
    </row>
    <row r="441" spans="1:6">
      <c r="A441" s="138">
        <v>15035</v>
      </c>
      <c r="B441" s="81">
        <v>2</v>
      </c>
      <c r="C441" s="77" t="str">
        <f>IF(A441="","",VLOOKUP(A441,'#材料大全'!A:B,2,FALSE))</f>
        <v>刚毅</v>
      </c>
      <c r="D441" s="79">
        <v>24010</v>
      </c>
      <c r="E441" s="78" t="str">
        <f>VLOOKUP(D441,'#材料大全'!A:B,2,FALSE)</f>
        <v>神话灵魂</v>
      </c>
      <c r="F441" s="78">
        <v>5</v>
      </c>
    </row>
    <row r="442" spans="1:6">
      <c r="A442" s="81"/>
      <c r="B442" s="81"/>
      <c r="C442" s="77" t="str">
        <f>IF(A442="","",VLOOKUP(A442,'#材料大全'!A:B,2,FALSE))</f>
        <v/>
      </c>
      <c r="D442" s="79">
        <v>1003</v>
      </c>
      <c r="E442" s="78" t="str">
        <f>VLOOKUP(D442,'#材料大全'!A:B,2,FALSE)</f>
        <v>魔晶</v>
      </c>
      <c r="F442" s="78">
        <v>20000</v>
      </c>
    </row>
    <row r="443" spans="1:6">
      <c r="A443" s="81"/>
      <c r="B443" s="81"/>
      <c r="C443" s="77" t="str">
        <f>IF(A443="","",VLOOKUP(A443,'#材料大全'!A:B,2,FALSE))</f>
        <v/>
      </c>
      <c r="D443" s="79">
        <v>1005</v>
      </c>
      <c r="E443" s="78" t="str">
        <f>VLOOKUP(D443,'#材料大全'!A:B,2,FALSE)</f>
        <v>荣誉</v>
      </c>
      <c r="F443" s="78">
        <v>10000</v>
      </c>
    </row>
    <row r="444" spans="1:6">
      <c r="A444" s="81"/>
      <c r="B444" s="81"/>
      <c r="C444" s="77" t="str">
        <f>IF(A444="","",VLOOKUP(A444,'#材料大全'!A:B,2,FALSE))</f>
        <v/>
      </c>
      <c r="D444" s="79">
        <v>1001</v>
      </c>
      <c r="E444" s="78" t="str">
        <f>VLOOKUP(D444,'#材料大全'!A:B,2,FALSE)</f>
        <v>金币</v>
      </c>
      <c r="F444" s="78">
        <v>90000</v>
      </c>
    </row>
    <row r="445" spans="1:6">
      <c r="A445" s="138">
        <v>15038</v>
      </c>
      <c r="B445" s="81">
        <v>2</v>
      </c>
      <c r="C445" s="77" t="str">
        <f>IF(A445="","",VLOOKUP(A445,'#材料大全'!A:B,2,FALSE))</f>
        <v>恶魔之赐</v>
      </c>
      <c r="D445" s="79">
        <v>24010</v>
      </c>
      <c r="E445" s="78" t="str">
        <f>VLOOKUP(D445,'#材料大全'!A:B,2,FALSE)</f>
        <v>神话灵魂</v>
      </c>
      <c r="F445" s="78">
        <v>5</v>
      </c>
    </row>
    <row r="446" spans="1:6">
      <c r="A446" s="81"/>
      <c r="B446" s="81"/>
      <c r="C446" s="77" t="str">
        <f>IF(A446="","",VLOOKUP(A446,'#材料大全'!A:B,2,FALSE))</f>
        <v/>
      </c>
      <c r="D446" s="79">
        <v>1003</v>
      </c>
      <c r="E446" s="78" t="str">
        <f>VLOOKUP(D446,'#材料大全'!A:B,2,FALSE)</f>
        <v>魔晶</v>
      </c>
      <c r="F446" s="78">
        <v>20000</v>
      </c>
    </row>
    <row r="447" spans="1:6">
      <c r="A447" s="81"/>
      <c r="B447" s="81"/>
      <c r="C447" s="77" t="str">
        <f>IF(A447="","",VLOOKUP(A447,'#材料大全'!A:B,2,FALSE))</f>
        <v/>
      </c>
      <c r="D447" s="79">
        <v>1005</v>
      </c>
      <c r="E447" s="78" t="str">
        <f>VLOOKUP(D447,'#材料大全'!A:B,2,FALSE)</f>
        <v>荣誉</v>
      </c>
      <c r="F447" s="78">
        <v>10000</v>
      </c>
    </row>
    <row r="448" spans="1:6">
      <c r="A448" s="81"/>
      <c r="B448" s="81"/>
      <c r="C448" s="77" t="str">
        <f>IF(A448="","",VLOOKUP(A448,'#材料大全'!A:B,2,FALSE))</f>
        <v/>
      </c>
      <c r="D448" s="79">
        <v>1001</v>
      </c>
      <c r="E448" s="78" t="str">
        <f>VLOOKUP(D448,'#材料大全'!A:B,2,FALSE)</f>
        <v>金币</v>
      </c>
      <c r="F448" s="78">
        <v>90000</v>
      </c>
    </row>
    <row r="449" spans="1:6">
      <c r="A449" s="138">
        <v>15042</v>
      </c>
      <c r="B449" s="81">
        <v>2</v>
      </c>
      <c r="C449" s="77" t="str">
        <f>IF(A449="","",VLOOKUP(A449,'#材料大全'!A:B,2,FALSE))</f>
        <v>吉永之脸</v>
      </c>
      <c r="D449" s="79">
        <v>24010</v>
      </c>
      <c r="E449" s="78" t="str">
        <f>VLOOKUP(D449,'#材料大全'!A:B,2,FALSE)</f>
        <v>神话灵魂</v>
      </c>
      <c r="F449" s="78">
        <v>5</v>
      </c>
    </row>
    <row r="450" spans="1:6">
      <c r="A450" s="81"/>
      <c r="B450" s="81"/>
      <c r="C450" s="77" t="str">
        <f>IF(A450="","",VLOOKUP(A450,'#材料大全'!A:B,2,FALSE))</f>
        <v/>
      </c>
      <c r="D450" s="79">
        <v>1003</v>
      </c>
      <c r="E450" s="78" t="str">
        <f>VLOOKUP(D450,'#材料大全'!A:B,2,FALSE)</f>
        <v>魔晶</v>
      </c>
      <c r="F450" s="78">
        <v>20000</v>
      </c>
    </row>
    <row r="451" spans="1:6">
      <c r="A451" s="81"/>
      <c r="B451" s="81"/>
      <c r="C451" s="77" t="str">
        <f>IF(A451="","",VLOOKUP(A451,'#材料大全'!A:B,2,FALSE))</f>
        <v/>
      </c>
      <c r="D451" s="79">
        <v>1005</v>
      </c>
      <c r="E451" s="78" t="str">
        <f>VLOOKUP(D451,'#材料大全'!A:B,2,FALSE)</f>
        <v>荣誉</v>
      </c>
      <c r="F451" s="78">
        <v>10000</v>
      </c>
    </row>
    <row r="452" spans="1:6">
      <c r="A452" s="81"/>
      <c r="B452" s="81"/>
      <c r="C452" s="77" t="str">
        <f>IF(A452="","",VLOOKUP(A452,'#材料大全'!A:B,2,FALSE))</f>
        <v/>
      </c>
      <c r="D452" s="79">
        <v>1001</v>
      </c>
      <c r="E452" s="78" t="str">
        <f>VLOOKUP(D452,'#材料大全'!A:B,2,FALSE)</f>
        <v>金币</v>
      </c>
      <c r="F452" s="78">
        <v>90000</v>
      </c>
    </row>
    <row r="453" spans="1:6">
      <c r="A453" s="138">
        <v>15043</v>
      </c>
      <c r="B453" s="81">
        <v>2</v>
      </c>
      <c r="C453" s="77" t="str">
        <f>IF(A453="","",VLOOKUP(A453,'#材料大全'!A:B,2,FALSE))</f>
        <v>威廉的自尊</v>
      </c>
      <c r="D453" s="79">
        <v>24010</v>
      </c>
      <c r="E453" s="78" t="str">
        <f>VLOOKUP(D453,'#材料大全'!A:B,2,FALSE)</f>
        <v>神话灵魂</v>
      </c>
      <c r="F453" s="78">
        <v>5</v>
      </c>
    </row>
    <row r="454" spans="1:6">
      <c r="A454" s="81"/>
      <c r="B454" s="81"/>
      <c r="C454" s="77" t="str">
        <f>IF(A454="","",VLOOKUP(A454,'#材料大全'!A:B,2,FALSE))</f>
        <v/>
      </c>
      <c r="D454" s="79">
        <v>1003</v>
      </c>
      <c r="E454" s="78" t="str">
        <f>VLOOKUP(D454,'#材料大全'!A:B,2,FALSE)</f>
        <v>魔晶</v>
      </c>
      <c r="F454" s="78">
        <v>20000</v>
      </c>
    </row>
    <row r="455" spans="1:6">
      <c r="A455" s="81"/>
      <c r="B455" s="81"/>
      <c r="C455" s="77" t="str">
        <f>IF(A455="","",VLOOKUP(A455,'#材料大全'!A:B,2,FALSE))</f>
        <v/>
      </c>
      <c r="D455" s="79">
        <v>1005</v>
      </c>
      <c r="E455" s="78" t="str">
        <f>VLOOKUP(D455,'#材料大全'!A:B,2,FALSE)</f>
        <v>荣誉</v>
      </c>
      <c r="F455" s="78">
        <v>10000</v>
      </c>
    </row>
    <row r="456" spans="1:6">
      <c r="A456" s="81"/>
      <c r="B456" s="81"/>
      <c r="C456" s="77" t="str">
        <f>IF(A456="","",VLOOKUP(A456,'#材料大全'!A:B,2,FALSE))</f>
        <v/>
      </c>
      <c r="D456" s="79">
        <v>1001</v>
      </c>
      <c r="E456" s="78" t="str">
        <f>VLOOKUP(D456,'#材料大全'!A:B,2,FALSE)</f>
        <v>金币</v>
      </c>
      <c r="F456" s="78">
        <v>90000</v>
      </c>
    </row>
    <row r="457" spans="1:6">
      <c r="A457" s="138">
        <v>15044</v>
      </c>
      <c r="B457" s="81">
        <v>2</v>
      </c>
      <c r="C457" s="77" t="str">
        <f>IF(A457="","",VLOOKUP(A457,'#材料大全'!A:B,2,FALSE))</f>
        <v>马格纳斯之皮</v>
      </c>
      <c r="D457" s="79">
        <v>24010</v>
      </c>
      <c r="E457" s="78" t="str">
        <f>VLOOKUP(D457,'#材料大全'!A:B,2,FALSE)</f>
        <v>神话灵魂</v>
      </c>
      <c r="F457" s="78">
        <v>5</v>
      </c>
    </row>
    <row r="458" spans="1:6">
      <c r="A458" s="81"/>
      <c r="B458" s="81"/>
      <c r="C458" s="77" t="str">
        <f>IF(A458="","",VLOOKUP(A458,'#材料大全'!A:B,2,FALSE))</f>
        <v/>
      </c>
      <c r="D458" s="79">
        <v>1003</v>
      </c>
      <c r="E458" s="78" t="str">
        <f>VLOOKUP(D458,'#材料大全'!A:B,2,FALSE)</f>
        <v>魔晶</v>
      </c>
      <c r="F458" s="78">
        <v>20000</v>
      </c>
    </row>
    <row r="459" spans="1:6">
      <c r="A459" s="81"/>
      <c r="B459" s="81"/>
      <c r="C459" s="77" t="str">
        <f>IF(A459="","",VLOOKUP(A459,'#材料大全'!A:B,2,FALSE))</f>
        <v/>
      </c>
      <c r="D459" s="79">
        <v>1005</v>
      </c>
      <c r="E459" s="78" t="str">
        <f>VLOOKUP(D459,'#材料大全'!A:B,2,FALSE)</f>
        <v>荣誉</v>
      </c>
      <c r="F459" s="78">
        <v>10000</v>
      </c>
    </row>
    <row r="460" spans="1:6">
      <c r="A460" s="81"/>
      <c r="B460" s="81"/>
      <c r="C460" s="77" t="str">
        <f>IF(A460="","",VLOOKUP(A460,'#材料大全'!A:B,2,FALSE))</f>
        <v/>
      </c>
      <c r="D460" s="79">
        <v>1001</v>
      </c>
      <c r="E460" s="78" t="str">
        <f>VLOOKUP(D460,'#材料大全'!A:B,2,FALSE)</f>
        <v>金币</v>
      </c>
      <c r="F460" s="78">
        <v>90000</v>
      </c>
    </row>
    <row r="461" spans="1:6">
      <c r="A461" s="138">
        <v>15045</v>
      </c>
      <c r="B461" s="81">
        <v>2</v>
      </c>
      <c r="C461" s="77" t="str">
        <f>IF(A461="","",VLOOKUP(A461,'#材料大全'!A:B,2,FALSE))</f>
        <v>惠斯坦武装之戒</v>
      </c>
      <c r="D461" s="79">
        <v>24010</v>
      </c>
      <c r="E461" s="78" t="str">
        <f>VLOOKUP(D461,'#材料大全'!A:B,2,FALSE)</f>
        <v>神话灵魂</v>
      </c>
      <c r="F461" s="78">
        <v>5</v>
      </c>
    </row>
    <row r="462" spans="1:6">
      <c r="A462" s="81"/>
      <c r="B462" s="81"/>
      <c r="C462" s="77" t="str">
        <f>IF(A462="","",VLOOKUP(A462,'#材料大全'!A:B,2,FALSE))</f>
        <v/>
      </c>
      <c r="D462" s="79">
        <v>1003</v>
      </c>
      <c r="E462" s="78" t="str">
        <f>VLOOKUP(D462,'#材料大全'!A:B,2,FALSE)</f>
        <v>魔晶</v>
      </c>
      <c r="F462" s="78">
        <v>20000</v>
      </c>
    </row>
    <row r="463" spans="1:6">
      <c r="A463" s="81"/>
      <c r="B463" s="81"/>
      <c r="C463" s="77" t="str">
        <f>IF(A463="","",VLOOKUP(A463,'#材料大全'!A:B,2,FALSE))</f>
        <v/>
      </c>
      <c r="D463" s="79">
        <v>1005</v>
      </c>
      <c r="E463" s="78" t="str">
        <f>VLOOKUP(D463,'#材料大全'!A:B,2,FALSE)</f>
        <v>荣誉</v>
      </c>
      <c r="F463" s="78">
        <v>10000</v>
      </c>
    </row>
    <row r="464" spans="1:6">
      <c r="A464" s="81"/>
      <c r="B464" s="81"/>
      <c r="C464" s="77" t="str">
        <f>IF(A464="","",VLOOKUP(A464,'#材料大全'!A:B,2,FALSE))</f>
        <v/>
      </c>
      <c r="D464" s="79">
        <v>1001</v>
      </c>
      <c r="E464" s="78" t="str">
        <f>VLOOKUP(D464,'#材料大全'!A:B,2,FALSE)</f>
        <v>金币</v>
      </c>
      <c r="F464" s="78">
        <v>90000</v>
      </c>
    </row>
    <row r="465" spans="1:6">
      <c r="A465" s="81">
        <v>15048</v>
      </c>
      <c r="B465" s="81">
        <v>2</v>
      </c>
      <c r="C465" s="77" t="str">
        <f>IF(A465="","",VLOOKUP(A465,'#材料大全'!A:B,2,FALSE))</f>
        <v>斯托拉斯魂</v>
      </c>
      <c r="D465" s="79">
        <v>24011</v>
      </c>
      <c r="E465" s="78" t="str">
        <f>VLOOKUP(D465,'#材料大全'!A:B,2,FALSE)</f>
        <v>无限之石</v>
      </c>
      <c r="F465" s="78">
        <v>800</v>
      </c>
    </row>
    <row r="466" spans="1:6">
      <c r="A466" s="81">
        <v>15049</v>
      </c>
      <c r="B466" s="81">
        <v>2</v>
      </c>
      <c r="C466" s="77" t="str">
        <f>IF(A466="","",VLOOKUP(A466,'#材料大全'!A:B,2,FALSE))</f>
        <v>斯托拉斯壁</v>
      </c>
      <c r="D466" s="79">
        <v>24011</v>
      </c>
      <c r="E466" s="78" t="str">
        <f>VLOOKUP(D466,'#材料大全'!A:B,2,FALSE)</f>
        <v>无限之石</v>
      </c>
      <c r="F466" s="78">
        <v>800</v>
      </c>
    </row>
    <row r="467" spans="1:6">
      <c r="A467" s="81">
        <v>15050</v>
      </c>
      <c r="B467" s="81">
        <v>2</v>
      </c>
      <c r="C467" s="77" t="str">
        <f>IF(A467="","",VLOOKUP(A467,'#材料大全'!A:B,2,FALSE))</f>
        <v>斯托拉斯炎</v>
      </c>
      <c r="D467" s="79">
        <v>24011</v>
      </c>
      <c r="E467" s="78" t="str">
        <f>VLOOKUP(D467,'#材料大全'!A:B,2,FALSE)</f>
        <v>无限之石</v>
      </c>
      <c r="F467" s="78">
        <v>800</v>
      </c>
    </row>
    <row r="468" spans="1:6">
      <c r="A468" s="81">
        <v>15051</v>
      </c>
      <c r="B468" s="81">
        <v>2</v>
      </c>
      <c r="C468" s="77" t="str">
        <f>IF(A468="","",VLOOKUP(A468,'#材料大全'!A:B,2,FALSE))</f>
        <v>波澜</v>
      </c>
      <c r="D468" s="79">
        <v>24011</v>
      </c>
      <c r="E468" s="78" t="str">
        <f>VLOOKUP(D468,'#材料大全'!A:B,2,FALSE)</f>
        <v>无限之石</v>
      </c>
      <c r="F468" s="78">
        <v>1000</v>
      </c>
    </row>
    <row r="469" spans="1:6">
      <c r="A469" s="81">
        <v>15052</v>
      </c>
      <c r="B469" s="81">
        <v>2</v>
      </c>
      <c r="C469" s="77" t="str">
        <f>IF(A469="","",VLOOKUP(A469,'#材料大全'!A:B,2,FALSE))</f>
        <v>水纹</v>
      </c>
      <c r="D469" s="79">
        <v>24011</v>
      </c>
      <c r="E469" s="78" t="str">
        <f>VLOOKUP(D469,'#材料大全'!A:B,2,FALSE)</f>
        <v>无限之石</v>
      </c>
      <c r="F469" s="78">
        <v>1000</v>
      </c>
    </row>
    <row r="470" spans="1:6">
      <c r="A470" s="81">
        <v>15053</v>
      </c>
      <c r="B470" s="81">
        <v>2</v>
      </c>
      <c r="C470" s="77" t="str">
        <f>IF(A470="","",VLOOKUP(A470,'#材料大全'!A:B,2,FALSE))</f>
        <v>怒涛</v>
      </c>
      <c r="D470" s="79">
        <v>24011</v>
      </c>
      <c r="E470" s="78" t="str">
        <f>VLOOKUP(D470,'#材料大全'!A:B,2,FALSE)</f>
        <v>无限之石</v>
      </c>
      <c r="F470" s="78">
        <v>1000</v>
      </c>
    </row>
    <row r="471" spans="1:6">
      <c r="A471" s="45">
        <v>15074</v>
      </c>
      <c r="B471" s="90">
        <v>2</v>
      </c>
      <c r="C471" s="77" t="str">
        <f>IF(A471="","",VLOOKUP(A471,'#材料大全'!A:B,2,FALSE))</f>
        <v>泳池之星</v>
      </c>
      <c r="D471" s="65">
        <v>29003</v>
      </c>
      <c r="E471" s="78" t="str">
        <f>VLOOKUP(D471,'#材料大全'!A:B,2,FALSE)</f>
        <v>夏日水珠</v>
      </c>
      <c r="F471" s="71">
        <v>100</v>
      </c>
    </row>
    <row r="472" spans="1:6">
      <c r="C472" s="77" t="str">
        <f>IF(A472="","",VLOOKUP(A472,'#材料大全'!A:B,2,FALSE))</f>
        <v/>
      </c>
      <c r="D472" s="65">
        <v>1001</v>
      </c>
      <c r="E472" s="78" t="str">
        <f>VLOOKUP(D472,'#材料大全'!A:B,2,FALSE)</f>
        <v>金币</v>
      </c>
      <c r="F472" s="71">
        <v>10000</v>
      </c>
    </row>
    <row r="473" spans="1:6">
      <c r="A473" s="42">
        <v>15075</v>
      </c>
      <c r="B473" s="42">
        <v>2</v>
      </c>
      <c r="C473" s="77" t="str">
        <f>IF(A473="","",VLOOKUP(A473,'#材料大全'!A:B,2,FALSE))</f>
        <v>一根猴吃的葱花油条</v>
      </c>
      <c r="D473" s="79">
        <v>24010</v>
      </c>
      <c r="E473" s="78" t="str">
        <f>VLOOKUP(D473,'#材料大全'!A:B,2,FALSE)</f>
        <v>神话灵魂</v>
      </c>
      <c r="F473" s="78">
        <v>5</v>
      </c>
    </row>
    <row r="474" spans="1:6">
      <c r="C474" s="77" t="str">
        <f>IF(A474="","",VLOOKUP(A474,'#材料大全'!A:B,2,FALSE))</f>
        <v/>
      </c>
      <c r="D474" s="79">
        <v>1003</v>
      </c>
      <c r="E474" s="78" t="str">
        <f>VLOOKUP(D474,'#材料大全'!A:B,2,FALSE)</f>
        <v>魔晶</v>
      </c>
      <c r="F474" s="78">
        <v>20000</v>
      </c>
    </row>
    <row r="475" spans="1:6">
      <c r="C475" s="77" t="str">
        <f>IF(A475="","",VLOOKUP(A475,'#材料大全'!A:B,2,FALSE))</f>
        <v/>
      </c>
      <c r="D475" s="79">
        <v>1005</v>
      </c>
      <c r="E475" s="78" t="str">
        <f>VLOOKUP(D475,'#材料大全'!A:B,2,FALSE)</f>
        <v>荣誉</v>
      </c>
      <c r="F475" s="78">
        <v>10000</v>
      </c>
    </row>
    <row r="476" spans="1:6">
      <c r="C476" s="77" t="str">
        <f>IF(A476="","",VLOOKUP(A476,'#材料大全'!A:B,2,FALSE))</f>
        <v/>
      </c>
      <c r="D476" s="79">
        <v>1001</v>
      </c>
      <c r="E476" s="78" t="str">
        <f>VLOOKUP(D476,'#材料大全'!A:B,2,FALSE)</f>
        <v>金币</v>
      </c>
      <c r="F476" s="78">
        <v>90000</v>
      </c>
    </row>
    <row r="477" spans="1:6">
      <c r="A477" s="76">
        <v>15076</v>
      </c>
      <c r="B477" s="76">
        <v>2</v>
      </c>
      <c r="C477" s="77" t="str">
        <f>IF(A477="","",VLOOKUP(A477,'#材料大全'!A:B,2,FALSE))</f>
        <v>恩底弥翁的启示</v>
      </c>
      <c r="D477" s="65">
        <v>1003</v>
      </c>
      <c r="E477" s="78" t="str">
        <f>VLOOKUP(D477,'#材料大全'!A:B,2,FALSE)</f>
        <v>魔晶</v>
      </c>
      <c r="F477" s="71">
        <v>20000</v>
      </c>
    </row>
    <row r="478" spans="1:6">
      <c r="B478" s="42">
        <v>3</v>
      </c>
      <c r="C478" s="77" t="str">
        <f>IF(A478="","",VLOOKUP(A478,'#材料大全'!A:B,2,FALSE))</f>
        <v/>
      </c>
      <c r="D478" s="65">
        <v>1003</v>
      </c>
      <c r="E478" s="78" t="str">
        <f>VLOOKUP(D478,'#材料大全'!A:B,2,FALSE)</f>
        <v>魔晶</v>
      </c>
      <c r="F478" s="71">
        <v>50000</v>
      </c>
    </row>
    <row r="479" spans="1:6">
      <c r="A479" s="76">
        <v>15077</v>
      </c>
      <c r="B479" s="42">
        <v>2</v>
      </c>
      <c r="C479" s="77" t="str">
        <f>IF(A479="","",VLOOKUP(A479,'#材料大全'!A:B,2,FALSE))</f>
        <v>基基米的指引</v>
      </c>
      <c r="D479" s="65">
        <v>1003</v>
      </c>
      <c r="E479" s="78" t="str">
        <f>VLOOKUP(D479,'#材料大全'!A:B,2,FALSE)</f>
        <v>魔晶</v>
      </c>
      <c r="F479" s="71">
        <v>20000</v>
      </c>
    </row>
    <row r="480" spans="1:6">
      <c r="B480" s="42">
        <v>3</v>
      </c>
      <c r="C480" s="77" t="str">
        <f>IF(A480="","",VLOOKUP(A480,'#材料大全'!A:B,2,FALSE))</f>
        <v/>
      </c>
      <c r="D480" s="65">
        <v>1003</v>
      </c>
      <c r="E480" s="78" t="str">
        <f>VLOOKUP(D480,'#材料大全'!A:B,2,FALSE)</f>
        <v>魔晶</v>
      </c>
      <c r="F480" s="71">
        <v>50000</v>
      </c>
    </row>
    <row r="481" spans="1:6">
      <c r="A481" s="76">
        <v>15078</v>
      </c>
      <c r="B481" s="42">
        <v>2</v>
      </c>
      <c r="C481" s="77" t="str">
        <f>IF(A481="","",VLOOKUP(A481,'#材料大全'!A:B,2,FALSE))</f>
        <v>爱依希铁露的气息</v>
      </c>
      <c r="D481" s="65">
        <v>1003</v>
      </c>
      <c r="E481" s="78" t="str">
        <f>VLOOKUP(D481,'#材料大全'!A:B,2,FALSE)</f>
        <v>魔晶</v>
      </c>
      <c r="F481" s="71">
        <v>20000</v>
      </c>
    </row>
    <row r="482" spans="1:6">
      <c r="B482" s="42">
        <v>3</v>
      </c>
      <c r="C482" s="77" t="str">
        <f>IF(A482="","",VLOOKUP(A482,'#材料大全'!A:B,2,FALSE))</f>
        <v/>
      </c>
      <c r="D482" s="65">
        <v>1003</v>
      </c>
      <c r="E482" s="78" t="str">
        <f>VLOOKUP(D482,'#材料大全'!A:B,2,FALSE)</f>
        <v>魔晶</v>
      </c>
      <c r="F482" s="71">
        <v>50000</v>
      </c>
    </row>
    <row r="483" spans="1:6">
      <c r="A483" s="76">
        <v>15079</v>
      </c>
      <c r="B483" s="76">
        <v>2</v>
      </c>
      <c r="C483" s="77" t="str">
        <f>IF(A483="","",VLOOKUP(A483,'#材料大全'!A:B,2,FALSE))</f>
        <v>沙漠风爆</v>
      </c>
      <c r="D483" s="65">
        <v>29008</v>
      </c>
      <c r="E483" s="78" t="str">
        <f>VLOOKUP(D483,'#材料大全'!A:B,2,FALSE)</f>
        <v>沙漠火药</v>
      </c>
      <c r="F483" s="71">
        <v>100</v>
      </c>
    </row>
    <row r="484" spans="1:6">
      <c r="C484" s="77" t="str">
        <f>IF(A484="","",VLOOKUP(A484,'#材料大全'!A:B,2,FALSE))</f>
        <v/>
      </c>
      <c r="D484" s="65">
        <v>1001</v>
      </c>
      <c r="E484" s="78" t="str">
        <f>VLOOKUP(D484,'#材料大全'!A:B,2,FALSE)</f>
        <v>金币</v>
      </c>
      <c r="F484" s="71">
        <v>10000</v>
      </c>
    </row>
    <row r="485" spans="1:6" s="13" customFormat="1">
      <c r="A485" s="41">
        <v>15081</v>
      </c>
      <c r="B485" s="13">
        <v>2</v>
      </c>
      <c r="C485" s="77" t="str">
        <f>IF(A485="","",VLOOKUP(A485,'#材料大全'!A:B,2,FALSE))</f>
        <v>炼金术师怀表</v>
      </c>
      <c r="D485" s="76">
        <v>1001</v>
      </c>
      <c r="E485" s="78" t="str">
        <f>VLOOKUP(D485,'#材料大全'!A:B,2,FALSE)</f>
        <v>金币</v>
      </c>
      <c r="F485" s="71">
        <v>30000</v>
      </c>
    </row>
    <row r="486" spans="1:6" s="13" customFormat="1">
      <c r="A486" s="41"/>
      <c r="C486" s="77" t="str">
        <f>IF(A486="","",VLOOKUP(A486,'#材料大全'!A:B,2,FALSE))</f>
        <v/>
      </c>
      <c r="D486" s="76">
        <v>24005</v>
      </c>
      <c r="E486" s="78" t="str">
        <f>VLOOKUP(D486,'#材料大全'!A:B,2,FALSE)</f>
        <v>蛮龙心脏</v>
      </c>
      <c r="F486" s="42">
        <v>400</v>
      </c>
    </row>
    <row r="487" spans="1:6">
      <c r="A487" s="81">
        <v>15082</v>
      </c>
      <c r="B487" s="81">
        <v>2</v>
      </c>
      <c r="C487" s="77" t="str">
        <f>IF(A487="","",VLOOKUP(A487,'#材料大全'!A:B,2,FALSE))</f>
        <v>智障阿姨的触手</v>
      </c>
      <c r="D487" s="79">
        <v>24010</v>
      </c>
      <c r="E487" s="78" t="str">
        <f>VLOOKUP(D487,'#材料大全'!A:B,2,FALSE)</f>
        <v>神话灵魂</v>
      </c>
      <c r="F487" s="78">
        <v>5</v>
      </c>
    </row>
    <row r="488" spans="1:6">
      <c r="A488" s="81"/>
      <c r="B488" s="81"/>
      <c r="C488" s="77" t="str">
        <f>IF(A488="","",VLOOKUP(A488,'#材料大全'!A:B,2,FALSE))</f>
        <v/>
      </c>
      <c r="D488" s="79">
        <v>1003</v>
      </c>
      <c r="E488" s="78" t="str">
        <f>VLOOKUP(D488,'#材料大全'!A:B,2,FALSE)</f>
        <v>魔晶</v>
      </c>
      <c r="F488" s="78">
        <v>20000</v>
      </c>
    </row>
    <row r="489" spans="1:6">
      <c r="A489" s="81"/>
      <c r="B489" s="81"/>
      <c r="C489" s="77" t="str">
        <f>IF(A489="","",VLOOKUP(A489,'#材料大全'!A:B,2,FALSE))</f>
        <v/>
      </c>
      <c r="D489" s="79">
        <v>1005</v>
      </c>
      <c r="E489" s="78" t="str">
        <f>VLOOKUP(D489,'#材料大全'!A:B,2,FALSE)</f>
        <v>荣誉</v>
      </c>
      <c r="F489" s="78">
        <v>10000</v>
      </c>
    </row>
    <row r="490" spans="1:6">
      <c r="A490" s="81"/>
      <c r="B490" s="81"/>
      <c r="C490" s="77" t="str">
        <f>IF(A490="","",VLOOKUP(A490,'#材料大全'!A:B,2,FALSE))</f>
        <v/>
      </c>
      <c r="D490" s="79">
        <v>1001</v>
      </c>
      <c r="E490" s="78" t="str">
        <f>VLOOKUP(D490,'#材料大全'!A:B,2,FALSE)</f>
        <v>金币</v>
      </c>
      <c r="F490" s="78">
        <v>90000</v>
      </c>
    </row>
    <row r="491" spans="1:6">
      <c r="A491" s="81">
        <v>15083</v>
      </c>
      <c r="B491" s="81">
        <v>2</v>
      </c>
      <c r="C491" s="77" t="str">
        <f>IF(A491="","",VLOOKUP(A491,'#材料大全'!A:B,2,FALSE))</f>
        <v>万事屋的小黄花</v>
      </c>
      <c r="D491" s="79">
        <v>24010</v>
      </c>
      <c r="E491" s="78" t="str">
        <f>VLOOKUP(D491,'#材料大全'!A:B,2,FALSE)</f>
        <v>神话灵魂</v>
      </c>
      <c r="F491" s="78">
        <v>5</v>
      </c>
    </row>
    <row r="492" spans="1:6">
      <c r="A492" s="81"/>
      <c r="B492" s="81"/>
      <c r="C492" s="77" t="str">
        <f>IF(A492="","",VLOOKUP(A492,'#材料大全'!A:B,2,FALSE))</f>
        <v/>
      </c>
      <c r="D492" s="79">
        <v>1003</v>
      </c>
      <c r="E492" s="78" t="str">
        <f>VLOOKUP(D492,'#材料大全'!A:B,2,FALSE)</f>
        <v>魔晶</v>
      </c>
      <c r="F492" s="78">
        <v>20000</v>
      </c>
    </row>
    <row r="493" spans="1:6">
      <c r="A493" s="81"/>
      <c r="B493" s="81"/>
      <c r="C493" s="77" t="str">
        <f>IF(A493="","",VLOOKUP(A493,'#材料大全'!A:B,2,FALSE))</f>
        <v/>
      </c>
      <c r="D493" s="79">
        <v>1005</v>
      </c>
      <c r="E493" s="78" t="str">
        <f>VLOOKUP(D493,'#材料大全'!A:B,2,FALSE)</f>
        <v>荣誉</v>
      </c>
      <c r="F493" s="78">
        <v>10000</v>
      </c>
    </row>
    <row r="494" spans="1:6">
      <c r="A494" s="81"/>
      <c r="B494" s="81"/>
      <c r="C494" s="77" t="str">
        <f>IF(A494="","",VLOOKUP(A494,'#材料大全'!A:B,2,FALSE))</f>
        <v/>
      </c>
      <c r="D494" s="79">
        <v>1001</v>
      </c>
      <c r="E494" s="78" t="str">
        <f>VLOOKUP(D494,'#材料大全'!A:B,2,FALSE)</f>
        <v>金币</v>
      </c>
      <c r="F494" s="78">
        <v>90000</v>
      </c>
    </row>
    <row r="495" spans="1:6">
      <c r="A495" s="81">
        <v>15084</v>
      </c>
      <c r="B495" s="81">
        <v>2</v>
      </c>
      <c r="C495" s="77" t="str">
        <f>IF(A495="","",VLOOKUP(A495,'#材料大全'!A:B,2,FALSE))</f>
        <v>枫九道的痛苦绝望</v>
      </c>
      <c r="D495" s="79">
        <v>24010</v>
      </c>
      <c r="E495" s="78" t="str">
        <f>VLOOKUP(D495,'#材料大全'!A:B,2,FALSE)</f>
        <v>神话灵魂</v>
      </c>
      <c r="F495" s="78">
        <v>5</v>
      </c>
    </row>
    <row r="496" spans="1:6">
      <c r="A496" s="81"/>
      <c r="B496" s="81"/>
      <c r="C496" s="77" t="str">
        <f>IF(A496="","",VLOOKUP(A496,'#材料大全'!A:B,2,FALSE))</f>
        <v/>
      </c>
      <c r="D496" s="79">
        <v>1003</v>
      </c>
      <c r="E496" s="78" t="str">
        <f>VLOOKUP(D496,'#材料大全'!A:B,2,FALSE)</f>
        <v>魔晶</v>
      </c>
      <c r="F496" s="78">
        <v>20000</v>
      </c>
    </row>
    <row r="497" spans="1:6">
      <c r="A497" s="81"/>
      <c r="B497" s="81"/>
      <c r="C497" s="77" t="str">
        <f>IF(A497="","",VLOOKUP(A497,'#材料大全'!A:B,2,FALSE))</f>
        <v/>
      </c>
      <c r="D497" s="79">
        <v>1005</v>
      </c>
      <c r="E497" s="78" t="str">
        <f>VLOOKUP(D497,'#材料大全'!A:B,2,FALSE)</f>
        <v>荣誉</v>
      </c>
      <c r="F497" s="78">
        <v>10000</v>
      </c>
    </row>
    <row r="498" spans="1:6">
      <c r="A498" s="81"/>
      <c r="B498" s="81"/>
      <c r="C498" s="77" t="str">
        <f>IF(A498="","",VLOOKUP(A498,'#材料大全'!A:B,2,FALSE))</f>
        <v/>
      </c>
      <c r="D498" s="79">
        <v>1001</v>
      </c>
      <c r="E498" s="78" t="str">
        <f>VLOOKUP(D498,'#材料大全'!A:B,2,FALSE)</f>
        <v>金币</v>
      </c>
      <c r="F498" s="78">
        <v>90000</v>
      </c>
    </row>
    <row r="499" spans="1:6">
      <c r="A499" s="76">
        <v>15085</v>
      </c>
      <c r="B499" s="76">
        <v>2</v>
      </c>
      <c r="C499" s="77" t="str">
        <f>IF(A499="","",VLOOKUP(A499,'#材料大全'!A:B,2,FALSE))</f>
        <v>天际霓虹</v>
      </c>
      <c r="D499" s="65">
        <v>29009</v>
      </c>
      <c r="E499" s="78" t="str">
        <f>VLOOKUP(D499,'#材料大全'!A:B,2,FALSE)</f>
        <v>云</v>
      </c>
      <c r="F499" s="71">
        <v>100</v>
      </c>
    </row>
    <row r="500" spans="1:6">
      <c r="C500" s="77" t="str">
        <f>IF(A500="","",VLOOKUP(A500,'#材料大全'!A:B,2,FALSE))</f>
        <v/>
      </c>
      <c r="D500" s="65">
        <v>1001</v>
      </c>
      <c r="E500" s="78" t="str">
        <f>VLOOKUP(D500,'#材料大全'!A:B,2,FALSE)</f>
        <v>金币</v>
      </c>
      <c r="F500" s="71">
        <v>10000</v>
      </c>
    </row>
    <row r="501" spans="1:6">
      <c r="A501" s="76">
        <v>15086</v>
      </c>
      <c r="B501" s="76">
        <v>2</v>
      </c>
      <c r="C501" s="77" t="str">
        <f>IF(A501="","",VLOOKUP(A501,'#材料大全'!A:B,2,FALSE))</f>
        <v>流星火雨</v>
      </c>
      <c r="D501" s="65">
        <v>29013</v>
      </c>
      <c r="E501" s="78" t="str">
        <f>VLOOKUP(D501,'#材料大全'!A:B,2,FALSE)</f>
        <v>陨石</v>
      </c>
      <c r="F501" s="71">
        <v>100</v>
      </c>
    </row>
    <row r="502" spans="1:6">
      <c r="C502" s="77" t="str">
        <f>IF(A502="","",VLOOKUP(A502,'#材料大全'!A:B,2,FALSE))</f>
        <v/>
      </c>
      <c r="D502" s="65">
        <v>1001</v>
      </c>
      <c r="E502" s="78" t="str">
        <f>VLOOKUP(D502,'#材料大全'!A:B,2,FALSE)</f>
        <v>金币</v>
      </c>
      <c r="F502" s="71">
        <v>10000</v>
      </c>
    </row>
    <row r="503" spans="1:6">
      <c r="A503" s="76">
        <v>15087</v>
      </c>
      <c r="B503" s="76">
        <v>2</v>
      </c>
      <c r="C503" s="77" t="str">
        <f>IF(A503="","",VLOOKUP(A503,'#材料大全'!A:B,2,FALSE))</f>
        <v>极寒之冰</v>
      </c>
      <c r="D503" s="65">
        <v>29014</v>
      </c>
      <c r="E503" s="78" t="str">
        <f>VLOOKUP(D503,'#材料大全'!A:B,2,FALSE)</f>
        <v>冰晶</v>
      </c>
      <c r="F503" s="71">
        <v>100</v>
      </c>
    </row>
    <row r="504" spans="1:6">
      <c r="C504" s="77" t="str">
        <f>IF(A504="","",VLOOKUP(A504,'#材料大全'!A:B,2,FALSE))</f>
        <v/>
      </c>
      <c r="D504" s="65">
        <v>1001</v>
      </c>
      <c r="E504" s="78" t="str">
        <f>VLOOKUP(D504,'#材料大全'!A:B,2,FALSE)</f>
        <v>金币</v>
      </c>
      <c r="F504" s="71">
        <v>10000</v>
      </c>
    </row>
    <row r="505" spans="1:6">
      <c r="A505" s="138">
        <v>15088</v>
      </c>
      <c r="B505" s="81">
        <v>2</v>
      </c>
      <c r="C505" s="77" t="str">
        <f>IF(A505="","",VLOOKUP(A505,'#材料大全'!A:B,2,FALSE))</f>
        <v>苹果10袋</v>
      </c>
      <c r="D505" s="79">
        <v>24010</v>
      </c>
      <c r="E505" s="78" t="str">
        <f>VLOOKUP(D505,'#材料大全'!A:B,2,FALSE)</f>
        <v>神话灵魂</v>
      </c>
      <c r="F505" s="78">
        <v>5</v>
      </c>
    </row>
    <row r="506" spans="1:6">
      <c r="A506" s="81"/>
      <c r="B506" s="81"/>
      <c r="C506" s="77" t="str">
        <f>IF(A506="","",VLOOKUP(A506,'#材料大全'!A:B,2,FALSE))</f>
        <v/>
      </c>
      <c r="D506" s="79">
        <v>1003</v>
      </c>
      <c r="E506" s="78" t="str">
        <f>VLOOKUP(D506,'#材料大全'!A:B,2,FALSE)</f>
        <v>魔晶</v>
      </c>
      <c r="F506" s="78">
        <v>20000</v>
      </c>
    </row>
    <row r="507" spans="1:6">
      <c r="A507" s="81"/>
      <c r="B507" s="81"/>
      <c r="C507" s="77" t="str">
        <f>IF(A507="","",VLOOKUP(A507,'#材料大全'!A:B,2,FALSE))</f>
        <v/>
      </c>
      <c r="D507" s="79">
        <v>1005</v>
      </c>
      <c r="E507" s="78" t="str">
        <f>VLOOKUP(D507,'#材料大全'!A:B,2,FALSE)</f>
        <v>荣誉</v>
      </c>
      <c r="F507" s="78">
        <v>10000</v>
      </c>
    </row>
    <row r="508" spans="1:6">
      <c r="A508" s="81"/>
      <c r="B508" s="81"/>
      <c r="C508" s="77" t="str">
        <f>IF(A508="","",VLOOKUP(A508,'#材料大全'!A:B,2,FALSE))</f>
        <v/>
      </c>
      <c r="D508" s="79">
        <v>1001</v>
      </c>
      <c r="E508" s="78" t="str">
        <f>VLOOKUP(D508,'#材料大全'!A:B,2,FALSE)</f>
        <v>金币</v>
      </c>
      <c r="F508" s="78">
        <v>90000</v>
      </c>
    </row>
    <row r="509" spans="1:6">
      <c r="A509" s="138">
        <v>15089</v>
      </c>
      <c r="B509" s="81">
        <v>2</v>
      </c>
      <c r="C509" s="77" t="str">
        <f>IF(A509="","",VLOOKUP(A509,'#材料大全'!A:B,2,FALSE))</f>
        <v>摔不烂的手机</v>
      </c>
      <c r="D509" s="79">
        <v>24010</v>
      </c>
      <c r="E509" s="78" t="str">
        <f>VLOOKUP(D509,'#材料大全'!A:B,2,FALSE)</f>
        <v>神话灵魂</v>
      </c>
      <c r="F509" s="78">
        <v>5</v>
      </c>
    </row>
    <row r="510" spans="1:6">
      <c r="A510" s="81"/>
      <c r="B510" s="81"/>
      <c r="C510" s="77" t="str">
        <f>IF(A510="","",VLOOKUP(A510,'#材料大全'!A:B,2,FALSE))</f>
        <v/>
      </c>
      <c r="D510" s="79">
        <v>1003</v>
      </c>
      <c r="E510" s="78" t="str">
        <f>VLOOKUP(D510,'#材料大全'!A:B,2,FALSE)</f>
        <v>魔晶</v>
      </c>
      <c r="F510" s="78">
        <v>20000</v>
      </c>
    </row>
    <row r="511" spans="1:6">
      <c r="A511" s="81"/>
      <c r="B511" s="81"/>
      <c r="C511" s="77" t="str">
        <f>IF(A511="","",VLOOKUP(A511,'#材料大全'!A:B,2,FALSE))</f>
        <v/>
      </c>
      <c r="D511" s="79">
        <v>1005</v>
      </c>
      <c r="E511" s="78" t="str">
        <f>VLOOKUP(D511,'#材料大全'!A:B,2,FALSE)</f>
        <v>荣誉</v>
      </c>
      <c r="F511" s="78">
        <v>10000</v>
      </c>
    </row>
    <row r="512" spans="1:6">
      <c r="A512" s="81"/>
      <c r="B512" s="81"/>
      <c r="C512" s="77" t="str">
        <f>IF(A512="","",VLOOKUP(A512,'#材料大全'!A:B,2,FALSE))</f>
        <v/>
      </c>
      <c r="D512" s="79">
        <v>1001</v>
      </c>
      <c r="E512" s="78" t="str">
        <f>VLOOKUP(D512,'#材料大全'!A:B,2,FALSE)</f>
        <v>金币</v>
      </c>
      <c r="F512" s="78">
        <v>90000</v>
      </c>
    </row>
    <row r="513" spans="1:6">
      <c r="A513" s="138">
        <v>15090</v>
      </c>
      <c r="B513" s="81">
        <v>2</v>
      </c>
      <c r="C513" s="77" t="str">
        <f>IF(A513="","",VLOOKUP(A513,'#材料大全'!A:B,2,FALSE))</f>
        <v>玲珑塔</v>
      </c>
      <c r="D513" s="79">
        <v>24010</v>
      </c>
      <c r="E513" s="78" t="str">
        <f>VLOOKUP(D513,'#材料大全'!A:B,2,FALSE)</f>
        <v>神话灵魂</v>
      </c>
      <c r="F513" s="78">
        <v>5</v>
      </c>
    </row>
    <row r="514" spans="1:6">
      <c r="A514" s="81"/>
      <c r="B514" s="81"/>
      <c r="C514" s="77" t="str">
        <f>IF(A514="","",VLOOKUP(A514,'#材料大全'!A:B,2,FALSE))</f>
        <v/>
      </c>
      <c r="D514" s="79">
        <v>1003</v>
      </c>
      <c r="E514" s="78" t="str">
        <f>VLOOKUP(D514,'#材料大全'!A:B,2,FALSE)</f>
        <v>魔晶</v>
      </c>
      <c r="F514" s="78">
        <v>20000</v>
      </c>
    </row>
    <row r="515" spans="1:6">
      <c r="A515" s="81"/>
      <c r="B515" s="81"/>
      <c r="C515" s="77" t="str">
        <f>IF(A515="","",VLOOKUP(A515,'#材料大全'!A:B,2,FALSE))</f>
        <v/>
      </c>
      <c r="D515" s="79">
        <v>1005</v>
      </c>
      <c r="E515" s="78" t="str">
        <f>VLOOKUP(D515,'#材料大全'!A:B,2,FALSE)</f>
        <v>荣誉</v>
      </c>
      <c r="F515" s="78">
        <v>10000</v>
      </c>
    </row>
    <row r="516" spans="1:6">
      <c r="A516" s="81"/>
      <c r="B516" s="81"/>
      <c r="C516" s="77" t="str">
        <f>IF(A516="","",VLOOKUP(A516,'#材料大全'!A:B,2,FALSE))</f>
        <v/>
      </c>
      <c r="D516" s="79">
        <v>1001</v>
      </c>
      <c r="E516" s="78" t="str">
        <f>VLOOKUP(D516,'#材料大全'!A:B,2,FALSE)</f>
        <v>金币</v>
      </c>
      <c r="F516" s="78">
        <v>90000</v>
      </c>
    </row>
    <row r="517" spans="1:6">
      <c r="A517" s="138">
        <v>15091</v>
      </c>
      <c r="B517" s="81">
        <v>2</v>
      </c>
      <c r="C517" s="77" t="str">
        <f>IF(A517="","",VLOOKUP(A517,'#材料大全'!A:B,2,FALSE))</f>
        <v>锁魂钵</v>
      </c>
      <c r="D517" s="79">
        <v>24010</v>
      </c>
      <c r="E517" s="78" t="str">
        <f>VLOOKUP(D517,'#材料大全'!A:B,2,FALSE)</f>
        <v>神话灵魂</v>
      </c>
      <c r="F517" s="78">
        <v>5</v>
      </c>
    </row>
    <row r="518" spans="1:6">
      <c r="A518" s="81"/>
      <c r="B518" s="81"/>
      <c r="C518" s="77" t="str">
        <f>IF(A518="","",VLOOKUP(A518,'#材料大全'!A:B,2,FALSE))</f>
        <v/>
      </c>
      <c r="D518" s="79">
        <v>1003</v>
      </c>
      <c r="E518" s="78" t="str">
        <f>VLOOKUP(D518,'#材料大全'!A:B,2,FALSE)</f>
        <v>魔晶</v>
      </c>
      <c r="F518" s="78">
        <v>20000</v>
      </c>
    </row>
    <row r="519" spans="1:6">
      <c r="A519" s="81"/>
      <c r="B519" s="81"/>
      <c r="C519" s="77" t="str">
        <f>IF(A519="","",VLOOKUP(A519,'#材料大全'!A:B,2,FALSE))</f>
        <v/>
      </c>
      <c r="D519" s="79">
        <v>1005</v>
      </c>
      <c r="E519" s="78" t="str">
        <f>VLOOKUP(D519,'#材料大全'!A:B,2,FALSE)</f>
        <v>荣誉</v>
      </c>
      <c r="F519" s="78">
        <v>10000</v>
      </c>
    </row>
    <row r="520" spans="1:6">
      <c r="A520" s="81"/>
      <c r="B520" s="81"/>
      <c r="C520" s="77" t="str">
        <f>IF(A520="","",VLOOKUP(A520,'#材料大全'!A:B,2,FALSE))</f>
        <v/>
      </c>
      <c r="D520" s="79">
        <v>1001</v>
      </c>
      <c r="E520" s="78" t="str">
        <f>VLOOKUP(D520,'#材料大全'!A:B,2,FALSE)</f>
        <v>金币</v>
      </c>
      <c r="F520" s="78">
        <v>90000</v>
      </c>
    </row>
    <row r="521" spans="1:6">
      <c r="A521" s="138">
        <v>15093</v>
      </c>
      <c r="B521" s="81">
        <v>2</v>
      </c>
      <c r="C521" s="77" t="str">
        <f>IF(A521="","",VLOOKUP(A521,'#材料大全'!A:B,2,FALSE))</f>
        <v>骑姐护符</v>
      </c>
      <c r="D521" s="79">
        <v>24010</v>
      </c>
      <c r="E521" s="78" t="str">
        <f>VLOOKUP(D521,'#材料大全'!A:B,2,FALSE)</f>
        <v>神话灵魂</v>
      </c>
      <c r="F521" s="78">
        <v>5</v>
      </c>
    </row>
    <row r="522" spans="1:6">
      <c r="A522" s="81"/>
      <c r="B522" s="81"/>
      <c r="C522" s="77" t="str">
        <f>IF(A522="","",VLOOKUP(A522,'#材料大全'!A:B,2,FALSE))</f>
        <v/>
      </c>
      <c r="D522" s="79">
        <v>1003</v>
      </c>
      <c r="E522" s="78" t="str">
        <f>VLOOKUP(D522,'#材料大全'!A:B,2,FALSE)</f>
        <v>魔晶</v>
      </c>
      <c r="F522" s="78">
        <v>20000</v>
      </c>
    </row>
    <row r="523" spans="1:6">
      <c r="A523" s="81"/>
      <c r="B523" s="81"/>
      <c r="C523" s="77" t="str">
        <f>IF(A523="","",VLOOKUP(A523,'#材料大全'!A:B,2,FALSE))</f>
        <v/>
      </c>
      <c r="D523" s="79">
        <v>1005</v>
      </c>
      <c r="E523" s="78" t="str">
        <f>VLOOKUP(D523,'#材料大全'!A:B,2,FALSE)</f>
        <v>荣誉</v>
      </c>
      <c r="F523" s="78">
        <v>10000</v>
      </c>
    </row>
    <row r="524" spans="1:6">
      <c r="A524" s="81"/>
      <c r="B524" s="81"/>
      <c r="C524" s="77" t="str">
        <f>IF(A524="","",VLOOKUP(A524,'#材料大全'!A:B,2,FALSE))</f>
        <v/>
      </c>
      <c r="D524" s="79">
        <v>1001</v>
      </c>
      <c r="E524" s="78" t="str">
        <f>VLOOKUP(D524,'#材料大全'!A:B,2,FALSE)</f>
        <v>金币</v>
      </c>
      <c r="F524" s="78">
        <v>90000</v>
      </c>
    </row>
    <row r="525" spans="1:6">
      <c r="A525" s="138">
        <v>15094</v>
      </c>
      <c r="B525" s="81">
        <v>2</v>
      </c>
      <c r="C525" s="77" t="str">
        <f>IF(A525="","",VLOOKUP(A525,'#材料大全'!A:B,2,FALSE))</f>
        <v>骑姐之饰</v>
      </c>
      <c r="D525" s="79">
        <v>24010</v>
      </c>
      <c r="E525" s="78" t="str">
        <f>VLOOKUP(D525,'#材料大全'!A:B,2,FALSE)</f>
        <v>神话灵魂</v>
      </c>
      <c r="F525" s="78">
        <v>5</v>
      </c>
    </row>
    <row r="526" spans="1:6">
      <c r="A526" s="81"/>
      <c r="B526" s="81"/>
      <c r="C526" s="77" t="str">
        <f>IF(A526="","",VLOOKUP(A526,'#材料大全'!A:B,2,FALSE))</f>
        <v/>
      </c>
      <c r="D526" s="79">
        <v>1003</v>
      </c>
      <c r="E526" s="78" t="str">
        <f>VLOOKUP(D526,'#材料大全'!A:B,2,FALSE)</f>
        <v>魔晶</v>
      </c>
      <c r="F526" s="78">
        <v>20000</v>
      </c>
    </row>
    <row r="527" spans="1:6">
      <c r="A527" s="81"/>
      <c r="B527" s="81"/>
      <c r="C527" s="77" t="str">
        <f>IF(A527="","",VLOOKUP(A527,'#材料大全'!A:B,2,FALSE))</f>
        <v/>
      </c>
      <c r="D527" s="79">
        <v>1005</v>
      </c>
      <c r="E527" s="78" t="str">
        <f>VLOOKUP(D527,'#材料大全'!A:B,2,FALSE)</f>
        <v>荣誉</v>
      </c>
      <c r="F527" s="78">
        <v>10000</v>
      </c>
    </row>
    <row r="528" spans="1:6">
      <c r="A528" s="81"/>
      <c r="B528" s="81"/>
      <c r="C528" s="77" t="str">
        <f>IF(A528="","",VLOOKUP(A528,'#材料大全'!A:B,2,FALSE))</f>
        <v/>
      </c>
      <c r="D528" s="79">
        <v>1001</v>
      </c>
      <c r="E528" s="78" t="str">
        <f>VLOOKUP(D528,'#材料大全'!A:B,2,FALSE)</f>
        <v>金币</v>
      </c>
      <c r="F528" s="78">
        <v>90000</v>
      </c>
    </row>
    <row r="529" spans="1:6">
      <c r="A529" s="81">
        <v>15095</v>
      </c>
      <c r="B529" s="81">
        <v>2</v>
      </c>
      <c r="C529" s="77" t="str">
        <f>IF(A529="","",VLOOKUP(A529,'#材料大全'!A:B,2,FALSE))</f>
        <v>紫色闪电</v>
      </c>
      <c r="D529" s="65">
        <v>29022</v>
      </c>
      <c r="E529" s="78" t="str">
        <f>VLOOKUP(D529,'#材料大全'!A:B,2,FALSE)</f>
        <v>雷电之核</v>
      </c>
      <c r="F529" s="71">
        <v>100</v>
      </c>
    </row>
    <row r="530" spans="1:6">
      <c r="A530" s="81"/>
      <c r="B530" s="81"/>
      <c r="C530" s="77" t="str">
        <f>IF(A530="","",VLOOKUP(A530,'#材料大全'!A:B,2,FALSE))</f>
        <v/>
      </c>
      <c r="D530" s="65">
        <v>1001</v>
      </c>
      <c r="E530" s="78" t="str">
        <f>VLOOKUP(D530,'#材料大全'!A:B,2,FALSE)</f>
        <v>金币</v>
      </c>
      <c r="F530" s="71">
        <v>10000</v>
      </c>
    </row>
    <row r="531" spans="1:6">
      <c r="A531" s="81">
        <v>15098</v>
      </c>
      <c r="B531" s="81">
        <v>2</v>
      </c>
      <c r="C531" s="77" t="str">
        <f>IF(A531="","",VLOOKUP(A531,'#材料大全'!A:B,2,FALSE))</f>
        <v>光明之心</v>
      </c>
      <c r="D531" s="65">
        <v>29023</v>
      </c>
      <c r="E531" s="78" t="str">
        <f>VLOOKUP(D531,'#材料大全'!A:B,2,FALSE)</f>
        <v>光明之核</v>
      </c>
      <c r="F531" s="71">
        <v>100</v>
      </c>
    </row>
    <row r="532" spans="1:6">
      <c r="A532" s="81"/>
      <c r="B532" s="81"/>
      <c r="C532" s="77" t="str">
        <f>IF(A532="","",VLOOKUP(A532,'#材料大全'!A:B,2,FALSE))</f>
        <v/>
      </c>
      <c r="D532" s="65">
        <v>1001</v>
      </c>
      <c r="E532" s="78" t="str">
        <f>VLOOKUP(D532,'#材料大全'!A:B,2,FALSE)</f>
        <v>金币</v>
      </c>
      <c r="F532" s="71">
        <v>10000</v>
      </c>
    </row>
    <row r="533" spans="1:6">
      <c r="A533" s="81">
        <v>15099</v>
      </c>
      <c r="B533" s="81">
        <v>2</v>
      </c>
      <c r="C533" s="77" t="str">
        <f>IF(A533="","",VLOOKUP(A533,'#材料大全'!A:B,2,FALSE))</f>
        <v>暗黑之心</v>
      </c>
      <c r="D533" s="65">
        <v>29024</v>
      </c>
      <c r="E533" s="78" t="str">
        <f>VLOOKUP(D533,'#材料大全'!A:B,2,FALSE)</f>
        <v>黑暗之核</v>
      </c>
      <c r="F533" s="71">
        <v>100</v>
      </c>
    </row>
    <row r="534" spans="1:6">
      <c r="A534" s="81"/>
      <c r="B534" s="81"/>
      <c r="C534" s="77" t="str">
        <f>IF(A534="","",VLOOKUP(A534,'#材料大全'!A:B,2,FALSE))</f>
        <v/>
      </c>
      <c r="D534" s="65">
        <v>1001</v>
      </c>
      <c r="E534" s="78" t="str">
        <f>VLOOKUP(D534,'#材料大全'!A:B,2,FALSE)</f>
        <v>金币</v>
      </c>
      <c r="F534" s="71">
        <v>10000</v>
      </c>
    </row>
    <row r="535" spans="1:6">
      <c r="A535" s="81">
        <v>15100</v>
      </c>
      <c r="B535" s="81">
        <v>2</v>
      </c>
      <c r="C535" s="77" t="str">
        <f>IF(A535="","",VLOOKUP(A535,'#材料大全'!A:B,2,FALSE))</f>
        <v>大地守护</v>
      </c>
      <c r="D535" s="65">
        <v>29025</v>
      </c>
      <c r="E535" s="78" t="str">
        <f>VLOOKUP(D535,'#材料大全'!A:B,2,FALSE)</f>
        <v>大地之核</v>
      </c>
      <c r="F535" s="71">
        <v>100</v>
      </c>
    </row>
    <row r="536" spans="1:6">
      <c r="A536" s="81"/>
      <c r="B536" s="81"/>
      <c r="C536" s="77" t="str">
        <f>IF(A536="","",VLOOKUP(A536,'#材料大全'!A:B,2,FALSE))</f>
        <v/>
      </c>
      <c r="D536" s="65">
        <v>1001</v>
      </c>
      <c r="E536" s="78" t="str">
        <f>VLOOKUP(D536,'#材料大全'!A:B,2,FALSE)</f>
        <v>金币</v>
      </c>
      <c r="F536" s="71">
        <v>10000</v>
      </c>
    </row>
    <row r="537" spans="1:6">
      <c r="A537" s="81">
        <v>15101</v>
      </c>
      <c r="B537" s="81">
        <v>2</v>
      </c>
      <c r="C537" s="77" t="str">
        <f>IF(A537="","",VLOOKUP(A537,'#材料大全'!A:B,2,FALSE))</f>
        <v>聪聪君的方方盔</v>
      </c>
      <c r="D537" s="79">
        <v>24010</v>
      </c>
      <c r="E537" s="78" t="str">
        <f>VLOOKUP(D537,'#材料大全'!A:B,2,FALSE)</f>
        <v>神话灵魂</v>
      </c>
      <c r="F537" s="78">
        <v>5</v>
      </c>
    </row>
    <row r="538" spans="1:6">
      <c r="A538" s="81"/>
      <c r="B538" s="81"/>
      <c r="C538" s="77" t="str">
        <f>IF(A538="","",VLOOKUP(A538,'#材料大全'!A:B,2,FALSE))</f>
        <v/>
      </c>
      <c r="D538" s="79">
        <v>1003</v>
      </c>
      <c r="E538" s="78" t="str">
        <f>VLOOKUP(D538,'#材料大全'!A:B,2,FALSE)</f>
        <v>魔晶</v>
      </c>
      <c r="F538" s="78">
        <v>20000</v>
      </c>
    </row>
    <row r="539" spans="1:6">
      <c r="A539" s="81"/>
      <c r="B539" s="81"/>
      <c r="C539" s="77" t="str">
        <f>IF(A539="","",VLOOKUP(A539,'#材料大全'!A:B,2,FALSE))</f>
        <v/>
      </c>
      <c r="D539" s="79">
        <v>1005</v>
      </c>
      <c r="E539" s="78" t="str">
        <f>VLOOKUP(D539,'#材料大全'!A:B,2,FALSE)</f>
        <v>荣誉</v>
      </c>
      <c r="F539" s="78">
        <v>10000</v>
      </c>
    </row>
    <row r="540" spans="1:6">
      <c r="A540" s="81"/>
      <c r="B540" s="81"/>
      <c r="C540" s="77" t="str">
        <f>IF(A540="","",VLOOKUP(A540,'#材料大全'!A:B,2,FALSE))</f>
        <v/>
      </c>
      <c r="D540" s="79">
        <v>1001</v>
      </c>
      <c r="E540" s="78" t="str">
        <f>VLOOKUP(D540,'#材料大全'!A:B,2,FALSE)</f>
        <v>金币</v>
      </c>
      <c r="F540" s="78">
        <v>90000</v>
      </c>
    </row>
    <row r="541" spans="1:6">
      <c r="A541" s="81">
        <v>15102</v>
      </c>
      <c r="B541" s="81">
        <v>2</v>
      </c>
      <c r="C541" s="77" t="str">
        <f>IF(A541="","",VLOOKUP(A541,'#材料大全'!A:B,2,FALSE))</f>
        <v>聪聪君的帅帅甲</v>
      </c>
      <c r="D541" s="79">
        <v>24010</v>
      </c>
      <c r="E541" s="78" t="str">
        <f>VLOOKUP(D541,'#材料大全'!A:B,2,FALSE)</f>
        <v>神话灵魂</v>
      </c>
      <c r="F541" s="78">
        <v>5</v>
      </c>
    </row>
    <row r="542" spans="1:6">
      <c r="A542" s="81"/>
      <c r="B542" s="81"/>
      <c r="C542" s="77" t="str">
        <f>IF(A542="","",VLOOKUP(A542,'#材料大全'!A:B,2,FALSE))</f>
        <v/>
      </c>
      <c r="D542" s="79">
        <v>1003</v>
      </c>
      <c r="E542" s="78" t="str">
        <f>VLOOKUP(D542,'#材料大全'!A:B,2,FALSE)</f>
        <v>魔晶</v>
      </c>
      <c r="F542" s="78">
        <v>20000</v>
      </c>
    </row>
    <row r="543" spans="1:6">
      <c r="A543" s="81"/>
      <c r="B543" s="81"/>
      <c r="C543" s="77" t="str">
        <f>IF(A543="","",VLOOKUP(A543,'#材料大全'!A:B,2,FALSE))</f>
        <v/>
      </c>
      <c r="D543" s="79">
        <v>1005</v>
      </c>
      <c r="E543" s="78" t="str">
        <f>VLOOKUP(D543,'#材料大全'!A:B,2,FALSE)</f>
        <v>荣誉</v>
      </c>
      <c r="F543" s="78">
        <v>10000</v>
      </c>
    </row>
    <row r="544" spans="1:6">
      <c r="A544" s="81"/>
      <c r="B544" s="81"/>
      <c r="C544" s="77" t="str">
        <f>IF(A544="","",VLOOKUP(A544,'#材料大全'!A:B,2,FALSE))</f>
        <v/>
      </c>
      <c r="D544" s="79">
        <v>1001</v>
      </c>
      <c r="E544" s="78" t="str">
        <f>VLOOKUP(D544,'#材料大全'!A:B,2,FALSE)</f>
        <v>金币</v>
      </c>
      <c r="F544" s="78">
        <v>90000</v>
      </c>
    </row>
    <row r="545" spans="1:6">
      <c r="A545" s="81">
        <v>15103</v>
      </c>
      <c r="B545" s="81">
        <v>2</v>
      </c>
      <c r="C545" s="77" t="str">
        <f>IF(A545="","",VLOOKUP(A545,'#材料大全'!A:B,2,FALSE))</f>
        <v>聪聪君的滑滑鞋</v>
      </c>
      <c r="D545" s="79">
        <v>24010</v>
      </c>
      <c r="E545" s="78" t="str">
        <f>VLOOKUP(D545,'#材料大全'!A:B,2,FALSE)</f>
        <v>神话灵魂</v>
      </c>
      <c r="F545" s="78">
        <v>5</v>
      </c>
    </row>
    <row r="546" spans="1:6">
      <c r="A546" s="81"/>
      <c r="B546" s="81"/>
      <c r="C546" s="77" t="str">
        <f>IF(A546="","",VLOOKUP(A546,'#材料大全'!A:B,2,FALSE))</f>
        <v/>
      </c>
      <c r="D546" s="79">
        <v>1003</v>
      </c>
      <c r="E546" s="78" t="str">
        <f>VLOOKUP(D546,'#材料大全'!A:B,2,FALSE)</f>
        <v>魔晶</v>
      </c>
      <c r="F546" s="78">
        <v>20000</v>
      </c>
    </row>
    <row r="547" spans="1:6">
      <c r="A547" s="81"/>
      <c r="B547" s="81"/>
      <c r="C547" s="77" t="str">
        <f>IF(A547="","",VLOOKUP(A547,'#材料大全'!A:B,2,FALSE))</f>
        <v/>
      </c>
      <c r="D547" s="79">
        <v>1005</v>
      </c>
      <c r="E547" s="78" t="str">
        <f>VLOOKUP(D547,'#材料大全'!A:B,2,FALSE)</f>
        <v>荣誉</v>
      </c>
      <c r="F547" s="78">
        <v>10000</v>
      </c>
    </row>
    <row r="548" spans="1:6">
      <c r="A548" s="81"/>
      <c r="B548" s="81"/>
      <c r="C548" s="77" t="str">
        <f>IF(A548="","",VLOOKUP(A548,'#材料大全'!A:B,2,FALSE))</f>
        <v/>
      </c>
      <c r="D548" s="79">
        <v>1001</v>
      </c>
      <c r="E548" s="78" t="str">
        <f>VLOOKUP(D548,'#材料大全'!A:B,2,FALSE)</f>
        <v>金币</v>
      </c>
      <c r="F548" s="78">
        <v>90000</v>
      </c>
    </row>
    <row r="549" spans="1:6">
      <c r="A549" s="81">
        <v>15104</v>
      </c>
      <c r="B549" s="81">
        <v>2</v>
      </c>
      <c r="C549" s="77" t="str">
        <f>IF(A549="","",VLOOKUP(A549,'#材料大全'!A:B,2,FALSE))</f>
        <v>聪聪君的回忆</v>
      </c>
      <c r="D549" s="79">
        <v>24010</v>
      </c>
      <c r="E549" s="78" t="str">
        <f>VLOOKUP(D549,'#材料大全'!A:B,2,FALSE)</f>
        <v>神话灵魂</v>
      </c>
      <c r="F549" s="78">
        <v>5</v>
      </c>
    </row>
    <row r="550" spans="1:6">
      <c r="A550" s="81"/>
      <c r="B550" s="81"/>
      <c r="C550" s="77" t="str">
        <f>IF(A550="","",VLOOKUP(A550,'#材料大全'!A:B,2,FALSE))</f>
        <v/>
      </c>
      <c r="D550" s="79">
        <v>1003</v>
      </c>
      <c r="E550" s="78" t="str">
        <f>VLOOKUP(D550,'#材料大全'!A:B,2,FALSE)</f>
        <v>魔晶</v>
      </c>
      <c r="F550" s="78">
        <v>20000</v>
      </c>
    </row>
    <row r="551" spans="1:6">
      <c r="A551" s="81"/>
      <c r="B551" s="81"/>
      <c r="C551" s="77" t="str">
        <f>IF(A551="","",VLOOKUP(A551,'#材料大全'!A:B,2,FALSE))</f>
        <v/>
      </c>
      <c r="D551" s="79">
        <v>1005</v>
      </c>
      <c r="E551" s="78" t="str">
        <f>VLOOKUP(D551,'#材料大全'!A:B,2,FALSE)</f>
        <v>荣誉</v>
      </c>
      <c r="F551" s="78">
        <v>10000</v>
      </c>
    </row>
    <row r="552" spans="1:6">
      <c r="A552" s="81"/>
      <c r="B552" s="81"/>
      <c r="C552" s="77" t="str">
        <f>IF(A552="","",VLOOKUP(A552,'#材料大全'!A:B,2,FALSE))</f>
        <v/>
      </c>
      <c r="D552" s="79">
        <v>1001</v>
      </c>
      <c r="E552" s="78" t="str">
        <f>VLOOKUP(D552,'#材料大全'!A:B,2,FALSE)</f>
        <v>金币</v>
      </c>
      <c r="F552" s="78">
        <v>90000</v>
      </c>
    </row>
    <row r="553" spans="1:6">
      <c r="A553" s="81">
        <v>15105</v>
      </c>
      <c r="B553" s="81">
        <v>2</v>
      </c>
      <c r="C553" s="77" t="str">
        <f>IF(A553="","",VLOOKUP(A553,'#材料大全'!A:B,2,FALSE))</f>
        <v>聪聪君的花环</v>
      </c>
      <c r="D553" s="79">
        <v>24010</v>
      </c>
      <c r="E553" s="78" t="str">
        <f>VLOOKUP(D553,'#材料大全'!A:B,2,FALSE)</f>
        <v>神话灵魂</v>
      </c>
      <c r="F553" s="78">
        <v>5</v>
      </c>
    </row>
    <row r="554" spans="1:6">
      <c r="A554" s="81"/>
      <c r="B554" s="81"/>
      <c r="C554" s="77" t="str">
        <f>IF(A554="","",VLOOKUP(A554,'#材料大全'!A:B,2,FALSE))</f>
        <v/>
      </c>
      <c r="D554" s="79">
        <v>1003</v>
      </c>
      <c r="E554" s="78" t="str">
        <f>VLOOKUP(D554,'#材料大全'!A:B,2,FALSE)</f>
        <v>魔晶</v>
      </c>
      <c r="F554" s="78">
        <v>20000</v>
      </c>
    </row>
    <row r="555" spans="1:6">
      <c r="A555" s="81"/>
      <c r="B555" s="81"/>
      <c r="C555" s="77" t="str">
        <f>IF(A555="","",VLOOKUP(A555,'#材料大全'!A:B,2,FALSE))</f>
        <v/>
      </c>
      <c r="D555" s="79">
        <v>1005</v>
      </c>
      <c r="E555" s="78" t="str">
        <f>VLOOKUP(D555,'#材料大全'!A:B,2,FALSE)</f>
        <v>荣誉</v>
      </c>
      <c r="F555" s="78">
        <v>10000</v>
      </c>
    </row>
    <row r="556" spans="1:6">
      <c r="A556" s="81"/>
      <c r="B556" s="81"/>
      <c r="C556" s="77" t="str">
        <f>IF(A556="","",VLOOKUP(A556,'#材料大全'!A:B,2,FALSE))</f>
        <v/>
      </c>
      <c r="D556" s="79">
        <v>1001</v>
      </c>
      <c r="E556" s="78" t="str">
        <f>VLOOKUP(D556,'#材料大全'!A:B,2,FALSE)</f>
        <v>金币</v>
      </c>
      <c r="F556" s="78">
        <v>90000</v>
      </c>
    </row>
    <row r="557" spans="1:6">
      <c r="A557" s="81">
        <v>15106</v>
      </c>
      <c r="B557" s="81">
        <v>2</v>
      </c>
      <c r="C557" s="77" t="str">
        <f>IF(A557="","",VLOOKUP(A557,'#材料大全'!A:B,2,FALSE))</f>
        <v>聪聪君的疯狂</v>
      </c>
      <c r="D557" s="79">
        <v>24010</v>
      </c>
      <c r="E557" s="78" t="str">
        <f>VLOOKUP(D557,'#材料大全'!A:B,2,FALSE)</f>
        <v>神话灵魂</v>
      </c>
      <c r="F557" s="78">
        <v>5</v>
      </c>
    </row>
    <row r="558" spans="1:6">
      <c r="A558" s="81"/>
      <c r="B558" s="81"/>
      <c r="C558" s="77" t="str">
        <f>IF(A558="","",VLOOKUP(A558,'#材料大全'!A:B,2,FALSE))</f>
        <v/>
      </c>
      <c r="D558" s="79">
        <v>1003</v>
      </c>
      <c r="E558" s="78" t="str">
        <f>VLOOKUP(D558,'#材料大全'!A:B,2,FALSE)</f>
        <v>魔晶</v>
      </c>
      <c r="F558" s="78">
        <v>20000</v>
      </c>
    </row>
    <row r="559" spans="1:6">
      <c r="A559" s="81"/>
      <c r="B559" s="81"/>
      <c r="C559" s="77" t="str">
        <f>IF(A559="","",VLOOKUP(A559,'#材料大全'!A:B,2,FALSE))</f>
        <v/>
      </c>
      <c r="D559" s="79">
        <v>1005</v>
      </c>
      <c r="E559" s="78" t="str">
        <f>VLOOKUP(D559,'#材料大全'!A:B,2,FALSE)</f>
        <v>荣誉</v>
      </c>
      <c r="F559" s="78">
        <v>10000</v>
      </c>
    </row>
    <row r="560" spans="1:6">
      <c r="A560" s="81"/>
      <c r="B560" s="81"/>
      <c r="C560" s="77" t="str">
        <f>IF(A560="","",VLOOKUP(A560,'#材料大全'!A:B,2,FALSE))</f>
        <v/>
      </c>
      <c r="D560" s="79">
        <v>1001</v>
      </c>
      <c r="E560" s="78" t="str">
        <f>VLOOKUP(D560,'#材料大全'!A:B,2,FALSE)</f>
        <v>金币</v>
      </c>
      <c r="F560" s="78">
        <v>90000</v>
      </c>
    </row>
    <row r="561" spans="1:6">
      <c r="A561" s="81">
        <v>15107</v>
      </c>
      <c r="B561" s="81">
        <v>2</v>
      </c>
      <c r="C561" s="77" t="str">
        <f>IF(A561="","",VLOOKUP(A561,'#材料大全'!A:B,2,FALSE))</f>
        <v>聪聪君的战士之饰</v>
      </c>
      <c r="D561" s="79">
        <v>24010</v>
      </c>
      <c r="E561" s="78" t="str">
        <f>VLOOKUP(D561,'#材料大全'!A:B,2,FALSE)</f>
        <v>神话灵魂</v>
      </c>
      <c r="F561" s="78">
        <v>5</v>
      </c>
    </row>
    <row r="562" spans="1:6">
      <c r="A562" s="81"/>
      <c r="B562" s="81"/>
      <c r="C562" s="77" t="str">
        <f>IF(A562="","",VLOOKUP(A562,'#材料大全'!A:B,2,FALSE))</f>
        <v/>
      </c>
      <c r="D562" s="79">
        <v>1003</v>
      </c>
      <c r="E562" s="78" t="str">
        <f>VLOOKUP(D562,'#材料大全'!A:B,2,FALSE)</f>
        <v>魔晶</v>
      </c>
      <c r="F562" s="78">
        <v>20000</v>
      </c>
    </row>
    <row r="563" spans="1:6">
      <c r="A563" s="81"/>
      <c r="B563" s="81"/>
      <c r="C563" s="77" t="str">
        <f>IF(A563="","",VLOOKUP(A563,'#材料大全'!A:B,2,FALSE))</f>
        <v/>
      </c>
      <c r="D563" s="79">
        <v>1005</v>
      </c>
      <c r="E563" s="78" t="str">
        <f>VLOOKUP(D563,'#材料大全'!A:B,2,FALSE)</f>
        <v>荣誉</v>
      </c>
      <c r="F563" s="78">
        <v>10000</v>
      </c>
    </row>
    <row r="564" spans="1:6">
      <c r="A564" s="81"/>
      <c r="B564" s="81"/>
      <c r="C564" s="77" t="str">
        <f>IF(A564="","",VLOOKUP(A564,'#材料大全'!A:B,2,FALSE))</f>
        <v/>
      </c>
      <c r="D564" s="79">
        <v>1001</v>
      </c>
      <c r="E564" s="78" t="str">
        <f>VLOOKUP(D564,'#材料大全'!A:B,2,FALSE)</f>
        <v>金币</v>
      </c>
      <c r="F564" s="78">
        <v>90000</v>
      </c>
    </row>
    <row r="565" spans="1:6">
      <c r="A565" s="81">
        <v>15108</v>
      </c>
      <c r="B565" s="81">
        <v>2</v>
      </c>
      <c r="C565" s="77" t="str">
        <f>IF(A565="","",VLOOKUP(A565,'#材料大全'!A:B,2,FALSE))</f>
        <v>聪聪君的玉佩</v>
      </c>
      <c r="D565" s="79">
        <v>24010</v>
      </c>
      <c r="E565" s="78" t="str">
        <f>VLOOKUP(D565,'#材料大全'!A:B,2,FALSE)</f>
        <v>神话灵魂</v>
      </c>
      <c r="F565" s="78">
        <v>5</v>
      </c>
    </row>
    <row r="566" spans="1:6">
      <c r="A566" s="81"/>
      <c r="B566" s="81"/>
      <c r="C566" s="77" t="str">
        <f>IF(A566="","",VLOOKUP(A566,'#材料大全'!A:B,2,FALSE))</f>
        <v/>
      </c>
      <c r="D566" s="79">
        <v>1003</v>
      </c>
      <c r="E566" s="78" t="str">
        <f>VLOOKUP(D566,'#材料大全'!A:B,2,FALSE)</f>
        <v>魔晶</v>
      </c>
      <c r="F566" s="78">
        <v>20000</v>
      </c>
    </row>
    <row r="567" spans="1:6">
      <c r="A567" s="81"/>
      <c r="B567" s="81"/>
      <c r="C567" s="77" t="str">
        <f>IF(A567="","",VLOOKUP(A567,'#材料大全'!A:B,2,FALSE))</f>
        <v/>
      </c>
      <c r="D567" s="79">
        <v>1005</v>
      </c>
      <c r="E567" s="78" t="str">
        <f>VLOOKUP(D567,'#材料大全'!A:B,2,FALSE)</f>
        <v>荣誉</v>
      </c>
      <c r="F567" s="78">
        <v>10000</v>
      </c>
    </row>
    <row r="568" spans="1:6">
      <c r="A568" s="81"/>
      <c r="B568" s="81"/>
      <c r="C568" s="77" t="str">
        <f>IF(A568="","",VLOOKUP(A568,'#材料大全'!A:B,2,FALSE))</f>
        <v/>
      </c>
      <c r="D568" s="79">
        <v>1001</v>
      </c>
      <c r="E568" s="78" t="str">
        <f>VLOOKUP(D568,'#材料大全'!A:B,2,FALSE)</f>
        <v>金币</v>
      </c>
      <c r="F568" s="78">
        <v>90000</v>
      </c>
    </row>
    <row r="569" spans="1:6">
      <c r="A569" s="81">
        <v>15109</v>
      </c>
      <c r="B569" s="81">
        <v>2</v>
      </c>
      <c r="C569" s="77" t="str">
        <f>IF(A569="","",VLOOKUP(A569,'#材料大全'!A:B,2,FALSE))</f>
        <v>米迦勒的慈悲</v>
      </c>
      <c r="D569" s="79">
        <v>24010</v>
      </c>
      <c r="E569" s="78" t="str">
        <f>VLOOKUP(D569,'#材料大全'!A:B,2,FALSE)</f>
        <v>神话灵魂</v>
      </c>
      <c r="F569" s="78">
        <v>5</v>
      </c>
    </row>
    <row r="570" spans="1:6">
      <c r="A570" s="81"/>
      <c r="B570" s="81"/>
      <c r="C570" s="77" t="str">
        <f>IF(A570="","",VLOOKUP(A570,'#材料大全'!A:B,2,FALSE))</f>
        <v/>
      </c>
      <c r="D570" s="79">
        <v>1003</v>
      </c>
      <c r="E570" s="78" t="str">
        <f>VLOOKUP(D570,'#材料大全'!A:B,2,FALSE)</f>
        <v>魔晶</v>
      </c>
      <c r="F570" s="78">
        <v>20000</v>
      </c>
    </row>
    <row r="571" spans="1:6">
      <c r="A571" s="81"/>
      <c r="B571" s="81"/>
      <c r="C571" s="77" t="str">
        <f>IF(A571="","",VLOOKUP(A571,'#材料大全'!A:B,2,FALSE))</f>
        <v/>
      </c>
      <c r="D571" s="79">
        <v>1005</v>
      </c>
      <c r="E571" s="78" t="str">
        <f>VLOOKUP(D571,'#材料大全'!A:B,2,FALSE)</f>
        <v>荣誉</v>
      </c>
      <c r="F571" s="78">
        <v>10000</v>
      </c>
    </row>
    <row r="572" spans="1:6">
      <c r="A572" s="81"/>
      <c r="B572" s="81"/>
      <c r="C572" s="77" t="str">
        <f>IF(A572="","",VLOOKUP(A572,'#材料大全'!A:B,2,FALSE))</f>
        <v/>
      </c>
      <c r="D572" s="79">
        <v>1001</v>
      </c>
      <c r="E572" s="78" t="str">
        <f>VLOOKUP(D572,'#材料大全'!A:B,2,FALSE)</f>
        <v>金币</v>
      </c>
      <c r="F572" s="78">
        <v>90000</v>
      </c>
    </row>
    <row r="573" spans="1:6">
      <c r="A573" s="81">
        <v>15110</v>
      </c>
      <c r="B573" s="81">
        <v>2</v>
      </c>
      <c r="C573" s="77" t="str">
        <f>IF(A573="","",VLOOKUP(A573,'#材料大全'!A:B,2,FALSE))</f>
        <v>拉斐尔的治愈</v>
      </c>
      <c r="D573" s="79">
        <v>24010</v>
      </c>
      <c r="E573" s="78" t="str">
        <f>VLOOKUP(D573,'#材料大全'!A:B,2,FALSE)</f>
        <v>神话灵魂</v>
      </c>
      <c r="F573" s="78">
        <v>5</v>
      </c>
    </row>
    <row r="574" spans="1:6">
      <c r="A574" s="81"/>
      <c r="B574" s="81"/>
      <c r="C574" s="77" t="str">
        <f>IF(A574="","",VLOOKUP(A574,'#材料大全'!A:B,2,FALSE))</f>
        <v/>
      </c>
      <c r="D574" s="79">
        <v>1003</v>
      </c>
      <c r="E574" s="78" t="str">
        <f>VLOOKUP(D574,'#材料大全'!A:B,2,FALSE)</f>
        <v>魔晶</v>
      </c>
      <c r="F574" s="78">
        <v>20000</v>
      </c>
    </row>
    <row r="575" spans="1:6">
      <c r="A575" s="81"/>
      <c r="B575" s="81"/>
      <c r="C575" s="77" t="str">
        <f>IF(A575="","",VLOOKUP(A575,'#材料大全'!A:B,2,FALSE))</f>
        <v/>
      </c>
      <c r="D575" s="79">
        <v>1005</v>
      </c>
      <c r="E575" s="78" t="str">
        <f>VLOOKUP(D575,'#材料大全'!A:B,2,FALSE)</f>
        <v>荣誉</v>
      </c>
      <c r="F575" s="78">
        <v>10000</v>
      </c>
    </row>
    <row r="576" spans="1:6">
      <c r="A576" s="81"/>
      <c r="B576" s="81"/>
      <c r="C576" s="77" t="str">
        <f>IF(A576="","",VLOOKUP(A576,'#材料大全'!A:B,2,FALSE))</f>
        <v/>
      </c>
      <c r="D576" s="79">
        <v>1001</v>
      </c>
      <c r="E576" s="78" t="str">
        <f>VLOOKUP(D576,'#材料大全'!A:B,2,FALSE)</f>
        <v>金币</v>
      </c>
      <c r="F576" s="78">
        <v>90000</v>
      </c>
    </row>
    <row r="577" spans="1:6">
      <c r="A577" s="81">
        <v>15111</v>
      </c>
      <c r="B577" s="81">
        <v>2</v>
      </c>
      <c r="C577" s="77" t="str">
        <f>IF(A577="","",VLOOKUP(A577,'#材料大全'!A:B,2,FALSE))</f>
        <v>加百列的守护</v>
      </c>
      <c r="D577" s="79">
        <v>24010</v>
      </c>
      <c r="E577" s="78" t="str">
        <f>VLOOKUP(D577,'#材料大全'!A:B,2,FALSE)</f>
        <v>神话灵魂</v>
      </c>
      <c r="F577" s="78">
        <v>5</v>
      </c>
    </row>
    <row r="578" spans="1:6">
      <c r="A578" s="81"/>
      <c r="B578" s="81"/>
      <c r="C578" s="77" t="str">
        <f>IF(A578="","",VLOOKUP(A578,'#材料大全'!A:B,2,FALSE))</f>
        <v/>
      </c>
      <c r="D578" s="79">
        <v>1003</v>
      </c>
      <c r="E578" s="78" t="str">
        <f>VLOOKUP(D578,'#材料大全'!A:B,2,FALSE)</f>
        <v>魔晶</v>
      </c>
      <c r="F578" s="78">
        <v>20000</v>
      </c>
    </row>
    <row r="579" spans="1:6">
      <c r="A579" s="81"/>
      <c r="B579" s="81"/>
      <c r="C579" s="77" t="str">
        <f>IF(A579="","",VLOOKUP(A579,'#材料大全'!A:B,2,FALSE))</f>
        <v/>
      </c>
      <c r="D579" s="79">
        <v>1005</v>
      </c>
      <c r="E579" s="78" t="str">
        <f>VLOOKUP(D579,'#材料大全'!A:B,2,FALSE)</f>
        <v>荣誉</v>
      </c>
      <c r="F579" s="78">
        <v>10000</v>
      </c>
    </row>
    <row r="580" spans="1:6">
      <c r="A580" s="81"/>
      <c r="B580" s="81"/>
      <c r="C580" s="77" t="str">
        <f>IF(A580="","",VLOOKUP(A580,'#材料大全'!A:B,2,FALSE))</f>
        <v/>
      </c>
      <c r="D580" s="79">
        <v>1001</v>
      </c>
      <c r="E580" s="78" t="str">
        <f>VLOOKUP(D580,'#材料大全'!A:B,2,FALSE)</f>
        <v>金币</v>
      </c>
      <c r="F580" s="78">
        <v>90000</v>
      </c>
    </row>
    <row r="581" spans="1:6">
      <c r="A581" s="81">
        <v>15112</v>
      </c>
      <c r="B581" s="81">
        <v>2</v>
      </c>
      <c r="C581" s="77" t="str">
        <f>IF(A581="","",VLOOKUP(A581,'#材料大全'!A:B,2,FALSE))</f>
        <v>雷米尔的指引</v>
      </c>
      <c r="D581" s="79">
        <v>24010</v>
      </c>
      <c r="E581" s="78" t="str">
        <f>VLOOKUP(D581,'#材料大全'!A:B,2,FALSE)</f>
        <v>神话灵魂</v>
      </c>
      <c r="F581" s="78">
        <v>5</v>
      </c>
    </row>
    <row r="582" spans="1:6">
      <c r="A582" s="81"/>
      <c r="B582" s="81"/>
      <c r="C582" s="77" t="str">
        <f>IF(A582="","",VLOOKUP(A582,'#材料大全'!A:B,2,FALSE))</f>
        <v/>
      </c>
      <c r="D582" s="79">
        <v>1003</v>
      </c>
      <c r="E582" s="78" t="str">
        <f>VLOOKUP(D582,'#材料大全'!A:B,2,FALSE)</f>
        <v>魔晶</v>
      </c>
      <c r="F582" s="78">
        <v>20000</v>
      </c>
    </row>
    <row r="583" spans="1:6">
      <c r="A583" s="81"/>
      <c r="B583" s="81"/>
      <c r="C583" s="77" t="str">
        <f>IF(A583="","",VLOOKUP(A583,'#材料大全'!A:B,2,FALSE))</f>
        <v/>
      </c>
      <c r="D583" s="79">
        <v>1005</v>
      </c>
      <c r="E583" s="78" t="str">
        <f>VLOOKUP(D583,'#材料大全'!A:B,2,FALSE)</f>
        <v>荣誉</v>
      </c>
      <c r="F583" s="78">
        <v>10000</v>
      </c>
    </row>
    <row r="584" spans="1:6">
      <c r="A584" s="81"/>
      <c r="B584" s="81"/>
      <c r="C584" s="77" t="str">
        <f>IF(A584="","",VLOOKUP(A584,'#材料大全'!A:B,2,FALSE))</f>
        <v/>
      </c>
      <c r="D584" s="79">
        <v>1001</v>
      </c>
      <c r="E584" s="78" t="str">
        <f>VLOOKUP(D584,'#材料大全'!A:B,2,FALSE)</f>
        <v>金币</v>
      </c>
      <c r="F584" s="78">
        <v>90000</v>
      </c>
    </row>
    <row r="585" spans="1:6">
      <c r="A585" s="81">
        <v>15113</v>
      </c>
      <c r="B585" s="81">
        <v>2</v>
      </c>
      <c r="C585" s="77" t="str">
        <f>IF(A585="","",VLOOKUP(A585,'#材料大全'!A:B,2,FALSE))</f>
        <v>米达伦的教导</v>
      </c>
      <c r="D585" s="79">
        <v>24010</v>
      </c>
      <c r="E585" s="78" t="str">
        <f>VLOOKUP(D585,'#材料大全'!A:B,2,FALSE)</f>
        <v>神话灵魂</v>
      </c>
      <c r="F585" s="78">
        <v>5</v>
      </c>
    </row>
    <row r="586" spans="1:6">
      <c r="A586" s="81"/>
      <c r="B586" s="81"/>
      <c r="C586" s="77" t="str">
        <f>IF(A586="","",VLOOKUP(A586,'#材料大全'!A:B,2,FALSE))</f>
        <v/>
      </c>
      <c r="D586" s="79">
        <v>1003</v>
      </c>
      <c r="E586" s="78" t="str">
        <f>VLOOKUP(D586,'#材料大全'!A:B,2,FALSE)</f>
        <v>魔晶</v>
      </c>
      <c r="F586" s="78">
        <v>20000</v>
      </c>
    </row>
    <row r="587" spans="1:6">
      <c r="A587" s="81"/>
      <c r="B587" s="81"/>
      <c r="C587" s="77" t="str">
        <f>IF(A587="","",VLOOKUP(A587,'#材料大全'!A:B,2,FALSE))</f>
        <v/>
      </c>
      <c r="D587" s="79">
        <v>1005</v>
      </c>
      <c r="E587" s="78" t="str">
        <f>VLOOKUP(D587,'#材料大全'!A:B,2,FALSE)</f>
        <v>荣誉</v>
      </c>
      <c r="F587" s="78">
        <v>10000</v>
      </c>
    </row>
    <row r="588" spans="1:6">
      <c r="A588" s="81"/>
      <c r="B588" s="81"/>
      <c r="C588" s="77" t="str">
        <f>IF(A588="","",VLOOKUP(A588,'#材料大全'!A:B,2,FALSE))</f>
        <v/>
      </c>
      <c r="D588" s="79">
        <v>1001</v>
      </c>
      <c r="E588" s="78" t="str">
        <f>VLOOKUP(D588,'#材料大全'!A:B,2,FALSE)</f>
        <v>金币</v>
      </c>
      <c r="F588" s="78">
        <v>90000</v>
      </c>
    </row>
    <row r="589" spans="1:6">
      <c r="A589" s="81">
        <v>15114</v>
      </c>
      <c r="B589" s="81">
        <v>2</v>
      </c>
      <c r="C589" s="77" t="str">
        <f>IF(A589="","",VLOOKUP(A589,'#材料大全'!A:B,2,FALSE))</f>
        <v>乌利尔的审判</v>
      </c>
      <c r="D589" s="79">
        <v>24010</v>
      </c>
      <c r="E589" s="78" t="str">
        <f>VLOOKUP(D589,'#材料大全'!A:B,2,FALSE)</f>
        <v>神话灵魂</v>
      </c>
      <c r="F589" s="78">
        <v>5</v>
      </c>
    </row>
    <row r="590" spans="1:6">
      <c r="A590" s="81"/>
      <c r="B590" s="81"/>
      <c r="C590" s="77" t="str">
        <f>IF(A590="","",VLOOKUP(A590,'#材料大全'!A:B,2,FALSE))</f>
        <v/>
      </c>
      <c r="D590" s="79">
        <v>1003</v>
      </c>
      <c r="E590" s="78" t="str">
        <f>VLOOKUP(D590,'#材料大全'!A:B,2,FALSE)</f>
        <v>魔晶</v>
      </c>
      <c r="F590" s="78">
        <v>20000</v>
      </c>
    </row>
    <row r="591" spans="1:6">
      <c r="A591" s="81"/>
      <c r="B591" s="81"/>
      <c r="C591" s="77" t="str">
        <f>IF(A591="","",VLOOKUP(A591,'#材料大全'!A:B,2,FALSE))</f>
        <v/>
      </c>
      <c r="D591" s="79">
        <v>1005</v>
      </c>
      <c r="E591" s="78" t="str">
        <f>VLOOKUP(D591,'#材料大全'!A:B,2,FALSE)</f>
        <v>荣誉</v>
      </c>
      <c r="F591" s="78">
        <v>10000</v>
      </c>
    </row>
    <row r="592" spans="1:6">
      <c r="A592" s="81"/>
      <c r="B592" s="81"/>
      <c r="C592" s="77" t="str">
        <f>IF(A592="","",VLOOKUP(A592,'#材料大全'!A:B,2,FALSE))</f>
        <v/>
      </c>
      <c r="D592" s="79">
        <v>1001</v>
      </c>
      <c r="E592" s="78" t="str">
        <f>VLOOKUP(D592,'#材料大全'!A:B,2,FALSE)</f>
        <v>金币</v>
      </c>
      <c r="F592" s="78">
        <v>90000</v>
      </c>
    </row>
    <row r="593" spans="1:6">
      <c r="A593" s="81">
        <v>15115</v>
      </c>
      <c r="B593" s="81">
        <v>2</v>
      </c>
      <c r="C593" s="77" t="str">
        <f>IF(A593="","",VLOOKUP(A593,'#材料大全'!A:B,2,FALSE))</f>
        <v>骷髅之冠</v>
      </c>
      <c r="D593" s="79">
        <v>24010</v>
      </c>
      <c r="E593" s="78" t="str">
        <f>VLOOKUP(D593,'#材料大全'!A:B,2,FALSE)</f>
        <v>神话灵魂</v>
      </c>
      <c r="F593" s="78">
        <v>5</v>
      </c>
    </row>
    <row r="594" spans="1:6">
      <c r="A594" s="81"/>
      <c r="B594" s="81"/>
      <c r="C594" s="77" t="str">
        <f>IF(A594="","",VLOOKUP(A594,'#材料大全'!A:B,2,FALSE))</f>
        <v/>
      </c>
      <c r="D594" s="79">
        <v>1003</v>
      </c>
      <c r="E594" s="78" t="str">
        <f>VLOOKUP(D594,'#材料大全'!A:B,2,FALSE)</f>
        <v>魔晶</v>
      </c>
      <c r="F594" s="78">
        <v>20000</v>
      </c>
    </row>
    <row r="595" spans="1:6">
      <c r="A595" s="81"/>
      <c r="B595" s="81"/>
      <c r="C595" s="77" t="str">
        <f>IF(A595="","",VLOOKUP(A595,'#材料大全'!A:B,2,FALSE))</f>
        <v/>
      </c>
      <c r="D595" s="79">
        <v>1005</v>
      </c>
      <c r="E595" s="78" t="str">
        <f>VLOOKUP(D595,'#材料大全'!A:B,2,FALSE)</f>
        <v>荣誉</v>
      </c>
      <c r="F595" s="78">
        <v>10000</v>
      </c>
    </row>
    <row r="596" spans="1:6">
      <c r="A596" s="81"/>
      <c r="B596" s="81"/>
      <c r="C596" s="77" t="str">
        <f>IF(A596="","",VLOOKUP(A596,'#材料大全'!A:B,2,FALSE))</f>
        <v/>
      </c>
      <c r="D596" s="79">
        <v>1001</v>
      </c>
      <c r="E596" s="78" t="str">
        <f>VLOOKUP(D596,'#材料大全'!A:B,2,FALSE)</f>
        <v>金币</v>
      </c>
      <c r="F596" s="78">
        <v>90000</v>
      </c>
    </row>
    <row r="597" spans="1:6">
      <c r="A597" s="81">
        <v>15116</v>
      </c>
      <c r="B597" s="81">
        <v>2</v>
      </c>
      <c r="C597" s="77" t="str">
        <f>IF(A597="","",VLOOKUP(A597,'#材料大全'!A:B,2,FALSE))</f>
        <v>骨龙之躯</v>
      </c>
      <c r="D597" s="79">
        <v>24010</v>
      </c>
      <c r="E597" s="78" t="str">
        <f>VLOOKUP(D597,'#材料大全'!A:B,2,FALSE)</f>
        <v>神话灵魂</v>
      </c>
      <c r="F597" s="78">
        <v>5</v>
      </c>
    </row>
    <row r="598" spans="1:6">
      <c r="A598" s="81"/>
      <c r="B598" s="81"/>
      <c r="C598" s="77" t="str">
        <f>IF(A598="","",VLOOKUP(A598,'#材料大全'!A:B,2,FALSE))</f>
        <v/>
      </c>
      <c r="D598" s="79">
        <v>1003</v>
      </c>
      <c r="E598" s="78" t="str">
        <f>VLOOKUP(D598,'#材料大全'!A:B,2,FALSE)</f>
        <v>魔晶</v>
      </c>
      <c r="F598" s="78">
        <v>20000</v>
      </c>
    </row>
    <row r="599" spans="1:6">
      <c r="A599" s="81"/>
      <c r="B599" s="81"/>
      <c r="C599" s="77" t="str">
        <f>IF(A599="","",VLOOKUP(A599,'#材料大全'!A:B,2,FALSE))</f>
        <v/>
      </c>
      <c r="D599" s="79">
        <v>1005</v>
      </c>
      <c r="E599" s="78" t="str">
        <f>VLOOKUP(D599,'#材料大全'!A:B,2,FALSE)</f>
        <v>荣誉</v>
      </c>
      <c r="F599" s="78">
        <v>10000</v>
      </c>
    </row>
    <row r="600" spans="1:6">
      <c r="A600" s="81"/>
      <c r="B600" s="81"/>
      <c r="C600" s="77" t="str">
        <f>IF(A600="","",VLOOKUP(A600,'#材料大全'!A:B,2,FALSE))</f>
        <v/>
      </c>
      <c r="D600" s="79">
        <v>1001</v>
      </c>
      <c r="E600" s="78" t="str">
        <f>VLOOKUP(D600,'#材料大全'!A:B,2,FALSE)</f>
        <v>金币</v>
      </c>
      <c r="F600" s="78">
        <v>90000</v>
      </c>
    </row>
    <row r="601" spans="1:6">
      <c r="A601" s="81">
        <v>15117</v>
      </c>
      <c r="B601" s="81">
        <v>2</v>
      </c>
      <c r="C601" s="77" t="str">
        <f>IF(A601="","",VLOOKUP(A601,'#材料大全'!A:B,2,FALSE))</f>
        <v>憎恶之足</v>
      </c>
      <c r="D601" s="79">
        <v>24010</v>
      </c>
      <c r="E601" s="78" t="str">
        <f>VLOOKUP(D601,'#材料大全'!A:B,2,FALSE)</f>
        <v>神话灵魂</v>
      </c>
      <c r="F601" s="78">
        <v>5</v>
      </c>
    </row>
    <row r="602" spans="1:6">
      <c r="A602" s="81"/>
      <c r="B602" s="81"/>
      <c r="C602" s="77" t="str">
        <f>IF(A602="","",VLOOKUP(A602,'#材料大全'!A:B,2,FALSE))</f>
        <v/>
      </c>
      <c r="D602" s="79">
        <v>1003</v>
      </c>
      <c r="E602" s="78" t="str">
        <f>VLOOKUP(D602,'#材料大全'!A:B,2,FALSE)</f>
        <v>魔晶</v>
      </c>
      <c r="F602" s="78">
        <v>20000</v>
      </c>
    </row>
    <row r="603" spans="1:6">
      <c r="A603" s="81"/>
      <c r="B603" s="81"/>
      <c r="C603" s="77" t="str">
        <f>IF(A603="","",VLOOKUP(A603,'#材料大全'!A:B,2,FALSE))</f>
        <v/>
      </c>
      <c r="D603" s="79">
        <v>1005</v>
      </c>
      <c r="E603" s="78" t="str">
        <f>VLOOKUP(D603,'#材料大全'!A:B,2,FALSE)</f>
        <v>荣誉</v>
      </c>
      <c r="F603" s="78">
        <v>10000</v>
      </c>
    </row>
    <row r="604" spans="1:6">
      <c r="A604" s="81"/>
      <c r="B604" s="81"/>
      <c r="C604" s="77" t="str">
        <f>IF(A604="","",VLOOKUP(A604,'#材料大全'!A:B,2,FALSE))</f>
        <v/>
      </c>
      <c r="D604" s="79">
        <v>1001</v>
      </c>
      <c r="E604" s="78" t="str">
        <f>VLOOKUP(D604,'#材料大全'!A:B,2,FALSE)</f>
        <v>金币</v>
      </c>
      <c r="F604" s="78">
        <v>90000</v>
      </c>
    </row>
    <row r="605" spans="1:6">
      <c r="A605" s="81">
        <v>15118</v>
      </c>
      <c r="B605" s="81">
        <v>2</v>
      </c>
      <c r="C605" s="77" t="str">
        <f>IF(A605="","",VLOOKUP(A605,'#材料大全'!A:B,2,FALSE))</f>
        <v>火焰之魂</v>
      </c>
      <c r="D605" s="79">
        <v>24010</v>
      </c>
      <c r="E605" s="78" t="str">
        <f>VLOOKUP(D605,'#材料大全'!A:B,2,FALSE)</f>
        <v>神话灵魂</v>
      </c>
      <c r="F605" s="78">
        <v>5</v>
      </c>
    </row>
    <row r="606" spans="1:6">
      <c r="A606" s="81"/>
      <c r="B606" s="81"/>
      <c r="C606" s="77" t="str">
        <f>IF(A606="","",VLOOKUP(A606,'#材料大全'!A:B,2,FALSE))</f>
        <v/>
      </c>
      <c r="D606" s="79">
        <v>1003</v>
      </c>
      <c r="E606" s="78" t="str">
        <f>VLOOKUP(D606,'#材料大全'!A:B,2,FALSE)</f>
        <v>魔晶</v>
      </c>
      <c r="F606" s="78">
        <v>20000</v>
      </c>
    </row>
    <row r="607" spans="1:6">
      <c r="A607" s="81"/>
      <c r="B607" s="81"/>
      <c r="C607" s="77" t="str">
        <f>IF(A607="","",VLOOKUP(A607,'#材料大全'!A:B,2,FALSE))</f>
        <v/>
      </c>
      <c r="D607" s="79">
        <v>1005</v>
      </c>
      <c r="E607" s="78" t="str">
        <f>VLOOKUP(D607,'#材料大全'!A:B,2,FALSE)</f>
        <v>荣誉</v>
      </c>
      <c r="F607" s="78">
        <v>10000</v>
      </c>
    </row>
    <row r="608" spans="1:6">
      <c r="A608" s="81"/>
      <c r="B608" s="81"/>
      <c r="C608" s="77" t="str">
        <f>IF(A608="","",VLOOKUP(A608,'#材料大全'!A:B,2,FALSE))</f>
        <v/>
      </c>
      <c r="D608" s="79">
        <v>1001</v>
      </c>
      <c r="E608" s="78" t="str">
        <f>VLOOKUP(D608,'#材料大全'!A:B,2,FALSE)</f>
        <v>金币</v>
      </c>
      <c r="F608" s="78">
        <v>90000</v>
      </c>
    </row>
    <row r="609" spans="1:6">
      <c r="A609" s="81">
        <v>15119</v>
      </c>
      <c r="B609" s="81">
        <v>2</v>
      </c>
      <c r="C609" s="77" t="str">
        <f>IF(A609="","",VLOOKUP(A609,'#材料大全'!A:B,2,FALSE))</f>
        <v>永冬之匣</v>
      </c>
      <c r="D609" s="79">
        <v>24010</v>
      </c>
      <c r="E609" s="78" t="str">
        <f>VLOOKUP(D609,'#材料大全'!A:B,2,FALSE)</f>
        <v>神话灵魂</v>
      </c>
      <c r="F609" s="78">
        <v>5</v>
      </c>
    </row>
    <row r="610" spans="1:6">
      <c r="A610" s="81"/>
      <c r="B610" s="81"/>
      <c r="C610" s="77" t="str">
        <f>IF(A610="","",VLOOKUP(A610,'#材料大全'!A:B,2,FALSE))</f>
        <v/>
      </c>
      <c r="D610" s="79">
        <v>1003</v>
      </c>
      <c r="E610" s="78" t="str">
        <f>VLOOKUP(D610,'#材料大全'!A:B,2,FALSE)</f>
        <v>魔晶</v>
      </c>
      <c r="F610" s="78">
        <v>20000</v>
      </c>
    </row>
    <row r="611" spans="1:6">
      <c r="A611" s="81"/>
      <c r="B611" s="81"/>
      <c r="C611" s="77" t="str">
        <f>IF(A611="","",VLOOKUP(A611,'#材料大全'!A:B,2,FALSE))</f>
        <v/>
      </c>
      <c r="D611" s="79">
        <v>1005</v>
      </c>
      <c r="E611" s="78" t="str">
        <f>VLOOKUP(D611,'#材料大全'!A:B,2,FALSE)</f>
        <v>荣誉</v>
      </c>
      <c r="F611" s="78">
        <v>10000</v>
      </c>
    </row>
    <row r="612" spans="1:6">
      <c r="A612" s="81"/>
      <c r="B612" s="81"/>
      <c r="C612" s="77" t="str">
        <f>IF(A612="","",VLOOKUP(A612,'#材料大全'!A:B,2,FALSE))</f>
        <v/>
      </c>
      <c r="D612" s="79">
        <v>1001</v>
      </c>
      <c r="E612" s="78" t="str">
        <f>VLOOKUP(D612,'#材料大全'!A:B,2,FALSE)</f>
        <v>金币</v>
      </c>
      <c r="F612" s="78">
        <v>90000</v>
      </c>
    </row>
    <row r="613" spans="1:6">
      <c r="A613" s="81">
        <v>15120</v>
      </c>
      <c r="B613" s="81">
        <v>2</v>
      </c>
      <c r="C613" s="77" t="str">
        <f>IF(A613="","",VLOOKUP(A613,'#材料大全'!A:B,2,FALSE))</f>
        <v>堕天使之翼</v>
      </c>
      <c r="D613" s="79">
        <v>24010</v>
      </c>
      <c r="E613" s="78" t="str">
        <f>VLOOKUP(D613,'#材料大全'!A:B,2,FALSE)</f>
        <v>神话灵魂</v>
      </c>
      <c r="F613" s="78">
        <v>5</v>
      </c>
    </row>
    <row r="614" spans="1:6">
      <c r="A614" s="81"/>
      <c r="B614" s="81"/>
      <c r="C614" s="77" t="str">
        <f>IF(A614="","",VLOOKUP(A614,'#材料大全'!A:B,2,FALSE))</f>
        <v/>
      </c>
      <c r="D614" s="79">
        <v>1003</v>
      </c>
      <c r="E614" s="78" t="str">
        <f>VLOOKUP(D614,'#材料大全'!A:B,2,FALSE)</f>
        <v>魔晶</v>
      </c>
      <c r="F614" s="78">
        <v>20000</v>
      </c>
    </row>
    <row r="615" spans="1:6">
      <c r="A615" s="81"/>
      <c r="B615" s="81"/>
      <c r="C615" s="77" t="str">
        <f>IF(A615="","",VLOOKUP(A615,'#材料大全'!A:B,2,FALSE))</f>
        <v/>
      </c>
      <c r="D615" s="79">
        <v>1005</v>
      </c>
      <c r="E615" s="78" t="str">
        <f>VLOOKUP(D615,'#材料大全'!A:B,2,FALSE)</f>
        <v>荣誉</v>
      </c>
      <c r="F615" s="78">
        <v>10000</v>
      </c>
    </row>
    <row r="616" spans="1:6">
      <c r="A616" s="81"/>
      <c r="B616" s="81"/>
      <c r="C616" s="77" t="str">
        <f>IF(A616="","",VLOOKUP(A616,'#材料大全'!A:B,2,FALSE))</f>
        <v/>
      </c>
      <c r="D616" s="79">
        <v>1001</v>
      </c>
      <c r="E616" s="78" t="str">
        <f>VLOOKUP(D616,'#材料大全'!A:B,2,FALSE)</f>
        <v>金币</v>
      </c>
      <c r="F616" s="78">
        <v>90000</v>
      </c>
    </row>
    <row r="617" spans="1:6">
      <c r="A617" s="81">
        <v>15121</v>
      </c>
      <c r="B617" s="81">
        <v>2</v>
      </c>
      <c r="C617" s="77" t="str">
        <f>IF(A617="","",VLOOKUP(A617,'#材料大全'!A:B,2,FALSE))</f>
        <v>九头龙王头盔</v>
      </c>
      <c r="D617" s="79">
        <v>24010</v>
      </c>
      <c r="E617" s="78" t="str">
        <f>VLOOKUP(D617,'#材料大全'!A:B,2,FALSE)</f>
        <v>神话灵魂</v>
      </c>
      <c r="F617" s="78">
        <v>5</v>
      </c>
    </row>
    <row r="618" spans="1:6">
      <c r="A618" s="81"/>
      <c r="B618" s="81"/>
      <c r="C618" s="77" t="str">
        <f>IF(A618="","",VLOOKUP(A618,'#材料大全'!A:B,2,FALSE))</f>
        <v/>
      </c>
      <c r="D618" s="79">
        <v>1003</v>
      </c>
      <c r="E618" s="78" t="str">
        <f>VLOOKUP(D618,'#材料大全'!A:B,2,FALSE)</f>
        <v>魔晶</v>
      </c>
      <c r="F618" s="78">
        <v>20000</v>
      </c>
    </row>
    <row r="619" spans="1:6">
      <c r="A619" s="81"/>
      <c r="B619" s="81"/>
      <c r="C619" s="77" t="str">
        <f>IF(A619="","",VLOOKUP(A619,'#材料大全'!A:B,2,FALSE))</f>
        <v/>
      </c>
      <c r="D619" s="79">
        <v>1005</v>
      </c>
      <c r="E619" s="78" t="str">
        <f>VLOOKUP(D619,'#材料大全'!A:B,2,FALSE)</f>
        <v>荣誉</v>
      </c>
      <c r="F619" s="78">
        <v>10000</v>
      </c>
    </row>
    <row r="620" spans="1:6">
      <c r="A620" s="81"/>
      <c r="B620" s="81"/>
      <c r="C620" s="77" t="str">
        <f>IF(A620="","",VLOOKUP(A620,'#材料大全'!A:B,2,FALSE))</f>
        <v/>
      </c>
      <c r="D620" s="79">
        <v>1001</v>
      </c>
      <c r="E620" s="78" t="str">
        <f>VLOOKUP(D620,'#材料大全'!A:B,2,FALSE)</f>
        <v>金币</v>
      </c>
      <c r="F620" s="78">
        <v>90000</v>
      </c>
    </row>
    <row r="621" spans="1:6">
      <c r="A621" s="81">
        <v>15122</v>
      </c>
      <c r="B621" s="81">
        <v>2</v>
      </c>
      <c r="C621" s="77" t="str">
        <f>IF(A621="","",VLOOKUP(A621,'#材料大全'!A:B,2,FALSE))</f>
        <v>大力龙王铠甲</v>
      </c>
      <c r="D621" s="79">
        <v>24010</v>
      </c>
      <c r="E621" s="78" t="str">
        <f>VLOOKUP(D621,'#材料大全'!A:B,2,FALSE)</f>
        <v>神话灵魂</v>
      </c>
      <c r="F621" s="78">
        <v>5</v>
      </c>
    </row>
    <row r="622" spans="1:6">
      <c r="A622" s="81"/>
      <c r="B622" s="81"/>
      <c r="C622" s="77" t="str">
        <f>IF(A622="","",VLOOKUP(A622,'#材料大全'!A:B,2,FALSE))</f>
        <v/>
      </c>
      <c r="D622" s="79">
        <v>1003</v>
      </c>
      <c r="E622" s="78" t="str">
        <f>VLOOKUP(D622,'#材料大全'!A:B,2,FALSE)</f>
        <v>魔晶</v>
      </c>
      <c r="F622" s="78">
        <v>20000</v>
      </c>
    </row>
    <row r="623" spans="1:6">
      <c r="A623" s="81"/>
      <c r="B623" s="81"/>
      <c r="C623" s="77" t="str">
        <f>IF(A623="","",VLOOKUP(A623,'#材料大全'!A:B,2,FALSE))</f>
        <v/>
      </c>
      <c r="D623" s="79">
        <v>1005</v>
      </c>
      <c r="E623" s="78" t="str">
        <f>VLOOKUP(D623,'#材料大全'!A:B,2,FALSE)</f>
        <v>荣誉</v>
      </c>
      <c r="F623" s="78">
        <v>10000</v>
      </c>
    </row>
    <row r="624" spans="1:6">
      <c r="A624" s="81"/>
      <c r="B624" s="81"/>
      <c r="C624" s="77" t="str">
        <f>IF(A624="","",VLOOKUP(A624,'#材料大全'!A:B,2,FALSE))</f>
        <v/>
      </c>
      <c r="D624" s="79">
        <v>1001</v>
      </c>
      <c r="E624" s="78" t="str">
        <f>VLOOKUP(D624,'#材料大全'!A:B,2,FALSE)</f>
        <v>金币</v>
      </c>
      <c r="F624" s="78">
        <v>90000</v>
      </c>
    </row>
    <row r="625" spans="1:6">
      <c r="A625" s="81">
        <v>15123</v>
      </c>
      <c r="B625" s="81">
        <v>2</v>
      </c>
      <c r="C625" s="77" t="str">
        <f>IF(A625="","",VLOOKUP(A625,'#材料大全'!A:B,2,FALSE))</f>
        <v>青莲龙王护靴</v>
      </c>
      <c r="D625" s="79">
        <v>24010</v>
      </c>
      <c r="E625" s="78" t="str">
        <f>VLOOKUP(D625,'#材料大全'!A:B,2,FALSE)</f>
        <v>神话灵魂</v>
      </c>
      <c r="F625" s="78">
        <v>5</v>
      </c>
    </row>
    <row r="626" spans="1:6">
      <c r="A626" s="81"/>
      <c r="B626" s="81"/>
      <c r="C626" s="77" t="str">
        <f>IF(A626="","",VLOOKUP(A626,'#材料大全'!A:B,2,FALSE))</f>
        <v/>
      </c>
      <c r="D626" s="79">
        <v>1003</v>
      </c>
      <c r="E626" s="78" t="str">
        <f>VLOOKUP(D626,'#材料大全'!A:B,2,FALSE)</f>
        <v>魔晶</v>
      </c>
      <c r="F626" s="78">
        <v>20000</v>
      </c>
    </row>
    <row r="627" spans="1:6">
      <c r="A627" s="81"/>
      <c r="B627" s="81"/>
      <c r="C627" s="77" t="str">
        <f>IF(A627="","",VLOOKUP(A627,'#材料大全'!A:B,2,FALSE))</f>
        <v/>
      </c>
      <c r="D627" s="79">
        <v>1005</v>
      </c>
      <c r="E627" s="78" t="str">
        <f>VLOOKUP(D627,'#材料大全'!A:B,2,FALSE)</f>
        <v>荣誉</v>
      </c>
      <c r="F627" s="78">
        <v>10000</v>
      </c>
    </row>
    <row r="628" spans="1:6">
      <c r="A628" s="81"/>
      <c r="B628" s="81"/>
      <c r="C628" s="77" t="str">
        <f>IF(A628="","",VLOOKUP(A628,'#材料大全'!A:B,2,FALSE))</f>
        <v/>
      </c>
      <c r="D628" s="79">
        <v>1001</v>
      </c>
      <c r="E628" s="78" t="str">
        <f>VLOOKUP(D628,'#材料大全'!A:B,2,FALSE)</f>
        <v>金币</v>
      </c>
      <c r="F628" s="78">
        <v>90000</v>
      </c>
    </row>
    <row r="629" spans="1:6">
      <c r="A629" s="81">
        <v>15124</v>
      </c>
      <c r="B629" s="81">
        <v>2</v>
      </c>
      <c r="C629" s="77" t="str">
        <f>IF(A629="","",VLOOKUP(A629,'#材料大全'!A:B,2,FALSE))</f>
        <v>欢喜龙王戒指</v>
      </c>
      <c r="D629" s="79">
        <v>24010</v>
      </c>
      <c r="E629" s="78" t="str">
        <f>VLOOKUP(D629,'#材料大全'!A:B,2,FALSE)</f>
        <v>神话灵魂</v>
      </c>
      <c r="F629" s="78">
        <v>5</v>
      </c>
    </row>
    <row r="630" spans="1:6">
      <c r="A630" s="81"/>
      <c r="B630" s="81"/>
      <c r="C630" s="77" t="str">
        <f>IF(A630="","",VLOOKUP(A630,'#材料大全'!A:B,2,FALSE))</f>
        <v/>
      </c>
      <c r="D630" s="79">
        <v>1003</v>
      </c>
      <c r="E630" s="78" t="str">
        <f>VLOOKUP(D630,'#材料大全'!A:B,2,FALSE)</f>
        <v>魔晶</v>
      </c>
      <c r="F630" s="78">
        <v>20000</v>
      </c>
    </row>
    <row r="631" spans="1:6">
      <c r="A631" s="81"/>
      <c r="B631" s="81"/>
      <c r="C631" s="77" t="str">
        <f>IF(A631="","",VLOOKUP(A631,'#材料大全'!A:B,2,FALSE))</f>
        <v/>
      </c>
      <c r="D631" s="79">
        <v>1005</v>
      </c>
      <c r="E631" s="78" t="str">
        <f>VLOOKUP(D631,'#材料大全'!A:B,2,FALSE)</f>
        <v>荣誉</v>
      </c>
      <c r="F631" s="78">
        <v>10000</v>
      </c>
    </row>
    <row r="632" spans="1:6">
      <c r="A632" s="81"/>
      <c r="B632" s="81"/>
      <c r="C632" s="77" t="str">
        <f>IF(A632="","",VLOOKUP(A632,'#材料大全'!A:B,2,FALSE))</f>
        <v/>
      </c>
      <c r="D632" s="79">
        <v>1001</v>
      </c>
      <c r="E632" s="78" t="str">
        <f>VLOOKUP(D632,'#材料大全'!A:B,2,FALSE)</f>
        <v>金币</v>
      </c>
      <c r="F632" s="78">
        <v>90000</v>
      </c>
    </row>
    <row r="633" spans="1:6">
      <c r="A633" s="81">
        <v>15125</v>
      </c>
      <c r="B633" s="81">
        <v>2</v>
      </c>
      <c r="C633" s="77" t="str">
        <f>IF(A633="","",VLOOKUP(A633,'#材料大全'!A:B,2,FALSE))</f>
        <v>海龙王项链</v>
      </c>
      <c r="D633" s="79">
        <v>24010</v>
      </c>
      <c r="E633" s="78" t="str">
        <f>VLOOKUP(D633,'#材料大全'!A:B,2,FALSE)</f>
        <v>神话灵魂</v>
      </c>
      <c r="F633" s="78">
        <v>5</v>
      </c>
    </row>
    <row r="634" spans="1:6">
      <c r="A634" s="81"/>
      <c r="B634" s="81"/>
      <c r="C634" s="77" t="str">
        <f>IF(A634="","",VLOOKUP(A634,'#材料大全'!A:B,2,FALSE))</f>
        <v/>
      </c>
      <c r="D634" s="79">
        <v>1003</v>
      </c>
      <c r="E634" s="78" t="str">
        <f>VLOOKUP(D634,'#材料大全'!A:B,2,FALSE)</f>
        <v>魔晶</v>
      </c>
      <c r="F634" s="78">
        <v>20000</v>
      </c>
    </row>
    <row r="635" spans="1:6">
      <c r="A635" s="81"/>
      <c r="B635" s="81"/>
      <c r="C635" s="77" t="str">
        <f>IF(A635="","",VLOOKUP(A635,'#材料大全'!A:B,2,FALSE))</f>
        <v/>
      </c>
      <c r="D635" s="79">
        <v>1005</v>
      </c>
      <c r="E635" s="78" t="str">
        <f>VLOOKUP(D635,'#材料大全'!A:B,2,FALSE)</f>
        <v>荣誉</v>
      </c>
      <c r="F635" s="78">
        <v>10000</v>
      </c>
    </row>
    <row r="636" spans="1:6">
      <c r="A636" s="81"/>
      <c r="B636" s="81"/>
      <c r="C636" s="77" t="str">
        <f>IF(A636="","",VLOOKUP(A636,'#材料大全'!A:B,2,FALSE))</f>
        <v/>
      </c>
      <c r="D636" s="79">
        <v>1001</v>
      </c>
      <c r="E636" s="78" t="str">
        <f>VLOOKUP(D636,'#材料大全'!A:B,2,FALSE)</f>
        <v>金币</v>
      </c>
      <c r="F636" s="78">
        <v>90000</v>
      </c>
    </row>
    <row r="637" spans="1:6">
      <c r="A637" s="81">
        <v>15126</v>
      </c>
      <c r="B637" s="81">
        <v>2</v>
      </c>
      <c r="C637" s="77" t="str">
        <f>IF(A637="","",VLOOKUP(A637,'#材料大全'!A:B,2,FALSE))</f>
        <v>毒龙王手镯</v>
      </c>
      <c r="D637" s="79">
        <v>24010</v>
      </c>
      <c r="E637" s="78" t="str">
        <f>VLOOKUP(D637,'#材料大全'!A:B,2,FALSE)</f>
        <v>神话灵魂</v>
      </c>
      <c r="F637" s="78">
        <v>5</v>
      </c>
    </row>
    <row r="638" spans="1:6">
      <c r="A638" s="81"/>
      <c r="B638" s="81"/>
      <c r="C638" s="77" t="str">
        <f>IF(A638="","",VLOOKUP(A638,'#材料大全'!A:B,2,FALSE))</f>
        <v/>
      </c>
      <c r="D638" s="79">
        <v>1003</v>
      </c>
      <c r="E638" s="78" t="str">
        <f>VLOOKUP(D638,'#材料大全'!A:B,2,FALSE)</f>
        <v>魔晶</v>
      </c>
      <c r="F638" s="78">
        <v>20000</v>
      </c>
    </row>
    <row r="639" spans="1:6">
      <c r="A639" s="81"/>
      <c r="B639" s="81"/>
      <c r="C639" s="77" t="str">
        <f>IF(A639="","",VLOOKUP(A639,'#材料大全'!A:B,2,FALSE))</f>
        <v/>
      </c>
      <c r="D639" s="79">
        <v>1005</v>
      </c>
      <c r="E639" s="78" t="str">
        <f>VLOOKUP(D639,'#材料大全'!A:B,2,FALSE)</f>
        <v>荣誉</v>
      </c>
      <c r="F639" s="78">
        <v>10000</v>
      </c>
    </row>
    <row r="640" spans="1:6">
      <c r="A640" s="81"/>
      <c r="B640" s="81"/>
      <c r="C640" s="77" t="str">
        <f>IF(A640="","",VLOOKUP(A640,'#材料大全'!A:B,2,FALSE))</f>
        <v/>
      </c>
      <c r="D640" s="79">
        <v>1001</v>
      </c>
      <c r="E640" s="78" t="str">
        <f>VLOOKUP(D640,'#材料大全'!A:B,2,FALSE)</f>
        <v>金币</v>
      </c>
      <c r="F640" s="78">
        <v>90000</v>
      </c>
    </row>
    <row r="641" spans="1:6">
      <c r="A641" s="81">
        <v>15127</v>
      </c>
      <c r="B641" s="81">
        <v>2</v>
      </c>
      <c r="C641" s="77" t="str">
        <f>IF(A641="","",VLOOKUP(A641,'#材料大全'!A:B,2,FALSE))</f>
        <v>暗杀者</v>
      </c>
      <c r="D641" s="79">
        <v>24010</v>
      </c>
      <c r="E641" s="78" t="str">
        <f>VLOOKUP(D641,'#材料大全'!A:B,2,FALSE)</f>
        <v>神话灵魂</v>
      </c>
      <c r="F641" s="78">
        <v>5</v>
      </c>
    </row>
    <row r="642" spans="1:6">
      <c r="A642" s="81"/>
      <c r="B642" s="81"/>
      <c r="C642" s="77" t="str">
        <f>IF(A642="","",VLOOKUP(A642,'#材料大全'!A:B,2,FALSE))</f>
        <v/>
      </c>
      <c r="D642" s="79">
        <v>1003</v>
      </c>
      <c r="E642" s="78" t="str">
        <f>VLOOKUP(D642,'#材料大全'!A:B,2,FALSE)</f>
        <v>魔晶</v>
      </c>
      <c r="F642" s="78">
        <v>20000</v>
      </c>
    </row>
    <row r="643" spans="1:6">
      <c r="A643" s="81"/>
      <c r="B643" s="81"/>
      <c r="C643" s="77" t="str">
        <f>IF(A643="","",VLOOKUP(A643,'#材料大全'!A:B,2,FALSE))</f>
        <v/>
      </c>
      <c r="D643" s="79">
        <v>1005</v>
      </c>
      <c r="E643" s="78" t="str">
        <f>VLOOKUP(D643,'#材料大全'!A:B,2,FALSE)</f>
        <v>荣誉</v>
      </c>
      <c r="F643" s="78">
        <v>10000</v>
      </c>
    </row>
    <row r="644" spans="1:6">
      <c r="A644" s="81"/>
      <c r="B644" s="81"/>
      <c r="C644" s="77" t="str">
        <f>IF(A644="","",VLOOKUP(A644,'#材料大全'!A:B,2,FALSE))</f>
        <v/>
      </c>
      <c r="D644" s="79">
        <v>1001</v>
      </c>
      <c r="E644" s="78" t="str">
        <f>VLOOKUP(D644,'#材料大全'!A:B,2,FALSE)</f>
        <v>金币</v>
      </c>
      <c r="F644" s="78">
        <v>90000</v>
      </c>
    </row>
    <row r="645" spans="1:6">
      <c r="A645" s="81">
        <v>15128</v>
      </c>
      <c r="B645" s="81">
        <v>2</v>
      </c>
      <c r="C645" s="77" t="str">
        <f>IF(A645="","",VLOOKUP(A645,'#材料大全'!A:B,2,FALSE))</f>
        <v>守护者</v>
      </c>
      <c r="D645" s="79">
        <v>24010</v>
      </c>
      <c r="E645" s="78" t="str">
        <f>VLOOKUP(D645,'#材料大全'!A:B,2,FALSE)</f>
        <v>神话灵魂</v>
      </c>
      <c r="F645" s="78">
        <v>5</v>
      </c>
    </row>
    <row r="646" spans="1:6">
      <c r="A646" s="81"/>
      <c r="B646" s="81"/>
      <c r="C646" s="77" t="str">
        <f>IF(A646="","",VLOOKUP(A646,'#材料大全'!A:B,2,FALSE))</f>
        <v/>
      </c>
      <c r="D646" s="79">
        <v>1003</v>
      </c>
      <c r="E646" s="78" t="str">
        <f>VLOOKUP(D646,'#材料大全'!A:B,2,FALSE)</f>
        <v>魔晶</v>
      </c>
      <c r="F646" s="78">
        <v>20000</v>
      </c>
    </row>
    <row r="647" spans="1:6">
      <c r="A647" s="81"/>
      <c r="B647" s="81"/>
      <c r="C647" s="77" t="str">
        <f>IF(A647="","",VLOOKUP(A647,'#材料大全'!A:B,2,FALSE))</f>
        <v/>
      </c>
      <c r="D647" s="79">
        <v>1005</v>
      </c>
      <c r="E647" s="78" t="str">
        <f>VLOOKUP(D647,'#材料大全'!A:B,2,FALSE)</f>
        <v>荣誉</v>
      </c>
      <c r="F647" s="78">
        <v>10000</v>
      </c>
    </row>
    <row r="648" spans="1:6">
      <c r="A648" s="81"/>
      <c r="B648" s="81"/>
      <c r="C648" s="77" t="str">
        <f>IF(A648="","",VLOOKUP(A648,'#材料大全'!A:B,2,FALSE))</f>
        <v/>
      </c>
      <c r="D648" s="79">
        <v>1001</v>
      </c>
      <c r="E648" s="78" t="str">
        <f>VLOOKUP(D648,'#材料大全'!A:B,2,FALSE)</f>
        <v>金币</v>
      </c>
      <c r="F648" s="78">
        <v>90000</v>
      </c>
    </row>
    <row r="649" spans="1:6">
      <c r="A649" s="81">
        <v>15129</v>
      </c>
      <c r="B649" s="81">
        <v>2</v>
      </c>
      <c r="C649" s="77" t="str">
        <f>IF(A649="","",VLOOKUP(A649,'#材料大全'!A:B,2,FALSE))</f>
        <v>苦修者</v>
      </c>
      <c r="D649" s="79">
        <v>24010</v>
      </c>
      <c r="E649" s="78" t="str">
        <f>VLOOKUP(D649,'#材料大全'!A:B,2,FALSE)</f>
        <v>神话灵魂</v>
      </c>
      <c r="F649" s="78">
        <v>5</v>
      </c>
    </row>
    <row r="650" spans="1:6">
      <c r="A650" s="81"/>
      <c r="B650" s="81"/>
      <c r="C650" s="77" t="str">
        <f>IF(A650="","",VLOOKUP(A650,'#材料大全'!A:B,2,FALSE))</f>
        <v/>
      </c>
      <c r="D650" s="79">
        <v>1003</v>
      </c>
      <c r="E650" s="78" t="str">
        <f>VLOOKUP(D650,'#材料大全'!A:B,2,FALSE)</f>
        <v>魔晶</v>
      </c>
      <c r="F650" s="78">
        <v>20000</v>
      </c>
    </row>
    <row r="651" spans="1:6">
      <c r="A651" s="81"/>
      <c r="B651" s="81"/>
      <c r="C651" s="77" t="str">
        <f>IF(A651="","",VLOOKUP(A651,'#材料大全'!A:B,2,FALSE))</f>
        <v/>
      </c>
      <c r="D651" s="79">
        <v>1005</v>
      </c>
      <c r="E651" s="78" t="str">
        <f>VLOOKUP(D651,'#材料大全'!A:B,2,FALSE)</f>
        <v>荣誉</v>
      </c>
      <c r="F651" s="78">
        <v>10000</v>
      </c>
    </row>
    <row r="652" spans="1:6">
      <c r="A652" s="81"/>
      <c r="B652" s="81"/>
      <c r="C652" s="77" t="str">
        <f>IF(A652="","",VLOOKUP(A652,'#材料大全'!A:B,2,FALSE))</f>
        <v/>
      </c>
      <c r="D652" s="79">
        <v>1001</v>
      </c>
      <c r="E652" s="78" t="str">
        <f>VLOOKUP(D652,'#材料大全'!A:B,2,FALSE)</f>
        <v>金币</v>
      </c>
      <c r="F652" s="78">
        <v>90000</v>
      </c>
    </row>
    <row r="653" spans="1:6">
      <c r="A653" s="81">
        <v>15130</v>
      </c>
      <c r="B653" s="81">
        <v>2</v>
      </c>
      <c r="C653" s="77" t="str">
        <f>IF(A653="","",VLOOKUP(A653,'#材料大全'!A:B,2,FALSE))</f>
        <v>狩猎者</v>
      </c>
      <c r="D653" s="79">
        <v>24010</v>
      </c>
      <c r="E653" s="78" t="str">
        <f>VLOOKUP(D653,'#材料大全'!A:B,2,FALSE)</f>
        <v>神话灵魂</v>
      </c>
      <c r="F653" s="78">
        <v>5</v>
      </c>
    </row>
    <row r="654" spans="1:6">
      <c r="A654" s="81"/>
      <c r="B654" s="81"/>
      <c r="C654" s="77" t="str">
        <f>IF(A654="","",VLOOKUP(A654,'#材料大全'!A:B,2,FALSE))</f>
        <v/>
      </c>
      <c r="D654" s="79">
        <v>1003</v>
      </c>
      <c r="E654" s="78" t="str">
        <f>VLOOKUP(D654,'#材料大全'!A:B,2,FALSE)</f>
        <v>魔晶</v>
      </c>
      <c r="F654" s="78">
        <v>20000</v>
      </c>
    </row>
    <row r="655" spans="1:6">
      <c r="A655" s="81"/>
      <c r="B655" s="81"/>
      <c r="C655" s="77" t="str">
        <f>IF(A655="","",VLOOKUP(A655,'#材料大全'!A:B,2,FALSE))</f>
        <v/>
      </c>
      <c r="D655" s="79">
        <v>1005</v>
      </c>
      <c r="E655" s="78" t="str">
        <f>VLOOKUP(D655,'#材料大全'!A:B,2,FALSE)</f>
        <v>荣誉</v>
      </c>
      <c r="F655" s="78">
        <v>10000</v>
      </c>
    </row>
    <row r="656" spans="1:6">
      <c r="A656" s="81"/>
      <c r="B656" s="81"/>
      <c r="C656" s="77" t="str">
        <f>IF(A656="","",VLOOKUP(A656,'#材料大全'!A:B,2,FALSE))</f>
        <v/>
      </c>
      <c r="D656" s="79">
        <v>1001</v>
      </c>
      <c r="E656" s="78" t="str">
        <f>VLOOKUP(D656,'#材料大全'!A:B,2,FALSE)</f>
        <v>金币</v>
      </c>
      <c r="F656" s="78">
        <v>90000</v>
      </c>
    </row>
    <row r="657" spans="1:6">
      <c r="A657" s="81">
        <v>15131</v>
      </c>
      <c r="B657" s="81">
        <v>2</v>
      </c>
      <c r="C657" s="77" t="str">
        <f>IF(A657="","",VLOOKUP(A657,'#材料大全'!A:B,2,FALSE))</f>
        <v>祈求者</v>
      </c>
      <c r="D657" s="79">
        <v>24010</v>
      </c>
      <c r="E657" s="78" t="str">
        <f>VLOOKUP(D657,'#材料大全'!A:B,2,FALSE)</f>
        <v>神话灵魂</v>
      </c>
      <c r="F657" s="78">
        <v>5</v>
      </c>
    </row>
    <row r="658" spans="1:6">
      <c r="A658" s="81"/>
      <c r="B658" s="81"/>
      <c r="C658" s="77" t="str">
        <f>IF(A658="","",VLOOKUP(A658,'#材料大全'!A:B,2,FALSE))</f>
        <v/>
      </c>
      <c r="D658" s="79">
        <v>1003</v>
      </c>
      <c r="E658" s="78" t="str">
        <f>VLOOKUP(D658,'#材料大全'!A:B,2,FALSE)</f>
        <v>魔晶</v>
      </c>
      <c r="F658" s="78">
        <v>20000</v>
      </c>
    </row>
    <row r="659" spans="1:6">
      <c r="A659" s="81"/>
      <c r="B659" s="81"/>
      <c r="C659" s="77" t="str">
        <f>IF(A659="","",VLOOKUP(A659,'#材料大全'!A:B,2,FALSE))</f>
        <v/>
      </c>
      <c r="D659" s="79">
        <v>1005</v>
      </c>
      <c r="E659" s="78" t="str">
        <f>VLOOKUP(D659,'#材料大全'!A:B,2,FALSE)</f>
        <v>荣誉</v>
      </c>
      <c r="F659" s="78">
        <v>10000</v>
      </c>
    </row>
    <row r="660" spans="1:6">
      <c r="A660" s="81"/>
      <c r="B660" s="81"/>
      <c r="C660" s="77" t="str">
        <f>IF(A660="","",VLOOKUP(A660,'#材料大全'!A:B,2,FALSE))</f>
        <v/>
      </c>
      <c r="D660" s="79">
        <v>1001</v>
      </c>
      <c r="E660" s="78" t="str">
        <f>VLOOKUP(D660,'#材料大全'!A:B,2,FALSE)</f>
        <v>金币</v>
      </c>
      <c r="F660" s="78">
        <v>90000</v>
      </c>
    </row>
    <row r="661" spans="1:6">
      <c r="A661" s="81">
        <v>15132</v>
      </c>
      <c r="B661" s="81">
        <v>2</v>
      </c>
      <c r="C661" s="77" t="str">
        <f>IF(A661="","",VLOOKUP(A661,'#材料大全'!A:B,2,FALSE))</f>
        <v>传承者</v>
      </c>
      <c r="D661" s="79">
        <v>24010</v>
      </c>
      <c r="E661" s="78" t="str">
        <f>VLOOKUP(D661,'#材料大全'!A:B,2,FALSE)</f>
        <v>神话灵魂</v>
      </c>
      <c r="F661" s="78">
        <v>5</v>
      </c>
    </row>
    <row r="662" spans="1:6">
      <c r="A662" s="81"/>
      <c r="B662" s="81"/>
      <c r="C662" s="77" t="str">
        <f>IF(A662="","",VLOOKUP(A662,'#材料大全'!A:B,2,FALSE))</f>
        <v/>
      </c>
      <c r="D662" s="79">
        <v>1003</v>
      </c>
      <c r="E662" s="78" t="str">
        <f>VLOOKUP(D662,'#材料大全'!A:B,2,FALSE)</f>
        <v>魔晶</v>
      </c>
      <c r="F662" s="78">
        <v>20000</v>
      </c>
    </row>
    <row r="663" spans="1:6">
      <c r="A663" s="81"/>
      <c r="B663" s="81"/>
      <c r="C663" s="77" t="str">
        <f>IF(A663="","",VLOOKUP(A663,'#材料大全'!A:B,2,FALSE))</f>
        <v/>
      </c>
      <c r="D663" s="79">
        <v>1005</v>
      </c>
      <c r="E663" s="78" t="str">
        <f>VLOOKUP(D663,'#材料大全'!A:B,2,FALSE)</f>
        <v>荣誉</v>
      </c>
      <c r="F663" s="78">
        <v>10000</v>
      </c>
    </row>
    <row r="664" spans="1:6">
      <c r="A664" s="81"/>
      <c r="B664" s="81"/>
      <c r="C664" s="77" t="str">
        <f>IF(A664="","",VLOOKUP(A664,'#材料大全'!A:B,2,FALSE))</f>
        <v/>
      </c>
      <c r="D664" s="79">
        <v>1001</v>
      </c>
      <c r="E664" s="78" t="str">
        <f>VLOOKUP(D664,'#材料大全'!A:B,2,FALSE)</f>
        <v>金币</v>
      </c>
      <c r="F664" s="78">
        <v>90000</v>
      </c>
    </row>
    <row r="665" spans="1:6">
      <c r="A665" s="81">
        <v>15133</v>
      </c>
      <c r="B665" s="81">
        <v>2</v>
      </c>
      <c r="C665" s="77" t="str">
        <f>IF(A665="","",VLOOKUP(A665,'#材料大全'!A:B,2,FALSE))</f>
        <v>交响曲</v>
      </c>
      <c r="D665" s="79">
        <v>24010</v>
      </c>
      <c r="E665" s="78" t="str">
        <f>VLOOKUP(D665,'#材料大全'!A:B,2,FALSE)</f>
        <v>神话灵魂</v>
      </c>
      <c r="F665" s="78">
        <v>5</v>
      </c>
    </row>
    <row r="666" spans="1:6">
      <c r="A666" s="81"/>
      <c r="B666" s="81"/>
      <c r="C666" s="77" t="str">
        <f>IF(A666="","",VLOOKUP(A666,'#材料大全'!A:B,2,FALSE))</f>
        <v/>
      </c>
      <c r="D666" s="79">
        <v>1003</v>
      </c>
      <c r="E666" s="78" t="str">
        <f>VLOOKUP(D666,'#材料大全'!A:B,2,FALSE)</f>
        <v>魔晶</v>
      </c>
      <c r="F666" s="78">
        <v>20000</v>
      </c>
    </row>
    <row r="667" spans="1:6">
      <c r="A667" s="81"/>
      <c r="B667" s="81"/>
      <c r="C667" s="77" t="str">
        <f>IF(A667="","",VLOOKUP(A667,'#材料大全'!A:B,2,FALSE))</f>
        <v/>
      </c>
      <c r="D667" s="79">
        <v>1005</v>
      </c>
      <c r="E667" s="78" t="str">
        <f>VLOOKUP(D667,'#材料大全'!A:B,2,FALSE)</f>
        <v>荣誉</v>
      </c>
      <c r="F667" s="78">
        <v>10000</v>
      </c>
    </row>
    <row r="668" spans="1:6">
      <c r="A668" s="81"/>
      <c r="B668" s="81"/>
      <c r="C668" s="77" t="str">
        <f>IF(A668="","",VLOOKUP(A668,'#材料大全'!A:B,2,FALSE))</f>
        <v/>
      </c>
      <c r="D668" s="79">
        <v>1001</v>
      </c>
      <c r="E668" s="78" t="str">
        <f>VLOOKUP(D668,'#材料大全'!A:B,2,FALSE)</f>
        <v>金币</v>
      </c>
      <c r="F668" s="78">
        <v>90000</v>
      </c>
    </row>
    <row r="669" spans="1:6">
      <c r="A669" s="81">
        <v>15134</v>
      </c>
      <c r="B669" s="81">
        <v>2</v>
      </c>
      <c r="C669" s="77" t="str">
        <f>IF(A669="","",VLOOKUP(A669,'#材料大全'!A:B,2,FALSE))</f>
        <v>协奏曲</v>
      </c>
      <c r="D669" s="79">
        <v>24010</v>
      </c>
      <c r="E669" s="78" t="str">
        <f>VLOOKUP(D669,'#材料大全'!A:B,2,FALSE)</f>
        <v>神话灵魂</v>
      </c>
      <c r="F669" s="78">
        <v>5</v>
      </c>
    </row>
    <row r="670" spans="1:6">
      <c r="A670" s="81"/>
      <c r="B670" s="81"/>
      <c r="C670" s="77" t="str">
        <f>IF(A670="","",VLOOKUP(A670,'#材料大全'!A:B,2,FALSE))</f>
        <v/>
      </c>
      <c r="D670" s="79">
        <v>1003</v>
      </c>
      <c r="E670" s="78" t="str">
        <f>VLOOKUP(D670,'#材料大全'!A:B,2,FALSE)</f>
        <v>魔晶</v>
      </c>
      <c r="F670" s="78">
        <v>20000</v>
      </c>
    </row>
    <row r="671" spans="1:6">
      <c r="A671" s="81"/>
      <c r="B671" s="81"/>
      <c r="C671" s="77" t="str">
        <f>IF(A671="","",VLOOKUP(A671,'#材料大全'!A:B,2,FALSE))</f>
        <v/>
      </c>
      <c r="D671" s="79">
        <v>1005</v>
      </c>
      <c r="E671" s="78" t="str">
        <f>VLOOKUP(D671,'#材料大全'!A:B,2,FALSE)</f>
        <v>荣誉</v>
      </c>
      <c r="F671" s="78">
        <v>10000</v>
      </c>
    </row>
    <row r="672" spans="1:6">
      <c r="A672" s="81"/>
      <c r="B672" s="81"/>
      <c r="C672" s="77" t="str">
        <f>IF(A672="","",VLOOKUP(A672,'#材料大全'!A:B,2,FALSE))</f>
        <v/>
      </c>
      <c r="D672" s="79">
        <v>1001</v>
      </c>
      <c r="E672" s="78" t="str">
        <f>VLOOKUP(D672,'#材料大全'!A:B,2,FALSE)</f>
        <v>金币</v>
      </c>
      <c r="F672" s="78">
        <v>90000</v>
      </c>
    </row>
    <row r="673" spans="1:6">
      <c r="A673" s="81">
        <v>15135</v>
      </c>
      <c r="B673" s="81">
        <v>2</v>
      </c>
      <c r="C673" s="77" t="str">
        <f>IF(A673="","",VLOOKUP(A673,'#材料大全'!A:B,2,FALSE))</f>
        <v>圆舞曲</v>
      </c>
      <c r="D673" s="79">
        <v>24010</v>
      </c>
      <c r="E673" s="78" t="str">
        <f>VLOOKUP(D673,'#材料大全'!A:B,2,FALSE)</f>
        <v>神话灵魂</v>
      </c>
      <c r="F673" s="78">
        <v>5</v>
      </c>
    </row>
    <row r="674" spans="1:6">
      <c r="A674" s="81"/>
      <c r="B674" s="81"/>
      <c r="C674" s="77" t="str">
        <f>IF(A674="","",VLOOKUP(A674,'#材料大全'!A:B,2,FALSE))</f>
        <v/>
      </c>
      <c r="D674" s="79">
        <v>1003</v>
      </c>
      <c r="E674" s="78" t="str">
        <f>VLOOKUP(D674,'#材料大全'!A:B,2,FALSE)</f>
        <v>魔晶</v>
      </c>
      <c r="F674" s="78">
        <v>20000</v>
      </c>
    </row>
    <row r="675" spans="1:6">
      <c r="A675" s="81"/>
      <c r="B675" s="81"/>
      <c r="C675" s="77" t="str">
        <f>IF(A675="","",VLOOKUP(A675,'#材料大全'!A:B,2,FALSE))</f>
        <v/>
      </c>
      <c r="D675" s="79">
        <v>1005</v>
      </c>
      <c r="E675" s="78" t="str">
        <f>VLOOKUP(D675,'#材料大全'!A:B,2,FALSE)</f>
        <v>荣誉</v>
      </c>
      <c r="F675" s="78">
        <v>10000</v>
      </c>
    </row>
    <row r="676" spans="1:6">
      <c r="A676" s="81"/>
      <c r="B676" s="81"/>
      <c r="C676" s="77" t="str">
        <f>IF(A676="","",VLOOKUP(A676,'#材料大全'!A:B,2,FALSE))</f>
        <v/>
      </c>
      <c r="D676" s="79">
        <v>1001</v>
      </c>
      <c r="E676" s="78" t="str">
        <f>VLOOKUP(D676,'#材料大全'!A:B,2,FALSE)</f>
        <v>金币</v>
      </c>
      <c r="F676" s="78">
        <v>90000</v>
      </c>
    </row>
    <row r="677" spans="1:6">
      <c r="A677" s="81">
        <v>15136</v>
      </c>
      <c r="B677" s="81">
        <v>2</v>
      </c>
      <c r="C677" s="77" t="str">
        <f>IF(A677="","",VLOOKUP(A677,'#材料大全'!A:B,2,FALSE))</f>
        <v>狂想曲</v>
      </c>
      <c r="D677" s="79">
        <v>24010</v>
      </c>
      <c r="E677" s="78" t="str">
        <f>VLOOKUP(D677,'#材料大全'!A:B,2,FALSE)</f>
        <v>神话灵魂</v>
      </c>
      <c r="F677" s="78">
        <v>5</v>
      </c>
    </row>
    <row r="678" spans="1:6">
      <c r="A678" s="81"/>
      <c r="B678" s="81"/>
      <c r="C678" s="77" t="str">
        <f>IF(A678="","",VLOOKUP(A678,'#材料大全'!A:B,2,FALSE))</f>
        <v/>
      </c>
      <c r="D678" s="79">
        <v>1003</v>
      </c>
      <c r="E678" s="78" t="str">
        <f>VLOOKUP(D678,'#材料大全'!A:B,2,FALSE)</f>
        <v>魔晶</v>
      </c>
      <c r="F678" s="78">
        <v>20000</v>
      </c>
    </row>
    <row r="679" spans="1:6">
      <c r="A679" s="81"/>
      <c r="B679" s="81"/>
      <c r="C679" s="77" t="str">
        <f>IF(A679="","",VLOOKUP(A679,'#材料大全'!A:B,2,FALSE))</f>
        <v/>
      </c>
      <c r="D679" s="79">
        <v>1005</v>
      </c>
      <c r="E679" s="78" t="str">
        <f>VLOOKUP(D679,'#材料大全'!A:B,2,FALSE)</f>
        <v>荣誉</v>
      </c>
      <c r="F679" s="78">
        <v>10000</v>
      </c>
    </row>
    <row r="680" spans="1:6">
      <c r="A680" s="81"/>
      <c r="B680" s="81"/>
      <c r="C680" s="77" t="str">
        <f>IF(A680="","",VLOOKUP(A680,'#材料大全'!A:B,2,FALSE))</f>
        <v/>
      </c>
      <c r="D680" s="79">
        <v>1001</v>
      </c>
      <c r="E680" s="78" t="str">
        <f>VLOOKUP(D680,'#材料大全'!A:B,2,FALSE)</f>
        <v>金币</v>
      </c>
      <c r="F680" s="78">
        <v>90000</v>
      </c>
    </row>
    <row r="681" spans="1:6">
      <c r="A681" s="81">
        <v>15137</v>
      </c>
      <c r="B681" s="81">
        <v>2</v>
      </c>
      <c r="C681" s="77" t="str">
        <f>IF(A681="","",VLOOKUP(A681,'#材料大全'!A:B,2,FALSE))</f>
        <v>幻想曲</v>
      </c>
      <c r="D681" s="79">
        <v>24010</v>
      </c>
      <c r="E681" s="78" t="str">
        <f>VLOOKUP(D681,'#材料大全'!A:B,2,FALSE)</f>
        <v>神话灵魂</v>
      </c>
      <c r="F681" s="78">
        <v>5</v>
      </c>
    </row>
    <row r="682" spans="1:6">
      <c r="A682" s="81"/>
      <c r="B682" s="81"/>
      <c r="C682" s="77" t="str">
        <f>IF(A682="","",VLOOKUP(A682,'#材料大全'!A:B,2,FALSE))</f>
        <v/>
      </c>
      <c r="D682" s="79">
        <v>1003</v>
      </c>
      <c r="E682" s="78" t="str">
        <f>VLOOKUP(D682,'#材料大全'!A:B,2,FALSE)</f>
        <v>魔晶</v>
      </c>
      <c r="F682" s="78">
        <v>20000</v>
      </c>
    </row>
    <row r="683" spans="1:6">
      <c r="A683" s="81"/>
      <c r="B683" s="81"/>
      <c r="C683" s="77" t="str">
        <f>IF(A683="","",VLOOKUP(A683,'#材料大全'!A:B,2,FALSE))</f>
        <v/>
      </c>
      <c r="D683" s="79">
        <v>1005</v>
      </c>
      <c r="E683" s="78" t="str">
        <f>VLOOKUP(D683,'#材料大全'!A:B,2,FALSE)</f>
        <v>荣誉</v>
      </c>
      <c r="F683" s="78">
        <v>10000</v>
      </c>
    </row>
    <row r="684" spans="1:6">
      <c r="A684" s="81"/>
      <c r="B684" s="81"/>
      <c r="C684" s="77" t="str">
        <f>IF(A684="","",VLOOKUP(A684,'#材料大全'!A:B,2,FALSE))</f>
        <v/>
      </c>
      <c r="D684" s="79">
        <v>1001</v>
      </c>
      <c r="E684" s="78" t="str">
        <f>VLOOKUP(D684,'#材料大全'!A:B,2,FALSE)</f>
        <v>金币</v>
      </c>
      <c r="F684" s="78">
        <v>90000</v>
      </c>
    </row>
    <row r="685" spans="1:6">
      <c r="A685" s="81">
        <v>15138</v>
      </c>
      <c r="B685" s="81">
        <v>2</v>
      </c>
      <c r="C685" s="77" t="str">
        <f>IF(A685="","",VLOOKUP(A685,'#材料大全'!A:B,2,FALSE))</f>
        <v>随想曲</v>
      </c>
      <c r="D685" s="79">
        <v>24010</v>
      </c>
      <c r="E685" s="78" t="str">
        <f>VLOOKUP(D685,'#材料大全'!A:B,2,FALSE)</f>
        <v>神话灵魂</v>
      </c>
      <c r="F685" s="78">
        <v>5</v>
      </c>
    </row>
    <row r="686" spans="1:6">
      <c r="A686" s="81"/>
      <c r="B686" s="81"/>
      <c r="C686" s="77" t="str">
        <f>IF(A686="","",VLOOKUP(A686,'#材料大全'!A:B,2,FALSE))</f>
        <v/>
      </c>
      <c r="D686" s="79">
        <v>1003</v>
      </c>
      <c r="E686" s="78" t="str">
        <f>VLOOKUP(D686,'#材料大全'!A:B,2,FALSE)</f>
        <v>魔晶</v>
      </c>
      <c r="F686" s="78">
        <v>20000</v>
      </c>
    </row>
    <row r="687" spans="1:6">
      <c r="A687" s="81"/>
      <c r="B687" s="81"/>
      <c r="C687" s="77" t="str">
        <f>IF(A687="","",VLOOKUP(A687,'#材料大全'!A:B,2,FALSE))</f>
        <v/>
      </c>
      <c r="D687" s="79">
        <v>1005</v>
      </c>
      <c r="E687" s="78" t="str">
        <f>VLOOKUP(D687,'#材料大全'!A:B,2,FALSE)</f>
        <v>荣誉</v>
      </c>
      <c r="F687" s="78">
        <v>10000</v>
      </c>
    </row>
    <row r="688" spans="1:6">
      <c r="A688" s="81"/>
      <c r="B688" s="81"/>
      <c r="C688" s="77" t="str">
        <f>IF(A688="","",VLOOKUP(A688,'#材料大全'!A:B,2,FALSE))</f>
        <v/>
      </c>
      <c r="D688" s="79">
        <v>1001</v>
      </c>
      <c r="E688" s="78" t="str">
        <f>VLOOKUP(D688,'#材料大全'!A:B,2,FALSE)</f>
        <v>金币</v>
      </c>
      <c r="F688" s="78">
        <v>90000</v>
      </c>
    </row>
    <row r="689" spans="1:6">
      <c r="A689" s="81">
        <v>15139</v>
      </c>
      <c r="B689" s="81">
        <v>2</v>
      </c>
      <c r="C689" s="77" t="str">
        <f>IF(A689="","",VLOOKUP(A689,'#材料大全'!A:B,2,FALSE))</f>
        <v>天帝战盔</v>
      </c>
      <c r="D689" s="79">
        <v>24010</v>
      </c>
      <c r="E689" s="78" t="str">
        <f>VLOOKUP(D689,'#材料大全'!A:B,2,FALSE)</f>
        <v>神话灵魂</v>
      </c>
      <c r="F689" s="78">
        <v>5</v>
      </c>
    </row>
    <row r="690" spans="1:6">
      <c r="A690" s="81"/>
      <c r="B690" s="81"/>
      <c r="C690" s="77" t="str">
        <f>IF(A690="","",VLOOKUP(A690,'#材料大全'!A:B,2,FALSE))</f>
        <v/>
      </c>
      <c r="D690" s="79">
        <v>1003</v>
      </c>
      <c r="E690" s="78" t="str">
        <f>VLOOKUP(D690,'#材料大全'!A:B,2,FALSE)</f>
        <v>魔晶</v>
      </c>
      <c r="F690" s="78">
        <v>20000</v>
      </c>
    </row>
    <row r="691" spans="1:6">
      <c r="A691" s="81"/>
      <c r="B691" s="81"/>
      <c r="C691" s="77" t="str">
        <f>IF(A691="","",VLOOKUP(A691,'#材料大全'!A:B,2,FALSE))</f>
        <v/>
      </c>
      <c r="D691" s="79">
        <v>1005</v>
      </c>
      <c r="E691" s="78" t="str">
        <f>VLOOKUP(D691,'#材料大全'!A:B,2,FALSE)</f>
        <v>荣誉</v>
      </c>
      <c r="F691" s="78">
        <v>10000</v>
      </c>
    </row>
    <row r="692" spans="1:6">
      <c r="A692" s="81"/>
      <c r="B692" s="81"/>
      <c r="C692" s="77" t="str">
        <f>IF(A692="","",VLOOKUP(A692,'#材料大全'!A:B,2,FALSE))</f>
        <v/>
      </c>
      <c r="D692" s="79">
        <v>1001</v>
      </c>
      <c r="E692" s="78" t="str">
        <f>VLOOKUP(D692,'#材料大全'!A:B,2,FALSE)</f>
        <v>金币</v>
      </c>
      <c r="F692" s="78">
        <v>90000</v>
      </c>
    </row>
    <row r="693" spans="1:6">
      <c r="A693" s="81">
        <v>15140</v>
      </c>
      <c r="B693" s="81">
        <v>2</v>
      </c>
      <c r="C693" s="77" t="str">
        <f>IF(A693="","",VLOOKUP(A693,'#材料大全'!A:B,2,FALSE))</f>
        <v>黄帝战甲</v>
      </c>
      <c r="D693" s="79">
        <v>24010</v>
      </c>
      <c r="E693" s="78" t="str">
        <f>VLOOKUP(D693,'#材料大全'!A:B,2,FALSE)</f>
        <v>神话灵魂</v>
      </c>
      <c r="F693" s="78">
        <v>5</v>
      </c>
    </row>
    <row r="694" spans="1:6">
      <c r="A694" s="81"/>
      <c r="B694" s="81"/>
      <c r="C694" s="77" t="str">
        <f>IF(A694="","",VLOOKUP(A694,'#材料大全'!A:B,2,FALSE))</f>
        <v/>
      </c>
      <c r="D694" s="79">
        <v>1003</v>
      </c>
      <c r="E694" s="78" t="str">
        <f>VLOOKUP(D694,'#材料大全'!A:B,2,FALSE)</f>
        <v>魔晶</v>
      </c>
      <c r="F694" s="78">
        <v>20000</v>
      </c>
    </row>
    <row r="695" spans="1:6">
      <c r="A695" s="81"/>
      <c r="B695" s="81"/>
      <c r="C695" s="77" t="str">
        <f>IF(A695="","",VLOOKUP(A695,'#材料大全'!A:B,2,FALSE))</f>
        <v/>
      </c>
      <c r="D695" s="79">
        <v>1005</v>
      </c>
      <c r="E695" s="78" t="str">
        <f>VLOOKUP(D695,'#材料大全'!A:B,2,FALSE)</f>
        <v>荣誉</v>
      </c>
      <c r="F695" s="78">
        <v>10000</v>
      </c>
    </row>
    <row r="696" spans="1:6">
      <c r="A696" s="81"/>
      <c r="B696" s="81"/>
      <c r="C696" s="77" t="str">
        <f>IF(A696="","",VLOOKUP(A696,'#材料大全'!A:B,2,FALSE))</f>
        <v/>
      </c>
      <c r="D696" s="79">
        <v>1001</v>
      </c>
      <c r="E696" s="78" t="str">
        <f>VLOOKUP(D696,'#材料大全'!A:B,2,FALSE)</f>
        <v>金币</v>
      </c>
      <c r="F696" s="78">
        <v>90000</v>
      </c>
    </row>
    <row r="697" spans="1:6">
      <c r="A697" s="81">
        <v>15141</v>
      </c>
      <c r="B697" s="81">
        <v>2</v>
      </c>
      <c r="C697" s="77" t="str">
        <f>IF(A697="","",VLOOKUP(A697,'#材料大全'!A:B,2,FALSE))</f>
        <v>炎帝战靴</v>
      </c>
      <c r="D697" s="79">
        <v>24010</v>
      </c>
      <c r="E697" s="78" t="str">
        <f>VLOOKUP(D697,'#材料大全'!A:B,2,FALSE)</f>
        <v>神话灵魂</v>
      </c>
      <c r="F697" s="78">
        <v>5</v>
      </c>
    </row>
    <row r="698" spans="1:6">
      <c r="A698" s="81"/>
      <c r="B698" s="81"/>
      <c r="C698" s="77" t="str">
        <f>IF(A698="","",VLOOKUP(A698,'#材料大全'!A:B,2,FALSE))</f>
        <v/>
      </c>
      <c r="D698" s="79">
        <v>1003</v>
      </c>
      <c r="E698" s="78" t="str">
        <f>VLOOKUP(D698,'#材料大全'!A:B,2,FALSE)</f>
        <v>魔晶</v>
      </c>
      <c r="F698" s="78">
        <v>20000</v>
      </c>
    </row>
    <row r="699" spans="1:6">
      <c r="A699" s="81"/>
      <c r="B699" s="81"/>
      <c r="C699" s="77" t="str">
        <f>IF(A699="","",VLOOKUP(A699,'#材料大全'!A:B,2,FALSE))</f>
        <v/>
      </c>
      <c r="D699" s="79">
        <v>1005</v>
      </c>
      <c r="E699" s="78" t="str">
        <f>VLOOKUP(D699,'#材料大全'!A:B,2,FALSE)</f>
        <v>荣誉</v>
      </c>
      <c r="F699" s="78">
        <v>10000</v>
      </c>
    </row>
    <row r="700" spans="1:6">
      <c r="A700" s="81"/>
      <c r="B700" s="81"/>
      <c r="C700" s="77" t="str">
        <f>IF(A700="","",VLOOKUP(A700,'#材料大全'!A:B,2,FALSE))</f>
        <v/>
      </c>
      <c r="D700" s="79">
        <v>1001</v>
      </c>
      <c r="E700" s="78" t="str">
        <f>VLOOKUP(D700,'#材料大全'!A:B,2,FALSE)</f>
        <v>金币</v>
      </c>
      <c r="F700" s="78">
        <v>90000</v>
      </c>
    </row>
    <row r="701" spans="1:6">
      <c r="A701" s="81">
        <v>15142</v>
      </c>
      <c r="B701" s="81">
        <v>2</v>
      </c>
      <c r="C701" s="77" t="str">
        <f>IF(A701="","",VLOOKUP(A701,'#材料大全'!A:B,2,FALSE))</f>
        <v>青帝戒指</v>
      </c>
      <c r="D701" s="79">
        <v>24010</v>
      </c>
      <c r="E701" s="78" t="str">
        <f>VLOOKUP(D701,'#材料大全'!A:B,2,FALSE)</f>
        <v>神话灵魂</v>
      </c>
      <c r="F701" s="78">
        <v>5</v>
      </c>
    </row>
    <row r="702" spans="1:6">
      <c r="A702" s="81"/>
      <c r="B702" s="81"/>
      <c r="C702" s="77" t="str">
        <f>IF(A702="","",VLOOKUP(A702,'#材料大全'!A:B,2,FALSE))</f>
        <v/>
      </c>
      <c r="D702" s="79">
        <v>1003</v>
      </c>
      <c r="E702" s="78" t="str">
        <f>VLOOKUP(D702,'#材料大全'!A:B,2,FALSE)</f>
        <v>魔晶</v>
      </c>
      <c r="F702" s="78">
        <v>20000</v>
      </c>
    </row>
    <row r="703" spans="1:6">
      <c r="A703" s="81"/>
      <c r="B703" s="81"/>
      <c r="C703" s="77" t="str">
        <f>IF(A703="","",VLOOKUP(A703,'#材料大全'!A:B,2,FALSE))</f>
        <v/>
      </c>
      <c r="D703" s="79">
        <v>1005</v>
      </c>
      <c r="E703" s="78" t="str">
        <f>VLOOKUP(D703,'#材料大全'!A:B,2,FALSE)</f>
        <v>荣誉</v>
      </c>
      <c r="F703" s="78">
        <v>10000</v>
      </c>
    </row>
    <row r="704" spans="1:6">
      <c r="A704" s="81"/>
      <c r="B704" s="81"/>
      <c r="C704" s="77" t="str">
        <f>IF(A704="","",VLOOKUP(A704,'#材料大全'!A:B,2,FALSE))</f>
        <v/>
      </c>
      <c r="D704" s="79">
        <v>1001</v>
      </c>
      <c r="E704" s="78" t="str">
        <f>VLOOKUP(D704,'#材料大全'!A:B,2,FALSE)</f>
        <v>金币</v>
      </c>
      <c r="F704" s="78">
        <v>90000</v>
      </c>
    </row>
    <row r="705" spans="1:6">
      <c r="A705" s="81">
        <v>15143</v>
      </c>
      <c r="B705" s="81">
        <v>2</v>
      </c>
      <c r="C705" s="77" t="str">
        <f>IF(A705="","",VLOOKUP(A705,'#材料大全'!A:B,2,FALSE))</f>
        <v>黑帝项链</v>
      </c>
      <c r="D705" s="79">
        <v>24010</v>
      </c>
      <c r="E705" s="78" t="str">
        <f>VLOOKUP(D705,'#材料大全'!A:B,2,FALSE)</f>
        <v>神话灵魂</v>
      </c>
      <c r="F705" s="78">
        <v>5</v>
      </c>
    </row>
    <row r="706" spans="1:6">
      <c r="A706" s="81"/>
      <c r="B706" s="81"/>
      <c r="C706" s="77" t="str">
        <f>IF(A706="","",VLOOKUP(A706,'#材料大全'!A:B,2,FALSE))</f>
        <v/>
      </c>
      <c r="D706" s="79">
        <v>1003</v>
      </c>
      <c r="E706" s="78" t="str">
        <f>VLOOKUP(D706,'#材料大全'!A:B,2,FALSE)</f>
        <v>魔晶</v>
      </c>
      <c r="F706" s="78">
        <v>20000</v>
      </c>
    </row>
    <row r="707" spans="1:6">
      <c r="A707" s="81"/>
      <c r="B707" s="81"/>
      <c r="C707" s="77" t="str">
        <f>IF(A707="","",VLOOKUP(A707,'#材料大全'!A:B,2,FALSE))</f>
        <v/>
      </c>
      <c r="D707" s="79">
        <v>1005</v>
      </c>
      <c r="E707" s="78" t="str">
        <f>VLOOKUP(D707,'#材料大全'!A:B,2,FALSE)</f>
        <v>荣誉</v>
      </c>
      <c r="F707" s="78">
        <v>10000</v>
      </c>
    </row>
    <row r="708" spans="1:6">
      <c r="A708" s="81"/>
      <c r="B708" s="81"/>
      <c r="C708" s="77" t="str">
        <f>IF(A708="","",VLOOKUP(A708,'#材料大全'!A:B,2,FALSE))</f>
        <v/>
      </c>
      <c r="D708" s="79">
        <v>1001</v>
      </c>
      <c r="E708" s="78" t="str">
        <f>VLOOKUP(D708,'#材料大全'!A:B,2,FALSE)</f>
        <v>金币</v>
      </c>
      <c r="F708" s="78">
        <v>90000</v>
      </c>
    </row>
    <row r="709" spans="1:6">
      <c r="A709" s="81">
        <v>15144</v>
      </c>
      <c r="B709" s="81">
        <v>2</v>
      </c>
      <c r="C709" s="77" t="str">
        <f>IF(A709="","",VLOOKUP(A709,'#材料大全'!A:B,2,FALSE))</f>
        <v>白帝手镯</v>
      </c>
      <c r="D709" s="79">
        <v>24010</v>
      </c>
      <c r="E709" s="78" t="str">
        <f>VLOOKUP(D709,'#材料大全'!A:B,2,FALSE)</f>
        <v>神话灵魂</v>
      </c>
      <c r="F709" s="78">
        <v>5</v>
      </c>
    </row>
    <row r="710" spans="1:6">
      <c r="A710" s="81"/>
      <c r="B710" s="81"/>
      <c r="C710" s="77" t="str">
        <f>IF(A710="","",VLOOKUP(A710,'#材料大全'!A:B,2,FALSE))</f>
        <v/>
      </c>
      <c r="D710" s="79">
        <v>1003</v>
      </c>
      <c r="E710" s="78" t="str">
        <f>VLOOKUP(D710,'#材料大全'!A:B,2,FALSE)</f>
        <v>魔晶</v>
      </c>
      <c r="F710" s="78">
        <v>20000</v>
      </c>
    </row>
    <row r="711" spans="1:6">
      <c r="A711" s="81"/>
      <c r="B711" s="81"/>
      <c r="C711" s="77" t="str">
        <f>IF(A711="","",VLOOKUP(A711,'#材料大全'!A:B,2,FALSE))</f>
        <v/>
      </c>
      <c r="D711" s="79">
        <v>1005</v>
      </c>
      <c r="E711" s="78" t="str">
        <f>VLOOKUP(D711,'#材料大全'!A:B,2,FALSE)</f>
        <v>荣誉</v>
      </c>
      <c r="F711" s="78">
        <v>10000</v>
      </c>
    </row>
    <row r="712" spans="1:6">
      <c r="A712" s="81"/>
      <c r="B712" s="81"/>
      <c r="C712" s="77" t="str">
        <f>IF(A712="","",VLOOKUP(A712,'#材料大全'!A:B,2,FALSE))</f>
        <v/>
      </c>
      <c r="D712" s="79">
        <v>1001</v>
      </c>
      <c r="E712" s="78" t="str">
        <f>VLOOKUP(D712,'#材料大全'!A:B,2,FALSE)</f>
        <v>金币</v>
      </c>
      <c r="F712" s="78">
        <v>90000</v>
      </c>
    </row>
    <row r="713" spans="1:6">
      <c r="A713" s="81">
        <v>15145</v>
      </c>
      <c r="B713" s="81">
        <v>2</v>
      </c>
      <c r="C713" s="77" t="str">
        <f>IF(A713="","",VLOOKUP(A713,'#材料大全'!A:B,2,FALSE))</f>
        <v>奥术核心</v>
      </c>
      <c r="D713" s="79">
        <v>24010</v>
      </c>
      <c r="E713" s="78" t="str">
        <f>VLOOKUP(D713,'#材料大全'!A:B,2,FALSE)</f>
        <v>神话灵魂</v>
      </c>
      <c r="F713" s="78">
        <v>5</v>
      </c>
    </row>
    <row r="714" spans="1:6">
      <c r="A714" s="81"/>
      <c r="B714" s="81"/>
      <c r="C714" s="77" t="str">
        <f>IF(A714="","",VLOOKUP(A714,'#材料大全'!A:B,2,FALSE))</f>
        <v/>
      </c>
      <c r="D714" s="79">
        <v>1003</v>
      </c>
      <c r="E714" s="78" t="str">
        <f>VLOOKUP(D714,'#材料大全'!A:B,2,FALSE)</f>
        <v>魔晶</v>
      </c>
      <c r="F714" s="78">
        <v>20000</v>
      </c>
    </row>
    <row r="715" spans="1:6">
      <c r="A715" s="81"/>
      <c r="B715" s="81"/>
      <c r="C715" s="77" t="str">
        <f>IF(A715="","",VLOOKUP(A715,'#材料大全'!A:B,2,FALSE))</f>
        <v/>
      </c>
      <c r="D715" s="79">
        <v>1005</v>
      </c>
      <c r="E715" s="78" t="str">
        <f>VLOOKUP(D715,'#材料大全'!A:B,2,FALSE)</f>
        <v>荣誉</v>
      </c>
      <c r="F715" s="78">
        <v>10000</v>
      </c>
    </row>
    <row r="716" spans="1:6">
      <c r="A716" s="81"/>
      <c r="B716" s="81"/>
      <c r="C716" s="77" t="str">
        <f>IF(A716="","",VLOOKUP(A716,'#材料大全'!A:B,2,FALSE))</f>
        <v/>
      </c>
      <c r="D716" s="79">
        <v>1001</v>
      </c>
      <c r="E716" s="78" t="str">
        <f>VLOOKUP(D716,'#材料大全'!A:B,2,FALSE)</f>
        <v>金币</v>
      </c>
      <c r="F716" s="78">
        <v>90000</v>
      </c>
    </row>
    <row r="717" spans="1:6">
      <c r="A717" s="81">
        <v>15146</v>
      </c>
      <c r="B717" s="81">
        <v>2</v>
      </c>
      <c r="C717" s="77" t="str">
        <f>IF(A717="","",VLOOKUP(A717,'#材料大全'!A:B,2,FALSE))</f>
        <v>黄金动力炉</v>
      </c>
      <c r="D717" s="79">
        <v>24010</v>
      </c>
      <c r="E717" s="78" t="str">
        <f>VLOOKUP(D717,'#材料大全'!A:B,2,FALSE)</f>
        <v>神话灵魂</v>
      </c>
      <c r="F717" s="78">
        <v>5</v>
      </c>
    </row>
    <row r="718" spans="1:6">
      <c r="A718" s="81"/>
      <c r="B718" s="81"/>
      <c r="C718" s="77" t="str">
        <f>IF(A718="","",VLOOKUP(A718,'#材料大全'!A:B,2,FALSE))</f>
        <v/>
      </c>
      <c r="D718" s="79">
        <v>1003</v>
      </c>
      <c r="E718" s="78" t="str">
        <f>VLOOKUP(D718,'#材料大全'!A:B,2,FALSE)</f>
        <v>魔晶</v>
      </c>
      <c r="F718" s="78">
        <v>20000</v>
      </c>
    </row>
    <row r="719" spans="1:6">
      <c r="A719" s="81"/>
      <c r="B719" s="81"/>
      <c r="C719" s="77" t="str">
        <f>IF(A719="","",VLOOKUP(A719,'#材料大全'!A:B,2,FALSE))</f>
        <v/>
      </c>
      <c r="D719" s="79">
        <v>1005</v>
      </c>
      <c r="E719" s="78" t="str">
        <f>VLOOKUP(D719,'#材料大全'!A:B,2,FALSE)</f>
        <v>荣誉</v>
      </c>
      <c r="F719" s="78">
        <v>10000</v>
      </c>
    </row>
    <row r="720" spans="1:6">
      <c r="A720" s="81"/>
      <c r="B720" s="81"/>
      <c r="C720" s="77" t="str">
        <f>IF(A720="","",VLOOKUP(A720,'#材料大全'!A:B,2,FALSE))</f>
        <v/>
      </c>
      <c r="D720" s="79">
        <v>1001</v>
      </c>
      <c r="E720" s="78" t="str">
        <f>VLOOKUP(D720,'#材料大全'!A:B,2,FALSE)</f>
        <v>金币</v>
      </c>
      <c r="F720" s="78">
        <v>90000</v>
      </c>
    </row>
    <row r="721" spans="1:6">
      <c r="A721" s="81">
        <v>15147</v>
      </c>
      <c r="B721" s="81">
        <v>2</v>
      </c>
      <c r="C721" s="77" t="str">
        <f>IF(A721="","",VLOOKUP(A721,'#材料大全'!A:B,2,FALSE))</f>
        <v>岩石助推器</v>
      </c>
      <c r="D721" s="79">
        <v>24010</v>
      </c>
      <c r="E721" s="78" t="str">
        <f>VLOOKUP(D721,'#材料大全'!A:B,2,FALSE)</f>
        <v>神话灵魂</v>
      </c>
      <c r="F721" s="78">
        <v>5</v>
      </c>
    </row>
    <row r="722" spans="1:6">
      <c r="A722" s="81"/>
      <c r="B722" s="81"/>
      <c r="C722" s="77" t="str">
        <f>IF(A722="","",VLOOKUP(A722,'#材料大全'!A:B,2,FALSE))</f>
        <v/>
      </c>
      <c r="D722" s="79">
        <v>1003</v>
      </c>
      <c r="E722" s="78" t="str">
        <f>VLOOKUP(D722,'#材料大全'!A:B,2,FALSE)</f>
        <v>魔晶</v>
      </c>
      <c r="F722" s="78">
        <v>20000</v>
      </c>
    </row>
    <row r="723" spans="1:6">
      <c r="A723" s="81"/>
      <c r="B723" s="81"/>
      <c r="C723" s="77" t="str">
        <f>IF(A723="","",VLOOKUP(A723,'#材料大全'!A:B,2,FALSE))</f>
        <v/>
      </c>
      <c r="D723" s="79">
        <v>1005</v>
      </c>
      <c r="E723" s="78" t="str">
        <f>VLOOKUP(D723,'#材料大全'!A:B,2,FALSE)</f>
        <v>荣誉</v>
      </c>
      <c r="F723" s="78">
        <v>10000</v>
      </c>
    </row>
    <row r="724" spans="1:6">
      <c r="A724" s="81"/>
      <c r="B724" s="81"/>
      <c r="C724" s="77" t="str">
        <f>IF(A724="","",VLOOKUP(A724,'#材料大全'!A:B,2,FALSE))</f>
        <v/>
      </c>
      <c r="D724" s="79">
        <v>1001</v>
      </c>
      <c r="E724" s="78" t="str">
        <f>VLOOKUP(D724,'#材料大全'!A:B,2,FALSE)</f>
        <v>金币</v>
      </c>
      <c r="F724" s="78">
        <v>90000</v>
      </c>
    </row>
    <row r="725" spans="1:6">
      <c r="A725" s="81">
        <v>15148</v>
      </c>
      <c r="B725" s="81">
        <v>2</v>
      </c>
      <c r="C725" s="77" t="str">
        <f>IF(A725="","",VLOOKUP(A725,'#材料大全'!A:B,2,FALSE))</f>
        <v>冰霜指环</v>
      </c>
      <c r="D725" s="79">
        <v>24010</v>
      </c>
      <c r="E725" s="78" t="str">
        <f>VLOOKUP(D725,'#材料大全'!A:B,2,FALSE)</f>
        <v>神话灵魂</v>
      </c>
      <c r="F725" s="78">
        <v>5</v>
      </c>
    </row>
    <row r="726" spans="1:6">
      <c r="A726" s="81"/>
      <c r="B726" s="81"/>
      <c r="C726" s="77" t="str">
        <f>IF(A726="","",VLOOKUP(A726,'#材料大全'!A:B,2,FALSE))</f>
        <v/>
      </c>
      <c r="D726" s="79">
        <v>1003</v>
      </c>
      <c r="E726" s="78" t="str">
        <f>VLOOKUP(D726,'#材料大全'!A:B,2,FALSE)</f>
        <v>魔晶</v>
      </c>
      <c r="F726" s="78">
        <v>20000</v>
      </c>
    </row>
    <row r="727" spans="1:6">
      <c r="A727" s="81"/>
      <c r="B727" s="81"/>
      <c r="C727" s="77" t="str">
        <f>IF(A727="","",VLOOKUP(A727,'#材料大全'!A:B,2,FALSE))</f>
        <v/>
      </c>
      <c r="D727" s="79">
        <v>1005</v>
      </c>
      <c r="E727" s="78" t="str">
        <f>VLOOKUP(D727,'#材料大全'!A:B,2,FALSE)</f>
        <v>荣誉</v>
      </c>
      <c r="F727" s="78">
        <v>10000</v>
      </c>
    </row>
    <row r="728" spans="1:6">
      <c r="A728" s="81"/>
      <c r="B728" s="81"/>
      <c r="C728" s="77" t="str">
        <f>IF(A728="","",VLOOKUP(A728,'#材料大全'!A:B,2,FALSE))</f>
        <v/>
      </c>
      <c r="D728" s="79">
        <v>1001</v>
      </c>
      <c r="E728" s="78" t="str">
        <f>VLOOKUP(D728,'#材料大全'!A:B,2,FALSE)</f>
        <v>金币</v>
      </c>
      <c r="F728" s="78">
        <v>90000</v>
      </c>
    </row>
    <row r="729" spans="1:6">
      <c r="A729" s="81">
        <v>15149</v>
      </c>
      <c r="B729" s="81">
        <v>2</v>
      </c>
      <c r="C729" s="77" t="str">
        <f>IF(A729="","",VLOOKUP(A729,'#材料大全'!A:B,2,FALSE))</f>
        <v>熔岩火链</v>
      </c>
      <c r="D729" s="79">
        <v>24010</v>
      </c>
      <c r="E729" s="78" t="str">
        <f>VLOOKUP(D729,'#材料大全'!A:B,2,FALSE)</f>
        <v>神话灵魂</v>
      </c>
      <c r="F729" s="78">
        <v>5</v>
      </c>
    </row>
    <row r="730" spans="1:6">
      <c r="A730" s="81"/>
      <c r="B730" s="81"/>
      <c r="C730" s="77" t="str">
        <f>IF(A730="","",VLOOKUP(A730,'#材料大全'!A:B,2,FALSE))</f>
        <v/>
      </c>
      <c r="D730" s="79">
        <v>1003</v>
      </c>
      <c r="E730" s="78" t="str">
        <f>VLOOKUP(D730,'#材料大全'!A:B,2,FALSE)</f>
        <v>魔晶</v>
      </c>
      <c r="F730" s="78">
        <v>20000</v>
      </c>
    </row>
    <row r="731" spans="1:6">
      <c r="A731" s="81"/>
      <c r="B731" s="81"/>
      <c r="C731" s="77" t="str">
        <f>IF(A731="","",VLOOKUP(A731,'#材料大全'!A:B,2,FALSE))</f>
        <v/>
      </c>
      <c r="D731" s="79">
        <v>1005</v>
      </c>
      <c r="E731" s="78" t="str">
        <f>VLOOKUP(D731,'#材料大全'!A:B,2,FALSE)</f>
        <v>荣誉</v>
      </c>
      <c r="F731" s="78">
        <v>10000</v>
      </c>
    </row>
    <row r="732" spans="1:6">
      <c r="A732" s="81"/>
      <c r="B732" s="81"/>
      <c r="C732" s="77" t="str">
        <f>IF(A732="","",VLOOKUP(A732,'#材料大全'!A:B,2,FALSE))</f>
        <v/>
      </c>
      <c r="D732" s="79">
        <v>1001</v>
      </c>
      <c r="E732" s="78" t="str">
        <f>VLOOKUP(D732,'#材料大全'!A:B,2,FALSE)</f>
        <v>金币</v>
      </c>
      <c r="F732" s="78">
        <v>90000</v>
      </c>
    </row>
    <row r="733" spans="1:6">
      <c r="A733" s="81">
        <v>15150</v>
      </c>
      <c r="B733" s="81">
        <v>2</v>
      </c>
      <c r="C733" s="77" t="str">
        <f>IF(A733="","",VLOOKUP(A733,'#材料大全'!A:B,2,FALSE))</f>
        <v>双子手镯</v>
      </c>
      <c r="D733" s="79">
        <v>24010</v>
      </c>
      <c r="E733" s="78" t="str">
        <f>VLOOKUP(D733,'#材料大全'!A:B,2,FALSE)</f>
        <v>神话灵魂</v>
      </c>
      <c r="F733" s="78">
        <v>5</v>
      </c>
    </row>
    <row r="734" spans="1:6">
      <c r="A734" s="81"/>
      <c r="B734" s="81"/>
      <c r="C734" s="77" t="str">
        <f>IF(A734="","",VLOOKUP(A734,'#材料大全'!A:B,2,FALSE))</f>
        <v/>
      </c>
      <c r="D734" s="79">
        <v>1003</v>
      </c>
      <c r="E734" s="78" t="str">
        <f>VLOOKUP(D734,'#材料大全'!A:B,2,FALSE)</f>
        <v>魔晶</v>
      </c>
      <c r="F734" s="78">
        <v>20000</v>
      </c>
    </row>
    <row r="735" spans="1:6">
      <c r="A735" s="81"/>
      <c r="B735" s="81"/>
      <c r="C735" s="77" t="str">
        <f>IF(A735="","",VLOOKUP(A735,'#材料大全'!A:B,2,FALSE))</f>
        <v/>
      </c>
      <c r="D735" s="79">
        <v>1005</v>
      </c>
      <c r="E735" s="78" t="str">
        <f>VLOOKUP(D735,'#材料大全'!A:B,2,FALSE)</f>
        <v>荣誉</v>
      </c>
      <c r="F735" s="78">
        <v>10000</v>
      </c>
    </row>
    <row r="736" spans="1:6">
      <c r="A736" s="81"/>
      <c r="B736" s="81"/>
      <c r="C736" s="77" t="str">
        <f>IF(A736="","",VLOOKUP(A736,'#材料大全'!A:B,2,FALSE))</f>
        <v/>
      </c>
      <c r="D736" s="79">
        <v>1001</v>
      </c>
      <c r="E736" s="78" t="str">
        <f>VLOOKUP(D736,'#材料大全'!A:B,2,FALSE)</f>
        <v>金币</v>
      </c>
      <c r="F736" s="78">
        <v>90000</v>
      </c>
    </row>
    <row r="737" spans="1:6">
      <c r="A737" s="81">
        <v>15151</v>
      </c>
      <c r="B737" s="81">
        <v>2</v>
      </c>
      <c r="C737" s="77" t="str">
        <f>IF(A737="","",VLOOKUP(A737,'#材料大全'!A:B,2,FALSE))</f>
        <v>愚者的流浪</v>
      </c>
      <c r="D737" s="79">
        <v>24010</v>
      </c>
      <c r="E737" s="78" t="str">
        <f>VLOOKUP(D737,'#材料大全'!A:B,2,FALSE)</f>
        <v>神话灵魂</v>
      </c>
      <c r="F737" s="78">
        <v>5</v>
      </c>
    </row>
    <row r="738" spans="1:6">
      <c r="A738" s="81"/>
      <c r="B738" s="81"/>
      <c r="C738" s="77" t="str">
        <f>IF(A738="","",VLOOKUP(A738,'#材料大全'!A:B,2,FALSE))</f>
        <v/>
      </c>
      <c r="D738" s="79">
        <v>1003</v>
      </c>
      <c r="E738" s="78" t="str">
        <f>VLOOKUP(D738,'#材料大全'!A:B,2,FALSE)</f>
        <v>魔晶</v>
      </c>
      <c r="F738" s="78">
        <v>20000</v>
      </c>
    </row>
    <row r="739" spans="1:6">
      <c r="A739" s="81"/>
      <c r="B739" s="81"/>
      <c r="C739" s="77" t="str">
        <f>IF(A739="","",VLOOKUP(A739,'#材料大全'!A:B,2,FALSE))</f>
        <v/>
      </c>
      <c r="D739" s="79">
        <v>1005</v>
      </c>
      <c r="E739" s="78" t="str">
        <f>VLOOKUP(D739,'#材料大全'!A:B,2,FALSE)</f>
        <v>荣誉</v>
      </c>
      <c r="F739" s="78">
        <v>10000</v>
      </c>
    </row>
    <row r="740" spans="1:6">
      <c r="A740" s="81"/>
      <c r="B740" s="81"/>
      <c r="C740" s="77" t="str">
        <f>IF(A740="","",VLOOKUP(A740,'#材料大全'!A:B,2,FALSE))</f>
        <v/>
      </c>
      <c r="D740" s="79">
        <v>1001</v>
      </c>
      <c r="E740" s="78" t="str">
        <f>VLOOKUP(D740,'#材料大全'!A:B,2,FALSE)</f>
        <v>金币</v>
      </c>
      <c r="F740" s="78">
        <v>90000</v>
      </c>
    </row>
    <row r="741" spans="1:6">
      <c r="A741" s="81">
        <v>15152</v>
      </c>
      <c r="B741" s="81">
        <v>2</v>
      </c>
      <c r="C741" s="77" t="str">
        <f>IF(A741="","",VLOOKUP(A741,'#材料大全'!A:B,2,FALSE))</f>
        <v>教皇的援助</v>
      </c>
      <c r="D741" s="79">
        <v>24010</v>
      </c>
      <c r="E741" s="78" t="str">
        <f>VLOOKUP(D741,'#材料大全'!A:B,2,FALSE)</f>
        <v>神话灵魂</v>
      </c>
      <c r="F741" s="78">
        <v>5</v>
      </c>
    </row>
    <row r="742" spans="1:6">
      <c r="A742" s="81"/>
      <c r="B742" s="81"/>
      <c r="C742" s="77" t="str">
        <f>IF(A742="","",VLOOKUP(A742,'#材料大全'!A:B,2,FALSE))</f>
        <v/>
      </c>
      <c r="D742" s="79">
        <v>1003</v>
      </c>
      <c r="E742" s="78" t="str">
        <f>VLOOKUP(D742,'#材料大全'!A:B,2,FALSE)</f>
        <v>魔晶</v>
      </c>
      <c r="F742" s="78">
        <v>20000</v>
      </c>
    </row>
    <row r="743" spans="1:6">
      <c r="A743" s="81"/>
      <c r="B743" s="81"/>
      <c r="C743" s="77" t="str">
        <f>IF(A743="","",VLOOKUP(A743,'#材料大全'!A:B,2,FALSE))</f>
        <v/>
      </c>
      <c r="D743" s="79">
        <v>1005</v>
      </c>
      <c r="E743" s="78" t="str">
        <f>VLOOKUP(D743,'#材料大全'!A:B,2,FALSE)</f>
        <v>荣誉</v>
      </c>
      <c r="F743" s="78">
        <v>10000</v>
      </c>
    </row>
    <row r="744" spans="1:6">
      <c r="A744" s="81"/>
      <c r="B744" s="81"/>
      <c r="C744" s="77" t="str">
        <f>IF(A744="","",VLOOKUP(A744,'#材料大全'!A:B,2,FALSE))</f>
        <v/>
      </c>
      <c r="D744" s="79">
        <v>1001</v>
      </c>
      <c r="E744" s="78" t="str">
        <f>VLOOKUP(D744,'#材料大全'!A:B,2,FALSE)</f>
        <v>金币</v>
      </c>
      <c r="F744" s="78">
        <v>90000</v>
      </c>
    </row>
    <row r="745" spans="1:6">
      <c r="A745" s="81">
        <v>15153</v>
      </c>
      <c r="B745" s="81">
        <v>2</v>
      </c>
      <c r="C745" s="77" t="str">
        <f>IF(A745="","",VLOOKUP(A745,'#材料大全'!A:B,2,FALSE))</f>
        <v>恋人的结合</v>
      </c>
      <c r="D745" s="79">
        <v>24010</v>
      </c>
      <c r="E745" s="78" t="str">
        <f>VLOOKUP(D745,'#材料大全'!A:B,2,FALSE)</f>
        <v>神话灵魂</v>
      </c>
      <c r="F745" s="78">
        <v>5</v>
      </c>
    </row>
    <row r="746" spans="1:6">
      <c r="A746" s="81"/>
      <c r="B746" s="81"/>
      <c r="C746" s="77" t="str">
        <f>IF(A746="","",VLOOKUP(A746,'#材料大全'!A:B,2,FALSE))</f>
        <v/>
      </c>
      <c r="D746" s="79">
        <v>1003</v>
      </c>
      <c r="E746" s="78" t="str">
        <f>VLOOKUP(D746,'#材料大全'!A:B,2,FALSE)</f>
        <v>魔晶</v>
      </c>
      <c r="F746" s="78">
        <v>20000</v>
      </c>
    </row>
    <row r="747" spans="1:6">
      <c r="A747" s="81"/>
      <c r="B747" s="81"/>
      <c r="C747" s="77" t="str">
        <f>IF(A747="","",VLOOKUP(A747,'#材料大全'!A:B,2,FALSE))</f>
        <v/>
      </c>
      <c r="D747" s="79">
        <v>1005</v>
      </c>
      <c r="E747" s="78" t="str">
        <f>VLOOKUP(D747,'#材料大全'!A:B,2,FALSE)</f>
        <v>荣誉</v>
      </c>
      <c r="F747" s="78">
        <v>10000</v>
      </c>
    </row>
    <row r="748" spans="1:6">
      <c r="A748" s="81"/>
      <c r="B748" s="81"/>
      <c r="C748" s="77" t="str">
        <f>IF(A748="","",VLOOKUP(A748,'#材料大全'!A:B,2,FALSE))</f>
        <v/>
      </c>
      <c r="D748" s="79">
        <v>1001</v>
      </c>
      <c r="E748" s="78" t="str">
        <f>VLOOKUP(D748,'#材料大全'!A:B,2,FALSE)</f>
        <v>金币</v>
      </c>
      <c r="F748" s="78">
        <v>90000</v>
      </c>
    </row>
    <row r="749" spans="1:6">
      <c r="A749" s="81">
        <v>15154</v>
      </c>
      <c r="B749" s="81">
        <v>2</v>
      </c>
      <c r="C749" s="77" t="str">
        <f>IF(A749="","",VLOOKUP(A749,'#材料大全'!A:B,2,FALSE))</f>
        <v>隐者的探索</v>
      </c>
      <c r="D749" s="79">
        <v>24010</v>
      </c>
      <c r="E749" s="78" t="str">
        <f>VLOOKUP(D749,'#材料大全'!A:B,2,FALSE)</f>
        <v>神话灵魂</v>
      </c>
      <c r="F749" s="78">
        <v>5</v>
      </c>
    </row>
    <row r="750" spans="1:6">
      <c r="A750" s="81"/>
      <c r="B750" s="81"/>
      <c r="C750" s="77" t="str">
        <f>IF(A750="","",VLOOKUP(A750,'#材料大全'!A:B,2,FALSE))</f>
        <v/>
      </c>
      <c r="D750" s="79">
        <v>1003</v>
      </c>
      <c r="E750" s="78" t="str">
        <f>VLOOKUP(D750,'#材料大全'!A:B,2,FALSE)</f>
        <v>魔晶</v>
      </c>
      <c r="F750" s="78">
        <v>20000</v>
      </c>
    </row>
    <row r="751" spans="1:6">
      <c r="A751" s="81"/>
      <c r="B751" s="81"/>
      <c r="C751" s="77" t="str">
        <f>IF(A751="","",VLOOKUP(A751,'#材料大全'!A:B,2,FALSE))</f>
        <v/>
      </c>
      <c r="D751" s="79">
        <v>1005</v>
      </c>
      <c r="E751" s="78" t="str">
        <f>VLOOKUP(D751,'#材料大全'!A:B,2,FALSE)</f>
        <v>荣誉</v>
      </c>
      <c r="F751" s="78">
        <v>10000</v>
      </c>
    </row>
    <row r="752" spans="1:6">
      <c r="A752" s="81"/>
      <c r="B752" s="81"/>
      <c r="C752" s="77" t="str">
        <f>IF(A752="","",VLOOKUP(A752,'#材料大全'!A:B,2,FALSE))</f>
        <v/>
      </c>
      <c r="D752" s="79">
        <v>1001</v>
      </c>
      <c r="E752" s="78" t="str">
        <f>VLOOKUP(D752,'#材料大全'!A:B,2,FALSE)</f>
        <v>金币</v>
      </c>
      <c r="F752" s="78">
        <v>90000</v>
      </c>
    </row>
    <row r="753" spans="1:6">
      <c r="A753" s="81">
        <v>15155</v>
      </c>
      <c r="B753" s="81">
        <v>2</v>
      </c>
      <c r="C753" s="77" t="str">
        <f>IF(A753="","",VLOOKUP(A753,'#材料大全'!A:B,2,FALSE))</f>
        <v>魔术师的创造</v>
      </c>
      <c r="D753" s="79">
        <v>24010</v>
      </c>
      <c r="E753" s="78" t="str">
        <f>VLOOKUP(D753,'#材料大全'!A:B,2,FALSE)</f>
        <v>神话灵魂</v>
      </c>
      <c r="F753" s="78">
        <v>5</v>
      </c>
    </row>
    <row r="754" spans="1:6">
      <c r="A754" s="81"/>
      <c r="B754" s="81"/>
      <c r="C754" s="77" t="str">
        <f>IF(A754="","",VLOOKUP(A754,'#材料大全'!A:B,2,FALSE))</f>
        <v/>
      </c>
      <c r="D754" s="79">
        <v>1003</v>
      </c>
      <c r="E754" s="78" t="str">
        <f>VLOOKUP(D754,'#材料大全'!A:B,2,FALSE)</f>
        <v>魔晶</v>
      </c>
      <c r="F754" s="78">
        <v>20000</v>
      </c>
    </row>
    <row r="755" spans="1:6">
      <c r="A755" s="81"/>
      <c r="B755" s="81"/>
      <c r="C755" s="77" t="str">
        <f>IF(A755="","",VLOOKUP(A755,'#材料大全'!A:B,2,FALSE))</f>
        <v/>
      </c>
      <c r="D755" s="79">
        <v>1005</v>
      </c>
      <c r="E755" s="78" t="str">
        <f>VLOOKUP(D755,'#材料大全'!A:B,2,FALSE)</f>
        <v>荣誉</v>
      </c>
      <c r="F755" s="78">
        <v>10000</v>
      </c>
    </row>
    <row r="756" spans="1:6">
      <c r="A756" s="81"/>
      <c r="B756" s="81"/>
      <c r="C756" s="77" t="str">
        <f>IF(A756="","",VLOOKUP(A756,'#材料大全'!A:B,2,FALSE))</f>
        <v/>
      </c>
      <c r="D756" s="79">
        <v>1001</v>
      </c>
      <c r="E756" s="78" t="str">
        <f>VLOOKUP(D756,'#材料大全'!A:B,2,FALSE)</f>
        <v>金币</v>
      </c>
      <c r="F756" s="78">
        <v>90000</v>
      </c>
    </row>
    <row r="757" spans="1:6">
      <c r="A757" s="81">
        <v>15156</v>
      </c>
      <c r="B757" s="81">
        <v>2</v>
      </c>
      <c r="C757" s="77" t="str">
        <f>IF(A757="","",VLOOKUP(A757,'#材料大全'!A:B,2,FALSE))</f>
        <v>女祭司的智慧</v>
      </c>
      <c r="D757" s="79">
        <v>24010</v>
      </c>
      <c r="E757" s="78" t="str">
        <f>VLOOKUP(D757,'#材料大全'!A:B,2,FALSE)</f>
        <v>神话灵魂</v>
      </c>
      <c r="F757" s="78">
        <v>5</v>
      </c>
    </row>
    <row r="758" spans="1:6">
      <c r="A758" s="81"/>
      <c r="B758" s="81"/>
      <c r="C758" s="77" t="str">
        <f>IF(A758="","",VLOOKUP(A758,'#材料大全'!A:B,2,FALSE))</f>
        <v/>
      </c>
      <c r="D758" s="79">
        <v>1003</v>
      </c>
      <c r="E758" s="78" t="str">
        <f>VLOOKUP(D758,'#材料大全'!A:B,2,FALSE)</f>
        <v>魔晶</v>
      </c>
      <c r="F758" s="78">
        <v>20000</v>
      </c>
    </row>
    <row r="759" spans="1:6">
      <c r="A759" s="81"/>
      <c r="B759" s="81"/>
      <c r="C759" s="77" t="str">
        <f>IF(A759="","",VLOOKUP(A759,'#材料大全'!A:B,2,FALSE))</f>
        <v/>
      </c>
      <c r="D759" s="79">
        <v>1005</v>
      </c>
      <c r="E759" s="78" t="str">
        <f>VLOOKUP(D759,'#材料大全'!A:B,2,FALSE)</f>
        <v>荣誉</v>
      </c>
      <c r="F759" s="78">
        <v>10000</v>
      </c>
    </row>
    <row r="760" spans="1:6">
      <c r="A760" s="81"/>
      <c r="B760" s="81"/>
      <c r="C760" s="77" t="str">
        <f>IF(A760="","",VLOOKUP(A760,'#材料大全'!A:B,2,FALSE))</f>
        <v/>
      </c>
      <c r="D760" s="79">
        <v>1001</v>
      </c>
      <c r="E760" s="78" t="str">
        <f>VLOOKUP(D760,'#材料大全'!A:B,2,FALSE)</f>
        <v>金币</v>
      </c>
      <c r="F760" s="78">
        <v>90000</v>
      </c>
    </row>
    <row r="761" spans="1:6">
      <c r="A761" s="81">
        <v>15157</v>
      </c>
      <c r="B761" s="81">
        <v>2</v>
      </c>
      <c r="C761" s="77" t="str">
        <f>IF(A761="","",VLOOKUP(A761,'#材料大全'!A:B,2,FALSE))</f>
        <v>狼之力</v>
      </c>
      <c r="D761" s="79">
        <v>24010</v>
      </c>
      <c r="E761" s="78" t="str">
        <f>VLOOKUP(D761,'#材料大全'!A:B,2,FALSE)</f>
        <v>神话灵魂</v>
      </c>
      <c r="F761" s="78">
        <v>5</v>
      </c>
    </row>
    <row r="762" spans="1:6">
      <c r="A762" s="81"/>
      <c r="B762" s="81"/>
      <c r="C762" s="77" t="str">
        <f>IF(A762="","",VLOOKUP(A762,'#材料大全'!A:B,2,FALSE))</f>
        <v/>
      </c>
      <c r="D762" s="79">
        <v>1003</v>
      </c>
      <c r="E762" s="78" t="str">
        <f>VLOOKUP(D762,'#材料大全'!A:B,2,FALSE)</f>
        <v>魔晶</v>
      </c>
      <c r="F762" s="78">
        <v>20000</v>
      </c>
    </row>
    <row r="763" spans="1:6">
      <c r="A763" s="81"/>
      <c r="B763" s="81"/>
      <c r="C763" s="77" t="str">
        <f>IF(A763="","",VLOOKUP(A763,'#材料大全'!A:B,2,FALSE))</f>
        <v/>
      </c>
      <c r="D763" s="79">
        <v>1005</v>
      </c>
      <c r="E763" s="78" t="str">
        <f>VLOOKUP(D763,'#材料大全'!A:B,2,FALSE)</f>
        <v>荣誉</v>
      </c>
      <c r="F763" s="78">
        <v>10000</v>
      </c>
    </row>
    <row r="764" spans="1:6">
      <c r="A764" s="81"/>
      <c r="B764" s="81"/>
      <c r="C764" s="77" t="str">
        <f>IF(A764="","",VLOOKUP(A764,'#材料大全'!A:B,2,FALSE))</f>
        <v/>
      </c>
      <c r="D764" s="79">
        <v>1001</v>
      </c>
      <c r="E764" s="78" t="str">
        <f>VLOOKUP(D764,'#材料大全'!A:B,2,FALSE)</f>
        <v>金币</v>
      </c>
      <c r="F764" s="78">
        <v>90000</v>
      </c>
    </row>
    <row r="765" spans="1:6">
      <c r="A765" s="81">
        <v>15158</v>
      </c>
      <c r="B765" s="81">
        <v>2</v>
      </c>
      <c r="C765" s="77" t="str">
        <f>IF(A765="","",VLOOKUP(A765,'#材料大全'!A:B,2,FALSE))</f>
        <v>虎之力</v>
      </c>
      <c r="D765" s="79">
        <v>24010</v>
      </c>
      <c r="E765" s="78" t="str">
        <f>VLOOKUP(D765,'#材料大全'!A:B,2,FALSE)</f>
        <v>神话灵魂</v>
      </c>
      <c r="F765" s="78">
        <v>5</v>
      </c>
    </row>
    <row r="766" spans="1:6">
      <c r="A766" s="81"/>
      <c r="B766" s="81"/>
      <c r="C766" s="77" t="str">
        <f>IF(A766="","",VLOOKUP(A766,'#材料大全'!A:B,2,FALSE))</f>
        <v/>
      </c>
      <c r="D766" s="79">
        <v>1003</v>
      </c>
      <c r="E766" s="78" t="str">
        <f>VLOOKUP(D766,'#材料大全'!A:B,2,FALSE)</f>
        <v>魔晶</v>
      </c>
      <c r="F766" s="78">
        <v>20000</v>
      </c>
    </row>
    <row r="767" spans="1:6">
      <c r="A767" s="81"/>
      <c r="B767" s="81"/>
      <c r="C767" s="77" t="str">
        <f>IF(A767="","",VLOOKUP(A767,'#材料大全'!A:B,2,FALSE))</f>
        <v/>
      </c>
      <c r="D767" s="79">
        <v>1005</v>
      </c>
      <c r="E767" s="78" t="str">
        <f>VLOOKUP(D767,'#材料大全'!A:B,2,FALSE)</f>
        <v>荣誉</v>
      </c>
      <c r="F767" s="78">
        <v>10000</v>
      </c>
    </row>
    <row r="768" spans="1:6">
      <c r="A768" s="81"/>
      <c r="B768" s="81"/>
      <c r="C768" s="77" t="str">
        <f>IF(A768="","",VLOOKUP(A768,'#材料大全'!A:B,2,FALSE))</f>
        <v/>
      </c>
      <c r="D768" s="79">
        <v>1001</v>
      </c>
      <c r="E768" s="78" t="str">
        <f>VLOOKUP(D768,'#材料大全'!A:B,2,FALSE)</f>
        <v>金币</v>
      </c>
      <c r="F768" s="78">
        <v>90000</v>
      </c>
    </row>
    <row r="769" spans="1:6">
      <c r="A769" s="81">
        <v>15159</v>
      </c>
      <c r="B769" s="81">
        <v>2</v>
      </c>
      <c r="C769" s="77" t="str">
        <f>IF(A769="","",VLOOKUP(A769,'#材料大全'!A:B,2,FALSE))</f>
        <v>兔之力</v>
      </c>
      <c r="D769" s="79">
        <v>24010</v>
      </c>
      <c r="E769" s="78" t="str">
        <f>VLOOKUP(D769,'#材料大全'!A:B,2,FALSE)</f>
        <v>神话灵魂</v>
      </c>
      <c r="F769" s="78">
        <v>5</v>
      </c>
    </row>
    <row r="770" spans="1:6">
      <c r="A770" s="81"/>
      <c r="B770" s="81"/>
      <c r="C770" s="77" t="str">
        <f>IF(A770="","",VLOOKUP(A770,'#材料大全'!A:B,2,FALSE))</f>
        <v/>
      </c>
      <c r="D770" s="79">
        <v>1003</v>
      </c>
      <c r="E770" s="78" t="str">
        <f>VLOOKUP(D770,'#材料大全'!A:B,2,FALSE)</f>
        <v>魔晶</v>
      </c>
      <c r="F770" s="78">
        <v>20000</v>
      </c>
    </row>
    <row r="771" spans="1:6">
      <c r="A771" s="81"/>
      <c r="B771" s="81"/>
      <c r="C771" s="77" t="str">
        <f>IF(A771="","",VLOOKUP(A771,'#材料大全'!A:B,2,FALSE))</f>
        <v/>
      </c>
      <c r="D771" s="79">
        <v>1005</v>
      </c>
      <c r="E771" s="78" t="str">
        <f>VLOOKUP(D771,'#材料大全'!A:B,2,FALSE)</f>
        <v>荣誉</v>
      </c>
      <c r="F771" s="78">
        <v>10000</v>
      </c>
    </row>
    <row r="772" spans="1:6">
      <c r="A772" s="81"/>
      <c r="B772" s="81"/>
      <c r="C772" s="77" t="str">
        <f>IF(A772="","",VLOOKUP(A772,'#材料大全'!A:B,2,FALSE))</f>
        <v/>
      </c>
      <c r="D772" s="79">
        <v>1001</v>
      </c>
      <c r="E772" s="78" t="str">
        <f>VLOOKUP(D772,'#材料大全'!A:B,2,FALSE)</f>
        <v>金币</v>
      </c>
      <c r="F772" s="78">
        <v>90000</v>
      </c>
    </row>
    <row r="773" spans="1:6">
      <c r="A773" s="81">
        <v>15160</v>
      </c>
      <c r="B773" s="81">
        <v>2</v>
      </c>
      <c r="C773" s="77" t="str">
        <f>IF(A773="","",VLOOKUP(A773,'#材料大全'!A:B,2,FALSE))</f>
        <v>猫之力</v>
      </c>
      <c r="D773" s="79">
        <v>24010</v>
      </c>
      <c r="E773" s="78" t="str">
        <f>VLOOKUP(D773,'#材料大全'!A:B,2,FALSE)</f>
        <v>神话灵魂</v>
      </c>
      <c r="F773" s="78">
        <v>5</v>
      </c>
    </row>
    <row r="774" spans="1:6">
      <c r="A774" s="81"/>
      <c r="B774" s="81"/>
      <c r="C774" s="77" t="str">
        <f>IF(A774="","",VLOOKUP(A774,'#材料大全'!A:B,2,FALSE))</f>
        <v/>
      </c>
      <c r="D774" s="79">
        <v>1003</v>
      </c>
      <c r="E774" s="78" t="str">
        <f>VLOOKUP(D774,'#材料大全'!A:B,2,FALSE)</f>
        <v>魔晶</v>
      </c>
      <c r="F774" s="78">
        <v>20000</v>
      </c>
    </row>
    <row r="775" spans="1:6">
      <c r="A775" s="81"/>
      <c r="B775" s="81"/>
      <c r="C775" s="77" t="str">
        <f>IF(A775="","",VLOOKUP(A775,'#材料大全'!A:B,2,FALSE))</f>
        <v/>
      </c>
      <c r="D775" s="79">
        <v>1005</v>
      </c>
      <c r="E775" s="78" t="str">
        <f>VLOOKUP(D775,'#材料大全'!A:B,2,FALSE)</f>
        <v>荣誉</v>
      </c>
      <c r="F775" s="78">
        <v>10000</v>
      </c>
    </row>
    <row r="776" spans="1:6">
      <c r="A776" s="81"/>
      <c r="B776" s="81"/>
      <c r="C776" s="77" t="str">
        <f>IF(A776="","",VLOOKUP(A776,'#材料大全'!A:B,2,FALSE))</f>
        <v/>
      </c>
      <c r="D776" s="79">
        <v>1001</v>
      </c>
      <c r="E776" s="78" t="str">
        <f>VLOOKUP(D776,'#材料大全'!A:B,2,FALSE)</f>
        <v>金币</v>
      </c>
      <c r="F776" s="78">
        <v>90000</v>
      </c>
    </row>
    <row r="777" spans="1:6">
      <c r="A777" s="81">
        <v>15161</v>
      </c>
      <c r="B777" s="81">
        <v>2</v>
      </c>
      <c r="C777" s="77" t="str">
        <f>IF(A777="","",VLOOKUP(A777,'#材料大全'!A:B,2,FALSE))</f>
        <v>狐之力</v>
      </c>
      <c r="D777" s="79">
        <v>24010</v>
      </c>
      <c r="E777" s="78" t="str">
        <f>VLOOKUP(D777,'#材料大全'!A:B,2,FALSE)</f>
        <v>神话灵魂</v>
      </c>
      <c r="F777" s="78">
        <v>5</v>
      </c>
    </row>
    <row r="778" spans="1:6">
      <c r="A778" s="81"/>
      <c r="B778" s="81"/>
      <c r="C778" s="77" t="str">
        <f>IF(A778="","",VLOOKUP(A778,'#材料大全'!A:B,2,FALSE))</f>
        <v/>
      </c>
      <c r="D778" s="79">
        <v>1003</v>
      </c>
      <c r="E778" s="78" t="str">
        <f>VLOOKUP(D778,'#材料大全'!A:B,2,FALSE)</f>
        <v>魔晶</v>
      </c>
      <c r="F778" s="78">
        <v>20000</v>
      </c>
    </row>
    <row r="779" spans="1:6">
      <c r="A779" s="81"/>
      <c r="B779" s="81"/>
      <c r="C779" s="77" t="str">
        <f>IF(A779="","",VLOOKUP(A779,'#材料大全'!A:B,2,FALSE))</f>
        <v/>
      </c>
      <c r="D779" s="79">
        <v>1005</v>
      </c>
      <c r="E779" s="78" t="str">
        <f>VLOOKUP(D779,'#材料大全'!A:B,2,FALSE)</f>
        <v>荣誉</v>
      </c>
      <c r="F779" s="78">
        <v>10000</v>
      </c>
    </row>
    <row r="780" spans="1:6">
      <c r="A780" s="81"/>
      <c r="B780" s="81"/>
      <c r="C780" s="77" t="str">
        <f>IF(A780="","",VLOOKUP(A780,'#材料大全'!A:B,2,FALSE))</f>
        <v/>
      </c>
      <c r="D780" s="79">
        <v>1001</v>
      </c>
      <c r="E780" s="78" t="str">
        <f>VLOOKUP(D780,'#材料大全'!A:B,2,FALSE)</f>
        <v>金币</v>
      </c>
      <c r="F780" s="78">
        <v>90000</v>
      </c>
    </row>
    <row r="781" spans="1:6">
      <c r="A781" s="81">
        <v>15162</v>
      </c>
      <c r="B781" s="81">
        <v>2</v>
      </c>
      <c r="C781" s="77" t="str">
        <f>IF(A781="","",VLOOKUP(A781,'#材料大全'!A:B,2,FALSE))</f>
        <v>熊之力</v>
      </c>
      <c r="D781" s="79">
        <v>24010</v>
      </c>
      <c r="E781" s="78" t="str">
        <f>VLOOKUP(D781,'#材料大全'!A:B,2,FALSE)</f>
        <v>神话灵魂</v>
      </c>
      <c r="F781" s="78">
        <v>5</v>
      </c>
    </row>
    <row r="782" spans="1:6">
      <c r="A782" s="81"/>
      <c r="B782" s="81"/>
      <c r="C782" s="77" t="str">
        <f>IF(A782="","",VLOOKUP(A782,'#材料大全'!A:B,2,FALSE))</f>
        <v/>
      </c>
      <c r="D782" s="79">
        <v>1003</v>
      </c>
      <c r="E782" s="78" t="str">
        <f>VLOOKUP(D782,'#材料大全'!A:B,2,FALSE)</f>
        <v>魔晶</v>
      </c>
      <c r="F782" s="78">
        <v>20000</v>
      </c>
    </row>
    <row r="783" spans="1:6">
      <c r="A783" s="81"/>
      <c r="B783" s="81"/>
      <c r="C783" s="77" t="str">
        <f>IF(A783="","",VLOOKUP(A783,'#材料大全'!A:B,2,FALSE))</f>
        <v/>
      </c>
      <c r="D783" s="79">
        <v>1005</v>
      </c>
      <c r="E783" s="78" t="str">
        <f>VLOOKUP(D783,'#材料大全'!A:B,2,FALSE)</f>
        <v>荣誉</v>
      </c>
      <c r="F783" s="78">
        <v>10000</v>
      </c>
    </row>
    <row r="784" spans="1:6">
      <c r="A784" s="81"/>
      <c r="B784" s="81"/>
      <c r="C784" s="77" t="str">
        <f>IF(A784="","",VLOOKUP(A784,'#材料大全'!A:B,2,FALSE))</f>
        <v/>
      </c>
      <c r="D784" s="79">
        <v>1001</v>
      </c>
      <c r="E784" s="78" t="str">
        <f>VLOOKUP(D784,'#材料大全'!A:B,2,FALSE)</f>
        <v>金币</v>
      </c>
      <c r="F784" s="78">
        <v>90000</v>
      </c>
    </row>
    <row r="785" spans="1:6">
      <c r="A785" s="76">
        <v>15163</v>
      </c>
      <c r="B785" s="42">
        <v>2</v>
      </c>
      <c r="C785" s="77" t="str">
        <f>IF(A785="","",VLOOKUP(A785,'#材料大全'!A:B,2,FALSE))</f>
        <v>角斗士的面甲</v>
      </c>
      <c r="D785" s="65">
        <v>1005</v>
      </c>
      <c r="E785" s="78" t="str">
        <f>VLOOKUP(D785,'#材料大全'!A:B,2,FALSE)</f>
        <v>荣誉</v>
      </c>
      <c r="F785" s="71">
        <v>15000</v>
      </c>
    </row>
    <row r="786" spans="1:6">
      <c r="B786" s="42">
        <v>3</v>
      </c>
      <c r="C786" s="77" t="str">
        <f>IF(A786="","",VLOOKUP(A786,'#材料大全'!A:B,2,FALSE))</f>
        <v/>
      </c>
      <c r="D786" s="65">
        <v>1005</v>
      </c>
      <c r="E786" s="78" t="str">
        <f>VLOOKUP(D786,'#材料大全'!A:B,2,FALSE)</f>
        <v>荣誉</v>
      </c>
      <c r="F786" s="76">
        <v>25000</v>
      </c>
    </row>
    <row r="787" spans="1:6">
      <c r="A787" s="76">
        <v>15164</v>
      </c>
      <c r="B787" s="42">
        <v>2</v>
      </c>
      <c r="C787" s="77" t="str">
        <f>IF(A787="","",VLOOKUP(A787,'#材料大全'!A:B,2,FALSE))</f>
        <v>角斗士的长袍</v>
      </c>
      <c r="D787" s="65">
        <v>1005</v>
      </c>
      <c r="E787" s="78" t="str">
        <f>VLOOKUP(D787,'#材料大全'!A:B,2,FALSE)</f>
        <v>荣誉</v>
      </c>
      <c r="F787" s="71">
        <v>15000</v>
      </c>
    </row>
    <row r="788" spans="1:6">
      <c r="B788" s="42">
        <v>3</v>
      </c>
      <c r="C788" s="77" t="str">
        <f>IF(A788="","",VLOOKUP(A788,'#材料大全'!A:B,2,FALSE))</f>
        <v/>
      </c>
      <c r="D788" s="65">
        <v>1005</v>
      </c>
      <c r="E788" s="78" t="str">
        <f>VLOOKUP(D788,'#材料大全'!A:B,2,FALSE)</f>
        <v>荣誉</v>
      </c>
      <c r="F788" s="76">
        <v>25000</v>
      </c>
    </row>
    <row r="789" spans="1:6">
      <c r="A789" s="76">
        <v>15165</v>
      </c>
      <c r="B789" s="42">
        <v>2</v>
      </c>
      <c r="C789" s="77" t="str">
        <f>IF(A789="","",VLOOKUP(A789,'#材料大全'!A:B,2,FALSE))</f>
        <v>角斗士的足具</v>
      </c>
      <c r="D789" s="65">
        <v>1005</v>
      </c>
      <c r="E789" s="78" t="str">
        <f>VLOOKUP(D789,'#材料大全'!A:B,2,FALSE)</f>
        <v>荣誉</v>
      </c>
      <c r="F789" s="71">
        <v>15000</v>
      </c>
    </row>
    <row r="790" spans="1:6">
      <c r="B790" s="42">
        <v>3</v>
      </c>
      <c r="C790" s="77" t="str">
        <f>IF(A790="","",VLOOKUP(A790,'#材料大全'!A:B,2,FALSE))</f>
        <v/>
      </c>
      <c r="D790" s="65">
        <v>1005</v>
      </c>
      <c r="E790" s="78" t="str">
        <f>VLOOKUP(D790,'#材料大全'!A:B,2,FALSE)</f>
        <v>荣誉</v>
      </c>
      <c r="F790" s="76">
        <v>25000</v>
      </c>
    </row>
    <row r="791" spans="1:6" customFormat="1">
      <c r="A791" s="46">
        <v>15169</v>
      </c>
      <c r="B791" s="42">
        <v>2</v>
      </c>
      <c r="C791" s="77" t="str">
        <f>IF(A791="","",VLOOKUP(A791,'#材料大全'!A:B,2,FALSE))</f>
        <v>魔物角盔</v>
      </c>
      <c r="D791" s="37">
        <v>24014</v>
      </c>
      <c r="E791" s="78" t="str">
        <f>VLOOKUP(D791,'#材料大全'!A:B,2,FALSE)</f>
        <v>魔核</v>
      </c>
      <c r="F791" s="76">
        <v>100</v>
      </c>
    </row>
    <row r="792" spans="1:6" customFormat="1">
      <c r="C792" s="77" t="str">
        <f>IF(A792="","",VLOOKUP(A792,'#材料大全'!A:B,2,FALSE))</f>
        <v/>
      </c>
      <c r="D792" s="37">
        <v>25401</v>
      </c>
      <c r="E792" s="78" t="str">
        <f>VLOOKUP(D792,'#材料大全'!A:B,2,FALSE)</f>
        <v>震荡核心</v>
      </c>
      <c r="F792">
        <v>20</v>
      </c>
    </row>
    <row r="793" spans="1:6" customFormat="1">
      <c r="C793" s="77" t="str">
        <f>IF(A793="","",VLOOKUP(A793,'#材料大全'!A:B,2,FALSE))</f>
        <v/>
      </c>
      <c r="D793" s="37">
        <v>24004</v>
      </c>
      <c r="E793" s="78" t="str">
        <f>VLOOKUP(D793,'#材料大全'!A:B,2,FALSE)</f>
        <v>虚空之光</v>
      </c>
      <c r="F793">
        <v>400</v>
      </c>
    </row>
    <row r="794" spans="1:6" customFormat="1">
      <c r="C794" s="77" t="str">
        <f>IF(A794="","",VLOOKUP(A794,'#材料大全'!A:B,2,FALSE))</f>
        <v/>
      </c>
      <c r="D794" s="37">
        <v>1001</v>
      </c>
      <c r="E794" s="78" t="str">
        <f>VLOOKUP(D794,'#材料大全'!A:B,2,FALSE)</f>
        <v>金币</v>
      </c>
      <c r="F794">
        <v>16000</v>
      </c>
    </row>
    <row r="795" spans="1:6" customFormat="1">
      <c r="B795" s="42">
        <v>3</v>
      </c>
      <c r="C795" s="77" t="str">
        <f>IF(A795="","",VLOOKUP(A795,'#材料大全'!A:B,2,FALSE))</f>
        <v/>
      </c>
      <c r="D795" s="37">
        <v>24014</v>
      </c>
      <c r="E795" s="78" t="str">
        <f>VLOOKUP(D795,'#材料大全'!A:B,2,FALSE)</f>
        <v>魔核</v>
      </c>
      <c r="F795">
        <v>200</v>
      </c>
    </row>
    <row r="796" spans="1:6" customFormat="1">
      <c r="C796" s="77" t="str">
        <f>IF(A796="","",VLOOKUP(A796,'#材料大全'!A:B,2,FALSE))</f>
        <v/>
      </c>
      <c r="D796" s="37">
        <v>25501</v>
      </c>
      <c r="E796" s="78" t="str">
        <f>VLOOKUP(D796,'#材料大全'!A:B,2,FALSE)</f>
        <v>超级能量单元</v>
      </c>
      <c r="F796">
        <v>10</v>
      </c>
    </row>
    <row r="797" spans="1:6" customFormat="1">
      <c r="C797" s="77" t="str">
        <f>IF(A797="","",VLOOKUP(A797,'#材料大全'!A:B,2,FALSE))</f>
        <v/>
      </c>
      <c r="D797">
        <v>24004</v>
      </c>
      <c r="E797" s="78" t="str">
        <f>VLOOKUP(D797,'#材料大全'!A:B,2,FALSE)</f>
        <v>虚空之光</v>
      </c>
      <c r="F797">
        <v>800</v>
      </c>
    </row>
    <row r="798" spans="1:6" customFormat="1">
      <c r="C798" s="77" t="str">
        <f>IF(A798="","",VLOOKUP(A798,'#材料大全'!A:B,2,FALSE))</f>
        <v/>
      </c>
      <c r="D798" s="37">
        <v>1001</v>
      </c>
      <c r="E798" s="78" t="str">
        <f>VLOOKUP(D798,'#材料大全'!A:B,2,FALSE)</f>
        <v>金币</v>
      </c>
      <c r="F798">
        <v>30000</v>
      </c>
    </row>
    <row r="799" spans="1:6" customFormat="1">
      <c r="A799" s="45">
        <v>15170</v>
      </c>
      <c r="B799" s="42">
        <v>2</v>
      </c>
      <c r="C799" s="77" t="str">
        <f>IF(A799="","",VLOOKUP(A799,'#材料大全'!A:B,2,FALSE))</f>
        <v>魔物披甲</v>
      </c>
      <c r="D799" s="37">
        <v>24014</v>
      </c>
      <c r="E799" s="78" t="str">
        <f>VLOOKUP(D799,'#材料大全'!A:B,2,FALSE)</f>
        <v>魔核</v>
      </c>
      <c r="F799" s="76">
        <v>100</v>
      </c>
    </row>
    <row r="800" spans="1:6" customFormat="1">
      <c r="C800" s="77" t="str">
        <f>IF(A800="","",VLOOKUP(A800,'#材料大全'!A:B,2,FALSE))</f>
        <v/>
      </c>
      <c r="D800" s="37">
        <v>25402</v>
      </c>
      <c r="E800" s="78" t="str">
        <f>VLOOKUP(D800,'#材料大全'!A:B,2,FALSE)</f>
        <v>共鸣环</v>
      </c>
      <c r="F800">
        <v>20</v>
      </c>
    </row>
    <row r="801" spans="1:6" customFormat="1">
      <c r="C801" s="77" t="str">
        <f>IF(A801="","",VLOOKUP(A801,'#材料大全'!A:B,2,FALSE))</f>
        <v/>
      </c>
      <c r="D801" s="37">
        <v>24004</v>
      </c>
      <c r="E801" s="78" t="str">
        <f>VLOOKUP(D801,'#材料大全'!A:B,2,FALSE)</f>
        <v>虚空之光</v>
      </c>
      <c r="F801">
        <v>400</v>
      </c>
    </row>
    <row r="802" spans="1:6" customFormat="1">
      <c r="C802" s="77" t="str">
        <f>IF(A802="","",VLOOKUP(A802,'#材料大全'!A:B,2,FALSE))</f>
        <v/>
      </c>
      <c r="D802" s="37">
        <v>1001</v>
      </c>
      <c r="E802" s="78" t="str">
        <f>VLOOKUP(D802,'#材料大全'!A:B,2,FALSE)</f>
        <v>金币</v>
      </c>
      <c r="F802">
        <v>16000</v>
      </c>
    </row>
    <row r="803" spans="1:6" customFormat="1">
      <c r="B803" s="42">
        <v>3</v>
      </c>
      <c r="C803" s="77" t="str">
        <f>IF(A803="","",VLOOKUP(A803,'#材料大全'!A:B,2,FALSE))</f>
        <v/>
      </c>
      <c r="D803" s="37">
        <v>24014</v>
      </c>
      <c r="E803" s="78" t="str">
        <f>VLOOKUP(D803,'#材料大全'!A:B,2,FALSE)</f>
        <v>魔核</v>
      </c>
      <c r="F803">
        <v>200</v>
      </c>
    </row>
    <row r="804" spans="1:6" customFormat="1">
      <c r="C804" s="77" t="str">
        <f>IF(A804="","",VLOOKUP(A804,'#材料大全'!A:B,2,FALSE))</f>
        <v/>
      </c>
      <c r="D804" s="37">
        <v>25502</v>
      </c>
      <c r="E804" s="78" t="str">
        <f>VLOOKUP(D804,'#材料大全'!A:B,2,FALSE)</f>
        <v>灵魂容器</v>
      </c>
      <c r="F804">
        <v>10</v>
      </c>
    </row>
    <row r="805" spans="1:6" customFormat="1">
      <c r="C805" s="77" t="str">
        <f>IF(A805="","",VLOOKUP(A805,'#材料大全'!A:B,2,FALSE))</f>
        <v/>
      </c>
      <c r="D805">
        <v>24004</v>
      </c>
      <c r="E805" s="78" t="str">
        <f>VLOOKUP(D805,'#材料大全'!A:B,2,FALSE)</f>
        <v>虚空之光</v>
      </c>
      <c r="F805">
        <v>800</v>
      </c>
    </row>
    <row r="806" spans="1:6" customFormat="1">
      <c r="C806" s="77" t="str">
        <f>IF(A806="","",VLOOKUP(A806,'#材料大全'!A:B,2,FALSE))</f>
        <v/>
      </c>
      <c r="D806" s="37">
        <v>1001</v>
      </c>
      <c r="E806" s="78" t="str">
        <f>VLOOKUP(D806,'#材料大全'!A:B,2,FALSE)</f>
        <v>金币</v>
      </c>
      <c r="F806">
        <v>30000</v>
      </c>
    </row>
    <row r="807" spans="1:6" customFormat="1">
      <c r="A807" s="45">
        <v>15171</v>
      </c>
      <c r="B807" s="42">
        <v>2</v>
      </c>
      <c r="C807" s="77" t="str">
        <f>IF(A807="","",VLOOKUP(A807,'#材料大全'!A:B,2,FALSE))</f>
        <v>魔物长靴</v>
      </c>
      <c r="D807" s="37">
        <v>24014</v>
      </c>
      <c r="E807" s="78" t="str">
        <f>VLOOKUP(D807,'#材料大全'!A:B,2,FALSE)</f>
        <v>魔核</v>
      </c>
      <c r="F807" s="76">
        <v>100</v>
      </c>
    </row>
    <row r="808" spans="1:6" customFormat="1">
      <c r="C808" s="77" t="str">
        <f>IF(A808="","",VLOOKUP(A808,'#材料大全'!A:B,2,FALSE))</f>
        <v/>
      </c>
      <c r="D808" s="37">
        <v>25403</v>
      </c>
      <c r="E808" s="78" t="str">
        <f>VLOOKUP(D808,'#材料大全'!A:B,2,FALSE)</f>
        <v>动力螺母</v>
      </c>
      <c r="F808">
        <v>20</v>
      </c>
    </row>
    <row r="809" spans="1:6" customFormat="1">
      <c r="C809" s="77" t="str">
        <f>IF(A809="","",VLOOKUP(A809,'#材料大全'!A:B,2,FALSE))</f>
        <v/>
      </c>
      <c r="D809" s="37">
        <v>24004</v>
      </c>
      <c r="E809" s="78" t="str">
        <f>VLOOKUP(D809,'#材料大全'!A:B,2,FALSE)</f>
        <v>虚空之光</v>
      </c>
      <c r="F809">
        <v>400</v>
      </c>
    </row>
    <row r="810" spans="1:6" customFormat="1">
      <c r="C810" s="77" t="str">
        <f>IF(A810="","",VLOOKUP(A810,'#材料大全'!A:B,2,FALSE))</f>
        <v/>
      </c>
      <c r="D810" s="37">
        <v>1001</v>
      </c>
      <c r="E810" s="78" t="str">
        <f>VLOOKUP(D810,'#材料大全'!A:B,2,FALSE)</f>
        <v>金币</v>
      </c>
      <c r="F810">
        <v>16000</v>
      </c>
    </row>
    <row r="811" spans="1:6" customFormat="1">
      <c r="B811" s="42">
        <v>3</v>
      </c>
      <c r="C811" s="77" t="str">
        <f>IF(A811="","",VLOOKUP(A811,'#材料大全'!A:B,2,FALSE))</f>
        <v/>
      </c>
      <c r="D811" s="37">
        <v>24014</v>
      </c>
      <c r="E811" s="78" t="str">
        <f>VLOOKUP(D811,'#材料大全'!A:B,2,FALSE)</f>
        <v>魔核</v>
      </c>
      <c r="F811">
        <v>200</v>
      </c>
    </row>
    <row r="812" spans="1:6" customFormat="1">
      <c r="C812" s="77" t="str">
        <f>IF(A812="","",VLOOKUP(A812,'#材料大全'!A:B,2,FALSE))</f>
        <v/>
      </c>
      <c r="D812" s="37">
        <v>25503</v>
      </c>
      <c r="E812" s="78" t="str">
        <f>VLOOKUP(D812,'#材料大全'!A:B,2,FALSE)</f>
        <v>心能增幅装置</v>
      </c>
      <c r="F812">
        <v>10</v>
      </c>
    </row>
    <row r="813" spans="1:6" customFormat="1">
      <c r="C813" s="77" t="str">
        <f>IF(A813="","",VLOOKUP(A813,'#材料大全'!A:B,2,FALSE))</f>
        <v/>
      </c>
      <c r="D813">
        <v>24004</v>
      </c>
      <c r="E813" s="78" t="str">
        <f>VLOOKUP(D813,'#材料大全'!A:B,2,FALSE)</f>
        <v>虚空之光</v>
      </c>
      <c r="F813">
        <v>800</v>
      </c>
    </row>
    <row r="814" spans="1:6" customFormat="1">
      <c r="C814" s="77" t="str">
        <f>IF(A814="","",VLOOKUP(A814,'#材料大全'!A:B,2,FALSE))</f>
        <v/>
      </c>
      <c r="D814" s="37">
        <v>1001</v>
      </c>
      <c r="E814" s="78" t="str">
        <f>VLOOKUP(D814,'#材料大全'!A:B,2,FALSE)</f>
        <v>金币</v>
      </c>
      <c r="F814">
        <v>30000</v>
      </c>
    </row>
    <row r="815" spans="1:6" customFormat="1">
      <c r="A815" s="45">
        <v>15172</v>
      </c>
      <c r="B815" s="42">
        <v>2</v>
      </c>
      <c r="C815" s="77" t="str">
        <f>IF(A815="","",VLOOKUP(A815,'#材料大全'!A:B,2,FALSE))</f>
        <v>魔物指虎</v>
      </c>
      <c r="D815" s="37">
        <v>24014</v>
      </c>
      <c r="E815" s="78" t="str">
        <f>VLOOKUP(D815,'#材料大全'!A:B,2,FALSE)</f>
        <v>魔核</v>
      </c>
      <c r="F815" s="76">
        <v>100</v>
      </c>
    </row>
    <row r="816" spans="1:6" customFormat="1">
      <c r="C816" s="77" t="str">
        <f>IF(A816="","",VLOOKUP(A816,'#材料大全'!A:B,2,FALSE))</f>
        <v/>
      </c>
      <c r="D816" s="37">
        <v>25404</v>
      </c>
      <c r="E816" s="78" t="str">
        <f>VLOOKUP(D816,'#材料大全'!A:B,2,FALSE)</f>
        <v>亡者的铭牌</v>
      </c>
      <c r="F816">
        <v>20</v>
      </c>
    </row>
    <row r="817" spans="1:6" customFormat="1">
      <c r="C817" s="77" t="str">
        <f>IF(A817="","",VLOOKUP(A817,'#材料大全'!A:B,2,FALSE))</f>
        <v/>
      </c>
      <c r="D817" s="37">
        <v>24004</v>
      </c>
      <c r="E817" s="78" t="str">
        <f>VLOOKUP(D817,'#材料大全'!A:B,2,FALSE)</f>
        <v>虚空之光</v>
      </c>
      <c r="F817">
        <v>400</v>
      </c>
    </row>
    <row r="818" spans="1:6" customFormat="1">
      <c r="C818" s="77" t="str">
        <f>IF(A818="","",VLOOKUP(A818,'#材料大全'!A:B,2,FALSE))</f>
        <v/>
      </c>
      <c r="D818" s="37">
        <v>1001</v>
      </c>
      <c r="E818" s="78" t="str">
        <f>VLOOKUP(D818,'#材料大全'!A:B,2,FALSE)</f>
        <v>金币</v>
      </c>
      <c r="F818">
        <v>16000</v>
      </c>
    </row>
    <row r="819" spans="1:6" customFormat="1">
      <c r="B819" s="42">
        <v>3</v>
      </c>
      <c r="C819" s="77" t="str">
        <f>IF(A819="","",VLOOKUP(A819,'#材料大全'!A:B,2,FALSE))</f>
        <v/>
      </c>
      <c r="D819" s="37">
        <v>24014</v>
      </c>
      <c r="E819" s="78" t="str">
        <f>VLOOKUP(D819,'#材料大全'!A:B,2,FALSE)</f>
        <v>魔核</v>
      </c>
      <c r="F819">
        <v>200</v>
      </c>
    </row>
    <row r="820" spans="1:6" customFormat="1">
      <c r="C820" s="77" t="str">
        <f>IF(A820="","",VLOOKUP(A820,'#材料大全'!A:B,2,FALSE))</f>
        <v/>
      </c>
      <c r="D820" s="37">
        <v>25504</v>
      </c>
      <c r="E820" s="78" t="str">
        <f>VLOOKUP(D820,'#材料大全'!A:B,2,FALSE)</f>
        <v>以太粒子</v>
      </c>
      <c r="F820">
        <v>10</v>
      </c>
    </row>
    <row r="821" spans="1:6" customFormat="1">
      <c r="C821" s="77" t="str">
        <f>IF(A821="","",VLOOKUP(A821,'#材料大全'!A:B,2,FALSE))</f>
        <v/>
      </c>
      <c r="D821">
        <v>24004</v>
      </c>
      <c r="E821" s="78" t="str">
        <f>VLOOKUP(D821,'#材料大全'!A:B,2,FALSE)</f>
        <v>虚空之光</v>
      </c>
      <c r="F821">
        <v>800</v>
      </c>
    </row>
    <row r="822" spans="1:6" customFormat="1">
      <c r="C822" s="77" t="str">
        <f>IF(A822="","",VLOOKUP(A822,'#材料大全'!A:B,2,FALSE))</f>
        <v/>
      </c>
      <c r="D822" s="37">
        <v>1001</v>
      </c>
      <c r="E822" s="78" t="str">
        <f>VLOOKUP(D822,'#材料大全'!A:B,2,FALSE)</f>
        <v>金币</v>
      </c>
      <c r="F822">
        <v>30000</v>
      </c>
    </row>
    <row r="823" spans="1:6" customFormat="1">
      <c r="A823" s="45">
        <v>15173</v>
      </c>
      <c r="B823" s="42">
        <v>2</v>
      </c>
      <c r="C823" s="77" t="str">
        <f>IF(A823="","",VLOOKUP(A823,'#材料大全'!A:B,2,FALSE))</f>
        <v>魔物项圈</v>
      </c>
      <c r="D823" s="37">
        <v>24014</v>
      </c>
      <c r="E823" s="78" t="str">
        <f>VLOOKUP(D823,'#材料大全'!A:B,2,FALSE)</f>
        <v>魔核</v>
      </c>
      <c r="F823" s="76">
        <v>100</v>
      </c>
    </row>
    <row r="824" spans="1:6" customFormat="1">
      <c r="C824" s="77" t="str">
        <f>IF(A824="","",VLOOKUP(A824,'#材料大全'!A:B,2,FALSE))</f>
        <v/>
      </c>
      <c r="D824" s="37">
        <v>25405</v>
      </c>
      <c r="E824" s="78" t="str">
        <f>VLOOKUP(D824,'#材料大全'!A:B,2,FALSE)</f>
        <v>火力模块</v>
      </c>
      <c r="F824">
        <v>20</v>
      </c>
    </row>
    <row r="825" spans="1:6" customFormat="1">
      <c r="C825" s="77" t="str">
        <f>IF(A825="","",VLOOKUP(A825,'#材料大全'!A:B,2,FALSE))</f>
        <v/>
      </c>
      <c r="D825" s="37">
        <v>24004</v>
      </c>
      <c r="E825" s="78" t="str">
        <f>VLOOKUP(D825,'#材料大全'!A:B,2,FALSE)</f>
        <v>虚空之光</v>
      </c>
      <c r="F825">
        <v>400</v>
      </c>
    </row>
    <row r="826" spans="1:6" customFormat="1">
      <c r="C826" s="77" t="str">
        <f>IF(A826="","",VLOOKUP(A826,'#材料大全'!A:B,2,FALSE))</f>
        <v/>
      </c>
      <c r="D826" s="37">
        <v>1001</v>
      </c>
      <c r="E826" s="78" t="str">
        <f>VLOOKUP(D826,'#材料大全'!A:B,2,FALSE)</f>
        <v>金币</v>
      </c>
      <c r="F826">
        <v>16000</v>
      </c>
    </row>
    <row r="827" spans="1:6" customFormat="1">
      <c r="B827" s="42">
        <v>3</v>
      </c>
      <c r="C827" s="77" t="str">
        <f>IF(A827="","",VLOOKUP(A827,'#材料大全'!A:B,2,FALSE))</f>
        <v/>
      </c>
      <c r="D827" s="37">
        <v>24014</v>
      </c>
      <c r="E827" s="78" t="str">
        <f>VLOOKUP(D827,'#材料大全'!A:B,2,FALSE)</f>
        <v>魔核</v>
      </c>
      <c r="F827">
        <v>200</v>
      </c>
    </row>
    <row r="828" spans="1:6" customFormat="1">
      <c r="C828" s="77" t="str">
        <f>IF(A828="","",VLOOKUP(A828,'#材料大全'!A:B,2,FALSE))</f>
        <v/>
      </c>
      <c r="D828" s="37">
        <v>25505</v>
      </c>
      <c r="E828" s="78" t="str">
        <f>VLOOKUP(D828,'#材料大全'!A:B,2,FALSE)</f>
        <v>王国勋章</v>
      </c>
      <c r="F828">
        <v>10</v>
      </c>
    </row>
    <row r="829" spans="1:6" customFormat="1">
      <c r="C829" s="77" t="str">
        <f>IF(A829="","",VLOOKUP(A829,'#材料大全'!A:B,2,FALSE))</f>
        <v/>
      </c>
      <c r="D829">
        <v>24004</v>
      </c>
      <c r="E829" s="78" t="str">
        <f>VLOOKUP(D829,'#材料大全'!A:B,2,FALSE)</f>
        <v>虚空之光</v>
      </c>
      <c r="F829">
        <v>800</v>
      </c>
    </row>
    <row r="830" spans="1:6" customFormat="1">
      <c r="C830" s="77" t="str">
        <f>IF(A830="","",VLOOKUP(A830,'#材料大全'!A:B,2,FALSE))</f>
        <v/>
      </c>
      <c r="D830" s="37">
        <v>1001</v>
      </c>
      <c r="E830" s="78" t="str">
        <f>VLOOKUP(D830,'#材料大全'!A:B,2,FALSE)</f>
        <v>金币</v>
      </c>
      <c r="F830">
        <v>30000</v>
      </c>
    </row>
    <row r="831" spans="1:6" customFormat="1">
      <c r="A831" s="45">
        <v>15174</v>
      </c>
      <c r="B831" s="42">
        <v>2</v>
      </c>
      <c r="C831" s="77" t="str">
        <f>IF(A831="","",VLOOKUP(A831,'#材料大全'!A:B,2,FALSE))</f>
        <v>魔物护腕</v>
      </c>
      <c r="D831" s="37">
        <v>24014</v>
      </c>
      <c r="E831" s="78" t="str">
        <f>VLOOKUP(D831,'#材料大全'!A:B,2,FALSE)</f>
        <v>魔核</v>
      </c>
      <c r="F831" s="76">
        <v>100</v>
      </c>
    </row>
    <row r="832" spans="1:6" customFormat="1">
      <c r="C832" s="77" t="str">
        <f>IF(A832="","",VLOOKUP(A832,'#材料大全'!A:B,2,FALSE))</f>
        <v/>
      </c>
      <c r="D832" s="37">
        <v>25406</v>
      </c>
      <c r="E832" s="78" t="str">
        <f>VLOOKUP(D832,'#材料大全'!A:B,2,FALSE)</f>
        <v>防御模块</v>
      </c>
      <c r="F832">
        <v>20</v>
      </c>
    </row>
    <row r="833" spans="1:6" customFormat="1">
      <c r="C833" s="77" t="str">
        <f>IF(A833="","",VLOOKUP(A833,'#材料大全'!A:B,2,FALSE))</f>
        <v/>
      </c>
      <c r="D833" s="37">
        <v>24004</v>
      </c>
      <c r="E833" s="78" t="str">
        <f>VLOOKUP(D833,'#材料大全'!A:B,2,FALSE)</f>
        <v>虚空之光</v>
      </c>
      <c r="F833">
        <v>400</v>
      </c>
    </row>
    <row r="834" spans="1:6" customFormat="1">
      <c r="C834" s="77" t="str">
        <f>IF(A834="","",VLOOKUP(A834,'#材料大全'!A:B,2,FALSE))</f>
        <v/>
      </c>
      <c r="D834" s="37">
        <v>1001</v>
      </c>
      <c r="E834" s="78" t="str">
        <f>VLOOKUP(D834,'#材料大全'!A:B,2,FALSE)</f>
        <v>金币</v>
      </c>
      <c r="F834">
        <v>16000</v>
      </c>
    </row>
    <row r="835" spans="1:6" customFormat="1">
      <c r="B835" s="42">
        <v>3</v>
      </c>
      <c r="C835" s="77" t="str">
        <f>IF(A835="","",VLOOKUP(A835,'#材料大全'!A:B,2,FALSE))</f>
        <v/>
      </c>
      <c r="D835" s="37">
        <v>24014</v>
      </c>
      <c r="E835" s="78" t="str">
        <f>VLOOKUP(D835,'#材料大全'!A:B,2,FALSE)</f>
        <v>魔核</v>
      </c>
      <c r="F835">
        <v>200</v>
      </c>
    </row>
    <row r="836" spans="1:6" customFormat="1">
      <c r="C836" s="77" t="str">
        <f>IF(A836="","",VLOOKUP(A836,'#材料大全'!A:B,2,FALSE))</f>
        <v/>
      </c>
      <c r="D836" s="37">
        <v>25506</v>
      </c>
      <c r="E836" s="78" t="str">
        <f>VLOOKUP(D836,'#材料大全'!A:B,2,FALSE)</f>
        <v>可塑性金属</v>
      </c>
      <c r="F836">
        <v>10</v>
      </c>
    </row>
    <row r="837" spans="1:6" customFormat="1">
      <c r="C837" s="77" t="str">
        <f>IF(A837="","",VLOOKUP(A837,'#材料大全'!A:B,2,FALSE))</f>
        <v/>
      </c>
      <c r="D837">
        <v>24004</v>
      </c>
      <c r="E837" s="78" t="str">
        <f>VLOOKUP(D837,'#材料大全'!A:B,2,FALSE)</f>
        <v>虚空之光</v>
      </c>
      <c r="F837">
        <v>800</v>
      </c>
    </row>
    <row r="838" spans="1:6" customFormat="1">
      <c r="C838" s="77" t="str">
        <f>IF(A838="","",VLOOKUP(A838,'#材料大全'!A:B,2,FALSE))</f>
        <v/>
      </c>
      <c r="D838" s="37">
        <v>1001</v>
      </c>
      <c r="E838" s="78" t="str">
        <f>VLOOKUP(D838,'#材料大全'!A:B,2,FALSE)</f>
        <v>金币</v>
      </c>
      <c r="F838">
        <v>30000</v>
      </c>
    </row>
    <row r="839" spans="1:6" customFormat="1">
      <c r="A839" s="45">
        <v>15175</v>
      </c>
      <c r="B839" s="42">
        <v>2</v>
      </c>
      <c r="C839" s="77" t="str">
        <f>IF(A839="","",VLOOKUP(A839,'#材料大全'!A:B,2,FALSE))</f>
        <v>黑龙战盔</v>
      </c>
      <c r="D839" s="37">
        <v>24015</v>
      </c>
      <c r="E839" s="78" t="str">
        <f>VLOOKUP(D839,'#材料大全'!A:B,2,FALSE)</f>
        <v>黑色龙鳞</v>
      </c>
      <c r="F839" s="76">
        <v>100</v>
      </c>
    </row>
    <row r="840" spans="1:6" customFormat="1">
      <c r="C840" s="77" t="str">
        <f>IF(A840="","",VLOOKUP(A840,'#材料大全'!A:B,2,FALSE))</f>
        <v/>
      </c>
      <c r="D840" s="37">
        <v>25410</v>
      </c>
      <c r="E840" s="78" t="str">
        <f>VLOOKUP(D840,'#材料大全'!A:B,2,FALSE)</f>
        <v>焰龙之血</v>
      </c>
      <c r="F840">
        <v>20</v>
      </c>
    </row>
    <row r="841" spans="1:6" customFormat="1">
      <c r="C841" s="77" t="str">
        <f>IF(A841="","",VLOOKUP(A841,'#材料大全'!A:B,2,FALSE))</f>
        <v/>
      </c>
      <c r="D841" s="37">
        <v>24004</v>
      </c>
      <c r="E841" s="78" t="str">
        <f>VLOOKUP(D841,'#材料大全'!A:B,2,FALSE)</f>
        <v>虚空之光</v>
      </c>
      <c r="F841">
        <v>400</v>
      </c>
    </row>
    <row r="842" spans="1:6" customFormat="1">
      <c r="C842" s="77" t="str">
        <f>IF(A842="","",VLOOKUP(A842,'#材料大全'!A:B,2,FALSE))</f>
        <v/>
      </c>
      <c r="D842" s="37">
        <v>1001</v>
      </c>
      <c r="E842" s="78" t="str">
        <f>VLOOKUP(D842,'#材料大全'!A:B,2,FALSE)</f>
        <v>金币</v>
      </c>
      <c r="F842">
        <v>16000</v>
      </c>
    </row>
    <row r="843" spans="1:6" customFormat="1">
      <c r="B843" s="42">
        <v>3</v>
      </c>
      <c r="C843" s="77" t="str">
        <f>IF(A843="","",VLOOKUP(A843,'#材料大全'!A:B,2,FALSE))</f>
        <v/>
      </c>
      <c r="D843" s="37">
        <v>24015</v>
      </c>
      <c r="E843" s="78" t="str">
        <f>VLOOKUP(D843,'#材料大全'!A:B,2,FALSE)</f>
        <v>黑色龙鳞</v>
      </c>
      <c r="F843">
        <v>200</v>
      </c>
    </row>
    <row r="844" spans="1:6" customFormat="1">
      <c r="C844" s="77" t="str">
        <f>IF(A844="","",VLOOKUP(A844,'#材料大全'!A:B,2,FALSE))</f>
        <v/>
      </c>
      <c r="D844" s="37">
        <v>25510</v>
      </c>
      <c r="E844" s="78" t="str">
        <f>VLOOKUP(D844,'#材料大全'!A:B,2,FALSE)</f>
        <v>氪金的枪弹</v>
      </c>
      <c r="F844">
        <v>30</v>
      </c>
    </row>
    <row r="845" spans="1:6" customFormat="1">
      <c r="C845" s="77" t="str">
        <f>IF(A845="","",VLOOKUP(A845,'#材料大全'!A:B,2,FALSE))</f>
        <v/>
      </c>
      <c r="D845">
        <v>24005</v>
      </c>
      <c r="E845" s="78" t="str">
        <f>VLOOKUP(D845,'#材料大全'!A:B,2,FALSE)</f>
        <v>蛮龙心脏</v>
      </c>
      <c r="F845">
        <v>600</v>
      </c>
    </row>
    <row r="846" spans="1:6" customFormat="1">
      <c r="C846" s="77" t="str">
        <f>IF(A846="","",VLOOKUP(A846,'#材料大全'!A:B,2,FALSE))</f>
        <v/>
      </c>
      <c r="D846" s="37">
        <v>1001</v>
      </c>
      <c r="E846" s="78" t="str">
        <f>VLOOKUP(D846,'#材料大全'!A:B,2,FALSE)</f>
        <v>金币</v>
      </c>
      <c r="F846">
        <v>30000</v>
      </c>
    </row>
    <row r="847" spans="1:6" customFormat="1">
      <c r="A847" s="45">
        <v>15176</v>
      </c>
      <c r="B847" s="42">
        <v>2</v>
      </c>
      <c r="C847" s="77" t="str">
        <f>IF(A847="","",VLOOKUP(A847,'#材料大全'!A:B,2,FALSE))</f>
        <v>黑龙战袍</v>
      </c>
      <c r="D847" s="37">
        <v>24015</v>
      </c>
      <c r="E847" s="78" t="str">
        <f>VLOOKUP(D847,'#材料大全'!A:B,2,FALSE)</f>
        <v>黑色龙鳞</v>
      </c>
      <c r="F847" s="76">
        <v>100</v>
      </c>
    </row>
    <row r="848" spans="1:6" customFormat="1">
      <c r="C848" s="77" t="str">
        <f>IF(A848="","",VLOOKUP(A848,'#材料大全'!A:B,2,FALSE))</f>
        <v/>
      </c>
      <c r="D848" s="37">
        <v>25409</v>
      </c>
      <c r="E848" s="78" t="str">
        <f>VLOOKUP(D848,'#材料大全'!A:B,2,FALSE)</f>
        <v>魔龙之心</v>
      </c>
      <c r="F848">
        <v>20</v>
      </c>
    </row>
    <row r="849" spans="1:6" customFormat="1">
      <c r="C849" s="77" t="str">
        <f>IF(A849="","",VLOOKUP(A849,'#材料大全'!A:B,2,FALSE))</f>
        <v/>
      </c>
      <c r="D849" s="37">
        <v>24004</v>
      </c>
      <c r="E849" s="78" t="str">
        <f>VLOOKUP(D849,'#材料大全'!A:B,2,FALSE)</f>
        <v>虚空之光</v>
      </c>
      <c r="F849">
        <v>400</v>
      </c>
    </row>
    <row r="850" spans="1:6" customFormat="1">
      <c r="C850" s="77" t="str">
        <f>IF(A850="","",VLOOKUP(A850,'#材料大全'!A:B,2,FALSE))</f>
        <v/>
      </c>
      <c r="D850" s="37">
        <v>1001</v>
      </c>
      <c r="E850" s="78" t="str">
        <f>VLOOKUP(D850,'#材料大全'!A:B,2,FALSE)</f>
        <v>金币</v>
      </c>
      <c r="F850">
        <v>16000</v>
      </c>
    </row>
    <row r="851" spans="1:6" customFormat="1">
      <c r="B851" s="42">
        <v>3</v>
      </c>
      <c r="C851" s="77" t="str">
        <f>IF(A851="","",VLOOKUP(A851,'#材料大全'!A:B,2,FALSE))</f>
        <v/>
      </c>
      <c r="D851" s="37">
        <v>24015</v>
      </c>
      <c r="E851" s="78" t="str">
        <f>VLOOKUP(D851,'#材料大全'!A:B,2,FALSE)</f>
        <v>黑色龙鳞</v>
      </c>
      <c r="F851">
        <v>200</v>
      </c>
    </row>
    <row r="852" spans="1:6" customFormat="1">
      <c r="C852" s="77" t="str">
        <f>IF(A852="","",VLOOKUP(A852,'#材料大全'!A:B,2,FALSE))</f>
        <v/>
      </c>
      <c r="D852" s="37">
        <v>25509</v>
      </c>
      <c r="E852" s="78" t="str">
        <f>VLOOKUP(D852,'#材料大全'!A:B,2,FALSE)</f>
        <v>不安之魂</v>
      </c>
      <c r="F852">
        <v>30</v>
      </c>
    </row>
    <row r="853" spans="1:6" customFormat="1">
      <c r="C853" s="77" t="str">
        <f>IF(A853="","",VLOOKUP(A853,'#材料大全'!A:B,2,FALSE))</f>
        <v/>
      </c>
      <c r="D853">
        <v>24005</v>
      </c>
      <c r="E853" s="78" t="str">
        <f>VLOOKUP(D853,'#材料大全'!A:B,2,FALSE)</f>
        <v>蛮龙心脏</v>
      </c>
      <c r="F853">
        <v>600</v>
      </c>
    </row>
    <row r="854" spans="1:6" customFormat="1">
      <c r="C854" s="77" t="str">
        <f>IF(A854="","",VLOOKUP(A854,'#材料大全'!A:B,2,FALSE))</f>
        <v/>
      </c>
      <c r="D854" s="37">
        <v>1001</v>
      </c>
      <c r="E854" s="78" t="str">
        <f>VLOOKUP(D854,'#材料大全'!A:B,2,FALSE)</f>
        <v>金币</v>
      </c>
      <c r="F854">
        <v>30000</v>
      </c>
    </row>
    <row r="855" spans="1:6" customFormat="1">
      <c r="A855" s="45">
        <v>15177</v>
      </c>
      <c r="B855" s="42">
        <v>2</v>
      </c>
      <c r="C855" s="77" t="str">
        <f>IF(A855="","",VLOOKUP(A855,'#材料大全'!A:B,2,FALSE))</f>
        <v>黑龙战靴</v>
      </c>
      <c r="D855" s="37">
        <v>24015</v>
      </c>
      <c r="E855" s="78" t="str">
        <f>VLOOKUP(D855,'#材料大全'!A:B,2,FALSE)</f>
        <v>黑色龙鳞</v>
      </c>
      <c r="F855" s="76">
        <v>100</v>
      </c>
    </row>
    <row r="856" spans="1:6" customFormat="1">
      <c r="C856" s="77" t="str">
        <f>IF(A856="","",VLOOKUP(A856,'#材料大全'!A:B,2,FALSE))</f>
        <v/>
      </c>
      <c r="D856" s="37">
        <v>25408</v>
      </c>
      <c r="E856" s="78" t="str">
        <f>VLOOKUP(D856,'#材料大全'!A:B,2,FALSE)</f>
        <v>混沌龙爪</v>
      </c>
      <c r="F856">
        <v>20</v>
      </c>
    </row>
    <row r="857" spans="1:6" customFormat="1">
      <c r="C857" s="77" t="str">
        <f>IF(A857="","",VLOOKUP(A857,'#材料大全'!A:B,2,FALSE))</f>
        <v/>
      </c>
      <c r="D857" s="37">
        <v>24004</v>
      </c>
      <c r="E857" s="78" t="str">
        <f>VLOOKUP(D857,'#材料大全'!A:B,2,FALSE)</f>
        <v>虚空之光</v>
      </c>
      <c r="F857">
        <v>400</v>
      </c>
    </row>
    <row r="858" spans="1:6" customFormat="1">
      <c r="C858" s="77" t="str">
        <f>IF(A858="","",VLOOKUP(A858,'#材料大全'!A:B,2,FALSE))</f>
        <v/>
      </c>
      <c r="D858" s="37">
        <v>1001</v>
      </c>
      <c r="E858" s="78" t="str">
        <f>VLOOKUP(D858,'#材料大全'!A:B,2,FALSE)</f>
        <v>金币</v>
      </c>
      <c r="F858">
        <v>16000</v>
      </c>
    </row>
    <row r="859" spans="1:6" customFormat="1">
      <c r="B859" s="42">
        <v>3</v>
      </c>
      <c r="C859" s="77" t="str">
        <f>IF(A859="","",VLOOKUP(A859,'#材料大全'!A:B,2,FALSE))</f>
        <v/>
      </c>
      <c r="D859" s="37">
        <v>24015</v>
      </c>
      <c r="E859" s="78" t="str">
        <f>VLOOKUP(D859,'#材料大全'!A:B,2,FALSE)</f>
        <v>黑色龙鳞</v>
      </c>
      <c r="F859">
        <v>200</v>
      </c>
    </row>
    <row r="860" spans="1:6" customFormat="1">
      <c r="C860" s="77" t="str">
        <f>IF(A860="","",VLOOKUP(A860,'#材料大全'!A:B,2,FALSE))</f>
        <v/>
      </c>
      <c r="D860" s="37">
        <v>25508</v>
      </c>
      <c r="E860" s="78" t="str">
        <f>VLOOKUP(D860,'#材料大全'!A:B,2,FALSE)</f>
        <v>永生之酒</v>
      </c>
      <c r="F860">
        <v>30</v>
      </c>
    </row>
    <row r="861" spans="1:6" customFormat="1">
      <c r="C861" s="77" t="str">
        <f>IF(A861="","",VLOOKUP(A861,'#材料大全'!A:B,2,FALSE))</f>
        <v/>
      </c>
      <c r="D861">
        <v>24005</v>
      </c>
      <c r="E861" s="78" t="str">
        <f>VLOOKUP(D861,'#材料大全'!A:B,2,FALSE)</f>
        <v>蛮龙心脏</v>
      </c>
      <c r="F861">
        <v>600</v>
      </c>
    </row>
    <row r="862" spans="1:6" customFormat="1">
      <c r="C862" s="77" t="str">
        <f>IF(A862="","",VLOOKUP(A862,'#材料大全'!A:B,2,FALSE))</f>
        <v/>
      </c>
      <c r="D862" s="37">
        <v>1001</v>
      </c>
      <c r="E862" s="78" t="str">
        <f>VLOOKUP(D862,'#材料大全'!A:B,2,FALSE)</f>
        <v>金币</v>
      </c>
      <c r="F862">
        <v>30000</v>
      </c>
    </row>
    <row r="863" spans="1:6" customFormat="1">
      <c r="A863" s="45">
        <v>15178</v>
      </c>
      <c r="B863" s="42">
        <v>2</v>
      </c>
      <c r="C863" s="77" t="str">
        <f>IF(A863="","",VLOOKUP(A863,'#材料大全'!A:B,2,FALSE))</f>
        <v>黑龙戒指</v>
      </c>
      <c r="D863" s="37">
        <v>24015</v>
      </c>
      <c r="E863" s="78" t="str">
        <f>VLOOKUP(D863,'#材料大全'!A:B,2,FALSE)</f>
        <v>黑色龙鳞</v>
      </c>
      <c r="F863" s="76">
        <v>100</v>
      </c>
    </row>
    <row r="864" spans="1:6" customFormat="1">
      <c r="C864" s="77" t="str">
        <f>IF(A864="","",VLOOKUP(A864,'#材料大全'!A:B,2,FALSE))</f>
        <v/>
      </c>
      <c r="D864" s="37">
        <v>25407</v>
      </c>
      <c r="E864" s="78" t="str">
        <f>VLOOKUP(D864,'#材料大全'!A:B,2,FALSE)</f>
        <v>龙之逆鳞</v>
      </c>
      <c r="F864">
        <v>20</v>
      </c>
    </row>
    <row r="865" spans="1:6" customFormat="1">
      <c r="C865" s="77" t="str">
        <f>IF(A865="","",VLOOKUP(A865,'#材料大全'!A:B,2,FALSE))</f>
        <v/>
      </c>
      <c r="D865" s="37">
        <v>24004</v>
      </c>
      <c r="E865" s="78" t="str">
        <f>VLOOKUP(D865,'#材料大全'!A:B,2,FALSE)</f>
        <v>虚空之光</v>
      </c>
      <c r="F865">
        <v>400</v>
      </c>
    </row>
    <row r="866" spans="1:6" customFormat="1">
      <c r="C866" s="77" t="str">
        <f>IF(A866="","",VLOOKUP(A866,'#材料大全'!A:B,2,FALSE))</f>
        <v/>
      </c>
      <c r="D866" s="37">
        <v>1001</v>
      </c>
      <c r="E866" s="78" t="str">
        <f>VLOOKUP(D866,'#材料大全'!A:B,2,FALSE)</f>
        <v>金币</v>
      </c>
      <c r="F866">
        <v>16000</v>
      </c>
    </row>
    <row r="867" spans="1:6" customFormat="1">
      <c r="B867" s="42">
        <v>3</v>
      </c>
      <c r="C867" s="77" t="str">
        <f>IF(A867="","",VLOOKUP(A867,'#材料大全'!A:B,2,FALSE))</f>
        <v/>
      </c>
      <c r="D867" s="37">
        <v>24010</v>
      </c>
      <c r="E867" s="78" t="str">
        <f>VLOOKUP(D867,'#材料大全'!A:B,2,FALSE)</f>
        <v>神话灵魂</v>
      </c>
      <c r="F867">
        <v>5</v>
      </c>
    </row>
    <row r="868" spans="1:6" customFormat="1">
      <c r="C868" s="77" t="str">
        <f>IF(A868="","",VLOOKUP(A868,'#材料大全'!A:B,2,FALSE))</f>
        <v/>
      </c>
      <c r="D868" s="37">
        <v>24015</v>
      </c>
      <c r="E868" s="78" t="str">
        <f>VLOOKUP(D868,'#材料大全'!A:B,2,FALSE)</f>
        <v>黑色龙鳞</v>
      </c>
      <c r="F868">
        <v>150</v>
      </c>
    </row>
    <row r="869" spans="1:6" customFormat="1">
      <c r="C869" s="77" t="str">
        <f>IF(A869="","",VLOOKUP(A869,'#材料大全'!A:B,2,FALSE))</f>
        <v/>
      </c>
      <c r="D869">
        <v>24005</v>
      </c>
      <c r="E869" s="78" t="str">
        <f>VLOOKUP(D869,'#材料大全'!A:B,2,FALSE)</f>
        <v>蛮龙心脏</v>
      </c>
      <c r="F869">
        <v>600</v>
      </c>
    </row>
    <row r="870" spans="1:6" customFormat="1">
      <c r="C870" s="77" t="str">
        <f>IF(A870="","",VLOOKUP(A870,'#材料大全'!A:B,2,FALSE))</f>
        <v/>
      </c>
      <c r="D870" s="37">
        <v>1001</v>
      </c>
      <c r="E870" s="78" t="str">
        <f>VLOOKUP(D870,'#材料大全'!A:B,2,FALSE)</f>
        <v>金币</v>
      </c>
      <c r="F870">
        <v>30000</v>
      </c>
    </row>
    <row r="871" spans="1:6" customFormat="1">
      <c r="A871" s="45">
        <v>15179</v>
      </c>
      <c r="B871" s="42">
        <v>2</v>
      </c>
      <c r="C871" s="77" t="str">
        <f>IF(A871="","",VLOOKUP(A871,'#材料大全'!A:B,2,FALSE))</f>
        <v>黑龙项链</v>
      </c>
      <c r="D871" s="37">
        <v>24015</v>
      </c>
      <c r="E871" s="78" t="str">
        <f>VLOOKUP(D871,'#材料大全'!A:B,2,FALSE)</f>
        <v>黑色龙鳞</v>
      </c>
      <c r="F871" s="76">
        <v>100</v>
      </c>
    </row>
    <row r="872" spans="1:6" customFormat="1">
      <c r="C872" s="77" t="str">
        <f>IF(A872="","",VLOOKUP(A872,'#材料大全'!A:B,2,FALSE))</f>
        <v/>
      </c>
      <c r="D872" s="37">
        <v>25406</v>
      </c>
      <c r="E872" s="78" t="str">
        <f>VLOOKUP(D872,'#材料大全'!A:B,2,FALSE)</f>
        <v>防御模块</v>
      </c>
      <c r="F872">
        <v>20</v>
      </c>
    </row>
    <row r="873" spans="1:6" customFormat="1">
      <c r="C873" s="77" t="str">
        <f>IF(A873="","",VLOOKUP(A873,'#材料大全'!A:B,2,FALSE))</f>
        <v/>
      </c>
      <c r="D873" s="37">
        <v>24004</v>
      </c>
      <c r="E873" s="78" t="str">
        <f>VLOOKUP(D873,'#材料大全'!A:B,2,FALSE)</f>
        <v>虚空之光</v>
      </c>
      <c r="F873">
        <v>400</v>
      </c>
    </row>
    <row r="874" spans="1:6" customFormat="1">
      <c r="C874" s="77" t="str">
        <f>IF(A874="","",VLOOKUP(A874,'#材料大全'!A:B,2,FALSE))</f>
        <v/>
      </c>
      <c r="D874" s="37">
        <v>1001</v>
      </c>
      <c r="E874" s="78" t="str">
        <f>VLOOKUP(D874,'#材料大全'!A:B,2,FALSE)</f>
        <v>金币</v>
      </c>
      <c r="F874">
        <v>16000</v>
      </c>
    </row>
    <row r="875" spans="1:6" customFormat="1">
      <c r="B875" s="42">
        <v>3</v>
      </c>
      <c r="C875" s="77" t="str">
        <f>IF(A875="","",VLOOKUP(A875,'#材料大全'!A:B,2,FALSE))</f>
        <v/>
      </c>
      <c r="D875" s="37">
        <v>24010</v>
      </c>
      <c r="E875" s="78" t="str">
        <f>VLOOKUP(D875,'#材料大全'!A:B,2,FALSE)</f>
        <v>神话灵魂</v>
      </c>
      <c r="F875">
        <v>5</v>
      </c>
    </row>
    <row r="876" spans="1:6" customFormat="1">
      <c r="C876" s="77" t="str">
        <f>IF(A876="","",VLOOKUP(A876,'#材料大全'!A:B,2,FALSE))</f>
        <v/>
      </c>
      <c r="D876" s="37">
        <v>24015</v>
      </c>
      <c r="E876" s="78" t="str">
        <f>VLOOKUP(D876,'#材料大全'!A:B,2,FALSE)</f>
        <v>黑色龙鳞</v>
      </c>
      <c r="F876">
        <v>150</v>
      </c>
    </row>
    <row r="877" spans="1:6" customFormat="1">
      <c r="C877" s="77" t="str">
        <f>IF(A877="","",VLOOKUP(A877,'#材料大全'!A:B,2,FALSE))</f>
        <v/>
      </c>
      <c r="D877">
        <v>24005</v>
      </c>
      <c r="E877" s="78" t="str">
        <f>VLOOKUP(D877,'#材料大全'!A:B,2,FALSE)</f>
        <v>蛮龙心脏</v>
      </c>
      <c r="F877">
        <v>600</v>
      </c>
    </row>
    <row r="878" spans="1:6" customFormat="1">
      <c r="C878" s="77" t="str">
        <f>IF(A878="","",VLOOKUP(A878,'#材料大全'!A:B,2,FALSE))</f>
        <v/>
      </c>
      <c r="D878" s="37">
        <v>1001</v>
      </c>
      <c r="E878" s="78" t="str">
        <f>VLOOKUP(D878,'#材料大全'!A:B,2,FALSE)</f>
        <v>金币</v>
      </c>
      <c r="F878">
        <v>30000</v>
      </c>
    </row>
    <row r="879" spans="1:6" customFormat="1">
      <c r="A879" s="45">
        <v>15180</v>
      </c>
      <c r="B879" s="42">
        <v>2</v>
      </c>
      <c r="C879" s="77" t="str">
        <f>IF(A879="","",VLOOKUP(A879,'#材料大全'!A:B,2,FALSE))</f>
        <v>黑龙手镯</v>
      </c>
      <c r="D879" s="37">
        <v>24015</v>
      </c>
      <c r="E879" s="78" t="str">
        <f>VLOOKUP(D879,'#材料大全'!A:B,2,FALSE)</f>
        <v>黑色龙鳞</v>
      </c>
      <c r="F879" s="76">
        <v>100</v>
      </c>
    </row>
    <row r="880" spans="1:6" customFormat="1">
      <c r="C880" s="77" t="str">
        <f>IF(A880="","",VLOOKUP(A880,'#材料大全'!A:B,2,FALSE))</f>
        <v/>
      </c>
      <c r="D880" s="37">
        <v>25405</v>
      </c>
      <c r="E880" s="78" t="str">
        <f>VLOOKUP(D880,'#材料大全'!A:B,2,FALSE)</f>
        <v>火力模块</v>
      </c>
      <c r="F880">
        <v>20</v>
      </c>
    </row>
    <row r="881" spans="1:6" customFormat="1">
      <c r="C881" s="77" t="str">
        <f>IF(A881="","",VLOOKUP(A881,'#材料大全'!A:B,2,FALSE))</f>
        <v/>
      </c>
      <c r="D881" s="37">
        <v>24004</v>
      </c>
      <c r="E881" s="78" t="str">
        <f>VLOOKUP(D881,'#材料大全'!A:B,2,FALSE)</f>
        <v>虚空之光</v>
      </c>
      <c r="F881">
        <v>400</v>
      </c>
    </row>
    <row r="882" spans="1:6" customFormat="1">
      <c r="C882" s="77" t="str">
        <f>IF(A882="","",VLOOKUP(A882,'#材料大全'!A:B,2,FALSE))</f>
        <v/>
      </c>
      <c r="D882" s="37">
        <v>1001</v>
      </c>
      <c r="E882" s="78" t="str">
        <f>VLOOKUP(D882,'#材料大全'!A:B,2,FALSE)</f>
        <v>金币</v>
      </c>
      <c r="F882">
        <v>16000</v>
      </c>
    </row>
    <row r="883" spans="1:6" customFormat="1">
      <c r="B883" s="42">
        <v>3</v>
      </c>
      <c r="C883" s="77" t="str">
        <f>IF(A883="","",VLOOKUP(A883,'#材料大全'!A:B,2,FALSE))</f>
        <v/>
      </c>
      <c r="D883" s="37">
        <v>24010</v>
      </c>
      <c r="E883" s="78" t="str">
        <f>VLOOKUP(D883,'#材料大全'!A:B,2,FALSE)</f>
        <v>神话灵魂</v>
      </c>
      <c r="F883">
        <v>5</v>
      </c>
    </row>
    <row r="884" spans="1:6" customFormat="1">
      <c r="C884" s="77" t="str">
        <f>IF(A884="","",VLOOKUP(A884,'#材料大全'!A:B,2,FALSE))</f>
        <v/>
      </c>
      <c r="D884" s="37">
        <v>24015</v>
      </c>
      <c r="E884" s="78" t="str">
        <f>VLOOKUP(D884,'#材料大全'!A:B,2,FALSE)</f>
        <v>黑色龙鳞</v>
      </c>
      <c r="F884">
        <v>150</v>
      </c>
    </row>
    <row r="885" spans="1:6" customFormat="1">
      <c r="C885" s="77" t="str">
        <f>IF(A885="","",VLOOKUP(A885,'#材料大全'!A:B,2,FALSE))</f>
        <v/>
      </c>
      <c r="D885">
        <v>24005</v>
      </c>
      <c r="E885" s="78" t="str">
        <f>VLOOKUP(D885,'#材料大全'!A:B,2,FALSE)</f>
        <v>蛮龙心脏</v>
      </c>
      <c r="F885">
        <v>600</v>
      </c>
    </row>
    <row r="886" spans="1:6" customFormat="1">
      <c r="C886" s="77" t="str">
        <f>IF(A886="","",VLOOKUP(A886,'#材料大全'!A:B,2,FALSE))</f>
        <v/>
      </c>
      <c r="D886" s="37">
        <v>1001</v>
      </c>
      <c r="E886" s="78" t="str">
        <f>VLOOKUP(D886,'#材料大全'!A:B,2,FALSE)</f>
        <v>金币</v>
      </c>
      <c r="F886">
        <v>30000</v>
      </c>
    </row>
    <row r="887" spans="1:6" customFormat="1">
      <c r="A887" s="46">
        <v>15181</v>
      </c>
      <c r="B887" s="42">
        <v>2</v>
      </c>
      <c r="C887" s="77" t="str">
        <f>IF(A887="","",VLOOKUP(A887,'#材料大全'!A:B,2,FALSE))</f>
        <v>七彩之雾-神隐</v>
      </c>
      <c r="D887" s="37">
        <v>24025</v>
      </c>
      <c r="E887" s="78" t="str">
        <f>VLOOKUP(D887,'#材料大全'!A:B,2,FALSE)</f>
        <v>七彩石</v>
      </c>
      <c r="F887" s="76">
        <v>100</v>
      </c>
    </row>
    <row r="888" spans="1:6" customFormat="1">
      <c r="A888" s="46"/>
      <c r="B888" s="42"/>
      <c r="C888" s="77"/>
      <c r="D888" s="37">
        <v>24004</v>
      </c>
      <c r="E888" s="78" t="str">
        <f>VLOOKUP(D888,'#材料大全'!A:B,2,FALSE)</f>
        <v>虚空之光</v>
      </c>
      <c r="F888" s="42">
        <v>500</v>
      </c>
    </row>
    <row r="889" spans="1:6" customFormat="1">
      <c r="A889" s="46"/>
      <c r="B889" s="42"/>
      <c r="C889" s="77"/>
      <c r="D889" s="37">
        <v>1001</v>
      </c>
      <c r="E889" s="78" t="str">
        <f>VLOOKUP(D889,'#材料大全'!A:B,2,FALSE)</f>
        <v>金币</v>
      </c>
      <c r="F889" s="42">
        <v>50000</v>
      </c>
    </row>
    <row r="890" spans="1:6" customFormat="1">
      <c r="A890" s="33"/>
      <c r="B890" s="42">
        <v>3</v>
      </c>
      <c r="C890" s="77" t="str">
        <f>IF(A890="","",VLOOKUP(A890,'#材料大全'!A:B,2,FALSE))</f>
        <v/>
      </c>
      <c r="D890" s="37">
        <v>24026</v>
      </c>
      <c r="E890" s="78" t="str">
        <f>VLOOKUP(D890,'#材料大全'!A:B,2,FALSE)</f>
        <v>七彩晶核</v>
      </c>
      <c r="F890">
        <v>100</v>
      </c>
    </row>
    <row r="891" spans="1:6" customFormat="1">
      <c r="A891" s="33"/>
      <c r="B891" s="42"/>
      <c r="C891" s="77"/>
      <c r="D891" s="37">
        <v>24010</v>
      </c>
      <c r="E891" s="78" t="str">
        <f>VLOOKUP(D891,'#材料大全'!A:B,2,FALSE)</f>
        <v>神话灵魂</v>
      </c>
      <c r="F891">
        <v>5</v>
      </c>
    </row>
    <row r="892" spans="1:6" customFormat="1">
      <c r="A892" s="33"/>
      <c r="B892" s="42"/>
      <c r="C892" s="77"/>
      <c r="D892" s="37">
        <v>24005</v>
      </c>
      <c r="E892" s="78" t="str">
        <f>VLOOKUP(D892,'#材料大全'!A:B,2,FALSE)</f>
        <v>蛮龙心脏</v>
      </c>
      <c r="F892">
        <v>300</v>
      </c>
    </row>
    <row r="893" spans="1:6" customFormat="1">
      <c r="A893" s="33"/>
      <c r="B893" s="42"/>
      <c r="C893" s="77"/>
      <c r="D893" s="37">
        <v>1001</v>
      </c>
      <c r="E893" s="78" t="str">
        <f>VLOOKUP(D893,'#材料大全'!A:B,2,FALSE)</f>
        <v>金币</v>
      </c>
      <c r="F893">
        <v>100000</v>
      </c>
    </row>
    <row r="894" spans="1:6" customFormat="1">
      <c r="A894" s="46">
        <v>15182</v>
      </c>
      <c r="B894" s="42">
        <v>2</v>
      </c>
      <c r="C894" s="77" t="str">
        <f>IF(A894="","",VLOOKUP(A894,'#材料大全'!A:B,2,FALSE))</f>
        <v>七彩之雾-庇护</v>
      </c>
      <c r="D894" s="37">
        <v>24025</v>
      </c>
      <c r="E894" s="78" t="str">
        <f>VLOOKUP(D894,'#材料大全'!A:B,2,FALSE)</f>
        <v>七彩石</v>
      </c>
      <c r="F894" s="76">
        <v>100</v>
      </c>
    </row>
    <row r="895" spans="1:6" customFormat="1">
      <c r="A895" s="46"/>
      <c r="B895" s="42"/>
      <c r="C895" s="77"/>
      <c r="D895" s="37">
        <v>24004</v>
      </c>
      <c r="E895" s="78" t="str">
        <f>VLOOKUP(D895,'#材料大全'!A:B,2,FALSE)</f>
        <v>虚空之光</v>
      </c>
      <c r="F895" s="42">
        <v>500</v>
      </c>
    </row>
    <row r="896" spans="1:6" customFormat="1">
      <c r="A896" s="46"/>
      <c r="B896" s="42"/>
      <c r="C896" s="77"/>
      <c r="D896" s="37">
        <v>1001</v>
      </c>
      <c r="E896" s="78" t="str">
        <f>VLOOKUP(D896,'#材料大全'!A:B,2,FALSE)</f>
        <v>金币</v>
      </c>
      <c r="F896" s="42">
        <v>50000</v>
      </c>
    </row>
    <row r="897" spans="1:6" customFormat="1">
      <c r="A897" s="33"/>
      <c r="B897" s="42">
        <v>3</v>
      </c>
      <c r="C897" s="77" t="str">
        <f>IF(A897="","",VLOOKUP(A897,'#材料大全'!A:B,2,FALSE))</f>
        <v/>
      </c>
      <c r="D897" s="37">
        <v>24026</v>
      </c>
      <c r="E897" s="78" t="str">
        <f>VLOOKUP(D897,'#材料大全'!A:B,2,FALSE)</f>
        <v>七彩晶核</v>
      </c>
      <c r="F897">
        <v>100</v>
      </c>
    </row>
    <row r="898" spans="1:6" customFormat="1">
      <c r="A898" s="33"/>
      <c r="B898" s="42"/>
      <c r="C898" s="77"/>
      <c r="D898" s="37">
        <v>24010</v>
      </c>
      <c r="E898" s="78" t="str">
        <f>VLOOKUP(D898,'#材料大全'!A:B,2,FALSE)</f>
        <v>神话灵魂</v>
      </c>
      <c r="F898">
        <v>5</v>
      </c>
    </row>
    <row r="899" spans="1:6" customFormat="1">
      <c r="A899" s="33"/>
      <c r="B899" s="42"/>
      <c r="C899" s="77"/>
      <c r="D899" s="37">
        <v>24005</v>
      </c>
      <c r="E899" s="78" t="str">
        <f>VLOOKUP(D899,'#材料大全'!A:B,2,FALSE)</f>
        <v>蛮龙心脏</v>
      </c>
      <c r="F899">
        <v>300</v>
      </c>
    </row>
    <row r="900" spans="1:6" customFormat="1">
      <c r="A900" s="33"/>
      <c r="B900" s="42"/>
      <c r="C900" s="77"/>
      <c r="D900" s="37">
        <v>1001</v>
      </c>
      <c r="E900" s="78" t="str">
        <f>VLOOKUP(D900,'#材料大全'!A:B,2,FALSE)</f>
        <v>金币</v>
      </c>
      <c r="F900">
        <v>100000</v>
      </c>
    </row>
    <row r="901" spans="1:6" customFormat="1">
      <c r="A901" s="46">
        <v>15183</v>
      </c>
      <c r="B901" s="42">
        <v>2</v>
      </c>
      <c r="C901" s="77" t="str">
        <f>IF(A901="","",VLOOKUP(A901,'#材料大全'!A:B,2,FALSE))</f>
        <v>七彩之雾-迷踪</v>
      </c>
      <c r="D901" s="37">
        <v>24025</v>
      </c>
      <c r="E901" s="78" t="str">
        <f>VLOOKUP(D901,'#材料大全'!A:B,2,FALSE)</f>
        <v>七彩石</v>
      </c>
      <c r="F901" s="76">
        <v>100</v>
      </c>
    </row>
    <row r="902" spans="1:6" customFormat="1">
      <c r="A902" s="46"/>
      <c r="B902" s="42"/>
      <c r="C902" s="77"/>
      <c r="D902" s="37">
        <v>24004</v>
      </c>
      <c r="E902" s="78" t="str">
        <f>VLOOKUP(D902,'#材料大全'!A:B,2,FALSE)</f>
        <v>虚空之光</v>
      </c>
      <c r="F902" s="42">
        <v>500</v>
      </c>
    </row>
    <row r="903" spans="1:6" customFormat="1">
      <c r="A903" s="46"/>
      <c r="B903" s="42"/>
      <c r="C903" s="77"/>
      <c r="D903" s="37">
        <v>1001</v>
      </c>
      <c r="E903" s="78" t="str">
        <f>VLOOKUP(D903,'#材料大全'!A:B,2,FALSE)</f>
        <v>金币</v>
      </c>
      <c r="F903" s="42">
        <v>50000</v>
      </c>
    </row>
    <row r="904" spans="1:6" customFormat="1">
      <c r="A904" s="33"/>
      <c r="B904" s="42">
        <v>3</v>
      </c>
      <c r="C904" s="77" t="str">
        <f>IF(A904="","",VLOOKUP(A904,'#材料大全'!A:B,2,FALSE))</f>
        <v/>
      </c>
      <c r="D904" s="37">
        <v>24026</v>
      </c>
      <c r="E904" s="78" t="str">
        <f>VLOOKUP(D904,'#材料大全'!A:B,2,FALSE)</f>
        <v>七彩晶核</v>
      </c>
      <c r="F904">
        <v>100</v>
      </c>
    </row>
    <row r="905" spans="1:6" customFormat="1">
      <c r="A905" s="33"/>
      <c r="B905" s="42"/>
      <c r="C905" s="77"/>
      <c r="D905" s="37">
        <v>24010</v>
      </c>
      <c r="E905" s="78" t="str">
        <f>VLOOKUP(D905,'#材料大全'!A:B,2,FALSE)</f>
        <v>神话灵魂</v>
      </c>
      <c r="F905">
        <v>5</v>
      </c>
    </row>
    <row r="906" spans="1:6" customFormat="1">
      <c r="A906" s="33"/>
      <c r="B906" s="42"/>
      <c r="C906" s="77"/>
      <c r="D906" s="37">
        <v>24005</v>
      </c>
      <c r="E906" s="78" t="str">
        <f>VLOOKUP(D906,'#材料大全'!A:B,2,FALSE)</f>
        <v>蛮龙心脏</v>
      </c>
      <c r="F906">
        <v>300</v>
      </c>
    </row>
    <row r="907" spans="1:6" customFormat="1">
      <c r="A907" s="33"/>
      <c r="B907" s="42"/>
      <c r="C907" s="77"/>
      <c r="D907" s="37">
        <v>1001</v>
      </c>
      <c r="E907" s="78" t="str">
        <f>VLOOKUP(D907,'#材料大全'!A:B,2,FALSE)</f>
        <v>金币</v>
      </c>
      <c r="F907">
        <v>100000</v>
      </c>
    </row>
    <row r="908" spans="1:6" customFormat="1">
      <c r="A908" s="46">
        <v>15184</v>
      </c>
      <c r="B908" s="42">
        <v>2</v>
      </c>
      <c r="C908" s="77" t="str">
        <f>IF(A908="","",VLOOKUP(A908,'#材料大全'!A:B,2,FALSE))</f>
        <v>七彩之雾-祝福</v>
      </c>
      <c r="D908" s="37">
        <v>24025</v>
      </c>
      <c r="E908" s="78" t="str">
        <f>VLOOKUP(D908,'#材料大全'!A:B,2,FALSE)</f>
        <v>七彩石</v>
      </c>
      <c r="F908" s="76">
        <v>100</v>
      </c>
    </row>
    <row r="909" spans="1:6" customFormat="1">
      <c r="A909" s="46"/>
      <c r="B909" s="42"/>
      <c r="C909" s="77"/>
      <c r="D909" s="37">
        <v>24004</v>
      </c>
      <c r="E909" s="78" t="str">
        <f>VLOOKUP(D909,'#材料大全'!A:B,2,FALSE)</f>
        <v>虚空之光</v>
      </c>
      <c r="F909" s="42">
        <v>500</v>
      </c>
    </row>
    <row r="910" spans="1:6" customFormat="1">
      <c r="A910" s="46"/>
      <c r="B910" s="42"/>
      <c r="C910" s="77"/>
      <c r="D910" s="37">
        <v>1001</v>
      </c>
      <c r="E910" s="78" t="str">
        <f>VLOOKUP(D910,'#材料大全'!A:B,2,FALSE)</f>
        <v>金币</v>
      </c>
      <c r="F910" s="42">
        <v>50000</v>
      </c>
    </row>
    <row r="911" spans="1:6" customFormat="1">
      <c r="A911" s="33"/>
      <c r="B911" s="42">
        <v>3</v>
      </c>
      <c r="C911" s="77" t="str">
        <f>IF(A911="","",VLOOKUP(A911,'#材料大全'!A:B,2,FALSE))</f>
        <v/>
      </c>
      <c r="D911" s="37">
        <v>24026</v>
      </c>
      <c r="E911" s="78" t="str">
        <f>VLOOKUP(D911,'#材料大全'!A:B,2,FALSE)</f>
        <v>七彩晶核</v>
      </c>
      <c r="F911">
        <v>100</v>
      </c>
    </row>
    <row r="912" spans="1:6" customFormat="1">
      <c r="A912" s="33"/>
      <c r="B912" s="42"/>
      <c r="C912" s="77"/>
      <c r="D912" s="37">
        <v>24010</v>
      </c>
      <c r="E912" s="78" t="str">
        <f>VLOOKUP(D912,'#材料大全'!A:B,2,FALSE)</f>
        <v>神话灵魂</v>
      </c>
      <c r="F912">
        <v>5</v>
      </c>
    </row>
    <row r="913" spans="1:6" customFormat="1">
      <c r="A913" s="33"/>
      <c r="B913" s="42"/>
      <c r="C913" s="77"/>
      <c r="D913" s="37">
        <v>24005</v>
      </c>
      <c r="E913" s="78" t="str">
        <f>VLOOKUP(D913,'#材料大全'!A:B,2,FALSE)</f>
        <v>蛮龙心脏</v>
      </c>
      <c r="F913">
        <v>300</v>
      </c>
    </row>
    <row r="914" spans="1:6" customFormat="1">
      <c r="A914" s="33"/>
      <c r="B914" s="42"/>
      <c r="C914" s="77"/>
      <c r="D914" s="37">
        <v>1001</v>
      </c>
      <c r="E914" s="78" t="str">
        <f>VLOOKUP(D914,'#材料大全'!A:B,2,FALSE)</f>
        <v>金币</v>
      </c>
      <c r="F914">
        <v>100000</v>
      </c>
    </row>
    <row r="915" spans="1:6" customFormat="1">
      <c r="A915" s="46">
        <v>15185</v>
      </c>
      <c r="B915" s="42">
        <v>2</v>
      </c>
      <c r="C915" s="77" t="str">
        <f>IF(A915="","",VLOOKUP(A915,'#材料大全'!A:B,2,FALSE))</f>
        <v>七彩之雾-静心</v>
      </c>
      <c r="D915" s="37">
        <v>24025</v>
      </c>
      <c r="E915" s="78" t="str">
        <f>VLOOKUP(D915,'#材料大全'!A:B,2,FALSE)</f>
        <v>七彩石</v>
      </c>
      <c r="F915" s="76">
        <v>100</v>
      </c>
    </row>
    <row r="916" spans="1:6" customFormat="1">
      <c r="A916" s="46"/>
      <c r="B916" s="42"/>
      <c r="C916" s="77"/>
      <c r="D916" s="37">
        <v>24004</v>
      </c>
      <c r="E916" s="78" t="str">
        <f>VLOOKUP(D916,'#材料大全'!A:B,2,FALSE)</f>
        <v>虚空之光</v>
      </c>
      <c r="F916" s="42">
        <v>500</v>
      </c>
    </row>
    <row r="917" spans="1:6" customFormat="1">
      <c r="A917" s="46"/>
      <c r="B917" s="42"/>
      <c r="C917" s="77"/>
      <c r="D917" s="37">
        <v>1001</v>
      </c>
      <c r="E917" s="78" t="str">
        <f>VLOOKUP(D917,'#材料大全'!A:B,2,FALSE)</f>
        <v>金币</v>
      </c>
      <c r="F917" s="42">
        <v>50000</v>
      </c>
    </row>
    <row r="918" spans="1:6" customFormat="1">
      <c r="A918" s="33"/>
      <c r="B918" s="42">
        <v>3</v>
      </c>
      <c r="C918" s="77" t="str">
        <f>IF(A918="","",VLOOKUP(A918,'#材料大全'!A:B,2,FALSE))</f>
        <v/>
      </c>
      <c r="D918" s="37">
        <v>24026</v>
      </c>
      <c r="E918" s="78" t="str">
        <f>VLOOKUP(D918,'#材料大全'!A:B,2,FALSE)</f>
        <v>七彩晶核</v>
      </c>
      <c r="F918">
        <v>100</v>
      </c>
    </row>
    <row r="919" spans="1:6" customFormat="1">
      <c r="A919" s="33"/>
      <c r="B919" s="42"/>
      <c r="C919" s="77"/>
      <c r="D919" s="37">
        <v>24010</v>
      </c>
      <c r="E919" s="78" t="str">
        <f>VLOOKUP(D919,'#材料大全'!A:B,2,FALSE)</f>
        <v>神话灵魂</v>
      </c>
      <c r="F919">
        <v>5</v>
      </c>
    </row>
    <row r="920" spans="1:6" customFormat="1">
      <c r="A920" s="33"/>
      <c r="B920" s="42"/>
      <c r="C920" s="77"/>
      <c r="D920" s="37">
        <v>24005</v>
      </c>
      <c r="E920" s="78" t="str">
        <f>VLOOKUP(D920,'#材料大全'!A:B,2,FALSE)</f>
        <v>蛮龙心脏</v>
      </c>
      <c r="F920">
        <v>300</v>
      </c>
    </row>
    <row r="921" spans="1:6" customFormat="1">
      <c r="A921" s="33"/>
      <c r="B921" s="42"/>
      <c r="C921" s="77"/>
      <c r="D921" s="37">
        <v>1001</v>
      </c>
      <c r="E921" s="78" t="str">
        <f>VLOOKUP(D921,'#材料大全'!A:B,2,FALSE)</f>
        <v>金币</v>
      </c>
      <c r="F921">
        <v>100000</v>
      </c>
    </row>
    <row r="922" spans="1:6" customFormat="1">
      <c r="A922" s="46">
        <v>15186</v>
      </c>
      <c r="B922" s="42">
        <v>2</v>
      </c>
      <c r="C922" s="77" t="str">
        <f>IF(A922="","",VLOOKUP(A922,'#材料大全'!A:B,2,FALSE))</f>
        <v>七彩之雾-冥想</v>
      </c>
      <c r="D922" s="37">
        <v>24025</v>
      </c>
      <c r="E922" s="78" t="str">
        <f>VLOOKUP(D922,'#材料大全'!A:B,2,FALSE)</f>
        <v>七彩石</v>
      </c>
      <c r="F922" s="76">
        <v>100</v>
      </c>
    </row>
    <row r="923" spans="1:6" customFormat="1">
      <c r="A923" s="46"/>
      <c r="B923" s="42"/>
      <c r="C923" s="77"/>
      <c r="D923" s="37">
        <v>24004</v>
      </c>
      <c r="E923" s="78" t="str">
        <f>VLOOKUP(D923,'#材料大全'!A:B,2,FALSE)</f>
        <v>虚空之光</v>
      </c>
      <c r="F923" s="42">
        <v>500</v>
      </c>
    </row>
    <row r="924" spans="1:6" customFormat="1">
      <c r="A924" s="46"/>
      <c r="B924" s="42"/>
      <c r="C924" s="77"/>
      <c r="D924" s="37">
        <v>1001</v>
      </c>
      <c r="E924" s="78" t="str">
        <f>VLOOKUP(D924,'#材料大全'!A:B,2,FALSE)</f>
        <v>金币</v>
      </c>
      <c r="F924" s="42">
        <v>50000</v>
      </c>
    </row>
    <row r="925" spans="1:6" customFormat="1">
      <c r="A925" s="33"/>
      <c r="B925" s="42">
        <v>3</v>
      </c>
      <c r="C925" s="77" t="str">
        <f>IF(A925="","",VLOOKUP(A925,'#材料大全'!A:B,2,FALSE))</f>
        <v/>
      </c>
      <c r="D925" s="37">
        <v>24026</v>
      </c>
      <c r="E925" s="78" t="str">
        <f>VLOOKUP(D925,'#材料大全'!A:B,2,FALSE)</f>
        <v>七彩晶核</v>
      </c>
      <c r="F925">
        <v>100</v>
      </c>
    </row>
    <row r="926" spans="1:6" customFormat="1">
      <c r="A926" s="33"/>
      <c r="B926" s="42"/>
      <c r="C926" s="77"/>
      <c r="D926" s="37">
        <v>24010</v>
      </c>
      <c r="E926" s="78" t="str">
        <f>VLOOKUP(D926,'#材料大全'!A:B,2,FALSE)</f>
        <v>神话灵魂</v>
      </c>
      <c r="F926">
        <v>5</v>
      </c>
    </row>
    <row r="927" spans="1:6" customFormat="1">
      <c r="A927" s="33"/>
      <c r="B927" s="42"/>
      <c r="C927" s="77"/>
      <c r="D927" s="37">
        <v>24005</v>
      </c>
      <c r="E927" s="78" t="str">
        <f>VLOOKUP(D927,'#材料大全'!A:B,2,FALSE)</f>
        <v>蛮龙心脏</v>
      </c>
      <c r="F927">
        <v>300</v>
      </c>
    </row>
    <row r="928" spans="1:6" customFormat="1">
      <c r="A928" s="33"/>
      <c r="B928" s="42"/>
      <c r="C928" s="77"/>
      <c r="D928" s="37">
        <v>1001</v>
      </c>
      <c r="E928" s="78" t="str">
        <f>VLOOKUP(D928,'#材料大全'!A:B,2,FALSE)</f>
        <v>金币</v>
      </c>
      <c r="F928">
        <v>100000</v>
      </c>
    </row>
    <row r="929" spans="1:6" customFormat="1">
      <c r="A929" s="46">
        <v>15187</v>
      </c>
      <c r="B929" s="42">
        <v>2</v>
      </c>
      <c r="C929" s="77" t="str">
        <f>IF(A929="","",VLOOKUP(A929,'#材料大全'!A:B,2,FALSE))</f>
        <v>狂暴之盔</v>
      </c>
      <c r="D929" s="37">
        <v>24007</v>
      </c>
      <c r="E929" s="78" t="str">
        <f>VLOOKUP(D929,'#材料大全'!A:B,2,FALSE)</f>
        <v>斗者精华</v>
      </c>
      <c r="F929" s="76">
        <v>100</v>
      </c>
    </row>
    <row r="930" spans="1:6" customFormat="1">
      <c r="A930" s="46"/>
      <c r="B930" s="42"/>
      <c r="C930" s="77"/>
      <c r="D930" s="37">
        <v>24002</v>
      </c>
      <c r="E930" s="78" t="str">
        <f>VLOOKUP(D930,'#材料大全'!A:B,2,FALSE)</f>
        <v>狂暴结晶</v>
      </c>
      <c r="F930" s="42">
        <v>100</v>
      </c>
    </row>
    <row r="931" spans="1:6" customFormat="1">
      <c r="A931" s="46"/>
      <c r="B931" s="42"/>
      <c r="C931" s="77"/>
      <c r="D931" s="37">
        <v>1001</v>
      </c>
      <c r="E931" s="78" t="str">
        <f>VLOOKUP(D931,'#材料大全'!A:B,2,FALSE)</f>
        <v>金币</v>
      </c>
      <c r="F931" s="42">
        <v>30000</v>
      </c>
    </row>
    <row r="932" spans="1:6" customFormat="1">
      <c r="A932" s="33"/>
      <c r="B932" s="42">
        <v>3</v>
      </c>
      <c r="C932" s="77" t="str">
        <f>IF(A932="","",VLOOKUP(A932,'#材料大全'!A:B,2,FALSE))</f>
        <v/>
      </c>
      <c r="D932" s="37">
        <v>24007</v>
      </c>
      <c r="E932" s="78" t="str">
        <f>VLOOKUP(D932,'#材料大全'!A:B,2,FALSE)</f>
        <v>斗者精华</v>
      </c>
      <c r="F932">
        <v>200</v>
      </c>
    </row>
    <row r="933" spans="1:6" customFormat="1">
      <c r="A933" s="33"/>
      <c r="B933" s="42"/>
      <c r="C933" s="77"/>
      <c r="D933" s="37">
        <v>24003</v>
      </c>
      <c r="E933" s="78" t="str">
        <f>VLOOKUP(D933,'#材料大全'!A:B,2,FALSE)</f>
        <v>旋风之眼</v>
      </c>
      <c r="F933">
        <v>100</v>
      </c>
    </row>
    <row r="934" spans="1:6" customFormat="1">
      <c r="A934" s="33"/>
      <c r="B934" s="42"/>
      <c r="C934" s="77"/>
      <c r="D934" s="37">
        <v>1001</v>
      </c>
      <c r="E934" s="78" t="str">
        <f>VLOOKUP(D934,'#材料大全'!A:B,2,FALSE)</f>
        <v>金币</v>
      </c>
      <c r="F934">
        <v>50000</v>
      </c>
    </row>
    <row r="935" spans="1:6" customFormat="1">
      <c r="A935" s="46">
        <v>15188</v>
      </c>
      <c r="B935" s="42">
        <v>2</v>
      </c>
      <c r="C935" s="77" t="str">
        <f>IF(A935="","",VLOOKUP(A935,'#材料大全'!A:B,2,FALSE))</f>
        <v>狂暴之甲</v>
      </c>
      <c r="D935" s="37">
        <v>24007</v>
      </c>
      <c r="E935" s="78" t="str">
        <f>VLOOKUP(D935,'#材料大全'!A:B,2,FALSE)</f>
        <v>斗者精华</v>
      </c>
      <c r="F935" s="76">
        <v>100</v>
      </c>
    </row>
    <row r="936" spans="1:6" customFormat="1">
      <c r="A936" s="46"/>
      <c r="B936" s="42"/>
      <c r="C936" s="77"/>
      <c r="D936" s="37">
        <v>24002</v>
      </c>
      <c r="E936" s="78" t="str">
        <f>VLOOKUP(D936,'#材料大全'!A:B,2,FALSE)</f>
        <v>狂暴结晶</v>
      </c>
      <c r="F936" s="42">
        <v>100</v>
      </c>
    </row>
    <row r="937" spans="1:6" customFormat="1">
      <c r="A937" s="46"/>
      <c r="B937" s="42"/>
      <c r="C937" s="77"/>
      <c r="D937" s="37">
        <v>1001</v>
      </c>
      <c r="E937" s="78" t="str">
        <f>VLOOKUP(D937,'#材料大全'!A:B,2,FALSE)</f>
        <v>金币</v>
      </c>
      <c r="F937" s="42">
        <v>30000</v>
      </c>
    </row>
    <row r="938" spans="1:6" customFormat="1">
      <c r="A938" s="33"/>
      <c r="B938" s="42">
        <v>3</v>
      </c>
      <c r="C938" s="77" t="str">
        <f>IF(A938="","",VLOOKUP(A938,'#材料大全'!A:B,2,FALSE))</f>
        <v/>
      </c>
      <c r="D938" s="37">
        <v>24007</v>
      </c>
      <c r="E938" s="78" t="str">
        <f>VLOOKUP(D938,'#材料大全'!A:B,2,FALSE)</f>
        <v>斗者精华</v>
      </c>
      <c r="F938">
        <v>200</v>
      </c>
    </row>
    <row r="939" spans="1:6" customFormat="1">
      <c r="A939" s="33"/>
      <c r="B939" s="42"/>
      <c r="C939" s="77"/>
      <c r="D939" s="37">
        <v>24003</v>
      </c>
      <c r="E939" s="78" t="str">
        <f>VLOOKUP(D939,'#材料大全'!A:B,2,FALSE)</f>
        <v>旋风之眼</v>
      </c>
      <c r="F939">
        <v>100</v>
      </c>
    </row>
    <row r="940" spans="1:6" customFormat="1">
      <c r="A940" s="33"/>
      <c r="B940" s="42"/>
      <c r="C940" s="77"/>
      <c r="D940" s="37">
        <v>1001</v>
      </c>
      <c r="E940" s="78" t="str">
        <f>VLOOKUP(D940,'#材料大全'!A:B,2,FALSE)</f>
        <v>金币</v>
      </c>
      <c r="F940">
        <v>50000</v>
      </c>
    </row>
    <row r="941" spans="1:6" customFormat="1">
      <c r="A941" s="46">
        <v>15189</v>
      </c>
      <c r="B941" s="42">
        <v>2</v>
      </c>
      <c r="C941" s="77" t="str">
        <f>IF(A941="","",VLOOKUP(A941,'#材料大全'!A:B,2,FALSE))</f>
        <v>狂暴之靴</v>
      </c>
      <c r="D941" s="37">
        <v>24007</v>
      </c>
      <c r="E941" s="78" t="str">
        <f>VLOOKUP(D941,'#材料大全'!A:B,2,FALSE)</f>
        <v>斗者精华</v>
      </c>
      <c r="F941" s="76">
        <v>100</v>
      </c>
    </row>
    <row r="942" spans="1:6" customFormat="1">
      <c r="A942" s="46"/>
      <c r="B942" s="42"/>
      <c r="C942" s="77"/>
      <c r="D942" s="37">
        <v>24002</v>
      </c>
      <c r="E942" s="78" t="str">
        <f>VLOOKUP(D942,'#材料大全'!A:B,2,FALSE)</f>
        <v>狂暴结晶</v>
      </c>
      <c r="F942" s="42">
        <v>100</v>
      </c>
    </row>
    <row r="943" spans="1:6" customFormat="1">
      <c r="A943" s="46"/>
      <c r="B943" s="42"/>
      <c r="C943" s="77"/>
      <c r="D943" s="37">
        <v>1001</v>
      </c>
      <c r="E943" s="78" t="str">
        <f>VLOOKUP(D943,'#材料大全'!A:B,2,FALSE)</f>
        <v>金币</v>
      </c>
      <c r="F943" s="42">
        <v>30000</v>
      </c>
    </row>
    <row r="944" spans="1:6" customFormat="1">
      <c r="A944" s="33"/>
      <c r="B944" s="42">
        <v>3</v>
      </c>
      <c r="C944" s="77" t="str">
        <f>IF(A944="","",VLOOKUP(A944,'#材料大全'!A:B,2,FALSE))</f>
        <v/>
      </c>
      <c r="D944" s="37">
        <v>24007</v>
      </c>
      <c r="E944" s="78" t="str">
        <f>VLOOKUP(D944,'#材料大全'!A:B,2,FALSE)</f>
        <v>斗者精华</v>
      </c>
      <c r="F944">
        <v>200</v>
      </c>
    </row>
    <row r="945" spans="1:6" customFormat="1">
      <c r="A945" s="33"/>
      <c r="B945" s="42"/>
      <c r="C945" s="77"/>
      <c r="D945" s="37">
        <v>24003</v>
      </c>
      <c r="E945" s="78" t="str">
        <f>VLOOKUP(D945,'#材料大全'!A:B,2,FALSE)</f>
        <v>旋风之眼</v>
      </c>
      <c r="F945">
        <v>100</v>
      </c>
    </row>
    <row r="946" spans="1:6" customFormat="1">
      <c r="A946" s="33"/>
      <c r="B946" s="42"/>
      <c r="C946" s="77"/>
      <c r="D946" s="37">
        <v>1001</v>
      </c>
      <c r="E946" s="78" t="str">
        <f>VLOOKUP(D946,'#材料大全'!A:B,2,FALSE)</f>
        <v>金币</v>
      </c>
      <c r="F946">
        <v>50000</v>
      </c>
    </row>
    <row r="947" spans="1:6" customFormat="1">
      <c r="A947" s="46">
        <v>15190</v>
      </c>
      <c r="B947" s="42">
        <v>2</v>
      </c>
      <c r="C947" s="77" t="str">
        <f>IF(A947="","",VLOOKUP(A947,'#材料大全'!A:B,2,FALSE))</f>
        <v>狂暴之心</v>
      </c>
      <c r="D947" s="37">
        <v>24007</v>
      </c>
      <c r="E947" s="78" t="str">
        <f>VLOOKUP(D947,'#材料大全'!A:B,2,FALSE)</f>
        <v>斗者精华</v>
      </c>
      <c r="F947" s="76">
        <v>100</v>
      </c>
    </row>
    <row r="948" spans="1:6" customFormat="1">
      <c r="A948" s="46"/>
      <c r="B948" s="42"/>
      <c r="C948" s="77"/>
      <c r="D948" s="37">
        <v>24002</v>
      </c>
      <c r="E948" s="78" t="str">
        <f>VLOOKUP(D948,'#材料大全'!A:B,2,FALSE)</f>
        <v>狂暴结晶</v>
      </c>
      <c r="F948" s="42">
        <v>100</v>
      </c>
    </row>
    <row r="949" spans="1:6" customFormat="1">
      <c r="A949" s="46"/>
      <c r="B949" s="42"/>
      <c r="C949" s="77"/>
      <c r="D949" s="37">
        <v>1001</v>
      </c>
      <c r="E949" s="78" t="str">
        <f>VLOOKUP(D949,'#材料大全'!A:B,2,FALSE)</f>
        <v>金币</v>
      </c>
      <c r="F949" s="42">
        <v>30000</v>
      </c>
    </row>
    <row r="950" spans="1:6" customFormat="1">
      <c r="A950" s="33"/>
      <c r="B950" s="42">
        <v>3</v>
      </c>
      <c r="C950" s="77" t="str">
        <f>IF(A950="","",VLOOKUP(A950,'#材料大全'!A:B,2,FALSE))</f>
        <v/>
      </c>
      <c r="D950" s="37">
        <v>24007</v>
      </c>
      <c r="E950" s="78" t="str">
        <f>VLOOKUP(D950,'#材料大全'!A:B,2,FALSE)</f>
        <v>斗者精华</v>
      </c>
      <c r="F950">
        <v>200</v>
      </c>
    </row>
    <row r="951" spans="1:6" customFormat="1">
      <c r="A951" s="33"/>
      <c r="B951" s="42"/>
      <c r="C951" s="77"/>
      <c r="D951" s="37">
        <v>24003</v>
      </c>
      <c r="E951" s="78" t="str">
        <f>VLOOKUP(D951,'#材料大全'!A:B,2,FALSE)</f>
        <v>旋风之眼</v>
      </c>
      <c r="F951">
        <v>100</v>
      </c>
    </row>
    <row r="952" spans="1:6" customFormat="1">
      <c r="A952" s="33"/>
      <c r="B952" s="42"/>
      <c r="C952" s="77"/>
      <c r="D952" s="37">
        <v>1001</v>
      </c>
      <c r="E952" s="78" t="str">
        <f>VLOOKUP(D952,'#材料大全'!A:B,2,FALSE)</f>
        <v>金币</v>
      </c>
      <c r="F952">
        <v>50000</v>
      </c>
    </row>
    <row r="953" spans="1:6" customFormat="1">
      <c r="A953" s="46">
        <v>15191</v>
      </c>
      <c r="B953" s="42">
        <v>2</v>
      </c>
      <c r="C953" s="77" t="str">
        <f>IF(A953="","",VLOOKUP(A953,'#材料大全'!A:B,2,FALSE))</f>
        <v>狂暴之怒</v>
      </c>
      <c r="D953" s="37">
        <v>24007</v>
      </c>
      <c r="E953" s="78" t="str">
        <f>VLOOKUP(D953,'#材料大全'!A:B,2,FALSE)</f>
        <v>斗者精华</v>
      </c>
      <c r="F953" s="76">
        <v>100</v>
      </c>
    </row>
    <row r="954" spans="1:6" customFormat="1">
      <c r="A954" s="46"/>
      <c r="B954" s="42"/>
      <c r="C954" s="77"/>
      <c r="D954" s="37">
        <v>24002</v>
      </c>
      <c r="E954" s="78" t="str">
        <f>VLOOKUP(D954,'#材料大全'!A:B,2,FALSE)</f>
        <v>狂暴结晶</v>
      </c>
      <c r="F954" s="42">
        <v>100</v>
      </c>
    </row>
    <row r="955" spans="1:6" customFormat="1">
      <c r="A955" s="46"/>
      <c r="B955" s="42"/>
      <c r="C955" s="77"/>
      <c r="D955" s="37">
        <v>1001</v>
      </c>
      <c r="E955" s="78" t="str">
        <f>VLOOKUP(D955,'#材料大全'!A:B,2,FALSE)</f>
        <v>金币</v>
      </c>
      <c r="F955" s="42">
        <v>30000</v>
      </c>
    </row>
    <row r="956" spans="1:6" customFormat="1">
      <c r="A956" s="33"/>
      <c r="B956" s="42">
        <v>3</v>
      </c>
      <c r="C956" s="77" t="str">
        <f>IF(A956="","",VLOOKUP(A956,'#材料大全'!A:B,2,FALSE))</f>
        <v/>
      </c>
      <c r="D956" s="37">
        <v>24007</v>
      </c>
      <c r="E956" s="78" t="str">
        <f>VLOOKUP(D956,'#材料大全'!A:B,2,FALSE)</f>
        <v>斗者精华</v>
      </c>
      <c r="F956">
        <v>200</v>
      </c>
    </row>
    <row r="957" spans="1:6" customFormat="1">
      <c r="A957" s="33"/>
      <c r="B957" s="42"/>
      <c r="C957" s="77"/>
      <c r="D957" s="37">
        <v>24003</v>
      </c>
      <c r="E957" s="78" t="str">
        <f>VLOOKUP(D957,'#材料大全'!A:B,2,FALSE)</f>
        <v>旋风之眼</v>
      </c>
      <c r="F957">
        <v>100</v>
      </c>
    </row>
    <row r="958" spans="1:6" customFormat="1">
      <c r="A958" s="33"/>
      <c r="B958" s="42"/>
      <c r="C958" s="77"/>
      <c r="D958" s="37">
        <v>1001</v>
      </c>
      <c r="E958" s="78" t="str">
        <f>VLOOKUP(D958,'#材料大全'!A:B,2,FALSE)</f>
        <v>金币</v>
      </c>
      <c r="F958">
        <v>50000</v>
      </c>
    </row>
    <row r="959" spans="1:6" customFormat="1">
      <c r="A959" s="46">
        <v>15192</v>
      </c>
      <c r="B959" s="42">
        <v>2</v>
      </c>
      <c r="C959" s="77" t="str">
        <f>IF(A959="","",VLOOKUP(A959,'#材料大全'!A:B,2,FALSE))</f>
        <v>狂暴之魂</v>
      </c>
      <c r="D959" s="37">
        <v>24007</v>
      </c>
      <c r="E959" s="78" t="str">
        <f>VLOOKUP(D959,'#材料大全'!A:B,2,FALSE)</f>
        <v>斗者精华</v>
      </c>
      <c r="F959" s="76">
        <v>100</v>
      </c>
    </row>
    <row r="960" spans="1:6" customFormat="1">
      <c r="A960" s="46"/>
      <c r="B960" s="42"/>
      <c r="C960" s="77"/>
      <c r="D960" s="37">
        <v>24002</v>
      </c>
      <c r="E960" s="78" t="str">
        <f>VLOOKUP(D960,'#材料大全'!A:B,2,FALSE)</f>
        <v>狂暴结晶</v>
      </c>
      <c r="F960" s="42">
        <v>100</v>
      </c>
    </row>
    <row r="961" spans="1:6" customFormat="1">
      <c r="A961" s="46"/>
      <c r="B961" s="42"/>
      <c r="C961" s="77"/>
      <c r="D961" s="37">
        <v>1001</v>
      </c>
      <c r="E961" s="78" t="str">
        <f>VLOOKUP(D961,'#材料大全'!A:B,2,FALSE)</f>
        <v>金币</v>
      </c>
      <c r="F961" s="42">
        <v>30000</v>
      </c>
    </row>
    <row r="962" spans="1:6" customFormat="1">
      <c r="A962" s="33"/>
      <c r="B962" s="42">
        <v>3</v>
      </c>
      <c r="C962" s="77" t="str">
        <f>IF(A962="","",VLOOKUP(A962,'#材料大全'!A:B,2,FALSE))</f>
        <v/>
      </c>
      <c r="D962" s="37">
        <v>24007</v>
      </c>
      <c r="E962" s="78" t="str">
        <f>VLOOKUP(D962,'#材料大全'!A:B,2,FALSE)</f>
        <v>斗者精华</v>
      </c>
      <c r="F962">
        <v>200</v>
      </c>
    </row>
    <row r="963" spans="1:6" customFormat="1">
      <c r="A963" s="33"/>
      <c r="B963" s="42"/>
      <c r="C963" s="77"/>
      <c r="D963" s="37">
        <v>24003</v>
      </c>
      <c r="E963" s="78" t="str">
        <f>VLOOKUP(D963,'#材料大全'!A:B,2,FALSE)</f>
        <v>旋风之眼</v>
      </c>
      <c r="F963">
        <v>100</v>
      </c>
    </row>
    <row r="964" spans="1:6" customFormat="1">
      <c r="A964" s="33"/>
      <c r="B964" s="42"/>
      <c r="C964" s="77"/>
      <c r="D964" s="37">
        <v>1001</v>
      </c>
      <c r="E964" s="78" t="str">
        <f>VLOOKUP(D964,'#材料大全'!A:B,2,FALSE)</f>
        <v>金币</v>
      </c>
      <c r="F964">
        <v>50000</v>
      </c>
    </row>
    <row r="965" spans="1:6">
      <c r="A965" s="81">
        <v>16001</v>
      </c>
      <c r="B965" s="76">
        <v>2</v>
      </c>
      <c r="C965" s="77" t="str">
        <f>IF(A965="","",VLOOKUP(A965,'#材料大全'!A:B,2,FALSE))</f>
        <v>神之恩赐头盔</v>
      </c>
      <c r="D965" s="79">
        <v>24006</v>
      </c>
      <c r="E965" s="78" t="str">
        <f>VLOOKUP(D965,'#材料大全'!A:B,2,FALSE)</f>
        <v>勇者精华</v>
      </c>
      <c r="F965" s="76">
        <f>F334</f>
        <v>200</v>
      </c>
    </row>
    <row r="966" spans="1:6">
      <c r="A966" s="81"/>
      <c r="B966" s="76">
        <v>3</v>
      </c>
      <c r="C966" s="77" t="str">
        <f>IF(A966="","",VLOOKUP(A966,'#材料大全'!A:B,2,FALSE))</f>
        <v/>
      </c>
      <c r="D966" s="79">
        <v>24006</v>
      </c>
      <c r="E966" s="78" t="str">
        <f>VLOOKUP(D966,'#材料大全'!A:B,2,FALSE)</f>
        <v>勇者精华</v>
      </c>
      <c r="F966" s="76">
        <f>F335</f>
        <v>450</v>
      </c>
    </row>
    <row r="967" spans="1:6">
      <c r="A967" s="81">
        <v>16002</v>
      </c>
      <c r="B967" s="76">
        <v>2</v>
      </c>
      <c r="C967" s="77" t="str">
        <f>IF(A967="","",VLOOKUP(A967,'#材料大全'!A:B,2,FALSE))</f>
        <v>神之恩赐胸甲</v>
      </c>
      <c r="D967" s="79">
        <v>24006</v>
      </c>
      <c r="E967" s="78" t="str">
        <f>VLOOKUP(D967,'#材料大全'!A:B,2,FALSE)</f>
        <v>勇者精华</v>
      </c>
      <c r="F967" s="76">
        <f t="shared" ref="F967:F972" si="3">F965</f>
        <v>200</v>
      </c>
    </row>
    <row r="968" spans="1:6">
      <c r="A968" s="81"/>
      <c r="B968" s="76">
        <v>3</v>
      </c>
      <c r="C968" s="77" t="str">
        <f>IF(A968="","",VLOOKUP(A968,'#材料大全'!A:B,2,FALSE))</f>
        <v/>
      </c>
      <c r="D968" s="79">
        <v>24006</v>
      </c>
      <c r="E968" s="78" t="str">
        <f>VLOOKUP(D968,'#材料大全'!A:B,2,FALSE)</f>
        <v>勇者精华</v>
      </c>
      <c r="F968" s="76">
        <f t="shared" si="3"/>
        <v>450</v>
      </c>
    </row>
    <row r="969" spans="1:6">
      <c r="A969" s="81">
        <v>16003</v>
      </c>
      <c r="B969" s="76">
        <v>2</v>
      </c>
      <c r="C969" s="77" t="str">
        <f>IF(A969="","",VLOOKUP(A969,'#材料大全'!A:B,2,FALSE))</f>
        <v>神之恩赐护靴</v>
      </c>
      <c r="D969" s="79">
        <v>24006</v>
      </c>
      <c r="E969" s="78" t="str">
        <f>VLOOKUP(D969,'#材料大全'!A:B,2,FALSE)</f>
        <v>勇者精华</v>
      </c>
      <c r="F969" s="76">
        <f t="shared" si="3"/>
        <v>200</v>
      </c>
    </row>
    <row r="970" spans="1:6">
      <c r="A970" s="81"/>
      <c r="B970" s="76">
        <v>3</v>
      </c>
      <c r="C970" s="77" t="str">
        <f>IF(A970="","",VLOOKUP(A970,'#材料大全'!A:B,2,FALSE))</f>
        <v/>
      </c>
      <c r="D970" s="79">
        <v>24006</v>
      </c>
      <c r="E970" s="78" t="str">
        <f>VLOOKUP(D970,'#材料大全'!A:B,2,FALSE)</f>
        <v>勇者精华</v>
      </c>
      <c r="F970" s="76">
        <f t="shared" si="3"/>
        <v>450</v>
      </c>
    </row>
    <row r="971" spans="1:6">
      <c r="A971" s="81">
        <v>16004</v>
      </c>
      <c r="B971" s="76">
        <v>2</v>
      </c>
      <c r="C971" s="77" t="str">
        <f>IF(A971="","",VLOOKUP(A971,'#材料大全'!A:B,2,FALSE))</f>
        <v>神之恩赐戒指</v>
      </c>
      <c r="D971" s="79">
        <v>24006</v>
      </c>
      <c r="E971" s="78" t="str">
        <f>VLOOKUP(D971,'#材料大全'!A:B,2,FALSE)</f>
        <v>勇者精华</v>
      </c>
      <c r="F971" s="76">
        <f t="shared" si="3"/>
        <v>200</v>
      </c>
    </row>
    <row r="972" spans="1:6">
      <c r="A972" s="81"/>
      <c r="B972" s="76">
        <v>3</v>
      </c>
      <c r="C972" s="77" t="str">
        <f>IF(A972="","",VLOOKUP(A972,'#材料大全'!A:B,2,FALSE))</f>
        <v/>
      </c>
      <c r="D972" s="79">
        <v>24006</v>
      </c>
      <c r="E972" s="78" t="str">
        <f>VLOOKUP(D972,'#材料大全'!A:B,2,FALSE)</f>
        <v>勇者精华</v>
      </c>
      <c r="F972" s="76">
        <f t="shared" si="3"/>
        <v>450</v>
      </c>
    </row>
    <row r="973" spans="1:6">
      <c r="A973" s="81">
        <v>16005</v>
      </c>
      <c r="B973" s="76">
        <v>2</v>
      </c>
      <c r="C973" s="77" t="str">
        <f>IF(A973="","",VLOOKUP(A973,'#材料大全'!A:B,2,FALSE))</f>
        <v>神之恩赐项链</v>
      </c>
      <c r="D973" s="79">
        <v>24006</v>
      </c>
      <c r="E973" s="78" t="str">
        <f>VLOOKUP(D973,'#材料大全'!A:B,2,FALSE)</f>
        <v>勇者精华</v>
      </c>
      <c r="F973" s="76">
        <f t="shared" ref="F973:F1036" si="4">F971</f>
        <v>200</v>
      </c>
    </row>
    <row r="974" spans="1:6">
      <c r="A974" s="81"/>
      <c r="B974" s="76">
        <v>3</v>
      </c>
      <c r="C974" s="77" t="str">
        <f>IF(A974="","",VLOOKUP(A974,'#材料大全'!A:B,2,FALSE))</f>
        <v/>
      </c>
      <c r="D974" s="79">
        <v>24006</v>
      </c>
      <c r="E974" s="78" t="str">
        <f>VLOOKUP(D974,'#材料大全'!A:B,2,FALSE)</f>
        <v>勇者精华</v>
      </c>
      <c r="F974" s="76">
        <f t="shared" si="4"/>
        <v>450</v>
      </c>
    </row>
    <row r="975" spans="1:6">
      <c r="A975" s="81">
        <v>16006</v>
      </c>
      <c r="B975" s="76">
        <v>2</v>
      </c>
      <c r="C975" s="77" t="str">
        <f>IF(A975="","",VLOOKUP(A975,'#材料大全'!A:B,2,FALSE))</f>
        <v>神之恩赐手镯</v>
      </c>
      <c r="D975" s="79">
        <v>24006</v>
      </c>
      <c r="E975" s="78" t="str">
        <f>VLOOKUP(D975,'#材料大全'!A:B,2,FALSE)</f>
        <v>勇者精华</v>
      </c>
      <c r="F975" s="76">
        <f t="shared" si="4"/>
        <v>200</v>
      </c>
    </row>
    <row r="976" spans="1:6">
      <c r="A976" s="81"/>
      <c r="B976" s="76">
        <v>3</v>
      </c>
      <c r="C976" s="77" t="str">
        <f>IF(A976="","",VLOOKUP(A976,'#材料大全'!A:B,2,FALSE))</f>
        <v/>
      </c>
      <c r="D976" s="79">
        <v>24006</v>
      </c>
      <c r="E976" s="78" t="str">
        <f>VLOOKUP(D976,'#材料大全'!A:B,2,FALSE)</f>
        <v>勇者精华</v>
      </c>
      <c r="F976" s="76">
        <f t="shared" si="4"/>
        <v>450</v>
      </c>
    </row>
    <row r="977" spans="1:6">
      <c r="A977" s="81">
        <v>16007</v>
      </c>
      <c r="B977" s="76">
        <v>2</v>
      </c>
      <c r="C977" s="77" t="str">
        <f>IF(A977="","",VLOOKUP(A977,'#材料大全'!A:B,2,FALSE))</f>
        <v>开拓者之盔</v>
      </c>
      <c r="D977" s="79">
        <v>24006</v>
      </c>
      <c r="E977" s="78" t="str">
        <f>VLOOKUP(D977,'#材料大全'!A:B,2,FALSE)</f>
        <v>勇者精华</v>
      </c>
      <c r="F977" s="76">
        <f t="shared" si="4"/>
        <v>200</v>
      </c>
    </row>
    <row r="978" spans="1:6">
      <c r="A978" s="81"/>
      <c r="B978" s="76">
        <v>3</v>
      </c>
      <c r="C978" s="77" t="str">
        <f>IF(A978="","",VLOOKUP(A978,'#材料大全'!A:B,2,FALSE))</f>
        <v/>
      </c>
      <c r="D978" s="79">
        <v>24006</v>
      </c>
      <c r="E978" s="78" t="str">
        <f>VLOOKUP(D978,'#材料大全'!A:B,2,FALSE)</f>
        <v>勇者精华</v>
      </c>
      <c r="F978" s="76">
        <f t="shared" si="4"/>
        <v>450</v>
      </c>
    </row>
    <row r="979" spans="1:6">
      <c r="A979" s="81">
        <v>16008</v>
      </c>
      <c r="B979" s="76">
        <v>2</v>
      </c>
      <c r="C979" s="77" t="str">
        <f>IF(A979="","",VLOOKUP(A979,'#材料大全'!A:B,2,FALSE))</f>
        <v>开拓者之甲</v>
      </c>
      <c r="D979" s="79">
        <v>24006</v>
      </c>
      <c r="E979" s="78" t="str">
        <f>VLOOKUP(D979,'#材料大全'!A:B,2,FALSE)</f>
        <v>勇者精华</v>
      </c>
      <c r="F979" s="76">
        <f t="shared" si="4"/>
        <v>200</v>
      </c>
    </row>
    <row r="980" spans="1:6">
      <c r="A980" s="81"/>
      <c r="B980" s="76">
        <v>3</v>
      </c>
      <c r="C980" s="77" t="str">
        <f>IF(A980="","",VLOOKUP(A980,'#材料大全'!A:B,2,FALSE))</f>
        <v/>
      </c>
      <c r="D980" s="79">
        <v>24006</v>
      </c>
      <c r="E980" s="78" t="str">
        <f>VLOOKUP(D980,'#材料大全'!A:B,2,FALSE)</f>
        <v>勇者精华</v>
      </c>
      <c r="F980" s="76">
        <f t="shared" si="4"/>
        <v>450</v>
      </c>
    </row>
    <row r="981" spans="1:6">
      <c r="A981" s="81">
        <v>16009</v>
      </c>
      <c r="B981" s="76">
        <v>2</v>
      </c>
      <c r="C981" s="77" t="str">
        <f>IF(A981="","",VLOOKUP(A981,'#材料大全'!A:B,2,FALSE))</f>
        <v>开拓者之靴</v>
      </c>
      <c r="D981" s="79">
        <v>24006</v>
      </c>
      <c r="E981" s="78" t="str">
        <f>VLOOKUP(D981,'#材料大全'!A:B,2,FALSE)</f>
        <v>勇者精华</v>
      </c>
      <c r="F981" s="76">
        <f t="shared" si="4"/>
        <v>200</v>
      </c>
    </row>
    <row r="982" spans="1:6">
      <c r="A982" s="81"/>
      <c r="B982" s="76">
        <v>3</v>
      </c>
      <c r="C982" s="77" t="str">
        <f>IF(A982="","",VLOOKUP(A982,'#材料大全'!A:B,2,FALSE))</f>
        <v/>
      </c>
      <c r="D982" s="79">
        <v>24006</v>
      </c>
      <c r="E982" s="78" t="str">
        <f>VLOOKUP(D982,'#材料大全'!A:B,2,FALSE)</f>
        <v>勇者精华</v>
      </c>
      <c r="F982" s="76">
        <f t="shared" si="4"/>
        <v>450</v>
      </c>
    </row>
    <row r="983" spans="1:6">
      <c r="A983" s="81">
        <v>16010</v>
      </c>
      <c r="B983" s="76">
        <v>2</v>
      </c>
      <c r="C983" s="77" t="str">
        <f>IF(A983="","",VLOOKUP(A983,'#材料大全'!A:B,2,FALSE))</f>
        <v>开拓者之戒</v>
      </c>
      <c r="D983" s="79">
        <v>24006</v>
      </c>
      <c r="E983" s="78" t="str">
        <f>VLOOKUP(D983,'#材料大全'!A:B,2,FALSE)</f>
        <v>勇者精华</v>
      </c>
      <c r="F983" s="76">
        <f t="shared" si="4"/>
        <v>200</v>
      </c>
    </row>
    <row r="984" spans="1:6">
      <c r="A984" s="81"/>
      <c r="B984" s="76">
        <v>3</v>
      </c>
      <c r="C984" s="77" t="str">
        <f>IF(A984="","",VLOOKUP(A984,'#材料大全'!A:B,2,FALSE))</f>
        <v/>
      </c>
      <c r="D984" s="79">
        <v>24006</v>
      </c>
      <c r="E984" s="78" t="str">
        <f>VLOOKUP(D984,'#材料大全'!A:B,2,FALSE)</f>
        <v>勇者精华</v>
      </c>
      <c r="F984" s="76">
        <f t="shared" si="4"/>
        <v>450</v>
      </c>
    </row>
    <row r="985" spans="1:6">
      <c r="A985" s="81">
        <v>16011</v>
      </c>
      <c r="B985" s="76">
        <v>2</v>
      </c>
      <c r="C985" s="77" t="str">
        <f>IF(A985="","",VLOOKUP(A985,'#材料大全'!A:B,2,FALSE))</f>
        <v>开拓者之链</v>
      </c>
      <c r="D985" s="79">
        <v>24006</v>
      </c>
      <c r="E985" s="78" t="str">
        <f>VLOOKUP(D985,'#材料大全'!A:B,2,FALSE)</f>
        <v>勇者精华</v>
      </c>
      <c r="F985" s="76">
        <f t="shared" si="4"/>
        <v>200</v>
      </c>
    </row>
    <row r="986" spans="1:6">
      <c r="A986" s="81"/>
      <c r="B986" s="76">
        <v>3</v>
      </c>
      <c r="C986" s="77" t="str">
        <f>IF(A986="","",VLOOKUP(A986,'#材料大全'!A:B,2,FALSE))</f>
        <v/>
      </c>
      <c r="D986" s="79">
        <v>24006</v>
      </c>
      <c r="E986" s="78" t="str">
        <f>VLOOKUP(D986,'#材料大全'!A:B,2,FALSE)</f>
        <v>勇者精华</v>
      </c>
      <c r="F986" s="76">
        <f t="shared" si="4"/>
        <v>450</v>
      </c>
    </row>
    <row r="987" spans="1:6">
      <c r="A987" s="81">
        <v>16012</v>
      </c>
      <c r="B987" s="76">
        <v>2</v>
      </c>
      <c r="C987" s="77" t="str">
        <f>IF(A987="","",VLOOKUP(A987,'#材料大全'!A:B,2,FALSE))</f>
        <v>开拓者之镯</v>
      </c>
      <c r="D987" s="79">
        <v>24006</v>
      </c>
      <c r="E987" s="78" t="str">
        <f>VLOOKUP(D987,'#材料大全'!A:B,2,FALSE)</f>
        <v>勇者精华</v>
      </c>
      <c r="F987" s="76">
        <f t="shared" si="4"/>
        <v>200</v>
      </c>
    </row>
    <row r="988" spans="1:6">
      <c r="A988" s="81"/>
      <c r="B988" s="76">
        <v>3</v>
      </c>
      <c r="C988" s="77" t="str">
        <f>IF(A988="","",VLOOKUP(A988,'#材料大全'!A:B,2,FALSE))</f>
        <v/>
      </c>
      <c r="D988" s="79">
        <v>24006</v>
      </c>
      <c r="E988" s="78" t="str">
        <f>VLOOKUP(D988,'#材料大全'!A:B,2,FALSE)</f>
        <v>勇者精华</v>
      </c>
      <c r="F988" s="76">
        <f t="shared" si="4"/>
        <v>450</v>
      </c>
    </row>
    <row r="989" spans="1:6">
      <c r="A989" s="81">
        <v>16013</v>
      </c>
      <c r="B989" s="76">
        <v>2</v>
      </c>
      <c r="C989" s="77" t="str">
        <f>IF(A989="","",VLOOKUP(A989,'#材料大全'!A:B,2,FALSE))</f>
        <v>天启者之冠</v>
      </c>
      <c r="D989" s="79">
        <v>24006</v>
      </c>
      <c r="E989" s="78" t="str">
        <f>VLOOKUP(D989,'#材料大全'!A:B,2,FALSE)</f>
        <v>勇者精华</v>
      </c>
      <c r="F989" s="76">
        <f t="shared" si="4"/>
        <v>200</v>
      </c>
    </row>
    <row r="990" spans="1:6">
      <c r="A990" s="81"/>
      <c r="B990" s="76">
        <v>3</v>
      </c>
      <c r="C990" s="77" t="str">
        <f>IF(A990="","",VLOOKUP(A990,'#材料大全'!A:B,2,FALSE))</f>
        <v/>
      </c>
      <c r="D990" s="79">
        <v>24006</v>
      </c>
      <c r="E990" s="78" t="str">
        <f>VLOOKUP(D990,'#材料大全'!A:B,2,FALSE)</f>
        <v>勇者精华</v>
      </c>
      <c r="F990" s="76">
        <f t="shared" si="4"/>
        <v>450</v>
      </c>
    </row>
    <row r="991" spans="1:6">
      <c r="A991" s="81">
        <v>16014</v>
      </c>
      <c r="B991" s="76">
        <v>2</v>
      </c>
      <c r="C991" s="77" t="str">
        <f>IF(A991="","",VLOOKUP(A991,'#材料大全'!A:B,2,FALSE))</f>
        <v>统治者之甲</v>
      </c>
      <c r="D991" s="79">
        <v>24006</v>
      </c>
      <c r="E991" s="78" t="str">
        <f>VLOOKUP(D991,'#材料大全'!A:B,2,FALSE)</f>
        <v>勇者精华</v>
      </c>
      <c r="F991" s="76">
        <f t="shared" si="4"/>
        <v>200</v>
      </c>
    </row>
    <row r="992" spans="1:6">
      <c r="A992" s="81"/>
      <c r="B992" s="76">
        <v>3</v>
      </c>
      <c r="C992" s="77" t="str">
        <f>IF(A992="","",VLOOKUP(A992,'#材料大全'!A:B,2,FALSE))</f>
        <v/>
      </c>
      <c r="D992" s="79">
        <v>24006</v>
      </c>
      <c r="E992" s="78" t="str">
        <f>VLOOKUP(D992,'#材料大全'!A:B,2,FALSE)</f>
        <v>勇者精华</v>
      </c>
      <c r="F992" s="76">
        <f t="shared" si="4"/>
        <v>450</v>
      </c>
    </row>
    <row r="993" spans="1:6">
      <c r="A993" s="81">
        <v>16015</v>
      </c>
      <c r="B993" s="76">
        <v>2</v>
      </c>
      <c r="C993" s="77" t="str">
        <f>IF(A993="","",VLOOKUP(A993,'#材料大全'!A:B,2,FALSE))</f>
        <v>引导者之靴</v>
      </c>
      <c r="D993" s="79">
        <v>24006</v>
      </c>
      <c r="E993" s="78" t="str">
        <f>VLOOKUP(D993,'#材料大全'!A:B,2,FALSE)</f>
        <v>勇者精华</v>
      </c>
      <c r="F993" s="76">
        <f t="shared" si="4"/>
        <v>200</v>
      </c>
    </row>
    <row r="994" spans="1:6">
      <c r="A994" s="81"/>
      <c r="B994" s="76">
        <v>3</v>
      </c>
      <c r="C994" s="77" t="str">
        <f>IF(A994="","",VLOOKUP(A994,'#材料大全'!A:B,2,FALSE))</f>
        <v/>
      </c>
      <c r="D994" s="79">
        <v>24006</v>
      </c>
      <c r="E994" s="78" t="str">
        <f>VLOOKUP(D994,'#材料大全'!A:B,2,FALSE)</f>
        <v>勇者精华</v>
      </c>
      <c r="F994" s="76">
        <f t="shared" si="4"/>
        <v>450</v>
      </c>
    </row>
    <row r="995" spans="1:6">
      <c r="A995" s="81">
        <v>16016</v>
      </c>
      <c r="B995" s="81">
        <v>2</v>
      </c>
      <c r="C995" s="77" t="str">
        <f>IF(A995="","",VLOOKUP(A995,'#材料大全'!A:B,2,FALSE))</f>
        <v>处刑者之纹</v>
      </c>
      <c r="D995" s="79">
        <v>24006</v>
      </c>
      <c r="E995" s="78" t="str">
        <f>VLOOKUP(D995,'#材料大全'!A:B,2,FALSE)</f>
        <v>勇者精华</v>
      </c>
      <c r="F995" s="76">
        <f t="shared" si="4"/>
        <v>200</v>
      </c>
    </row>
    <row r="996" spans="1:6">
      <c r="A996" s="81"/>
      <c r="B996" s="81">
        <v>3</v>
      </c>
      <c r="C996" s="77" t="str">
        <f>IF(A996="","",VLOOKUP(A996,'#材料大全'!A:B,2,FALSE))</f>
        <v/>
      </c>
      <c r="D996" s="79">
        <v>24006</v>
      </c>
      <c r="E996" s="78" t="str">
        <f>VLOOKUP(D996,'#材料大全'!A:B,2,FALSE)</f>
        <v>勇者精华</v>
      </c>
      <c r="F996" s="76">
        <f t="shared" si="4"/>
        <v>450</v>
      </c>
    </row>
    <row r="997" spans="1:6">
      <c r="A997" s="81">
        <v>16017</v>
      </c>
      <c r="B997" s="76">
        <v>2</v>
      </c>
      <c r="C997" s="77" t="str">
        <f>IF(A997="","",VLOOKUP(A997,'#材料大全'!A:B,2,FALSE))</f>
        <v>断罪者之徽</v>
      </c>
      <c r="D997" s="79">
        <v>24006</v>
      </c>
      <c r="E997" s="78" t="str">
        <f>VLOOKUP(D997,'#材料大全'!A:B,2,FALSE)</f>
        <v>勇者精华</v>
      </c>
      <c r="F997" s="76">
        <f t="shared" si="4"/>
        <v>200</v>
      </c>
    </row>
    <row r="998" spans="1:6">
      <c r="A998" s="81"/>
      <c r="B998" s="76">
        <v>3</v>
      </c>
      <c r="C998" s="77" t="str">
        <f>IF(A998="","",VLOOKUP(A998,'#材料大全'!A:B,2,FALSE))</f>
        <v/>
      </c>
      <c r="D998" s="79">
        <v>24006</v>
      </c>
      <c r="E998" s="78" t="str">
        <f>VLOOKUP(D998,'#材料大全'!A:B,2,FALSE)</f>
        <v>勇者精华</v>
      </c>
      <c r="F998" s="76">
        <f t="shared" si="4"/>
        <v>450</v>
      </c>
    </row>
    <row r="999" spans="1:6">
      <c r="A999" s="81">
        <v>16018</v>
      </c>
      <c r="B999" s="76">
        <v>2</v>
      </c>
      <c r="C999" s="77" t="str">
        <f>IF(A999="","",VLOOKUP(A999,'#材料大全'!A:B,2,FALSE))</f>
        <v>审判者之环</v>
      </c>
      <c r="D999" s="79">
        <v>24006</v>
      </c>
      <c r="E999" s="78" t="str">
        <f>VLOOKUP(D999,'#材料大全'!A:B,2,FALSE)</f>
        <v>勇者精华</v>
      </c>
      <c r="F999" s="76">
        <f t="shared" si="4"/>
        <v>200</v>
      </c>
    </row>
    <row r="1000" spans="1:6">
      <c r="A1000" s="81"/>
      <c r="B1000" s="76">
        <v>3</v>
      </c>
      <c r="C1000" s="77" t="str">
        <f>IF(A1000="","",VLOOKUP(A1000,'#材料大全'!A:B,2,FALSE))</f>
        <v/>
      </c>
      <c r="D1000" s="79">
        <v>24006</v>
      </c>
      <c r="E1000" s="78" t="str">
        <f>VLOOKUP(D1000,'#材料大全'!A:B,2,FALSE)</f>
        <v>勇者精华</v>
      </c>
      <c r="F1000" s="76">
        <f t="shared" si="4"/>
        <v>450</v>
      </c>
    </row>
    <row r="1001" spans="1:6">
      <c r="A1001" s="81">
        <v>16019</v>
      </c>
      <c r="B1001" s="76">
        <v>2</v>
      </c>
      <c r="C1001" s="77" t="str">
        <f>IF(A1001="","",VLOOKUP(A1001,'#材料大全'!A:B,2,FALSE))</f>
        <v>鲜血渴望战盔</v>
      </c>
      <c r="D1001" s="79">
        <v>24006</v>
      </c>
      <c r="E1001" s="78" t="str">
        <f>VLOOKUP(D1001,'#材料大全'!A:B,2,FALSE)</f>
        <v>勇者精华</v>
      </c>
      <c r="F1001" s="76">
        <f t="shared" si="4"/>
        <v>200</v>
      </c>
    </row>
    <row r="1002" spans="1:6">
      <c r="A1002" s="81"/>
      <c r="B1002" s="76">
        <v>3</v>
      </c>
      <c r="C1002" s="77" t="str">
        <f>IF(A1002="","",VLOOKUP(A1002,'#材料大全'!A:B,2,FALSE))</f>
        <v/>
      </c>
      <c r="D1002" s="79">
        <v>24006</v>
      </c>
      <c r="E1002" s="78" t="str">
        <f>VLOOKUP(D1002,'#材料大全'!A:B,2,FALSE)</f>
        <v>勇者精华</v>
      </c>
      <c r="F1002" s="76">
        <f t="shared" si="4"/>
        <v>450</v>
      </c>
    </row>
    <row r="1003" spans="1:6">
      <c r="A1003" s="81">
        <v>16020</v>
      </c>
      <c r="B1003" s="76">
        <v>2</v>
      </c>
      <c r="C1003" s="77" t="str">
        <f>IF(A1003="","",VLOOKUP(A1003,'#材料大全'!A:B,2,FALSE))</f>
        <v>鲜血渴望战甲</v>
      </c>
      <c r="D1003" s="79">
        <v>24006</v>
      </c>
      <c r="E1003" s="78" t="str">
        <f>VLOOKUP(D1003,'#材料大全'!A:B,2,FALSE)</f>
        <v>勇者精华</v>
      </c>
      <c r="F1003" s="76">
        <f t="shared" si="4"/>
        <v>200</v>
      </c>
    </row>
    <row r="1004" spans="1:6">
      <c r="A1004" s="81"/>
      <c r="B1004" s="76">
        <v>3</v>
      </c>
      <c r="C1004" s="77" t="str">
        <f>IF(A1004="","",VLOOKUP(A1004,'#材料大全'!A:B,2,FALSE))</f>
        <v/>
      </c>
      <c r="D1004" s="79">
        <v>24006</v>
      </c>
      <c r="E1004" s="78" t="str">
        <f>VLOOKUP(D1004,'#材料大全'!A:B,2,FALSE)</f>
        <v>勇者精华</v>
      </c>
      <c r="F1004" s="76">
        <f t="shared" si="4"/>
        <v>450</v>
      </c>
    </row>
    <row r="1005" spans="1:6">
      <c r="A1005" s="81">
        <v>16021</v>
      </c>
      <c r="B1005" s="76">
        <v>2</v>
      </c>
      <c r="C1005" s="77" t="str">
        <f>IF(A1005="","",VLOOKUP(A1005,'#材料大全'!A:B,2,FALSE))</f>
        <v>鲜血渴望战靴</v>
      </c>
      <c r="D1005" s="79">
        <v>24006</v>
      </c>
      <c r="E1005" s="78" t="str">
        <f>VLOOKUP(D1005,'#材料大全'!A:B,2,FALSE)</f>
        <v>勇者精华</v>
      </c>
      <c r="F1005" s="76">
        <f t="shared" si="4"/>
        <v>200</v>
      </c>
    </row>
    <row r="1006" spans="1:6">
      <c r="A1006" s="81"/>
      <c r="B1006" s="76">
        <v>3</v>
      </c>
      <c r="C1006" s="77" t="str">
        <f>IF(A1006="","",VLOOKUP(A1006,'#材料大全'!A:B,2,FALSE))</f>
        <v/>
      </c>
      <c r="D1006" s="79">
        <v>24006</v>
      </c>
      <c r="E1006" s="78" t="str">
        <f>VLOOKUP(D1006,'#材料大全'!A:B,2,FALSE)</f>
        <v>勇者精华</v>
      </c>
      <c r="F1006" s="76">
        <f t="shared" si="4"/>
        <v>450</v>
      </c>
    </row>
    <row r="1007" spans="1:6">
      <c r="A1007" s="81">
        <v>16022</v>
      </c>
      <c r="B1007" s="76">
        <v>2</v>
      </c>
      <c r="C1007" s="77" t="str">
        <f>IF(A1007="","",VLOOKUP(A1007,'#材料大全'!A:B,2,FALSE))</f>
        <v>鲜血渴望指环</v>
      </c>
      <c r="D1007" s="79">
        <v>24006</v>
      </c>
      <c r="E1007" s="78" t="str">
        <f>VLOOKUP(D1007,'#材料大全'!A:B,2,FALSE)</f>
        <v>勇者精华</v>
      </c>
      <c r="F1007" s="76">
        <f t="shared" si="4"/>
        <v>200</v>
      </c>
    </row>
    <row r="1008" spans="1:6">
      <c r="A1008" s="81"/>
      <c r="B1008" s="76">
        <v>3</v>
      </c>
      <c r="C1008" s="77" t="str">
        <f>IF(A1008="","",VLOOKUP(A1008,'#材料大全'!A:B,2,FALSE))</f>
        <v/>
      </c>
      <c r="D1008" s="79">
        <v>24006</v>
      </c>
      <c r="E1008" s="78" t="str">
        <f>VLOOKUP(D1008,'#材料大全'!A:B,2,FALSE)</f>
        <v>勇者精华</v>
      </c>
      <c r="F1008" s="76">
        <f t="shared" si="4"/>
        <v>450</v>
      </c>
    </row>
    <row r="1009" spans="1:6">
      <c r="A1009" s="81">
        <v>16023</v>
      </c>
      <c r="B1009" s="76">
        <v>2</v>
      </c>
      <c r="C1009" s="77" t="str">
        <f>IF(A1009="","",VLOOKUP(A1009,'#材料大全'!A:B,2,FALSE))</f>
        <v>鲜血渴望项链</v>
      </c>
      <c r="D1009" s="79">
        <v>24006</v>
      </c>
      <c r="E1009" s="78" t="str">
        <f>VLOOKUP(D1009,'#材料大全'!A:B,2,FALSE)</f>
        <v>勇者精华</v>
      </c>
      <c r="F1009" s="76">
        <f t="shared" si="4"/>
        <v>200</v>
      </c>
    </row>
    <row r="1010" spans="1:6">
      <c r="A1010" s="81"/>
      <c r="B1010" s="76">
        <v>3</v>
      </c>
      <c r="C1010" s="77" t="str">
        <f>IF(A1010="","",VLOOKUP(A1010,'#材料大全'!A:B,2,FALSE))</f>
        <v/>
      </c>
      <c r="D1010" s="79">
        <v>24006</v>
      </c>
      <c r="E1010" s="78" t="str">
        <f>VLOOKUP(D1010,'#材料大全'!A:B,2,FALSE)</f>
        <v>勇者精华</v>
      </c>
      <c r="F1010" s="76">
        <f t="shared" si="4"/>
        <v>450</v>
      </c>
    </row>
    <row r="1011" spans="1:6">
      <c r="A1011" s="81">
        <v>16024</v>
      </c>
      <c r="B1011" s="76">
        <v>2</v>
      </c>
      <c r="C1011" s="77" t="str">
        <f>IF(A1011="","",VLOOKUP(A1011,'#材料大全'!A:B,2,FALSE))</f>
        <v>鲜血渴望手镯</v>
      </c>
      <c r="D1011" s="79">
        <v>24006</v>
      </c>
      <c r="E1011" s="78" t="str">
        <f>VLOOKUP(D1011,'#材料大全'!A:B,2,FALSE)</f>
        <v>勇者精华</v>
      </c>
      <c r="F1011" s="76">
        <f t="shared" si="4"/>
        <v>200</v>
      </c>
    </row>
    <row r="1012" spans="1:6">
      <c r="A1012" s="81"/>
      <c r="B1012" s="76">
        <v>3</v>
      </c>
      <c r="C1012" s="77" t="str">
        <f>IF(A1012="","",VLOOKUP(A1012,'#材料大全'!A:B,2,FALSE))</f>
        <v/>
      </c>
      <c r="D1012" s="79">
        <v>24006</v>
      </c>
      <c r="E1012" s="78" t="str">
        <f>VLOOKUP(D1012,'#材料大全'!A:B,2,FALSE)</f>
        <v>勇者精华</v>
      </c>
      <c r="F1012" s="76">
        <f t="shared" si="4"/>
        <v>450</v>
      </c>
    </row>
    <row r="1013" spans="1:6">
      <c r="A1013" s="81">
        <v>16025</v>
      </c>
      <c r="B1013" s="76">
        <v>2</v>
      </c>
      <c r="C1013" s="77" t="str">
        <f>IF(A1013="","",VLOOKUP(A1013,'#材料大全'!A:B,2,FALSE))</f>
        <v>无限强袭之盔</v>
      </c>
      <c r="D1013" s="79">
        <v>24006</v>
      </c>
      <c r="E1013" s="78" t="str">
        <f>VLOOKUP(D1013,'#材料大全'!A:B,2,FALSE)</f>
        <v>勇者精华</v>
      </c>
      <c r="F1013" s="76">
        <f t="shared" si="4"/>
        <v>200</v>
      </c>
    </row>
    <row r="1014" spans="1:6">
      <c r="A1014" s="81"/>
      <c r="B1014" s="76">
        <v>3</v>
      </c>
      <c r="C1014" s="77" t="str">
        <f>IF(A1014="","",VLOOKUP(A1014,'#材料大全'!A:B,2,FALSE))</f>
        <v/>
      </c>
      <c r="D1014" s="79">
        <v>24006</v>
      </c>
      <c r="E1014" s="78" t="str">
        <f>VLOOKUP(D1014,'#材料大全'!A:B,2,FALSE)</f>
        <v>勇者精华</v>
      </c>
      <c r="F1014" s="76">
        <f t="shared" si="4"/>
        <v>450</v>
      </c>
    </row>
    <row r="1015" spans="1:6">
      <c r="A1015" s="81">
        <v>16026</v>
      </c>
      <c r="B1015" s="76">
        <v>2</v>
      </c>
      <c r="C1015" s="77" t="str">
        <f>IF(A1015="","",VLOOKUP(A1015,'#材料大全'!A:B,2,FALSE))</f>
        <v>无限强袭之甲</v>
      </c>
      <c r="D1015" s="79">
        <v>24006</v>
      </c>
      <c r="E1015" s="78" t="str">
        <f>VLOOKUP(D1015,'#材料大全'!A:B,2,FALSE)</f>
        <v>勇者精华</v>
      </c>
      <c r="F1015" s="76">
        <f t="shared" si="4"/>
        <v>200</v>
      </c>
    </row>
    <row r="1016" spans="1:6">
      <c r="A1016" s="81"/>
      <c r="B1016" s="76">
        <v>3</v>
      </c>
      <c r="C1016" s="77" t="str">
        <f>IF(A1016="","",VLOOKUP(A1016,'#材料大全'!A:B,2,FALSE))</f>
        <v/>
      </c>
      <c r="D1016" s="79">
        <v>24006</v>
      </c>
      <c r="E1016" s="78" t="str">
        <f>VLOOKUP(D1016,'#材料大全'!A:B,2,FALSE)</f>
        <v>勇者精华</v>
      </c>
      <c r="F1016" s="76">
        <f t="shared" si="4"/>
        <v>450</v>
      </c>
    </row>
    <row r="1017" spans="1:6">
      <c r="A1017" s="81">
        <v>16027</v>
      </c>
      <c r="B1017" s="76">
        <v>2</v>
      </c>
      <c r="C1017" s="77" t="str">
        <f>IF(A1017="","",VLOOKUP(A1017,'#材料大全'!A:B,2,FALSE))</f>
        <v>无限强袭之靴</v>
      </c>
      <c r="D1017" s="79">
        <v>24006</v>
      </c>
      <c r="E1017" s="78" t="str">
        <f>VLOOKUP(D1017,'#材料大全'!A:B,2,FALSE)</f>
        <v>勇者精华</v>
      </c>
      <c r="F1017" s="76">
        <f t="shared" si="4"/>
        <v>200</v>
      </c>
    </row>
    <row r="1018" spans="1:6">
      <c r="A1018" s="81"/>
      <c r="B1018" s="76">
        <v>3</v>
      </c>
      <c r="C1018" s="77" t="str">
        <f>IF(A1018="","",VLOOKUP(A1018,'#材料大全'!A:B,2,FALSE))</f>
        <v/>
      </c>
      <c r="D1018" s="79">
        <v>24006</v>
      </c>
      <c r="E1018" s="78" t="str">
        <f>VLOOKUP(D1018,'#材料大全'!A:B,2,FALSE)</f>
        <v>勇者精华</v>
      </c>
      <c r="F1018" s="76">
        <f t="shared" si="4"/>
        <v>450</v>
      </c>
    </row>
    <row r="1019" spans="1:6">
      <c r="A1019" s="81">
        <v>16028</v>
      </c>
      <c r="B1019" s="76">
        <v>2</v>
      </c>
      <c r="C1019" s="77" t="str">
        <f>IF(A1019="","",VLOOKUP(A1019,'#材料大全'!A:B,2,FALSE))</f>
        <v>无限强袭之戒</v>
      </c>
      <c r="D1019" s="79">
        <v>24006</v>
      </c>
      <c r="E1019" s="78" t="str">
        <f>VLOOKUP(D1019,'#材料大全'!A:B,2,FALSE)</f>
        <v>勇者精华</v>
      </c>
      <c r="F1019" s="76">
        <f t="shared" si="4"/>
        <v>200</v>
      </c>
    </row>
    <row r="1020" spans="1:6">
      <c r="A1020" s="81"/>
      <c r="B1020" s="76">
        <v>3</v>
      </c>
      <c r="C1020" s="77" t="str">
        <f>IF(A1020="","",VLOOKUP(A1020,'#材料大全'!A:B,2,FALSE))</f>
        <v/>
      </c>
      <c r="D1020" s="79">
        <v>24006</v>
      </c>
      <c r="E1020" s="78" t="str">
        <f>VLOOKUP(D1020,'#材料大全'!A:B,2,FALSE)</f>
        <v>勇者精华</v>
      </c>
      <c r="F1020" s="76">
        <f t="shared" si="4"/>
        <v>450</v>
      </c>
    </row>
    <row r="1021" spans="1:6">
      <c r="A1021" s="81">
        <v>16029</v>
      </c>
      <c r="B1021" s="76">
        <v>2</v>
      </c>
      <c r="C1021" s="77" t="str">
        <f>IF(A1021="","",VLOOKUP(A1021,'#材料大全'!A:B,2,FALSE))</f>
        <v>无限强袭之链</v>
      </c>
      <c r="D1021" s="79">
        <v>24006</v>
      </c>
      <c r="E1021" s="78" t="str">
        <f>VLOOKUP(D1021,'#材料大全'!A:B,2,FALSE)</f>
        <v>勇者精华</v>
      </c>
      <c r="F1021" s="76">
        <f t="shared" si="4"/>
        <v>200</v>
      </c>
    </row>
    <row r="1022" spans="1:6">
      <c r="A1022" s="81"/>
      <c r="B1022" s="76">
        <v>3</v>
      </c>
      <c r="C1022" s="77" t="str">
        <f>IF(A1022="","",VLOOKUP(A1022,'#材料大全'!A:B,2,FALSE))</f>
        <v/>
      </c>
      <c r="D1022" s="79">
        <v>24006</v>
      </c>
      <c r="E1022" s="78" t="str">
        <f>VLOOKUP(D1022,'#材料大全'!A:B,2,FALSE)</f>
        <v>勇者精华</v>
      </c>
      <c r="F1022" s="76">
        <f t="shared" si="4"/>
        <v>450</v>
      </c>
    </row>
    <row r="1023" spans="1:6">
      <c r="A1023" s="81">
        <v>16030</v>
      </c>
      <c r="B1023" s="76">
        <v>2</v>
      </c>
      <c r="C1023" s="77" t="str">
        <f>IF(A1023="","",VLOOKUP(A1023,'#材料大全'!A:B,2,FALSE))</f>
        <v>无限强袭之镯</v>
      </c>
      <c r="D1023" s="79">
        <v>24006</v>
      </c>
      <c r="E1023" s="78" t="str">
        <f>VLOOKUP(D1023,'#材料大全'!A:B,2,FALSE)</f>
        <v>勇者精华</v>
      </c>
      <c r="F1023" s="76">
        <f t="shared" si="4"/>
        <v>200</v>
      </c>
    </row>
    <row r="1024" spans="1:6">
      <c r="A1024" s="81"/>
      <c r="B1024" s="76">
        <v>3</v>
      </c>
      <c r="C1024" s="77" t="str">
        <f>IF(A1024="","",VLOOKUP(A1024,'#材料大全'!A:B,2,FALSE))</f>
        <v/>
      </c>
      <c r="D1024" s="79">
        <v>24006</v>
      </c>
      <c r="E1024" s="78" t="str">
        <f>VLOOKUP(D1024,'#材料大全'!A:B,2,FALSE)</f>
        <v>勇者精华</v>
      </c>
      <c r="F1024" s="76">
        <f t="shared" si="4"/>
        <v>450</v>
      </c>
    </row>
    <row r="1025" spans="1:6">
      <c r="A1025" s="81">
        <v>16031</v>
      </c>
      <c r="B1025" s="76">
        <v>2</v>
      </c>
      <c r="C1025" s="77" t="str">
        <f>IF(A1025="","",VLOOKUP(A1025,'#材料大全'!A:B,2,FALSE))</f>
        <v>暗魅之影</v>
      </c>
      <c r="D1025" s="79">
        <v>24006</v>
      </c>
      <c r="E1025" s="78" t="str">
        <f>VLOOKUP(D1025,'#材料大全'!A:B,2,FALSE)</f>
        <v>勇者精华</v>
      </c>
      <c r="F1025" s="76">
        <f t="shared" si="4"/>
        <v>200</v>
      </c>
    </row>
    <row r="1026" spans="1:6">
      <c r="A1026" s="81"/>
      <c r="B1026" s="76">
        <v>3</v>
      </c>
      <c r="C1026" s="77" t="str">
        <f>IF(A1026="","",VLOOKUP(A1026,'#材料大全'!A:B,2,FALSE))</f>
        <v/>
      </c>
      <c r="D1026" s="79">
        <v>24006</v>
      </c>
      <c r="E1026" s="78" t="str">
        <f>VLOOKUP(D1026,'#材料大全'!A:B,2,FALSE)</f>
        <v>勇者精华</v>
      </c>
      <c r="F1026" s="76">
        <f t="shared" si="4"/>
        <v>450</v>
      </c>
    </row>
    <row r="1027" spans="1:6">
      <c r="A1027" s="81">
        <v>16032</v>
      </c>
      <c r="B1027" s="81">
        <v>2</v>
      </c>
      <c r="C1027" s="77" t="str">
        <f>IF(A1027="","",VLOOKUP(A1027,'#材料大全'!A:B,2,FALSE))</f>
        <v>亡灵之帐</v>
      </c>
      <c r="D1027" s="79">
        <v>24006</v>
      </c>
      <c r="E1027" s="78" t="str">
        <f>VLOOKUP(D1027,'#材料大全'!A:B,2,FALSE)</f>
        <v>勇者精华</v>
      </c>
      <c r="F1027" s="76">
        <f t="shared" si="4"/>
        <v>200</v>
      </c>
    </row>
    <row r="1028" spans="1:6">
      <c r="A1028" s="81"/>
      <c r="B1028" s="81">
        <v>3</v>
      </c>
      <c r="C1028" s="77" t="str">
        <f>IF(A1028="","",VLOOKUP(A1028,'#材料大全'!A:B,2,FALSE))</f>
        <v/>
      </c>
      <c r="D1028" s="79">
        <v>24006</v>
      </c>
      <c r="E1028" s="78" t="str">
        <f>VLOOKUP(D1028,'#材料大全'!A:B,2,FALSE)</f>
        <v>勇者精华</v>
      </c>
      <c r="F1028" s="76">
        <f t="shared" si="4"/>
        <v>450</v>
      </c>
    </row>
    <row r="1029" spans="1:6">
      <c r="A1029" s="81">
        <v>16033</v>
      </c>
      <c r="B1029" s="76">
        <v>2</v>
      </c>
      <c r="C1029" s="77" t="str">
        <f>IF(A1029="","",VLOOKUP(A1029,'#材料大全'!A:B,2,FALSE))</f>
        <v>黄泉之风</v>
      </c>
      <c r="D1029" s="79">
        <v>24006</v>
      </c>
      <c r="E1029" s="78" t="str">
        <f>VLOOKUP(D1029,'#材料大全'!A:B,2,FALSE)</f>
        <v>勇者精华</v>
      </c>
      <c r="F1029" s="76">
        <f t="shared" si="4"/>
        <v>200</v>
      </c>
    </row>
    <row r="1030" spans="1:6">
      <c r="A1030" s="81"/>
      <c r="B1030" s="76">
        <v>3</v>
      </c>
      <c r="C1030" s="77" t="str">
        <f>IF(A1030="","",VLOOKUP(A1030,'#材料大全'!A:B,2,FALSE))</f>
        <v/>
      </c>
      <c r="D1030" s="79">
        <v>24006</v>
      </c>
      <c r="E1030" s="78" t="str">
        <f>VLOOKUP(D1030,'#材料大全'!A:B,2,FALSE)</f>
        <v>勇者精华</v>
      </c>
      <c r="F1030" s="76">
        <f t="shared" si="4"/>
        <v>450</v>
      </c>
    </row>
    <row r="1031" spans="1:6">
      <c r="A1031" s="81">
        <v>16034</v>
      </c>
      <c r="B1031" s="76">
        <v>2</v>
      </c>
      <c r="C1031" s="77" t="str">
        <f>IF(A1031="","",VLOOKUP(A1031,'#材料大全'!A:B,2,FALSE))</f>
        <v>地狱之眼</v>
      </c>
      <c r="D1031" s="79">
        <v>24006</v>
      </c>
      <c r="E1031" s="78" t="str">
        <f>VLOOKUP(D1031,'#材料大全'!A:B,2,FALSE)</f>
        <v>勇者精华</v>
      </c>
      <c r="F1031" s="76">
        <f t="shared" si="4"/>
        <v>200</v>
      </c>
    </row>
    <row r="1032" spans="1:6">
      <c r="A1032" s="81"/>
      <c r="B1032" s="76">
        <v>3</v>
      </c>
      <c r="C1032" s="77" t="str">
        <f>IF(A1032="","",VLOOKUP(A1032,'#材料大全'!A:B,2,FALSE))</f>
        <v/>
      </c>
      <c r="D1032" s="79">
        <v>24006</v>
      </c>
      <c r="E1032" s="78" t="str">
        <f>VLOOKUP(D1032,'#材料大全'!A:B,2,FALSE)</f>
        <v>勇者精华</v>
      </c>
      <c r="F1032" s="76">
        <f t="shared" si="4"/>
        <v>450</v>
      </c>
    </row>
    <row r="1033" spans="1:6">
      <c r="A1033" s="81">
        <v>16035</v>
      </c>
      <c r="B1033" s="76">
        <v>2</v>
      </c>
      <c r="C1033" s="77" t="str">
        <f>IF(A1033="","",VLOOKUP(A1033,'#材料大全'!A:B,2,FALSE))</f>
        <v>冥狱之瞳</v>
      </c>
      <c r="D1033" s="79">
        <v>24006</v>
      </c>
      <c r="E1033" s="78" t="str">
        <f>VLOOKUP(D1033,'#材料大全'!A:B,2,FALSE)</f>
        <v>勇者精华</v>
      </c>
      <c r="F1033" s="76">
        <f t="shared" si="4"/>
        <v>200</v>
      </c>
    </row>
    <row r="1034" spans="1:6">
      <c r="A1034" s="81"/>
      <c r="B1034" s="76">
        <v>3</v>
      </c>
      <c r="C1034" s="77" t="str">
        <f>IF(A1034="","",VLOOKUP(A1034,'#材料大全'!A:B,2,FALSE))</f>
        <v/>
      </c>
      <c r="D1034" s="79">
        <v>24006</v>
      </c>
      <c r="E1034" s="78" t="str">
        <f>VLOOKUP(D1034,'#材料大全'!A:B,2,FALSE)</f>
        <v>勇者精华</v>
      </c>
      <c r="F1034" s="76">
        <f t="shared" si="4"/>
        <v>450</v>
      </c>
    </row>
    <row r="1035" spans="1:6">
      <c r="A1035" s="81">
        <v>16036</v>
      </c>
      <c r="B1035" s="76">
        <v>2</v>
      </c>
      <c r="C1035" s="77" t="str">
        <f>IF(A1035="","",VLOOKUP(A1035,'#材料大全'!A:B,2,FALSE))</f>
        <v>血舞之牙</v>
      </c>
      <c r="D1035" s="79">
        <v>24006</v>
      </c>
      <c r="E1035" s="78" t="str">
        <f>VLOOKUP(D1035,'#材料大全'!A:B,2,FALSE)</f>
        <v>勇者精华</v>
      </c>
      <c r="F1035" s="76">
        <f t="shared" si="4"/>
        <v>200</v>
      </c>
    </row>
    <row r="1036" spans="1:6">
      <c r="A1036" s="81"/>
      <c r="B1036" s="76">
        <v>3</v>
      </c>
      <c r="C1036" s="77" t="str">
        <f>IF(A1036="","",VLOOKUP(A1036,'#材料大全'!A:B,2,FALSE))</f>
        <v/>
      </c>
      <c r="D1036" s="79">
        <v>24006</v>
      </c>
      <c r="E1036" s="78" t="str">
        <f>VLOOKUP(D1036,'#材料大全'!A:B,2,FALSE)</f>
        <v>勇者精华</v>
      </c>
      <c r="F1036" s="76">
        <f t="shared" si="4"/>
        <v>450</v>
      </c>
    </row>
    <row r="1037" spans="1:6">
      <c r="A1037" s="81">
        <v>16037</v>
      </c>
      <c r="B1037" s="76">
        <v>2</v>
      </c>
      <c r="C1037" s="77" t="str">
        <f>IF(A1037="","",VLOOKUP(A1037,'#材料大全'!A:B,2,FALSE))</f>
        <v>苍鹰之眸头盔</v>
      </c>
      <c r="D1037" s="79">
        <v>24006</v>
      </c>
      <c r="E1037" s="78" t="str">
        <f>VLOOKUP(D1037,'#材料大全'!A:B,2,FALSE)</f>
        <v>勇者精华</v>
      </c>
      <c r="F1037" s="76">
        <f t="shared" ref="F1037:F1100" si="5">F1035</f>
        <v>200</v>
      </c>
    </row>
    <row r="1038" spans="1:6">
      <c r="A1038" s="81"/>
      <c r="B1038" s="76">
        <v>3</v>
      </c>
      <c r="C1038" s="77" t="str">
        <f>IF(A1038="","",VLOOKUP(A1038,'#材料大全'!A:B,2,FALSE))</f>
        <v/>
      </c>
      <c r="D1038" s="79">
        <v>24006</v>
      </c>
      <c r="E1038" s="78" t="str">
        <f>VLOOKUP(D1038,'#材料大全'!A:B,2,FALSE)</f>
        <v>勇者精华</v>
      </c>
      <c r="F1038" s="76">
        <f t="shared" si="5"/>
        <v>450</v>
      </c>
    </row>
    <row r="1039" spans="1:6">
      <c r="A1039" s="81">
        <v>16038</v>
      </c>
      <c r="B1039" s="76">
        <v>2</v>
      </c>
      <c r="C1039" s="77" t="str">
        <f>IF(A1039="","",VLOOKUP(A1039,'#材料大全'!A:B,2,FALSE))</f>
        <v>苍鹰之眸胸甲</v>
      </c>
      <c r="D1039" s="79">
        <v>24006</v>
      </c>
      <c r="E1039" s="78" t="str">
        <f>VLOOKUP(D1039,'#材料大全'!A:B,2,FALSE)</f>
        <v>勇者精华</v>
      </c>
      <c r="F1039" s="76">
        <f t="shared" si="5"/>
        <v>200</v>
      </c>
    </row>
    <row r="1040" spans="1:6">
      <c r="A1040" s="81"/>
      <c r="B1040" s="76">
        <v>3</v>
      </c>
      <c r="C1040" s="77" t="str">
        <f>IF(A1040="","",VLOOKUP(A1040,'#材料大全'!A:B,2,FALSE))</f>
        <v/>
      </c>
      <c r="D1040" s="79">
        <v>24006</v>
      </c>
      <c r="E1040" s="78" t="str">
        <f>VLOOKUP(D1040,'#材料大全'!A:B,2,FALSE)</f>
        <v>勇者精华</v>
      </c>
      <c r="F1040" s="76">
        <f t="shared" si="5"/>
        <v>450</v>
      </c>
    </row>
    <row r="1041" spans="1:6">
      <c r="A1041" s="81">
        <v>16039</v>
      </c>
      <c r="B1041" s="76">
        <v>2</v>
      </c>
      <c r="C1041" s="77" t="str">
        <f>IF(A1041="","",VLOOKUP(A1041,'#材料大全'!A:B,2,FALSE))</f>
        <v>苍鹰之眸护靴</v>
      </c>
      <c r="D1041" s="79">
        <v>24006</v>
      </c>
      <c r="E1041" s="78" t="str">
        <f>VLOOKUP(D1041,'#材料大全'!A:B,2,FALSE)</f>
        <v>勇者精华</v>
      </c>
      <c r="F1041" s="76">
        <f t="shared" si="5"/>
        <v>200</v>
      </c>
    </row>
    <row r="1042" spans="1:6">
      <c r="A1042" s="81"/>
      <c r="B1042" s="76">
        <v>3</v>
      </c>
      <c r="C1042" s="77" t="str">
        <f>IF(A1042="","",VLOOKUP(A1042,'#材料大全'!A:B,2,FALSE))</f>
        <v/>
      </c>
      <c r="D1042" s="79">
        <v>24006</v>
      </c>
      <c r="E1042" s="78" t="str">
        <f>VLOOKUP(D1042,'#材料大全'!A:B,2,FALSE)</f>
        <v>勇者精华</v>
      </c>
      <c r="F1042" s="76">
        <f t="shared" si="5"/>
        <v>450</v>
      </c>
    </row>
    <row r="1043" spans="1:6">
      <c r="A1043" s="81">
        <v>16040</v>
      </c>
      <c r="B1043" s="76">
        <v>2</v>
      </c>
      <c r="C1043" s="77" t="str">
        <f>IF(A1043="","",VLOOKUP(A1043,'#材料大全'!A:B,2,FALSE))</f>
        <v>苍鹰之眸戒指</v>
      </c>
      <c r="D1043" s="79">
        <v>24006</v>
      </c>
      <c r="E1043" s="78" t="str">
        <f>VLOOKUP(D1043,'#材料大全'!A:B,2,FALSE)</f>
        <v>勇者精华</v>
      </c>
      <c r="F1043" s="76">
        <f t="shared" si="5"/>
        <v>200</v>
      </c>
    </row>
    <row r="1044" spans="1:6">
      <c r="A1044" s="81"/>
      <c r="B1044" s="76">
        <v>3</v>
      </c>
      <c r="C1044" s="77" t="str">
        <f>IF(A1044="","",VLOOKUP(A1044,'#材料大全'!A:B,2,FALSE))</f>
        <v/>
      </c>
      <c r="D1044" s="79">
        <v>24006</v>
      </c>
      <c r="E1044" s="78" t="str">
        <f>VLOOKUP(D1044,'#材料大全'!A:B,2,FALSE)</f>
        <v>勇者精华</v>
      </c>
      <c r="F1044" s="76">
        <f t="shared" si="5"/>
        <v>450</v>
      </c>
    </row>
    <row r="1045" spans="1:6">
      <c r="A1045" s="81">
        <v>16041</v>
      </c>
      <c r="B1045" s="76">
        <v>2</v>
      </c>
      <c r="C1045" s="77" t="str">
        <f>IF(A1045="","",VLOOKUP(A1045,'#材料大全'!A:B,2,FALSE))</f>
        <v>苍鹰之眸项链</v>
      </c>
      <c r="D1045" s="79">
        <v>24006</v>
      </c>
      <c r="E1045" s="78" t="str">
        <f>VLOOKUP(D1045,'#材料大全'!A:B,2,FALSE)</f>
        <v>勇者精华</v>
      </c>
      <c r="F1045" s="76">
        <f t="shared" si="5"/>
        <v>200</v>
      </c>
    </row>
    <row r="1046" spans="1:6">
      <c r="A1046" s="81"/>
      <c r="B1046" s="76">
        <v>3</v>
      </c>
      <c r="C1046" s="77" t="str">
        <f>IF(A1046="","",VLOOKUP(A1046,'#材料大全'!A:B,2,FALSE))</f>
        <v/>
      </c>
      <c r="D1046" s="79">
        <v>24006</v>
      </c>
      <c r="E1046" s="78" t="str">
        <f>VLOOKUP(D1046,'#材料大全'!A:B,2,FALSE)</f>
        <v>勇者精华</v>
      </c>
      <c r="F1046" s="76">
        <f t="shared" si="5"/>
        <v>450</v>
      </c>
    </row>
    <row r="1047" spans="1:6">
      <c r="A1047" s="81">
        <v>16042</v>
      </c>
      <c r="B1047" s="76">
        <v>2</v>
      </c>
      <c r="C1047" s="77" t="str">
        <f>IF(A1047="","",VLOOKUP(A1047,'#材料大全'!A:B,2,FALSE))</f>
        <v>苍鹰之眸手镯</v>
      </c>
      <c r="D1047" s="79">
        <v>24006</v>
      </c>
      <c r="E1047" s="78" t="str">
        <f>VLOOKUP(D1047,'#材料大全'!A:B,2,FALSE)</f>
        <v>勇者精华</v>
      </c>
      <c r="F1047" s="76">
        <f t="shared" si="5"/>
        <v>200</v>
      </c>
    </row>
    <row r="1048" spans="1:6">
      <c r="A1048" s="81"/>
      <c r="B1048" s="76">
        <v>3</v>
      </c>
      <c r="C1048" s="77" t="str">
        <f>IF(A1048="","",VLOOKUP(A1048,'#材料大全'!A:B,2,FALSE))</f>
        <v/>
      </c>
      <c r="D1048" s="79">
        <v>24006</v>
      </c>
      <c r="E1048" s="78" t="str">
        <f>VLOOKUP(D1048,'#材料大全'!A:B,2,FALSE)</f>
        <v>勇者精华</v>
      </c>
      <c r="F1048" s="76">
        <f t="shared" si="5"/>
        <v>450</v>
      </c>
    </row>
    <row r="1049" spans="1:6">
      <c r="A1049" s="81">
        <v>16043</v>
      </c>
      <c r="B1049" s="76">
        <v>2</v>
      </c>
      <c r="C1049" s="77" t="str">
        <f>IF(A1049="","",VLOOKUP(A1049,'#材料大全'!A:B,2,FALSE))</f>
        <v>风行者之盔</v>
      </c>
      <c r="D1049" s="79">
        <v>24006</v>
      </c>
      <c r="E1049" s="78" t="str">
        <f>VLOOKUP(D1049,'#材料大全'!A:B,2,FALSE)</f>
        <v>勇者精华</v>
      </c>
      <c r="F1049" s="76">
        <f t="shared" si="5"/>
        <v>200</v>
      </c>
    </row>
    <row r="1050" spans="1:6">
      <c r="A1050" s="81"/>
      <c r="B1050" s="76">
        <v>3</v>
      </c>
      <c r="C1050" s="77" t="str">
        <f>IF(A1050="","",VLOOKUP(A1050,'#材料大全'!A:B,2,FALSE))</f>
        <v/>
      </c>
      <c r="D1050" s="79">
        <v>24006</v>
      </c>
      <c r="E1050" s="78" t="str">
        <f>VLOOKUP(D1050,'#材料大全'!A:B,2,FALSE)</f>
        <v>勇者精华</v>
      </c>
      <c r="F1050" s="76">
        <f t="shared" si="5"/>
        <v>450</v>
      </c>
    </row>
    <row r="1051" spans="1:6">
      <c r="A1051" s="81">
        <v>16044</v>
      </c>
      <c r="B1051" s="76">
        <v>2</v>
      </c>
      <c r="C1051" s="77" t="str">
        <f>IF(A1051="","",VLOOKUP(A1051,'#材料大全'!A:B,2,FALSE))</f>
        <v>风行者之甲</v>
      </c>
      <c r="D1051" s="79">
        <v>24006</v>
      </c>
      <c r="E1051" s="78" t="str">
        <f>VLOOKUP(D1051,'#材料大全'!A:B,2,FALSE)</f>
        <v>勇者精华</v>
      </c>
      <c r="F1051" s="76">
        <f t="shared" si="5"/>
        <v>200</v>
      </c>
    </row>
    <row r="1052" spans="1:6">
      <c r="A1052" s="81"/>
      <c r="B1052" s="76">
        <v>3</v>
      </c>
      <c r="C1052" s="77" t="str">
        <f>IF(A1052="","",VLOOKUP(A1052,'#材料大全'!A:B,2,FALSE))</f>
        <v/>
      </c>
      <c r="D1052" s="79">
        <v>24006</v>
      </c>
      <c r="E1052" s="78" t="str">
        <f>VLOOKUP(D1052,'#材料大全'!A:B,2,FALSE)</f>
        <v>勇者精华</v>
      </c>
      <c r="F1052" s="76">
        <f t="shared" si="5"/>
        <v>450</v>
      </c>
    </row>
    <row r="1053" spans="1:6">
      <c r="A1053" s="81">
        <v>16045</v>
      </c>
      <c r="B1053" s="76">
        <v>2</v>
      </c>
      <c r="C1053" s="77" t="str">
        <f>IF(A1053="","",VLOOKUP(A1053,'#材料大全'!A:B,2,FALSE))</f>
        <v>风行者之靴</v>
      </c>
      <c r="D1053" s="79">
        <v>24006</v>
      </c>
      <c r="E1053" s="78" t="str">
        <f>VLOOKUP(D1053,'#材料大全'!A:B,2,FALSE)</f>
        <v>勇者精华</v>
      </c>
      <c r="F1053" s="76">
        <f t="shared" si="5"/>
        <v>200</v>
      </c>
    </row>
    <row r="1054" spans="1:6">
      <c r="A1054" s="81"/>
      <c r="B1054" s="76">
        <v>3</v>
      </c>
      <c r="C1054" s="77" t="str">
        <f>IF(A1054="","",VLOOKUP(A1054,'#材料大全'!A:B,2,FALSE))</f>
        <v/>
      </c>
      <c r="D1054" s="79">
        <v>24006</v>
      </c>
      <c r="E1054" s="78" t="str">
        <f>VLOOKUP(D1054,'#材料大全'!A:B,2,FALSE)</f>
        <v>勇者精华</v>
      </c>
      <c r="F1054" s="76">
        <f t="shared" si="5"/>
        <v>450</v>
      </c>
    </row>
    <row r="1055" spans="1:6">
      <c r="A1055" s="81">
        <v>16046</v>
      </c>
      <c r="B1055" s="76">
        <v>2</v>
      </c>
      <c r="C1055" s="77" t="str">
        <f>IF(A1055="","",VLOOKUP(A1055,'#材料大全'!A:B,2,FALSE))</f>
        <v>风行者之戒</v>
      </c>
      <c r="D1055" s="79">
        <v>24006</v>
      </c>
      <c r="E1055" s="78" t="str">
        <f>VLOOKUP(D1055,'#材料大全'!A:B,2,FALSE)</f>
        <v>勇者精华</v>
      </c>
      <c r="F1055" s="76">
        <f t="shared" si="5"/>
        <v>200</v>
      </c>
    </row>
    <row r="1056" spans="1:6">
      <c r="A1056" s="81"/>
      <c r="B1056" s="76">
        <v>3</v>
      </c>
      <c r="C1056" s="77" t="str">
        <f>IF(A1056="","",VLOOKUP(A1056,'#材料大全'!A:B,2,FALSE))</f>
        <v/>
      </c>
      <c r="D1056" s="79">
        <v>24006</v>
      </c>
      <c r="E1056" s="78" t="str">
        <f>VLOOKUP(D1056,'#材料大全'!A:B,2,FALSE)</f>
        <v>勇者精华</v>
      </c>
      <c r="F1056" s="76">
        <f t="shared" si="5"/>
        <v>450</v>
      </c>
    </row>
    <row r="1057" spans="1:6">
      <c r="A1057" s="81">
        <v>16047</v>
      </c>
      <c r="B1057" s="76">
        <v>2</v>
      </c>
      <c r="C1057" s="77" t="str">
        <f>IF(A1057="","",VLOOKUP(A1057,'#材料大全'!A:B,2,FALSE))</f>
        <v>风行者之链</v>
      </c>
      <c r="D1057" s="79">
        <v>24006</v>
      </c>
      <c r="E1057" s="78" t="str">
        <f>VLOOKUP(D1057,'#材料大全'!A:B,2,FALSE)</f>
        <v>勇者精华</v>
      </c>
      <c r="F1057" s="76">
        <f t="shared" si="5"/>
        <v>200</v>
      </c>
    </row>
    <row r="1058" spans="1:6">
      <c r="A1058" s="81"/>
      <c r="B1058" s="76">
        <v>3</v>
      </c>
      <c r="C1058" s="77" t="str">
        <f>IF(A1058="","",VLOOKUP(A1058,'#材料大全'!A:B,2,FALSE))</f>
        <v/>
      </c>
      <c r="D1058" s="79">
        <v>24006</v>
      </c>
      <c r="E1058" s="78" t="str">
        <f>VLOOKUP(D1058,'#材料大全'!A:B,2,FALSE)</f>
        <v>勇者精华</v>
      </c>
      <c r="F1058" s="76">
        <f t="shared" si="5"/>
        <v>450</v>
      </c>
    </row>
    <row r="1059" spans="1:6">
      <c r="A1059" s="81">
        <v>16048</v>
      </c>
      <c r="B1059" s="81">
        <v>2</v>
      </c>
      <c r="C1059" s="77" t="str">
        <f>IF(A1059="","",VLOOKUP(A1059,'#材料大全'!A:B,2,FALSE))</f>
        <v>风行者之镯</v>
      </c>
      <c r="D1059" s="79">
        <v>24006</v>
      </c>
      <c r="E1059" s="78" t="str">
        <f>VLOOKUP(D1059,'#材料大全'!A:B,2,FALSE)</f>
        <v>勇者精华</v>
      </c>
      <c r="F1059" s="76">
        <f t="shared" si="5"/>
        <v>200</v>
      </c>
    </row>
    <row r="1060" spans="1:6">
      <c r="A1060" s="81"/>
      <c r="B1060" s="81">
        <v>3</v>
      </c>
      <c r="C1060" s="77" t="str">
        <f>IF(A1060="","",VLOOKUP(A1060,'#材料大全'!A:B,2,FALSE))</f>
        <v/>
      </c>
      <c r="D1060" s="79">
        <v>24006</v>
      </c>
      <c r="E1060" s="78" t="str">
        <f>VLOOKUP(D1060,'#材料大全'!A:B,2,FALSE)</f>
        <v>勇者精华</v>
      </c>
      <c r="F1060" s="76">
        <f t="shared" si="5"/>
        <v>450</v>
      </c>
    </row>
    <row r="1061" spans="1:6">
      <c r="A1061" s="81">
        <v>16049</v>
      </c>
      <c r="B1061" s="76">
        <v>2</v>
      </c>
      <c r="C1061" s="77" t="str">
        <f>IF(A1061="","",VLOOKUP(A1061,'#材料大全'!A:B,2,FALSE))</f>
        <v>混沌钟</v>
      </c>
      <c r="D1061" s="79">
        <v>24006</v>
      </c>
      <c r="E1061" s="78" t="str">
        <f>VLOOKUP(D1061,'#材料大全'!A:B,2,FALSE)</f>
        <v>勇者精华</v>
      </c>
      <c r="F1061" s="76">
        <f t="shared" si="5"/>
        <v>200</v>
      </c>
    </row>
    <row r="1062" spans="1:6">
      <c r="A1062" s="81"/>
      <c r="B1062" s="76">
        <v>3</v>
      </c>
      <c r="C1062" s="77" t="str">
        <f>IF(A1062="","",VLOOKUP(A1062,'#材料大全'!A:B,2,FALSE))</f>
        <v/>
      </c>
      <c r="D1062" s="79">
        <v>24006</v>
      </c>
      <c r="E1062" s="78" t="str">
        <f>VLOOKUP(D1062,'#材料大全'!A:B,2,FALSE)</f>
        <v>勇者精华</v>
      </c>
      <c r="F1062" s="76">
        <f t="shared" si="5"/>
        <v>450</v>
      </c>
    </row>
    <row r="1063" spans="1:6">
      <c r="A1063" s="81">
        <v>16050</v>
      </c>
      <c r="B1063" s="76">
        <v>2</v>
      </c>
      <c r="C1063" s="77" t="str">
        <f>IF(A1063="","",VLOOKUP(A1063,'#材料大全'!A:B,2,FALSE))</f>
        <v>魔神铠</v>
      </c>
      <c r="D1063" s="79">
        <v>24006</v>
      </c>
      <c r="E1063" s="78" t="str">
        <f>VLOOKUP(D1063,'#材料大全'!A:B,2,FALSE)</f>
        <v>勇者精华</v>
      </c>
      <c r="F1063" s="76">
        <f t="shared" si="5"/>
        <v>200</v>
      </c>
    </row>
    <row r="1064" spans="1:6">
      <c r="A1064" s="81"/>
      <c r="B1064" s="76">
        <v>3</v>
      </c>
      <c r="C1064" s="77" t="str">
        <f>IF(A1064="","",VLOOKUP(A1064,'#材料大全'!A:B,2,FALSE))</f>
        <v/>
      </c>
      <c r="D1064" s="79">
        <v>24006</v>
      </c>
      <c r="E1064" s="78" t="str">
        <f>VLOOKUP(D1064,'#材料大全'!A:B,2,FALSE)</f>
        <v>勇者精华</v>
      </c>
      <c r="F1064" s="76">
        <f t="shared" si="5"/>
        <v>450</v>
      </c>
    </row>
    <row r="1065" spans="1:6">
      <c r="A1065" s="81">
        <v>16051</v>
      </c>
      <c r="B1065" s="76">
        <v>2</v>
      </c>
      <c r="C1065" s="77" t="str">
        <f>IF(A1065="","",VLOOKUP(A1065,'#材料大全'!A:B,2,FALSE))</f>
        <v>逐日靴</v>
      </c>
      <c r="D1065" s="79">
        <v>24006</v>
      </c>
      <c r="E1065" s="78" t="str">
        <f>VLOOKUP(D1065,'#材料大全'!A:B,2,FALSE)</f>
        <v>勇者精华</v>
      </c>
      <c r="F1065" s="76">
        <f t="shared" si="5"/>
        <v>200</v>
      </c>
    </row>
    <row r="1066" spans="1:6">
      <c r="A1066" s="81"/>
      <c r="B1066" s="76">
        <v>3</v>
      </c>
      <c r="C1066" s="77" t="str">
        <f>IF(A1066="","",VLOOKUP(A1066,'#材料大全'!A:B,2,FALSE))</f>
        <v/>
      </c>
      <c r="D1066" s="79">
        <v>24006</v>
      </c>
      <c r="E1066" s="78" t="str">
        <f>VLOOKUP(D1066,'#材料大全'!A:B,2,FALSE)</f>
        <v>勇者精华</v>
      </c>
      <c r="F1066" s="76">
        <f t="shared" si="5"/>
        <v>450</v>
      </c>
    </row>
    <row r="1067" spans="1:6">
      <c r="A1067" s="81">
        <v>16052</v>
      </c>
      <c r="B1067" s="76">
        <v>2</v>
      </c>
      <c r="C1067" s="77" t="str">
        <f>IF(A1067="","",VLOOKUP(A1067,'#材料大全'!A:B,2,FALSE))</f>
        <v>补天石</v>
      </c>
      <c r="D1067" s="79">
        <v>24006</v>
      </c>
      <c r="E1067" s="78" t="str">
        <f>VLOOKUP(D1067,'#材料大全'!A:B,2,FALSE)</f>
        <v>勇者精华</v>
      </c>
      <c r="F1067" s="76">
        <f t="shared" si="5"/>
        <v>200</v>
      </c>
    </row>
    <row r="1068" spans="1:6">
      <c r="A1068" s="81"/>
      <c r="B1068" s="76">
        <v>3</v>
      </c>
      <c r="C1068" s="77" t="str">
        <f>IF(A1068="","",VLOOKUP(A1068,'#材料大全'!A:B,2,FALSE))</f>
        <v/>
      </c>
      <c r="D1068" s="79">
        <v>24006</v>
      </c>
      <c r="E1068" s="78" t="str">
        <f>VLOOKUP(D1068,'#材料大全'!A:B,2,FALSE)</f>
        <v>勇者精华</v>
      </c>
      <c r="F1068" s="76">
        <f t="shared" si="5"/>
        <v>450</v>
      </c>
    </row>
    <row r="1069" spans="1:6">
      <c r="A1069" s="81">
        <v>16053</v>
      </c>
      <c r="B1069" s="76">
        <v>2</v>
      </c>
      <c r="C1069" s="77" t="str">
        <f>IF(A1069="","",VLOOKUP(A1069,'#材料大全'!A:B,2,FALSE))</f>
        <v>玲珑塔</v>
      </c>
      <c r="D1069" s="79">
        <v>24006</v>
      </c>
      <c r="E1069" s="78" t="str">
        <f>VLOOKUP(D1069,'#材料大全'!A:B,2,FALSE)</f>
        <v>勇者精华</v>
      </c>
      <c r="F1069" s="76">
        <f t="shared" si="5"/>
        <v>200</v>
      </c>
    </row>
    <row r="1070" spans="1:6">
      <c r="A1070" s="81"/>
      <c r="B1070" s="76">
        <v>3</v>
      </c>
      <c r="C1070" s="77" t="str">
        <f>IF(A1070="","",VLOOKUP(A1070,'#材料大全'!A:B,2,FALSE))</f>
        <v/>
      </c>
      <c r="D1070" s="79">
        <v>24006</v>
      </c>
      <c r="E1070" s="78" t="str">
        <f>VLOOKUP(D1070,'#材料大全'!A:B,2,FALSE)</f>
        <v>勇者精华</v>
      </c>
      <c r="F1070" s="76">
        <f t="shared" si="5"/>
        <v>450</v>
      </c>
    </row>
    <row r="1071" spans="1:6">
      <c r="A1071" s="81">
        <v>16054</v>
      </c>
      <c r="B1071" s="76">
        <v>2</v>
      </c>
      <c r="C1071" s="77" t="str">
        <f>IF(A1071="","",VLOOKUP(A1071,'#材料大全'!A:B,2,FALSE))</f>
        <v>昆仑镜</v>
      </c>
      <c r="D1071" s="79">
        <v>24006</v>
      </c>
      <c r="E1071" s="78" t="str">
        <f>VLOOKUP(D1071,'#材料大全'!A:B,2,FALSE)</f>
        <v>勇者精华</v>
      </c>
      <c r="F1071" s="76">
        <f t="shared" si="5"/>
        <v>200</v>
      </c>
    </row>
    <row r="1072" spans="1:6">
      <c r="A1072" s="81"/>
      <c r="B1072" s="76">
        <v>3</v>
      </c>
      <c r="C1072" s="77" t="str">
        <f>IF(A1072="","",VLOOKUP(A1072,'#材料大全'!A:B,2,FALSE))</f>
        <v/>
      </c>
      <c r="D1072" s="79">
        <v>24006</v>
      </c>
      <c r="E1072" s="78" t="str">
        <f>VLOOKUP(D1072,'#材料大全'!A:B,2,FALSE)</f>
        <v>勇者精华</v>
      </c>
      <c r="F1072" s="76">
        <f t="shared" si="5"/>
        <v>450</v>
      </c>
    </row>
    <row r="1073" spans="1:6">
      <c r="A1073" s="81">
        <v>16055</v>
      </c>
      <c r="B1073" s="76">
        <v>2</v>
      </c>
      <c r="C1073" s="77" t="str">
        <f>IF(A1073="","",VLOOKUP(A1073,'#材料大全'!A:B,2,FALSE))</f>
        <v>元素共鸣毡帽</v>
      </c>
      <c r="D1073" s="79">
        <v>24006</v>
      </c>
      <c r="E1073" s="78" t="str">
        <f>VLOOKUP(D1073,'#材料大全'!A:B,2,FALSE)</f>
        <v>勇者精华</v>
      </c>
      <c r="F1073" s="76">
        <f t="shared" si="5"/>
        <v>200</v>
      </c>
    </row>
    <row r="1074" spans="1:6">
      <c r="A1074" s="81"/>
      <c r="B1074" s="76">
        <v>3</v>
      </c>
      <c r="C1074" s="77" t="str">
        <f>IF(A1074="","",VLOOKUP(A1074,'#材料大全'!A:B,2,FALSE))</f>
        <v/>
      </c>
      <c r="D1074" s="79">
        <v>24006</v>
      </c>
      <c r="E1074" s="78" t="str">
        <f>VLOOKUP(D1074,'#材料大全'!A:B,2,FALSE)</f>
        <v>勇者精华</v>
      </c>
      <c r="F1074" s="76">
        <f t="shared" si="5"/>
        <v>450</v>
      </c>
    </row>
    <row r="1075" spans="1:6">
      <c r="A1075" s="81">
        <v>16056</v>
      </c>
      <c r="B1075" s="76">
        <v>2</v>
      </c>
      <c r="C1075" s="77" t="str">
        <f>IF(A1075="","",VLOOKUP(A1075,'#材料大全'!A:B,2,FALSE))</f>
        <v>元素共鸣长袍</v>
      </c>
      <c r="D1075" s="79">
        <v>24006</v>
      </c>
      <c r="E1075" s="78" t="str">
        <f>VLOOKUP(D1075,'#材料大全'!A:B,2,FALSE)</f>
        <v>勇者精华</v>
      </c>
      <c r="F1075" s="76">
        <f t="shared" si="5"/>
        <v>200</v>
      </c>
    </row>
    <row r="1076" spans="1:6">
      <c r="A1076" s="81"/>
      <c r="B1076" s="76">
        <v>3</v>
      </c>
      <c r="C1076" s="77" t="str">
        <f>IF(A1076="","",VLOOKUP(A1076,'#材料大全'!A:B,2,FALSE))</f>
        <v/>
      </c>
      <c r="D1076" s="79">
        <v>24006</v>
      </c>
      <c r="E1076" s="78" t="str">
        <f>VLOOKUP(D1076,'#材料大全'!A:B,2,FALSE)</f>
        <v>勇者精华</v>
      </c>
      <c r="F1076" s="76">
        <f t="shared" si="5"/>
        <v>450</v>
      </c>
    </row>
    <row r="1077" spans="1:6">
      <c r="A1077" s="81">
        <v>16057</v>
      </c>
      <c r="B1077" s="76">
        <v>2</v>
      </c>
      <c r="C1077" s="77" t="str">
        <f>IF(A1077="","",VLOOKUP(A1077,'#材料大全'!A:B,2,FALSE))</f>
        <v>元素共鸣布靴</v>
      </c>
      <c r="D1077" s="79">
        <v>24006</v>
      </c>
      <c r="E1077" s="78" t="str">
        <f>VLOOKUP(D1077,'#材料大全'!A:B,2,FALSE)</f>
        <v>勇者精华</v>
      </c>
      <c r="F1077" s="76">
        <f t="shared" si="5"/>
        <v>200</v>
      </c>
    </row>
    <row r="1078" spans="1:6">
      <c r="A1078" s="81"/>
      <c r="B1078" s="76">
        <v>3</v>
      </c>
      <c r="C1078" s="77" t="str">
        <f>IF(A1078="","",VLOOKUP(A1078,'#材料大全'!A:B,2,FALSE))</f>
        <v/>
      </c>
      <c r="D1078" s="79">
        <v>24006</v>
      </c>
      <c r="E1078" s="78" t="str">
        <f>VLOOKUP(D1078,'#材料大全'!A:B,2,FALSE)</f>
        <v>勇者精华</v>
      </c>
      <c r="F1078" s="76">
        <f t="shared" si="5"/>
        <v>450</v>
      </c>
    </row>
    <row r="1079" spans="1:6">
      <c r="A1079" s="81">
        <v>16058</v>
      </c>
      <c r="B1079" s="76">
        <v>2</v>
      </c>
      <c r="C1079" s="77" t="str">
        <f>IF(A1079="","",VLOOKUP(A1079,'#材料大全'!A:B,2,FALSE))</f>
        <v>元素共鸣戒指</v>
      </c>
      <c r="D1079" s="79">
        <v>24006</v>
      </c>
      <c r="E1079" s="78" t="str">
        <f>VLOOKUP(D1079,'#材料大全'!A:B,2,FALSE)</f>
        <v>勇者精华</v>
      </c>
      <c r="F1079" s="76">
        <f t="shared" si="5"/>
        <v>200</v>
      </c>
    </row>
    <row r="1080" spans="1:6">
      <c r="A1080" s="81"/>
      <c r="B1080" s="76">
        <v>3</v>
      </c>
      <c r="C1080" s="77" t="str">
        <f>IF(A1080="","",VLOOKUP(A1080,'#材料大全'!A:B,2,FALSE))</f>
        <v/>
      </c>
      <c r="D1080" s="79">
        <v>24006</v>
      </c>
      <c r="E1080" s="78" t="str">
        <f>VLOOKUP(D1080,'#材料大全'!A:B,2,FALSE)</f>
        <v>勇者精华</v>
      </c>
      <c r="F1080" s="76">
        <f t="shared" si="5"/>
        <v>450</v>
      </c>
    </row>
    <row r="1081" spans="1:6">
      <c r="A1081" s="81">
        <v>16059</v>
      </c>
      <c r="B1081" s="76">
        <v>2</v>
      </c>
      <c r="C1081" s="77" t="str">
        <f>IF(A1081="","",VLOOKUP(A1081,'#材料大全'!A:B,2,FALSE))</f>
        <v>元素共鸣项链</v>
      </c>
      <c r="D1081" s="79">
        <v>24006</v>
      </c>
      <c r="E1081" s="78" t="str">
        <f>VLOOKUP(D1081,'#材料大全'!A:B,2,FALSE)</f>
        <v>勇者精华</v>
      </c>
      <c r="F1081" s="76">
        <f t="shared" si="5"/>
        <v>200</v>
      </c>
    </row>
    <row r="1082" spans="1:6">
      <c r="A1082" s="81"/>
      <c r="B1082" s="76">
        <v>3</v>
      </c>
      <c r="C1082" s="77" t="str">
        <f>IF(A1082="","",VLOOKUP(A1082,'#材料大全'!A:B,2,FALSE))</f>
        <v/>
      </c>
      <c r="D1082" s="79">
        <v>24006</v>
      </c>
      <c r="E1082" s="78" t="str">
        <f>VLOOKUP(D1082,'#材料大全'!A:B,2,FALSE)</f>
        <v>勇者精华</v>
      </c>
      <c r="F1082" s="76">
        <f t="shared" si="5"/>
        <v>450</v>
      </c>
    </row>
    <row r="1083" spans="1:6">
      <c r="A1083" s="81">
        <v>16060</v>
      </c>
      <c r="B1083" s="76">
        <v>2</v>
      </c>
      <c r="C1083" s="77" t="str">
        <f>IF(A1083="","",VLOOKUP(A1083,'#材料大全'!A:B,2,FALSE))</f>
        <v>元素共鸣手镯</v>
      </c>
      <c r="D1083" s="79">
        <v>24006</v>
      </c>
      <c r="E1083" s="78" t="str">
        <f>VLOOKUP(D1083,'#材料大全'!A:B,2,FALSE)</f>
        <v>勇者精华</v>
      </c>
      <c r="F1083" s="76">
        <f t="shared" si="5"/>
        <v>200</v>
      </c>
    </row>
    <row r="1084" spans="1:6">
      <c r="A1084" s="81"/>
      <c r="B1084" s="76">
        <v>3</v>
      </c>
      <c r="C1084" s="77" t="str">
        <f>IF(A1084="","",VLOOKUP(A1084,'#材料大全'!A:B,2,FALSE))</f>
        <v/>
      </c>
      <c r="D1084" s="79">
        <v>24006</v>
      </c>
      <c r="E1084" s="78" t="str">
        <f>VLOOKUP(D1084,'#材料大全'!A:B,2,FALSE)</f>
        <v>勇者精华</v>
      </c>
      <c r="F1084" s="76">
        <f t="shared" si="5"/>
        <v>450</v>
      </c>
    </row>
    <row r="1085" spans="1:6">
      <c r="A1085" s="81">
        <v>16061</v>
      </c>
      <c r="B1085" s="76">
        <v>2</v>
      </c>
      <c r="C1085" s="77" t="str">
        <f>IF(A1085="","",VLOOKUP(A1085,'#材料大全'!A:B,2,FALSE))</f>
        <v>奥术帝国之帽</v>
      </c>
      <c r="D1085" s="79">
        <v>24006</v>
      </c>
      <c r="E1085" s="78" t="str">
        <f>VLOOKUP(D1085,'#材料大全'!A:B,2,FALSE)</f>
        <v>勇者精华</v>
      </c>
      <c r="F1085" s="76">
        <f t="shared" si="5"/>
        <v>200</v>
      </c>
    </row>
    <row r="1086" spans="1:6">
      <c r="A1086" s="81"/>
      <c r="B1086" s="76">
        <v>3</v>
      </c>
      <c r="C1086" s="77" t="str">
        <f>IF(A1086="","",VLOOKUP(A1086,'#材料大全'!A:B,2,FALSE))</f>
        <v/>
      </c>
      <c r="D1086" s="79">
        <v>24006</v>
      </c>
      <c r="E1086" s="78" t="str">
        <f>VLOOKUP(D1086,'#材料大全'!A:B,2,FALSE)</f>
        <v>勇者精华</v>
      </c>
      <c r="F1086" s="76">
        <f t="shared" si="5"/>
        <v>450</v>
      </c>
    </row>
    <row r="1087" spans="1:6">
      <c r="A1087" s="81">
        <v>16062</v>
      </c>
      <c r="B1087" s="76">
        <v>2</v>
      </c>
      <c r="C1087" s="77" t="str">
        <f>IF(A1087="","",VLOOKUP(A1087,'#材料大全'!A:B,2,FALSE))</f>
        <v>奥术帝国之袍</v>
      </c>
      <c r="D1087" s="79">
        <v>24006</v>
      </c>
      <c r="E1087" s="78" t="str">
        <f>VLOOKUP(D1087,'#材料大全'!A:B,2,FALSE)</f>
        <v>勇者精华</v>
      </c>
      <c r="F1087" s="76">
        <f t="shared" si="5"/>
        <v>200</v>
      </c>
    </row>
    <row r="1088" spans="1:6">
      <c r="A1088" s="81"/>
      <c r="B1088" s="76">
        <v>3</v>
      </c>
      <c r="C1088" s="77" t="str">
        <f>IF(A1088="","",VLOOKUP(A1088,'#材料大全'!A:B,2,FALSE))</f>
        <v/>
      </c>
      <c r="D1088" s="79">
        <v>24006</v>
      </c>
      <c r="E1088" s="78" t="str">
        <f>VLOOKUP(D1088,'#材料大全'!A:B,2,FALSE)</f>
        <v>勇者精华</v>
      </c>
      <c r="F1088" s="76">
        <f t="shared" si="5"/>
        <v>450</v>
      </c>
    </row>
    <row r="1089" spans="1:6">
      <c r="A1089" s="81">
        <v>16063</v>
      </c>
      <c r="B1089" s="76">
        <v>2</v>
      </c>
      <c r="C1089" s="77" t="str">
        <f>IF(A1089="","",VLOOKUP(A1089,'#材料大全'!A:B,2,FALSE))</f>
        <v>奥术帝国之靴</v>
      </c>
      <c r="D1089" s="79">
        <v>24006</v>
      </c>
      <c r="E1089" s="78" t="str">
        <f>VLOOKUP(D1089,'#材料大全'!A:B,2,FALSE)</f>
        <v>勇者精华</v>
      </c>
      <c r="F1089" s="76">
        <f t="shared" si="5"/>
        <v>200</v>
      </c>
    </row>
    <row r="1090" spans="1:6">
      <c r="A1090" s="81"/>
      <c r="B1090" s="76">
        <v>3</v>
      </c>
      <c r="C1090" s="77" t="str">
        <f>IF(A1090="","",VLOOKUP(A1090,'#材料大全'!A:B,2,FALSE))</f>
        <v/>
      </c>
      <c r="D1090" s="79">
        <v>24006</v>
      </c>
      <c r="E1090" s="78" t="str">
        <f>VLOOKUP(D1090,'#材料大全'!A:B,2,FALSE)</f>
        <v>勇者精华</v>
      </c>
      <c r="F1090" s="76">
        <f t="shared" si="5"/>
        <v>450</v>
      </c>
    </row>
    <row r="1091" spans="1:6">
      <c r="A1091" s="81">
        <v>16064</v>
      </c>
      <c r="B1091" s="81">
        <v>2</v>
      </c>
      <c r="C1091" s="77" t="str">
        <f>IF(A1091="","",VLOOKUP(A1091,'#材料大全'!A:B,2,FALSE))</f>
        <v>奥术帝国之戒</v>
      </c>
      <c r="D1091" s="79">
        <v>24006</v>
      </c>
      <c r="E1091" s="78" t="str">
        <f>VLOOKUP(D1091,'#材料大全'!A:B,2,FALSE)</f>
        <v>勇者精华</v>
      </c>
      <c r="F1091" s="76">
        <f t="shared" si="5"/>
        <v>200</v>
      </c>
    </row>
    <row r="1092" spans="1:6">
      <c r="A1092" s="81"/>
      <c r="B1092" s="81">
        <v>3</v>
      </c>
      <c r="C1092" s="77" t="str">
        <f>IF(A1092="","",VLOOKUP(A1092,'#材料大全'!A:B,2,FALSE))</f>
        <v/>
      </c>
      <c r="D1092" s="79">
        <v>24006</v>
      </c>
      <c r="E1092" s="78" t="str">
        <f>VLOOKUP(D1092,'#材料大全'!A:B,2,FALSE)</f>
        <v>勇者精华</v>
      </c>
      <c r="F1092" s="76">
        <f t="shared" si="5"/>
        <v>450</v>
      </c>
    </row>
    <row r="1093" spans="1:6">
      <c r="A1093" s="81">
        <v>16065</v>
      </c>
      <c r="B1093" s="76">
        <v>2</v>
      </c>
      <c r="C1093" s="77" t="str">
        <f>IF(A1093="","",VLOOKUP(A1093,'#材料大全'!A:B,2,FALSE))</f>
        <v>奥术帝国之链</v>
      </c>
      <c r="D1093" s="79">
        <v>24006</v>
      </c>
      <c r="E1093" s="78" t="str">
        <f>VLOOKUP(D1093,'#材料大全'!A:B,2,FALSE)</f>
        <v>勇者精华</v>
      </c>
      <c r="F1093" s="76">
        <f t="shared" si="5"/>
        <v>200</v>
      </c>
    </row>
    <row r="1094" spans="1:6">
      <c r="A1094" s="81"/>
      <c r="B1094" s="76">
        <v>3</v>
      </c>
      <c r="C1094" s="77" t="str">
        <f>IF(A1094="","",VLOOKUP(A1094,'#材料大全'!A:B,2,FALSE))</f>
        <v/>
      </c>
      <c r="D1094" s="79">
        <v>24006</v>
      </c>
      <c r="E1094" s="78" t="str">
        <f>VLOOKUP(D1094,'#材料大全'!A:B,2,FALSE)</f>
        <v>勇者精华</v>
      </c>
      <c r="F1094" s="76">
        <f t="shared" si="5"/>
        <v>450</v>
      </c>
    </row>
    <row r="1095" spans="1:6">
      <c r="A1095" s="81">
        <v>16066</v>
      </c>
      <c r="B1095" s="76">
        <v>2</v>
      </c>
      <c r="C1095" s="77" t="str">
        <f>IF(A1095="","",VLOOKUP(A1095,'#材料大全'!A:B,2,FALSE))</f>
        <v>奥术帝国之镯</v>
      </c>
      <c r="D1095" s="79">
        <v>24006</v>
      </c>
      <c r="E1095" s="78" t="str">
        <f>VLOOKUP(D1095,'#材料大全'!A:B,2,FALSE)</f>
        <v>勇者精华</v>
      </c>
      <c r="F1095" s="76">
        <f t="shared" si="5"/>
        <v>200</v>
      </c>
    </row>
    <row r="1096" spans="1:6">
      <c r="A1096" s="81"/>
      <c r="B1096" s="76">
        <v>3</v>
      </c>
      <c r="C1096" s="77" t="str">
        <f>IF(A1096="","",VLOOKUP(A1096,'#材料大全'!A:B,2,FALSE))</f>
        <v/>
      </c>
      <c r="D1096" s="79">
        <v>24006</v>
      </c>
      <c r="E1096" s="78" t="str">
        <f>VLOOKUP(D1096,'#材料大全'!A:B,2,FALSE)</f>
        <v>勇者精华</v>
      </c>
      <c r="F1096" s="76">
        <f t="shared" si="5"/>
        <v>450</v>
      </c>
    </row>
    <row r="1097" spans="1:6">
      <c r="A1097" s="81">
        <v>16067</v>
      </c>
      <c r="B1097" s="76">
        <v>2</v>
      </c>
      <c r="C1097" s="77" t="str">
        <f>IF(A1097="","",VLOOKUP(A1097,'#材料大全'!A:B,2,FALSE))</f>
        <v>蚀日无辉帽</v>
      </c>
      <c r="D1097" s="79">
        <v>24006</v>
      </c>
      <c r="E1097" s="78" t="str">
        <f>VLOOKUP(D1097,'#材料大全'!A:B,2,FALSE)</f>
        <v>勇者精华</v>
      </c>
      <c r="F1097" s="76">
        <f t="shared" si="5"/>
        <v>200</v>
      </c>
    </row>
    <row r="1098" spans="1:6">
      <c r="A1098" s="81"/>
      <c r="B1098" s="76">
        <v>3</v>
      </c>
      <c r="C1098" s="77" t="str">
        <f>IF(A1098="","",VLOOKUP(A1098,'#材料大全'!A:B,2,FALSE))</f>
        <v/>
      </c>
      <c r="D1098" s="79">
        <v>24006</v>
      </c>
      <c r="E1098" s="78" t="str">
        <f>VLOOKUP(D1098,'#材料大全'!A:B,2,FALSE)</f>
        <v>勇者精华</v>
      </c>
      <c r="F1098" s="76">
        <f t="shared" si="5"/>
        <v>450</v>
      </c>
    </row>
    <row r="1099" spans="1:6">
      <c r="A1099" s="81">
        <v>16068</v>
      </c>
      <c r="B1099" s="76">
        <v>2</v>
      </c>
      <c r="C1099" s="77" t="str">
        <f>IF(A1099="","",VLOOKUP(A1099,'#材料大全'!A:B,2,FALSE))</f>
        <v>残月惊天袍</v>
      </c>
      <c r="D1099" s="79">
        <v>24006</v>
      </c>
      <c r="E1099" s="78" t="str">
        <f>VLOOKUP(D1099,'#材料大全'!A:B,2,FALSE)</f>
        <v>勇者精华</v>
      </c>
      <c r="F1099" s="76">
        <f t="shared" si="5"/>
        <v>200</v>
      </c>
    </row>
    <row r="1100" spans="1:6">
      <c r="A1100" s="81"/>
      <c r="B1100" s="76">
        <v>3</v>
      </c>
      <c r="C1100" s="77" t="str">
        <f>IF(A1100="","",VLOOKUP(A1100,'#材料大全'!A:B,2,FALSE))</f>
        <v/>
      </c>
      <c r="D1100" s="79">
        <v>24006</v>
      </c>
      <c r="E1100" s="78" t="str">
        <f>VLOOKUP(D1100,'#材料大全'!A:B,2,FALSE)</f>
        <v>勇者精华</v>
      </c>
      <c r="F1100" s="76">
        <f t="shared" si="5"/>
        <v>450</v>
      </c>
    </row>
    <row r="1101" spans="1:6">
      <c r="A1101" s="81">
        <v>16069</v>
      </c>
      <c r="B1101" s="76">
        <v>2</v>
      </c>
      <c r="C1101" s="77" t="str">
        <f>IF(A1101="","",VLOOKUP(A1101,'#材料大全'!A:B,2,FALSE))</f>
        <v>闲云碎步靴</v>
      </c>
      <c r="D1101" s="79">
        <v>24006</v>
      </c>
      <c r="E1101" s="78" t="str">
        <f>VLOOKUP(D1101,'#材料大全'!A:B,2,FALSE)</f>
        <v>勇者精华</v>
      </c>
      <c r="F1101" s="76">
        <f t="shared" ref="F1101:F1164" si="6">F1099</f>
        <v>200</v>
      </c>
    </row>
    <row r="1102" spans="1:6">
      <c r="A1102" s="81"/>
      <c r="B1102" s="76">
        <v>3</v>
      </c>
      <c r="C1102" s="77" t="str">
        <f>IF(A1102="","",VLOOKUP(A1102,'#材料大全'!A:B,2,FALSE))</f>
        <v/>
      </c>
      <c r="D1102" s="79">
        <v>24006</v>
      </c>
      <c r="E1102" s="78" t="str">
        <f>VLOOKUP(D1102,'#材料大全'!A:B,2,FALSE)</f>
        <v>勇者精华</v>
      </c>
      <c r="F1102" s="76">
        <f t="shared" si="6"/>
        <v>450</v>
      </c>
    </row>
    <row r="1103" spans="1:6">
      <c r="A1103" s="81">
        <v>16070</v>
      </c>
      <c r="B1103" s="76">
        <v>2</v>
      </c>
      <c r="C1103" s="77" t="str">
        <f>IF(A1103="","",VLOOKUP(A1103,'#材料大全'!A:B,2,FALSE))</f>
        <v>冰霜雪影戒</v>
      </c>
      <c r="D1103" s="79">
        <v>24006</v>
      </c>
      <c r="E1103" s="78" t="str">
        <f>VLOOKUP(D1103,'#材料大全'!A:B,2,FALSE)</f>
        <v>勇者精华</v>
      </c>
      <c r="F1103" s="76">
        <f t="shared" si="6"/>
        <v>200</v>
      </c>
    </row>
    <row r="1104" spans="1:6">
      <c r="A1104" s="81"/>
      <c r="B1104" s="76">
        <v>3</v>
      </c>
      <c r="C1104" s="77" t="str">
        <f>IF(A1104="","",VLOOKUP(A1104,'#材料大全'!A:B,2,FALSE))</f>
        <v/>
      </c>
      <c r="D1104" s="79">
        <v>24006</v>
      </c>
      <c r="E1104" s="78" t="str">
        <f>VLOOKUP(D1104,'#材料大全'!A:B,2,FALSE)</f>
        <v>勇者精华</v>
      </c>
      <c r="F1104" s="76">
        <f t="shared" si="6"/>
        <v>450</v>
      </c>
    </row>
    <row r="1105" spans="1:6">
      <c r="A1105" s="81">
        <v>16071</v>
      </c>
      <c r="B1105" s="76">
        <v>2</v>
      </c>
      <c r="C1105" s="77" t="str">
        <f>IF(A1105="","",VLOOKUP(A1105,'#材料大全'!A:B,2,FALSE))</f>
        <v>火殒灭炎链</v>
      </c>
      <c r="D1105" s="79">
        <v>24006</v>
      </c>
      <c r="E1105" s="78" t="str">
        <f>VLOOKUP(D1105,'#材料大全'!A:B,2,FALSE)</f>
        <v>勇者精华</v>
      </c>
      <c r="F1105" s="76">
        <f t="shared" si="6"/>
        <v>200</v>
      </c>
    </row>
    <row r="1106" spans="1:6">
      <c r="A1106" s="81"/>
      <c r="B1106" s="76">
        <v>3</v>
      </c>
      <c r="C1106" s="77" t="str">
        <f>IF(A1106="","",VLOOKUP(A1106,'#材料大全'!A:B,2,FALSE))</f>
        <v/>
      </c>
      <c r="D1106" s="79">
        <v>24006</v>
      </c>
      <c r="E1106" s="78" t="str">
        <f>VLOOKUP(D1106,'#材料大全'!A:B,2,FALSE)</f>
        <v>勇者精华</v>
      </c>
      <c r="F1106" s="76">
        <f t="shared" si="6"/>
        <v>450</v>
      </c>
    </row>
    <row r="1107" spans="1:6">
      <c r="A1107" s="81">
        <v>16072</v>
      </c>
      <c r="B1107" s="76">
        <v>2</v>
      </c>
      <c r="C1107" s="77" t="str">
        <f>IF(A1107="","",VLOOKUP(A1107,'#材料大全'!A:B,2,FALSE))</f>
        <v>暗影绝殇镯</v>
      </c>
      <c r="D1107" s="79">
        <v>24006</v>
      </c>
      <c r="E1107" s="78" t="str">
        <f>VLOOKUP(D1107,'#材料大全'!A:B,2,FALSE)</f>
        <v>勇者精华</v>
      </c>
      <c r="F1107" s="76">
        <f t="shared" si="6"/>
        <v>200</v>
      </c>
    </row>
    <row r="1108" spans="1:6">
      <c r="A1108" s="81"/>
      <c r="B1108" s="76">
        <v>3</v>
      </c>
      <c r="C1108" s="77" t="str">
        <f>IF(A1108="","",VLOOKUP(A1108,'#材料大全'!A:B,2,FALSE))</f>
        <v/>
      </c>
      <c r="D1108" s="79">
        <v>24006</v>
      </c>
      <c r="E1108" s="78" t="str">
        <f>VLOOKUP(D1108,'#材料大全'!A:B,2,FALSE)</f>
        <v>勇者精华</v>
      </c>
      <c r="F1108" s="76">
        <f t="shared" si="6"/>
        <v>450</v>
      </c>
    </row>
    <row r="1109" spans="1:6">
      <c r="A1109" s="81">
        <v>16073</v>
      </c>
      <c r="B1109" s="76">
        <v>2</v>
      </c>
      <c r="C1109" s="77" t="str">
        <f>IF(A1109="","",VLOOKUP(A1109,'#材料大全'!A:B,2,FALSE))</f>
        <v>混沌之源头盔</v>
      </c>
      <c r="D1109" s="79">
        <v>24006</v>
      </c>
      <c r="E1109" s="78" t="str">
        <f>VLOOKUP(D1109,'#材料大全'!A:B,2,FALSE)</f>
        <v>勇者精华</v>
      </c>
      <c r="F1109" s="76">
        <f t="shared" si="6"/>
        <v>200</v>
      </c>
    </row>
    <row r="1110" spans="1:6">
      <c r="A1110" s="81"/>
      <c r="B1110" s="76">
        <v>3</v>
      </c>
      <c r="C1110" s="77" t="str">
        <f>IF(A1110="","",VLOOKUP(A1110,'#材料大全'!A:B,2,FALSE))</f>
        <v/>
      </c>
      <c r="D1110" s="79">
        <v>24006</v>
      </c>
      <c r="E1110" s="78" t="str">
        <f>VLOOKUP(D1110,'#材料大全'!A:B,2,FALSE)</f>
        <v>勇者精华</v>
      </c>
      <c r="F1110" s="76">
        <f t="shared" si="6"/>
        <v>450</v>
      </c>
    </row>
    <row r="1111" spans="1:6">
      <c r="A1111" s="81">
        <v>16074</v>
      </c>
      <c r="B1111" s="76">
        <v>2</v>
      </c>
      <c r="C1111" s="77" t="str">
        <f>IF(A1111="","",VLOOKUP(A1111,'#材料大全'!A:B,2,FALSE))</f>
        <v>混沌之源轻甲</v>
      </c>
      <c r="D1111" s="79">
        <v>24006</v>
      </c>
      <c r="E1111" s="78" t="str">
        <f>VLOOKUP(D1111,'#材料大全'!A:B,2,FALSE)</f>
        <v>勇者精华</v>
      </c>
      <c r="F1111" s="76">
        <f t="shared" si="6"/>
        <v>200</v>
      </c>
    </row>
    <row r="1112" spans="1:6">
      <c r="A1112" s="81"/>
      <c r="B1112" s="76">
        <v>3</v>
      </c>
      <c r="C1112" s="77" t="str">
        <f>IF(A1112="","",VLOOKUP(A1112,'#材料大全'!A:B,2,FALSE))</f>
        <v/>
      </c>
      <c r="D1112" s="79">
        <v>24006</v>
      </c>
      <c r="E1112" s="78" t="str">
        <f>VLOOKUP(D1112,'#材料大全'!A:B,2,FALSE)</f>
        <v>勇者精华</v>
      </c>
      <c r="F1112" s="76">
        <f t="shared" si="6"/>
        <v>450</v>
      </c>
    </row>
    <row r="1113" spans="1:6">
      <c r="A1113" s="81">
        <v>16075</v>
      </c>
      <c r="B1113" s="76">
        <v>2</v>
      </c>
      <c r="C1113" s="77" t="str">
        <f>IF(A1113="","",VLOOKUP(A1113,'#材料大全'!A:B,2,FALSE))</f>
        <v>混沌之源足具</v>
      </c>
      <c r="D1113" s="79">
        <v>24006</v>
      </c>
      <c r="E1113" s="78" t="str">
        <f>VLOOKUP(D1113,'#材料大全'!A:B,2,FALSE)</f>
        <v>勇者精华</v>
      </c>
      <c r="F1113" s="76">
        <f t="shared" si="6"/>
        <v>200</v>
      </c>
    </row>
    <row r="1114" spans="1:6">
      <c r="A1114" s="81"/>
      <c r="B1114" s="76">
        <v>3</v>
      </c>
      <c r="C1114" s="77" t="str">
        <f>IF(A1114="","",VLOOKUP(A1114,'#材料大全'!A:B,2,FALSE))</f>
        <v/>
      </c>
      <c r="D1114" s="79">
        <v>24006</v>
      </c>
      <c r="E1114" s="78" t="str">
        <f>VLOOKUP(D1114,'#材料大全'!A:B,2,FALSE)</f>
        <v>勇者精华</v>
      </c>
      <c r="F1114" s="76">
        <f t="shared" si="6"/>
        <v>450</v>
      </c>
    </row>
    <row r="1115" spans="1:6">
      <c r="A1115" s="81">
        <v>16076</v>
      </c>
      <c r="B1115" s="76">
        <v>2</v>
      </c>
      <c r="C1115" s="77" t="str">
        <f>IF(A1115="","",VLOOKUP(A1115,'#材料大全'!A:B,2,FALSE))</f>
        <v>混沌之源戒指</v>
      </c>
      <c r="D1115" s="79">
        <v>24006</v>
      </c>
      <c r="E1115" s="78" t="str">
        <f>VLOOKUP(D1115,'#材料大全'!A:B,2,FALSE)</f>
        <v>勇者精华</v>
      </c>
      <c r="F1115" s="76">
        <f t="shared" si="6"/>
        <v>200</v>
      </c>
    </row>
    <row r="1116" spans="1:6">
      <c r="A1116" s="81"/>
      <c r="B1116" s="76">
        <v>3</v>
      </c>
      <c r="C1116" s="77" t="str">
        <f>IF(A1116="","",VLOOKUP(A1116,'#材料大全'!A:B,2,FALSE))</f>
        <v/>
      </c>
      <c r="D1116" s="79">
        <v>24006</v>
      </c>
      <c r="E1116" s="78" t="str">
        <f>VLOOKUP(D1116,'#材料大全'!A:B,2,FALSE)</f>
        <v>勇者精华</v>
      </c>
      <c r="F1116" s="76">
        <f t="shared" si="6"/>
        <v>450</v>
      </c>
    </row>
    <row r="1117" spans="1:6">
      <c r="A1117" s="81">
        <v>16077</v>
      </c>
      <c r="B1117" s="76">
        <v>2</v>
      </c>
      <c r="C1117" s="77" t="str">
        <f>IF(A1117="","",VLOOKUP(A1117,'#材料大全'!A:B,2,FALSE))</f>
        <v>混沌之源项链</v>
      </c>
      <c r="D1117" s="79">
        <v>24006</v>
      </c>
      <c r="E1117" s="78" t="str">
        <f>VLOOKUP(D1117,'#材料大全'!A:B,2,FALSE)</f>
        <v>勇者精华</v>
      </c>
      <c r="F1117" s="76">
        <f t="shared" si="6"/>
        <v>200</v>
      </c>
    </row>
    <row r="1118" spans="1:6">
      <c r="A1118" s="81"/>
      <c r="B1118" s="76">
        <v>3</v>
      </c>
      <c r="C1118" s="77" t="str">
        <f>IF(A1118="","",VLOOKUP(A1118,'#材料大全'!A:B,2,FALSE))</f>
        <v/>
      </c>
      <c r="D1118" s="79">
        <v>24006</v>
      </c>
      <c r="E1118" s="78" t="str">
        <f>VLOOKUP(D1118,'#材料大全'!A:B,2,FALSE)</f>
        <v>勇者精华</v>
      </c>
      <c r="F1118" s="76">
        <f t="shared" si="6"/>
        <v>450</v>
      </c>
    </row>
    <row r="1119" spans="1:6">
      <c r="A1119" s="81">
        <v>16078</v>
      </c>
      <c r="B1119" s="76">
        <v>2</v>
      </c>
      <c r="C1119" s="77" t="str">
        <f>IF(A1119="","",VLOOKUP(A1119,'#材料大全'!A:B,2,FALSE))</f>
        <v>混沌之源手镯</v>
      </c>
      <c r="D1119" s="79">
        <v>24006</v>
      </c>
      <c r="E1119" s="78" t="str">
        <f>VLOOKUP(D1119,'#材料大全'!A:B,2,FALSE)</f>
        <v>勇者精华</v>
      </c>
      <c r="F1119" s="76">
        <f t="shared" si="6"/>
        <v>200</v>
      </c>
    </row>
    <row r="1120" spans="1:6">
      <c r="A1120" s="81"/>
      <c r="B1120" s="76">
        <v>3</v>
      </c>
      <c r="C1120" s="77" t="str">
        <f>IF(A1120="","",VLOOKUP(A1120,'#材料大全'!A:B,2,FALSE))</f>
        <v/>
      </c>
      <c r="D1120" s="79">
        <v>24006</v>
      </c>
      <c r="E1120" s="78" t="str">
        <f>VLOOKUP(D1120,'#材料大全'!A:B,2,FALSE)</f>
        <v>勇者精华</v>
      </c>
      <c r="F1120" s="76">
        <f t="shared" si="6"/>
        <v>450</v>
      </c>
    </row>
    <row r="1121" spans="1:6">
      <c r="A1121" s="81">
        <v>16079</v>
      </c>
      <c r="B1121" s="76">
        <v>2</v>
      </c>
      <c r="C1121" s="77" t="str">
        <f>IF(A1121="","",VLOOKUP(A1121,'#材料大全'!A:B,2,FALSE))</f>
        <v>末日天启之盔</v>
      </c>
      <c r="D1121" s="79">
        <v>24006</v>
      </c>
      <c r="E1121" s="78" t="str">
        <f>VLOOKUP(D1121,'#材料大全'!A:B,2,FALSE)</f>
        <v>勇者精华</v>
      </c>
      <c r="F1121" s="76">
        <f t="shared" si="6"/>
        <v>200</v>
      </c>
    </row>
    <row r="1122" spans="1:6">
      <c r="A1122" s="81"/>
      <c r="B1122" s="76">
        <v>3</v>
      </c>
      <c r="C1122" s="77" t="str">
        <f>IF(A1122="","",VLOOKUP(A1122,'#材料大全'!A:B,2,FALSE))</f>
        <v/>
      </c>
      <c r="D1122" s="79">
        <v>24006</v>
      </c>
      <c r="E1122" s="78" t="str">
        <f>VLOOKUP(D1122,'#材料大全'!A:B,2,FALSE)</f>
        <v>勇者精华</v>
      </c>
      <c r="F1122" s="76">
        <f t="shared" si="6"/>
        <v>450</v>
      </c>
    </row>
    <row r="1123" spans="1:6">
      <c r="A1123" s="81">
        <v>16080</v>
      </c>
      <c r="B1123" s="81">
        <v>2</v>
      </c>
      <c r="C1123" s="77" t="str">
        <f>IF(A1123="","",VLOOKUP(A1123,'#材料大全'!A:B,2,FALSE))</f>
        <v>末日天启之甲</v>
      </c>
      <c r="D1123" s="79">
        <v>24006</v>
      </c>
      <c r="E1123" s="78" t="str">
        <f>VLOOKUP(D1123,'#材料大全'!A:B,2,FALSE)</f>
        <v>勇者精华</v>
      </c>
      <c r="F1123" s="76">
        <f t="shared" si="6"/>
        <v>200</v>
      </c>
    </row>
    <row r="1124" spans="1:6">
      <c r="A1124" s="81"/>
      <c r="B1124" s="81">
        <v>3</v>
      </c>
      <c r="C1124" s="77" t="str">
        <f>IF(A1124="","",VLOOKUP(A1124,'#材料大全'!A:B,2,FALSE))</f>
        <v/>
      </c>
      <c r="D1124" s="79">
        <v>24006</v>
      </c>
      <c r="E1124" s="78" t="str">
        <f>VLOOKUP(D1124,'#材料大全'!A:B,2,FALSE)</f>
        <v>勇者精华</v>
      </c>
      <c r="F1124" s="76">
        <f t="shared" si="6"/>
        <v>450</v>
      </c>
    </row>
    <row r="1125" spans="1:6">
      <c r="A1125" s="81">
        <v>16081</v>
      </c>
      <c r="B1125" s="76">
        <v>2</v>
      </c>
      <c r="C1125" s="77" t="str">
        <f>IF(A1125="","",VLOOKUP(A1125,'#材料大全'!A:B,2,FALSE))</f>
        <v>末日天启之靴</v>
      </c>
      <c r="D1125" s="79">
        <v>24006</v>
      </c>
      <c r="E1125" s="78" t="str">
        <f>VLOOKUP(D1125,'#材料大全'!A:B,2,FALSE)</f>
        <v>勇者精华</v>
      </c>
      <c r="F1125" s="76">
        <f t="shared" si="6"/>
        <v>200</v>
      </c>
    </row>
    <row r="1126" spans="1:6">
      <c r="A1126" s="81"/>
      <c r="B1126" s="76">
        <v>3</v>
      </c>
      <c r="C1126" s="77" t="str">
        <f>IF(A1126="","",VLOOKUP(A1126,'#材料大全'!A:B,2,FALSE))</f>
        <v/>
      </c>
      <c r="D1126" s="79">
        <v>24006</v>
      </c>
      <c r="E1126" s="78" t="str">
        <f>VLOOKUP(D1126,'#材料大全'!A:B,2,FALSE)</f>
        <v>勇者精华</v>
      </c>
      <c r="F1126" s="76">
        <f t="shared" si="6"/>
        <v>450</v>
      </c>
    </row>
    <row r="1127" spans="1:6">
      <c r="A1127" s="81">
        <v>16082</v>
      </c>
      <c r="B1127" s="76">
        <v>2</v>
      </c>
      <c r="C1127" s="77" t="str">
        <f>IF(A1127="","",VLOOKUP(A1127,'#材料大全'!A:B,2,FALSE))</f>
        <v>末日天启之戒</v>
      </c>
      <c r="D1127" s="79">
        <v>24006</v>
      </c>
      <c r="E1127" s="78" t="str">
        <f>VLOOKUP(D1127,'#材料大全'!A:B,2,FALSE)</f>
        <v>勇者精华</v>
      </c>
      <c r="F1127" s="76">
        <f t="shared" si="6"/>
        <v>200</v>
      </c>
    </row>
    <row r="1128" spans="1:6">
      <c r="A1128" s="81"/>
      <c r="B1128" s="76">
        <v>3</v>
      </c>
      <c r="C1128" s="77" t="str">
        <f>IF(A1128="","",VLOOKUP(A1128,'#材料大全'!A:B,2,FALSE))</f>
        <v/>
      </c>
      <c r="D1128" s="79">
        <v>24006</v>
      </c>
      <c r="E1128" s="78" t="str">
        <f>VLOOKUP(D1128,'#材料大全'!A:B,2,FALSE)</f>
        <v>勇者精华</v>
      </c>
      <c r="F1128" s="76">
        <f t="shared" si="6"/>
        <v>450</v>
      </c>
    </row>
    <row r="1129" spans="1:6">
      <c r="A1129" s="81">
        <v>16083</v>
      </c>
      <c r="B1129" s="76">
        <v>2</v>
      </c>
      <c r="C1129" s="77" t="str">
        <f>IF(A1129="","",VLOOKUP(A1129,'#材料大全'!A:B,2,FALSE))</f>
        <v>末日天启之链</v>
      </c>
      <c r="D1129" s="79">
        <v>24006</v>
      </c>
      <c r="E1129" s="78" t="str">
        <f>VLOOKUP(D1129,'#材料大全'!A:B,2,FALSE)</f>
        <v>勇者精华</v>
      </c>
      <c r="F1129" s="76">
        <f t="shared" si="6"/>
        <v>200</v>
      </c>
    </row>
    <row r="1130" spans="1:6">
      <c r="A1130" s="81"/>
      <c r="B1130" s="76">
        <v>3</v>
      </c>
      <c r="C1130" s="77" t="str">
        <f>IF(A1130="","",VLOOKUP(A1130,'#材料大全'!A:B,2,FALSE))</f>
        <v/>
      </c>
      <c r="D1130" s="79">
        <v>24006</v>
      </c>
      <c r="E1130" s="78" t="str">
        <f>VLOOKUP(D1130,'#材料大全'!A:B,2,FALSE)</f>
        <v>勇者精华</v>
      </c>
      <c r="F1130" s="76">
        <f t="shared" si="6"/>
        <v>450</v>
      </c>
    </row>
    <row r="1131" spans="1:6">
      <c r="A1131" s="81">
        <v>16084</v>
      </c>
      <c r="B1131" s="76">
        <v>2</v>
      </c>
      <c r="C1131" s="77" t="str">
        <f>IF(A1131="","",VLOOKUP(A1131,'#材料大全'!A:B,2,FALSE))</f>
        <v>末日天启之镯</v>
      </c>
      <c r="D1131" s="79">
        <v>24006</v>
      </c>
      <c r="E1131" s="78" t="str">
        <f>VLOOKUP(D1131,'#材料大全'!A:B,2,FALSE)</f>
        <v>勇者精华</v>
      </c>
      <c r="F1131" s="76">
        <f t="shared" si="6"/>
        <v>200</v>
      </c>
    </row>
    <row r="1132" spans="1:6">
      <c r="A1132" s="81"/>
      <c r="B1132" s="76">
        <v>3</v>
      </c>
      <c r="C1132" s="77" t="str">
        <f>IF(A1132="","",VLOOKUP(A1132,'#材料大全'!A:B,2,FALSE))</f>
        <v/>
      </c>
      <c r="D1132" s="79">
        <v>24006</v>
      </c>
      <c r="E1132" s="78" t="str">
        <f>VLOOKUP(D1132,'#材料大全'!A:B,2,FALSE)</f>
        <v>勇者精华</v>
      </c>
      <c r="F1132" s="76">
        <f t="shared" si="6"/>
        <v>450</v>
      </c>
    </row>
    <row r="1133" spans="1:6">
      <c r="A1133" s="81">
        <v>16085</v>
      </c>
      <c r="B1133" s="76">
        <v>2</v>
      </c>
      <c r="C1133" s="77" t="str">
        <f>IF(A1133="","",VLOOKUP(A1133,'#材料大全'!A:B,2,FALSE))</f>
        <v>傲慢之眼</v>
      </c>
      <c r="D1133" s="79">
        <v>24006</v>
      </c>
      <c r="E1133" s="78" t="str">
        <f>VLOOKUP(D1133,'#材料大全'!A:B,2,FALSE)</f>
        <v>勇者精华</v>
      </c>
      <c r="F1133" s="76">
        <f t="shared" si="6"/>
        <v>200</v>
      </c>
    </row>
    <row r="1134" spans="1:6">
      <c r="A1134" s="81"/>
      <c r="B1134" s="76">
        <v>3</v>
      </c>
      <c r="C1134" s="77" t="str">
        <f>IF(A1134="","",VLOOKUP(A1134,'#材料大全'!A:B,2,FALSE))</f>
        <v/>
      </c>
      <c r="D1134" s="79">
        <v>24006</v>
      </c>
      <c r="E1134" s="78" t="str">
        <f>VLOOKUP(D1134,'#材料大全'!A:B,2,FALSE)</f>
        <v>勇者精华</v>
      </c>
      <c r="F1134" s="76">
        <f t="shared" si="6"/>
        <v>450</v>
      </c>
    </row>
    <row r="1135" spans="1:6">
      <c r="A1135" s="81">
        <v>16086</v>
      </c>
      <c r="B1135" s="76">
        <v>2</v>
      </c>
      <c r="C1135" s="77" t="str">
        <f>IF(A1135="","",VLOOKUP(A1135,'#材料大全'!A:B,2,FALSE))</f>
        <v>贪婪之手</v>
      </c>
      <c r="D1135" s="79">
        <v>24006</v>
      </c>
      <c r="E1135" s="78" t="str">
        <f>VLOOKUP(D1135,'#材料大全'!A:B,2,FALSE)</f>
        <v>勇者精华</v>
      </c>
      <c r="F1135" s="76">
        <f t="shared" si="6"/>
        <v>200</v>
      </c>
    </row>
    <row r="1136" spans="1:6">
      <c r="A1136" s="81"/>
      <c r="B1136" s="76">
        <v>3</v>
      </c>
      <c r="C1136" s="77" t="str">
        <f>IF(A1136="","",VLOOKUP(A1136,'#材料大全'!A:B,2,FALSE))</f>
        <v/>
      </c>
      <c r="D1136" s="79">
        <v>24006</v>
      </c>
      <c r="E1136" s="78" t="str">
        <f>VLOOKUP(D1136,'#材料大全'!A:B,2,FALSE)</f>
        <v>勇者精华</v>
      </c>
      <c r="F1136" s="76">
        <f t="shared" si="6"/>
        <v>450</v>
      </c>
    </row>
    <row r="1137" spans="1:6">
      <c r="A1137" s="81">
        <v>16087</v>
      </c>
      <c r="B1137" s="76">
        <v>2</v>
      </c>
      <c r="C1137" s="77" t="str">
        <f>IF(A1137="","",VLOOKUP(A1137,'#材料大全'!A:B,2,FALSE))</f>
        <v>怠惰之足</v>
      </c>
      <c r="D1137" s="79">
        <v>24006</v>
      </c>
      <c r="E1137" s="78" t="str">
        <f>VLOOKUP(D1137,'#材料大全'!A:B,2,FALSE)</f>
        <v>勇者精华</v>
      </c>
      <c r="F1137" s="76">
        <f t="shared" si="6"/>
        <v>200</v>
      </c>
    </row>
    <row r="1138" spans="1:6">
      <c r="A1138" s="81"/>
      <c r="B1138" s="76">
        <v>3</v>
      </c>
      <c r="C1138" s="77" t="str">
        <f>IF(A1138="","",VLOOKUP(A1138,'#材料大全'!A:B,2,FALSE))</f>
        <v/>
      </c>
      <c r="D1138" s="79">
        <v>24006</v>
      </c>
      <c r="E1138" s="78" t="str">
        <f>VLOOKUP(D1138,'#材料大全'!A:B,2,FALSE)</f>
        <v>勇者精华</v>
      </c>
      <c r="F1138" s="76">
        <f t="shared" si="6"/>
        <v>450</v>
      </c>
    </row>
    <row r="1139" spans="1:6">
      <c r="A1139" s="81">
        <v>16088</v>
      </c>
      <c r="B1139" s="76">
        <v>2</v>
      </c>
      <c r="C1139" s="77" t="str">
        <f>IF(A1139="","",VLOOKUP(A1139,'#材料大全'!A:B,2,FALSE))</f>
        <v>愤怒之瞳</v>
      </c>
      <c r="D1139" s="79">
        <v>24006</v>
      </c>
      <c r="E1139" s="78" t="str">
        <f>VLOOKUP(D1139,'#材料大全'!A:B,2,FALSE)</f>
        <v>勇者精华</v>
      </c>
      <c r="F1139" s="76">
        <f t="shared" si="6"/>
        <v>200</v>
      </c>
    </row>
    <row r="1140" spans="1:6">
      <c r="A1140" s="81"/>
      <c r="B1140" s="76">
        <v>3</v>
      </c>
      <c r="C1140" s="77" t="str">
        <f>IF(A1140="","",VLOOKUP(A1140,'#材料大全'!A:B,2,FALSE))</f>
        <v/>
      </c>
      <c r="D1140" s="79">
        <v>24006</v>
      </c>
      <c r="E1140" s="78" t="str">
        <f>VLOOKUP(D1140,'#材料大全'!A:B,2,FALSE)</f>
        <v>勇者精华</v>
      </c>
      <c r="F1140" s="76">
        <f t="shared" si="6"/>
        <v>450</v>
      </c>
    </row>
    <row r="1141" spans="1:6">
      <c r="A1141" s="81">
        <v>16089</v>
      </c>
      <c r="B1141" s="76">
        <v>2</v>
      </c>
      <c r="C1141" s="77" t="str">
        <f>IF(A1141="","",VLOOKUP(A1141,'#材料大全'!A:B,2,FALSE))</f>
        <v>暴食之口</v>
      </c>
      <c r="D1141" s="79">
        <v>24006</v>
      </c>
      <c r="E1141" s="78" t="str">
        <f>VLOOKUP(D1141,'#材料大全'!A:B,2,FALSE)</f>
        <v>勇者精华</v>
      </c>
      <c r="F1141" s="76">
        <f t="shared" si="6"/>
        <v>200</v>
      </c>
    </row>
    <row r="1142" spans="1:6">
      <c r="A1142" s="81"/>
      <c r="B1142" s="76">
        <v>3</v>
      </c>
      <c r="C1142" s="77" t="str">
        <f>IF(A1142="","",VLOOKUP(A1142,'#材料大全'!A:B,2,FALSE))</f>
        <v/>
      </c>
      <c r="D1142" s="79">
        <v>24006</v>
      </c>
      <c r="E1142" s="78" t="str">
        <f>VLOOKUP(D1142,'#材料大全'!A:B,2,FALSE)</f>
        <v>勇者精华</v>
      </c>
      <c r="F1142" s="76">
        <f t="shared" si="6"/>
        <v>450</v>
      </c>
    </row>
    <row r="1143" spans="1:6">
      <c r="A1143" s="81">
        <v>16090</v>
      </c>
      <c r="B1143" s="76">
        <v>2</v>
      </c>
      <c r="C1143" s="77" t="str">
        <f>IF(A1143="","",VLOOKUP(A1143,'#材料大全'!A:B,2,FALSE))</f>
        <v>嫉妒之舌</v>
      </c>
      <c r="D1143" s="79">
        <v>24006</v>
      </c>
      <c r="E1143" s="78" t="str">
        <f>VLOOKUP(D1143,'#材料大全'!A:B,2,FALSE)</f>
        <v>勇者精华</v>
      </c>
      <c r="F1143" s="76">
        <f t="shared" si="6"/>
        <v>200</v>
      </c>
    </row>
    <row r="1144" spans="1:6">
      <c r="A1144" s="81"/>
      <c r="B1144" s="76">
        <v>3</v>
      </c>
      <c r="C1144" s="77" t="str">
        <f>IF(A1144="","",VLOOKUP(A1144,'#材料大全'!A:B,2,FALSE))</f>
        <v/>
      </c>
      <c r="D1144" s="79">
        <v>24006</v>
      </c>
      <c r="E1144" s="78" t="str">
        <f>VLOOKUP(D1144,'#材料大全'!A:B,2,FALSE)</f>
        <v>勇者精华</v>
      </c>
      <c r="F1144" s="76">
        <f t="shared" si="6"/>
        <v>450</v>
      </c>
    </row>
    <row r="1145" spans="1:6">
      <c r="A1145" s="81">
        <v>16091</v>
      </c>
      <c r="B1145" s="76">
        <v>2</v>
      </c>
      <c r="C1145" s="77" t="str">
        <f>IF(A1145="","",VLOOKUP(A1145,'#材料大全'!A:B,2,FALSE))</f>
        <v>光明顶</v>
      </c>
      <c r="D1145" s="79">
        <v>24006</v>
      </c>
      <c r="E1145" s="78" t="str">
        <f>VLOOKUP(D1145,'#材料大全'!A:B,2,FALSE)</f>
        <v>勇者精华</v>
      </c>
      <c r="F1145" s="76">
        <f t="shared" si="6"/>
        <v>200</v>
      </c>
    </row>
    <row r="1146" spans="1:6">
      <c r="A1146" s="81"/>
      <c r="B1146" s="76">
        <v>3</v>
      </c>
      <c r="C1146" s="77" t="str">
        <f>IF(A1146="","",VLOOKUP(A1146,'#材料大全'!A:B,2,FALSE))</f>
        <v/>
      </c>
      <c r="D1146" s="79">
        <v>24006</v>
      </c>
      <c r="E1146" s="78" t="str">
        <f>VLOOKUP(D1146,'#材料大全'!A:B,2,FALSE)</f>
        <v>勇者精华</v>
      </c>
      <c r="F1146" s="76">
        <f t="shared" si="6"/>
        <v>450</v>
      </c>
    </row>
    <row r="1147" spans="1:6">
      <c r="A1147" s="81">
        <v>16092</v>
      </c>
      <c r="B1147" s="76">
        <v>2</v>
      </c>
      <c r="C1147" s="77" t="str">
        <f>IF(A1147="","",VLOOKUP(A1147,'#材料大全'!A:B,2,FALSE))</f>
        <v>光明布袍</v>
      </c>
      <c r="D1147" s="79">
        <v>24006</v>
      </c>
      <c r="E1147" s="78" t="str">
        <f>VLOOKUP(D1147,'#材料大全'!A:B,2,FALSE)</f>
        <v>勇者精华</v>
      </c>
      <c r="F1147" s="76">
        <f t="shared" si="6"/>
        <v>200</v>
      </c>
    </row>
    <row r="1148" spans="1:6">
      <c r="A1148" s="81"/>
      <c r="B1148" s="76">
        <v>3</v>
      </c>
      <c r="C1148" s="77" t="str">
        <f>IF(A1148="","",VLOOKUP(A1148,'#材料大全'!A:B,2,FALSE))</f>
        <v/>
      </c>
      <c r="D1148" s="79">
        <v>24006</v>
      </c>
      <c r="E1148" s="78" t="str">
        <f>VLOOKUP(D1148,'#材料大全'!A:B,2,FALSE)</f>
        <v>勇者精华</v>
      </c>
      <c r="F1148" s="76">
        <f t="shared" si="6"/>
        <v>450</v>
      </c>
    </row>
    <row r="1149" spans="1:6">
      <c r="A1149" s="81">
        <v>16093</v>
      </c>
      <c r="B1149" s="76">
        <v>2</v>
      </c>
      <c r="C1149" s="77" t="str">
        <f>IF(A1149="","",VLOOKUP(A1149,'#材料大全'!A:B,2,FALSE))</f>
        <v>光明长筒靴</v>
      </c>
      <c r="D1149" s="79">
        <v>24006</v>
      </c>
      <c r="E1149" s="78" t="str">
        <f>VLOOKUP(D1149,'#材料大全'!A:B,2,FALSE)</f>
        <v>勇者精华</v>
      </c>
      <c r="F1149" s="76">
        <f t="shared" si="6"/>
        <v>200</v>
      </c>
    </row>
    <row r="1150" spans="1:6">
      <c r="A1150" s="81"/>
      <c r="B1150" s="76">
        <v>3</v>
      </c>
      <c r="C1150" s="77" t="str">
        <f>IF(A1150="","",VLOOKUP(A1150,'#材料大全'!A:B,2,FALSE))</f>
        <v/>
      </c>
      <c r="D1150" s="79">
        <v>24006</v>
      </c>
      <c r="E1150" s="78" t="str">
        <f>VLOOKUP(D1150,'#材料大全'!A:B,2,FALSE)</f>
        <v>勇者精华</v>
      </c>
      <c r="F1150" s="76">
        <f t="shared" si="6"/>
        <v>450</v>
      </c>
    </row>
    <row r="1151" spans="1:6">
      <c r="A1151" s="81">
        <v>16094</v>
      </c>
      <c r="B1151" s="76">
        <v>2</v>
      </c>
      <c r="C1151" s="77" t="str">
        <f>IF(A1151="","",VLOOKUP(A1151,'#材料大全'!A:B,2,FALSE))</f>
        <v>光明印戒</v>
      </c>
      <c r="D1151" s="79">
        <v>24006</v>
      </c>
      <c r="E1151" s="78" t="str">
        <f>VLOOKUP(D1151,'#材料大全'!A:B,2,FALSE)</f>
        <v>勇者精华</v>
      </c>
      <c r="F1151" s="76">
        <f t="shared" si="6"/>
        <v>200</v>
      </c>
    </row>
    <row r="1152" spans="1:6">
      <c r="A1152" s="81"/>
      <c r="B1152" s="76">
        <v>3</v>
      </c>
      <c r="C1152" s="77" t="str">
        <f>IF(A1152="","",VLOOKUP(A1152,'#材料大全'!A:B,2,FALSE))</f>
        <v/>
      </c>
      <c r="D1152" s="79">
        <v>24006</v>
      </c>
      <c r="E1152" s="78" t="str">
        <f>VLOOKUP(D1152,'#材料大全'!A:B,2,FALSE)</f>
        <v>勇者精华</v>
      </c>
      <c r="F1152" s="76">
        <f t="shared" si="6"/>
        <v>450</v>
      </c>
    </row>
    <row r="1153" spans="1:6">
      <c r="A1153" s="81">
        <v>16095</v>
      </c>
      <c r="B1153" s="76">
        <v>2</v>
      </c>
      <c r="C1153" s="77" t="str">
        <f>IF(A1153="","",VLOOKUP(A1153,'#材料大全'!A:B,2,FALSE))</f>
        <v>光明项链</v>
      </c>
      <c r="D1153" s="79">
        <v>24006</v>
      </c>
      <c r="E1153" s="78" t="str">
        <f>VLOOKUP(D1153,'#材料大全'!A:B,2,FALSE)</f>
        <v>勇者精华</v>
      </c>
      <c r="F1153" s="76">
        <f t="shared" si="6"/>
        <v>200</v>
      </c>
    </row>
    <row r="1154" spans="1:6">
      <c r="A1154" s="81"/>
      <c r="B1154" s="76">
        <v>3</v>
      </c>
      <c r="C1154" s="77" t="str">
        <f>IF(A1154="","",VLOOKUP(A1154,'#材料大全'!A:B,2,FALSE))</f>
        <v/>
      </c>
      <c r="D1154" s="79">
        <v>24006</v>
      </c>
      <c r="E1154" s="78" t="str">
        <f>VLOOKUP(D1154,'#材料大全'!A:B,2,FALSE)</f>
        <v>勇者精华</v>
      </c>
      <c r="F1154" s="76">
        <f t="shared" si="6"/>
        <v>450</v>
      </c>
    </row>
    <row r="1155" spans="1:6">
      <c r="A1155" s="81">
        <v>16096</v>
      </c>
      <c r="B1155" s="81">
        <v>2</v>
      </c>
      <c r="C1155" s="77" t="str">
        <f>IF(A1155="","",VLOOKUP(A1155,'#材料大全'!A:B,2,FALSE))</f>
        <v>光明手链</v>
      </c>
      <c r="D1155" s="79">
        <v>24006</v>
      </c>
      <c r="E1155" s="78" t="str">
        <f>VLOOKUP(D1155,'#材料大全'!A:B,2,FALSE)</f>
        <v>勇者精华</v>
      </c>
      <c r="F1155" s="76">
        <f t="shared" si="6"/>
        <v>200</v>
      </c>
    </row>
    <row r="1156" spans="1:6">
      <c r="A1156" s="81"/>
      <c r="B1156" s="81">
        <v>3</v>
      </c>
      <c r="C1156" s="77" t="str">
        <f>IF(A1156="","",VLOOKUP(A1156,'#材料大全'!A:B,2,FALSE))</f>
        <v/>
      </c>
      <c r="D1156" s="79">
        <v>24006</v>
      </c>
      <c r="E1156" s="78" t="str">
        <f>VLOOKUP(D1156,'#材料大全'!A:B,2,FALSE)</f>
        <v>勇者精华</v>
      </c>
      <c r="F1156" s="76">
        <f t="shared" si="6"/>
        <v>450</v>
      </c>
    </row>
    <row r="1157" spans="1:6">
      <c r="A1157" s="81">
        <v>16097</v>
      </c>
      <c r="B1157" s="76">
        <v>2</v>
      </c>
      <c r="C1157" s="77" t="str">
        <f>IF(A1157="","",VLOOKUP(A1157,'#材料大全'!A:B,2,FALSE))</f>
        <v>神圣之冠</v>
      </c>
      <c r="D1157" s="79">
        <v>24006</v>
      </c>
      <c r="E1157" s="78" t="str">
        <f>VLOOKUP(D1157,'#材料大全'!A:B,2,FALSE)</f>
        <v>勇者精华</v>
      </c>
      <c r="F1157" s="76">
        <f t="shared" si="6"/>
        <v>200</v>
      </c>
    </row>
    <row r="1158" spans="1:6">
      <c r="A1158" s="81"/>
      <c r="B1158" s="76">
        <v>3</v>
      </c>
      <c r="C1158" s="77" t="str">
        <f>IF(A1158="","",VLOOKUP(A1158,'#材料大全'!A:B,2,FALSE))</f>
        <v/>
      </c>
      <c r="D1158" s="79">
        <v>24006</v>
      </c>
      <c r="E1158" s="78" t="str">
        <f>VLOOKUP(D1158,'#材料大全'!A:B,2,FALSE)</f>
        <v>勇者精华</v>
      </c>
      <c r="F1158" s="76">
        <f t="shared" si="6"/>
        <v>450</v>
      </c>
    </row>
    <row r="1159" spans="1:6">
      <c r="A1159" s="81">
        <v>16098</v>
      </c>
      <c r="B1159" s="76">
        <v>2</v>
      </c>
      <c r="C1159" s="77" t="str">
        <f>IF(A1159="","",VLOOKUP(A1159,'#材料大全'!A:B,2,FALSE))</f>
        <v>神圣法衣</v>
      </c>
      <c r="D1159" s="79">
        <v>24006</v>
      </c>
      <c r="E1159" s="78" t="str">
        <f>VLOOKUP(D1159,'#材料大全'!A:B,2,FALSE)</f>
        <v>勇者精华</v>
      </c>
      <c r="F1159" s="76">
        <f t="shared" si="6"/>
        <v>200</v>
      </c>
    </row>
    <row r="1160" spans="1:6">
      <c r="A1160" s="81"/>
      <c r="B1160" s="76">
        <v>3</v>
      </c>
      <c r="C1160" s="77" t="str">
        <f>IF(A1160="","",VLOOKUP(A1160,'#材料大全'!A:B,2,FALSE))</f>
        <v/>
      </c>
      <c r="D1160" s="79">
        <v>24006</v>
      </c>
      <c r="E1160" s="78" t="str">
        <f>VLOOKUP(D1160,'#材料大全'!A:B,2,FALSE)</f>
        <v>勇者精华</v>
      </c>
      <c r="F1160" s="76">
        <f t="shared" si="6"/>
        <v>450</v>
      </c>
    </row>
    <row r="1161" spans="1:6">
      <c r="A1161" s="81">
        <v>16099</v>
      </c>
      <c r="B1161" s="76">
        <v>2</v>
      </c>
      <c r="C1161" s="77" t="str">
        <f>IF(A1161="","",VLOOKUP(A1161,'#材料大全'!A:B,2,FALSE))</f>
        <v>神圣绑腿</v>
      </c>
      <c r="D1161" s="79">
        <v>24006</v>
      </c>
      <c r="E1161" s="78" t="str">
        <f>VLOOKUP(D1161,'#材料大全'!A:B,2,FALSE)</f>
        <v>勇者精华</v>
      </c>
      <c r="F1161" s="76">
        <f t="shared" si="6"/>
        <v>200</v>
      </c>
    </row>
    <row r="1162" spans="1:6">
      <c r="A1162" s="81"/>
      <c r="B1162" s="76">
        <v>3</v>
      </c>
      <c r="C1162" s="77" t="str">
        <f>IF(A1162="","",VLOOKUP(A1162,'#材料大全'!A:B,2,FALSE))</f>
        <v/>
      </c>
      <c r="D1162" s="79">
        <v>24006</v>
      </c>
      <c r="E1162" s="78" t="str">
        <f>VLOOKUP(D1162,'#材料大全'!A:B,2,FALSE)</f>
        <v>勇者精华</v>
      </c>
      <c r="F1162" s="76">
        <f t="shared" si="6"/>
        <v>450</v>
      </c>
    </row>
    <row r="1163" spans="1:6">
      <c r="A1163" s="81">
        <v>16100</v>
      </c>
      <c r="B1163" s="76">
        <v>2</v>
      </c>
      <c r="C1163" s="77" t="str">
        <f>IF(A1163="","",VLOOKUP(A1163,'#材料大全'!A:B,2,FALSE))</f>
        <v>神圣能量指环</v>
      </c>
      <c r="D1163" s="79">
        <v>24006</v>
      </c>
      <c r="E1163" s="78" t="str">
        <f>VLOOKUP(D1163,'#材料大全'!A:B,2,FALSE)</f>
        <v>勇者精华</v>
      </c>
      <c r="F1163" s="76">
        <f t="shared" si="6"/>
        <v>200</v>
      </c>
    </row>
    <row r="1164" spans="1:6">
      <c r="A1164" s="81"/>
      <c r="B1164" s="76">
        <v>3</v>
      </c>
      <c r="C1164" s="77" t="str">
        <f>IF(A1164="","",VLOOKUP(A1164,'#材料大全'!A:B,2,FALSE))</f>
        <v/>
      </c>
      <c r="D1164" s="79">
        <v>24006</v>
      </c>
      <c r="E1164" s="78" t="str">
        <f>VLOOKUP(D1164,'#材料大全'!A:B,2,FALSE)</f>
        <v>勇者精华</v>
      </c>
      <c r="F1164" s="76">
        <f t="shared" si="6"/>
        <v>450</v>
      </c>
    </row>
    <row r="1165" spans="1:6">
      <c r="A1165" s="81">
        <v>16101</v>
      </c>
      <c r="B1165" s="76">
        <v>2</v>
      </c>
      <c r="C1165" s="77" t="str">
        <f>IF(A1165="","",VLOOKUP(A1165,'#材料大全'!A:B,2,FALSE))</f>
        <v>神圣金项链</v>
      </c>
      <c r="D1165" s="79">
        <v>24006</v>
      </c>
      <c r="E1165" s="78" t="str">
        <f>VLOOKUP(D1165,'#材料大全'!A:B,2,FALSE)</f>
        <v>勇者精华</v>
      </c>
      <c r="F1165" s="76">
        <f t="shared" ref="F1165:F1228" si="7">F1163</f>
        <v>200</v>
      </c>
    </row>
    <row r="1166" spans="1:6">
      <c r="A1166" s="81"/>
      <c r="B1166" s="76">
        <v>3</v>
      </c>
      <c r="C1166" s="77" t="str">
        <f>IF(A1166="","",VLOOKUP(A1166,'#材料大全'!A:B,2,FALSE))</f>
        <v/>
      </c>
      <c r="D1166" s="79">
        <v>24006</v>
      </c>
      <c r="E1166" s="78" t="str">
        <f>VLOOKUP(D1166,'#材料大全'!A:B,2,FALSE)</f>
        <v>勇者精华</v>
      </c>
      <c r="F1166" s="76">
        <f t="shared" si="7"/>
        <v>450</v>
      </c>
    </row>
    <row r="1167" spans="1:6">
      <c r="A1167" s="81">
        <v>16102</v>
      </c>
      <c r="B1167" s="76">
        <v>2</v>
      </c>
      <c r="C1167" s="77" t="str">
        <f>IF(A1167="","",VLOOKUP(A1167,'#材料大全'!A:B,2,FALSE))</f>
        <v>神圣护手</v>
      </c>
      <c r="D1167" s="79">
        <v>24006</v>
      </c>
      <c r="E1167" s="78" t="str">
        <f>VLOOKUP(D1167,'#材料大全'!A:B,2,FALSE)</f>
        <v>勇者精华</v>
      </c>
      <c r="F1167" s="76">
        <f t="shared" si="7"/>
        <v>200</v>
      </c>
    </row>
    <row r="1168" spans="1:6">
      <c r="A1168" s="81"/>
      <c r="B1168" s="76">
        <v>3</v>
      </c>
      <c r="C1168" s="77" t="str">
        <f>IF(A1168="","",VLOOKUP(A1168,'#材料大全'!A:B,2,FALSE))</f>
        <v/>
      </c>
      <c r="D1168" s="79">
        <v>24006</v>
      </c>
      <c r="E1168" s="78" t="str">
        <f>VLOOKUP(D1168,'#材料大全'!A:B,2,FALSE)</f>
        <v>勇者精华</v>
      </c>
      <c r="F1168" s="76">
        <f t="shared" si="7"/>
        <v>450</v>
      </c>
    </row>
    <row r="1169" spans="1:6">
      <c r="A1169" s="81">
        <v>16103</v>
      </c>
      <c r="B1169" s="76">
        <v>2</v>
      </c>
      <c r="C1169" s="77" t="str">
        <f>IF(A1169="","",VLOOKUP(A1169,'#材料大全'!A:B,2,FALSE))</f>
        <v>天罚</v>
      </c>
      <c r="D1169" s="79">
        <v>24006</v>
      </c>
      <c r="E1169" s="78" t="str">
        <f>VLOOKUP(D1169,'#材料大全'!A:B,2,FALSE)</f>
        <v>勇者精华</v>
      </c>
      <c r="F1169" s="76">
        <f t="shared" si="7"/>
        <v>200</v>
      </c>
    </row>
    <row r="1170" spans="1:6">
      <c r="A1170" s="81"/>
      <c r="B1170" s="76">
        <v>3</v>
      </c>
      <c r="C1170" s="77" t="str">
        <f>IF(A1170="","",VLOOKUP(A1170,'#材料大全'!A:B,2,FALSE))</f>
        <v/>
      </c>
      <c r="D1170" s="79">
        <v>24006</v>
      </c>
      <c r="E1170" s="78" t="str">
        <f>VLOOKUP(D1170,'#材料大全'!A:B,2,FALSE)</f>
        <v>勇者精华</v>
      </c>
      <c r="F1170" s="76">
        <f t="shared" si="7"/>
        <v>450</v>
      </c>
    </row>
    <row r="1171" spans="1:6">
      <c r="A1171" s="81">
        <v>16104</v>
      </c>
      <c r="B1171" s="76">
        <v>2</v>
      </c>
      <c r="C1171" s="77" t="str">
        <f>IF(A1171="","",VLOOKUP(A1171,'#材料大全'!A:B,2,FALSE))</f>
        <v>审判之姿</v>
      </c>
      <c r="D1171" s="79">
        <v>24006</v>
      </c>
      <c r="E1171" s="78" t="str">
        <f>VLOOKUP(D1171,'#材料大全'!A:B,2,FALSE)</f>
        <v>勇者精华</v>
      </c>
      <c r="F1171" s="76">
        <f t="shared" si="7"/>
        <v>200</v>
      </c>
    </row>
    <row r="1172" spans="1:6">
      <c r="A1172" s="81"/>
      <c r="B1172" s="76">
        <v>3</v>
      </c>
      <c r="C1172" s="77" t="str">
        <f>IF(A1172="","",VLOOKUP(A1172,'#材料大全'!A:B,2,FALSE))</f>
        <v/>
      </c>
      <c r="D1172" s="79">
        <v>24006</v>
      </c>
      <c r="E1172" s="78" t="str">
        <f>VLOOKUP(D1172,'#材料大全'!A:B,2,FALSE)</f>
        <v>勇者精华</v>
      </c>
      <c r="F1172" s="76">
        <f t="shared" si="7"/>
        <v>450</v>
      </c>
    </row>
    <row r="1173" spans="1:6">
      <c r="A1173" s="81">
        <v>16105</v>
      </c>
      <c r="B1173" s="76">
        <v>2</v>
      </c>
      <c r="C1173" s="77" t="str">
        <f>IF(A1173="","",VLOOKUP(A1173,'#材料大全'!A:B,2,FALSE))</f>
        <v>堕落的步伐</v>
      </c>
      <c r="D1173" s="79">
        <v>24006</v>
      </c>
      <c r="E1173" s="78" t="str">
        <f>VLOOKUP(D1173,'#材料大全'!A:B,2,FALSE)</f>
        <v>勇者精华</v>
      </c>
      <c r="F1173" s="76">
        <f t="shared" si="7"/>
        <v>200</v>
      </c>
    </row>
    <row r="1174" spans="1:6">
      <c r="A1174" s="81"/>
      <c r="B1174" s="76">
        <v>3</v>
      </c>
      <c r="C1174" s="77" t="str">
        <f>IF(A1174="","",VLOOKUP(A1174,'#材料大全'!A:B,2,FALSE))</f>
        <v/>
      </c>
      <c r="D1174" s="79">
        <v>24006</v>
      </c>
      <c r="E1174" s="78" t="str">
        <f>VLOOKUP(D1174,'#材料大全'!A:B,2,FALSE)</f>
        <v>勇者精华</v>
      </c>
      <c r="F1174" s="76">
        <f t="shared" si="7"/>
        <v>450</v>
      </c>
    </row>
    <row r="1175" spans="1:6">
      <c r="A1175" s="81">
        <v>16106</v>
      </c>
      <c r="B1175" s="76">
        <v>2</v>
      </c>
      <c r="C1175" s="77" t="str">
        <f>IF(A1175="","",VLOOKUP(A1175,'#材料大全'!A:B,2,FALSE))</f>
        <v>疯狂的低语</v>
      </c>
      <c r="D1175" s="79">
        <v>24006</v>
      </c>
      <c r="E1175" s="78" t="str">
        <f>VLOOKUP(D1175,'#材料大全'!A:B,2,FALSE)</f>
        <v>勇者精华</v>
      </c>
      <c r="F1175" s="76">
        <f t="shared" si="7"/>
        <v>200</v>
      </c>
    </row>
    <row r="1176" spans="1:6">
      <c r="A1176" s="81"/>
      <c r="B1176" s="76">
        <v>3</v>
      </c>
      <c r="C1176" s="77" t="str">
        <f>IF(A1176="","",VLOOKUP(A1176,'#材料大全'!A:B,2,FALSE))</f>
        <v/>
      </c>
      <c r="D1176" s="79">
        <v>24006</v>
      </c>
      <c r="E1176" s="78" t="str">
        <f>VLOOKUP(D1176,'#材料大全'!A:B,2,FALSE)</f>
        <v>勇者精华</v>
      </c>
      <c r="F1176" s="76">
        <f t="shared" si="7"/>
        <v>450</v>
      </c>
    </row>
    <row r="1177" spans="1:6">
      <c r="A1177" s="81">
        <v>16107</v>
      </c>
      <c r="B1177" s="76">
        <v>2</v>
      </c>
      <c r="C1177" s="77" t="str">
        <f>IF(A1177="","",VLOOKUP(A1177,'#材料大全'!A:B,2,FALSE))</f>
        <v>祭司之证</v>
      </c>
      <c r="D1177" s="79">
        <v>24006</v>
      </c>
      <c r="E1177" s="78" t="str">
        <f>VLOOKUP(D1177,'#材料大全'!A:B,2,FALSE)</f>
        <v>勇者精华</v>
      </c>
      <c r="F1177" s="76">
        <f t="shared" si="7"/>
        <v>200</v>
      </c>
    </row>
    <row r="1178" spans="1:6">
      <c r="A1178" s="81"/>
      <c r="B1178" s="76">
        <v>3</v>
      </c>
      <c r="C1178" s="77" t="str">
        <f>IF(A1178="","",VLOOKUP(A1178,'#材料大全'!A:B,2,FALSE))</f>
        <v/>
      </c>
      <c r="D1178" s="79">
        <v>24006</v>
      </c>
      <c r="E1178" s="78" t="str">
        <f>VLOOKUP(D1178,'#材料大全'!A:B,2,FALSE)</f>
        <v>勇者精华</v>
      </c>
      <c r="F1178" s="76">
        <f t="shared" si="7"/>
        <v>450</v>
      </c>
    </row>
    <row r="1179" spans="1:6">
      <c r="A1179" s="81">
        <v>16108</v>
      </c>
      <c r="B1179" s="76">
        <v>2</v>
      </c>
      <c r="C1179" s="77" t="str">
        <f>IF(A1179="","",VLOOKUP(A1179,'#材料大全'!A:B,2,FALSE))</f>
        <v>理智束腕</v>
      </c>
      <c r="D1179" s="79">
        <v>24006</v>
      </c>
      <c r="E1179" s="78" t="str">
        <f>VLOOKUP(D1179,'#材料大全'!A:B,2,FALSE)</f>
        <v>勇者精华</v>
      </c>
      <c r="F1179" s="76">
        <f t="shared" si="7"/>
        <v>200</v>
      </c>
    </row>
    <row r="1180" spans="1:6">
      <c r="A1180" s="81"/>
      <c r="B1180" s="76">
        <v>3</v>
      </c>
      <c r="C1180" s="77" t="str">
        <f>IF(A1180="","",VLOOKUP(A1180,'#材料大全'!A:B,2,FALSE))</f>
        <v/>
      </c>
      <c r="D1180" s="79">
        <v>24006</v>
      </c>
      <c r="E1180" s="78" t="str">
        <f>VLOOKUP(D1180,'#材料大全'!A:B,2,FALSE)</f>
        <v>勇者精华</v>
      </c>
      <c r="F1180" s="76">
        <f t="shared" si="7"/>
        <v>450</v>
      </c>
    </row>
    <row r="1181" spans="1:6">
      <c r="A1181" s="81">
        <v>16109</v>
      </c>
      <c r="B1181" s="76">
        <v>2</v>
      </c>
      <c r="C1181" s="77" t="str">
        <f>IF(A1181="","",VLOOKUP(A1181,'#材料大全'!A:B,2,FALSE))</f>
        <v>无尽杀机面罩</v>
      </c>
      <c r="D1181" s="79">
        <v>24006</v>
      </c>
      <c r="E1181" s="78" t="str">
        <f>VLOOKUP(D1181,'#材料大全'!A:B,2,FALSE)</f>
        <v>勇者精华</v>
      </c>
      <c r="F1181" s="76">
        <f t="shared" si="7"/>
        <v>200</v>
      </c>
    </row>
    <row r="1182" spans="1:6">
      <c r="A1182" s="81"/>
      <c r="B1182" s="76">
        <v>3</v>
      </c>
      <c r="C1182" s="77" t="str">
        <f>IF(A1182="","",VLOOKUP(A1182,'#材料大全'!A:B,2,FALSE))</f>
        <v/>
      </c>
      <c r="D1182" s="79">
        <v>24006</v>
      </c>
      <c r="E1182" s="78" t="str">
        <f>VLOOKUP(D1182,'#材料大全'!A:B,2,FALSE)</f>
        <v>勇者精华</v>
      </c>
      <c r="F1182" s="76">
        <f t="shared" si="7"/>
        <v>450</v>
      </c>
    </row>
    <row r="1183" spans="1:6">
      <c r="A1183" s="81">
        <v>16110</v>
      </c>
      <c r="B1183" s="76">
        <v>2</v>
      </c>
      <c r="C1183" s="77" t="str">
        <f>IF(A1183="","",VLOOKUP(A1183,'#材料大全'!A:B,2,FALSE))</f>
        <v>无尽杀机胸甲</v>
      </c>
      <c r="D1183" s="79">
        <v>24006</v>
      </c>
      <c r="E1183" s="78" t="str">
        <f>VLOOKUP(D1183,'#材料大全'!A:B,2,FALSE)</f>
        <v>勇者精华</v>
      </c>
      <c r="F1183" s="76">
        <f t="shared" si="7"/>
        <v>200</v>
      </c>
    </row>
    <row r="1184" spans="1:6">
      <c r="A1184" s="81"/>
      <c r="B1184" s="76">
        <v>3</v>
      </c>
      <c r="C1184" s="77" t="str">
        <f>IF(A1184="","",VLOOKUP(A1184,'#材料大全'!A:B,2,FALSE))</f>
        <v/>
      </c>
      <c r="D1184" s="79">
        <v>24006</v>
      </c>
      <c r="E1184" s="78" t="str">
        <f>VLOOKUP(D1184,'#材料大全'!A:B,2,FALSE)</f>
        <v>勇者精华</v>
      </c>
      <c r="F1184" s="76">
        <f t="shared" si="7"/>
        <v>450</v>
      </c>
    </row>
    <row r="1185" spans="1:6">
      <c r="A1185" s="81">
        <v>16111</v>
      </c>
      <c r="B1185" s="76">
        <v>2</v>
      </c>
      <c r="C1185" s="77" t="str">
        <f>IF(A1185="","",VLOOKUP(A1185,'#材料大全'!A:B,2,FALSE))</f>
        <v>无尽杀机护腿</v>
      </c>
      <c r="D1185" s="79">
        <v>24006</v>
      </c>
      <c r="E1185" s="78" t="str">
        <f>VLOOKUP(D1185,'#材料大全'!A:B,2,FALSE)</f>
        <v>勇者精华</v>
      </c>
      <c r="F1185" s="76">
        <f t="shared" si="7"/>
        <v>200</v>
      </c>
    </row>
    <row r="1186" spans="1:6">
      <c r="A1186" s="81"/>
      <c r="B1186" s="76">
        <v>3</v>
      </c>
      <c r="C1186" s="77" t="str">
        <f>IF(A1186="","",VLOOKUP(A1186,'#材料大全'!A:B,2,FALSE))</f>
        <v/>
      </c>
      <c r="D1186" s="79">
        <v>24006</v>
      </c>
      <c r="E1186" s="78" t="str">
        <f>VLOOKUP(D1186,'#材料大全'!A:B,2,FALSE)</f>
        <v>勇者精华</v>
      </c>
      <c r="F1186" s="76">
        <f t="shared" si="7"/>
        <v>450</v>
      </c>
    </row>
    <row r="1187" spans="1:6">
      <c r="A1187" s="81">
        <v>16112</v>
      </c>
      <c r="B1187" s="81">
        <v>2</v>
      </c>
      <c r="C1187" s="77" t="str">
        <f>IF(A1187="","",VLOOKUP(A1187,'#材料大全'!A:B,2,FALSE))</f>
        <v>无尽杀机戒指</v>
      </c>
      <c r="D1187" s="79">
        <v>24006</v>
      </c>
      <c r="E1187" s="78" t="str">
        <f>VLOOKUP(D1187,'#材料大全'!A:B,2,FALSE)</f>
        <v>勇者精华</v>
      </c>
      <c r="F1187" s="76">
        <f t="shared" si="7"/>
        <v>200</v>
      </c>
    </row>
    <row r="1188" spans="1:6">
      <c r="A1188" s="81"/>
      <c r="B1188" s="81">
        <v>3</v>
      </c>
      <c r="C1188" s="77" t="str">
        <f>IF(A1188="","",VLOOKUP(A1188,'#材料大全'!A:B,2,FALSE))</f>
        <v/>
      </c>
      <c r="D1188" s="79">
        <v>24006</v>
      </c>
      <c r="E1188" s="78" t="str">
        <f>VLOOKUP(D1188,'#材料大全'!A:B,2,FALSE)</f>
        <v>勇者精华</v>
      </c>
      <c r="F1188" s="76">
        <f t="shared" si="7"/>
        <v>450</v>
      </c>
    </row>
    <row r="1189" spans="1:6">
      <c r="A1189" s="81">
        <v>16113</v>
      </c>
      <c r="B1189" s="76">
        <v>2</v>
      </c>
      <c r="C1189" s="77" t="str">
        <f>IF(A1189="","",VLOOKUP(A1189,'#材料大全'!A:B,2,FALSE))</f>
        <v>无尽杀机项链</v>
      </c>
      <c r="D1189" s="79">
        <v>24006</v>
      </c>
      <c r="E1189" s="78" t="str">
        <f>VLOOKUP(D1189,'#材料大全'!A:B,2,FALSE)</f>
        <v>勇者精华</v>
      </c>
      <c r="F1189" s="76">
        <f t="shared" si="7"/>
        <v>200</v>
      </c>
    </row>
    <row r="1190" spans="1:6">
      <c r="A1190" s="81"/>
      <c r="B1190" s="76">
        <v>3</v>
      </c>
      <c r="C1190" s="77" t="str">
        <f>IF(A1190="","",VLOOKUP(A1190,'#材料大全'!A:B,2,FALSE))</f>
        <v/>
      </c>
      <c r="D1190" s="79">
        <v>24006</v>
      </c>
      <c r="E1190" s="78" t="str">
        <f>VLOOKUP(D1190,'#材料大全'!A:B,2,FALSE)</f>
        <v>勇者精华</v>
      </c>
      <c r="F1190" s="76">
        <f t="shared" si="7"/>
        <v>450</v>
      </c>
    </row>
    <row r="1191" spans="1:6">
      <c r="A1191" s="81">
        <v>16114</v>
      </c>
      <c r="B1191" s="76">
        <v>2</v>
      </c>
      <c r="C1191" s="77" t="str">
        <f>IF(A1191="","",VLOOKUP(A1191,'#材料大全'!A:B,2,FALSE))</f>
        <v>无尽杀机手镯</v>
      </c>
      <c r="D1191" s="79">
        <v>24006</v>
      </c>
      <c r="E1191" s="78" t="str">
        <f>VLOOKUP(D1191,'#材料大全'!A:B,2,FALSE)</f>
        <v>勇者精华</v>
      </c>
      <c r="F1191" s="76">
        <f t="shared" si="7"/>
        <v>200</v>
      </c>
    </row>
    <row r="1192" spans="1:6">
      <c r="A1192" s="81"/>
      <c r="B1192" s="76">
        <v>3</v>
      </c>
      <c r="C1192" s="77" t="str">
        <f>IF(A1192="","",VLOOKUP(A1192,'#材料大全'!A:B,2,FALSE))</f>
        <v/>
      </c>
      <c r="D1192" s="79">
        <v>24006</v>
      </c>
      <c r="E1192" s="78" t="str">
        <f>VLOOKUP(D1192,'#材料大全'!A:B,2,FALSE)</f>
        <v>勇者精华</v>
      </c>
      <c r="F1192" s="76">
        <f t="shared" si="7"/>
        <v>450</v>
      </c>
    </row>
    <row r="1193" spans="1:6">
      <c r="A1193" s="81">
        <v>16115</v>
      </c>
      <c r="B1193" s="76">
        <v>2</v>
      </c>
      <c r="C1193" s="77" t="str">
        <f>IF(A1193="","",VLOOKUP(A1193,'#材料大全'!A:B,2,FALSE))</f>
        <v>地狱之眼</v>
      </c>
      <c r="D1193" s="79">
        <v>24006</v>
      </c>
      <c r="E1193" s="78" t="str">
        <f>VLOOKUP(D1193,'#材料大全'!A:B,2,FALSE)</f>
        <v>勇者精华</v>
      </c>
      <c r="F1193" s="76">
        <f t="shared" si="7"/>
        <v>200</v>
      </c>
    </row>
    <row r="1194" spans="1:6">
      <c r="A1194" s="81"/>
      <c r="B1194" s="76">
        <v>3</v>
      </c>
      <c r="C1194" s="77" t="str">
        <f>IF(A1194="","",VLOOKUP(A1194,'#材料大全'!A:B,2,FALSE))</f>
        <v/>
      </c>
      <c r="D1194" s="79">
        <v>24006</v>
      </c>
      <c r="E1194" s="78" t="str">
        <f>VLOOKUP(D1194,'#材料大全'!A:B,2,FALSE)</f>
        <v>勇者精华</v>
      </c>
      <c r="F1194" s="76">
        <f t="shared" si="7"/>
        <v>450</v>
      </c>
    </row>
    <row r="1195" spans="1:6">
      <c r="A1195" s="81">
        <v>16116</v>
      </c>
      <c r="B1195" s="76">
        <v>2</v>
      </c>
      <c r="C1195" s="77" t="str">
        <f>IF(A1195="","",VLOOKUP(A1195,'#材料大全'!A:B,2,FALSE))</f>
        <v>地狱之缚</v>
      </c>
      <c r="D1195" s="79">
        <v>24006</v>
      </c>
      <c r="E1195" s="78" t="str">
        <f>VLOOKUP(D1195,'#材料大全'!A:B,2,FALSE)</f>
        <v>勇者精华</v>
      </c>
      <c r="F1195" s="76">
        <f t="shared" si="7"/>
        <v>200</v>
      </c>
    </row>
    <row r="1196" spans="1:6">
      <c r="A1196" s="81"/>
      <c r="B1196" s="76">
        <v>3</v>
      </c>
      <c r="C1196" s="77" t="str">
        <f>IF(A1196="","",VLOOKUP(A1196,'#材料大全'!A:B,2,FALSE))</f>
        <v/>
      </c>
      <c r="D1196" s="79">
        <v>24006</v>
      </c>
      <c r="E1196" s="78" t="str">
        <f>VLOOKUP(D1196,'#材料大全'!A:B,2,FALSE)</f>
        <v>勇者精华</v>
      </c>
      <c r="F1196" s="76">
        <f t="shared" si="7"/>
        <v>450</v>
      </c>
    </row>
    <row r="1197" spans="1:6">
      <c r="A1197" s="81">
        <v>16117</v>
      </c>
      <c r="B1197" s="76">
        <v>2</v>
      </c>
      <c r="C1197" s="77" t="str">
        <f>IF(A1197="","",VLOOKUP(A1197,'#材料大全'!A:B,2,FALSE))</f>
        <v>地狱之速</v>
      </c>
      <c r="D1197" s="79">
        <v>24006</v>
      </c>
      <c r="E1197" s="78" t="str">
        <f>VLOOKUP(D1197,'#材料大全'!A:B,2,FALSE)</f>
        <v>勇者精华</v>
      </c>
      <c r="F1197" s="76">
        <f t="shared" si="7"/>
        <v>200</v>
      </c>
    </row>
    <row r="1198" spans="1:6">
      <c r="A1198" s="81"/>
      <c r="B1198" s="76">
        <v>3</v>
      </c>
      <c r="C1198" s="77" t="str">
        <f>IF(A1198="","",VLOOKUP(A1198,'#材料大全'!A:B,2,FALSE))</f>
        <v/>
      </c>
      <c r="D1198" s="79">
        <v>24006</v>
      </c>
      <c r="E1198" s="78" t="str">
        <f>VLOOKUP(D1198,'#材料大全'!A:B,2,FALSE)</f>
        <v>勇者精华</v>
      </c>
      <c r="F1198" s="76">
        <f t="shared" si="7"/>
        <v>450</v>
      </c>
    </row>
    <row r="1199" spans="1:6">
      <c r="A1199" s="81">
        <v>16118</v>
      </c>
      <c r="B1199" s="76">
        <v>2</v>
      </c>
      <c r="C1199" s="77" t="str">
        <f>IF(A1199="","",VLOOKUP(A1199,'#材料大全'!A:B,2,FALSE))</f>
        <v>地狱炎金指环</v>
      </c>
      <c r="D1199" s="79">
        <v>24006</v>
      </c>
      <c r="E1199" s="78" t="str">
        <f>VLOOKUP(D1199,'#材料大全'!A:B,2,FALSE)</f>
        <v>勇者精华</v>
      </c>
      <c r="F1199" s="76">
        <f t="shared" si="7"/>
        <v>200</v>
      </c>
    </row>
    <row r="1200" spans="1:6">
      <c r="A1200" s="81"/>
      <c r="B1200" s="76">
        <v>3</v>
      </c>
      <c r="C1200" s="77" t="str">
        <f>IF(A1200="","",VLOOKUP(A1200,'#材料大全'!A:B,2,FALSE))</f>
        <v/>
      </c>
      <c r="D1200" s="79">
        <v>24006</v>
      </c>
      <c r="E1200" s="78" t="str">
        <f>VLOOKUP(D1200,'#材料大全'!A:B,2,FALSE)</f>
        <v>勇者精华</v>
      </c>
      <c r="F1200" s="76">
        <f t="shared" si="7"/>
        <v>450</v>
      </c>
    </row>
    <row r="1201" spans="1:6">
      <c r="A1201" s="81">
        <v>16119</v>
      </c>
      <c r="B1201" s="76">
        <v>2</v>
      </c>
      <c r="C1201" s="77" t="str">
        <f>IF(A1201="","",VLOOKUP(A1201,'#材料大全'!A:B,2,FALSE))</f>
        <v>地狱大门钥匙</v>
      </c>
      <c r="D1201" s="79">
        <v>24006</v>
      </c>
      <c r="E1201" s="78" t="str">
        <f>VLOOKUP(D1201,'#材料大全'!A:B,2,FALSE)</f>
        <v>勇者精华</v>
      </c>
      <c r="F1201" s="76">
        <f t="shared" si="7"/>
        <v>200</v>
      </c>
    </row>
    <row r="1202" spans="1:6">
      <c r="A1202" s="81"/>
      <c r="B1202" s="76">
        <v>3</v>
      </c>
      <c r="C1202" s="77" t="str">
        <f>IF(A1202="","",VLOOKUP(A1202,'#材料大全'!A:B,2,FALSE))</f>
        <v/>
      </c>
      <c r="D1202" s="79">
        <v>24006</v>
      </c>
      <c r="E1202" s="78" t="str">
        <f>VLOOKUP(D1202,'#材料大全'!A:B,2,FALSE)</f>
        <v>勇者精华</v>
      </c>
      <c r="F1202" s="76">
        <f t="shared" si="7"/>
        <v>450</v>
      </c>
    </row>
    <row r="1203" spans="1:6">
      <c r="A1203" s="81">
        <v>16120</v>
      </c>
      <c r="B1203" s="76">
        <v>2</v>
      </c>
      <c r="C1203" s="77" t="str">
        <f>IF(A1203="","",VLOOKUP(A1203,'#材料大全'!A:B,2,FALSE))</f>
        <v>地狱锁链</v>
      </c>
      <c r="D1203" s="79">
        <v>24006</v>
      </c>
      <c r="E1203" s="78" t="str">
        <f>VLOOKUP(D1203,'#材料大全'!A:B,2,FALSE)</f>
        <v>勇者精华</v>
      </c>
      <c r="F1203" s="76">
        <f t="shared" si="7"/>
        <v>200</v>
      </c>
    </row>
    <row r="1204" spans="1:6">
      <c r="A1204" s="81"/>
      <c r="B1204" s="76">
        <v>3</v>
      </c>
      <c r="C1204" s="77" t="str">
        <f>IF(A1204="","",VLOOKUP(A1204,'#材料大全'!A:B,2,FALSE))</f>
        <v/>
      </c>
      <c r="D1204" s="79">
        <v>24006</v>
      </c>
      <c r="E1204" s="78" t="str">
        <f>VLOOKUP(D1204,'#材料大全'!A:B,2,FALSE)</f>
        <v>勇者精华</v>
      </c>
      <c r="F1204" s="76">
        <f t="shared" si="7"/>
        <v>450</v>
      </c>
    </row>
    <row r="1205" spans="1:6">
      <c r="A1205" s="81">
        <v>16121</v>
      </c>
      <c r="B1205" s="76">
        <v>2</v>
      </c>
      <c r="C1205" s="77" t="str">
        <f>IF(A1205="","",VLOOKUP(A1205,'#材料大全'!A:B,2,FALSE))</f>
        <v>虚无面具</v>
      </c>
      <c r="D1205" s="79">
        <v>24006</v>
      </c>
      <c r="E1205" s="78" t="str">
        <f>VLOOKUP(D1205,'#材料大全'!A:B,2,FALSE)</f>
        <v>勇者精华</v>
      </c>
      <c r="F1205" s="76">
        <f t="shared" si="7"/>
        <v>200</v>
      </c>
    </row>
    <row r="1206" spans="1:6">
      <c r="A1206" s="81"/>
      <c r="B1206" s="76">
        <v>3</v>
      </c>
      <c r="C1206" s="77" t="str">
        <f>IF(A1206="","",VLOOKUP(A1206,'#材料大全'!A:B,2,FALSE))</f>
        <v/>
      </c>
      <c r="D1206" s="79">
        <v>24006</v>
      </c>
      <c r="E1206" s="78" t="str">
        <f>VLOOKUP(D1206,'#材料大全'!A:B,2,FALSE)</f>
        <v>勇者精华</v>
      </c>
      <c r="F1206" s="76">
        <f t="shared" si="7"/>
        <v>450</v>
      </c>
    </row>
    <row r="1207" spans="1:6">
      <c r="A1207" s="81">
        <v>16122</v>
      </c>
      <c r="B1207" s="76">
        <v>2</v>
      </c>
      <c r="C1207" s="77" t="str">
        <f>IF(A1207="","",VLOOKUP(A1207,'#材料大全'!A:B,2,FALSE))</f>
        <v>鲜血伪装</v>
      </c>
      <c r="D1207" s="79">
        <v>24006</v>
      </c>
      <c r="E1207" s="78" t="str">
        <f>VLOOKUP(D1207,'#材料大全'!A:B,2,FALSE)</f>
        <v>勇者精华</v>
      </c>
      <c r="F1207" s="76">
        <f t="shared" si="7"/>
        <v>200</v>
      </c>
    </row>
    <row r="1208" spans="1:6">
      <c r="A1208" s="81"/>
      <c r="B1208" s="76">
        <v>3</v>
      </c>
      <c r="C1208" s="77" t="str">
        <f>IF(A1208="","",VLOOKUP(A1208,'#材料大全'!A:B,2,FALSE))</f>
        <v/>
      </c>
      <c r="D1208" s="79">
        <v>24006</v>
      </c>
      <c r="E1208" s="78" t="str">
        <f>VLOOKUP(D1208,'#材料大全'!A:B,2,FALSE)</f>
        <v>勇者精华</v>
      </c>
      <c r="F1208" s="76">
        <f t="shared" si="7"/>
        <v>450</v>
      </c>
    </row>
    <row r="1209" spans="1:6">
      <c r="A1209" s="81">
        <v>16123</v>
      </c>
      <c r="B1209" s="76">
        <v>2</v>
      </c>
      <c r="C1209" s="77" t="str">
        <f>IF(A1209="","",VLOOKUP(A1209,'#材料大全'!A:B,2,FALSE))</f>
        <v>静谧</v>
      </c>
      <c r="D1209" s="79">
        <v>24006</v>
      </c>
      <c r="E1209" s="78" t="str">
        <f>VLOOKUP(D1209,'#材料大全'!A:B,2,FALSE)</f>
        <v>勇者精华</v>
      </c>
      <c r="F1209" s="76">
        <f t="shared" si="7"/>
        <v>200</v>
      </c>
    </row>
    <row r="1210" spans="1:6">
      <c r="A1210" s="81"/>
      <c r="B1210" s="76">
        <v>3</v>
      </c>
      <c r="C1210" s="77" t="str">
        <f>IF(A1210="","",VLOOKUP(A1210,'#材料大全'!A:B,2,FALSE))</f>
        <v/>
      </c>
      <c r="D1210" s="79">
        <v>24006</v>
      </c>
      <c r="E1210" s="78" t="str">
        <f>VLOOKUP(D1210,'#材料大全'!A:B,2,FALSE)</f>
        <v>勇者精华</v>
      </c>
      <c r="F1210" s="76">
        <f t="shared" si="7"/>
        <v>450</v>
      </c>
    </row>
    <row r="1211" spans="1:6">
      <c r="A1211" s="81">
        <v>16124</v>
      </c>
      <c r="B1211" s="76">
        <v>2</v>
      </c>
      <c r="C1211" s="77" t="str">
        <f>IF(A1211="","",VLOOKUP(A1211,'#材料大全'!A:B,2,FALSE))</f>
        <v>轮回灌注</v>
      </c>
      <c r="D1211" s="79">
        <v>24006</v>
      </c>
      <c r="E1211" s="78" t="str">
        <f>VLOOKUP(D1211,'#材料大全'!A:B,2,FALSE)</f>
        <v>勇者精华</v>
      </c>
      <c r="F1211" s="76">
        <f t="shared" si="7"/>
        <v>200</v>
      </c>
    </row>
    <row r="1212" spans="1:6">
      <c r="A1212" s="81"/>
      <c r="B1212" s="76">
        <v>3</v>
      </c>
      <c r="C1212" s="77" t="str">
        <f>IF(A1212="","",VLOOKUP(A1212,'#材料大全'!A:B,2,FALSE))</f>
        <v/>
      </c>
      <c r="D1212" s="79">
        <v>24006</v>
      </c>
      <c r="E1212" s="78" t="str">
        <f>VLOOKUP(D1212,'#材料大全'!A:B,2,FALSE)</f>
        <v>勇者精华</v>
      </c>
      <c r="F1212" s="76">
        <f t="shared" si="7"/>
        <v>450</v>
      </c>
    </row>
    <row r="1213" spans="1:6">
      <c r="A1213" s="81">
        <v>16125</v>
      </c>
      <c r="B1213" s="76">
        <v>2</v>
      </c>
      <c r="C1213" s="77" t="str">
        <f>IF(A1213="","",VLOOKUP(A1213,'#材料大全'!A:B,2,FALSE))</f>
        <v>限刻的十字架</v>
      </c>
      <c r="D1213" s="79">
        <v>24006</v>
      </c>
      <c r="E1213" s="78" t="str">
        <f>VLOOKUP(D1213,'#材料大全'!A:B,2,FALSE)</f>
        <v>勇者精华</v>
      </c>
      <c r="F1213" s="76">
        <f t="shared" si="7"/>
        <v>200</v>
      </c>
    </row>
    <row r="1214" spans="1:6">
      <c r="A1214" s="81"/>
      <c r="B1214" s="76">
        <v>3</v>
      </c>
      <c r="C1214" s="77" t="str">
        <f>IF(A1214="","",VLOOKUP(A1214,'#材料大全'!A:B,2,FALSE))</f>
        <v/>
      </c>
      <c r="D1214" s="79">
        <v>24006</v>
      </c>
      <c r="E1214" s="78" t="str">
        <f>VLOOKUP(D1214,'#材料大全'!A:B,2,FALSE)</f>
        <v>勇者精华</v>
      </c>
      <c r="F1214" s="76">
        <f t="shared" si="7"/>
        <v>450</v>
      </c>
    </row>
    <row r="1215" spans="1:6">
      <c r="A1215" s="81">
        <v>16126</v>
      </c>
      <c r="B1215" s="76">
        <v>2</v>
      </c>
      <c r="C1215" s="77" t="str">
        <f>IF(A1215="","",VLOOKUP(A1215,'#材料大全'!A:B,2,FALSE))</f>
        <v>咒腕</v>
      </c>
      <c r="D1215" s="79">
        <v>24006</v>
      </c>
      <c r="E1215" s="78" t="str">
        <f>VLOOKUP(D1215,'#材料大全'!A:B,2,FALSE)</f>
        <v>勇者精华</v>
      </c>
      <c r="F1215" s="76">
        <f t="shared" si="7"/>
        <v>200</v>
      </c>
    </row>
    <row r="1216" spans="1:6">
      <c r="A1216" s="81"/>
      <c r="B1216" s="76">
        <v>3</v>
      </c>
      <c r="C1216" s="77" t="str">
        <f>IF(A1216="","",VLOOKUP(A1216,'#材料大全'!A:B,2,FALSE))</f>
        <v/>
      </c>
      <c r="D1216" s="79">
        <v>24006</v>
      </c>
      <c r="E1216" s="78" t="str">
        <f>VLOOKUP(D1216,'#材料大全'!A:B,2,FALSE)</f>
        <v>勇者精华</v>
      </c>
      <c r="F1216" s="76">
        <f t="shared" si="7"/>
        <v>450</v>
      </c>
    </row>
    <row r="1217" spans="1:6">
      <c r="A1217" s="81">
        <v>16127</v>
      </c>
      <c r="B1217" s="76">
        <v>2</v>
      </c>
      <c r="C1217" s="77" t="str">
        <f>IF(A1217="","",VLOOKUP(A1217,'#材料大全'!A:B,2,FALSE))</f>
        <v>亡魂的惊悚</v>
      </c>
      <c r="D1217" s="79">
        <v>24006</v>
      </c>
      <c r="E1217" s="78" t="str">
        <f>VLOOKUP(D1217,'#材料大全'!A:B,2,FALSE)</f>
        <v>勇者精华</v>
      </c>
      <c r="F1217" s="76">
        <f t="shared" si="7"/>
        <v>200</v>
      </c>
    </row>
    <row r="1218" spans="1:6">
      <c r="A1218" s="81"/>
      <c r="B1218" s="76">
        <v>3</v>
      </c>
      <c r="C1218" s="77" t="str">
        <f>IF(A1218="","",VLOOKUP(A1218,'#材料大全'!A:B,2,FALSE))</f>
        <v/>
      </c>
      <c r="D1218" s="79">
        <v>24006</v>
      </c>
      <c r="E1218" s="78" t="str">
        <f>VLOOKUP(D1218,'#材料大全'!A:B,2,FALSE)</f>
        <v>勇者精华</v>
      </c>
      <c r="F1218" s="76">
        <f t="shared" si="7"/>
        <v>450</v>
      </c>
    </row>
    <row r="1219" spans="1:6">
      <c r="A1219" s="81">
        <v>16128</v>
      </c>
      <c r="B1219" s="81">
        <v>2</v>
      </c>
      <c r="C1219" s="77" t="str">
        <f>IF(A1219="","",VLOOKUP(A1219,'#材料大全'!A:B,2,FALSE))</f>
        <v>亡魂的欺凌</v>
      </c>
      <c r="D1219" s="79">
        <v>24006</v>
      </c>
      <c r="E1219" s="78" t="str">
        <f>VLOOKUP(D1219,'#材料大全'!A:B,2,FALSE)</f>
        <v>勇者精华</v>
      </c>
      <c r="F1219" s="76">
        <f t="shared" si="7"/>
        <v>200</v>
      </c>
    </row>
    <row r="1220" spans="1:6">
      <c r="A1220" s="81"/>
      <c r="B1220" s="81">
        <v>3</v>
      </c>
      <c r="C1220" s="77" t="str">
        <f>IF(A1220="","",VLOOKUP(A1220,'#材料大全'!A:B,2,FALSE))</f>
        <v/>
      </c>
      <c r="D1220" s="79">
        <v>24006</v>
      </c>
      <c r="E1220" s="78" t="str">
        <f>VLOOKUP(D1220,'#材料大全'!A:B,2,FALSE)</f>
        <v>勇者精华</v>
      </c>
      <c r="F1220" s="76">
        <f t="shared" si="7"/>
        <v>450</v>
      </c>
    </row>
    <row r="1221" spans="1:6">
      <c r="A1221" s="81">
        <v>16129</v>
      </c>
      <c r="B1221" s="76">
        <v>2</v>
      </c>
      <c r="C1221" s="77" t="str">
        <f>IF(A1221="","",VLOOKUP(A1221,'#材料大全'!A:B,2,FALSE))</f>
        <v>亡魂的纠缠</v>
      </c>
      <c r="D1221" s="79">
        <v>24006</v>
      </c>
      <c r="E1221" s="78" t="str">
        <f>VLOOKUP(D1221,'#材料大全'!A:B,2,FALSE)</f>
        <v>勇者精华</v>
      </c>
      <c r="F1221" s="76">
        <f t="shared" si="7"/>
        <v>200</v>
      </c>
    </row>
    <row r="1222" spans="1:6">
      <c r="A1222" s="81"/>
      <c r="B1222" s="76">
        <v>3</v>
      </c>
      <c r="C1222" s="77" t="str">
        <f>IF(A1222="","",VLOOKUP(A1222,'#材料大全'!A:B,2,FALSE))</f>
        <v/>
      </c>
      <c r="D1222" s="79">
        <v>24006</v>
      </c>
      <c r="E1222" s="78" t="str">
        <f>VLOOKUP(D1222,'#材料大全'!A:B,2,FALSE)</f>
        <v>勇者精华</v>
      </c>
      <c r="F1222" s="76">
        <f t="shared" si="7"/>
        <v>450</v>
      </c>
    </row>
    <row r="1223" spans="1:6">
      <c r="A1223" s="81">
        <v>16130</v>
      </c>
      <c r="B1223" s="76">
        <v>2</v>
      </c>
      <c r="C1223" s="77" t="str">
        <f>IF(A1223="","",VLOOKUP(A1223,'#材料大全'!A:B,2,FALSE))</f>
        <v>亡魂的回响</v>
      </c>
      <c r="D1223" s="79">
        <v>24006</v>
      </c>
      <c r="E1223" s="78" t="str">
        <f>VLOOKUP(D1223,'#材料大全'!A:B,2,FALSE)</f>
        <v>勇者精华</v>
      </c>
      <c r="F1223" s="76">
        <f t="shared" si="7"/>
        <v>200</v>
      </c>
    </row>
    <row r="1224" spans="1:6">
      <c r="A1224" s="81"/>
      <c r="B1224" s="76">
        <v>3</v>
      </c>
      <c r="C1224" s="77" t="str">
        <f>IF(A1224="","",VLOOKUP(A1224,'#材料大全'!A:B,2,FALSE))</f>
        <v/>
      </c>
      <c r="D1224" s="79">
        <v>24006</v>
      </c>
      <c r="E1224" s="78" t="str">
        <f>VLOOKUP(D1224,'#材料大全'!A:B,2,FALSE)</f>
        <v>勇者精华</v>
      </c>
      <c r="F1224" s="76">
        <f t="shared" si="7"/>
        <v>450</v>
      </c>
    </row>
    <row r="1225" spans="1:6">
      <c r="A1225" s="81">
        <v>16131</v>
      </c>
      <c r="B1225" s="76">
        <v>2</v>
      </c>
      <c r="C1225" s="77" t="str">
        <f>IF(A1225="","",VLOOKUP(A1225,'#材料大全'!A:B,2,FALSE))</f>
        <v>亡魂的束缚</v>
      </c>
      <c r="D1225" s="79">
        <v>24006</v>
      </c>
      <c r="E1225" s="78" t="str">
        <f>VLOOKUP(D1225,'#材料大全'!A:B,2,FALSE)</f>
        <v>勇者精华</v>
      </c>
      <c r="F1225" s="76">
        <f t="shared" si="7"/>
        <v>200</v>
      </c>
    </row>
    <row r="1226" spans="1:6">
      <c r="A1226" s="81"/>
      <c r="B1226" s="76">
        <v>3</v>
      </c>
      <c r="C1226" s="77" t="str">
        <f>IF(A1226="","",VLOOKUP(A1226,'#材料大全'!A:B,2,FALSE))</f>
        <v/>
      </c>
      <c r="D1226" s="79">
        <v>24006</v>
      </c>
      <c r="E1226" s="78" t="str">
        <f>VLOOKUP(D1226,'#材料大全'!A:B,2,FALSE)</f>
        <v>勇者精华</v>
      </c>
      <c r="F1226" s="76">
        <f t="shared" si="7"/>
        <v>450</v>
      </c>
    </row>
    <row r="1227" spans="1:6">
      <c r="A1227" s="81">
        <v>16132</v>
      </c>
      <c r="B1227" s="76">
        <v>2</v>
      </c>
      <c r="C1227" s="77" t="str">
        <f>IF(A1227="","",VLOOKUP(A1227,'#材料大全'!A:B,2,FALSE))</f>
        <v>亡魂的诡诈</v>
      </c>
      <c r="D1227" s="79">
        <v>24006</v>
      </c>
      <c r="E1227" s="78" t="str">
        <f>VLOOKUP(D1227,'#材料大全'!A:B,2,FALSE)</f>
        <v>勇者精华</v>
      </c>
      <c r="F1227" s="76">
        <f t="shared" si="7"/>
        <v>200</v>
      </c>
    </row>
    <row r="1228" spans="1:6">
      <c r="A1228" s="81"/>
      <c r="B1228" s="76">
        <v>3</v>
      </c>
      <c r="C1228" s="77" t="str">
        <f>IF(A1228="","",VLOOKUP(A1228,'#材料大全'!A:B,2,FALSE))</f>
        <v/>
      </c>
      <c r="D1228" s="79">
        <v>24006</v>
      </c>
      <c r="E1228" s="78" t="str">
        <f>VLOOKUP(D1228,'#材料大全'!A:B,2,FALSE)</f>
        <v>勇者精华</v>
      </c>
      <c r="F1228" s="76">
        <f t="shared" si="7"/>
        <v>450</v>
      </c>
    </row>
    <row r="1229" spans="1:6">
      <c r="A1229" s="81">
        <v>16133</v>
      </c>
      <c r="B1229" s="76">
        <v>2</v>
      </c>
      <c r="C1229" s="77" t="str">
        <f>IF(A1229="","",VLOOKUP(A1229,'#材料大全'!A:B,2,FALSE))</f>
        <v>教徒巫帽</v>
      </c>
      <c r="D1229" s="79">
        <v>24006</v>
      </c>
      <c r="E1229" s="78" t="str">
        <f>VLOOKUP(D1229,'#材料大全'!A:B,2,FALSE)</f>
        <v>勇者精华</v>
      </c>
      <c r="F1229" s="76">
        <f t="shared" ref="F1229:F1292" si="8">F1227</f>
        <v>200</v>
      </c>
    </row>
    <row r="1230" spans="1:6">
      <c r="A1230" s="81"/>
      <c r="B1230" s="76">
        <v>3</v>
      </c>
      <c r="C1230" s="77" t="str">
        <f>IF(A1230="","",VLOOKUP(A1230,'#材料大全'!A:B,2,FALSE))</f>
        <v/>
      </c>
      <c r="D1230" s="79">
        <v>24006</v>
      </c>
      <c r="E1230" s="78" t="str">
        <f>VLOOKUP(D1230,'#材料大全'!A:B,2,FALSE)</f>
        <v>勇者精华</v>
      </c>
      <c r="F1230" s="76">
        <f t="shared" si="8"/>
        <v>450</v>
      </c>
    </row>
    <row r="1231" spans="1:6">
      <c r="A1231" s="81">
        <v>16134</v>
      </c>
      <c r="B1231" s="76">
        <v>2</v>
      </c>
      <c r="C1231" s="77" t="str">
        <f>IF(A1231="","",VLOOKUP(A1231,'#材料大全'!A:B,2,FALSE))</f>
        <v>教徒长袍</v>
      </c>
      <c r="D1231" s="79">
        <v>24006</v>
      </c>
      <c r="E1231" s="78" t="str">
        <f>VLOOKUP(D1231,'#材料大全'!A:B,2,FALSE)</f>
        <v>勇者精华</v>
      </c>
      <c r="F1231" s="76">
        <f t="shared" si="8"/>
        <v>200</v>
      </c>
    </row>
    <row r="1232" spans="1:6">
      <c r="A1232" s="81"/>
      <c r="B1232" s="76">
        <v>3</v>
      </c>
      <c r="C1232" s="77" t="str">
        <f>IF(A1232="","",VLOOKUP(A1232,'#材料大全'!A:B,2,FALSE))</f>
        <v/>
      </c>
      <c r="D1232" s="79">
        <v>24006</v>
      </c>
      <c r="E1232" s="78" t="str">
        <f>VLOOKUP(D1232,'#材料大全'!A:B,2,FALSE)</f>
        <v>勇者精华</v>
      </c>
      <c r="F1232" s="76">
        <f t="shared" si="8"/>
        <v>450</v>
      </c>
    </row>
    <row r="1233" spans="1:6">
      <c r="A1233" s="81">
        <v>16135</v>
      </c>
      <c r="B1233" s="76">
        <v>2</v>
      </c>
      <c r="C1233" s="77" t="str">
        <f>IF(A1233="","",VLOOKUP(A1233,'#材料大全'!A:B,2,FALSE))</f>
        <v>教徒皮靴</v>
      </c>
      <c r="D1233" s="79">
        <v>24006</v>
      </c>
      <c r="E1233" s="78" t="str">
        <f>VLOOKUP(D1233,'#材料大全'!A:B,2,FALSE)</f>
        <v>勇者精华</v>
      </c>
      <c r="F1233" s="76">
        <f t="shared" si="8"/>
        <v>200</v>
      </c>
    </row>
    <row r="1234" spans="1:6">
      <c r="A1234" s="81"/>
      <c r="B1234" s="76">
        <v>3</v>
      </c>
      <c r="C1234" s="77" t="str">
        <f>IF(A1234="","",VLOOKUP(A1234,'#材料大全'!A:B,2,FALSE))</f>
        <v/>
      </c>
      <c r="D1234" s="79">
        <v>24006</v>
      </c>
      <c r="E1234" s="78" t="str">
        <f>VLOOKUP(D1234,'#材料大全'!A:B,2,FALSE)</f>
        <v>勇者精华</v>
      </c>
      <c r="F1234" s="76">
        <f t="shared" si="8"/>
        <v>450</v>
      </c>
    </row>
    <row r="1235" spans="1:6">
      <c r="A1235" s="81">
        <v>16136</v>
      </c>
      <c r="B1235" s="76">
        <v>2</v>
      </c>
      <c r="C1235" s="77" t="str">
        <f>IF(A1235="","",VLOOKUP(A1235,'#材料大全'!A:B,2,FALSE))</f>
        <v>教徒印记</v>
      </c>
      <c r="D1235" s="79">
        <v>24006</v>
      </c>
      <c r="E1235" s="78" t="str">
        <f>VLOOKUP(D1235,'#材料大全'!A:B,2,FALSE)</f>
        <v>勇者精华</v>
      </c>
      <c r="F1235" s="76">
        <f t="shared" si="8"/>
        <v>200</v>
      </c>
    </row>
    <row r="1236" spans="1:6">
      <c r="A1236" s="81"/>
      <c r="B1236" s="76">
        <v>3</v>
      </c>
      <c r="C1236" s="77" t="str">
        <f>IF(A1236="","",VLOOKUP(A1236,'#材料大全'!A:B,2,FALSE))</f>
        <v/>
      </c>
      <c r="D1236" s="79">
        <v>24006</v>
      </c>
      <c r="E1236" s="78" t="str">
        <f>VLOOKUP(D1236,'#材料大全'!A:B,2,FALSE)</f>
        <v>勇者精华</v>
      </c>
      <c r="F1236" s="76">
        <f t="shared" si="8"/>
        <v>450</v>
      </c>
    </row>
    <row r="1237" spans="1:6">
      <c r="A1237" s="81">
        <v>16137</v>
      </c>
      <c r="B1237" s="76">
        <v>2</v>
      </c>
      <c r="C1237" s="77" t="str">
        <f>IF(A1237="","",VLOOKUP(A1237,'#材料大全'!A:B,2,FALSE))</f>
        <v>教徒十字</v>
      </c>
      <c r="D1237" s="79">
        <v>24006</v>
      </c>
      <c r="E1237" s="78" t="str">
        <f>VLOOKUP(D1237,'#材料大全'!A:B,2,FALSE)</f>
        <v>勇者精华</v>
      </c>
      <c r="F1237" s="76">
        <f t="shared" si="8"/>
        <v>200</v>
      </c>
    </row>
    <row r="1238" spans="1:6">
      <c r="A1238" s="81"/>
      <c r="B1238" s="76">
        <v>3</v>
      </c>
      <c r="C1238" s="77" t="str">
        <f>IF(A1238="","",VLOOKUP(A1238,'#材料大全'!A:B,2,FALSE))</f>
        <v/>
      </c>
      <c r="D1238" s="79">
        <v>24006</v>
      </c>
      <c r="E1238" s="78" t="str">
        <f>VLOOKUP(D1238,'#材料大全'!A:B,2,FALSE)</f>
        <v>勇者精华</v>
      </c>
      <c r="F1238" s="76">
        <f t="shared" si="8"/>
        <v>450</v>
      </c>
    </row>
    <row r="1239" spans="1:6">
      <c r="A1239" s="81">
        <v>16138</v>
      </c>
      <c r="B1239" s="76">
        <v>2</v>
      </c>
      <c r="C1239" s="77" t="str">
        <f>IF(A1239="","",VLOOKUP(A1239,'#材料大全'!A:B,2,FALSE))</f>
        <v>教徒咒令</v>
      </c>
      <c r="D1239" s="79">
        <v>24006</v>
      </c>
      <c r="E1239" s="78" t="str">
        <f>VLOOKUP(D1239,'#材料大全'!A:B,2,FALSE)</f>
        <v>勇者精华</v>
      </c>
      <c r="F1239" s="76">
        <f t="shared" si="8"/>
        <v>200</v>
      </c>
    </row>
    <row r="1240" spans="1:6">
      <c r="A1240" s="81"/>
      <c r="B1240" s="76">
        <v>3</v>
      </c>
      <c r="C1240" s="77" t="str">
        <f>IF(A1240="","",VLOOKUP(A1240,'#材料大全'!A:B,2,FALSE))</f>
        <v/>
      </c>
      <c r="D1240" s="79">
        <v>24006</v>
      </c>
      <c r="E1240" s="78" t="str">
        <f>VLOOKUP(D1240,'#材料大全'!A:B,2,FALSE)</f>
        <v>勇者精华</v>
      </c>
      <c r="F1240" s="76">
        <f t="shared" si="8"/>
        <v>450</v>
      </c>
    </row>
    <row r="1241" spans="1:6">
      <c r="A1241" s="81">
        <v>16139</v>
      </c>
      <c r="B1241" s="76">
        <v>2</v>
      </c>
      <c r="C1241" s="77" t="str">
        <f>IF(A1241="","",VLOOKUP(A1241,'#材料大全'!A:B,2,FALSE))</f>
        <v>观死</v>
      </c>
      <c r="D1241" s="79">
        <v>24006</v>
      </c>
      <c r="E1241" s="78" t="str">
        <f>VLOOKUP(D1241,'#材料大全'!A:B,2,FALSE)</f>
        <v>勇者精华</v>
      </c>
      <c r="F1241" s="76">
        <f t="shared" si="8"/>
        <v>200</v>
      </c>
    </row>
    <row r="1242" spans="1:6">
      <c r="A1242" s="81"/>
      <c r="B1242" s="76">
        <v>3</v>
      </c>
      <c r="C1242" s="77" t="str">
        <f>IF(A1242="","",VLOOKUP(A1242,'#材料大全'!A:B,2,FALSE))</f>
        <v/>
      </c>
      <c r="D1242" s="79">
        <v>24006</v>
      </c>
      <c r="E1242" s="78" t="str">
        <f>VLOOKUP(D1242,'#材料大全'!A:B,2,FALSE)</f>
        <v>勇者精华</v>
      </c>
      <c r="F1242" s="76">
        <f t="shared" si="8"/>
        <v>450</v>
      </c>
    </row>
    <row r="1243" spans="1:6">
      <c r="A1243" s="81">
        <v>16140</v>
      </c>
      <c r="B1243" s="76">
        <v>2</v>
      </c>
      <c r="C1243" s="77" t="str">
        <f>IF(A1243="","",VLOOKUP(A1243,'#材料大全'!A:B,2,FALSE))</f>
        <v>裹尸布</v>
      </c>
      <c r="D1243" s="79">
        <v>24006</v>
      </c>
      <c r="E1243" s="78" t="str">
        <f>VLOOKUP(D1243,'#材料大全'!A:B,2,FALSE)</f>
        <v>勇者精华</v>
      </c>
      <c r="F1243" s="76">
        <f t="shared" si="8"/>
        <v>200</v>
      </c>
    </row>
    <row r="1244" spans="1:6">
      <c r="A1244" s="81"/>
      <c r="B1244" s="76">
        <v>3</v>
      </c>
      <c r="C1244" s="77" t="str">
        <f>IF(A1244="","",VLOOKUP(A1244,'#材料大全'!A:B,2,FALSE))</f>
        <v/>
      </c>
      <c r="D1244" s="79">
        <v>24006</v>
      </c>
      <c r="E1244" s="78" t="str">
        <f>VLOOKUP(D1244,'#材料大全'!A:B,2,FALSE)</f>
        <v>勇者精华</v>
      </c>
      <c r="F1244" s="76">
        <f t="shared" si="8"/>
        <v>450</v>
      </c>
    </row>
    <row r="1245" spans="1:6">
      <c r="A1245" s="81">
        <v>16141</v>
      </c>
      <c r="B1245" s="76">
        <v>2</v>
      </c>
      <c r="C1245" s="77" t="str">
        <f>IF(A1245="","",VLOOKUP(A1245,'#材料大全'!A:B,2,FALSE))</f>
        <v>灵魂漂移</v>
      </c>
      <c r="D1245" s="79">
        <v>24006</v>
      </c>
      <c r="E1245" s="78" t="str">
        <f>VLOOKUP(D1245,'#材料大全'!A:B,2,FALSE)</f>
        <v>勇者精华</v>
      </c>
      <c r="F1245" s="76">
        <f t="shared" si="8"/>
        <v>200</v>
      </c>
    </row>
    <row r="1246" spans="1:6">
      <c r="A1246" s="81"/>
      <c r="B1246" s="76">
        <v>3</v>
      </c>
      <c r="C1246" s="77" t="str">
        <f>IF(A1246="","",VLOOKUP(A1246,'#材料大全'!A:B,2,FALSE))</f>
        <v/>
      </c>
      <c r="D1246" s="79">
        <v>24006</v>
      </c>
      <c r="E1246" s="78" t="str">
        <f>VLOOKUP(D1246,'#材料大全'!A:B,2,FALSE)</f>
        <v>勇者精华</v>
      </c>
      <c r="F1246" s="76">
        <f t="shared" si="8"/>
        <v>450</v>
      </c>
    </row>
    <row r="1247" spans="1:6">
      <c r="A1247" s="81">
        <v>16142</v>
      </c>
      <c r="B1247" s="76">
        <v>2</v>
      </c>
      <c r="C1247" s="77" t="str">
        <f>IF(A1247="","",VLOOKUP(A1247,'#材料大全'!A:B,2,FALSE))</f>
        <v>通灵</v>
      </c>
      <c r="D1247" s="79">
        <v>24006</v>
      </c>
      <c r="E1247" s="78" t="str">
        <f>VLOOKUP(D1247,'#材料大全'!A:B,2,FALSE)</f>
        <v>勇者精华</v>
      </c>
      <c r="F1247" s="76">
        <f t="shared" si="8"/>
        <v>200</v>
      </c>
    </row>
    <row r="1248" spans="1:6">
      <c r="A1248" s="81"/>
      <c r="B1248" s="76">
        <v>3</v>
      </c>
      <c r="C1248" s="77" t="str">
        <f>IF(A1248="","",VLOOKUP(A1248,'#材料大全'!A:B,2,FALSE))</f>
        <v/>
      </c>
      <c r="D1248" s="79">
        <v>24006</v>
      </c>
      <c r="E1248" s="78" t="str">
        <f>VLOOKUP(D1248,'#材料大全'!A:B,2,FALSE)</f>
        <v>勇者精华</v>
      </c>
      <c r="F1248" s="76">
        <f t="shared" si="8"/>
        <v>450</v>
      </c>
    </row>
    <row r="1249" spans="1:6">
      <c r="A1249" s="81">
        <v>16143</v>
      </c>
      <c r="B1249" s="76">
        <v>2</v>
      </c>
      <c r="C1249" s="77" t="str">
        <f>IF(A1249="","",VLOOKUP(A1249,'#材料大全'!A:B,2,FALSE))</f>
        <v>镇魂</v>
      </c>
      <c r="D1249" s="79">
        <v>24006</v>
      </c>
      <c r="E1249" s="78" t="str">
        <f>VLOOKUP(D1249,'#材料大全'!A:B,2,FALSE)</f>
        <v>勇者精华</v>
      </c>
      <c r="F1249" s="76">
        <f t="shared" si="8"/>
        <v>200</v>
      </c>
    </row>
    <row r="1250" spans="1:6">
      <c r="A1250" s="81"/>
      <c r="B1250" s="76">
        <v>3</v>
      </c>
      <c r="C1250" s="77" t="str">
        <f>IF(A1250="","",VLOOKUP(A1250,'#材料大全'!A:B,2,FALSE))</f>
        <v/>
      </c>
      <c r="D1250" s="79">
        <v>24006</v>
      </c>
      <c r="E1250" s="78" t="str">
        <f>VLOOKUP(D1250,'#材料大全'!A:B,2,FALSE)</f>
        <v>勇者精华</v>
      </c>
      <c r="F1250" s="76">
        <f t="shared" si="8"/>
        <v>450</v>
      </c>
    </row>
    <row r="1251" spans="1:6">
      <c r="A1251" s="81">
        <v>16144</v>
      </c>
      <c r="B1251" s="81">
        <v>2</v>
      </c>
      <c r="C1251" s="77" t="str">
        <f>IF(A1251="","",VLOOKUP(A1251,'#材料大全'!A:B,2,FALSE))</f>
        <v>转生</v>
      </c>
      <c r="D1251" s="79">
        <v>24006</v>
      </c>
      <c r="E1251" s="78" t="str">
        <f>VLOOKUP(D1251,'#材料大全'!A:B,2,FALSE)</f>
        <v>勇者精华</v>
      </c>
      <c r="F1251" s="76">
        <f t="shared" si="8"/>
        <v>200</v>
      </c>
    </row>
    <row r="1252" spans="1:6">
      <c r="A1252" s="81"/>
      <c r="B1252" s="81">
        <v>3</v>
      </c>
      <c r="C1252" s="77" t="str">
        <f>IF(A1252="","",VLOOKUP(A1252,'#材料大全'!A:B,2,FALSE))</f>
        <v/>
      </c>
      <c r="D1252" s="79">
        <v>24006</v>
      </c>
      <c r="E1252" s="78" t="str">
        <f>VLOOKUP(D1252,'#材料大全'!A:B,2,FALSE)</f>
        <v>勇者精华</v>
      </c>
      <c r="F1252" s="76">
        <f t="shared" si="8"/>
        <v>450</v>
      </c>
    </row>
    <row r="1253" spans="1:6">
      <c r="A1253" s="81">
        <v>16145</v>
      </c>
      <c r="B1253" s="76">
        <v>2</v>
      </c>
      <c r="C1253" s="77" t="str">
        <f>IF(A1253="","",VLOOKUP(A1253,'#材料大全'!A:B,2,FALSE))</f>
        <v>战地重盔</v>
      </c>
      <c r="D1253" s="79">
        <v>24006</v>
      </c>
      <c r="E1253" s="78" t="str">
        <f>VLOOKUP(D1253,'#材料大全'!A:B,2,FALSE)</f>
        <v>勇者精华</v>
      </c>
      <c r="F1253" s="76">
        <f t="shared" si="8"/>
        <v>200</v>
      </c>
    </row>
    <row r="1254" spans="1:6">
      <c r="A1254" s="81"/>
      <c r="B1254" s="76">
        <v>3</v>
      </c>
      <c r="C1254" s="77" t="str">
        <f>IF(A1254="","",VLOOKUP(A1254,'#材料大全'!A:B,2,FALSE))</f>
        <v/>
      </c>
      <c r="D1254" s="79">
        <v>24006</v>
      </c>
      <c r="E1254" s="78" t="str">
        <f>VLOOKUP(D1254,'#材料大全'!A:B,2,FALSE)</f>
        <v>勇者精华</v>
      </c>
      <c r="F1254" s="76">
        <f t="shared" si="8"/>
        <v>450</v>
      </c>
    </row>
    <row r="1255" spans="1:6">
      <c r="A1255" s="81">
        <v>16146</v>
      </c>
      <c r="B1255" s="76">
        <v>2</v>
      </c>
      <c r="C1255" s="77" t="str">
        <f>IF(A1255="","",VLOOKUP(A1255,'#材料大全'!A:B,2,FALSE))</f>
        <v>战地铁甲</v>
      </c>
      <c r="D1255" s="79">
        <v>24006</v>
      </c>
      <c r="E1255" s="78" t="str">
        <f>VLOOKUP(D1255,'#材料大全'!A:B,2,FALSE)</f>
        <v>勇者精华</v>
      </c>
      <c r="F1255" s="76">
        <f t="shared" si="8"/>
        <v>200</v>
      </c>
    </row>
    <row r="1256" spans="1:6">
      <c r="A1256" s="81"/>
      <c r="B1256" s="76">
        <v>3</v>
      </c>
      <c r="C1256" s="77" t="str">
        <f>IF(A1256="","",VLOOKUP(A1256,'#材料大全'!A:B,2,FALSE))</f>
        <v/>
      </c>
      <c r="D1256" s="79">
        <v>24006</v>
      </c>
      <c r="E1256" s="78" t="str">
        <f>VLOOKUP(D1256,'#材料大全'!A:B,2,FALSE)</f>
        <v>勇者精华</v>
      </c>
      <c r="F1256" s="76">
        <f t="shared" si="8"/>
        <v>450</v>
      </c>
    </row>
    <row r="1257" spans="1:6">
      <c r="A1257" s="81">
        <v>16147</v>
      </c>
      <c r="B1257" s="76">
        <v>2</v>
      </c>
      <c r="C1257" s="77" t="str">
        <f>IF(A1257="","",VLOOKUP(A1257,'#材料大全'!A:B,2,FALSE))</f>
        <v>战地钢胫</v>
      </c>
      <c r="D1257" s="79">
        <v>24006</v>
      </c>
      <c r="E1257" s="78" t="str">
        <f>VLOOKUP(D1257,'#材料大全'!A:B,2,FALSE)</f>
        <v>勇者精华</v>
      </c>
      <c r="F1257" s="76">
        <f t="shared" si="8"/>
        <v>200</v>
      </c>
    </row>
    <row r="1258" spans="1:6">
      <c r="A1258" s="81"/>
      <c r="B1258" s="76">
        <v>3</v>
      </c>
      <c r="C1258" s="77" t="str">
        <f>IF(A1258="","",VLOOKUP(A1258,'#材料大全'!A:B,2,FALSE))</f>
        <v/>
      </c>
      <c r="D1258" s="79">
        <v>24006</v>
      </c>
      <c r="E1258" s="78" t="str">
        <f>VLOOKUP(D1258,'#材料大全'!A:B,2,FALSE)</f>
        <v>勇者精华</v>
      </c>
      <c r="F1258" s="76">
        <f t="shared" si="8"/>
        <v>450</v>
      </c>
    </row>
    <row r="1259" spans="1:6">
      <c r="A1259" s="81">
        <v>16148</v>
      </c>
      <c r="B1259" s="76">
        <v>2</v>
      </c>
      <c r="C1259" s="77" t="str">
        <f>IF(A1259="","",VLOOKUP(A1259,'#材料大全'!A:B,2,FALSE))</f>
        <v>战地铁戒</v>
      </c>
      <c r="D1259" s="79">
        <v>24006</v>
      </c>
      <c r="E1259" s="78" t="str">
        <f>VLOOKUP(D1259,'#材料大全'!A:B,2,FALSE)</f>
        <v>勇者精华</v>
      </c>
      <c r="F1259" s="76">
        <f t="shared" si="8"/>
        <v>200</v>
      </c>
    </row>
    <row r="1260" spans="1:6">
      <c r="A1260" s="81"/>
      <c r="B1260" s="76">
        <v>3</v>
      </c>
      <c r="C1260" s="77" t="str">
        <f>IF(A1260="","",VLOOKUP(A1260,'#材料大全'!A:B,2,FALSE))</f>
        <v/>
      </c>
      <c r="D1260" s="79">
        <v>24006</v>
      </c>
      <c r="E1260" s="78" t="str">
        <f>VLOOKUP(D1260,'#材料大全'!A:B,2,FALSE)</f>
        <v>勇者精华</v>
      </c>
      <c r="F1260" s="76">
        <f t="shared" si="8"/>
        <v>450</v>
      </c>
    </row>
    <row r="1261" spans="1:6">
      <c r="A1261" s="81">
        <v>16149</v>
      </c>
      <c r="B1261" s="76">
        <v>2</v>
      </c>
      <c r="C1261" s="77" t="str">
        <f>IF(A1261="","",VLOOKUP(A1261,'#材料大全'!A:B,2,FALSE))</f>
        <v>战地铭牌</v>
      </c>
      <c r="D1261" s="79">
        <v>24006</v>
      </c>
      <c r="E1261" s="78" t="str">
        <f>VLOOKUP(D1261,'#材料大全'!A:B,2,FALSE)</f>
        <v>勇者精华</v>
      </c>
      <c r="F1261" s="76">
        <f t="shared" si="8"/>
        <v>200</v>
      </c>
    </row>
    <row r="1262" spans="1:6">
      <c r="A1262" s="81"/>
      <c r="B1262" s="76">
        <v>3</v>
      </c>
      <c r="C1262" s="77" t="str">
        <f>IF(A1262="","",VLOOKUP(A1262,'#材料大全'!A:B,2,FALSE))</f>
        <v/>
      </c>
      <c r="D1262" s="79">
        <v>24006</v>
      </c>
      <c r="E1262" s="78" t="str">
        <f>VLOOKUP(D1262,'#材料大全'!A:B,2,FALSE)</f>
        <v>勇者精华</v>
      </c>
      <c r="F1262" s="76">
        <f t="shared" si="8"/>
        <v>450</v>
      </c>
    </row>
    <row r="1263" spans="1:6">
      <c r="A1263" s="81">
        <v>16150</v>
      </c>
      <c r="B1263" s="76">
        <v>2</v>
      </c>
      <c r="C1263" s="77" t="str">
        <f>IF(A1263="","",VLOOKUP(A1263,'#材料大全'!A:B,2,FALSE))</f>
        <v>战地护腕</v>
      </c>
      <c r="D1263" s="79">
        <v>24006</v>
      </c>
      <c r="E1263" s="78" t="str">
        <f>VLOOKUP(D1263,'#材料大全'!A:B,2,FALSE)</f>
        <v>勇者精华</v>
      </c>
      <c r="F1263" s="76">
        <f t="shared" si="8"/>
        <v>200</v>
      </c>
    </row>
    <row r="1264" spans="1:6">
      <c r="A1264" s="81"/>
      <c r="B1264" s="76">
        <v>3</v>
      </c>
      <c r="C1264" s="77" t="str">
        <f>IF(A1264="","",VLOOKUP(A1264,'#材料大全'!A:B,2,FALSE))</f>
        <v/>
      </c>
      <c r="D1264" s="79">
        <v>24006</v>
      </c>
      <c r="E1264" s="78" t="str">
        <f>VLOOKUP(D1264,'#材料大全'!A:B,2,FALSE)</f>
        <v>勇者精华</v>
      </c>
      <c r="F1264" s="76">
        <f t="shared" si="8"/>
        <v>450</v>
      </c>
    </row>
    <row r="1265" spans="1:6">
      <c r="A1265" s="81">
        <v>16151</v>
      </c>
      <c r="B1265" s="76">
        <v>2</v>
      </c>
      <c r="C1265" s="77" t="str">
        <f>IF(A1265="","",VLOOKUP(A1265,'#材料大全'!A:B,2,FALSE))</f>
        <v>复仇之眼</v>
      </c>
      <c r="D1265" s="79">
        <v>24006</v>
      </c>
      <c r="E1265" s="78" t="str">
        <f>VLOOKUP(D1265,'#材料大全'!A:B,2,FALSE)</f>
        <v>勇者精华</v>
      </c>
      <c r="F1265" s="76">
        <f t="shared" si="8"/>
        <v>200</v>
      </c>
    </row>
    <row r="1266" spans="1:6">
      <c r="A1266" s="81"/>
      <c r="B1266" s="76">
        <v>3</v>
      </c>
      <c r="C1266" s="77" t="str">
        <f>IF(A1266="","",VLOOKUP(A1266,'#材料大全'!A:B,2,FALSE))</f>
        <v/>
      </c>
      <c r="D1266" s="79">
        <v>24006</v>
      </c>
      <c r="E1266" s="78" t="str">
        <f>VLOOKUP(D1266,'#材料大全'!A:B,2,FALSE)</f>
        <v>勇者精华</v>
      </c>
      <c r="F1266" s="76">
        <f t="shared" si="8"/>
        <v>450</v>
      </c>
    </row>
    <row r="1267" spans="1:6">
      <c r="A1267" s="81">
        <v>16152</v>
      </c>
      <c r="B1267" s="76">
        <v>2</v>
      </c>
      <c r="C1267" s="77" t="str">
        <f>IF(A1267="","",VLOOKUP(A1267,'#材料大全'!A:B,2,FALSE))</f>
        <v>复仇之欲</v>
      </c>
      <c r="D1267" s="79">
        <v>24006</v>
      </c>
      <c r="E1267" s="78" t="str">
        <f>VLOOKUP(D1267,'#材料大全'!A:B,2,FALSE)</f>
        <v>勇者精华</v>
      </c>
      <c r="F1267" s="76">
        <f t="shared" si="8"/>
        <v>200</v>
      </c>
    </row>
    <row r="1268" spans="1:6">
      <c r="A1268" s="81"/>
      <c r="B1268" s="76">
        <v>3</v>
      </c>
      <c r="C1268" s="77" t="str">
        <f>IF(A1268="","",VLOOKUP(A1268,'#材料大全'!A:B,2,FALSE))</f>
        <v/>
      </c>
      <c r="D1268" s="79">
        <v>24006</v>
      </c>
      <c r="E1268" s="78" t="str">
        <f>VLOOKUP(D1268,'#材料大全'!A:B,2,FALSE)</f>
        <v>勇者精华</v>
      </c>
      <c r="F1268" s="76">
        <f t="shared" si="8"/>
        <v>450</v>
      </c>
    </row>
    <row r="1269" spans="1:6">
      <c r="A1269" s="81">
        <v>16153</v>
      </c>
      <c r="B1269" s="76">
        <v>2</v>
      </c>
      <c r="C1269" s="77" t="str">
        <f>IF(A1269="","",VLOOKUP(A1269,'#材料大全'!A:B,2,FALSE))</f>
        <v>复仇之路</v>
      </c>
      <c r="D1269" s="79">
        <v>24006</v>
      </c>
      <c r="E1269" s="78" t="str">
        <f>VLOOKUP(D1269,'#材料大全'!A:B,2,FALSE)</f>
        <v>勇者精华</v>
      </c>
      <c r="F1269" s="76">
        <f t="shared" si="8"/>
        <v>200</v>
      </c>
    </row>
    <row r="1270" spans="1:6">
      <c r="A1270" s="81"/>
      <c r="B1270" s="76">
        <v>3</v>
      </c>
      <c r="C1270" s="77" t="str">
        <f>IF(A1270="","",VLOOKUP(A1270,'#材料大全'!A:B,2,FALSE))</f>
        <v/>
      </c>
      <c r="D1270" s="79">
        <v>24006</v>
      </c>
      <c r="E1270" s="78" t="str">
        <f>VLOOKUP(D1270,'#材料大全'!A:B,2,FALSE)</f>
        <v>勇者精华</v>
      </c>
      <c r="F1270" s="76">
        <f t="shared" si="8"/>
        <v>450</v>
      </c>
    </row>
    <row r="1271" spans="1:6">
      <c r="A1271" s="81">
        <v>16154</v>
      </c>
      <c r="B1271" s="76">
        <v>2</v>
      </c>
      <c r="C1271" s="77" t="str">
        <f>IF(A1271="","",VLOOKUP(A1271,'#材料大全'!A:B,2,FALSE))</f>
        <v>复仇的渴望</v>
      </c>
      <c r="D1271" s="79">
        <v>24006</v>
      </c>
      <c r="E1271" s="78" t="str">
        <f>VLOOKUP(D1271,'#材料大全'!A:B,2,FALSE)</f>
        <v>勇者精华</v>
      </c>
      <c r="F1271" s="76">
        <f t="shared" si="8"/>
        <v>200</v>
      </c>
    </row>
    <row r="1272" spans="1:6">
      <c r="A1272" s="81"/>
      <c r="B1272" s="76">
        <v>3</v>
      </c>
      <c r="C1272" s="77" t="str">
        <f>IF(A1272="","",VLOOKUP(A1272,'#材料大全'!A:B,2,FALSE))</f>
        <v/>
      </c>
      <c r="D1272" s="79">
        <v>24006</v>
      </c>
      <c r="E1272" s="78" t="str">
        <f>VLOOKUP(D1272,'#材料大全'!A:B,2,FALSE)</f>
        <v>勇者精华</v>
      </c>
      <c r="F1272" s="76">
        <f t="shared" si="8"/>
        <v>450</v>
      </c>
    </row>
    <row r="1273" spans="1:6">
      <c r="A1273" s="81">
        <v>16155</v>
      </c>
      <c r="B1273" s="76">
        <v>2</v>
      </c>
      <c r="C1273" s="77" t="str">
        <f>IF(A1273="","",VLOOKUP(A1273,'#材料大全'!A:B,2,FALSE))</f>
        <v>复仇的决心</v>
      </c>
      <c r="D1273" s="79">
        <v>24006</v>
      </c>
      <c r="E1273" s="78" t="str">
        <f>VLOOKUP(D1273,'#材料大全'!A:B,2,FALSE)</f>
        <v>勇者精华</v>
      </c>
      <c r="F1273" s="76">
        <f t="shared" si="8"/>
        <v>200</v>
      </c>
    </row>
    <row r="1274" spans="1:6">
      <c r="A1274" s="81"/>
      <c r="B1274" s="76">
        <v>3</v>
      </c>
      <c r="C1274" s="77" t="str">
        <f>IF(A1274="","",VLOOKUP(A1274,'#材料大全'!A:B,2,FALSE))</f>
        <v/>
      </c>
      <c r="D1274" s="79">
        <v>24006</v>
      </c>
      <c r="E1274" s="78" t="str">
        <f>VLOOKUP(D1274,'#材料大全'!A:B,2,FALSE)</f>
        <v>勇者精华</v>
      </c>
      <c r="F1274" s="76">
        <f t="shared" si="8"/>
        <v>450</v>
      </c>
    </row>
    <row r="1275" spans="1:6">
      <c r="A1275" s="81">
        <v>16156</v>
      </c>
      <c r="B1275" s="76">
        <v>2</v>
      </c>
      <c r="C1275" s="77" t="str">
        <f>IF(A1275="","",VLOOKUP(A1275,'#材料大全'!A:B,2,FALSE))</f>
        <v>复仇的诅咒</v>
      </c>
      <c r="D1275" s="79">
        <v>24006</v>
      </c>
      <c r="E1275" s="78" t="str">
        <f>VLOOKUP(D1275,'#材料大全'!A:B,2,FALSE)</f>
        <v>勇者精华</v>
      </c>
      <c r="F1275" s="76">
        <f t="shared" si="8"/>
        <v>200</v>
      </c>
    </row>
    <row r="1276" spans="1:6">
      <c r="A1276" s="81"/>
      <c r="B1276" s="76">
        <v>3</v>
      </c>
      <c r="C1276" s="77" t="str">
        <f>IF(A1276="","",VLOOKUP(A1276,'#材料大全'!A:B,2,FALSE))</f>
        <v/>
      </c>
      <c r="D1276" s="79">
        <v>24006</v>
      </c>
      <c r="E1276" s="78" t="str">
        <f>VLOOKUP(D1276,'#材料大全'!A:B,2,FALSE)</f>
        <v>勇者精华</v>
      </c>
      <c r="F1276" s="76">
        <f t="shared" si="8"/>
        <v>450</v>
      </c>
    </row>
    <row r="1277" spans="1:6">
      <c r="A1277" s="81">
        <v>16157</v>
      </c>
      <c r="B1277" s="76">
        <v>2</v>
      </c>
      <c r="C1277" s="77" t="str">
        <f>IF(A1277="","",VLOOKUP(A1277,'#材料大全'!A:B,2,FALSE))</f>
        <v>怒冠</v>
      </c>
      <c r="D1277" s="79">
        <v>24006</v>
      </c>
      <c r="E1277" s="78" t="str">
        <f>VLOOKUP(D1277,'#材料大全'!A:B,2,FALSE)</f>
        <v>勇者精华</v>
      </c>
      <c r="F1277" s="76">
        <f t="shared" si="8"/>
        <v>200</v>
      </c>
    </row>
    <row r="1278" spans="1:6">
      <c r="A1278" s="81"/>
      <c r="B1278" s="76">
        <v>3</v>
      </c>
      <c r="C1278" s="77" t="str">
        <f>IF(A1278="","",VLOOKUP(A1278,'#材料大全'!A:B,2,FALSE))</f>
        <v/>
      </c>
      <c r="D1278" s="79">
        <v>24006</v>
      </c>
      <c r="E1278" s="78" t="str">
        <f>VLOOKUP(D1278,'#材料大全'!A:B,2,FALSE)</f>
        <v>勇者精华</v>
      </c>
      <c r="F1278" s="76">
        <f t="shared" si="8"/>
        <v>450</v>
      </c>
    </row>
    <row r="1279" spans="1:6">
      <c r="A1279" s="81">
        <v>16158</v>
      </c>
      <c r="B1279" s="76">
        <v>2</v>
      </c>
      <c r="C1279" s="77" t="str">
        <f>IF(A1279="","",VLOOKUP(A1279,'#材料大全'!A:B,2,FALSE))</f>
        <v>鲜血拥抱</v>
      </c>
      <c r="D1279" s="79">
        <v>24006</v>
      </c>
      <c r="E1279" s="78" t="str">
        <f>VLOOKUP(D1279,'#材料大全'!A:B,2,FALSE)</f>
        <v>勇者精华</v>
      </c>
      <c r="F1279" s="76">
        <f t="shared" si="8"/>
        <v>200</v>
      </c>
    </row>
    <row r="1280" spans="1:6">
      <c r="A1280" s="81"/>
      <c r="B1280" s="76">
        <v>3</v>
      </c>
      <c r="C1280" s="77" t="str">
        <f>IF(A1280="","",VLOOKUP(A1280,'#材料大全'!A:B,2,FALSE))</f>
        <v/>
      </c>
      <c r="D1280" s="79">
        <v>24006</v>
      </c>
      <c r="E1280" s="78" t="str">
        <f>VLOOKUP(D1280,'#材料大全'!A:B,2,FALSE)</f>
        <v>勇者精华</v>
      </c>
      <c r="F1280" s="76">
        <f t="shared" si="8"/>
        <v>450</v>
      </c>
    </row>
    <row r="1281" spans="1:6">
      <c r="A1281" s="81">
        <v>16159</v>
      </c>
      <c r="B1281" s="76">
        <v>2</v>
      </c>
      <c r="C1281" s="77" t="str">
        <f>IF(A1281="","",VLOOKUP(A1281,'#材料大全'!A:B,2,FALSE))</f>
        <v>血足</v>
      </c>
      <c r="D1281" s="79">
        <v>24006</v>
      </c>
      <c r="E1281" s="78" t="str">
        <f>VLOOKUP(D1281,'#材料大全'!A:B,2,FALSE)</f>
        <v>勇者精华</v>
      </c>
      <c r="F1281" s="76">
        <f t="shared" si="8"/>
        <v>200</v>
      </c>
    </row>
    <row r="1282" spans="1:6">
      <c r="A1282" s="81"/>
      <c r="B1282" s="76">
        <v>3</v>
      </c>
      <c r="C1282" s="77" t="str">
        <f>IF(A1282="","",VLOOKUP(A1282,'#材料大全'!A:B,2,FALSE))</f>
        <v/>
      </c>
      <c r="D1282" s="79">
        <v>24006</v>
      </c>
      <c r="E1282" s="78" t="str">
        <f>VLOOKUP(D1282,'#材料大全'!A:B,2,FALSE)</f>
        <v>勇者精华</v>
      </c>
      <c r="F1282" s="76">
        <f t="shared" si="8"/>
        <v>450</v>
      </c>
    </row>
    <row r="1283" spans="1:6">
      <c r="A1283" s="81">
        <v>16160</v>
      </c>
      <c r="B1283" s="81">
        <v>2</v>
      </c>
      <c r="C1283" s="77" t="str">
        <f>IF(A1283="","",VLOOKUP(A1283,'#材料大全'!A:B,2,FALSE))</f>
        <v>鲜血继承者</v>
      </c>
      <c r="D1283" s="79">
        <v>24006</v>
      </c>
      <c r="E1283" s="78" t="str">
        <f>VLOOKUP(D1283,'#材料大全'!A:B,2,FALSE)</f>
        <v>勇者精华</v>
      </c>
      <c r="F1283" s="76">
        <f t="shared" si="8"/>
        <v>200</v>
      </c>
    </row>
    <row r="1284" spans="1:6">
      <c r="A1284" s="81"/>
      <c r="B1284" s="81">
        <v>3</v>
      </c>
      <c r="C1284" s="77" t="str">
        <f>IF(A1284="","",VLOOKUP(A1284,'#材料大全'!A:B,2,FALSE))</f>
        <v/>
      </c>
      <c r="D1284" s="79">
        <v>24006</v>
      </c>
      <c r="E1284" s="78" t="str">
        <f>VLOOKUP(D1284,'#材料大全'!A:B,2,FALSE)</f>
        <v>勇者精华</v>
      </c>
      <c r="F1284" s="76">
        <f t="shared" si="8"/>
        <v>450</v>
      </c>
    </row>
    <row r="1285" spans="1:6">
      <c r="A1285" s="81">
        <v>16161</v>
      </c>
      <c r="B1285" s="76">
        <v>2</v>
      </c>
      <c r="C1285" s="77" t="str">
        <f>IF(A1285="","",VLOOKUP(A1285,'#材料大全'!A:B,2,FALSE))</f>
        <v>家族的信条</v>
      </c>
      <c r="D1285" s="79">
        <v>24006</v>
      </c>
      <c r="E1285" s="78" t="str">
        <f>VLOOKUP(D1285,'#材料大全'!A:B,2,FALSE)</f>
        <v>勇者精华</v>
      </c>
      <c r="F1285" s="76">
        <f t="shared" si="8"/>
        <v>200</v>
      </c>
    </row>
    <row r="1286" spans="1:6">
      <c r="A1286" s="81"/>
      <c r="B1286" s="76">
        <v>3</v>
      </c>
      <c r="C1286" s="77" t="str">
        <f>IF(A1286="","",VLOOKUP(A1286,'#材料大全'!A:B,2,FALSE))</f>
        <v/>
      </c>
      <c r="D1286" s="79">
        <v>24006</v>
      </c>
      <c r="E1286" s="78" t="str">
        <f>VLOOKUP(D1286,'#材料大全'!A:B,2,FALSE)</f>
        <v>勇者精华</v>
      </c>
      <c r="F1286" s="76">
        <f t="shared" si="8"/>
        <v>450</v>
      </c>
    </row>
    <row r="1287" spans="1:6">
      <c r="A1287" s="81">
        <v>16162</v>
      </c>
      <c r="B1287" s="76">
        <v>2</v>
      </c>
      <c r="C1287" s="77" t="str">
        <f>IF(A1287="","",VLOOKUP(A1287,'#材料大全'!A:B,2,FALSE))</f>
        <v>远古诅咒</v>
      </c>
      <c r="D1287" s="79">
        <v>24006</v>
      </c>
      <c r="E1287" s="78" t="str">
        <f>VLOOKUP(D1287,'#材料大全'!A:B,2,FALSE)</f>
        <v>勇者精华</v>
      </c>
      <c r="F1287" s="76">
        <f t="shared" si="8"/>
        <v>200</v>
      </c>
    </row>
    <row r="1288" spans="1:6">
      <c r="A1288" s="81"/>
      <c r="B1288" s="76">
        <v>3</v>
      </c>
      <c r="C1288" s="77" t="str">
        <f>IF(A1288="","",VLOOKUP(A1288,'#材料大全'!A:B,2,FALSE))</f>
        <v/>
      </c>
      <c r="D1288" s="79">
        <v>24006</v>
      </c>
      <c r="E1288" s="78" t="str">
        <f>VLOOKUP(D1288,'#材料大全'!A:B,2,FALSE)</f>
        <v>勇者精华</v>
      </c>
      <c r="F1288" s="76">
        <f t="shared" si="8"/>
        <v>450</v>
      </c>
    </row>
    <row r="1289" spans="1:6">
      <c r="A1289" s="81">
        <v>16163</v>
      </c>
      <c r="B1289" s="76">
        <v>2</v>
      </c>
      <c r="C1289" s="77" t="str">
        <f>IF(A1289="","",VLOOKUP(A1289,'#材料大全'!A:B,2,FALSE))</f>
        <v>华冠</v>
      </c>
      <c r="D1289" s="79">
        <v>24006</v>
      </c>
      <c r="E1289" s="78" t="str">
        <f>VLOOKUP(D1289,'#材料大全'!A:B,2,FALSE)</f>
        <v>勇者精华</v>
      </c>
      <c r="F1289" s="76">
        <f t="shared" si="8"/>
        <v>200</v>
      </c>
    </row>
    <row r="1290" spans="1:6">
      <c r="A1290" s="81"/>
      <c r="B1290" s="76">
        <v>3</v>
      </c>
      <c r="C1290" s="77" t="str">
        <f>IF(A1290="","",VLOOKUP(A1290,'#材料大全'!A:B,2,FALSE))</f>
        <v/>
      </c>
      <c r="D1290" s="79">
        <v>24006</v>
      </c>
      <c r="E1290" s="78" t="str">
        <f>VLOOKUP(D1290,'#材料大全'!A:B,2,FALSE)</f>
        <v>勇者精华</v>
      </c>
      <c r="F1290" s="76">
        <f t="shared" si="8"/>
        <v>450</v>
      </c>
    </row>
    <row r="1291" spans="1:6">
      <c r="A1291" s="81">
        <v>16164</v>
      </c>
      <c r="B1291" s="76">
        <v>2</v>
      </c>
      <c r="C1291" s="77" t="str">
        <f>IF(A1291="","",VLOOKUP(A1291,'#材料大全'!A:B,2,FALSE))</f>
        <v>华服</v>
      </c>
      <c r="D1291" s="79">
        <v>24006</v>
      </c>
      <c r="E1291" s="78" t="str">
        <f>VLOOKUP(D1291,'#材料大全'!A:B,2,FALSE)</f>
        <v>勇者精华</v>
      </c>
      <c r="F1291" s="76">
        <f t="shared" si="8"/>
        <v>200</v>
      </c>
    </row>
    <row r="1292" spans="1:6">
      <c r="A1292" s="81"/>
      <c r="B1292" s="76">
        <v>3</v>
      </c>
      <c r="C1292" s="77" t="str">
        <f>IF(A1292="","",VLOOKUP(A1292,'#材料大全'!A:B,2,FALSE))</f>
        <v/>
      </c>
      <c r="D1292" s="79">
        <v>24006</v>
      </c>
      <c r="E1292" s="78" t="str">
        <f>VLOOKUP(D1292,'#材料大全'!A:B,2,FALSE)</f>
        <v>勇者精华</v>
      </c>
      <c r="F1292" s="76">
        <f t="shared" si="8"/>
        <v>450</v>
      </c>
    </row>
    <row r="1293" spans="1:6">
      <c r="A1293" s="81">
        <v>16165</v>
      </c>
      <c r="B1293" s="76">
        <v>2</v>
      </c>
      <c r="C1293" s="77" t="str">
        <f>IF(A1293="","",VLOOKUP(A1293,'#材料大全'!A:B,2,FALSE))</f>
        <v>华胫</v>
      </c>
      <c r="D1293" s="79">
        <v>24006</v>
      </c>
      <c r="E1293" s="78" t="str">
        <f>VLOOKUP(D1293,'#材料大全'!A:B,2,FALSE)</f>
        <v>勇者精华</v>
      </c>
      <c r="F1293" s="76">
        <f t="shared" ref="F1293:F1324" si="9">F1291</f>
        <v>200</v>
      </c>
    </row>
    <row r="1294" spans="1:6">
      <c r="A1294" s="81"/>
      <c r="B1294" s="76">
        <v>3</v>
      </c>
      <c r="C1294" s="77" t="str">
        <f>IF(A1294="","",VLOOKUP(A1294,'#材料大全'!A:B,2,FALSE))</f>
        <v/>
      </c>
      <c r="D1294" s="79">
        <v>24006</v>
      </c>
      <c r="E1294" s="78" t="str">
        <f>VLOOKUP(D1294,'#材料大全'!A:B,2,FALSE)</f>
        <v>勇者精华</v>
      </c>
      <c r="F1294" s="76">
        <f t="shared" si="9"/>
        <v>450</v>
      </c>
    </row>
    <row r="1295" spans="1:6">
      <c r="A1295" s="81">
        <v>16166</v>
      </c>
      <c r="B1295" s="76">
        <v>2</v>
      </c>
      <c r="C1295" s="77" t="str">
        <f>IF(A1295="","",VLOOKUP(A1295,'#材料大全'!A:B,2,FALSE))</f>
        <v>华戒</v>
      </c>
      <c r="D1295" s="79">
        <v>24006</v>
      </c>
      <c r="E1295" s="78" t="str">
        <f>VLOOKUP(D1295,'#材料大全'!A:B,2,FALSE)</f>
        <v>勇者精华</v>
      </c>
      <c r="F1295" s="76">
        <f t="shared" si="9"/>
        <v>200</v>
      </c>
    </row>
    <row r="1296" spans="1:6">
      <c r="A1296" s="81"/>
      <c r="B1296" s="76">
        <v>3</v>
      </c>
      <c r="C1296" s="77" t="str">
        <f>IF(A1296="","",VLOOKUP(A1296,'#材料大全'!A:B,2,FALSE))</f>
        <v/>
      </c>
      <c r="D1296" s="79">
        <v>24006</v>
      </c>
      <c r="E1296" s="78" t="str">
        <f>VLOOKUP(D1296,'#材料大全'!A:B,2,FALSE)</f>
        <v>勇者精华</v>
      </c>
      <c r="F1296" s="76">
        <f t="shared" si="9"/>
        <v>450</v>
      </c>
    </row>
    <row r="1297" spans="1:6">
      <c r="A1297" s="81">
        <v>16167</v>
      </c>
      <c r="B1297" s="76">
        <v>2</v>
      </c>
      <c r="C1297" s="77" t="str">
        <f>IF(A1297="","",VLOOKUP(A1297,'#材料大全'!A:B,2,FALSE))</f>
        <v>华链</v>
      </c>
      <c r="D1297" s="79">
        <v>24006</v>
      </c>
      <c r="E1297" s="78" t="str">
        <f>VLOOKUP(D1297,'#材料大全'!A:B,2,FALSE)</f>
        <v>勇者精华</v>
      </c>
      <c r="F1297" s="76">
        <f t="shared" si="9"/>
        <v>200</v>
      </c>
    </row>
    <row r="1298" spans="1:6">
      <c r="A1298" s="81"/>
      <c r="B1298" s="76">
        <v>3</v>
      </c>
      <c r="C1298" s="77" t="str">
        <f>IF(A1298="","",VLOOKUP(A1298,'#材料大全'!A:B,2,FALSE))</f>
        <v/>
      </c>
      <c r="D1298" s="79">
        <v>24006</v>
      </c>
      <c r="E1298" s="78" t="str">
        <f>VLOOKUP(D1298,'#材料大全'!A:B,2,FALSE)</f>
        <v>勇者精华</v>
      </c>
      <c r="F1298" s="76">
        <f t="shared" si="9"/>
        <v>450</v>
      </c>
    </row>
    <row r="1299" spans="1:6">
      <c r="A1299" s="81">
        <v>16168</v>
      </c>
      <c r="B1299" s="76">
        <v>2</v>
      </c>
      <c r="C1299" s="77" t="str">
        <f>IF(A1299="","",VLOOKUP(A1299,'#材料大全'!A:B,2,FALSE))</f>
        <v>华腕</v>
      </c>
      <c r="D1299" s="79">
        <v>24006</v>
      </c>
      <c r="E1299" s="78" t="str">
        <f>VLOOKUP(D1299,'#材料大全'!A:B,2,FALSE)</f>
        <v>勇者精华</v>
      </c>
      <c r="F1299" s="76">
        <f t="shared" si="9"/>
        <v>200</v>
      </c>
    </row>
    <row r="1300" spans="1:6">
      <c r="A1300" s="81"/>
      <c r="B1300" s="76">
        <v>3</v>
      </c>
      <c r="C1300" s="77" t="str">
        <f>IF(A1300="","",VLOOKUP(A1300,'#材料大全'!A:B,2,FALSE))</f>
        <v/>
      </c>
      <c r="D1300" s="79">
        <v>24006</v>
      </c>
      <c r="E1300" s="78" t="str">
        <f>VLOOKUP(D1300,'#材料大全'!A:B,2,FALSE)</f>
        <v>勇者精华</v>
      </c>
      <c r="F1300" s="76">
        <f t="shared" si="9"/>
        <v>450</v>
      </c>
    </row>
    <row r="1301" spans="1:6">
      <c r="A1301" s="81">
        <v>16169</v>
      </c>
      <c r="B1301" s="76">
        <v>2</v>
      </c>
      <c r="C1301" s="77" t="str">
        <f>IF(A1301="","",VLOOKUP(A1301,'#材料大全'!A:B,2,FALSE))</f>
        <v>贤者之帽</v>
      </c>
      <c r="D1301" s="79">
        <v>24006</v>
      </c>
      <c r="E1301" s="78" t="str">
        <f>VLOOKUP(D1301,'#材料大全'!A:B,2,FALSE)</f>
        <v>勇者精华</v>
      </c>
      <c r="F1301" s="76">
        <f t="shared" si="9"/>
        <v>200</v>
      </c>
    </row>
    <row r="1302" spans="1:6">
      <c r="A1302" s="81"/>
      <c r="B1302" s="76">
        <v>3</v>
      </c>
      <c r="C1302" s="77" t="str">
        <f>IF(A1302="","",VLOOKUP(A1302,'#材料大全'!A:B,2,FALSE))</f>
        <v/>
      </c>
      <c r="D1302" s="79">
        <v>24006</v>
      </c>
      <c r="E1302" s="78" t="str">
        <f>VLOOKUP(D1302,'#材料大全'!A:B,2,FALSE)</f>
        <v>勇者精华</v>
      </c>
      <c r="F1302" s="76">
        <f t="shared" si="9"/>
        <v>450</v>
      </c>
    </row>
    <row r="1303" spans="1:6">
      <c r="A1303" s="81">
        <v>16170</v>
      </c>
      <c r="B1303" s="76">
        <v>2</v>
      </c>
      <c r="C1303" s="77" t="str">
        <f>IF(A1303="","",VLOOKUP(A1303,'#材料大全'!A:B,2,FALSE))</f>
        <v>贤者护胸</v>
      </c>
      <c r="D1303" s="79">
        <v>24006</v>
      </c>
      <c r="E1303" s="78" t="str">
        <f>VLOOKUP(D1303,'#材料大全'!A:B,2,FALSE)</f>
        <v>勇者精华</v>
      </c>
      <c r="F1303" s="76">
        <f t="shared" si="9"/>
        <v>200</v>
      </c>
    </row>
    <row r="1304" spans="1:6">
      <c r="A1304" s="81"/>
      <c r="B1304" s="76">
        <v>3</v>
      </c>
      <c r="C1304" s="77" t="str">
        <f>IF(A1304="","",VLOOKUP(A1304,'#材料大全'!A:B,2,FALSE))</f>
        <v/>
      </c>
      <c r="D1304" s="79">
        <v>24006</v>
      </c>
      <c r="E1304" s="78" t="str">
        <f>VLOOKUP(D1304,'#材料大全'!A:B,2,FALSE)</f>
        <v>勇者精华</v>
      </c>
      <c r="F1304" s="76">
        <f t="shared" si="9"/>
        <v>450</v>
      </c>
    </row>
    <row r="1305" spans="1:6">
      <c r="A1305" s="81">
        <v>16171</v>
      </c>
      <c r="B1305" s="76">
        <v>2</v>
      </c>
      <c r="C1305" s="77" t="str">
        <f>IF(A1305="","",VLOOKUP(A1305,'#材料大全'!A:B,2,FALSE))</f>
        <v>贤者皮裤</v>
      </c>
      <c r="D1305" s="79">
        <v>24006</v>
      </c>
      <c r="E1305" s="78" t="str">
        <f>VLOOKUP(D1305,'#材料大全'!A:B,2,FALSE)</f>
        <v>勇者精华</v>
      </c>
      <c r="F1305" s="76">
        <f t="shared" si="9"/>
        <v>200</v>
      </c>
    </row>
    <row r="1306" spans="1:6">
      <c r="A1306" s="81"/>
      <c r="B1306" s="76">
        <v>3</v>
      </c>
      <c r="C1306" s="77" t="str">
        <f>IF(A1306="","",VLOOKUP(A1306,'#材料大全'!A:B,2,FALSE))</f>
        <v/>
      </c>
      <c r="D1306" s="79">
        <v>24006</v>
      </c>
      <c r="E1306" s="78" t="str">
        <f>VLOOKUP(D1306,'#材料大全'!A:B,2,FALSE)</f>
        <v>勇者精华</v>
      </c>
      <c r="F1306" s="76">
        <f t="shared" si="9"/>
        <v>450</v>
      </c>
    </row>
    <row r="1307" spans="1:6">
      <c r="A1307" s="81">
        <v>16172</v>
      </c>
      <c r="B1307" s="76">
        <v>2</v>
      </c>
      <c r="C1307" s="77" t="str">
        <f>IF(A1307="","",VLOOKUP(A1307,'#材料大全'!A:B,2,FALSE))</f>
        <v>贤者之扣</v>
      </c>
      <c r="D1307" s="79">
        <v>24006</v>
      </c>
      <c r="E1307" s="78" t="str">
        <f>VLOOKUP(D1307,'#材料大全'!A:B,2,FALSE)</f>
        <v>勇者精华</v>
      </c>
      <c r="F1307" s="76">
        <f t="shared" si="9"/>
        <v>200</v>
      </c>
    </row>
    <row r="1308" spans="1:6">
      <c r="A1308" s="81"/>
      <c r="B1308" s="76">
        <v>3</v>
      </c>
      <c r="C1308" s="77" t="str">
        <f>IF(A1308="","",VLOOKUP(A1308,'#材料大全'!A:B,2,FALSE))</f>
        <v/>
      </c>
      <c r="D1308" s="79">
        <v>24006</v>
      </c>
      <c r="E1308" s="78" t="str">
        <f>VLOOKUP(D1308,'#材料大全'!A:B,2,FALSE)</f>
        <v>勇者精华</v>
      </c>
      <c r="F1308" s="76">
        <f t="shared" si="9"/>
        <v>450</v>
      </c>
    </row>
    <row r="1309" spans="1:6">
      <c r="A1309" s="81">
        <v>16173</v>
      </c>
      <c r="B1309" s="76">
        <v>2</v>
      </c>
      <c r="C1309" s="77" t="str">
        <f>IF(A1309="","",VLOOKUP(A1309,'#材料大全'!A:B,2,FALSE))</f>
        <v>贤者项链</v>
      </c>
      <c r="D1309" s="79">
        <v>24006</v>
      </c>
      <c r="E1309" s="78" t="str">
        <f>VLOOKUP(D1309,'#材料大全'!A:B,2,FALSE)</f>
        <v>勇者精华</v>
      </c>
      <c r="F1309" s="76">
        <f t="shared" si="9"/>
        <v>200</v>
      </c>
    </row>
    <row r="1310" spans="1:6">
      <c r="A1310" s="81"/>
      <c r="B1310" s="76">
        <v>3</v>
      </c>
      <c r="C1310" s="77" t="str">
        <f>IF(A1310="","",VLOOKUP(A1310,'#材料大全'!A:B,2,FALSE))</f>
        <v/>
      </c>
      <c r="D1310" s="79">
        <v>24006</v>
      </c>
      <c r="E1310" s="78" t="str">
        <f>VLOOKUP(D1310,'#材料大全'!A:B,2,FALSE)</f>
        <v>勇者精华</v>
      </c>
      <c r="F1310" s="76">
        <f t="shared" si="9"/>
        <v>450</v>
      </c>
    </row>
    <row r="1311" spans="1:6">
      <c r="A1311" s="81">
        <v>16174</v>
      </c>
      <c r="B1311" s="76">
        <v>2</v>
      </c>
      <c r="C1311" s="77" t="str">
        <f>IF(A1311="","",VLOOKUP(A1311,'#材料大全'!A:B,2,FALSE))</f>
        <v>贤者手镯</v>
      </c>
      <c r="D1311" s="79">
        <v>24006</v>
      </c>
      <c r="E1311" s="78" t="str">
        <f>VLOOKUP(D1311,'#材料大全'!A:B,2,FALSE)</f>
        <v>勇者精华</v>
      </c>
      <c r="F1311" s="76">
        <f t="shared" si="9"/>
        <v>200</v>
      </c>
    </row>
    <row r="1312" spans="1:6">
      <c r="A1312" s="81"/>
      <c r="B1312" s="76">
        <v>3</v>
      </c>
      <c r="C1312" s="77" t="str">
        <f>IF(A1312="","",VLOOKUP(A1312,'#材料大全'!A:B,2,FALSE))</f>
        <v/>
      </c>
      <c r="D1312" s="79">
        <v>24006</v>
      </c>
      <c r="E1312" s="78" t="str">
        <f>VLOOKUP(D1312,'#材料大全'!A:B,2,FALSE)</f>
        <v>勇者精华</v>
      </c>
      <c r="F1312" s="76">
        <f t="shared" si="9"/>
        <v>450</v>
      </c>
    </row>
    <row r="1313" spans="1:6">
      <c r="A1313" s="81">
        <v>16175</v>
      </c>
      <c r="B1313" s="76">
        <v>2</v>
      </c>
      <c r="C1313" s="77" t="str">
        <f>IF(A1313="","",VLOOKUP(A1313,'#材料大全'!A:B,2,FALSE))</f>
        <v>起点</v>
      </c>
      <c r="D1313" s="79">
        <v>24006</v>
      </c>
      <c r="E1313" s="78" t="str">
        <f>VLOOKUP(D1313,'#材料大全'!A:B,2,FALSE)</f>
        <v>勇者精华</v>
      </c>
      <c r="F1313" s="76">
        <f t="shared" si="9"/>
        <v>200</v>
      </c>
    </row>
    <row r="1314" spans="1:6">
      <c r="A1314" s="81"/>
      <c r="B1314" s="76">
        <v>3</v>
      </c>
      <c r="C1314" s="77" t="str">
        <f>IF(A1314="","",VLOOKUP(A1314,'#材料大全'!A:B,2,FALSE))</f>
        <v/>
      </c>
      <c r="D1314" s="79">
        <v>24006</v>
      </c>
      <c r="E1314" s="78" t="str">
        <f>VLOOKUP(D1314,'#材料大全'!A:B,2,FALSE)</f>
        <v>勇者精华</v>
      </c>
      <c r="F1314" s="76">
        <f t="shared" si="9"/>
        <v>450</v>
      </c>
    </row>
    <row r="1315" spans="1:6">
      <c r="A1315" s="81">
        <v>16176</v>
      </c>
      <c r="B1315" s="81">
        <v>2</v>
      </c>
      <c r="C1315" s="77" t="str">
        <f>IF(A1315="","",VLOOKUP(A1315,'#材料大全'!A:B,2,FALSE))</f>
        <v>旅途</v>
      </c>
      <c r="D1315" s="79">
        <v>24006</v>
      </c>
      <c r="E1315" s="78" t="str">
        <f>VLOOKUP(D1315,'#材料大全'!A:B,2,FALSE)</f>
        <v>勇者精华</v>
      </c>
      <c r="F1315" s="76">
        <f t="shared" si="9"/>
        <v>200</v>
      </c>
    </row>
    <row r="1316" spans="1:6">
      <c r="A1316" s="81"/>
      <c r="B1316" s="81">
        <v>3</v>
      </c>
      <c r="C1316" s="77" t="str">
        <f>IF(A1316="","",VLOOKUP(A1316,'#材料大全'!A:B,2,FALSE))</f>
        <v/>
      </c>
      <c r="D1316" s="79">
        <v>24006</v>
      </c>
      <c r="E1316" s="78" t="str">
        <f>VLOOKUP(D1316,'#材料大全'!A:B,2,FALSE)</f>
        <v>勇者精华</v>
      </c>
      <c r="F1316" s="76">
        <f t="shared" si="9"/>
        <v>450</v>
      </c>
    </row>
    <row r="1317" spans="1:6">
      <c r="A1317" s="81">
        <v>16177</v>
      </c>
      <c r="B1317" s="76">
        <v>2</v>
      </c>
      <c r="C1317" s="77" t="str">
        <f>IF(A1317="","",VLOOKUP(A1317,'#材料大全'!A:B,2,FALSE))</f>
        <v>终点</v>
      </c>
      <c r="D1317" s="79">
        <v>24006</v>
      </c>
      <c r="E1317" s="78" t="str">
        <f>VLOOKUP(D1317,'#材料大全'!A:B,2,FALSE)</f>
        <v>勇者精华</v>
      </c>
      <c r="F1317" s="76">
        <f t="shared" si="9"/>
        <v>200</v>
      </c>
    </row>
    <row r="1318" spans="1:6">
      <c r="A1318" s="81"/>
      <c r="B1318" s="76">
        <v>3</v>
      </c>
      <c r="C1318" s="77" t="str">
        <f>IF(A1318="","",VLOOKUP(A1318,'#材料大全'!A:B,2,FALSE))</f>
        <v/>
      </c>
      <c r="D1318" s="79">
        <v>24006</v>
      </c>
      <c r="E1318" s="78" t="str">
        <f>VLOOKUP(D1318,'#材料大全'!A:B,2,FALSE)</f>
        <v>勇者精华</v>
      </c>
      <c r="F1318" s="76">
        <f t="shared" si="9"/>
        <v>450</v>
      </c>
    </row>
    <row r="1319" spans="1:6">
      <c r="A1319" s="81">
        <v>16178</v>
      </c>
      <c r="B1319" s="76">
        <v>2</v>
      </c>
      <c r="C1319" s="77" t="str">
        <f>IF(A1319="","",VLOOKUP(A1319,'#材料大全'!A:B,2,FALSE))</f>
        <v>时光慢游</v>
      </c>
      <c r="D1319" s="79">
        <v>24006</v>
      </c>
      <c r="E1319" s="78" t="str">
        <f>VLOOKUP(D1319,'#材料大全'!A:B,2,FALSE)</f>
        <v>勇者精华</v>
      </c>
      <c r="F1319" s="76">
        <f t="shared" si="9"/>
        <v>200</v>
      </c>
    </row>
    <row r="1320" spans="1:6">
      <c r="A1320" s="81"/>
      <c r="B1320" s="76">
        <v>3</v>
      </c>
      <c r="C1320" s="77" t="str">
        <f>IF(A1320="","",VLOOKUP(A1320,'#材料大全'!A:B,2,FALSE))</f>
        <v/>
      </c>
      <c r="D1320" s="79">
        <v>24006</v>
      </c>
      <c r="E1320" s="78" t="str">
        <f>VLOOKUP(D1320,'#材料大全'!A:B,2,FALSE)</f>
        <v>勇者精华</v>
      </c>
      <c r="F1320" s="76">
        <f t="shared" si="9"/>
        <v>450</v>
      </c>
    </row>
    <row r="1321" spans="1:6">
      <c r="A1321" s="81">
        <v>16179</v>
      </c>
      <c r="B1321" s="76">
        <v>2</v>
      </c>
      <c r="C1321" s="77" t="str">
        <f>IF(A1321="","",VLOOKUP(A1321,'#材料大全'!A:B,2,FALSE))</f>
        <v>旅者之誓</v>
      </c>
      <c r="D1321" s="79">
        <v>24006</v>
      </c>
      <c r="E1321" s="78" t="str">
        <f>VLOOKUP(D1321,'#材料大全'!A:B,2,FALSE)</f>
        <v>勇者精华</v>
      </c>
      <c r="F1321" s="76">
        <f t="shared" si="9"/>
        <v>200</v>
      </c>
    </row>
    <row r="1322" spans="1:6">
      <c r="A1322" s="81"/>
      <c r="B1322" s="76">
        <v>3</v>
      </c>
      <c r="C1322" s="77" t="str">
        <f>IF(A1322="","",VLOOKUP(A1322,'#材料大全'!A:B,2,FALSE))</f>
        <v/>
      </c>
      <c r="D1322" s="79">
        <v>24006</v>
      </c>
      <c r="E1322" s="78" t="str">
        <f>VLOOKUP(D1322,'#材料大全'!A:B,2,FALSE)</f>
        <v>勇者精华</v>
      </c>
      <c r="F1322" s="76">
        <f t="shared" si="9"/>
        <v>450</v>
      </c>
    </row>
    <row r="1323" spans="1:6">
      <c r="A1323" s="81">
        <v>16180</v>
      </c>
      <c r="B1323" s="76">
        <v>2</v>
      </c>
      <c r="C1323" s="77" t="str">
        <f>IF(A1323="","",VLOOKUP(A1323,'#材料大全'!A:B,2,FALSE))</f>
        <v>零次集束</v>
      </c>
      <c r="D1323" s="79">
        <v>24006</v>
      </c>
      <c r="E1323" s="78" t="str">
        <f>VLOOKUP(D1323,'#材料大全'!A:B,2,FALSE)</f>
        <v>勇者精华</v>
      </c>
      <c r="F1323" s="76">
        <f t="shared" si="9"/>
        <v>200</v>
      </c>
    </row>
    <row r="1324" spans="1:6">
      <c r="A1324" s="81"/>
      <c r="B1324" s="76">
        <v>3</v>
      </c>
      <c r="C1324" s="77" t="str">
        <f>IF(A1324="","",VLOOKUP(A1324,'#材料大全'!A:B,2,FALSE))</f>
        <v/>
      </c>
      <c r="D1324" s="79">
        <v>24006</v>
      </c>
      <c r="E1324" s="78" t="str">
        <f>VLOOKUP(D1324,'#材料大全'!A:B,2,FALSE)</f>
        <v>勇者精华</v>
      </c>
      <c r="F1324" s="76">
        <f t="shared" si="9"/>
        <v>450</v>
      </c>
    </row>
    <row r="1325" spans="1:6">
      <c r="A1325" s="76">
        <v>16301</v>
      </c>
      <c r="B1325" s="76">
        <v>2</v>
      </c>
      <c r="C1325" s="77" t="str">
        <f>IF(A1325="","",VLOOKUP(A1325,'#材料大全'!A:B,2,FALSE))</f>
        <v>斗师的紫杉头盔</v>
      </c>
      <c r="D1325" s="79">
        <v>24007</v>
      </c>
      <c r="E1325" s="78" t="str">
        <f>VLOOKUP(D1325,'#材料大全'!A:B,2,FALSE)</f>
        <v>斗者精华</v>
      </c>
      <c r="F1325" s="76">
        <f>F366</f>
        <v>50</v>
      </c>
    </row>
    <row r="1326" spans="1:6">
      <c r="B1326" s="76">
        <v>3</v>
      </c>
      <c r="C1326" s="77" t="str">
        <f>IF(A1326="","",VLOOKUP(A1326,'#材料大全'!A:B,2,FALSE))</f>
        <v/>
      </c>
      <c r="D1326" s="79">
        <v>24007</v>
      </c>
      <c r="E1326" s="78" t="str">
        <f>VLOOKUP(D1326,'#材料大全'!A:B,2,FALSE)</f>
        <v>斗者精华</v>
      </c>
      <c r="F1326" s="76">
        <f>F367</f>
        <v>100</v>
      </c>
    </row>
    <row r="1327" spans="1:6">
      <c r="B1327" s="76">
        <v>4</v>
      </c>
      <c r="C1327" s="77" t="str">
        <f>IF(A1327="","",VLOOKUP(A1327,'#材料大全'!A:B,2,FALSE))</f>
        <v/>
      </c>
      <c r="D1327" s="79">
        <v>24007</v>
      </c>
      <c r="E1327" s="78" t="str">
        <f>VLOOKUP(D1327,'#材料大全'!A:B,2,FALSE)</f>
        <v>斗者精华</v>
      </c>
      <c r="F1327" s="76">
        <f>F368</f>
        <v>150</v>
      </c>
    </row>
    <row r="1328" spans="1:6">
      <c r="B1328" s="76">
        <v>5</v>
      </c>
      <c r="C1328" s="77" t="str">
        <f>IF(A1328="","",VLOOKUP(A1328,'#材料大全'!A:B,2,FALSE))</f>
        <v/>
      </c>
      <c r="D1328" s="79">
        <v>24007</v>
      </c>
      <c r="E1328" s="78" t="str">
        <f>VLOOKUP(D1328,'#材料大全'!A:B,2,FALSE)</f>
        <v>斗者精华</v>
      </c>
      <c r="F1328" s="76">
        <f>F369</f>
        <v>200</v>
      </c>
    </row>
    <row r="1329" spans="1:6">
      <c r="B1329" s="76">
        <v>6</v>
      </c>
      <c r="C1329" s="77" t="str">
        <f>IF(A1329="","",VLOOKUP(A1329,'#材料大全'!A:B,2,FALSE))</f>
        <v/>
      </c>
      <c r="D1329" s="79">
        <v>24007</v>
      </c>
      <c r="E1329" s="78" t="str">
        <f>VLOOKUP(D1329,'#材料大全'!A:B,2,FALSE)</f>
        <v>斗者精华</v>
      </c>
      <c r="F1329" s="76">
        <f>F370</f>
        <v>300</v>
      </c>
    </row>
    <row r="1330" spans="1:6">
      <c r="A1330" s="76">
        <v>16302</v>
      </c>
      <c r="B1330" s="76">
        <v>2</v>
      </c>
      <c r="C1330" s="77" t="str">
        <f>IF(A1330="","",VLOOKUP(A1330,'#材料大全'!A:B,2,FALSE))</f>
        <v>斗师的紫杉胸甲</v>
      </c>
      <c r="D1330" s="79">
        <v>24007</v>
      </c>
      <c r="E1330" s="78" t="str">
        <f>VLOOKUP(D1330,'#材料大全'!A:B,2,FALSE)</f>
        <v>斗者精华</v>
      </c>
      <c r="F1330" s="76">
        <f t="shared" ref="F1330:F1359" si="10">F1325</f>
        <v>50</v>
      </c>
    </row>
    <row r="1331" spans="1:6">
      <c r="B1331" s="76">
        <v>3</v>
      </c>
      <c r="C1331" s="77" t="str">
        <f>IF(A1331="","",VLOOKUP(A1331,'#材料大全'!A:B,2,FALSE))</f>
        <v/>
      </c>
      <c r="D1331" s="79">
        <v>24007</v>
      </c>
      <c r="E1331" s="78" t="str">
        <f>VLOOKUP(D1331,'#材料大全'!A:B,2,FALSE)</f>
        <v>斗者精华</v>
      </c>
      <c r="F1331" s="76">
        <f t="shared" si="10"/>
        <v>100</v>
      </c>
    </row>
    <row r="1332" spans="1:6">
      <c r="B1332" s="76">
        <v>4</v>
      </c>
      <c r="C1332" s="77" t="str">
        <f>IF(A1332="","",VLOOKUP(A1332,'#材料大全'!A:B,2,FALSE))</f>
        <v/>
      </c>
      <c r="D1332" s="79">
        <v>24007</v>
      </c>
      <c r="E1332" s="78" t="str">
        <f>VLOOKUP(D1332,'#材料大全'!A:B,2,FALSE)</f>
        <v>斗者精华</v>
      </c>
      <c r="F1332" s="76">
        <f t="shared" si="10"/>
        <v>150</v>
      </c>
    </row>
    <row r="1333" spans="1:6">
      <c r="B1333" s="76">
        <v>5</v>
      </c>
      <c r="C1333" s="77" t="str">
        <f>IF(A1333="","",VLOOKUP(A1333,'#材料大全'!A:B,2,FALSE))</f>
        <v/>
      </c>
      <c r="D1333" s="79">
        <v>24007</v>
      </c>
      <c r="E1333" s="78" t="str">
        <f>VLOOKUP(D1333,'#材料大全'!A:B,2,FALSE)</f>
        <v>斗者精华</v>
      </c>
      <c r="F1333" s="76">
        <f t="shared" si="10"/>
        <v>200</v>
      </c>
    </row>
    <row r="1334" spans="1:6">
      <c r="B1334" s="76">
        <v>6</v>
      </c>
      <c r="C1334" s="77" t="str">
        <f>IF(A1334="","",VLOOKUP(A1334,'#材料大全'!A:B,2,FALSE))</f>
        <v/>
      </c>
      <c r="D1334" s="79">
        <v>24007</v>
      </c>
      <c r="E1334" s="78" t="str">
        <f>VLOOKUP(D1334,'#材料大全'!A:B,2,FALSE)</f>
        <v>斗者精华</v>
      </c>
      <c r="F1334" s="76">
        <f t="shared" si="10"/>
        <v>300</v>
      </c>
    </row>
    <row r="1335" spans="1:6">
      <c r="A1335" s="76">
        <v>16303</v>
      </c>
      <c r="B1335" s="76">
        <v>2</v>
      </c>
      <c r="C1335" s="77" t="str">
        <f>IF(A1335="","",VLOOKUP(A1335,'#材料大全'!A:B,2,FALSE))</f>
        <v>斗师的紫杉护腿</v>
      </c>
      <c r="D1335" s="79">
        <v>24007</v>
      </c>
      <c r="E1335" s="78" t="str">
        <f>VLOOKUP(D1335,'#材料大全'!A:B,2,FALSE)</f>
        <v>斗者精华</v>
      </c>
      <c r="F1335" s="76">
        <f t="shared" si="10"/>
        <v>50</v>
      </c>
    </row>
    <row r="1336" spans="1:6">
      <c r="B1336" s="76">
        <v>3</v>
      </c>
      <c r="C1336" s="77" t="str">
        <f>IF(A1336="","",VLOOKUP(A1336,'#材料大全'!A:B,2,FALSE))</f>
        <v/>
      </c>
      <c r="D1336" s="79">
        <v>24007</v>
      </c>
      <c r="E1336" s="78" t="str">
        <f>VLOOKUP(D1336,'#材料大全'!A:B,2,FALSE)</f>
        <v>斗者精华</v>
      </c>
      <c r="F1336" s="76">
        <f t="shared" si="10"/>
        <v>100</v>
      </c>
    </row>
    <row r="1337" spans="1:6">
      <c r="B1337" s="76">
        <v>4</v>
      </c>
      <c r="C1337" s="77" t="str">
        <f>IF(A1337="","",VLOOKUP(A1337,'#材料大全'!A:B,2,FALSE))</f>
        <v/>
      </c>
      <c r="D1337" s="79">
        <v>24007</v>
      </c>
      <c r="E1337" s="78" t="str">
        <f>VLOOKUP(D1337,'#材料大全'!A:B,2,FALSE)</f>
        <v>斗者精华</v>
      </c>
      <c r="F1337" s="76">
        <f t="shared" si="10"/>
        <v>150</v>
      </c>
    </row>
    <row r="1338" spans="1:6">
      <c r="B1338" s="76">
        <v>5</v>
      </c>
      <c r="C1338" s="77" t="str">
        <f>IF(A1338="","",VLOOKUP(A1338,'#材料大全'!A:B,2,FALSE))</f>
        <v/>
      </c>
      <c r="D1338" s="79">
        <v>24007</v>
      </c>
      <c r="E1338" s="78" t="str">
        <f>VLOOKUP(D1338,'#材料大全'!A:B,2,FALSE)</f>
        <v>斗者精华</v>
      </c>
      <c r="F1338" s="76">
        <f t="shared" si="10"/>
        <v>200</v>
      </c>
    </row>
    <row r="1339" spans="1:6">
      <c r="B1339" s="76">
        <v>6</v>
      </c>
      <c r="C1339" s="77" t="str">
        <f>IF(A1339="","",VLOOKUP(A1339,'#材料大全'!A:B,2,FALSE))</f>
        <v/>
      </c>
      <c r="D1339" s="79">
        <v>24007</v>
      </c>
      <c r="E1339" s="78" t="str">
        <f>VLOOKUP(D1339,'#材料大全'!A:B,2,FALSE)</f>
        <v>斗者精华</v>
      </c>
      <c r="F1339" s="76">
        <f t="shared" si="10"/>
        <v>300</v>
      </c>
    </row>
    <row r="1340" spans="1:6">
      <c r="A1340" s="76">
        <v>16304</v>
      </c>
      <c r="B1340" s="76">
        <v>2</v>
      </c>
      <c r="C1340" s="77" t="str">
        <f>IF(A1340="","",VLOOKUP(A1340,'#材料大全'!A:B,2,FALSE))</f>
        <v>斗师的紫杉戒指</v>
      </c>
      <c r="D1340" s="79">
        <v>24007</v>
      </c>
      <c r="E1340" s="78" t="str">
        <f>VLOOKUP(D1340,'#材料大全'!A:B,2,FALSE)</f>
        <v>斗者精华</v>
      </c>
      <c r="F1340" s="76">
        <f t="shared" si="10"/>
        <v>50</v>
      </c>
    </row>
    <row r="1341" spans="1:6">
      <c r="B1341" s="76">
        <v>3</v>
      </c>
      <c r="C1341" s="77" t="str">
        <f>IF(A1341="","",VLOOKUP(A1341,'#材料大全'!A:B,2,FALSE))</f>
        <v/>
      </c>
      <c r="D1341" s="79">
        <v>24007</v>
      </c>
      <c r="E1341" s="78" t="str">
        <f>VLOOKUP(D1341,'#材料大全'!A:B,2,FALSE)</f>
        <v>斗者精华</v>
      </c>
      <c r="F1341" s="76">
        <f t="shared" si="10"/>
        <v>100</v>
      </c>
    </row>
    <row r="1342" spans="1:6">
      <c r="B1342" s="76">
        <v>4</v>
      </c>
      <c r="C1342" s="77" t="str">
        <f>IF(A1342="","",VLOOKUP(A1342,'#材料大全'!A:B,2,FALSE))</f>
        <v/>
      </c>
      <c r="D1342" s="79">
        <v>24007</v>
      </c>
      <c r="E1342" s="78" t="str">
        <f>VLOOKUP(D1342,'#材料大全'!A:B,2,FALSE)</f>
        <v>斗者精华</v>
      </c>
      <c r="F1342" s="76">
        <f t="shared" si="10"/>
        <v>150</v>
      </c>
    </row>
    <row r="1343" spans="1:6">
      <c r="B1343" s="76">
        <v>5</v>
      </c>
      <c r="C1343" s="77" t="str">
        <f>IF(A1343="","",VLOOKUP(A1343,'#材料大全'!A:B,2,FALSE))</f>
        <v/>
      </c>
      <c r="D1343" s="79">
        <v>24007</v>
      </c>
      <c r="E1343" s="78" t="str">
        <f>VLOOKUP(D1343,'#材料大全'!A:B,2,FALSE)</f>
        <v>斗者精华</v>
      </c>
      <c r="F1343" s="76">
        <f t="shared" si="10"/>
        <v>200</v>
      </c>
    </row>
    <row r="1344" spans="1:6">
      <c r="B1344" s="76">
        <v>6</v>
      </c>
      <c r="C1344" s="77" t="str">
        <f>IF(A1344="","",VLOOKUP(A1344,'#材料大全'!A:B,2,FALSE))</f>
        <v/>
      </c>
      <c r="D1344" s="79">
        <v>24007</v>
      </c>
      <c r="E1344" s="78" t="str">
        <f>VLOOKUP(D1344,'#材料大全'!A:B,2,FALSE)</f>
        <v>斗者精华</v>
      </c>
      <c r="F1344" s="76">
        <f t="shared" si="10"/>
        <v>300</v>
      </c>
    </row>
    <row r="1345" spans="1:6">
      <c r="A1345" s="76">
        <v>16305</v>
      </c>
      <c r="B1345" s="76">
        <v>2</v>
      </c>
      <c r="C1345" s="77" t="str">
        <f>IF(A1345="","",VLOOKUP(A1345,'#材料大全'!A:B,2,FALSE))</f>
        <v>斗师的紫杉项链</v>
      </c>
      <c r="D1345" s="79">
        <v>24007</v>
      </c>
      <c r="E1345" s="78" t="str">
        <f>VLOOKUP(D1345,'#材料大全'!A:B,2,FALSE)</f>
        <v>斗者精华</v>
      </c>
      <c r="F1345" s="76">
        <f t="shared" si="10"/>
        <v>50</v>
      </c>
    </row>
    <row r="1346" spans="1:6">
      <c r="B1346" s="76">
        <v>3</v>
      </c>
      <c r="C1346" s="77" t="str">
        <f>IF(A1346="","",VLOOKUP(A1346,'#材料大全'!A:B,2,FALSE))</f>
        <v/>
      </c>
      <c r="D1346" s="79">
        <v>24007</v>
      </c>
      <c r="E1346" s="78" t="str">
        <f>VLOOKUP(D1346,'#材料大全'!A:B,2,FALSE)</f>
        <v>斗者精华</v>
      </c>
      <c r="F1346" s="76">
        <f t="shared" si="10"/>
        <v>100</v>
      </c>
    </row>
    <row r="1347" spans="1:6">
      <c r="B1347" s="76">
        <v>4</v>
      </c>
      <c r="C1347" s="77" t="str">
        <f>IF(A1347="","",VLOOKUP(A1347,'#材料大全'!A:B,2,FALSE))</f>
        <v/>
      </c>
      <c r="D1347" s="79">
        <v>24007</v>
      </c>
      <c r="E1347" s="78" t="str">
        <f>VLOOKUP(D1347,'#材料大全'!A:B,2,FALSE)</f>
        <v>斗者精华</v>
      </c>
      <c r="F1347" s="76">
        <f t="shared" si="10"/>
        <v>150</v>
      </c>
    </row>
    <row r="1348" spans="1:6">
      <c r="B1348" s="76">
        <v>5</v>
      </c>
      <c r="C1348" s="77" t="str">
        <f>IF(A1348="","",VLOOKUP(A1348,'#材料大全'!A:B,2,FALSE))</f>
        <v/>
      </c>
      <c r="D1348" s="79">
        <v>24007</v>
      </c>
      <c r="E1348" s="78" t="str">
        <f>VLOOKUP(D1348,'#材料大全'!A:B,2,FALSE)</f>
        <v>斗者精华</v>
      </c>
      <c r="F1348" s="76">
        <f t="shared" si="10"/>
        <v>200</v>
      </c>
    </row>
    <row r="1349" spans="1:6">
      <c r="B1349" s="76">
        <v>6</v>
      </c>
      <c r="C1349" s="77" t="str">
        <f>IF(A1349="","",VLOOKUP(A1349,'#材料大全'!A:B,2,FALSE))</f>
        <v/>
      </c>
      <c r="D1349" s="79">
        <v>24007</v>
      </c>
      <c r="E1349" s="78" t="str">
        <f>VLOOKUP(D1349,'#材料大全'!A:B,2,FALSE)</f>
        <v>斗者精华</v>
      </c>
      <c r="F1349" s="76">
        <f t="shared" si="10"/>
        <v>300</v>
      </c>
    </row>
    <row r="1350" spans="1:6">
      <c r="A1350" s="76">
        <v>16306</v>
      </c>
      <c r="B1350" s="76">
        <v>2</v>
      </c>
      <c r="C1350" s="77" t="str">
        <f>IF(A1350="","",VLOOKUP(A1350,'#材料大全'!A:B,2,FALSE))</f>
        <v>斗师的紫杉手镯</v>
      </c>
      <c r="D1350" s="79">
        <v>24007</v>
      </c>
      <c r="E1350" s="78" t="str">
        <f>VLOOKUP(D1350,'#材料大全'!A:B,2,FALSE)</f>
        <v>斗者精华</v>
      </c>
      <c r="F1350" s="76">
        <f t="shared" si="10"/>
        <v>50</v>
      </c>
    </row>
    <row r="1351" spans="1:6">
      <c r="B1351" s="76">
        <v>3</v>
      </c>
      <c r="C1351" s="77" t="str">
        <f>IF(A1351="","",VLOOKUP(A1351,'#材料大全'!A:B,2,FALSE))</f>
        <v/>
      </c>
      <c r="D1351" s="79">
        <v>24007</v>
      </c>
      <c r="E1351" s="78" t="str">
        <f>VLOOKUP(D1351,'#材料大全'!A:B,2,FALSE)</f>
        <v>斗者精华</v>
      </c>
      <c r="F1351" s="76">
        <f t="shared" si="10"/>
        <v>100</v>
      </c>
    </row>
    <row r="1352" spans="1:6">
      <c r="B1352" s="76">
        <v>4</v>
      </c>
      <c r="C1352" s="77" t="str">
        <f>IF(A1352="","",VLOOKUP(A1352,'#材料大全'!A:B,2,FALSE))</f>
        <v/>
      </c>
      <c r="D1352" s="79">
        <v>24007</v>
      </c>
      <c r="E1352" s="78" t="str">
        <f>VLOOKUP(D1352,'#材料大全'!A:B,2,FALSE)</f>
        <v>斗者精华</v>
      </c>
      <c r="F1352" s="76">
        <f t="shared" si="10"/>
        <v>150</v>
      </c>
    </row>
    <row r="1353" spans="1:6">
      <c r="B1353" s="76">
        <v>5</v>
      </c>
      <c r="C1353" s="77" t="str">
        <f>IF(A1353="","",VLOOKUP(A1353,'#材料大全'!A:B,2,FALSE))</f>
        <v/>
      </c>
      <c r="D1353" s="79">
        <v>24007</v>
      </c>
      <c r="E1353" s="78" t="str">
        <f>VLOOKUP(D1353,'#材料大全'!A:B,2,FALSE)</f>
        <v>斗者精华</v>
      </c>
      <c r="F1353" s="76">
        <f t="shared" si="10"/>
        <v>200</v>
      </c>
    </row>
    <row r="1354" spans="1:6">
      <c r="B1354" s="76">
        <v>6</v>
      </c>
      <c r="C1354" s="77" t="str">
        <f>IF(A1354="","",VLOOKUP(A1354,'#材料大全'!A:B,2,FALSE))</f>
        <v/>
      </c>
      <c r="D1354" s="79">
        <v>24007</v>
      </c>
      <c r="E1354" s="78" t="str">
        <f>VLOOKUP(D1354,'#材料大全'!A:B,2,FALSE)</f>
        <v>斗者精华</v>
      </c>
      <c r="F1354" s="76">
        <f t="shared" si="10"/>
        <v>300</v>
      </c>
    </row>
    <row r="1355" spans="1:6">
      <c r="A1355" s="76">
        <v>16307</v>
      </c>
      <c r="B1355" s="76">
        <v>2</v>
      </c>
      <c r="C1355" s="77" t="str">
        <f>IF(A1355="","",VLOOKUP(A1355,'#材料大全'!A:B,2,FALSE))</f>
        <v>斗师的精铁战盔</v>
      </c>
      <c r="D1355" s="79">
        <v>24007</v>
      </c>
      <c r="E1355" s="78" t="str">
        <f>VLOOKUP(D1355,'#材料大全'!A:B,2,FALSE)</f>
        <v>斗者精华</v>
      </c>
      <c r="F1355" s="76">
        <f t="shared" si="10"/>
        <v>50</v>
      </c>
    </row>
    <row r="1356" spans="1:6">
      <c r="B1356" s="76">
        <v>3</v>
      </c>
      <c r="C1356" s="77" t="str">
        <f>IF(A1356="","",VLOOKUP(A1356,'#材料大全'!A:B,2,FALSE))</f>
        <v/>
      </c>
      <c r="D1356" s="79">
        <v>24007</v>
      </c>
      <c r="E1356" s="78" t="str">
        <f>VLOOKUP(D1356,'#材料大全'!A:B,2,FALSE)</f>
        <v>斗者精华</v>
      </c>
      <c r="F1356" s="76">
        <f t="shared" si="10"/>
        <v>100</v>
      </c>
    </row>
    <row r="1357" spans="1:6">
      <c r="B1357" s="76">
        <v>4</v>
      </c>
      <c r="C1357" s="77" t="str">
        <f>IF(A1357="","",VLOOKUP(A1357,'#材料大全'!A:B,2,FALSE))</f>
        <v/>
      </c>
      <c r="D1357" s="79">
        <v>24007</v>
      </c>
      <c r="E1357" s="78" t="str">
        <f>VLOOKUP(D1357,'#材料大全'!A:B,2,FALSE)</f>
        <v>斗者精华</v>
      </c>
      <c r="F1357" s="76">
        <f t="shared" si="10"/>
        <v>150</v>
      </c>
    </row>
    <row r="1358" spans="1:6">
      <c r="B1358" s="76">
        <v>5</v>
      </c>
      <c r="C1358" s="77" t="str">
        <f>IF(A1358="","",VLOOKUP(A1358,'#材料大全'!A:B,2,FALSE))</f>
        <v/>
      </c>
      <c r="D1358" s="79">
        <v>24007</v>
      </c>
      <c r="E1358" s="78" t="str">
        <f>VLOOKUP(D1358,'#材料大全'!A:B,2,FALSE)</f>
        <v>斗者精华</v>
      </c>
      <c r="F1358" s="76">
        <f t="shared" si="10"/>
        <v>200</v>
      </c>
    </row>
    <row r="1359" spans="1:6">
      <c r="B1359" s="76">
        <v>6</v>
      </c>
      <c r="C1359" s="77" t="str">
        <f>IF(A1359="","",VLOOKUP(A1359,'#材料大全'!A:B,2,FALSE))</f>
        <v/>
      </c>
      <c r="D1359" s="79">
        <v>24007</v>
      </c>
      <c r="E1359" s="78" t="str">
        <f>VLOOKUP(D1359,'#材料大全'!A:B,2,FALSE)</f>
        <v>斗者精华</v>
      </c>
      <c r="F1359" s="76">
        <f t="shared" si="10"/>
        <v>300</v>
      </c>
    </row>
    <row r="1360" spans="1:6">
      <c r="A1360" s="76">
        <v>16308</v>
      </c>
      <c r="B1360" s="76">
        <v>2</v>
      </c>
      <c r="C1360" s="77" t="str">
        <f>IF(A1360="","",VLOOKUP(A1360,'#材料大全'!A:B,2,FALSE))</f>
        <v>斗师的精铁战甲</v>
      </c>
      <c r="D1360" s="79">
        <v>24007</v>
      </c>
      <c r="E1360" s="78" t="str">
        <f>VLOOKUP(D1360,'#材料大全'!A:B,2,FALSE)</f>
        <v>斗者精华</v>
      </c>
      <c r="F1360" s="76">
        <f t="shared" ref="F1360:F1423" si="11">F1355</f>
        <v>50</v>
      </c>
    </row>
    <row r="1361" spans="1:6">
      <c r="B1361" s="76">
        <v>3</v>
      </c>
      <c r="C1361" s="77" t="str">
        <f>IF(A1361="","",VLOOKUP(A1361,'#材料大全'!A:B,2,FALSE))</f>
        <v/>
      </c>
      <c r="D1361" s="79">
        <v>24007</v>
      </c>
      <c r="E1361" s="78" t="str">
        <f>VLOOKUP(D1361,'#材料大全'!A:B,2,FALSE)</f>
        <v>斗者精华</v>
      </c>
      <c r="F1361" s="76">
        <f t="shared" si="11"/>
        <v>100</v>
      </c>
    </row>
    <row r="1362" spans="1:6">
      <c r="B1362" s="76">
        <v>4</v>
      </c>
      <c r="C1362" s="77" t="str">
        <f>IF(A1362="","",VLOOKUP(A1362,'#材料大全'!A:B,2,FALSE))</f>
        <v/>
      </c>
      <c r="D1362" s="79">
        <v>24007</v>
      </c>
      <c r="E1362" s="78" t="str">
        <f>VLOOKUP(D1362,'#材料大全'!A:B,2,FALSE)</f>
        <v>斗者精华</v>
      </c>
      <c r="F1362" s="76">
        <f t="shared" si="11"/>
        <v>150</v>
      </c>
    </row>
    <row r="1363" spans="1:6">
      <c r="B1363" s="76">
        <v>5</v>
      </c>
      <c r="C1363" s="77" t="str">
        <f>IF(A1363="","",VLOOKUP(A1363,'#材料大全'!A:B,2,FALSE))</f>
        <v/>
      </c>
      <c r="D1363" s="79">
        <v>24007</v>
      </c>
      <c r="E1363" s="78" t="str">
        <f>VLOOKUP(D1363,'#材料大全'!A:B,2,FALSE)</f>
        <v>斗者精华</v>
      </c>
      <c r="F1363" s="76">
        <f t="shared" si="11"/>
        <v>200</v>
      </c>
    </row>
    <row r="1364" spans="1:6">
      <c r="B1364" s="76">
        <v>6</v>
      </c>
      <c r="C1364" s="77" t="str">
        <f>IF(A1364="","",VLOOKUP(A1364,'#材料大全'!A:B,2,FALSE))</f>
        <v/>
      </c>
      <c r="D1364" s="79">
        <v>24007</v>
      </c>
      <c r="E1364" s="78" t="str">
        <f>VLOOKUP(D1364,'#材料大全'!A:B,2,FALSE)</f>
        <v>斗者精华</v>
      </c>
      <c r="F1364" s="76">
        <f t="shared" si="11"/>
        <v>300</v>
      </c>
    </row>
    <row r="1365" spans="1:6">
      <c r="A1365" s="76">
        <v>16309</v>
      </c>
      <c r="B1365" s="76">
        <v>2</v>
      </c>
      <c r="C1365" s="77" t="str">
        <f>IF(A1365="","",VLOOKUP(A1365,'#材料大全'!A:B,2,FALSE))</f>
        <v>斗师的精铁战靴</v>
      </c>
      <c r="D1365" s="79">
        <v>24007</v>
      </c>
      <c r="E1365" s="78" t="str">
        <f>VLOOKUP(D1365,'#材料大全'!A:B,2,FALSE)</f>
        <v>斗者精华</v>
      </c>
      <c r="F1365" s="76">
        <f t="shared" si="11"/>
        <v>50</v>
      </c>
    </row>
    <row r="1366" spans="1:6">
      <c r="B1366" s="76">
        <v>3</v>
      </c>
      <c r="C1366" s="77" t="str">
        <f>IF(A1366="","",VLOOKUP(A1366,'#材料大全'!A:B,2,FALSE))</f>
        <v/>
      </c>
      <c r="D1366" s="79">
        <v>24007</v>
      </c>
      <c r="E1366" s="78" t="str">
        <f>VLOOKUP(D1366,'#材料大全'!A:B,2,FALSE)</f>
        <v>斗者精华</v>
      </c>
      <c r="F1366" s="76">
        <f t="shared" si="11"/>
        <v>100</v>
      </c>
    </row>
    <row r="1367" spans="1:6">
      <c r="B1367" s="76">
        <v>4</v>
      </c>
      <c r="C1367" s="77" t="str">
        <f>IF(A1367="","",VLOOKUP(A1367,'#材料大全'!A:B,2,FALSE))</f>
        <v/>
      </c>
      <c r="D1367" s="79">
        <v>24007</v>
      </c>
      <c r="E1367" s="78" t="str">
        <f>VLOOKUP(D1367,'#材料大全'!A:B,2,FALSE)</f>
        <v>斗者精华</v>
      </c>
      <c r="F1367" s="76">
        <f t="shared" si="11"/>
        <v>150</v>
      </c>
    </row>
    <row r="1368" spans="1:6">
      <c r="B1368" s="76">
        <v>5</v>
      </c>
      <c r="C1368" s="77" t="str">
        <f>IF(A1368="","",VLOOKUP(A1368,'#材料大全'!A:B,2,FALSE))</f>
        <v/>
      </c>
      <c r="D1368" s="79">
        <v>24007</v>
      </c>
      <c r="E1368" s="78" t="str">
        <f>VLOOKUP(D1368,'#材料大全'!A:B,2,FALSE)</f>
        <v>斗者精华</v>
      </c>
      <c r="F1368" s="76">
        <f t="shared" si="11"/>
        <v>200</v>
      </c>
    </row>
    <row r="1369" spans="1:6">
      <c r="B1369" s="76">
        <v>6</v>
      </c>
      <c r="C1369" s="77" t="str">
        <f>IF(A1369="","",VLOOKUP(A1369,'#材料大全'!A:B,2,FALSE))</f>
        <v/>
      </c>
      <c r="D1369" s="79">
        <v>24007</v>
      </c>
      <c r="E1369" s="78" t="str">
        <f>VLOOKUP(D1369,'#材料大全'!A:B,2,FALSE)</f>
        <v>斗者精华</v>
      </c>
      <c r="F1369" s="76">
        <f t="shared" si="11"/>
        <v>300</v>
      </c>
    </row>
    <row r="1370" spans="1:6">
      <c r="A1370" s="76">
        <v>16310</v>
      </c>
      <c r="B1370" s="76">
        <v>2</v>
      </c>
      <c r="C1370" s="77" t="str">
        <f>IF(A1370="","",VLOOKUP(A1370,'#材料大全'!A:B,2,FALSE))</f>
        <v>斗师的精铁戒指</v>
      </c>
      <c r="D1370" s="79">
        <v>24007</v>
      </c>
      <c r="E1370" s="78" t="str">
        <f>VLOOKUP(D1370,'#材料大全'!A:B,2,FALSE)</f>
        <v>斗者精华</v>
      </c>
      <c r="F1370" s="76">
        <f t="shared" si="11"/>
        <v>50</v>
      </c>
    </row>
    <row r="1371" spans="1:6">
      <c r="B1371" s="76">
        <v>3</v>
      </c>
      <c r="C1371" s="77" t="str">
        <f>IF(A1371="","",VLOOKUP(A1371,'#材料大全'!A:B,2,FALSE))</f>
        <v/>
      </c>
      <c r="D1371" s="79">
        <v>24007</v>
      </c>
      <c r="E1371" s="78" t="str">
        <f>VLOOKUP(D1371,'#材料大全'!A:B,2,FALSE)</f>
        <v>斗者精华</v>
      </c>
      <c r="F1371" s="76">
        <f t="shared" si="11"/>
        <v>100</v>
      </c>
    </row>
    <row r="1372" spans="1:6">
      <c r="B1372" s="76">
        <v>4</v>
      </c>
      <c r="C1372" s="77" t="str">
        <f>IF(A1372="","",VLOOKUP(A1372,'#材料大全'!A:B,2,FALSE))</f>
        <v/>
      </c>
      <c r="D1372" s="79">
        <v>24007</v>
      </c>
      <c r="E1372" s="78" t="str">
        <f>VLOOKUP(D1372,'#材料大全'!A:B,2,FALSE)</f>
        <v>斗者精华</v>
      </c>
      <c r="F1372" s="76">
        <f t="shared" si="11"/>
        <v>150</v>
      </c>
    </row>
    <row r="1373" spans="1:6">
      <c r="B1373" s="76">
        <v>5</v>
      </c>
      <c r="C1373" s="77" t="str">
        <f>IF(A1373="","",VLOOKUP(A1373,'#材料大全'!A:B,2,FALSE))</f>
        <v/>
      </c>
      <c r="D1373" s="79">
        <v>24007</v>
      </c>
      <c r="E1373" s="78" t="str">
        <f>VLOOKUP(D1373,'#材料大全'!A:B,2,FALSE)</f>
        <v>斗者精华</v>
      </c>
      <c r="F1373" s="76">
        <f t="shared" si="11"/>
        <v>200</v>
      </c>
    </row>
    <row r="1374" spans="1:6">
      <c r="B1374" s="76">
        <v>6</v>
      </c>
      <c r="C1374" s="77" t="str">
        <f>IF(A1374="","",VLOOKUP(A1374,'#材料大全'!A:B,2,FALSE))</f>
        <v/>
      </c>
      <c r="D1374" s="79">
        <v>24007</v>
      </c>
      <c r="E1374" s="78" t="str">
        <f>VLOOKUP(D1374,'#材料大全'!A:B,2,FALSE)</f>
        <v>斗者精华</v>
      </c>
      <c r="F1374" s="76">
        <f t="shared" si="11"/>
        <v>300</v>
      </c>
    </row>
    <row r="1375" spans="1:6">
      <c r="A1375" s="76">
        <v>16311</v>
      </c>
      <c r="B1375" s="76">
        <v>2</v>
      </c>
      <c r="C1375" s="77" t="str">
        <f>IF(A1375="","",VLOOKUP(A1375,'#材料大全'!A:B,2,FALSE))</f>
        <v>斗师的精铁项链</v>
      </c>
      <c r="D1375" s="79">
        <v>24007</v>
      </c>
      <c r="E1375" s="78" t="str">
        <f>VLOOKUP(D1375,'#材料大全'!A:B,2,FALSE)</f>
        <v>斗者精华</v>
      </c>
      <c r="F1375" s="76">
        <f t="shared" si="11"/>
        <v>50</v>
      </c>
    </row>
    <row r="1376" spans="1:6">
      <c r="B1376" s="76">
        <v>3</v>
      </c>
      <c r="C1376" s="77" t="str">
        <f>IF(A1376="","",VLOOKUP(A1376,'#材料大全'!A:B,2,FALSE))</f>
        <v/>
      </c>
      <c r="D1376" s="79">
        <v>24007</v>
      </c>
      <c r="E1376" s="78" t="str">
        <f>VLOOKUP(D1376,'#材料大全'!A:B,2,FALSE)</f>
        <v>斗者精华</v>
      </c>
      <c r="F1376" s="76">
        <f t="shared" si="11"/>
        <v>100</v>
      </c>
    </row>
    <row r="1377" spans="1:6">
      <c r="B1377" s="76">
        <v>4</v>
      </c>
      <c r="C1377" s="77" t="str">
        <f>IF(A1377="","",VLOOKUP(A1377,'#材料大全'!A:B,2,FALSE))</f>
        <v/>
      </c>
      <c r="D1377" s="79">
        <v>24007</v>
      </c>
      <c r="E1377" s="78" t="str">
        <f>VLOOKUP(D1377,'#材料大全'!A:B,2,FALSE)</f>
        <v>斗者精华</v>
      </c>
      <c r="F1377" s="76">
        <f t="shared" si="11"/>
        <v>150</v>
      </c>
    </row>
    <row r="1378" spans="1:6">
      <c r="B1378" s="76">
        <v>5</v>
      </c>
      <c r="C1378" s="77" t="str">
        <f>IF(A1378="","",VLOOKUP(A1378,'#材料大全'!A:B,2,FALSE))</f>
        <v/>
      </c>
      <c r="D1378" s="79">
        <v>24007</v>
      </c>
      <c r="E1378" s="78" t="str">
        <f>VLOOKUP(D1378,'#材料大全'!A:B,2,FALSE)</f>
        <v>斗者精华</v>
      </c>
      <c r="F1378" s="76">
        <f t="shared" si="11"/>
        <v>200</v>
      </c>
    </row>
    <row r="1379" spans="1:6">
      <c r="B1379" s="76">
        <v>6</v>
      </c>
      <c r="C1379" s="77" t="str">
        <f>IF(A1379="","",VLOOKUP(A1379,'#材料大全'!A:B,2,FALSE))</f>
        <v/>
      </c>
      <c r="D1379" s="79">
        <v>24007</v>
      </c>
      <c r="E1379" s="78" t="str">
        <f>VLOOKUP(D1379,'#材料大全'!A:B,2,FALSE)</f>
        <v>斗者精华</v>
      </c>
      <c r="F1379" s="76">
        <f t="shared" si="11"/>
        <v>300</v>
      </c>
    </row>
    <row r="1380" spans="1:6">
      <c r="A1380" s="76">
        <v>16312</v>
      </c>
      <c r="B1380" s="76">
        <v>2</v>
      </c>
      <c r="C1380" s="77" t="str">
        <f>IF(A1380="","",VLOOKUP(A1380,'#材料大全'!A:B,2,FALSE))</f>
        <v>斗师的精铁手镯</v>
      </c>
      <c r="D1380" s="79">
        <v>24007</v>
      </c>
      <c r="E1380" s="78" t="str">
        <f>VLOOKUP(D1380,'#材料大全'!A:B,2,FALSE)</f>
        <v>斗者精华</v>
      </c>
      <c r="F1380" s="76">
        <f t="shared" si="11"/>
        <v>50</v>
      </c>
    </row>
    <row r="1381" spans="1:6">
      <c r="B1381" s="76">
        <v>3</v>
      </c>
      <c r="C1381" s="77" t="str">
        <f>IF(A1381="","",VLOOKUP(A1381,'#材料大全'!A:B,2,FALSE))</f>
        <v/>
      </c>
      <c r="D1381" s="79">
        <v>24007</v>
      </c>
      <c r="E1381" s="78" t="str">
        <f>VLOOKUP(D1381,'#材料大全'!A:B,2,FALSE)</f>
        <v>斗者精华</v>
      </c>
      <c r="F1381" s="76">
        <f t="shared" si="11"/>
        <v>100</v>
      </c>
    </row>
    <row r="1382" spans="1:6">
      <c r="B1382" s="76">
        <v>4</v>
      </c>
      <c r="C1382" s="77" t="str">
        <f>IF(A1382="","",VLOOKUP(A1382,'#材料大全'!A:B,2,FALSE))</f>
        <v/>
      </c>
      <c r="D1382" s="79">
        <v>24007</v>
      </c>
      <c r="E1382" s="78" t="str">
        <f>VLOOKUP(D1382,'#材料大全'!A:B,2,FALSE)</f>
        <v>斗者精华</v>
      </c>
      <c r="F1382" s="76">
        <f t="shared" si="11"/>
        <v>150</v>
      </c>
    </row>
    <row r="1383" spans="1:6">
      <c r="B1383" s="76">
        <v>5</v>
      </c>
      <c r="C1383" s="77" t="str">
        <f>IF(A1383="","",VLOOKUP(A1383,'#材料大全'!A:B,2,FALSE))</f>
        <v/>
      </c>
      <c r="D1383" s="79">
        <v>24007</v>
      </c>
      <c r="E1383" s="78" t="str">
        <f>VLOOKUP(D1383,'#材料大全'!A:B,2,FALSE)</f>
        <v>斗者精华</v>
      </c>
      <c r="F1383" s="76">
        <f t="shared" si="11"/>
        <v>200</v>
      </c>
    </row>
    <row r="1384" spans="1:6">
      <c r="B1384" s="76">
        <v>6</v>
      </c>
      <c r="C1384" s="77" t="str">
        <f>IF(A1384="","",VLOOKUP(A1384,'#材料大全'!A:B,2,FALSE))</f>
        <v/>
      </c>
      <c r="D1384" s="79">
        <v>24007</v>
      </c>
      <c r="E1384" s="78" t="str">
        <f>VLOOKUP(D1384,'#材料大全'!A:B,2,FALSE)</f>
        <v>斗者精华</v>
      </c>
      <c r="F1384" s="76">
        <f t="shared" si="11"/>
        <v>300</v>
      </c>
    </row>
    <row r="1385" spans="1:6">
      <c r="A1385" s="76">
        <v>16313</v>
      </c>
      <c r="B1385" s="76">
        <v>2</v>
      </c>
      <c r="C1385" s="77" t="str">
        <f>IF(A1385="","",VLOOKUP(A1385,'#材料大全'!A:B,2,FALSE))</f>
        <v>斗师的熊皮护额</v>
      </c>
      <c r="D1385" s="79">
        <v>24007</v>
      </c>
      <c r="E1385" s="78" t="str">
        <f>VLOOKUP(D1385,'#材料大全'!A:B,2,FALSE)</f>
        <v>斗者精华</v>
      </c>
      <c r="F1385" s="76">
        <f t="shared" si="11"/>
        <v>50</v>
      </c>
    </row>
    <row r="1386" spans="1:6">
      <c r="B1386" s="76">
        <v>3</v>
      </c>
      <c r="C1386" s="77" t="str">
        <f>IF(A1386="","",VLOOKUP(A1386,'#材料大全'!A:B,2,FALSE))</f>
        <v/>
      </c>
      <c r="D1386" s="79">
        <v>24007</v>
      </c>
      <c r="E1386" s="78" t="str">
        <f>VLOOKUP(D1386,'#材料大全'!A:B,2,FALSE)</f>
        <v>斗者精华</v>
      </c>
      <c r="F1386" s="76">
        <f t="shared" si="11"/>
        <v>100</v>
      </c>
    </row>
    <row r="1387" spans="1:6">
      <c r="B1387" s="76">
        <v>4</v>
      </c>
      <c r="C1387" s="77" t="str">
        <f>IF(A1387="","",VLOOKUP(A1387,'#材料大全'!A:B,2,FALSE))</f>
        <v/>
      </c>
      <c r="D1387" s="79">
        <v>24007</v>
      </c>
      <c r="E1387" s="78" t="str">
        <f>VLOOKUP(D1387,'#材料大全'!A:B,2,FALSE)</f>
        <v>斗者精华</v>
      </c>
      <c r="F1387" s="76">
        <f t="shared" si="11"/>
        <v>150</v>
      </c>
    </row>
    <row r="1388" spans="1:6">
      <c r="B1388" s="76">
        <v>5</v>
      </c>
      <c r="C1388" s="77" t="str">
        <f>IF(A1388="","",VLOOKUP(A1388,'#材料大全'!A:B,2,FALSE))</f>
        <v/>
      </c>
      <c r="D1388" s="79">
        <v>24007</v>
      </c>
      <c r="E1388" s="78" t="str">
        <f>VLOOKUP(D1388,'#材料大全'!A:B,2,FALSE)</f>
        <v>斗者精华</v>
      </c>
      <c r="F1388" s="76">
        <f t="shared" si="11"/>
        <v>200</v>
      </c>
    </row>
    <row r="1389" spans="1:6">
      <c r="B1389" s="76">
        <v>6</v>
      </c>
      <c r="C1389" s="77" t="str">
        <f>IF(A1389="","",VLOOKUP(A1389,'#材料大全'!A:B,2,FALSE))</f>
        <v/>
      </c>
      <c r="D1389" s="79">
        <v>24007</v>
      </c>
      <c r="E1389" s="78" t="str">
        <f>VLOOKUP(D1389,'#材料大全'!A:B,2,FALSE)</f>
        <v>斗者精华</v>
      </c>
      <c r="F1389" s="76">
        <f t="shared" si="11"/>
        <v>300</v>
      </c>
    </row>
    <row r="1390" spans="1:6">
      <c r="A1390" s="76">
        <v>16314</v>
      </c>
      <c r="B1390" s="76">
        <v>2</v>
      </c>
      <c r="C1390" s="77" t="str">
        <f>IF(A1390="","",VLOOKUP(A1390,'#材料大全'!A:B,2,FALSE))</f>
        <v>斗师的熊皮革甲</v>
      </c>
      <c r="D1390" s="79">
        <v>24007</v>
      </c>
      <c r="E1390" s="78" t="str">
        <f>VLOOKUP(D1390,'#材料大全'!A:B,2,FALSE)</f>
        <v>斗者精华</v>
      </c>
      <c r="F1390" s="76">
        <f t="shared" si="11"/>
        <v>50</v>
      </c>
    </row>
    <row r="1391" spans="1:6">
      <c r="B1391" s="76">
        <v>3</v>
      </c>
      <c r="C1391" s="77" t="str">
        <f>IF(A1391="","",VLOOKUP(A1391,'#材料大全'!A:B,2,FALSE))</f>
        <v/>
      </c>
      <c r="D1391" s="79">
        <v>24007</v>
      </c>
      <c r="E1391" s="78" t="str">
        <f>VLOOKUP(D1391,'#材料大全'!A:B,2,FALSE)</f>
        <v>斗者精华</v>
      </c>
      <c r="F1391" s="76">
        <f t="shared" si="11"/>
        <v>100</v>
      </c>
    </row>
    <row r="1392" spans="1:6">
      <c r="B1392" s="76">
        <v>4</v>
      </c>
      <c r="C1392" s="77" t="str">
        <f>IF(A1392="","",VLOOKUP(A1392,'#材料大全'!A:B,2,FALSE))</f>
        <v/>
      </c>
      <c r="D1392" s="79">
        <v>24007</v>
      </c>
      <c r="E1392" s="78" t="str">
        <f>VLOOKUP(D1392,'#材料大全'!A:B,2,FALSE)</f>
        <v>斗者精华</v>
      </c>
      <c r="F1392" s="76">
        <f t="shared" si="11"/>
        <v>150</v>
      </c>
    </row>
    <row r="1393" spans="1:6">
      <c r="B1393" s="76">
        <v>5</v>
      </c>
      <c r="C1393" s="77" t="str">
        <f>IF(A1393="","",VLOOKUP(A1393,'#材料大全'!A:B,2,FALSE))</f>
        <v/>
      </c>
      <c r="D1393" s="79">
        <v>24007</v>
      </c>
      <c r="E1393" s="78" t="str">
        <f>VLOOKUP(D1393,'#材料大全'!A:B,2,FALSE)</f>
        <v>斗者精华</v>
      </c>
      <c r="F1393" s="76">
        <f t="shared" si="11"/>
        <v>200</v>
      </c>
    </row>
    <row r="1394" spans="1:6">
      <c r="B1394" s="76">
        <v>6</v>
      </c>
      <c r="C1394" s="77" t="str">
        <f>IF(A1394="","",VLOOKUP(A1394,'#材料大全'!A:B,2,FALSE))</f>
        <v/>
      </c>
      <c r="D1394" s="79">
        <v>24007</v>
      </c>
      <c r="E1394" s="78" t="str">
        <f>VLOOKUP(D1394,'#材料大全'!A:B,2,FALSE)</f>
        <v>斗者精华</v>
      </c>
      <c r="F1394" s="76">
        <f t="shared" si="11"/>
        <v>300</v>
      </c>
    </row>
    <row r="1395" spans="1:6">
      <c r="A1395" s="76">
        <v>16315</v>
      </c>
      <c r="B1395" s="76">
        <v>2</v>
      </c>
      <c r="C1395" s="77" t="str">
        <f>IF(A1395="","",VLOOKUP(A1395,'#材料大全'!A:B,2,FALSE))</f>
        <v>斗师的熊皮绑腿</v>
      </c>
      <c r="D1395" s="79">
        <v>24007</v>
      </c>
      <c r="E1395" s="78" t="str">
        <f>VLOOKUP(D1395,'#材料大全'!A:B,2,FALSE)</f>
        <v>斗者精华</v>
      </c>
      <c r="F1395" s="76">
        <f t="shared" si="11"/>
        <v>50</v>
      </c>
    </row>
    <row r="1396" spans="1:6">
      <c r="B1396" s="76">
        <v>3</v>
      </c>
      <c r="C1396" s="77" t="str">
        <f>IF(A1396="","",VLOOKUP(A1396,'#材料大全'!A:B,2,FALSE))</f>
        <v/>
      </c>
      <c r="D1396" s="79">
        <v>24007</v>
      </c>
      <c r="E1396" s="78" t="str">
        <f>VLOOKUP(D1396,'#材料大全'!A:B,2,FALSE)</f>
        <v>斗者精华</v>
      </c>
      <c r="F1396" s="76">
        <f t="shared" si="11"/>
        <v>100</v>
      </c>
    </row>
    <row r="1397" spans="1:6">
      <c r="B1397" s="76">
        <v>4</v>
      </c>
      <c r="C1397" s="77" t="str">
        <f>IF(A1397="","",VLOOKUP(A1397,'#材料大全'!A:B,2,FALSE))</f>
        <v/>
      </c>
      <c r="D1397" s="79">
        <v>24007</v>
      </c>
      <c r="E1397" s="78" t="str">
        <f>VLOOKUP(D1397,'#材料大全'!A:B,2,FALSE)</f>
        <v>斗者精华</v>
      </c>
      <c r="F1397" s="76">
        <f t="shared" si="11"/>
        <v>150</v>
      </c>
    </row>
    <row r="1398" spans="1:6">
      <c r="B1398" s="76">
        <v>5</v>
      </c>
      <c r="C1398" s="77" t="str">
        <f>IF(A1398="","",VLOOKUP(A1398,'#材料大全'!A:B,2,FALSE))</f>
        <v/>
      </c>
      <c r="D1398" s="79">
        <v>24007</v>
      </c>
      <c r="E1398" s="78" t="str">
        <f>VLOOKUP(D1398,'#材料大全'!A:B,2,FALSE)</f>
        <v>斗者精华</v>
      </c>
      <c r="F1398" s="76">
        <f t="shared" si="11"/>
        <v>200</v>
      </c>
    </row>
    <row r="1399" spans="1:6">
      <c r="B1399" s="76">
        <v>6</v>
      </c>
      <c r="C1399" s="77" t="str">
        <f>IF(A1399="","",VLOOKUP(A1399,'#材料大全'!A:B,2,FALSE))</f>
        <v/>
      </c>
      <c r="D1399" s="79">
        <v>24007</v>
      </c>
      <c r="E1399" s="78" t="str">
        <f>VLOOKUP(D1399,'#材料大全'!A:B,2,FALSE)</f>
        <v>斗者精华</v>
      </c>
      <c r="F1399" s="76">
        <f t="shared" si="11"/>
        <v>300</v>
      </c>
    </row>
    <row r="1400" spans="1:6">
      <c r="A1400" s="76">
        <v>16316</v>
      </c>
      <c r="B1400" s="76">
        <v>2</v>
      </c>
      <c r="C1400" s="77" t="str">
        <f>IF(A1400="","",VLOOKUP(A1400,'#材料大全'!A:B,2,FALSE))</f>
        <v>斗师的熊皮戒指</v>
      </c>
      <c r="D1400" s="79">
        <v>24007</v>
      </c>
      <c r="E1400" s="78" t="str">
        <f>VLOOKUP(D1400,'#材料大全'!A:B,2,FALSE)</f>
        <v>斗者精华</v>
      </c>
      <c r="F1400" s="76">
        <f t="shared" si="11"/>
        <v>50</v>
      </c>
    </row>
    <row r="1401" spans="1:6">
      <c r="B1401" s="76">
        <v>3</v>
      </c>
      <c r="C1401" s="77" t="str">
        <f>IF(A1401="","",VLOOKUP(A1401,'#材料大全'!A:B,2,FALSE))</f>
        <v/>
      </c>
      <c r="D1401" s="79">
        <v>24007</v>
      </c>
      <c r="E1401" s="78" t="str">
        <f>VLOOKUP(D1401,'#材料大全'!A:B,2,FALSE)</f>
        <v>斗者精华</v>
      </c>
      <c r="F1401" s="76">
        <f t="shared" si="11"/>
        <v>100</v>
      </c>
    </row>
    <row r="1402" spans="1:6">
      <c r="B1402" s="76">
        <v>4</v>
      </c>
      <c r="C1402" s="77" t="str">
        <f>IF(A1402="","",VLOOKUP(A1402,'#材料大全'!A:B,2,FALSE))</f>
        <v/>
      </c>
      <c r="D1402" s="79">
        <v>24007</v>
      </c>
      <c r="E1402" s="78" t="str">
        <f>VLOOKUP(D1402,'#材料大全'!A:B,2,FALSE)</f>
        <v>斗者精华</v>
      </c>
      <c r="F1402" s="76">
        <f t="shared" si="11"/>
        <v>150</v>
      </c>
    </row>
    <row r="1403" spans="1:6">
      <c r="B1403" s="76">
        <v>5</v>
      </c>
      <c r="C1403" s="77" t="str">
        <f>IF(A1403="","",VLOOKUP(A1403,'#材料大全'!A:B,2,FALSE))</f>
        <v/>
      </c>
      <c r="D1403" s="79">
        <v>24007</v>
      </c>
      <c r="E1403" s="78" t="str">
        <f>VLOOKUP(D1403,'#材料大全'!A:B,2,FALSE)</f>
        <v>斗者精华</v>
      </c>
      <c r="F1403" s="76">
        <f t="shared" si="11"/>
        <v>200</v>
      </c>
    </row>
    <row r="1404" spans="1:6">
      <c r="B1404" s="76">
        <v>6</v>
      </c>
      <c r="C1404" s="77" t="str">
        <f>IF(A1404="","",VLOOKUP(A1404,'#材料大全'!A:B,2,FALSE))</f>
        <v/>
      </c>
      <c r="D1404" s="79">
        <v>24007</v>
      </c>
      <c r="E1404" s="78" t="str">
        <f>VLOOKUP(D1404,'#材料大全'!A:B,2,FALSE)</f>
        <v>斗者精华</v>
      </c>
      <c r="F1404" s="76">
        <f t="shared" si="11"/>
        <v>300</v>
      </c>
    </row>
    <row r="1405" spans="1:6">
      <c r="A1405" s="76">
        <v>16317</v>
      </c>
      <c r="B1405" s="76">
        <v>2</v>
      </c>
      <c r="C1405" s="77" t="str">
        <f>IF(A1405="","",VLOOKUP(A1405,'#材料大全'!A:B,2,FALSE))</f>
        <v>斗师的熊皮项链</v>
      </c>
      <c r="D1405" s="79">
        <v>24007</v>
      </c>
      <c r="E1405" s="78" t="str">
        <f>VLOOKUP(D1405,'#材料大全'!A:B,2,FALSE)</f>
        <v>斗者精华</v>
      </c>
      <c r="F1405" s="76">
        <f t="shared" si="11"/>
        <v>50</v>
      </c>
    </row>
    <row r="1406" spans="1:6">
      <c r="B1406" s="76">
        <v>3</v>
      </c>
      <c r="C1406" s="77" t="str">
        <f>IF(A1406="","",VLOOKUP(A1406,'#材料大全'!A:B,2,FALSE))</f>
        <v/>
      </c>
      <c r="D1406" s="79">
        <v>24007</v>
      </c>
      <c r="E1406" s="78" t="str">
        <f>VLOOKUP(D1406,'#材料大全'!A:B,2,FALSE)</f>
        <v>斗者精华</v>
      </c>
      <c r="F1406" s="76">
        <f t="shared" si="11"/>
        <v>100</v>
      </c>
    </row>
    <row r="1407" spans="1:6">
      <c r="B1407" s="76">
        <v>4</v>
      </c>
      <c r="C1407" s="77" t="str">
        <f>IF(A1407="","",VLOOKUP(A1407,'#材料大全'!A:B,2,FALSE))</f>
        <v/>
      </c>
      <c r="D1407" s="79">
        <v>24007</v>
      </c>
      <c r="E1407" s="78" t="str">
        <f>VLOOKUP(D1407,'#材料大全'!A:B,2,FALSE)</f>
        <v>斗者精华</v>
      </c>
      <c r="F1407" s="76">
        <f t="shared" si="11"/>
        <v>150</v>
      </c>
    </row>
    <row r="1408" spans="1:6">
      <c r="B1408" s="76">
        <v>5</v>
      </c>
      <c r="C1408" s="77" t="str">
        <f>IF(A1408="","",VLOOKUP(A1408,'#材料大全'!A:B,2,FALSE))</f>
        <v/>
      </c>
      <c r="D1408" s="79">
        <v>24007</v>
      </c>
      <c r="E1408" s="78" t="str">
        <f>VLOOKUP(D1408,'#材料大全'!A:B,2,FALSE)</f>
        <v>斗者精华</v>
      </c>
      <c r="F1408" s="76">
        <f t="shared" si="11"/>
        <v>200</v>
      </c>
    </row>
    <row r="1409" spans="1:6">
      <c r="B1409" s="76">
        <v>6</v>
      </c>
      <c r="C1409" s="77" t="str">
        <f>IF(A1409="","",VLOOKUP(A1409,'#材料大全'!A:B,2,FALSE))</f>
        <v/>
      </c>
      <c r="D1409" s="79">
        <v>24007</v>
      </c>
      <c r="E1409" s="78" t="str">
        <f>VLOOKUP(D1409,'#材料大全'!A:B,2,FALSE)</f>
        <v>斗者精华</v>
      </c>
      <c r="F1409" s="76">
        <f t="shared" si="11"/>
        <v>300</v>
      </c>
    </row>
    <row r="1410" spans="1:6">
      <c r="A1410" s="76">
        <v>16318</v>
      </c>
      <c r="B1410" s="76">
        <v>2</v>
      </c>
      <c r="C1410" s="77" t="str">
        <f>IF(A1410="","",VLOOKUP(A1410,'#材料大全'!A:B,2,FALSE))</f>
        <v>斗师的熊皮手镯</v>
      </c>
      <c r="D1410" s="79">
        <v>24007</v>
      </c>
      <c r="E1410" s="78" t="str">
        <f>VLOOKUP(D1410,'#材料大全'!A:B,2,FALSE)</f>
        <v>斗者精华</v>
      </c>
      <c r="F1410" s="76">
        <f t="shared" si="11"/>
        <v>50</v>
      </c>
    </row>
    <row r="1411" spans="1:6">
      <c r="B1411" s="76">
        <v>3</v>
      </c>
      <c r="C1411" s="77" t="str">
        <f>IF(A1411="","",VLOOKUP(A1411,'#材料大全'!A:B,2,FALSE))</f>
        <v/>
      </c>
      <c r="D1411" s="79">
        <v>24007</v>
      </c>
      <c r="E1411" s="78" t="str">
        <f>VLOOKUP(D1411,'#材料大全'!A:B,2,FALSE)</f>
        <v>斗者精华</v>
      </c>
      <c r="F1411" s="76">
        <f t="shared" si="11"/>
        <v>100</v>
      </c>
    </row>
    <row r="1412" spans="1:6">
      <c r="B1412" s="76">
        <v>4</v>
      </c>
      <c r="C1412" s="77" t="str">
        <f>IF(A1412="","",VLOOKUP(A1412,'#材料大全'!A:B,2,FALSE))</f>
        <v/>
      </c>
      <c r="D1412" s="79">
        <v>24007</v>
      </c>
      <c r="E1412" s="78" t="str">
        <f>VLOOKUP(D1412,'#材料大全'!A:B,2,FALSE)</f>
        <v>斗者精华</v>
      </c>
      <c r="F1412" s="76">
        <f t="shared" si="11"/>
        <v>150</v>
      </c>
    </row>
    <row r="1413" spans="1:6">
      <c r="B1413" s="76">
        <v>5</v>
      </c>
      <c r="C1413" s="77" t="str">
        <f>IF(A1413="","",VLOOKUP(A1413,'#材料大全'!A:B,2,FALSE))</f>
        <v/>
      </c>
      <c r="D1413" s="79">
        <v>24007</v>
      </c>
      <c r="E1413" s="78" t="str">
        <f>VLOOKUP(D1413,'#材料大全'!A:B,2,FALSE)</f>
        <v>斗者精华</v>
      </c>
      <c r="F1413" s="76">
        <f t="shared" si="11"/>
        <v>200</v>
      </c>
    </row>
    <row r="1414" spans="1:6">
      <c r="B1414" s="76">
        <v>6</v>
      </c>
      <c r="C1414" s="77" t="str">
        <f>IF(A1414="","",VLOOKUP(A1414,'#材料大全'!A:B,2,FALSE))</f>
        <v/>
      </c>
      <c r="D1414" s="79">
        <v>24007</v>
      </c>
      <c r="E1414" s="78" t="str">
        <f>VLOOKUP(D1414,'#材料大全'!A:B,2,FALSE)</f>
        <v>斗者精华</v>
      </c>
      <c r="F1414" s="76">
        <f t="shared" si="11"/>
        <v>300</v>
      </c>
    </row>
    <row r="1415" spans="1:6">
      <c r="A1415" s="76">
        <v>16319</v>
      </c>
      <c r="B1415" s="76">
        <v>2</v>
      </c>
      <c r="C1415" s="77" t="str">
        <f>IF(A1415="","",VLOOKUP(A1415,'#材料大全'!A:B,2,FALSE))</f>
        <v>斗师的矽钢面甲</v>
      </c>
      <c r="D1415" s="79">
        <v>24007</v>
      </c>
      <c r="E1415" s="78" t="str">
        <f>VLOOKUP(D1415,'#材料大全'!A:B,2,FALSE)</f>
        <v>斗者精华</v>
      </c>
      <c r="F1415" s="76">
        <f t="shared" si="11"/>
        <v>50</v>
      </c>
    </row>
    <row r="1416" spans="1:6">
      <c r="B1416" s="76">
        <v>3</v>
      </c>
      <c r="C1416" s="77" t="str">
        <f>IF(A1416="","",VLOOKUP(A1416,'#材料大全'!A:B,2,FALSE))</f>
        <v/>
      </c>
      <c r="D1416" s="79">
        <v>24007</v>
      </c>
      <c r="E1416" s="78" t="str">
        <f>VLOOKUP(D1416,'#材料大全'!A:B,2,FALSE)</f>
        <v>斗者精华</v>
      </c>
      <c r="F1416" s="76">
        <f t="shared" si="11"/>
        <v>100</v>
      </c>
    </row>
    <row r="1417" spans="1:6">
      <c r="B1417" s="76">
        <v>4</v>
      </c>
      <c r="C1417" s="77" t="str">
        <f>IF(A1417="","",VLOOKUP(A1417,'#材料大全'!A:B,2,FALSE))</f>
        <v/>
      </c>
      <c r="D1417" s="79">
        <v>24007</v>
      </c>
      <c r="E1417" s="78" t="str">
        <f>VLOOKUP(D1417,'#材料大全'!A:B,2,FALSE)</f>
        <v>斗者精华</v>
      </c>
      <c r="F1417" s="76">
        <f t="shared" si="11"/>
        <v>150</v>
      </c>
    </row>
    <row r="1418" spans="1:6">
      <c r="B1418" s="76">
        <v>5</v>
      </c>
      <c r="C1418" s="77" t="str">
        <f>IF(A1418="","",VLOOKUP(A1418,'#材料大全'!A:B,2,FALSE))</f>
        <v/>
      </c>
      <c r="D1418" s="79">
        <v>24007</v>
      </c>
      <c r="E1418" s="78" t="str">
        <f>VLOOKUP(D1418,'#材料大全'!A:B,2,FALSE)</f>
        <v>斗者精华</v>
      </c>
      <c r="F1418" s="76">
        <f t="shared" si="11"/>
        <v>200</v>
      </c>
    </row>
    <row r="1419" spans="1:6">
      <c r="B1419" s="76">
        <v>6</v>
      </c>
      <c r="C1419" s="77" t="str">
        <f>IF(A1419="","",VLOOKUP(A1419,'#材料大全'!A:B,2,FALSE))</f>
        <v/>
      </c>
      <c r="D1419" s="79">
        <v>24007</v>
      </c>
      <c r="E1419" s="78" t="str">
        <f>VLOOKUP(D1419,'#材料大全'!A:B,2,FALSE)</f>
        <v>斗者精华</v>
      </c>
      <c r="F1419" s="76">
        <f t="shared" si="11"/>
        <v>300</v>
      </c>
    </row>
    <row r="1420" spans="1:6">
      <c r="A1420" s="76">
        <v>16320</v>
      </c>
      <c r="B1420" s="76">
        <v>2</v>
      </c>
      <c r="C1420" s="77" t="str">
        <f>IF(A1420="","",VLOOKUP(A1420,'#材料大全'!A:B,2,FALSE))</f>
        <v>斗师的矽钢板甲</v>
      </c>
      <c r="D1420" s="79">
        <v>24007</v>
      </c>
      <c r="E1420" s="78" t="str">
        <f>VLOOKUP(D1420,'#材料大全'!A:B,2,FALSE)</f>
        <v>斗者精华</v>
      </c>
      <c r="F1420" s="76">
        <f t="shared" si="11"/>
        <v>50</v>
      </c>
    </row>
    <row r="1421" spans="1:6">
      <c r="B1421" s="76">
        <v>3</v>
      </c>
      <c r="C1421" s="77" t="str">
        <f>IF(A1421="","",VLOOKUP(A1421,'#材料大全'!A:B,2,FALSE))</f>
        <v/>
      </c>
      <c r="D1421" s="79">
        <v>24007</v>
      </c>
      <c r="E1421" s="78" t="str">
        <f>VLOOKUP(D1421,'#材料大全'!A:B,2,FALSE)</f>
        <v>斗者精华</v>
      </c>
      <c r="F1421" s="76">
        <f t="shared" si="11"/>
        <v>100</v>
      </c>
    </row>
    <row r="1422" spans="1:6">
      <c r="B1422" s="76">
        <v>4</v>
      </c>
      <c r="C1422" s="77" t="str">
        <f>IF(A1422="","",VLOOKUP(A1422,'#材料大全'!A:B,2,FALSE))</f>
        <v/>
      </c>
      <c r="D1422" s="79">
        <v>24007</v>
      </c>
      <c r="E1422" s="78" t="str">
        <f>VLOOKUP(D1422,'#材料大全'!A:B,2,FALSE)</f>
        <v>斗者精华</v>
      </c>
      <c r="F1422" s="76">
        <f t="shared" si="11"/>
        <v>150</v>
      </c>
    </row>
    <row r="1423" spans="1:6">
      <c r="B1423" s="76">
        <v>5</v>
      </c>
      <c r="C1423" s="77" t="str">
        <f>IF(A1423="","",VLOOKUP(A1423,'#材料大全'!A:B,2,FALSE))</f>
        <v/>
      </c>
      <c r="D1423" s="79">
        <v>24007</v>
      </c>
      <c r="E1423" s="78" t="str">
        <f>VLOOKUP(D1423,'#材料大全'!A:B,2,FALSE)</f>
        <v>斗者精华</v>
      </c>
      <c r="F1423" s="76">
        <f t="shared" si="11"/>
        <v>200</v>
      </c>
    </row>
    <row r="1424" spans="1:6">
      <c r="B1424" s="76">
        <v>6</v>
      </c>
      <c r="C1424" s="77" t="str">
        <f>IF(A1424="","",VLOOKUP(A1424,'#材料大全'!A:B,2,FALSE))</f>
        <v/>
      </c>
      <c r="D1424" s="79">
        <v>24007</v>
      </c>
      <c r="E1424" s="78" t="str">
        <f>VLOOKUP(D1424,'#材料大全'!A:B,2,FALSE)</f>
        <v>斗者精华</v>
      </c>
      <c r="F1424" s="76">
        <f t="shared" ref="F1424:F1487" si="12">F1419</f>
        <v>300</v>
      </c>
    </row>
    <row r="1425" spans="1:6">
      <c r="A1425" s="76">
        <v>16321</v>
      </c>
      <c r="B1425" s="76">
        <v>2</v>
      </c>
      <c r="C1425" s="77" t="str">
        <f>IF(A1425="","",VLOOKUP(A1425,'#材料大全'!A:B,2,FALSE))</f>
        <v>斗师的矽钢腿甲</v>
      </c>
      <c r="D1425" s="79">
        <v>24007</v>
      </c>
      <c r="E1425" s="78" t="str">
        <f>VLOOKUP(D1425,'#材料大全'!A:B,2,FALSE)</f>
        <v>斗者精华</v>
      </c>
      <c r="F1425" s="76">
        <f t="shared" si="12"/>
        <v>50</v>
      </c>
    </row>
    <row r="1426" spans="1:6">
      <c r="B1426" s="76">
        <v>3</v>
      </c>
      <c r="C1426" s="77" t="str">
        <f>IF(A1426="","",VLOOKUP(A1426,'#材料大全'!A:B,2,FALSE))</f>
        <v/>
      </c>
      <c r="D1426" s="79">
        <v>24007</v>
      </c>
      <c r="E1426" s="78" t="str">
        <f>VLOOKUP(D1426,'#材料大全'!A:B,2,FALSE)</f>
        <v>斗者精华</v>
      </c>
      <c r="F1426" s="76">
        <f t="shared" si="12"/>
        <v>100</v>
      </c>
    </row>
    <row r="1427" spans="1:6">
      <c r="B1427" s="76">
        <v>4</v>
      </c>
      <c r="C1427" s="77" t="str">
        <f>IF(A1427="","",VLOOKUP(A1427,'#材料大全'!A:B,2,FALSE))</f>
        <v/>
      </c>
      <c r="D1427" s="79">
        <v>24007</v>
      </c>
      <c r="E1427" s="78" t="str">
        <f>VLOOKUP(D1427,'#材料大全'!A:B,2,FALSE)</f>
        <v>斗者精华</v>
      </c>
      <c r="F1427" s="76">
        <f t="shared" si="12"/>
        <v>150</v>
      </c>
    </row>
    <row r="1428" spans="1:6">
      <c r="B1428" s="76">
        <v>5</v>
      </c>
      <c r="C1428" s="77" t="str">
        <f>IF(A1428="","",VLOOKUP(A1428,'#材料大全'!A:B,2,FALSE))</f>
        <v/>
      </c>
      <c r="D1428" s="79">
        <v>24007</v>
      </c>
      <c r="E1428" s="78" t="str">
        <f>VLOOKUP(D1428,'#材料大全'!A:B,2,FALSE)</f>
        <v>斗者精华</v>
      </c>
      <c r="F1428" s="76">
        <f t="shared" si="12"/>
        <v>200</v>
      </c>
    </row>
    <row r="1429" spans="1:6">
      <c r="B1429" s="76">
        <v>6</v>
      </c>
      <c r="C1429" s="77" t="str">
        <f>IF(A1429="","",VLOOKUP(A1429,'#材料大全'!A:B,2,FALSE))</f>
        <v/>
      </c>
      <c r="D1429" s="79">
        <v>24007</v>
      </c>
      <c r="E1429" s="78" t="str">
        <f>VLOOKUP(D1429,'#材料大全'!A:B,2,FALSE)</f>
        <v>斗者精华</v>
      </c>
      <c r="F1429" s="76">
        <f t="shared" si="12"/>
        <v>300</v>
      </c>
    </row>
    <row r="1430" spans="1:6">
      <c r="A1430" s="76">
        <v>16322</v>
      </c>
      <c r="B1430" s="76">
        <v>2</v>
      </c>
      <c r="C1430" s="77" t="str">
        <f>IF(A1430="","",VLOOKUP(A1430,'#材料大全'!A:B,2,FALSE))</f>
        <v>斗师的矽钢戒指</v>
      </c>
      <c r="D1430" s="79">
        <v>24007</v>
      </c>
      <c r="E1430" s="78" t="str">
        <f>VLOOKUP(D1430,'#材料大全'!A:B,2,FALSE)</f>
        <v>斗者精华</v>
      </c>
      <c r="F1430" s="76">
        <f t="shared" si="12"/>
        <v>50</v>
      </c>
    </row>
    <row r="1431" spans="1:6">
      <c r="B1431" s="76">
        <v>3</v>
      </c>
      <c r="C1431" s="77" t="str">
        <f>IF(A1431="","",VLOOKUP(A1431,'#材料大全'!A:B,2,FALSE))</f>
        <v/>
      </c>
      <c r="D1431" s="79">
        <v>24007</v>
      </c>
      <c r="E1431" s="78" t="str">
        <f>VLOOKUP(D1431,'#材料大全'!A:B,2,FALSE)</f>
        <v>斗者精华</v>
      </c>
      <c r="F1431" s="76">
        <f t="shared" si="12"/>
        <v>100</v>
      </c>
    </row>
    <row r="1432" spans="1:6">
      <c r="B1432" s="76">
        <v>4</v>
      </c>
      <c r="C1432" s="77" t="str">
        <f>IF(A1432="","",VLOOKUP(A1432,'#材料大全'!A:B,2,FALSE))</f>
        <v/>
      </c>
      <c r="D1432" s="79">
        <v>24007</v>
      </c>
      <c r="E1432" s="78" t="str">
        <f>VLOOKUP(D1432,'#材料大全'!A:B,2,FALSE)</f>
        <v>斗者精华</v>
      </c>
      <c r="F1432" s="76">
        <f t="shared" si="12"/>
        <v>150</v>
      </c>
    </row>
    <row r="1433" spans="1:6">
      <c r="B1433" s="76">
        <v>5</v>
      </c>
      <c r="C1433" s="77" t="str">
        <f>IF(A1433="","",VLOOKUP(A1433,'#材料大全'!A:B,2,FALSE))</f>
        <v/>
      </c>
      <c r="D1433" s="79">
        <v>24007</v>
      </c>
      <c r="E1433" s="78" t="str">
        <f>VLOOKUP(D1433,'#材料大全'!A:B,2,FALSE)</f>
        <v>斗者精华</v>
      </c>
      <c r="F1433" s="76">
        <f t="shared" si="12"/>
        <v>200</v>
      </c>
    </row>
    <row r="1434" spans="1:6">
      <c r="B1434" s="76">
        <v>6</v>
      </c>
      <c r="C1434" s="77" t="str">
        <f>IF(A1434="","",VLOOKUP(A1434,'#材料大全'!A:B,2,FALSE))</f>
        <v/>
      </c>
      <c r="D1434" s="79">
        <v>24007</v>
      </c>
      <c r="E1434" s="78" t="str">
        <f>VLOOKUP(D1434,'#材料大全'!A:B,2,FALSE)</f>
        <v>斗者精华</v>
      </c>
      <c r="F1434" s="76">
        <f t="shared" si="12"/>
        <v>300</v>
      </c>
    </row>
    <row r="1435" spans="1:6">
      <c r="A1435" s="76">
        <v>16323</v>
      </c>
      <c r="B1435" s="76">
        <v>2</v>
      </c>
      <c r="C1435" s="77" t="str">
        <f>IF(A1435="","",VLOOKUP(A1435,'#材料大全'!A:B,2,FALSE))</f>
        <v>斗师的矽钢项链</v>
      </c>
      <c r="D1435" s="79">
        <v>24007</v>
      </c>
      <c r="E1435" s="78" t="str">
        <f>VLOOKUP(D1435,'#材料大全'!A:B,2,FALSE)</f>
        <v>斗者精华</v>
      </c>
      <c r="F1435" s="76">
        <f t="shared" si="12"/>
        <v>50</v>
      </c>
    </row>
    <row r="1436" spans="1:6">
      <c r="B1436" s="76">
        <v>3</v>
      </c>
      <c r="C1436" s="77" t="str">
        <f>IF(A1436="","",VLOOKUP(A1436,'#材料大全'!A:B,2,FALSE))</f>
        <v/>
      </c>
      <c r="D1436" s="79">
        <v>24007</v>
      </c>
      <c r="E1436" s="78" t="str">
        <f>VLOOKUP(D1436,'#材料大全'!A:B,2,FALSE)</f>
        <v>斗者精华</v>
      </c>
      <c r="F1436" s="76">
        <f t="shared" si="12"/>
        <v>100</v>
      </c>
    </row>
    <row r="1437" spans="1:6">
      <c r="B1437" s="76">
        <v>4</v>
      </c>
      <c r="C1437" s="77" t="str">
        <f>IF(A1437="","",VLOOKUP(A1437,'#材料大全'!A:B,2,FALSE))</f>
        <v/>
      </c>
      <c r="D1437" s="79">
        <v>24007</v>
      </c>
      <c r="E1437" s="78" t="str">
        <f>VLOOKUP(D1437,'#材料大全'!A:B,2,FALSE)</f>
        <v>斗者精华</v>
      </c>
      <c r="F1437" s="76">
        <f t="shared" si="12"/>
        <v>150</v>
      </c>
    </row>
    <row r="1438" spans="1:6">
      <c r="B1438" s="76">
        <v>5</v>
      </c>
      <c r="C1438" s="77" t="str">
        <f>IF(A1438="","",VLOOKUP(A1438,'#材料大全'!A:B,2,FALSE))</f>
        <v/>
      </c>
      <c r="D1438" s="79">
        <v>24007</v>
      </c>
      <c r="E1438" s="78" t="str">
        <f>VLOOKUP(D1438,'#材料大全'!A:B,2,FALSE)</f>
        <v>斗者精华</v>
      </c>
      <c r="F1438" s="76">
        <f t="shared" si="12"/>
        <v>200</v>
      </c>
    </row>
    <row r="1439" spans="1:6">
      <c r="B1439" s="76">
        <v>6</v>
      </c>
      <c r="C1439" s="77" t="str">
        <f>IF(A1439="","",VLOOKUP(A1439,'#材料大全'!A:B,2,FALSE))</f>
        <v/>
      </c>
      <c r="D1439" s="79">
        <v>24007</v>
      </c>
      <c r="E1439" s="78" t="str">
        <f>VLOOKUP(D1439,'#材料大全'!A:B,2,FALSE)</f>
        <v>斗者精华</v>
      </c>
      <c r="F1439" s="76">
        <f t="shared" si="12"/>
        <v>300</v>
      </c>
    </row>
    <row r="1440" spans="1:6">
      <c r="A1440" s="76">
        <v>16324</v>
      </c>
      <c r="B1440" s="76">
        <v>2</v>
      </c>
      <c r="C1440" s="77" t="str">
        <f>IF(A1440="","",VLOOKUP(A1440,'#材料大全'!A:B,2,FALSE))</f>
        <v>斗师的矽钢手镯</v>
      </c>
      <c r="D1440" s="79">
        <v>24007</v>
      </c>
      <c r="E1440" s="78" t="str">
        <f>VLOOKUP(D1440,'#材料大全'!A:B,2,FALSE)</f>
        <v>斗者精华</v>
      </c>
      <c r="F1440" s="76">
        <f t="shared" si="12"/>
        <v>50</v>
      </c>
    </row>
    <row r="1441" spans="1:6">
      <c r="B1441" s="76">
        <v>3</v>
      </c>
      <c r="C1441" s="77" t="str">
        <f>IF(A1441="","",VLOOKUP(A1441,'#材料大全'!A:B,2,FALSE))</f>
        <v/>
      </c>
      <c r="D1441" s="79">
        <v>24007</v>
      </c>
      <c r="E1441" s="78" t="str">
        <f>VLOOKUP(D1441,'#材料大全'!A:B,2,FALSE)</f>
        <v>斗者精华</v>
      </c>
      <c r="F1441" s="76">
        <f t="shared" si="12"/>
        <v>100</v>
      </c>
    </row>
    <row r="1442" spans="1:6">
      <c r="B1442" s="76">
        <v>4</v>
      </c>
      <c r="C1442" s="77" t="str">
        <f>IF(A1442="","",VLOOKUP(A1442,'#材料大全'!A:B,2,FALSE))</f>
        <v/>
      </c>
      <c r="D1442" s="79">
        <v>24007</v>
      </c>
      <c r="E1442" s="78" t="str">
        <f>VLOOKUP(D1442,'#材料大全'!A:B,2,FALSE)</f>
        <v>斗者精华</v>
      </c>
      <c r="F1442" s="76">
        <f t="shared" si="12"/>
        <v>150</v>
      </c>
    </row>
    <row r="1443" spans="1:6">
      <c r="B1443" s="76">
        <v>5</v>
      </c>
      <c r="C1443" s="77" t="str">
        <f>IF(A1443="","",VLOOKUP(A1443,'#材料大全'!A:B,2,FALSE))</f>
        <v/>
      </c>
      <c r="D1443" s="79">
        <v>24007</v>
      </c>
      <c r="E1443" s="78" t="str">
        <f>VLOOKUP(D1443,'#材料大全'!A:B,2,FALSE)</f>
        <v>斗者精华</v>
      </c>
      <c r="F1443" s="76">
        <f t="shared" si="12"/>
        <v>200</v>
      </c>
    </row>
    <row r="1444" spans="1:6">
      <c r="B1444" s="76">
        <v>6</v>
      </c>
      <c r="C1444" s="77" t="str">
        <f>IF(A1444="","",VLOOKUP(A1444,'#材料大全'!A:B,2,FALSE))</f>
        <v/>
      </c>
      <c r="D1444" s="79">
        <v>24007</v>
      </c>
      <c r="E1444" s="78" t="str">
        <f>VLOOKUP(D1444,'#材料大全'!A:B,2,FALSE)</f>
        <v>斗者精华</v>
      </c>
      <c r="F1444" s="76">
        <f t="shared" si="12"/>
        <v>300</v>
      </c>
    </row>
    <row r="1445" spans="1:6">
      <c r="A1445" s="76">
        <v>16325</v>
      </c>
      <c r="B1445" s="76">
        <v>2</v>
      </c>
      <c r="C1445" s="77" t="str">
        <f>IF(A1445="","",VLOOKUP(A1445,'#材料大全'!A:B,2,FALSE))</f>
        <v>斗师的虎皮护额</v>
      </c>
      <c r="D1445" s="79">
        <v>24007</v>
      </c>
      <c r="E1445" s="78" t="str">
        <f>VLOOKUP(D1445,'#材料大全'!A:B,2,FALSE)</f>
        <v>斗者精华</v>
      </c>
      <c r="F1445" s="76">
        <f t="shared" si="12"/>
        <v>50</v>
      </c>
    </row>
    <row r="1446" spans="1:6">
      <c r="B1446" s="76">
        <v>3</v>
      </c>
      <c r="C1446" s="77" t="str">
        <f>IF(A1446="","",VLOOKUP(A1446,'#材料大全'!A:B,2,FALSE))</f>
        <v/>
      </c>
      <c r="D1446" s="79">
        <v>24007</v>
      </c>
      <c r="E1446" s="78" t="str">
        <f>VLOOKUP(D1446,'#材料大全'!A:B,2,FALSE)</f>
        <v>斗者精华</v>
      </c>
      <c r="F1446" s="76">
        <f t="shared" si="12"/>
        <v>100</v>
      </c>
    </row>
    <row r="1447" spans="1:6">
      <c r="B1447" s="76">
        <v>4</v>
      </c>
      <c r="C1447" s="77" t="str">
        <f>IF(A1447="","",VLOOKUP(A1447,'#材料大全'!A:B,2,FALSE))</f>
        <v/>
      </c>
      <c r="D1447" s="79">
        <v>24007</v>
      </c>
      <c r="E1447" s="78" t="str">
        <f>VLOOKUP(D1447,'#材料大全'!A:B,2,FALSE)</f>
        <v>斗者精华</v>
      </c>
      <c r="F1447" s="76">
        <f t="shared" si="12"/>
        <v>150</v>
      </c>
    </row>
    <row r="1448" spans="1:6">
      <c r="B1448" s="76">
        <v>5</v>
      </c>
      <c r="C1448" s="77" t="str">
        <f>IF(A1448="","",VLOOKUP(A1448,'#材料大全'!A:B,2,FALSE))</f>
        <v/>
      </c>
      <c r="D1448" s="79">
        <v>24007</v>
      </c>
      <c r="E1448" s="78" t="str">
        <f>VLOOKUP(D1448,'#材料大全'!A:B,2,FALSE)</f>
        <v>斗者精华</v>
      </c>
      <c r="F1448" s="76">
        <f t="shared" si="12"/>
        <v>200</v>
      </c>
    </row>
    <row r="1449" spans="1:6">
      <c r="B1449" s="76">
        <v>6</v>
      </c>
      <c r="C1449" s="77" t="str">
        <f>IF(A1449="","",VLOOKUP(A1449,'#材料大全'!A:B,2,FALSE))</f>
        <v/>
      </c>
      <c r="D1449" s="79">
        <v>24007</v>
      </c>
      <c r="E1449" s="78" t="str">
        <f>VLOOKUP(D1449,'#材料大全'!A:B,2,FALSE)</f>
        <v>斗者精华</v>
      </c>
      <c r="F1449" s="76">
        <f t="shared" si="12"/>
        <v>300</v>
      </c>
    </row>
    <row r="1450" spans="1:6">
      <c r="A1450" s="76">
        <v>16326</v>
      </c>
      <c r="B1450" s="76">
        <v>2</v>
      </c>
      <c r="C1450" s="77" t="str">
        <f>IF(A1450="","",VLOOKUP(A1450,'#材料大全'!A:B,2,FALSE))</f>
        <v>斗师的虎皮胸甲</v>
      </c>
      <c r="D1450" s="79">
        <v>24007</v>
      </c>
      <c r="E1450" s="78" t="str">
        <f>VLOOKUP(D1450,'#材料大全'!A:B,2,FALSE)</f>
        <v>斗者精华</v>
      </c>
      <c r="F1450" s="76">
        <f t="shared" si="12"/>
        <v>50</v>
      </c>
    </row>
    <row r="1451" spans="1:6">
      <c r="B1451" s="76">
        <v>3</v>
      </c>
      <c r="C1451" s="77" t="str">
        <f>IF(A1451="","",VLOOKUP(A1451,'#材料大全'!A:B,2,FALSE))</f>
        <v/>
      </c>
      <c r="D1451" s="79">
        <v>24007</v>
      </c>
      <c r="E1451" s="78" t="str">
        <f>VLOOKUP(D1451,'#材料大全'!A:B,2,FALSE)</f>
        <v>斗者精华</v>
      </c>
      <c r="F1451" s="76">
        <f t="shared" si="12"/>
        <v>100</v>
      </c>
    </row>
    <row r="1452" spans="1:6">
      <c r="B1452" s="76">
        <v>4</v>
      </c>
      <c r="C1452" s="77" t="str">
        <f>IF(A1452="","",VLOOKUP(A1452,'#材料大全'!A:B,2,FALSE))</f>
        <v/>
      </c>
      <c r="D1452" s="79">
        <v>24007</v>
      </c>
      <c r="E1452" s="78" t="str">
        <f>VLOOKUP(D1452,'#材料大全'!A:B,2,FALSE)</f>
        <v>斗者精华</v>
      </c>
      <c r="F1452" s="76">
        <f t="shared" si="12"/>
        <v>150</v>
      </c>
    </row>
    <row r="1453" spans="1:6">
      <c r="B1453" s="76">
        <v>5</v>
      </c>
      <c r="C1453" s="77" t="str">
        <f>IF(A1453="","",VLOOKUP(A1453,'#材料大全'!A:B,2,FALSE))</f>
        <v/>
      </c>
      <c r="D1453" s="79">
        <v>24007</v>
      </c>
      <c r="E1453" s="78" t="str">
        <f>VLOOKUP(D1453,'#材料大全'!A:B,2,FALSE)</f>
        <v>斗者精华</v>
      </c>
      <c r="F1453" s="76">
        <f t="shared" si="12"/>
        <v>200</v>
      </c>
    </row>
    <row r="1454" spans="1:6">
      <c r="B1454" s="76">
        <v>6</v>
      </c>
      <c r="C1454" s="77" t="str">
        <f>IF(A1454="","",VLOOKUP(A1454,'#材料大全'!A:B,2,FALSE))</f>
        <v/>
      </c>
      <c r="D1454" s="79">
        <v>24007</v>
      </c>
      <c r="E1454" s="78" t="str">
        <f>VLOOKUP(D1454,'#材料大全'!A:B,2,FALSE)</f>
        <v>斗者精华</v>
      </c>
      <c r="F1454" s="76">
        <f t="shared" si="12"/>
        <v>300</v>
      </c>
    </row>
    <row r="1455" spans="1:6">
      <c r="A1455" s="76">
        <v>16327</v>
      </c>
      <c r="B1455" s="76">
        <v>2</v>
      </c>
      <c r="C1455" s="77" t="str">
        <f>IF(A1455="","",VLOOKUP(A1455,'#材料大全'!A:B,2,FALSE))</f>
        <v>斗师的虎皮绑腿</v>
      </c>
      <c r="D1455" s="79">
        <v>24007</v>
      </c>
      <c r="E1455" s="78" t="str">
        <f>VLOOKUP(D1455,'#材料大全'!A:B,2,FALSE)</f>
        <v>斗者精华</v>
      </c>
      <c r="F1455" s="76">
        <f t="shared" si="12"/>
        <v>50</v>
      </c>
    </row>
    <row r="1456" spans="1:6">
      <c r="B1456" s="76">
        <v>3</v>
      </c>
      <c r="C1456" s="77" t="str">
        <f>IF(A1456="","",VLOOKUP(A1456,'#材料大全'!A:B,2,FALSE))</f>
        <v/>
      </c>
      <c r="D1456" s="79">
        <v>24007</v>
      </c>
      <c r="E1456" s="78" t="str">
        <f>VLOOKUP(D1456,'#材料大全'!A:B,2,FALSE)</f>
        <v>斗者精华</v>
      </c>
      <c r="F1456" s="76">
        <f t="shared" si="12"/>
        <v>100</v>
      </c>
    </row>
    <row r="1457" spans="1:6">
      <c r="B1457" s="76">
        <v>4</v>
      </c>
      <c r="C1457" s="77" t="str">
        <f>IF(A1457="","",VLOOKUP(A1457,'#材料大全'!A:B,2,FALSE))</f>
        <v/>
      </c>
      <c r="D1457" s="79">
        <v>24007</v>
      </c>
      <c r="E1457" s="78" t="str">
        <f>VLOOKUP(D1457,'#材料大全'!A:B,2,FALSE)</f>
        <v>斗者精华</v>
      </c>
      <c r="F1457" s="76">
        <f t="shared" si="12"/>
        <v>150</v>
      </c>
    </row>
    <row r="1458" spans="1:6">
      <c r="B1458" s="76">
        <v>5</v>
      </c>
      <c r="C1458" s="77" t="str">
        <f>IF(A1458="","",VLOOKUP(A1458,'#材料大全'!A:B,2,FALSE))</f>
        <v/>
      </c>
      <c r="D1458" s="79">
        <v>24007</v>
      </c>
      <c r="E1458" s="78" t="str">
        <f>VLOOKUP(D1458,'#材料大全'!A:B,2,FALSE)</f>
        <v>斗者精华</v>
      </c>
      <c r="F1458" s="76">
        <f t="shared" si="12"/>
        <v>200</v>
      </c>
    </row>
    <row r="1459" spans="1:6">
      <c r="B1459" s="76">
        <v>6</v>
      </c>
      <c r="C1459" s="77" t="str">
        <f>IF(A1459="","",VLOOKUP(A1459,'#材料大全'!A:B,2,FALSE))</f>
        <v/>
      </c>
      <c r="D1459" s="79">
        <v>24007</v>
      </c>
      <c r="E1459" s="78" t="str">
        <f>VLOOKUP(D1459,'#材料大全'!A:B,2,FALSE)</f>
        <v>斗者精华</v>
      </c>
      <c r="F1459" s="76">
        <f t="shared" si="12"/>
        <v>300</v>
      </c>
    </row>
    <row r="1460" spans="1:6">
      <c r="A1460" s="76">
        <v>16328</v>
      </c>
      <c r="B1460" s="76">
        <v>2</v>
      </c>
      <c r="C1460" s="77" t="str">
        <f>IF(A1460="","",VLOOKUP(A1460,'#材料大全'!A:B,2,FALSE))</f>
        <v>斗师的虎皮戒指</v>
      </c>
      <c r="D1460" s="79">
        <v>24007</v>
      </c>
      <c r="E1460" s="78" t="str">
        <f>VLOOKUP(D1460,'#材料大全'!A:B,2,FALSE)</f>
        <v>斗者精华</v>
      </c>
      <c r="F1460" s="76">
        <f t="shared" si="12"/>
        <v>50</v>
      </c>
    </row>
    <row r="1461" spans="1:6">
      <c r="B1461" s="76">
        <v>3</v>
      </c>
      <c r="C1461" s="77" t="str">
        <f>IF(A1461="","",VLOOKUP(A1461,'#材料大全'!A:B,2,FALSE))</f>
        <v/>
      </c>
      <c r="D1461" s="79">
        <v>24007</v>
      </c>
      <c r="E1461" s="78" t="str">
        <f>VLOOKUP(D1461,'#材料大全'!A:B,2,FALSE)</f>
        <v>斗者精华</v>
      </c>
      <c r="F1461" s="76">
        <f t="shared" si="12"/>
        <v>100</v>
      </c>
    </row>
    <row r="1462" spans="1:6">
      <c r="B1462" s="76">
        <v>4</v>
      </c>
      <c r="C1462" s="77" t="str">
        <f>IF(A1462="","",VLOOKUP(A1462,'#材料大全'!A:B,2,FALSE))</f>
        <v/>
      </c>
      <c r="D1462" s="79">
        <v>24007</v>
      </c>
      <c r="E1462" s="78" t="str">
        <f>VLOOKUP(D1462,'#材料大全'!A:B,2,FALSE)</f>
        <v>斗者精华</v>
      </c>
      <c r="F1462" s="76">
        <f t="shared" si="12"/>
        <v>150</v>
      </c>
    </row>
    <row r="1463" spans="1:6">
      <c r="B1463" s="76">
        <v>5</v>
      </c>
      <c r="C1463" s="77" t="str">
        <f>IF(A1463="","",VLOOKUP(A1463,'#材料大全'!A:B,2,FALSE))</f>
        <v/>
      </c>
      <c r="D1463" s="79">
        <v>24007</v>
      </c>
      <c r="E1463" s="78" t="str">
        <f>VLOOKUP(D1463,'#材料大全'!A:B,2,FALSE)</f>
        <v>斗者精华</v>
      </c>
      <c r="F1463" s="76">
        <f t="shared" si="12"/>
        <v>200</v>
      </c>
    </row>
    <row r="1464" spans="1:6">
      <c r="B1464" s="76">
        <v>6</v>
      </c>
      <c r="C1464" s="77" t="str">
        <f>IF(A1464="","",VLOOKUP(A1464,'#材料大全'!A:B,2,FALSE))</f>
        <v/>
      </c>
      <c r="D1464" s="79">
        <v>24007</v>
      </c>
      <c r="E1464" s="78" t="str">
        <f>VLOOKUP(D1464,'#材料大全'!A:B,2,FALSE)</f>
        <v>斗者精华</v>
      </c>
      <c r="F1464" s="76">
        <f t="shared" si="12"/>
        <v>300</v>
      </c>
    </row>
    <row r="1465" spans="1:6">
      <c r="A1465" s="76">
        <v>16329</v>
      </c>
      <c r="B1465" s="76">
        <v>2</v>
      </c>
      <c r="C1465" s="77" t="str">
        <f>IF(A1465="","",VLOOKUP(A1465,'#材料大全'!A:B,2,FALSE))</f>
        <v>斗师的虎皮项链</v>
      </c>
      <c r="D1465" s="79">
        <v>24007</v>
      </c>
      <c r="E1465" s="78" t="str">
        <f>VLOOKUP(D1465,'#材料大全'!A:B,2,FALSE)</f>
        <v>斗者精华</v>
      </c>
      <c r="F1465" s="76">
        <f t="shared" si="12"/>
        <v>50</v>
      </c>
    </row>
    <row r="1466" spans="1:6">
      <c r="B1466" s="76">
        <v>3</v>
      </c>
      <c r="C1466" s="77" t="str">
        <f>IF(A1466="","",VLOOKUP(A1466,'#材料大全'!A:B,2,FALSE))</f>
        <v/>
      </c>
      <c r="D1466" s="79">
        <v>24007</v>
      </c>
      <c r="E1466" s="78" t="str">
        <f>VLOOKUP(D1466,'#材料大全'!A:B,2,FALSE)</f>
        <v>斗者精华</v>
      </c>
      <c r="F1466" s="76">
        <f t="shared" si="12"/>
        <v>100</v>
      </c>
    </row>
    <row r="1467" spans="1:6">
      <c r="B1467" s="76">
        <v>4</v>
      </c>
      <c r="C1467" s="77" t="str">
        <f>IF(A1467="","",VLOOKUP(A1467,'#材料大全'!A:B,2,FALSE))</f>
        <v/>
      </c>
      <c r="D1467" s="79">
        <v>24007</v>
      </c>
      <c r="E1467" s="78" t="str">
        <f>VLOOKUP(D1467,'#材料大全'!A:B,2,FALSE)</f>
        <v>斗者精华</v>
      </c>
      <c r="F1467" s="76">
        <f t="shared" si="12"/>
        <v>150</v>
      </c>
    </row>
    <row r="1468" spans="1:6">
      <c r="B1468" s="76">
        <v>5</v>
      </c>
      <c r="C1468" s="77" t="str">
        <f>IF(A1468="","",VLOOKUP(A1468,'#材料大全'!A:B,2,FALSE))</f>
        <v/>
      </c>
      <c r="D1468" s="79">
        <v>24007</v>
      </c>
      <c r="E1468" s="78" t="str">
        <f>VLOOKUP(D1468,'#材料大全'!A:B,2,FALSE)</f>
        <v>斗者精华</v>
      </c>
      <c r="F1468" s="76">
        <f t="shared" si="12"/>
        <v>200</v>
      </c>
    </row>
    <row r="1469" spans="1:6">
      <c r="B1469" s="76">
        <v>6</v>
      </c>
      <c r="C1469" s="77" t="str">
        <f>IF(A1469="","",VLOOKUP(A1469,'#材料大全'!A:B,2,FALSE))</f>
        <v/>
      </c>
      <c r="D1469" s="79">
        <v>24007</v>
      </c>
      <c r="E1469" s="78" t="str">
        <f>VLOOKUP(D1469,'#材料大全'!A:B,2,FALSE)</f>
        <v>斗者精华</v>
      </c>
      <c r="F1469" s="76">
        <f t="shared" si="12"/>
        <v>300</v>
      </c>
    </row>
    <row r="1470" spans="1:6">
      <c r="A1470" s="76">
        <v>16330</v>
      </c>
      <c r="B1470" s="76">
        <v>2</v>
      </c>
      <c r="C1470" s="77" t="str">
        <f>IF(A1470="","",VLOOKUP(A1470,'#材料大全'!A:B,2,FALSE))</f>
        <v>斗师的虎皮手镯</v>
      </c>
      <c r="D1470" s="79">
        <v>24007</v>
      </c>
      <c r="E1470" s="78" t="str">
        <f>VLOOKUP(D1470,'#材料大全'!A:B,2,FALSE)</f>
        <v>斗者精华</v>
      </c>
      <c r="F1470" s="76">
        <f t="shared" si="12"/>
        <v>50</v>
      </c>
    </row>
    <row r="1471" spans="1:6">
      <c r="B1471" s="76">
        <v>3</v>
      </c>
      <c r="C1471" s="77" t="str">
        <f>IF(A1471="","",VLOOKUP(A1471,'#材料大全'!A:B,2,FALSE))</f>
        <v/>
      </c>
      <c r="D1471" s="79">
        <v>24007</v>
      </c>
      <c r="E1471" s="78" t="str">
        <f>VLOOKUP(D1471,'#材料大全'!A:B,2,FALSE)</f>
        <v>斗者精华</v>
      </c>
      <c r="F1471" s="76">
        <f t="shared" si="12"/>
        <v>100</v>
      </c>
    </row>
    <row r="1472" spans="1:6">
      <c r="B1472" s="76">
        <v>4</v>
      </c>
      <c r="C1472" s="77" t="str">
        <f>IF(A1472="","",VLOOKUP(A1472,'#材料大全'!A:B,2,FALSE))</f>
        <v/>
      </c>
      <c r="D1472" s="79">
        <v>24007</v>
      </c>
      <c r="E1472" s="78" t="str">
        <f>VLOOKUP(D1472,'#材料大全'!A:B,2,FALSE)</f>
        <v>斗者精华</v>
      </c>
      <c r="F1472" s="76">
        <f t="shared" si="12"/>
        <v>150</v>
      </c>
    </row>
    <row r="1473" spans="1:6">
      <c r="B1473" s="76">
        <v>5</v>
      </c>
      <c r="C1473" s="77" t="str">
        <f>IF(A1473="","",VLOOKUP(A1473,'#材料大全'!A:B,2,FALSE))</f>
        <v/>
      </c>
      <c r="D1473" s="79">
        <v>24007</v>
      </c>
      <c r="E1473" s="78" t="str">
        <f>VLOOKUP(D1473,'#材料大全'!A:B,2,FALSE)</f>
        <v>斗者精华</v>
      </c>
      <c r="F1473" s="76">
        <f t="shared" si="12"/>
        <v>200</v>
      </c>
    </row>
    <row r="1474" spans="1:6">
      <c r="B1474" s="76">
        <v>6</v>
      </c>
      <c r="C1474" s="77" t="str">
        <f>IF(A1474="","",VLOOKUP(A1474,'#材料大全'!A:B,2,FALSE))</f>
        <v/>
      </c>
      <c r="D1474" s="79">
        <v>24007</v>
      </c>
      <c r="E1474" s="78" t="str">
        <f>VLOOKUP(D1474,'#材料大全'!A:B,2,FALSE)</f>
        <v>斗者精华</v>
      </c>
      <c r="F1474" s="76">
        <f t="shared" si="12"/>
        <v>300</v>
      </c>
    </row>
    <row r="1475" spans="1:6">
      <c r="A1475" s="76">
        <v>16331</v>
      </c>
      <c r="B1475" s="76">
        <v>2</v>
      </c>
      <c r="C1475" s="77" t="str">
        <f>IF(A1475="","",VLOOKUP(A1475,'#材料大全'!A:B,2,FALSE))</f>
        <v>斗师的绸布兜帽</v>
      </c>
      <c r="D1475" s="79">
        <v>24007</v>
      </c>
      <c r="E1475" s="78" t="str">
        <f>VLOOKUP(D1475,'#材料大全'!A:B,2,FALSE)</f>
        <v>斗者精华</v>
      </c>
      <c r="F1475" s="76">
        <f t="shared" si="12"/>
        <v>50</v>
      </c>
    </row>
    <row r="1476" spans="1:6">
      <c r="B1476" s="76">
        <v>3</v>
      </c>
      <c r="C1476" s="77" t="str">
        <f>IF(A1476="","",VLOOKUP(A1476,'#材料大全'!A:B,2,FALSE))</f>
        <v/>
      </c>
      <c r="D1476" s="79">
        <v>24007</v>
      </c>
      <c r="E1476" s="78" t="str">
        <f>VLOOKUP(D1476,'#材料大全'!A:B,2,FALSE)</f>
        <v>斗者精华</v>
      </c>
      <c r="F1476" s="76">
        <f t="shared" si="12"/>
        <v>100</v>
      </c>
    </row>
    <row r="1477" spans="1:6">
      <c r="B1477" s="76">
        <v>4</v>
      </c>
      <c r="C1477" s="77" t="str">
        <f>IF(A1477="","",VLOOKUP(A1477,'#材料大全'!A:B,2,FALSE))</f>
        <v/>
      </c>
      <c r="D1477" s="79">
        <v>24007</v>
      </c>
      <c r="E1477" s="78" t="str">
        <f>VLOOKUP(D1477,'#材料大全'!A:B,2,FALSE)</f>
        <v>斗者精华</v>
      </c>
      <c r="F1477" s="76">
        <f t="shared" si="12"/>
        <v>150</v>
      </c>
    </row>
    <row r="1478" spans="1:6">
      <c r="B1478" s="76">
        <v>5</v>
      </c>
      <c r="C1478" s="77" t="str">
        <f>IF(A1478="","",VLOOKUP(A1478,'#材料大全'!A:B,2,FALSE))</f>
        <v/>
      </c>
      <c r="D1478" s="79">
        <v>24007</v>
      </c>
      <c r="E1478" s="78" t="str">
        <f>VLOOKUP(D1478,'#材料大全'!A:B,2,FALSE)</f>
        <v>斗者精华</v>
      </c>
      <c r="F1478" s="76">
        <f t="shared" si="12"/>
        <v>200</v>
      </c>
    </row>
    <row r="1479" spans="1:6">
      <c r="B1479" s="76">
        <v>6</v>
      </c>
      <c r="C1479" s="77" t="str">
        <f>IF(A1479="","",VLOOKUP(A1479,'#材料大全'!A:B,2,FALSE))</f>
        <v/>
      </c>
      <c r="D1479" s="79">
        <v>24007</v>
      </c>
      <c r="E1479" s="78" t="str">
        <f>VLOOKUP(D1479,'#材料大全'!A:B,2,FALSE)</f>
        <v>斗者精华</v>
      </c>
      <c r="F1479" s="76">
        <f t="shared" si="12"/>
        <v>300</v>
      </c>
    </row>
    <row r="1480" spans="1:6">
      <c r="A1480" s="76">
        <v>16332</v>
      </c>
      <c r="B1480" s="76">
        <v>2</v>
      </c>
      <c r="C1480" s="77" t="str">
        <f>IF(A1480="","",VLOOKUP(A1480,'#材料大全'!A:B,2,FALSE))</f>
        <v>斗师的绸布法袍</v>
      </c>
      <c r="D1480" s="79">
        <v>24007</v>
      </c>
      <c r="E1480" s="78" t="str">
        <f>VLOOKUP(D1480,'#材料大全'!A:B,2,FALSE)</f>
        <v>斗者精华</v>
      </c>
      <c r="F1480" s="76">
        <f t="shared" si="12"/>
        <v>50</v>
      </c>
    </row>
    <row r="1481" spans="1:6">
      <c r="B1481" s="76">
        <v>3</v>
      </c>
      <c r="C1481" s="77" t="str">
        <f>IF(A1481="","",VLOOKUP(A1481,'#材料大全'!A:B,2,FALSE))</f>
        <v/>
      </c>
      <c r="D1481" s="79">
        <v>24007</v>
      </c>
      <c r="E1481" s="78" t="str">
        <f>VLOOKUP(D1481,'#材料大全'!A:B,2,FALSE)</f>
        <v>斗者精华</v>
      </c>
      <c r="F1481" s="76">
        <f t="shared" si="12"/>
        <v>100</v>
      </c>
    </row>
    <row r="1482" spans="1:6">
      <c r="B1482" s="76">
        <v>4</v>
      </c>
      <c r="C1482" s="77" t="str">
        <f>IF(A1482="","",VLOOKUP(A1482,'#材料大全'!A:B,2,FALSE))</f>
        <v/>
      </c>
      <c r="D1482" s="79">
        <v>24007</v>
      </c>
      <c r="E1482" s="78" t="str">
        <f>VLOOKUP(D1482,'#材料大全'!A:B,2,FALSE)</f>
        <v>斗者精华</v>
      </c>
      <c r="F1482" s="76">
        <f t="shared" si="12"/>
        <v>150</v>
      </c>
    </row>
    <row r="1483" spans="1:6">
      <c r="B1483" s="76">
        <v>5</v>
      </c>
      <c r="C1483" s="77" t="str">
        <f>IF(A1483="","",VLOOKUP(A1483,'#材料大全'!A:B,2,FALSE))</f>
        <v/>
      </c>
      <c r="D1483" s="79">
        <v>24007</v>
      </c>
      <c r="E1483" s="78" t="str">
        <f>VLOOKUP(D1483,'#材料大全'!A:B,2,FALSE)</f>
        <v>斗者精华</v>
      </c>
      <c r="F1483" s="76">
        <f t="shared" si="12"/>
        <v>200</v>
      </c>
    </row>
    <row r="1484" spans="1:6">
      <c r="B1484" s="76">
        <v>6</v>
      </c>
      <c r="C1484" s="77" t="str">
        <f>IF(A1484="","",VLOOKUP(A1484,'#材料大全'!A:B,2,FALSE))</f>
        <v/>
      </c>
      <c r="D1484" s="79">
        <v>24007</v>
      </c>
      <c r="E1484" s="78" t="str">
        <f>VLOOKUP(D1484,'#材料大全'!A:B,2,FALSE)</f>
        <v>斗者精华</v>
      </c>
      <c r="F1484" s="76">
        <f t="shared" si="12"/>
        <v>300</v>
      </c>
    </row>
    <row r="1485" spans="1:6">
      <c r="A1485" s="76">
        <v>16333</v>
      </c>
      <c r="B1485" s="76">
        <v>2</v>
      </c>
      <c r="C1485" s="77" t="str">
        <f>IF(A1485="","",VLOOKUP(A1485,'#材料大全'!A:B,2,FALSE))</f>
        <v>斗师的绸布长靴</v>
      </c>
      <c r="D1485" s="79">
        <v>24007</v>
      </c>
      <c r="E1485" s="78" t="str">
        <f>VLOOKUP(D1485,'#材料大全'!A:B,2,FALSE)</f>
        <v>斗者精华</v>
      </c>
      <c r="F1485" s="76">
        <f t="shared" si="12"/>
        <v>50</v>
      </c>
    </row>
    <row r="1486" spans="1:6">
      <c r="B1486" s="76">
        <v>3</v>
      </c>
      <c r="C1486" s="77" t="str">
        <f>IF(A1486="","",VLOOKUP(A1486,'#材料大全'!A:B,2,FALSE))</f>
        <v/>
      </c>
      <c r="D1486" s="79">
        <v>24007</v>
      </c>
      <c r="E1486" s="78" t="str">
        <f>VLOOKUP(D1486,'#材料大全'!A:B,2,FALSE)</f>
        <v>斗者精华</v>
      </c>
      <c r="F1486" s="76">
        <f t="shared" si="12"/>
        <v>100</v>
      </c>
    </row>
    <row r="1487" spans="1:6">
      <c r="B1487" s="76">
        <v>4</v>
      </c>
      <c r="C1487" s="77" t="str">
        <f>IF(A1487="","",VLOOKUP(A1487,'#材料大全'!A:B,2,FALSE))</f>
        <v/>
      </c>
      <c r="D1487" s="79">
        <v>24007</v>
      </c>
      <c r="E1487" s="78" t="str">
        <f>VLOOKUP(D1487,'#材料大全'!A:B,2,FALSE)</f>
        <v>斗者精华</v>
      </c>
      <c r="F1487" s="76">
        <f t="shared" si="12"/>
        <v>150</v>
      </c>
    </row>
    <row r="1488" spans="1:6">
      <c r="B1488" s="76">
        <v>5</v>
      </c>
      <c r="C1488" s="77" t="str">
        <f>IF(A1488="","",VLOOKUP(A1488,'#材料大全'!A:B,2,FALSE))</f>
        <v/>
      </c>
      <c r="D1488" s="79">
        <v>24007</v>
      </c>
      <c r="E1488" s="78" t="str">
        <f>VLOOKUP(D1488,'#材料大全'!A:B,2,FALSE)</f>
        <v>斗者精华</v>
      </c>
      <c r="F1488" s="76">
        <f t="shared" ref="F1488:F1534" si="13">F1483</f>
        <v>200</v>
      </c>
    </row>
    <row r="1489" spans="1:6">
      <c r="B1489" s="76">
        <v>6</v>
      </c>
      <c r="C1489" s="77" t="str">
        <f>IF(A1489="","",VLOOKUP(A1489,'#材料大全'!A:B,2,FALSE))</f>
        <v/>
      </c>
      <c r="D1489" s="79">
        <v>24007</v>
      </c>
      <c r="E1489" s="78" t="str">
        <f>VLOOKUP(D1489,'#材料大全'!A:B,2,FALSE)</f>
        <v>斗者精华</v>
      </c>
      <c r="F1489" s="76">
        <f t="shared" si="13"/>
        <v>300</v>
      </c>
    </row>
    <row r="1490" spans="1:6">
      <c r="A1490" s="76">
        <v>16334</v>
      </c>
      <c r="B1490" s="76">
        <v>2</v>
      </c>
      <c r="C1490" s="77" t="str">
        <f>IF(A1490="","",VLOOKUP(A1490,'#材料大全'!A:B,2,FALSE))</f>
        <v>斗师的绸布戒指</v>
      </c>
      <c r="D1490" s="79">
        <v>24007</v>
      </c>
      <c r="E1490" s="78" t="str">
        <f>VLOOKUP(D1490,'#材料大全'!A:B,2,FALSE)</f>
        <v>斗者精华</v>
      </c>
      <c r="F1490" s="76">
        <f t="shared" si="13"/>
        <v>50</v>
      </c>
    </row>
    <row r="1491" spans="1:6">
      <c r="B1491" s="76">
        <v>3</v>
      </c>
      <c r="C1491" s="77" t="str">
        <f>IF(A1491="","",VLOOKUP(A1491,'#材料大全'!A:B,2,FALSE))</f>
        <v/>
      </c>
      <c r="D1491" s="79">
        <v>24007</v>
      </c>
      <c r="E1491" s="78" t="str">
        <f>VLOOKUP(D1491,'#材料大全'!A:B,2,FALSE)</f>
        <v>斗者精华</v>
      </c>
      <c r="F1491" s="76">
        <f t="shared" si="13"/>
        <v>100</v>
      </c>
    </row>
    <row r="1492" spans="1:6">
      <c r="B1492" s="76">
        <v>4</v>
      </c>
      <c r="C1492" s="77" t="str">
        <f>IF(A1492="","",VLOOKUP(A1492,'#材料大全'!A:B,2,FALSE))</f>
        <v/>
      </c>
      <c r="D1492" s="79">
        <v>24007</v>
      </c>
      <c r="E1492" s="78" t="str">
        <f>VLOOKUP(D1492,'#材料大全'!A:B,2,FALSE)</f>
        <v>斗者精华</v>
      </c>
      <c r="F1492" s="76">
        <f t="shared" si="13"/>
        <v>150</v>
      </c>
    </row>
    <row r="1493" spans="1:6">
      <c r="B1493" s="76">
        <v>5</v>
      </c>
      <c r="C1493" s="77" t="str">
        <f>IF(A1493="","",VLOOKUP(A1493,'#材料大全'!A:B,2,FALSE))</f>
        <v/>
      </c>
      <c r="D1493" s="79">
        <v>24007</v>
      </c>
      <c r="E1493" s="78" t="str">
        <f>VLOOKUP(D1493,'#材料大全'!A:B,2,FALSE)</f>
        <v>斗者精华</v>
      </c>
      <c r="F1493" s="76">
        <f t="shared" si="13"/>
        <v>200</v>
      </c>
    </row>
    <row r="1494" spans="1:6">
      <c r="B1494" s="76">
        <v>6</v>
      </c>
      <c r="C1494" s="77" t="str">
        <f>IF(A1494="","",VLOOKUP(A1494,'#材料大全'!A:B,2,FALSE))</f>
        <v/>
      </c>
      <c r="D1494" s="79">
        <v>24007</v>
      </c>
      <c r="E1494" s="78" t="str">
        <f>VLOOKUP(D1494,'#材料大全'!A:B,2,FALSE)</f>
        <v>斗者精华</v>
      </c>
      <c r="F1494" s="76">
        <f t="shared" si="13"/>
        <v>300</v>
      </c>
    </row>
    <row r="1495" spans="1:6">
      <c r="A1495" s="76">
        <v>16335</v>
      </c>
      <c r="B1495" s="76">
        <v>2</v>
      </c>
      <c r="C1495" s="77" t="str">
        <f>IF(A1495="","",VLOOKUP(A1495,'#材料大全'!A:B,2,FALSE))</f>
        <v>斗师的绸布项链</v>
      </c>
      <c r="D1495" s="79">
        <v>24007</v>
      </c>
      <c r="E1495" s="78" t="str">
        <f>VLOOKUP(D1495,'#材料大全'!A:B,2,FALSE)</f>
        <v>斗者精华</v>
      </c>
      <c r="F1495" s="76">
        <f t="shared" si="13"/>
        <v>50</v>
      </c>
    </row>
    <row r="1496" spans="1:6">
      <c r="B1496" s="76">
        <v>3</v>
      </c>
      <c r="C1496" s="77" t="str">
        <f>IF(A1496="","",VLOOKUP(A1496,'#材料大全'!A:B,2,FALSE))</f>
        <v/>
      </c>
      <c r="D1496" s="79">
        <v>24007</v>
      </c>
      <c r="E1496" s="78" t="str">
        <f>VLOOKUP(D1496,'#材料大全'!A:B,2,FALSE)</f>
        <v>斗者精华</v>
      </c>
      <c r="F1496" s="76">
        <f t="shared" si="13"/>
        <v>100</v>
      </c>
    </row>
    <row r="1497" spans="1:6">
      <c r="B1497" s="76">
        <v>4</v>
      </c>
      <c r="C1497" s="77" t="str">
        <f>IF(A1497="","",VLOOKUP(A1497,'#材料大全'!A:B,2,FALSE))</f>
        <v/>
      </c>
      <c r="D1497" s="79">
        <v>24007</v>
      </c>
      <c r="E1497" s="78" t="str">
        <f>VLOOKUP(D1497,'#材料大全'!A:B,2,FALSE)</f>
        <v>斗者精华</v>
      </c>
      <c r="F1497" s="76">
        <f t="shared" si="13"/>
        <v>150</v>
      </c>
    </row>
    <row r="1498" spans="1:6">
      <c r="B1498" s="76">
        <v>5</v>
      </c>
      <c r="C1498" s="77" t="str">
        <f>IF(A1498="","",VLOOKUP(A1498,'#材料大全'!A:B,2,FALSE))</f>
        <v/>
      </c>
      <c r="D1498" s="79">
        <v>24007</v>
      </c>
      <c r="E1498" s="78" t="str">
        <f>VLOOKUP(D1498,'#材料大全'!A:B,2,FALSE)</f>
        <v>斗者精华</v>
      </c>
      <c r="F1498" s="76">
        <f t="shared" si="13"/>
        <v>200</v>
      </c>
    </row>
    <row r="1499" spans="1:6">
      <c r="B1499" s="76">
        <v>6</v>
      </c>
      <c r="C1499" s="77" t="str">
        <f>IF(A1499="","",VLOOKUP(A1499,'#材料大全'!A:B,2,FALSE))</f>
        <v/>
      </c>
      <c r="D1499" s="79">
        <v>24007</v>
      </c>
      <c r="E1499" s="78" t="str">
        <f>VLOOKUP(D1499,'#材料大全'!A:B,2,FALSE)</f>
        <v>斗者精华</v>
      </c>
      <c r="F1499" s="76">
        <f t="shared" si="13"/>
        <v>300</v>
      </c>
    </row>
    <row r="1500" spans="1:6">
      <c r="A1500" s="76">
        <v>16336</v>
      </c>
      <c r="B1500" s="76">
        <v>2</v>
      </c>
      <c r="C1500" s="77" t="str">
        <f>IF(A1500="","",VLOOKUP(A1500,'#材料大全'!A:B,2,FALSE))</f>
        <v>斗师的绸布手镯</v>
      </c>
      <c r="D1500" s="79">
        <v>24007</v>
      </c>
      <c r="E1500" s="78" t="str">
        <f>VLOOKUP(D1500,'#材料大全'!A:B,2,FALSE)</f>
        <v>斗者精华</v>
      </c>
      <c r="F1500" s="76">
        <f t="shared" si="13"/>
        <v>50</v>
      </c>
    </row>
    <row r="1501" spans="1:6">
      <c r="B1501" s="76">
        <v>3</v>
      </c>
      <c r="C1501" s="77" t="str">
        <f>IF(A1501="","",VLOOKUP(A1501,'#材料大全'!A:B,2,FALSE))</f>
        <v/>
      </c>
      <c r="D1501" s="79">
        <v>24007</v>
      </c>
      <c r="E1501" s="78" t="str">
        <f>VLOOKUP(D1501,'#材料大全'!A:B,2,FALSE)</f>
        <v>斗者精华</v>
      </c>
      <c r="F1501" s="76">
        <f t="shared" si="13"/>
        <v>100</v>
      </c>
    </row>
    <row r="1502" spans="1:6">
      <c r="B1502" s="76">
        <v>4</v>
      </c>
      <c r="C1502" s="77" t="str">
        <f>IF(A1502="","",VLOOKUP(A1502,'#材料大全'!A:B,2,FALSE))</f>
        <v/>
      </c>
      <c r="D1502" s="79">
        <v>24007</v>
      </c>
      <c r="E1502" s="78" t="str">
        <f>VLOOKUP(D1502,'#材料大全'!A:B,2,FALSE)</f>
        <v>斗者精华</v>
      </c>
      <c r="F1502" s="76">
        <f t="shared" si="13"/>
        <v>150</v>
      </c>
    </row>
    <row r="1503" spans="1:6">
      <c r="B1503" s="76">
        <v>5</v>
      </c>
      <c r="C1503" s="77" t="str">
        <f>IF(A1503="","",VLOOKUP(A1503,'#材料大全'!A:B,2,FALSE))</f>
        <v/>
      </c>
      <c r="D1503" s="79">
        <v>24007</v>
      </c>
      <c r="E1503" s="78" t="str">
        <f>VLOOKUP(D1503,'#材料大全'!A:B,2,FALSE)</f>
        <v>斗者精华</v>
      </c>
      <c r="F1503" s="76">
        <f t="shared" si="13"/>
        <v>200</v>
      </c>
    </row>
    <row r="1504" spans="1:6">
      <c r="B1504" s="76">
        <v>6</v>
      </c>
      <c r="C1504" s="77" t="str">
        <f>IF(A1504="","",VLOOKUP(A1504,'#材料大全'!A:B,2,FALSE))</f>
        <v/>
      </c>
      <c r="D1504" s="79">
        <v>24007</v>
      </c>
      <c r="E1504" s="78" t="str">
        <f>VLOOKUP(D1504,'#材料大全'!A:B,2,FALSE)</f>
        <v>斗者精华</v>
      </c>
      <c r="F1504" s="76">
        <f t="shared" si="13"/>
        <v>300</v>
      </c>
    </row>
    <row r="1505" spans="1:6">
      <c r="A1505" s="76">
        <v>16337</v>
      </c>
      <c r="B1505" s="76">
        <v>2</v>
      </c>
      <c r="C1505" s="77" t="str">
        <f>IF(A1505="","",VLOOKUP(A1505,'#材料大全'!A:B,2,FALSE))</f>
        <v>斗师的蚕丝罩帽</v>
      </c>
      <c r="D1505" s="79">
        <v>24007</v>
      </c>
      <c r="E1505" s="78" t="str">
        <f>VLOOKUP(D1505,'#材料大全'!A:B,2,FALSE)</f>
        <v>斗者精华</v>
      </c>
      <c r="F1505" s="76">
        <f t="shared" si="13"/>
        <v>50</v>
      </c>
    </row>
    <row r="1506" spans="1:6">
      <c r="B1506" s="76">
        <v>3</v>
      </c>
      <c r="C1506" s="77" t="str">
        <f>IF(A1506="","",VLOOKUP(A1506,'#材料大全'!A:B,2,FALSE))</f>
        <v/>
      </c>
      <c r="D1506" s="79">
        <v>24007</v>
      </c>
      <c r="E1506" s="78" t="str">
        <f>VLOOKUP(D1506,'#材料大全'!A:B,2,FALSE)</f>
        <v>斗者精华</v>
      </c>
      <c r="F1506" s="76">
        <f t="shared" si="13"/>
        <v>100</v>
      </c>
    </row>
    <row r="1507" spans="1:6">
      <c r="B1507" s="76">
        <v>4</v>
      </c>
      <c r="C1507" s="77" t="str">
        <f>IF(A1507="","",VLOOKUP(A1507,'#材料大全'!A:B,2,FALSE))</f>
        <v/>
      </c>
      <c r="D1507" s="79">
        <v>24007</v>
      </c>
      <c r="E1507" s="78" t="str">
        <f>VLOOKUP(D1507,'#材料大全'!A:B,2,FALSE)</f>
        <v>斗者精华</v>
      </c>
      <c r="F1507" s="76">
        <f t="shared" si="13"/>
        <v>150</v>
      </c>
    </row>
    <row r="1508" spans="1:6">
      <c r="B1508" s="76">
        <v>5</v>
      </c>
      <c r="C1508" s="77" t="str">
        <f>IF(A1508="","",VLOOKUP(A1508,'#材料大全'!A:B,2,FALSE))</f>
        <v/>
      </c>
      <c r="D1508" s="79">
        <v>24007</v>
      </c>
      <c r="E1508" s="78" t="str">
        <f>VLOOKUP(D1508,'#材料大全'!A:B,2,FALSE)</f>
        <v>斗者精华</v>
      </c>
      <c r="F1508" s="76">
        <f t="shared" si="13"/>
        <v>200</v>
      </c>
    </row>
    <row r="1509" spans="1:6">
      <c r="B1509" s="76">
        <v>6</v>
      </c>
      <c r="C1509" s="77" t="str">
        <f>IF(A1509="","",VLOOKUP(A1509,'#材料大全'!A:B,2,FALSE))</f>
        <v/>
      </c>
      <c r="D1509" s="79">
        <v>24007</v>
      </c>
      <c r="E1509" s="78" t="str">
        <f>VLOOKUP(D1509,'#材料大全'!A:B,2,FALSE)</f>
        <v>斗者精华</v>
      </c>
      <c r="F1509" s="76">
        <f t="shared" si="13"/>
        <v>300</v>
      </c>
    </row>
    <row r="1510" spans="1:6">
      <c r="A1510" s="76">
        <v>16338</v>
      </c>
      <c r="B1510" s="76">
        <v>2</v>
      </c>
      <c r="C1510" s="77" t="str">
        <f>IF(A1510="","",VLOOKUP(A1510,'#材料大全'!A:B,2,FALSE))</f>
        <v>斗师的蚕丝上衣</v>
      </c>
      <c r="D1510" s="79">
        <v>24007</v>
      </c>
      <c r="E1510" s="78" t="str">
        <f>VLOOKUP(D1510,'#材料大全'!A:B,2,FALSE)</f>
        <v>斗者精华</v>
      </c>
      <c r="F1510" s="76">
        <f t="shared" si="13"/>
        <v>50</v>
      </c>
    </row>
    <row r="1511" spans="1:6">
      <c r="B1511" s="76">
        <v>3</v>
      </c>
      <c r="C1511" s="77" t="str">
        <f>IF(A1511="","",VLOOKUP(A1511,'#材料大全'!A:B,2,FALSE))</f>
        <v/>
      </c>
      <c r="D1511" s="79">
        <v>24007</v>
      </c>
      <c r="E1511" s="78" t="str">
        <f>VLOOKUP(D1511,'#材料大全'!A:B,2,FALSE)</f>
        <v>斗者精华</v>
      </c>
      <c r="F1511" s="76">
        <f t="shared" si="13"/>
        <v>100</v>
      </c>
    </row>
    <row r="1512" spans="1:6">
      <c r="B1512" s="76">
        <v>4</v>
      </c>
      <c r="C1512" s="77" t="str">
        <f>IF(A1512="","",VLOOKUP(A1512,'#材料大全'!A:B,2,FALSE))</f>
        <v/>
      </c>
      <c r="D1512" s="79">
        <v>24007</v>
      </c>
      <c r="E1512" s="78" t="str">
        <f>VLOOKUP(D1512,'#材料大全'!A:B,2,FALSE)</f>
        <v>斗者精华</v>
      </c>
      <c r="F1512" s="76">
        <f t="shared" si="13"/>
        <v>150</v>
      </c>
    </row>
    <row r="1513" spans="1:6">
      <c r="B1513" s="76">
        <v>5</v>
      </c>
      <c r="C1513" s="77" t="str">
        <f>IF(A1513="","",VLOOKUP(A1513,'#材料大全'!A:B,2,FALSE))</f>
        <v/>
      </c>
      <c r="D1513" s="79">
        <v>24007</v>
      </c>
      <c r="E1513" s="78" t="str">
        <f>VLOOKUP(D1513,'#材料大全'!A:B,2,FALSE)</f>
        <v>斗者精华</v>
      </c>
      <c r="F1513" s="76">
        <f t="shared" si="13"/>
        <v>200</v>
      </c>
    </row>
    <row r="1514" spans="1:6">
      <c r="B1514" s="76">
        <v>6</v>
      </c>
      <c r="C1514" s="77" t="str">
        <f>IF(A1514="","",VLOOKUP(A1514,'#材料大全'!A:B,2,FALSE))</f>
        <v/>
      </c>
      <c r="D1514" s="79">
        <v>24007</v>
      </c>
      <c r="E1514" s="78" t="str">
        <f>VLOOKUP(D1514,'#材料大全'!A:B,2,FALSE)</f>
        <v>斗者精华</v>
      </c>
      <c r="F1514" s="76">
        <f t="shared" si="13"/>
        <v>300</v>
      </c>
    </row>
    <row r="1515" spans="1:6">
      <c r="A1515" s="76">
        <v>16339</v>
      </c>
      <c r="B1515" s="76">
        <v>2</v>
      </c>
      <c r="C1515" s="77" t="str">
        <f>IF(A1515="","",VLOOKUP(A1515,'#材料大全'!A:B,2,FALSE))</f>
        <v>斗师的蚕丝布鞋</v>
      </c>
      <c r="D1515" s="79">
        <v>24007</v>
      </c>
      <c r="E1515" s="78" t="str">
        <f>VLOOKUP(D1515,'#材料大全'!A:B,2,FALSE)</f>
        <v>斗者精华</v>
      </c>
      <c r="F1515" s="76">
        <f t="shared" si="13"/>
        <v>50</v>
      </c>
    </row>
    <row r="1516" spans="1:6">
      <c r="B1516" s="76">
        <v>3</v>
      </c>
      <c r="C1516" s="77" t="str">
        <f>IF(A1516="","",VLOOKUP(A1516,'#材料大全'!A:B,2,FALSE))</f>
        <v/>
      </c>
      <c r="D1516" s="79">
        <v>24007</v>
      </c>
      <c r="E1516" s="78" t="str">
        <f>VLOOKUP(D1516,'#材料大全'!A:B,2,FALSE)</f>
        <v>斗者精华</v>
      </c>
      <c r="F1516" s="76">
        <f t="shared" si="13"/>
        <v>100</v>
      </c>
    </row>
    <row r="1517" spans="1:6">
      <c r="B1517" s="76">
        <v>4</v>
      </c>
      <c r="C1517" s="77" t="str">
        <f>IF(A1517="","",VLOOKUP(A1517,'#材料大全'!A:B,2,FALSE))</f>
        <v/>
      </c>
      <c r="D1517" s="79">
        <v>24007</v>
      </c>
      <c r="E1517" s="78" t="str">
        <f>VLOOKUP(D1517,'#材料大全'!A:B,2,FALSE)</f>
        <v>斗者精华</v>
      </c>
      <c r="F1517" s="76">
        <f t="shared" si="13"/>
        <v>150</v>
      </c>
    </row>
    <row r="1518" spans="1:6">
      <c r="B1518" s="76">
        <v>5</v>
      </c>
      <c r="C1518" s="77" t="str">
        <f>IF(A1518="","",VLOOKUP(A1518,'#材料大全'!A:B,2,FALSE))</f>
        <v/>
      </c>
      <c r="D1518" s="79">
        <v>24007</v>
      </c>
      <c r="E1518" s="78" t="str">
        <f>VLOOKUP(D1518,'#材料大全'!A:B,2,FALSE)</f>
        <v>斗者精华</v>
      </c>
      <c r="F1518" s="76">
        <f t="shared" si="13"/>
        <v>200</v>
      </c>
    </row>
    <row r="1519" spans="1:6">
      <c r="B1519" s="76">
        <v>6</v>
      </c>
      <c r="C1519" s="77" t="str">
        <f>IF(A1519="","",VLOOKUP(A1519,'#材料大全'!A:B,2,FALSE))</f>
        <v/>
      </c>
      <c r="D1519" s="79">
        <v>24007</v>
      </c>
      <c r="E1519" s="78" t="str">
        <f>VLOOKUP(D1519,'#材料大全'!A:B,2,FALSE)</f>
        <v>斗者精华</v>
      </c>
      <c r="F1519" s="76">
        <f t="shared" si="13"/>
        <v>300</v>
      </c>
    </row>
    <row r="1520" spans="1:6">
      <c r="A1520" s="76">
        <v>16340</v>
      </c>
      <c r="B1520" s="76">
        <v>2</v>
      </c>
      <c r="C1520" s="77" t="str">
        <f>IF(A1520="","",VLOOKUP(A1520,'#材料大全'!A:B,2,FALSE))</f>
        <v>斗师的蚕丝戒指</v>
      </c>
      <c r="D1520" s="79">
        <v>24007</v>
      </c>
      <c r="E1520" s="78" t="str">
        <f>VLOOKUP(D1520,'#材料大全'!A:B,2,FALSE)</f>
        <v>斗者精华</v>
      </c>
      <c r="F1520" s="76">
        <f t="shared" si="13"/>
        <v>50</v>
      </c>
    </row>
    <row r="1521" spans="1:6">
      <c r="B1521" s="76">
        <v>3</v>
      </c>
      <c r="C1521" s="77" t="str">
        <f>IF(A1521="","",VLOOKUP(A1521,'#材料大全'!A:B,2,FALSE))</f>
        <v/>
      </c>
      <c r="D1521" s="79">
        <v>24007</v>
      </c>
      <c r="E1521" s="78" t="str">
        <f>VLOOKUP(D1521,'#材料大全'!A:B,2,FALSE)</f>
        <v>斗者精华</v>
      </c>
      <c r="F1521" s="76">
        <f t="shared" si="13"/>
        <v>100</v>
      </c>
    </row>
    <row r="1522" spans="1:6">
      <c r="B1522" s="76">
        <v>4</v>
      </c>
      <c r="C1522" s="77" t="str">
        <f>IF(A1522="","",VLOOKUP(A1522,'#材料大全'!A:B,2,FALSE))</f>
        <v/>
      </c>
      <c r="D1522" s="79">
        <v>24007</v>
      </c>
      <c r="E1522" s="78" t="str">
        <f>VLOOKUP(D1522,'#材料大全'!A:B,2,FALSE)</f>
        <v>斗者精华</v>
      </c>
      <c r="F1522" s="76">
        <f t="shared" si="13"/>
        <v>150</v>
      </c>
    </row>
    <row r="1523" spans="1:6">
      <c r="B1523" s="76">
        <v>5</v>
      </c>
      <c r="C1523" s="77" t="str">
        <f>IF(A1523="","",VLOOKUP(A1523,'#材料大全'!A:B,2,FALSE))</f>
        <v/>
      </c>
      <c r="D1523" s="79">
        <v>24007</v>
      </c>
      <c r="E1523" s="78" t="str">
        <f>VLOOKUP(D1523,'#材料大全'!A:B,2,FALSE)</f>
        <v>斗者精华</v>
      </c>
      <c r="F1523" s="76">
        <f t="shared" si="13"/>
        <v>200</v>
      </c>
    </row>
    <row r="1524" spans="1:6">
      <c r="B1524" s="76">
        <v>6</v>
      </c>
      <c r="C1524" s="77" t="str">
        <f>IF(A1524="","",VLOOKUP(A1524,'#材料大全'!A:B,2,FALSE))</f>
        <v/>
      </c>
      <c r="D1524" s="79">
        <v>24007</v>
      </c>
      <c r="E1524" s="78" t="str">
        <f>VLOOKUP(D1524,'#材料大全'!A:B,2,FALSE)</f>
        <v>斗者精华</v>
      </c>
      <c r="F1524" s="76">
        <f t="shared" si="13"/>
        <v>300</v>
      </c>
    </row>
    <row r="1525" spans="1:6">
      <c r="A1525" s="76">
        <v>16341</v>
      </c>
      <c r="B1525" s="76">
        <v>2</v>
      </c>
      <c r="C1525" s="77" t="str">
        <f>IF(A1525="","",VLOOKUP(A1525,'#材料大全'!A:B,2,FALSE))</f>
        <v>斗师的蚕丝项链</v>
      </c>
      <c r="D1525" s="79">
        <v>24007</v>
      </c>
      <c r="E1525" s="78" t="str">
        <f>VLOOKUP(D1525,'#材料大全'!A:B,2,FALSE)</f>
        <v>斗者精华</v>
      </c>
      <c r="F1525" s="76">
        <f t="shared" si="13"/>
        <v>50</v>
      </c>
    </row>
    <row r="1526" spans="1:6">
      <c r="B1526" s="76">
        <v>3</v>
      </c>
      <c r="C1526" s="77" t="str">
        <f>IF(A1526="","",VLOOKUP(A1526,'#材料大全'!A:B,2,FALSE))</f>
        <v/>
      </c>
      <c r="D1526" s="79">
        <v>24007</v>
      </c>
      <c r="E1526" s="78" t="str">
        <f>VLOOKUP(D1526,'#材料大全'!A:B,2,FALSE)</f>
        <v>斗者精华</v>
      </c>
      <c r="F1526" s="76">
        <f t="shared" si="13"/>
        <v>100</v>
      </c>
    </row>
    <row r="1527" spans="1:6">
      <c r="B1527" s="76">
        <v>4</v>
      </c>
      <c r="C1527" s="77" t="str">
        <f>IF(A1527="","",VLOOKUP(A1527,'#材料大全'!A:B,2,FALSE))</f>
        <v/>
      </c>
      <c r="D1527" s="79">
        <v>24007</v>
      </c>
      <c r="E1527" s="78" t="str">
        <f>VLOOKUP(D1527,'#材料大全'!A:B,2,FALSE)</f>
        <v>斗者精华</v>
      </c>
      <c r="F1527" s="76">
        <f t="shared" si="13"/>
        <v>150</v>
      </c>
    </row>
    <row r="1528" spans="1:6">
      <c r="B1528" s="76">
        <v>5</v>
      </c>
      <c r="C1528" s="77" t="str">
        <f>IF(A1528="","",VLOOKUP(A1528,'#材料大全'!A:B,2,FALSE))</f>
        <v/>
      </c>
      <c r="D1528" s="79">
        <v>24007</v>
      </c>
      <c r="E1528" s="78" t="str">
        <f>VLOOKUP(D1528,'#材料大全'!A:B,2,FALSE)</f>
        <v>斗者精华</v>
      </c>
      <c r="F1528" s="76">
        <f t="shared" si="13"/>
        <v>200</v>
      </c>
    </row>
    <row r="1529" spans="1:6">
      <c r="B1529" s="76">
        <v>6</v>
      </c>
      <c r="C1529" s="77" t="str">
        <f>IF(A1529="","",VLOOKUP(A1529,'#材料大全'!A:B,2,FALSE))</f>
        <v/>
      </c>
      <c r="D1529" s="79">
        <v>24007</v>
      </c>
      <c r="E1529" s="78" t="str">
        <f>VLOOKUP(D1529,'#材料大全'!A:B,2,FALSE)</f>
        <v>斗者精华</v>
      </c>
      <c r="F1529" s="76">
        <f t="shared" si="13"/>
        <v>300</v>
      </c>
    </row>
    <row r="1530" spans="1:6">
      <c r="A1530" s="76">
        <v>16342</v>
      </c>
      <c r="B1530" s="76">
        <v>2</v>
      </c>
      <c r="C1530" s="77" t="str">
        <f>IF(A1530="","",VLOOKUP(A1530,'#材料大全'!A:B,2,FALSE))</f>
        <v>斗师的蚕丝手镯</v>
      </c>
      <c r="D1530" s="79">
        <v>24007</v>
      </c>
      <c r="E1530" s="78" t="str">
        <f>VLOOKUP(D1530,'#材料大全'!A:B,2,FALSE)</f>
        <v>斗者精华</v>
      </c>
      <c r="F1530" s="76">
        <f t="shared" si="13"/>
        <v>50</v>
      </c>
    </row>
    <row r="1531" spans="1:6">
      <c r="B1531" s="76">
        <v>3</v>
      </c>
      <c r="C1531" s="77" t="str">
        <f>IF(A1531="","",VLOOKUP(A1531,'#材料大全'!A:B,2,FALSE))</f>
        <v/>
      </c>
      <c r="D1531" s="79">
        <v>24007</v>
      </c>
      <c r="E1531" s="78" t="str">
        <f>VLOOKUP(D1531,'#材料大全'!A:B,2,FALSE)</f>
        <v>斗者精华</v>
      </c>
      <c r="F1531" s="76">
        <f t="shared" si="13"/>
        <v>100</v>
      </c>
    </row>
    <row r="1532" spans="1:6">
      <c r="B1532" s="76">
        <v>4</v>
      </c>
      <c r="C1532" s="77" t="str">
        <f>IF(A1532="","",VLOOKUP(A1532,'#材料大全'!A:B,2,FALSE))</f>
        <v/>
      </c>
      <c r="D1532" s="79">
        <v>24007</v>
      </c>
      <c r="E1532" s="78" t="str">
        <f>VLOOKUP(D1532,'#材料大全'!A:B,2,FALSE)</f>
        <v>斗者精华</v>
      </c>
      <c r="F1532" s="76">
        <f t="shared" si="13"/>
        <v>150</v>
      </c>
    </row>
    <row r="1533" spans="1:6">
      <c r="B1533" s="76">
        <v>5</v>
      </c>
      <c r="C1533" s="77" t="str">
        <f>IF(A1533="","",VLOOKUP(A1533,'#材料大全'!A:B,2,FALSE))</f>
        <v/>
      </c>
      <c r="D1533" s="79">
        <v>24007</v>
      </c>
      <c r="E1533" s="78" t="str">
        <f>VLOOKUP(D1533,'#材料大全'!A:B,2,FALSE)</f>
        <v>斗者精华</v>
      </c>
      <c r="F1533" s="76">
        <f t="shared" si="13"/>
        <v>200</v>
      </c>
    </row>
    <row r="1534" spans="1:6">
      <c r="B1534" s="76">
        <v>6</v>
      </c>
      <c r="C1534" s="77" t="str">
        <f>IF(A1534="","",VLOOKUP(A1534,'#材料大全'!A:B,2,FALSE))</f>
        <v/>
      </c>
      <c r="D1534" s="79">
        <v>24007</v>
      </c>
      <c r="E1534" s="78" t="str">
        <f>VLOOKUP(D1534,'#材料大全'!A:B,2,FALSE)</f>
        <v>斗者精华</v>
      </c>
      <c r="F1534" s="76">
        <f t="shared" si="13"/>
        <v>300</v>
      </c>
    </row>
  </sheetData>
  <phoneticPr fontId="3" type="noConversion"/>
  <conditionalFormatting sqref="D1:F2 F485 F276:F277 F371:F377 E3:E133 E186:E249 E258:F259 E268:F269 E262:F263 E272:E377 E485:E486 E887:E893 E537:E784 E929:E934 E965:E1534 E465:F472">
    <cfRule type="containsText" dxfId="143" priority="130" operator="containsText" text="红水晶">
      <formula>NOT(ISERROR(SEARCH("红水晶",D1)))</formula>
    </cfRule>
  </conditionalFormatting>
  <conditionalFormatting sqref="F82:F133 F272:F275 F537:F784 F186:F249">
    <cfRule type="containsText" dxfId="142" priority="124" operator="containsText" text="红水晶">
      <formula>NOT(ISERROR(SEARCH("红水晶",F82)))</formula>
    </cfRule>
  </conditionalFormatting>
  <conditionalFormatting sqref="D1">
    <cfRule type="containsText" dxfId="141" priority="119" operator="containsText" text="红水晶">
      <formula>NOT(ISERROR(SEARCH("红水晶",D1)))</formula>
    </cfRule>
  </conditionalFormatting>
  <conditionalFormatting sqref="E473:E476">
    <cfRule type="containsText" dxfId="140" priority="81" operator="containsText" text="红水晶">
      <formula>NOT(ISERROR(SEARCH("红水晶",E473)))</formula>
    </cfRule>
  </conditionalFormatting>
  <conditionalFormatting sqref="F473:F476">
    <cfRule type="containsText" dxfId="139" priority="80" operator="containsText" text="红水晶">
      <formula>NOT(ISERROR(SEARCH("红水晶",F473)))</formula>
    </cfRule>
  </conditionalFormatting>
  <conditionalFormatting sqref="E483:F484 F477:F478 F787 E477:E482 E787:E788">
    <cfRule type="containsText" dxfId="138" priority="78" operator="containsText" text="红水晶">
      <formula>NOT(ISERROR(SEARCH("红水晶",E477)))</formula>
    </cfRule>
  </conditionalFormatting>
  <conditionalFormatting sqref="F479:F480">
    <cfRule type="containsText" dxfId="137" priority="77" operator="containsText" text="红水晶">
      <formula>NOT(ISERROR(SEARCH("红水晶",F479)))</formula>
    </cfRule>
  </conditionalFormatting>
  <conditionalFormatting sqref="F481:F482">
    <cfRule type="containsText" dxfId="136" priority="76" operator="containsText" text="红水晶">
      <formula>NOT(ISERROR(SEARCH("红水晶",F481)))</formula>
    </cfRule>
  </conditionalFormatting>
  <conditionalFormatting sqref="F254:F257">
    <cfRule type="containsText" dxfId="135" priority="72" operator="containsText" text="红水晶">
      <formula>NOT(ISERROR(SEARCH("红水晶",F254)))</formula>
    </cfRule>
  </conditionalFormatting>
  <conditionalFormatting sqref="E250:E253">
    <cfRule type="containsText" dxfId="134" priority="75" operator="containsText" text="红水晶">
      <formula>NOT(ISERROR(SEARCH("红水晶",E250)))</formula>
    </cfRule>
  </conditionalFormatting>
  <conditionalFormatting sqref="F250:F253">
    <cfRule type="containsText" dxfId="133" priority="74" operator="containsText" text="红水晶">
      <formula>NOT(ISERROR(SEARCH("红水晶",F250)))</formula>
    </cfRule>
  </conditionalFormatting>
  <conditionalFormatting sqref="E254:E257">
    <cfRule type="containsText" dxfId="132" priority="73" operator="containsText" text="红水晶">
      <formula>NOT(ISERROR(SEARCH("红水晶",E254)))</formula>
    </cfRule>
  </conditionalFormatting>
  <conditionalFormatting sqref="F378:F464">
    <cfRule type="containsText" dxfId="131" priority="70" operator="containsText" text="红水晶">
      <formula>NOT(ISERROR(SEARCH("红水晶",F378)))</formula>
    </cfRule>
  </conditionalFormatting>
  <conditionalFormatting sqref="E378:E464">
    <cfRule type="containsText" dxfId="130" priority="71" operator="containsText" text="红水晶">
      <formula>NOT(ISERROR(SEARCH("红水晶",E378)))</formula>
    </cfRule>
  </conditionalFormatting>
  <conditionalFormatting sqref="E134:E157">
    <cfRule type="containsText" dxfId="129" priority="69" operator="containsText" text="红水晶">
      <formula>NOT(ISERROR(SEARCH("红水晶",E134)))</formula>
    </cfRule>
  </conditionalFormatting>
  <conditionalFormatting sqref="F134:F157">
    <cfRule type="containsText" dxfId="128" priority="68" operator="containsText" text="红水晶">
      <formula>NOT(ISERROR(SEARCH("红水晶",F134)))</formula>
    </cfRule>
  </conditionalFormatting>
  <conditionalFormatting sqref="E158:E165 E487:E498">
    <cfRule type="containsText" dxfId="127" priority="67" operator="containsText" text="红水晶">
      <formula>NOT(ISERROR(SEARCH("红水晶",E158)))</formula>
    </cfRule>
  </conditionalFormatting>
  <conditionalFormatting sqref="F158:F165 F487:F498">
    <cfRule type="containsText" dxfId="126" priority="66" operator="containsText" text="红水晶">
      <formula>NOT(ISERROR(SEARCH("红水晶",F158)))</formula>
    </cfRule>
  </conditionalFormatting>
  <conditionalFormatting sqref="E791:E798">
    <cfRule type="containsText" dxfId="125" priority="62" operator="containsText" text="红水晶">
      <formula>NOT(ISERROR(SEARCH("红水晶",#REF!)))</formula>
    </cfRule>
  </conditionalFormatting>
  <conditionalFormatting sqref="E799:E804 E806">
    <cfRule type="containsText" dxfId="124" priority="61" operator="containsText" text="红水晶">
      <formula>NOT(ISERROR(SEARCH("红水晶",#REF!)))</formula>
    </cfRule>
  </conditionalFormatting>
  <conditionalFormatting sqref="E879:E883 E885:E886">
    <cfRule type="containsText" dxfId="123" priority="51" operator="containsText" text="红水晶">
      <formula>NOT(ISERROR(SEARCH("红水晶",#REF!)))</formula>
    </cfRule>
  </conditionalFormatting>
  <conditionalFormatting sqref="E807:E812 E814">
    <cfRule type="containsText" dxfId="122" priority="60" operator="containsText" text="红水晶">
      <formula>NOT(ISERROR(SEARCH("红水晶",#REF!)))</formula>
    </cfRule>
  </conditionalFormatting>
  <conditionalFormatting sqref="E815:E820 E822">
    <cfRule type="containsText" dxfId="121" priority="59" operator="containsText" text="红水晶">
      <formula>NOT(ISERROR(SEARCH("红水晶",#REF!)))</formula>
    </cfRule>
  </conditionalFormatting>
  <conditionalFormatting sqref="E823:E828 E830">
    <cfRule type="containsText" dxfId="120" priority="58" operator="containsText" text="红水晶">
      <formula>NOT(ISERROR(SEARCH("红水晶",#REF!)))</formula>
    </cfRule>
  </conditionalFormatting>
  <conditionalFormatting sqref="E831:E836 E838">
    <cfRule type="containsText" dxfId="119" priority="57" operator="containsText" text="红水晶">
      <formula>NOT(ISERROR(SEARCH("红水晶",#REF!)))</formula>
    </cfRule>
  </conditionalFormatting>
  <conditionalFormatting sqref="E839:E846">
    <cfRule type="containsText" dxfId="118" priority="56" operator="containsText" text="红水晶">
      <formula>NOT(ISERROR(SEARCH("红水晶",#REF!)))</formula>
    </cfRule>
  </conditionalFormatting>
  <conditionalFormatting sqref="E847:E854">
    <cfRule type="containsText" dxfId="117" priority="55" operator="containsText" text="红水晶">
      <formula>NOT(ISERROR(SEARCH("红水晶",#REF!)))</formula>
    </cfRule>
  </conditionalFormatting>
  <conditionalFormatting sqref="E855:E862">
    <cfRule type="containsText" dxfId="116" priority="54" operator="containsText" text="红水晶">
      <formula>NOT(ISERROR(SEARCH("红水晶",#REF!)))</formula>
    </cfRule>
  </conditionalFormatting>
  <conditionalFormatting sqref="E863:E870">
    <cfRule type="containsText" dxfId="115" priority="53" operator="containsText" text="红水晶">
      <formula>NOT(ISERROR(SEARCH("红水晶",#REF!)))</formula>
    </cfRule>
  </conditionalFormatting>
  <conditionalFormatting sqref="E871:E875 E877:E878">
    <cfRule type="containsText" dxfId="114" priority="52" operator="containsText" text="红水晶">
      <formula>NOT(ISERROR(SEARCH("红水晶",#REF!)))</formula>
    </cfRule>
  </conditionalFormatting>
  <conditionalFormatting sqref="E876">
    <cfRule type="containsText" dxfId="113" priority="50" operator="containsText" text="红水晶">
      <formula>NOT(ISERROR(SEARCH("红水晶",#REF!)))</formula>
    </cfRule>
  </conditionalFormatting>
  <conditionalFormatting sqref="E884">
    <cfRule type="containsText" dxfId="112" priority="49" operator="containsText" text="红水晶">
      <formula>NOT(ISERROR(SEARCH("红水晶",#REF!)))</formula>
    </cfRule>
  </conditionalFormatting>
  <conditionalFormatting sqref="E805">
    <cfRule type="containsText" dxfId="111" priority="48" operator="containsText" text="红水晶">
      <formula>NOT(ISERROR(SEARCH("红水晶",#REF!)))</formula>
    </cfRule>
  </conditionalFormatting>
  <conditionalFormatting sqref="E813">
    <cfRule type="containsText" dxfId="110" priority="47" operator="containsText" text="红水晶">
      <formula>NOT(ISERROR(SEARCH("红水晶",#REF!)))</formula>
    </cfRule>
  </conditionalFormatting>
  <conditionalFormatting sqref="E821">
    <cfRule type="containsText" dxfId="109" priority="46" operator="containsText" text="红水晶">
      <formula>NOT(ISERROR(SEARCH("红水晶",#REF!)))</formula>
    </cfRule>
  </conditionalFormatting>
  <conditionalFormatting sqref="E829">
    <cfRule type="containsText" dxfId="108" priority="45" operator="containsText" text="红水晶">
      <formula>NOT(ISERROR(SEARCH("红水晶",#REF!)))</formula>
    </cfRule>
  </conditionalFormatting>
  <conditionalFormatting sqref="E837">
    <cfRule type="containsText" dxfId="107" priority="44" operator="containsText" text="红水晶">
      <formula>NOT(ISERROR(SEARCH("红水晶",#REF!)))</formula>
    </cfRule>
  </conditionalFormatting>
  <conditionalFormatting sqref="E499:F500">
    <cfRule type="containsText" dxfId="106" priority="43" operator="containsText" text="红水晶">
      <formula>NOT(ISERROR(SEARCH("红水晶",E499)))</formula>
    </cfRule>
  </conditionalFormatting>
  <conditionalFormatting sqref="F789 E789:E790">
    <cfRule type="containsText" dxfId="105" priority="42" operator="containsText" text="红水晶">
      <formula>NOT(ISERROR(SEARCH("红水晶",E789)))</formula>
    </cfRule>
  </conditionalFormatting>
  <conditionalFormatting sqref="E166:E169">
    <cfRule type="containsText" dxfId="104" priority="41" operator="containsText" text="红水晶">
      <formula>NOT(ISERROR(SEARCH("红水晶",E166)))</formula>
    </cfRule>
  </conditionalFormatting>
  <conditionalFormatting sqref="F166:F169">
    <cfRule type="containsText" dxfId="103" priority="40" operator="containsText" text="红水晶">
      <formula>NOT(ISERROR(SEARCH("红水晶",F166)))</formula>
    </cfRule>
  </conditionalFormatting>
  <conditionalFormatting sqref="E501:F502">
    <cfRule type="containsText" dxfId="102" priority="39" operator="containsText" text="红水晶">
      <formula>NOT(ISERROR(SEARCH("红水晶",E501)))</formula>
    </cfRule>
  </conditionalFormatting>
  <conditionalFormatting sqref="E503:F504">
    <cfRule type="containsText" dxfId="101" priority="38" operator="containsText" text="红水晶">
      <formula>NOT(ISERROR(SEARCH("红水晶",E503)))</formula>
    </cfRule>
  </conditionalFormatting>
  <conditionalFormatting sqref="E264:F265">
    <cfRule type="containsText" dxfId="100" priority="37" operator="containsText" text="红水晶">
      <formula>NOT(ISERROR(SEARCH("红水晶",E264)))</formula>
    </cfRule>
  </conditionalFormatting>
  <conditionalFormatting sqref="E170:E173">
    <cfRule type="containsText" dxfId="99" priority="36" operator="containsText" text="红水晶">
      <formula>NOT(ISERROR(SEARCH("红水晶",E170)))</formula>
    </cfRule>
  </conditionalFormatting>
  <conditionalFormatting sqref="F170:F173">
    <cfRule type="containsText" dxfId="98" priority="35" operator="containsText" text="红水晶">
      <formula>NOT(ISERROR(SEARCH("红水晶",F170)))</formula>
    </cfRule>
  </conditionalFormatting>
  <conditionalFormatting sqref="E174:E177">
    <cfRule type="containsText" dxfId="97" priority="34" operator="containsText" text="红水晶">
      <formula>NOT(ISERROR(SEARCH("红水晶",E174)))</formula>
    </cfRule>
  </conditionalFormatting>
  <conditionalFormatting sqref="F174:F177">
    <cfRule type="containsText" dxfId="96" priority="33" operator="containsText" text="红水晶">
      <formula>NOT(ISERROR(SEARCH("红水晶",F174)))</formula>
    </cfRule>
  </conditionalFormatting>
  <conditionalFormatting sqref="F785 E785:E786">
    <cfRule type="containsText" dxfId="95" priority="32" operator="containsText" text="红水晶">
      <formula>NOT(ISERROR(SEARCH("红水晶",E785)))</formula>
    </cfRule>
  </conditionalFormatting>
  <conditionalFormatting sqref="F505:F512">
    <cfRule type="containsText" dxfId="94" priority="30" operator="containsText" text="红水晶">
      <formula>NOT(ISERROR(SEARCH("红水晶",F505)))</formula>
    </cfRule>
  </conditionalFormatting>
  <conditionalFormatting sqref="E505:E512">
    <cfRule type="containsText" dxfId="93" priority="31" operator="containsText" text="红水晶">
      <formula>NOT(ISERROR(SEARCH("红水晶",E505)))</formula>
    </cfRule>
  </conditionalFormatting>
  <conditionalFormatting sqref="E260:F261">
    <cfRule type="containsText" dxfId="92" priority="29" operator="containsText" text="红水晶">
      <formula>NOT(ISERROR(SEARCH("红水晶",E260)))</formula>
    </cfRule>
  </conditionalFormatting>
  <conditionalFormatting sqref="E266:F267">
    <cfRule type="containsText" dxfId="91" priority="28" operator="containsText" text="红水晶">
      <formula>NOT(ISERROR(SEARCH("红水晶",E266)))</formula>
    </cfRule>
  </conditionalFormatting>
  <conditionalFormatting sqref="E894:E900">
    <cfRule type="containsText" dxfId="90" priority="27" operator="containsText" text="红水晶">
      <formula>NOT(ISERROR(SEARCH("红水晶",E894)))</formula>
    </cfRule>
  </conditionalFormatting>
  <conditionalFormatting sqref="E901:E907">
    <cfRule type="containsText" dxfId="89" priority="26" operator="containsText" text="红水晶">
      <formula>NOT(ISERROR(SEARCH("红水晶",E901)))</formula>
    </cfRule>
  </conditionalFormatting>
  <conditionalFormatting sqref="E959:E964">
    <cfRule type="containsText" dxfId="88" priority="18" operator="containsText" text="红水晶">
      <formula>NOT(ISERROR(SEARCH("红水晶",E959)))</formula>
    </cfRule>
  </conditionalFormatting>
  <conditionalFormatting sqref="E908:E914">
    <cfRule type="containsText" dxfId="87" priority="25" operator="containsText" text="红水晶">
      <formula>NOT(ISERROR(SEARCH("红水晶",E908)))</formula>
    </cfRule>
  </conditionalFormatting>
  <conditionalFormatting sqref="E915:E921">
    <cfRule type="containsText" dxfId="86" priority="24" operator="containsText" text="红水晶">
      <formula>NOT(ISERROR(SEARCH("红水晶",E915)))</formula>
    </cfRule>
  </conditionalFormatting>
  <conditionalFormatting sqref="E922:E928">
    <cfRule type="containsText" dxfId="85" priority="23" operator="containsText" text="红水晶">
      <formula>NOT(ISERROR(SEARCH("红水晶",E922)))</formula>
    </cfRule>
  </conditionalFormatting>
  <conditionalFormatting sqref="E935:E940">
    <cfRule type="containsText" dxfId="84" priority="22" operator="containsText" text="红水晶">
      <formula>NOT(ISERROR(SEARCH("红水晶",E935)))</formula>
    </cfRule>
  </conditionalFormatting>
  <conditionalFormatting sqref="E941:E946">
    <cfRule type="containsText" dxfId="83" priority="21" operator="containsText" text="红水晶">
      <formula>NOT(ISERROR(SEARCH("红水晶",E941)))</formula>
    </cfRule>
  </conditionalFormatting>
  <conditionalFormatting sqref="E947:E952">
    <cfRule type="containsText" dxfId="82" priority="20" operator="containsText" text="红水晶">
      <formula>NOT(ISERROR(SEARCH("红水晶",E947)))</formula>
    </cfRule>
  </conditionalFormatting>
  <conditionalFormatting sqref="E953:E958">
    <cfRule type="containsText" dxfId="81" priority="19" operator="containsText" text="红水晶">
      <formula>NOT(ISERROR(SEARCH("红水晶",E953)))</formula>
    </cfRule>
  </conditionalFormatting>
  <conditionalFormatting sqref="E178:E181">
    <cfRule type="containsText" dxfId="80" priority="17" operator="containsText" text="红水晶">
      <formula>NOT(ISERROR(SEARCH("红水晶",E178)))</formula>
    </cfRule>
  </conditionalFormatting>
  <conditionalFormatting sqref="F178:F181">
    <cfRule type="containsText" dxfId="79" priority="16" operator="containsText" text="红水晶">
      <formula>NOT(ISERROR(SEARCH("红水晶",F178)))</formula>
    </cfRule>
  </conditionalFormatting>
  <conditionalFormatting sqref="F513:F516">
    <cfRule type="containsText" dxfId="78" priority="14" operator="containsText" text="红水晶">
      <formula>NOT(ISERROR(SEARCH("红水晶",F513)))</formula>
    </cfRule>
  </conditionalFormatting>
  <conditionalFormatting sqref="E513:E516">
    <cfRule type="containsText" dxfId="77" priority="15" operator="containsText" text="红水晶">
      <formula>NOT(ISERROR(SEARCH("红水晶",E513)))</formula>
    </cfRule>
  </conditionalFormatting>
  <conditionalFormatting sqref="F517:F520">
    <cfRule type="containsText" dxfId="76" priority="12" operator="containsText" text="红水晶">
      <formula>NOT(ISERROR(SEARCH("红水晶",F517)))</formula>
    </cfRule>
  </conditionalFormatting>
  <conditionalFormatting sqref="E517:E520">
    <cfRule type="containsText" dxfId="75" priority="13" operator="containsText" text="红水晶">
      <formula>NOT(ISERROR(SEARCH("红水晶",E517)))</formula>
    </cfRule>
  </conditionalFormatting>
  <conditionalFormatting sqref="E182:E185">
    <cfRule type="containsText" dxfId="74" priority="11" operator="containsText" text="红水晶">
      <formula>NOT(ISERROR(SEARCH("红水晶",E182)))</formula>
    </cfRule>
  </conditionalFormatting>
  <conditionalFormatting sqref="F182:F185">
    <cfRule type="containsText" dxfId="73" priority="10" operator="containsText" text="红水晶">
      <formula>NOT(ISERROR(SEARCH("红水晶",F182)))</formula>
    </cfRule>
  </conditionalFormatting>
  <conditionalFormatting sqref="F521:F524">
    <cfRule type="containsText" dxfId="72" priority="8" operator="containsText" text="红水晶">
      <formula>NOT(ISERROR(SEARCH("红水晶",F521)))</formula>
    </cfRule>
  </conditionalFormatting>
  <conditionalFormatting sqref="E521:E524">
    <cfRule type="containsText" dxfId="71" priority="9" operator="containsText" text="红水晶">
      <formula>NOT(ISERROR(SEARCH("红水晶",E521)))</formula>
    </cfRule>
  </conditionalFormatting>
  <conditionalFormatting sqref="F525:F528">
    <cfRule type="containsText" dxfId="70" priority="6" operator="containsText" text="红水晶">
      <formula>NOT(ISERROR(SEARCH("红水晶",F525)))</formula>
    </cfRule>
  </conditionalFormatting>
  <conditionalFormatting sqref="E525:E528">
    <cfRule type="containsText" dxfId="69" priority="7" operator="containsText" text="红水晶">
      <formula>NOT(ISERROR(SEARCH("红水晶",E525)))</formula>
    </cfRule>
  </conditionalFormatting>
  <conditionalFormatting sqref="E529:F530">
    <cfRule type="containsText" dxfId="68" priority="5" operator="containsText" text="红水晶">
      <formula>NOT(ISERROR(SEARCH("红水晶",E529)))</formula>
    </cfRule>
  </conditionalFormatting>
  <conditionalFormatting sqref="E270:F271">
    <cfRule type="containsText" dxfId="67" priority="4" operator="containsText" text="红水晶">
      <formula>NOT(ISERROR(SEARCH("红水晶",E270)))</formula>
    </cfRule>
  </conditionalFormatting>
  <conditionalFormatting sqref="E531:F532">
    <cfRule type="containsText" dxfId="66" priority="3" operator="containsText" text="红水晶">
      <formula>NOT(ISERROR(SEARCH("红水晶",E531)))</formula>
    </cfRule>
  </conditionalFormatting>
  <conditionalFormatting sqref="E533:F534">
    <cfRule type="containsText" dxfId="65" priority="2" operator="containsText" text="红水晶">
      <formula>NOT(ISERROR(SEARCH("红水晶",E533)))</formula>
    </cfRule>
  </conditionalFormatting>
  <conditionalFormatting sqref="E535:F536">
    <cfRule type="containsText" dxfId="64" priority="1" operator="containsText" text="红水晶">
      <formula>NOT(ISERROR(SEARCH("红水晶",E535)))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MK32"/>
  <sheetViews>
    <sheetView workbookViewId="0">
      <selection activeCell="K11" sqref="K11"/>
    </sheetView>
  </sheetViews>
  <sheetFormatPr defaultColWidth="8.875" defaultRowHeight="13.5"/>
  <cols>
    <col min="2" max="2" width="10.875" customWidth="1"/>
  </cols>
  <sheetData>
    <row r="1" spans="1:1025">
      <c r="A1" s="42" t="s">
        <v>1462</v>
      </c>
      <c r="B1" s="42" t="s">
        <v>1463</v>
      </c>
      <c r="C1" s="42" t="s">
        <v>1464</v>
      </c>
      <c r="D1" s="42" t="s">
        <v>1465</v>
      </c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2"/>
      <c r="BA1" s="42"/>
      <c r="BB1" s="42"/>
      <c r="BC1" s="42"/>
      <c r="BD1" s="42"/>
      <c r="BE1" s="42"/>
      <c r="BF1" s="42"/>
      <c r="BG1" s="42"/>
      <c r="BH1" s="42"/>
      <c r="BI1" s="42"/>
      <c r="BJ1" s="42"/>
      <c r="BK1" s="42"/>
      <c r="BL1" s="42"/>
      <c r="BM1" s="42"/>
      <c r="BN1" s="42"/>
      <c r="BO1" s="42"/>
      <c r="BP1" s="42"/>
      <c r="BQ1" s="42"/>
      <c r="BR1" s="42"/>
      <c r="BS1" s="42"/>
      <c r="BT1" s="42"/>
      <c r="BU1" s="42"/>
      <c r="BV1" s="42"/>
      <c r="BW1" s="42"/>
      <c r="BX1" s="42"/>
      <c r="BY1" s="42"/>
      <c r="BZ1" s="42"/>
      <c r="CA1" s="42"/>
      <c r="CB1" s="42"/>
      <c r="CC1" s="42"/>
      <c r="CD1" s="42"/>
      <c r="CE1" s="42"/>
      <c r="CF1" s="42"/>
      <c r="CG1" s="42"/>
      <c r="CH1" s="42"/>
      <c r="CI1" s="42"/>
      <c r="CJ1" s="42"/>
      <c r="CK1" s="42"/>
      <c r="CL1" s="42"/>
      <c r="CM1" s="42"/>
      <c r="CN1" s="42"/>
      <c r="CO1" s="42"/>
      <c r="CP1" s="42"/>
      <c r="CQ1" s="42"/>
      <c r="CR1" s="42"/>
      <c r="CS1" s="42"/>
      <c r="CT1" s="42"/>
      <c r="CU1" s="42"/>
      <c r="CV1" s="42"/>
      <c r="CW1" s="42"/>
      <c r="CX1" s="42"/>
      <c r="CY1" s="42"/>
      <c r="CZ1" s="42"/>
      <c r="DA1" s="42"/>
      <c r="DB1" s="42"/>
      <c r="DC1" s="42"/>
      <c r="DD1" s="42"/>
      <c r="DE1" s="42"/>
      <c r="DF1" s="42"/>
      <c r="DG1" s="42"/>
      <c r="DH1" s="42"/>
      <c r="DI1" s="42"/>
      <c r="DJ1" s="42"/>
      <c r="DK1" s="42"/>
      <c r="DL1" s="42"/>
      <c r="DM1" s="42"/>
      <c r="DN1" s="42"/>
      <c r="DO1" s="42"/>
      <c r="DP1" s="42"/>
      <c r="DQ1" s="42"/>
      <c r="DR1" s="42"/>
      <c r="DS1" s="42"/>
      <c r="DT1" s="42"/>
      <c r="DU1" s="42"/>
      <c r="DV1" s="42"/>
      <c r="DW1" s="42"/>
      <c r="DX1" s="42"/>
      <c r="DY1" s="42"/>
      <c r="DZ1" s="42"/>
      <c r="EA1" s="42"/>
      <c r="EB1" s="42"/>
      <c r="EC1" s="42"/>
      <c r="ED1" s="42"/>
      <c r="EE1" s="42"/>
      <c r="EF1" s="42"/>
      <c r="EG1" s="42"/>
      <c r="EH1" s="42"/>
      <c r="EI1" s="42"/>
      <c r="EJ1" s="42"/>
      <c r="EK1" s="42"/>
      <c r="EL1" s="42"/>
      <c r="EM1" s="42"/>
      <c r="EN1" s="42"/>
      <c r="EO1" s="42"/>
      <c r="EP1" s="42"/>
      <c r="EQ1" s="42"/>
      <c r="ER1" s="42"/>
      <c r="ES1" s="42"/>
      <c r="ET1" s="42"/>
      <c r="EU1" s="42"/>
      <c r="EV1" s="42"/>
      <c r="EW1" s="42"/>
      <c r="EX1" s="42"/>
      <c r="EY1" s="42"/>
      <c r="EZ1" s="42"/>
      <c r="FA1" s="42"/>
      <c r="FB1" s="42"/>
      <c r="FC1" s="42"/>
      <c r="FD1" s="42"/>
      <c r="FE1" s="42"/>
      <c r="FF1" s="42"/>
      <c r="FG1" s="42"/>
      <c r="FH1" s="42"/>
      <c r="FI1" s="42"/>
      <c r="FJ1" s="42"/>
      <c r="FK1" s="42"/>
      <c r="FL1" s="42"/>
      <c r="FM1" s="42"/>
      <c r="FN1" s="42"/>
      <c r="FO1" s="42"/>
      <c r="FP1" s="42"/>
      <c r="FQ1" s="42"/>
      <c r="FR1" s="42"/>
      <c r="FS1" s="42"/>
      <c r="FT1" s="42"/>
      <c r="FU1" s="42"/>
      <c r="FV1" s="42"/>
      <c r="FW1" s="42"/>
      <c r="FX1" s="42"/>
      <c r="FY1" s="42"/>
      <c r="FZ1" s="42"/>
      <c r="GA1" s="42"/>
      <c r="GB1" s="42"/>
      <c r="GC1" s="42"/>
      <c r="GD1" s="42"/>
      <c r="GE1" s="42"/>
      <c r="GF1" s="42"/>
      <c r="GG1" s="42"/>
      <c r="GH1" s="42"/>
      <c r="GI1" s="42"/>
      <c r="GJ1" s="42"/>
      <c r="GK1" s="42"/>
      <c r="GL1" s="42"/>
      <c r="GM1" s="42"/>
      <c r="GN1" s="42"/>
      <c r="GO1" s="42"/>
      <c r="GP1" s="42"/>
      <c r="GQ1" s="42"/>
      <c r="GR1" s="42"/>
      <c r="GS1" s="42"/>
      <c r="GT1" s="42"/>
      <c r="GU1" s="42"/>
      <c r="GV1" s="42"/>
      <c r="GW1" s="42"/>
      <c r="GX1" s="42"/>
      <c r="GY1" s="42"/>
      <c r="GZ1" s="42"/>
      <c r="HA1" s="42"/>
      <c r="HB1" s="42"/>
      <c r="HC1" s="42"/>
      <c r="HD1" s="42"/>
      <c r="HE1" s="42"/>
      <c r="HF1" s="42"/>
      <c r="HG1" s="42"/>
      <c r="HH1" s="42"/>
      <c r="HI1" s="42"/>
      <c r="HJ1" s="42"/>
      <c r="HK1" s="42"/>
      <c r="HL1" s="42"/>
      <c r="HM1" s="42"/>
      <c r="HN1" s="42"/>
      <c r="HO1" s="42"/>
      <c r="HP1" s="42"/>
      <c r="HQ1" s="42"/>
      <c r="HR1" s="42"/>
      <c r="HS1" s="42"/>
      <c r="HT1" s="42"/>
      <c r="HU1" s="42"/>
      <c r="HV1" s="42"/>
      <c r="HW1" s="42"/>
      <c r="HX1" s="42"/>
      <c r="HY1" s="42"/>
      <c r="HZ1" s="42"/>
      <c r="IA1" s="42"/>
      <c r="IB1" s="42"/>
      <c r="IC1" s="42"/>
      <c r="ID1" s="42"/>
      <c r="IE1" s="42"/>
      <c r="IF1" s="42"/>
      <c r="IG1" s="42"/>
      <c r="IH1" s="42"/>
      <c r="II1" s="42"/>
      <c r="IJ1" s="42"/>
      <c r="IK1" s="42"/>
      <c r="IL1" s="42"/>
      <c r="IM1" s="42"/>
      <c r="IN1" s="42"/>
      <c r="IO1" s="42"/>
      <c r="IP1" s="42"/>
      <c r="IQ1" s="42"/>
      <c r="IR1" s="42"/>
      <c r="IS1" s="42"/>
      <c r="IT1" s="42"/>
      <c r="IU1" s="42"/>
      <c r="IV1" s="42"/>
      <c r="IW1" s="42"/>
      <c r="IX1" s="42"/>
      <c r="IY1" s="42"/>
      <c r="IZ1" s="42"/>
      <c r="JA1" s="42"/>
      <c r="JB1" s="42"/>
      <c r="JC1" s="42"/>
      <c r="JD1" s="42"/>
      <c r="JE1" s="42"/>
      <c r="JF1" s="42"/>
      <c r="JG1" s="42"/>
      <c r="JH1" s="42"/>
      <c r="JI1" s="42"/>
      <c r="JJ1" s="42"/>
      <c r="JK1" s="42"/>
      <c r="JL1" s="42"/>
      <c r="JM1" s="42"/>
      <c r="JN1" s="42"/>
      <c r="JO1" s="42"/>
      <c r="JP1" s="42"/>
      <c r="JQ1" s="42"/>
      <c r="JR1" s="42"/>
      <c r="JS1" s="42"/>
      <c r="JT1" s="42"/>
      <c r="JU1" s="42"/>
      <c r="JV1" s="42"/>
      <c r="JW1" s="42"/>
      <c r="JX1" s="42"/>
      <c r="JY1" s="42"/>
      <c r="JZ1" s="42"/>
      <c r="KA1" s="42"/>
      <c r="KB1" s="42"/>
      <c r="KC1" s="42"/>
      <c r="KD1" s="42"/>
      <c r="KE1" s="42"/>
      <c r="KF1" s="42"/>
      <c r="KG1" s="42"/>
      <c r="KH1" s="42"/>
      <c r="KI1" s="42"/>
      <c r="KJ1" s="42"/>
      <c r="KK1" s="42"/>
      <c r="KL1" s="42"/>
      <c r="KM1" s="42"/>
      <c r="KN1" s="42"/>
      <c r="KO1" s="42"/>
      <c r="KP1" s="42"/>
      <c r="KQ1" s="42"/>
      <c r="KR1" s="42"/>
      <c r="KS1" s="42"/>
      <c r="KT1" s="42"/>
      <c r="KU1" s="42"/>
      <c r="KV1" s="42"/>
      <c r="KW1" s="42"/>
      <c r="KX1" s="42"/>
      <c r="KY1" s="42"/>
      <c r="KZ1" s="42"/>
      <c r="LA1" s="42"/>
      <c r="LB1" s="42"/>
      <c r="LC1" s="42"/>
      <c r="LD1" s="42"/>
      <c r="LE1" s="42"/>
      <c r="LF1" s="42"/>
      <c r="LG1" s="42"/>
      <c r="LH1" s="42"/>
      <c r="LI1" s="42"/>
      <c r="LJ1" s="42"/>
      <c r="LK1" s="42"/>
      <c r="LL1" s="42"/>
      <c r="LM1" s="42"/>
      <c r="LN1" s="42"/>
      <c r="LO1" s="42"/>
      <c r="LP1" s="42"/>
      <c r="LQ1" s="42"/>
      <c r="LR1" s="42"/>
      <c r="LS1" s="42"/>
      <c r="LT1" s="42"/>
      <c r="LU1" s="42"/>
      <c r="LV1" s="42"/>
      <c r="LW1" s="42"/>
      <c r="LX1" s="42"/>
      <c r="LY1" s="42"/>
      <c r="LZ1" s="42"/>
      <c r="MA1" s="42"/>
      <c r="MB1" s="42"/>
      <c r="MC1" s="42"/>
      <c r="MD1" s="42"/>
      <c r="ME1" s="42"/>
      <c r="MF1" s="42"/>
      <c r="MG1" s="42"/>
      <c r="MH1" s="42"/>
      <c r="MI1" s="42"/>
      <c r="MJ1" s="42"/>
      <c r="MK1" s="42"/>
      <c r="ML1" s="42"/>
      <c r="MM1" s="42"/>
      <c r="MN1" s="42"/>
      <c r="MO1" s="42"/>
      <c r="MP1" s="42"/>
      <c r="MQ1" s="42"/>
      <c r="MR1" s="42"/>
      <c r="MS1" s="42"/>
      <c r="MT1" s="42"/>
      <c r="MU1" s="42"/>
      <c r="MV1" s="42"/>
      <c r="MW1" s="42"/>
      <c r="MX1" s="42"/>
      <c r="MY1" s="42"/>
      <c r="MZ1" s="42"/>
      <c r="NA1" s="42"/>
      <c r="NB1" s="42"/>
      <c r="NC1" s="42"/>
      <c r="ND1" s="42"/>
      <c r="NE1" s="42"/>
      <c r="NF1" s="42"/>
      <c r="NG1" s="42"/>
      <c r="NH1" s="42"/>
      <c r="NI1" s="42"/>
      <c r="NJ1" s="42"/>
      <c r="NK1" s="42"/>
      <c r="NL1" s="42"/>
      <c r="NM1" s="42"/>
      <c r="NN1" s="42"/>
      <c r="NO1" s="42"/>
      <c r="NP1" s="42"/>
      <c r="NQ1" s="42"/>
      <c r="NR1" s="42"/>
      <c r="NS1" s="42"/>
      <c r="NT1" s="42"/>
      <c r="NU1" s="42"/>
      <c r="NV1" s="42"/>
      <c r="NW1" s="42"/>
      <c r="NX1" s="42"/>
      <c r="NY1" s="42"/>
      <c r="NZ1" s="42"/>
      <c r="OA1" s="42"/>
      <c r="OB1" s="42"/>
      <c r="OC1" s="42"/>
      <c r="OD1" s="42"/>
      <c r="OE1" s="42"/>
      <c r="OF1" s="42"/>
      <c r="OG1" s="42"/>
      <c r="OH1" s="42"/>
      <c r="OI1" s="42"/>
      <c r="OJ1" s="42"/>
      <c r="OK1" s="42"/>
      <c r="OL1" s="42"/>
      <c r="OM1" s="42"/>
      <c r="ON1" s="42"/>
      <c r="OO1" s="42"/>
      <c r="OP1" s="42"/>
      <c r="OQ1" s="42"/>
      <c r="OR1" s="42"/>
      <c r="OS1" s="42"/>
      <c r="OT1" s="42"/>
      <c r="OU1" s="42"/>
      <c r="OV1" s="42"/>
      <c r="OW1" s="42"/>
      <c r="OX1" s="42"/>
      <c r="OY1" s="42"/>
      <c r="OZ1" s="42"/>
      <c r="PA1" s="42"/>
      <c r="PB1" s="42"/>
      <c r="PC1" s="42"/>
      <c r="PD1" s="42"/>
      <c r="PE1" s="42"/>
      <c r="PF1" s="42"/>
      <c r="PG1" s="42"/>
      <c r="PH1" s="42"/>
      <c r="PI1" s="42"/>
      <c r="PJ1" s="42"/>
      <c r="PK1" s="42"/>
      <c r="PL1" s="42"/>
      <c r="PM1" s="42"/>
      <c r="PN1" s="42"/>
      <c r="PO1" s="42"/>
      <c r="PP1" s="42"/>
      <c r="PQ1" s="42"/>
      <c r="PR1" s="42"/>
      <c r="PS1" s="42"/>
      <c r="PT1" s="42"/>
      <c r="PU1" s="42"/>
      <c r="PV1" s="42"/>
      <c r="PW1" s="42"/>
      <c r="PX1" s="42"/>
      <c r="PY1" s="42"/>
      <c r="PZ1" s="42"/>
      <c r="QA1" s="42"/>
      <c r="QB1" s="42"/>
      <c r="QC1" s="42"/>
      <c r="QD1" s="42"/>
      <c r="QE1" s="42"/>
      <c r="QF1" s="42"/>
      <c r="QG1" s="42"/>
      <c r="QH1" s="42"/>
      <c r="QI1" s="42"/>
      <c r="QJ1" s="42"/>
      <c r="QK1" s="42"/>
      <c r="QL1" s="42"/>
      <c r="QM1" s="42"/>
      <c r="QN1" s="42"/>
      <c r="QO1" s="42"/>
      <c r="QP1" s="42"/>
      <c r="QQ1" s="42"/>
      <c r="QR1" s="42"/>
      <c r="QS1" s="42"/>
      <c r="QT1" s="42"/>
      <c r="QU1" s="42"/>
      <c r="QV1" s="42"/>
      <c r="QW1" s="42"/>
      <c r="QX1" s="42"/>
      <c r="QY1" s="42"/>
      <c r="QZ1" s="42"/>
      <c r="RA1" s="42"/>
      <c r="RB1" s="42"/>
      <c r="RC1" s="42"/>
      <c r="RD1" s="42"/>
      <c r="RE1" s="42"/>
      <c r="RF1" s="42"/>
      <c r="RG1" s="42"/>
      <c r="RH1" s="42"/>
      <c r="RI1" s="42"/>
      <c r="RJ1" s="42"/>
      <c r="RK1" s="42"/>
      <c r="RL1" s="42"/>
      <c r="RM1" s="42"/>
      <c r="RN1" s="42"/>
      <c r="RO1" s="42"/>
      <c r="RP1" s="42"/>
      <c r="RQ1" s="42"/>
      <c r="RR1" s="42"/>
      <c r="RS1" s="42"/>
      <c r="RT1" s="42"/>
      <c r="RU1" s="42"/>
      <c r="RV1" s="42"/>
      <c r="RW1" s="42"/>
      <c r="RX1" s="42"/>
      <c r="RY1" s="42"/>
      <c r="RZ1" s="42"/>
      <c r="SA1" s="42"/>
      <c r="SB1" s="42"/>
      <c r="SC1" s="42"/>
      <c r="SD1" s="42"/>
      <c r="SE1" s="42"/>
      <c r="SF1" s="42"/>
      <c r="SG1" s="42"/>
      <c r="SH1" s="42"/>
      <c r="SI1" s="42"/>
      <c r="SJ1" s="42"/>
      <c r="SK1" s="42"/>
      <c r="SL1" s="42"/>
      <c r="SM1" s="42"/>
      <c r="SN1" s="42"/>
      <c r="SO1" s="42"/>
      <c r="SP1" s="42"/>
      <c r="SQ1" s="42"/>
      <c r="SR1" s="42"/>
      <c r="SS1" s="42"/>
      <c r="ST1" s="42"/>
      <c r="SU1" s="42"/>
      <c r="SV1" s="42"/>
      <c r="SW1" s="42"/>
      <c r="SX1" s="42"/>
      <c r="SY1" s="42"/>
      <c r="SZ1" s="42"/>
      <c r="TA1" s="42"/>
      <c r="TB1" s="42"/>
      <c r="TC1" s="42"/>
      <c r="TD1" s="42"/>
      <c r="TE1" s="42"/>
      <c r="TF1" s="42"/>
      <c r="TG1" s="42"/>
      <c r="TH1" s="42"/>
      <c r="TI1" s="42"/>
      <c r="TJ1" s="42"/>
      <c r="TK1" s="42"/>
      <c r="TL1" s="42"/>
      <c r="TM1" s="42"/>
      <c r="TN1" s="42"/>
      <c r="TO1" s="42"/>
      <c r="TP1" s="42"/>
      <c r="TQ1" s="42"/>
      <c r="TR1" s="42"/>
      <c r="TS1" s="42"/>
      <c r="TT1" s="42"/>
      <c r="TU1" s="42"/>
      <c r="TV1" s="42"/>
      <c r="TW1" s="42"/>
      <c r="TX1" s="42"/>
      <c r="TY1" s="42"/>
      <c r="TZ1" s="42"/>
      <c r="UA1" s="42"/>
      <c r="UB1" s="42"/>
      <c r="UC1" s="42"/>
      <c r="UD1" s="42"/>
      <c r="UE1" s="42"/>
      <c r="UF1" s="42"/>
      <c r="UG1" s="42"/>
      <c r="UH1" s="42"/>
      <c r="UI1" s="42"/>
      <c r="UJ1" s="42"/>
      <c r="UK1" s="42"/>
      <c r="UL1" s="42"/>
      <c r="UM1" s="42"/>
      <c r="UN1" s="42"/>
      <c r="UO1" s="42"/>
      <c r="UP1" s="42"/>
      <c r="UQ1" s="42"/>
      <c r="UR1" s="42"/>
      <c r="US1" s="42"/>
      <c r="UT1" s="42"/>
      <c r="UU1" s="42"/>
      <c r="UV1" s="42"/>
      <c r="UW1" s="42"/>
      <c r="UX1" s="42"/>
      <c r="UY1" s="42"/>
      <c r="UZ1" s="42"/>
      <c r="VA1" s="42"/>
      <c r="VB1" s="42"/>
      <c r="VC1" s="42"/>
      <c r="VD1" s="42"/>
      <c r="VE1" s="42"/>
      <c r="VF1" s="42"/>
      <c r="VG1" s="42"/>
      <c r="VH1" s="42"/>
      <c r="VI1" s="42"/>
      <c r="VJ1" s="42"/>
      <c r="VK1" s="42"/>
      <c r="VL1" s="42"/>
      <c r="VM1" s="42"/>
      <c r="VN1" s="42"/>
      <c r="VO1" s="42"/>
      <c r="VP1" s="42"/>
      <c r="VQ1" s="42"/>
      <c r="VR1" s="42"/>
      <c r="VS1" s="42"/>
      <c r="VT1" s="42"/>
      <c r="VU1" s="42"/>
      <c r="VV1" s="42"/>
      <c r="VW1" s="42"/>
      <c r="VX1" s="42"/>
      <c r="VY1" s="42"/>
      <c r="VZ1" s="42"/>
      <c r="WA1" s="42"/>
      <c r="WB1" s="42"/>
      <c r="WC1" s="42"/>
      <c r="WD1" s="42"/>
      <c r="WE1" s="42"/>
      <c r="WF1" s="42"/>
      <c r="WG1" s="42"/>
      <c r="WH1" s="42"/>
      <c r="WI1" s="42"/>
      <c r="WJ1" s="42"/>
      <c r="WK1" s="42"/>
      <c r="WL1" s="42"/>
      <c r="WM1" s="42"/>
      <c r="WN1" s="42"/>
      <c r="WO1" s="42"/>
      <c r="WP1" s="42"/>
      <c r="WQ1" s="42"/>
      <c r="WR1" s="42"/>
      <c r="WS1" s="42"/>
      <c r="WT1" s="42"/>
      <c r="WU1" s="42"/>
      <c r="WV1" s="42"/>
      <c r="WW1" s="42"/>
      <c r="WX1" s="42"/>
      <c r="WY1" s="42"/>
      <c r="WZ1" s="42"/>
      <c r="XA1" s="42"/>
      <c r="XB1" s="42"/>
      <c r="XC1" s="42"/>
      <c r="XD1" s="42"/>
      <c r="XE1" s="42"/>
      <c r="XF1" s="42"/>
      <c r="XG1" s="42"/>
      <c r="XH1" s="42"/>
      <c r="XI1" s="42"/>
      <c r="XJ1" s="42"/>
      <c r="XK1" s="42"/>
      <c r="XL1" s="42"/>
      <c r="XM1" s="42"/>
      <c r="XN1" s="42"/>
      <c r="XO1" s="42"/>
      <c r="XP1" s="42"/>
      <c r="XQ1" s="42"/>
      <c r="XR1" s="42"/>
      <c r="XS1" s="42"/>
      <c r="XT1" s="42"/>
      <c r="XU1" s="42"/>
      <c r="XV1" s="42"/>
      <c r="XW1" s="42"/>
      <c r="XX1" s="42"/>
      <c r="XY1" s="42"/>
      <c r="XZ1" s="42"/>
      <c r="YA1" s="42"/>
      <c r="YB1" s="42"/>
      <c r="YC1" s="42"/>
      <c r="YD1" s="42"/>
      <c r="YE1" s="42"/>
      <c r="YF1" s="42"/>
      <c r="YG1" s="42"/>
      <c r="YH1" s="42"/>
      <c r="YI1" s="42"/>
      <c r="YJ1" s="42"/>
      <c r="YK1" s="42"/>
      <c r="YL1" s="42"/>
      <c r="YM1" s="42"/>
      <c r="YN1" s="42"/>
      <c r="YO1" s="42"/>
      <c r="YP1" s="42"/>
      <c r="YQ1" s="42"/>
      <c r="YR1" s="42"/>
      <c r="YS1" s="42"/>
      <c r="YT1" s="42"/>
      <c r="YU1" s="42"/>
      <c r="YV1" s="42"/>
      <c r="YW1" s="42"/>
      <c r="YX1" s="42"/>
      <c r="YY1" s="42"/>
      <c r="YZ1" s="42"/>
      <c r="ZA1" s="42"/>
      <c r="ZB1" s="42"/>
      <c r="ZC1" s="42"/>
      <c r="ZD1" s="42"/>
      <c r="ZE1" s="42"/>
      <c r="ZF1" s="42"/>
      <c r="ZG1" s="42"/>
      <c r="ZH1" s="42"/>
      <c r="ZI1" s="42"/>
      <c r="ZJ1" s="42"/>
      <c r="ZK1" s="42"/>
      <c r="ZL1" s="42"/>
      <c r="ZM1" s="42"/>
      <c r="ZN1" s="42"/>
      <c r="ZO1" s="42"/>
      <c r="ZP1" s="42"/>
      <c r="ZQ1" s="42"/>
      <c r="ZR1" s="42"/>
      <c r="ZS1" s="42"/>
      <c r="ZT1" s="42"/>
      <c r="ZU1" s="42"/>
      <c r="ZV1" s="42"/>
      <c r="ZW1" s="42"/>
      <c r="ZX1" s="42"/>
      <c r="ZY1" s="42"/>
      <c r="ZZ1" s="42"/>
      <c r="AAA1" s="42"/>
      <c r="AAB1" s="42"/>
      <c r="AAC1" s="42"/>
      <c r="AAD1" s="42"/>
      <c r="AAE1" s="42"/>
      <c r="AAF1" s="42"/>
      <c r="AAG1" s="42"/>
      <c r="AAH1" s="42"/>
      <c r="AAI1" s="42"/>
      <c r="AAJ1" s="42"/>
      <c r="AAK1" s="42"/>
      <c r="AAL1" s="42"/>
      <c r="AAM1" s="42"/>
      <c r="AAN1" s="42"/>
      <c r="AAO1" s="42"/>
      <c r="AAP1" s="42"/>
      <c r="AAQ1" s="42"/>
      <c r="AAR1" s="42"/>
      <c r="AAS1" s="42"/>
      <c r="AAT1" s="42"/>
      <c r="AAU1" s="42"/>
      <c r="AAV1" s="42"/>
      <c r="AAW1" s="42"/>
      <c r="AAX1" s="42"/>
      <c r="AAY1" s="42"/>
      <c r="AAZ1" s="42"/>
      <c r="ABA1" s="42"/>
      <c r="ABB1" s="42"/>
      <c r="ABC1" s="42"/>
      <c r="ABD1" s="42"/>
      <c r="ABE1" s="42"/>
      <c r="ABF1" s="42"/>
      <c r="ABG1" s="42"/>
      <c r="ABH1" s="42"/>
      <c r="ABI1" s="42"/>
      <c r="ABJ1" s="42"/>
      <c r="ABK1" s="42"/>
      <c r="ABL1" s="42"/>
      <c r="ABM1" s="42"/>
      <c r="ABN1" s="42"/>
      <c r="ABO1" s="42"/>
      <c r="ABP1" s="42"/>
      <c r="ABQ1" s="42"/>
      <c r="ABR1" s="42"/>
      <c r="ABS1" s="42"/>
      <c r="ABT1" s="42"/>
      <c r="ABU1" s="42"/>
      <c r="ABV1" s="42"/>
      <c r="ABW1" s="42"/>
      <c r="ABX1" s="42"/>
      <c r="ABY1" s="42"/>
      <c r="ABZ1" s="42"/>
      <c r="ACA1" s="42"/>
      <c r="ACB1" s="42"/>
      <c r="ACC1" s="42"/>
      <c r="ACD1" s="42"/>
      <c r="ACE1" s="42"/>
      <c r="ACF1" s="42"/>
      <c r="ACG1" s="42"/>
      <c r="ACH1" s="42"/>
      <c r="ACI1" s="42"/>
      <c r="ACJ1" s="42"/>
      <c r="ACK1" s="42"/>
      <c r="ACL1" s="42"/>
      <c r="ACM1" s="42"/>
      <c r="ACN1" s="42"/>
      <c r="ACO1" s="42"/>
      <c r="ACP1" s="42"/>
      <c r="ACQ1" s="42"/>
      <c r="ACR1" s="42"/>
      <c r="ACS1" s="42"/>
      <c r="ACT1" s="42"/>
      <c r="ACU1" s="42"/>
      <c r="ACV1" s="42"/>
      <c r="ACW1" s="42"/>
      <c r="ACX1" s="42"/>
      <c r="ACY1" s="42"/>
      <c r="ACZ1" s="42"/>
      <c r="ADA1" s="42"/>
      <c r="ADB1" s="42"/>
      <c r="ADC1" s="42"/>
      <c r="ADD1" s="42"/>
      <c r="ADE1" s="42"/>
      <c r="ADF1" s="42"/>
      <c r="ADG1" s="42"/>
      <c r="ADH1" s="42"/>
      <c r="ADI1" s="42"/>
      <c r="ADJ1" s="42"/>
      <c r="ADK1" s="42"/>
      <c r="ADL1" s="42"/>
      <c r="ADM1" s="42"/>
      <c r="ADN1" s="42"/>
      <c r="ADO1" s="42"/>
      <c r="ADP1" s="42"/>
      <c r="ADQ1" s="42"/>
      <c r="ADR1" s="42"/>
      <c r="ADS1" s="42"/>
      <c r="ADT1" s="42"/>
      <c r="ADU1" s="42"/>
      <c r="ADV1" s="42"/>
      <c r="ADW1" s="42"/>
      <c r="ADX1" s="42"/>
      <c r="ADY1" s="42"/>
      <c r="ADZ1" s="42"/>
      <c r="AEA1" s="42"/>
      <c r="AEB1" s="42"/>
      <c r="AEC1" s="42"/>
      <c r="AED1" s="42"/>
      <c r="AEE1" s="42"/>
      <c r="AEF1" s="42"/>
      <c r="AEG1" s="42"/>
      <c r="AEH1" s="42"/>
      <c r="AEI1" s="42"/>
      <c r="AEJ1" s="42"/>
      <c r="AEK1" s="42"/>
      <c r="AEL1" s="42"/>
      <c r="AEM1" s="42"/>
      <c r="AEN1" s="42"/>
      <c r="AEO1" s="42"/>
      <c r="AEP1" s="42"/>
      <c r="AEQ1" s="42"/>
      <c r="AER1" s="42"/>
      <c r="AES1" s="42"/>
      <c r="AET1" s="42"/>
      <c r="AEU1" s="42"/>
      <c r="AEV1" s="42"/>
      <c r="AEW1" s="42"/>
      <c r="AEX1" s="42"/>
      <c r="AEY1" s="42"/>
      <c r="AEZ1" s="42"/>
      <c r="AFA1" s="42"/>
      <c r="AFB1" s="42"/>
      <c r="AFC1" s="42"/>
      <c r="AFD1" s="42"/>
      <c r="AFE1" s="42"/>
      <c r="AFF1" s="42"/>
      <c r="AFG1" s="42"/>
      <c r="AFH1" s="42"/>
      <c r="AFI1" s="42"/>
      <c r="AFJ1" s="42"/>
      <c r="AFK1" s="42"/>
      <c r="AFL1" s="42"/>
      <c r="AFM1" s="42"/>
      <c r="AFN1" s="42"/>
      <c r="AFO1" s="42"/>
      <c r="AFP1" s="42"/>
      <c r="AFQ1" s="42"/>
      <c r="AFR1" s="42"/>
      <c r="AFS1" s="42"/>
      <c r="AFT1" s="42"/>
      <c r="AFU1" s="42"/>
      <c r="AFV1" s="42"/>
      <c r="AFW1" s="42"/>
      <c r="AFX1" s="42"/>
      <c r="AFY1" s="42"/>
      <c r="AFZ1" s="42"/>
      <c r="AGA1" s="42"/>
      <c r="AGB1" s="42"/>
      <c r="AGC1" s="42"/>
      <c r="AGD1" s="42"/>
      <c r="AGE1" s="42"/>
      <c r="AGF1" s="42"/>
      <c r="AGG1" s="42"/>
      <c r="AGH1" s="42"/>
      <c r="AGI1" s="42"/>
      <c r="AGJ1" s="42"/>
      <c r="AGK1" s="42"/>
      <c r="AGL1" s="42"/>
      <c r="AGM1" s="42"/>
      <c r="AGN1" s="42"/>
      <c r="AGO1" s="42"/>
      <c r="AGP1" s="42"/>
      <c r="AGQ1" s="42"/>
      <c r="AGR1" s="42"/>
      <c r="AGS1" s="42"/>
      <c r="AGT1" s="42"/>
      <c r="AGU1" s="42"/>
      <c r="AGV1" s="42"/>
      <c r="AGW1" s="42"/>
      <c r="AGX1" s="42"/>
      <c r="AGY1" s="42"/>
      <c r="AGZ1" s="42"/>
      <c r="AHA1" s="42"/>
      <c r="AHB1" s="42"/>
      <c r="AHC1" s="42"/>
      <c r="AHD1" s="42"/>
      <c r="AHE1" s="42"/>
      <c r="AHF1" s="42"/>
      <c r="AHG1" s="42"/>
      <c r="AHH1" s="42"/>
      <c r="AHI1" s="42"/>
      <c r="AHJ1" s="42"/>
      <c r="AHK1" s="42"/>
      <c r="AHL1" s="42"/>
      <c r="AHM1" s="42"/>
      <c r="AHN1" s="42"/>
      <c r="AHO1" s="42"/>
      <c r="AHP1" s="42"/>
      <c r="AHQ1" s="42"/>
      <c r="AHR1" s="42"/>
      <c r="AHS1" s="42"/>
      <c r="AHT1" s="42"/>
      <c r="AHU1" s="42"/>
      <c r="AHV1" s="42"/>
      <c r="AHW1" s="42"/>
      <c r="AHX1" s="42"/>
      <c r="AHY1" s="42"/>
      <c r="AHZ1" s="42"/>
      <c r="AIA1" s="42"/>
      <c r="AIB1" s="42"/>
      <c r="AIC1" s="42"/>
      <c r="AID1" s="42"/>
      <c r="AIE1" s="42"/>
      <c r="AIF1" s="42"/>
      <c r="AIG1" s="42"/>
      <c r="AIH1" s="42"/>
      <c r="AII1" s="42"/>
      <c r="AIJ1" s="42"/>
      <c r="AIK1" s="42"/>
      <c r="AIL1" s="42"/>
      <c r="AIM1" s="42"/>
      <c r="AIN1" s="42"/>
      <c r="AIO1" s="42"/>
      <c r="AIP1" s="42"/>
      <c r="AIQ1" s="42"/>
      <c r="AIR1" s="42"/>
      <c r="AIS1" s="42"/>
      <c r="AIT1" s="42"/>
      <c r="AIU1" s="42"/>
      <c r="AIV1" s="42"/>
      <c r="AIW1" s="42"/>
      <c r="AIX1" s="42"/>
      <c r="AIY1" s="42"/>
      <c r="AIZ1" s="42"/>
      <c r="AJA1" s="42"/>
      <c r="AJB1" s="42"/>
      <c r="AJC1" s="42"/>
      <c r="AJD1" s="42"/>
      <c r="AJE1" s="42"/>
      <c r="AJF1" s="42"/>
      <c r="AJG1" s="42"/>
      <c r="AJH1" s="42"/>
      <c r="AJI1" s="42"/>
      <c r="AJJ1" s="42"/>
      <c r="AJK1" s="42"/>
      <c r="AJL1" s="42"/>
      <c r="AJM1" s="42"/>
      <c r="AJN1" s="42"/>
      <c r="AJO1" s="42"/>
      <c r="AJP1" s="42"/>
      <c r="AJQ1" s="42"/>
      <c r="AJR1" s="42"/>
      <c r="AJS1" s="42"/>
      <c r="AJT1" s="42"/>
      <c r="AJU1" s="42"/>
      <c r="AJV1" s="42"/>
      <c r="AJW1" s="42"/>
      <c r="AJX1" s="42"/>
      <c r="AJY1" s="42"/>
      <c r="AJZ1" s="42"/>
      <c r="AKA1" s="42"/>
      <c r="AKB1" s="42"/>
      <c r="AKC1" s="42"/>
      <c r="AKD1" s="42"/>
      <c r="AKE1" s="42"/>
      <c r="AKF1" s="42"/>
      <c r="AKG1" s="42"/>
      <c r="AKH1" s="42"/>
      <c r="AKI1" s="42"/>
      <c r="AKJ1" s="42"/>
      <c r="AKK1" s="42"/>
      <c r="AKL1" s="42"/>
      <c r="AKM1" s="42"/>
      <c r="AKN1" s="42"/>
      <c r="AKO1" s="42"/>
      <c r="AKP1" s="42"/>
      <c r="AKQ1" s="42"/>
      <c r="AKR1" s="42"/>
      <c r="AKS1" s="42"/>
      <c r="AKT1" s="42"/>
      <c r="AKU1" s="42"/>
      <c r="AKV1" s="42"/>
      <c r="AKW1" s="42"/>
      <c r="AKX1" s="42"/>
      <c r="AKY1" s="42"/>
      <c r="AKZ1" s="42"/>
      <c r="ALA1" s="42"/>
      <c r="ALB1" s="42"/>
      <c r="ALC1" s="42"/>
      <c r="ALD1" s="42"/>
      <c r="ALE1" s="42"/>
      <c r="ALF1" s="42"/>
      <c r="ALG1" s="42"/>
      <c r="ALH1" s="42"/>
      <c r="ALI1" s="42"/>
      <c r="ALJ1" s="42"/>
      <c r="ALK1" s="42"/>
      <c r="ALL1" s="42"/>
      <c r="ALM1" s="42"/>
      <c r="ALN1" s="42"/>
      <c r="ALO1" s="42"/>
      <c r="ALP1" s="42"/>
      <c r="ALQ1" s="42"/>
      <c r="ALR1" s="42"/>
      <c r="ALS1" s="42"/>
      <c r="ALT1" s="42"/>
      <c r="ALU1" s="42"/>
      <c r="ALV1" s="42"/>
      <c r="ALW1" s="42"/>
      <c r="ALX1" s="42"/>
      <c r="ALY1" s="42"/>
      <c r="ALZ1" s="42"/>
      <c r="AMA1" s="42"/>
      <c r="AMB1" s="42"/>
      <c r="AMC1" s="42"/>
      <c r="AMD1" s="42"/>
      <c r="AME1" s="42"/>
      <c r="AMF1" s="42"/>
      <c r="AMG1" s="42"/>
      <c r="AMH1" s="42"/>
      <c r="AMI1" s="42"/>
      <c r="AMJ1" s="42"/>
      <c r="AMK1" s="42"/>
    </row>
    <row r="2" spans="1:1025">
      <c r="A2" s="50" t="s">
        <v>1466</v>
      </c>
      <c r="B2" s="50" t="s">
        <v>1491</v>
      </c>
      <c r="C2" s="50" t="s">
        <v>1467</v>
      </c>
      <c r="D2" s="50" t="s">
        <v>1492</v>
      </c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  <c r="BA2" s="42"/>
      <c r="BB2" s="42"/>
      <c r="BC2" s="42"/>
      <c r="BD2" s="42"/>
      <c r="BE2" s="42"/>
      <c r="BF2" s="42"/>
      <c r="BG2" s="42"/>
      <c r="BH2" s="42"/>
      <c r="BI2" s="42"/>
      <c r="BJ2" s="42"/>
      <c r="BK2" s="42"/>
      <c r="BL2" s="42"/>
      <c r="BM2" s="42"/>
      <c r="BN2" s="42"/>
      <c r="BO2" s="42"/>
      <c r="BP2" s="42"/>
      <c r="BQ2" s="42"/>
      <c r="BR2" s="42"/>
      <c r="BS2" s="42"/>
      <c r="BT2" s="42"/>
      <c r="BU2" s="42"/>
      <c r="BV2" s="42"/>
      <c r="BW2" s="42"/>
      <c r="BX2" s="42"/>
      <c r="BY2" s="42"/>
      <c r="BZ2" s="42"/>
      <c r="CA2" s="42"/>
      <c r="CB2" s="42"/>
      <c r="CC2" s="42"/>
      <c r="CD2" s="42"/>
      <c r="CE2" s="42"/>
      <c r="CF2" s="42"/>
      <c r="CG2" s="42"/>
      <c r="CH2" s="42"/>
      <c r="CI2" s="42"/>
      <c r="CJ2" s="42"/>
      <c r="CK2" s="42"/>
      <c r="CL2" s="42"/>
      <c r="CM2" s="42"/>
      <c r="CN2" s="42"/>
      <c r="CO2" s="42"/>
      <c r="CP2" s="42"/>
      <c r="CQ2" s="42"/>
      <c r="CR2" s="42"/>
      <c r="CS2" s="42"/>
      <c r="CT2" s="42"/>
      <c r="CU2" s="42"/>
      <c r="CV2" s="42"/>
      <c r="CW2" s="42"/>
      <c r="CX2" s="42"/>
      <c r="CY2" s="42"/>
      <c r="CZ2" s="42"/>
      <c r="DA2" s="42"/>
      <c r="DB2" s="42"/>
      <c r="DC2" s="42"/>
      <c r="DD2" s="42"/>
      <c r="DE2" s="42"/>
      <c r="DF2" s="42"/>
      <c r="DG2" s="42"/>
      <c r="DH2" s="42"/>
      <c r="DI2" s="42"/>
      <c r="DJ2" s="42"/>
      <c r="DK2" s="42"/>
      <c r="DL2" s="42"/>
      <c r="DM2" s="42"/>
      <c r="DN2" s="42"/>
      <c r="DO2" s="42"/>
      <c r="DP2" s="42"/>
      <c r="DQ2" s="42"/>
      <c r="DR2" s="42"/>
      <c r="DS2" s="42"/>
      <c r="DT2" s="42"/>
      <c r="DU2" s="42"/>
      <c r="DV2" s="42"/>
      <c r="DW2" s="42"/>
      <c r="DX2" s="42"/>
      <c r="DY2" s="42"/>
      <c r="DZ2" s="42"/>
      <c r="EA2" s="42"/>
      <c r="EB2" s="42"/>
      <c r="EC2" s="42"/>
      <c r="ED2" s="42"/>
      <c r="EE2" s="42"/>
      <c r="EF2" s="42"/>
      <c r="EG2" s="42"/>
      <c r="EH2" s="42"/>
      <c r="EI2" s="42"/>
      <c r="EJ2" s="42"/>
      <c r="EK2" s="42"/>
      <c r="EL2" s="42"/>
      <c r="EM2" s="42"/>
      <c r="EN2" s="42"/>
      <c r="EO2" s="42"/>
      <c r="EP2" s="42"/>
      <c r="EQ2" s="42"/>
      <c r="ER2" s="42"/>
      <c r="ES2" s="42"/>
      <c r="ET2" s="42"/>
      <c r="EU2" s="42"/>
      <c r="EV2" s="42"/>
      <c r="EW2" s="42"/>
      <c r="EX2" s="42"/>
      <c r="EY2" s="42"/>
      <c r="EZ2" s="42"/>
      <c r="FA2" s="42"/>
      <c r="FB2" s="42"/>
      <c r="FC2" s="42"/>
      <c r="FD2" s="42"/>
      <c r="FE2" s="42"/>
      <c r="FF2" s="42"/>
      <c r="FG2" s="42"/>
      <c r="FH2" s="42"/>
      <c r="FI2" s="42"/>
      <c r="FJ2" s="42"/>
      <c r="FK2" s="42"/>
      <c r="FL2" s="42"/>
      <c r="FM2" s="42"/>
      <c r="FN2" s="42"/>
      <c r="FO2" s="42"/>
      <c r="FP2" s="42"/>
      <c r="FQ2" s="42"/>
      <c r="FR2" s="42"/>
      <c r="FS2" s="42"/>
      <c r="FT2" s="42"/>
      <c r="FU2" s="42"/>
      <c r="FV2" s="42"/>
      <c r="FW2" s="42"/>
      <c r="FX2" s="42"/>
      <c r="FY2" s="42"/>
      <c r="FZ2" s="42"/>
      <c r="GA2" s="42"/>
      <c r="GB2" s="42"/>
      <c r="GC2" s="42"/>
      <c r="GD2" s="42"/>
      <c r="GE2" s="42"/>
      <c r="GF2" s="42"/>
      <c r="GG2" s="42"/>
      <c r="GH2" s="42"/>
      <c r="GI2" s="42"/>
      <c r="GJ2" s="42"/>
      <c r="GK2" s="42"/>
      <c r="GL2" s="42"/>
      <c r="GM2" s="42"/>
      <c r="GN2" s="42"/>
      <c r="GO2" s="42"/>
      <c r="GP2" s="42"/>
      <c r="GQ2" s="42"/>
      <c r="GR2" s="42"/>
      <c r="GS2" s="42"/>
      <c r="GT2" s="42"/>
      <c r="GU2" s="42"/>
      <c r="GV2" s="42"/>
      <c r="GW2" s="42"/>
      <c r="GX2" s="42"/>
      <c r="GY2" s="42"/>
      <c r="GZ2" s="42"/>
      <c r="HA2" s="42"/>
      <c r="HB2" s="42"/>
      <c r="HC2" s="42"/>
      <c r="HD2" s="42"/>
      <c r="HE2" s="42"/>
      <c r="HF2" s="42"/>
      <c r="HG2" s="42"/>
      <c r="HH2" s="42"/>
      <c r="HI2" s="42"/>
      <c r="HJ2" s="42"/>
      <c r="HK2" s="42"/>
      <c r="HL2" s="42"/>
      <c r="HM2" s="42"/>
      <c r="HN2" s="42"/>
      <c r="HO2" s="42"/>
      <c r="HP2" s="42"/>
      <c r="HQ2" s="42"/>
      <c r="HR2" s="42"/>
      <c r="HS2" s="42"/>
      <c r="HT2" s="42"/>
      <c r="HU2" s="42"/>
      <c r="HV2" s="42"/>
      <c r="HW2" s="42"/>
      <c r="HX2" s="42"/>
      <c r="HY2" s="42"/>
      <c r="HZ2" s="42"/>
      <c r="IA2" s="42"/>
      <c r="IB2" s="42"/>
      <c r="IC2" s="42"/>
      <c r="ID2" s="42"/>
      <c r="IE2" s="42"/>
      <c r="IF2" s="42"/>
      <c r="IG2" s="42"/>
      <c r="IH2" s="42"/>
      <c r="II2" s="42"/>
      <c r="IJ2" s="42"/>
      <c r="IK2" s="42"/>
      <c r="IL2" s="42"/>
      <c r="IM2" s="42"/>
      <c r="IN2" s="42"/>
      <c r="IO2" s="42"/>
      <c r="IP2" s="42"/>
      <c r="IQ2" s="42"/>
      <c r="IR2" s="42"/>
      <c r="IS2" s="42"/>
      <c r="IT2" s="42"/>
      <c r="IU2" s="42"/>
      <c r="IV2" s="42"/>
      <c r="IW2" s="42"/>
      <c r="IX2" s="42"/>
      <c r="IY2" s="42"/>
      <c r="IZ2" s="42"/>
      <c r="JA2" s="42"/>
      <c r="JB2" s="42"/>
      <c r="JC2" s="42"/>
      <c r="JD2" s="42"/>
      <c r="JE2" s="42"/>
      <c r="JF2" s="42"/>
      <c r="JG2" s="42"/>
      <c r="JH2" s="42"/>
      <c r="JI2" s="42"/>
      <c r="JJ2" s="42"/>
      <c r="JK2" s="42"/>
      <c r="JL2" s="42"/>
      <c r="JM2" s="42"/>
      <c r="JN2" s="42"/>
      <c r="JO2" s="42"/>
      <c r="JP2" s="42"/>
      <c r="JQ2" s="42"/>
      <c r="JR2" s="42"/>
      <c r="JS2" s="42"/>
      <c r="JT2" s="42"/>
      <c r="JU2" s="42"/>
      <c r="JV2" s="42"/>
      <c r="JW2" s="42"/>
      <c r="JX2" s="42"/>
      <c r="JY2" s="42"/>
      <c r="JZ2" s="42"/>
      <c r="KA2" s="42"/>
      <c r="KB2" s="42"/>
      <c r="KC2" s="42"/>
      <c r="KD2" s="42"/>
      <c r="KE2" s="42"/>
      <c r="KF2" s="42"/>
      <c r="KG2" s="42"/>
      <c r="KH2" s="42"/>
      <c r="KI2" s="42"/>
      <c r="KJ2" s="42"/>
      <c r="KK2" s="42"/>
      <c r="KL2" s="42"/>
      <c r="KM2" s="42"/>
      <c r="KN2" s="42"/>
      <c r="KO2" s="42"/>
      <c r="KP2" s="42"/>
      <c r="KQ2" s="42"/>
      <c r="KR2" s="42"/>
      <c r="KS2" s="42"/>
      <c r="KT2" s="42"/>
      <c r="KU2" s="42"/>
      <c r="KV2" s="42"/>
      <c r="KW2" s="42"/>
      <c r="KX2" s="42"/>
      <c r="KY2" s="42"/>
      <c r="KZ2" s="42"/>
      <c r="LA2" s="42"/>
      <c r="LB2" s="42"/>
      <c r="LC2" s="42"/>
      <c r="LD2" s="42"/>
      <c r="LE2" s="42"/>
      <c r="LF2" s="42"/>
      <c r="LG2" s="42"/>
      <c r="LH2" s="42"/>
      <c r="LI2" s="42"/>
      <c r="LJ2" s="42"/>
      <c r="LK2" s="42"/>
      <c r="LL2" s="42"/>
      <c r="LM2" s="42"/>
      <c r="LN2" s="42"/>
      <c r="LO2" s="42"/>
      <c r="LP2" s="42"/>
      <c r="LQ2" s="42"/>
      <c r="LR2" s="42"/>
      <c r="LS2" s="42"/>
      <c r="LT2" s="42"/>
      <c r="LU2" s="42"/>
      <c r="LV2" s="42"/>
      <c r="LW2" s="42"/>
      <c r="LX2" s="42"/>
      <c r="LY2" s="42"/>
      <c r="LZ2" s="42"/>
      <c r="MA2" s="42"/>
      <c r="MB2" s="42"/>
      <c r="MC2" s="42"/>
      <c r="MD2" s="42"/>
      <c r="ME2" s="42"/>
      <c r="MF2" s="42"/>
      <c r="MG2" s="42"/>
      <c r="MH2" s="42"/>
      <c r="MI2" s="42"/>
      <c r="MJ2" s="42"/>
      <c r="MK2" s="42"/>
      <c r="ML2" s="42"/>
      <c r="MM2" s="42"/>
      <c r="MN2" s="42"/>
      <c r="MO2" s="42"/>
      <c r="MP2" s="42"/>
      <c r="MQ2" s="42"/>
      <c r="MR2" s="42"/>
      <c r="MS2" s="42"/>
      <c r="MT2" s="42"/>
      <c r="MU2" s="42"/>
      <c r="MV2" s="42"/>
      <c r="MW2" s="42"/>
      <c r="MX2" s="42"/>
      <c r="MY2" s="42"/>
      <c r="MZ2" s="42"/>
      <c r="NA2" s="42"/>
      <c r="NB2" s="42"/>
      <c r="NC2" s="42"/>
      <c r="ND2" s="42"/>
      <c r="NE2" s="42"/>
      <c r="NF2" s="42"/>
      <c r="NG2" s="42"/>
      <c r="NH2" s="42"/>
      <c r="NI2" s="42"/>
      <c r="NJ2" s="42"/>
      <c r="NK2" s="42"/>
      <c r="NL2" s="42"/>
      <c r="NM2" s="42"/>
      <c r="NN2" s="42"/>
      <c r="NO2" s="42"/>
      <c r="NP2" s="42"/>
      <c r="NQ2" s="42"/>
      <c r="NR2" s="42"/>
      <c r="NS2" s="42"/>
      <c r="NT2" s="42"/>
      <c r="NU2" s="42"/>
      <c r="NV2" s="42"/>
      <c r="NW2" s="42"/>
      <c r="NX2" s="42"/>
      <c r="NY2" s="42"/>
      <c r="NZ2" s="42"/>
      <c r="OA2" s="42"/>
      <c r="OB2" s="42"/>
      <c r="OC2" s="42"/>
      <c r="OD2" s="42"/>
      <c r="OE2" s="42"/>
      <c r="OF2" s="42"/>
      <c r="OG2" s="42"/>
      <c r="OH2" s="42"/>
      <c r="OI2" s="42"/>
      <c r="OJ2" s="42"/>
      <c r="OK2" s="42"/>
      <c r="OL2" s="42"/>
      <c r="OM2" s="42"/>
      <c r="ON2" s="42"/>
      <c r="OO2" s="42"/>
      <c r="OP2" s="42"/>
      <c r="OQ2" s="42"/>
      <c r="OR2" s="42"/>
      <c r="OS2" s="42"/>
      <c r="OT2" s="42"/>
      <c r="OU2" s="42"/>
      <c r="OV2" s="42"/>
      <c r="OW2" s="42"/>
      <c r="OX2" s="42"/>
      <c r="OY2" s="42"/>
      <c r="OZ2" s="42"/>
      <c r="PA2" s="42"/>
      <c r="PB2" s="42"/>
      <c r="PC2" s="42"/>
      <c r="PD2" s="42"/>
      <c r="PE2" s="42"/>
      <c r="PF2" s="42"/>
      <c r="PG2" s="42"/>
      <c r="PH2" s="42"/>
      <c r="PI2" s="42"/>
      <c r="PJ2" s="42"/>
      <c r="PK2" s="42"/>
      <c r="PL2" s="42"/>
      <c r="PM2" s="42"/>
      <c r="PN2" s="42"/>
      <c r="PO2" s="42"/>
      <c r="PP2" s="42"/>
      <c r="PQ2" s="42"/>
      <c r="PR2" s="42"/>
      <c r="PS2" s="42"/>
      <c r="PT2" s="42"/>
      <c r="PU2" s="42"/>
      <c r="PV2" s="42"/>
      <c r="PW2" s="42"/>
      <c r="PX2" s="42"/>
      <c r="PY2" s="42"/>
      <c r="PZ2" s="42"/>
      <c r="QA2" s="42"/>
      <c r="QB2" s="42"/>
      <c r="QC2" s="42"/>
      <c r="QD2" s="42"/>
      <c r="QE2" s="42"/>
      <c r="QF2" s="42"/>
      <c r="QG2" s="42"/>
      <c r="QH2" s="42"/>
      <c r="QI2" s="42"/>
      <c r="QJ2" s="42"/>
      <c r="QK2" s="42"/>
      <c r="QL2" s="42"/>
      <c r="QM2" s="42"/>
      <c r="QN2" s="42"/>
      <c r="QO2" s="42"/>
      <c r="QP2" s="42"/>
      <c r="QQ2" s="42"/>
      <c r="QR2" s="42"/>
      <c r="QS2" s="42"/>
      <c r="QT2" s="42"/>
      <c r="QU2" s="42"/>
      <c r="QV2" s="42"/>
      <c r="QW2" s="42"/>
      <c r="QX2" s="42"/>
      <c r="QY2" s="42"/>
      <c r="QZ2" s="42"/>
      <c r="RA2" s="42"/>
      <c r="RB2" s="42"/>
      <c r="RC2" s="42"/>
      <c r="RD2" s="42"/>
      <c r="RE2" s="42"/>
      <c r="RF2" s="42"/>
      <c r="RG2" s="42"/>
      <c r="RH2" s="42"/>
      <c r="RI2" s="42"/>
      <c r="RJ2" s="42"/>
      <c r="RK2" s="42"/>
      <c r="RL2" s="42"/>
      <c r="RM2" s="42"/>
      <c r="RN2" s="42"/>
      <c r="RO2" s="42"/>
      <c r="RP2" s="42"/>
      <c r="RQ2" s="42"/>
      <c r="RR2" s="42"/>
      <c r="RS2" s="42"/>
      <c r="RT2" s="42"/>
      <c r="RU2" s="42"/>
      <c r="RV2" s="42"/>
      <c r="RW2" s="42"/>
      <c r="RX2" s="42"/>
      <c r="RY2" s="42"/>
      <c r="RZ2" s="42"/>
      <c r="SA2" s="42"/>
      <c r="SB2" s="42"/>
      <c r="SC2" s="42"/>
      <c r="SD2" s="42"/>
      <c r="SE2" s="42"/>
      <c r="SF2" s="42"/>
      <c r="SG2" s="42"/>
      <c r="SH2" s="42"/>
      <c r="SI2" s="42"/>
      <c r="SJ2" s="42"/>
      <c r="SK2" s="42"/>
      <c r="SL2" s="42"/>
      <c r="SM2" s="42"/>
      <c r="SN2" s="42"/>
      <c r="SO2" s="42"/>
      <c r="SP2" s="42"/>
      <c r="SQ2" s="42"/>
      <c r="SR2" s="42"/>
      <c r="SS2" s="42"/>
      <c r="ST2" s="42"/>
      <c r="SU2" s="42"/>
      <c r="SV2" s="42"/>
      <c r="SW2" s="42"/>
      <c r="SX2" s="42"/>
      <c r="SY2" s="42"/>
      <c r="SZ2" s="42"/>
      <c r="TA2" s="42"/>
      <c r="TB2" s="42"/>
      <c r="TC2" s="42"/>
      <c r="TD2" s="42"/>
      <c r="TE2" s="42"/>
      <c r="TF2" s="42"/>
      <c r="TG2" s="42"/>
      <c r="TH2" s="42"/>
      <c r="TI2" s="42"/>
      <c r="TJ2" s="42"/>
      <c r="TK2" s="42"/>
      <c r="TL2" s="42"/>
      <c r="TM2" s="42"/>
      <c r="TN2" s="42"/>
      <c r="TO2" s="42"/>
      <c r="TP2" s="42"/>
      <c r="TQ2" s="42"/>
      <c r="TR2" s="42"/>
      <c r="TS2" s="42"/>
      <c r="TT2" s="42"/>
      <c r="TU2" s="42"/>
      <c r="TV2" s="42"/>
      <c r="TW2" s="42"/>
      <c r="TX2" s="42"/>
      <c r="TY2" s="42"/>
      <c r="TZ2" s="42"/>
      <c r="UA2" s="42"/>
      <c r="UB2" s="42"/>
      <c r="UC2" s="42"/>
      <c r="UD2" s="42"/>
      <c r="UE2" s="42"/>
      <c r="UF2" s="42"/>
      <c r="UG2" s="42"/>
      <c r="UH2" s="42"/>
      <c r="UI2" s="42"/>
      <c r="UJ2" s="42"/>
      <c r="UK2" s="42"/>
      <c r="UL2" s="42"/>
      <c r="UM2" s="42"/>
      <c r="UN2" s="42"/>
      <c r="UO2" s="42"/>
      <c r="UP2" s="42"/>
      <c r="UQ2" s="42"/>
      <c r="UR2" s="42"/>
      <c r="US2" s="42"/>
      <c r="UT2" s="42"/>
      <c r="UU2" s="42"/>
      <c r="UV2" s="42"/>
      <c r="UW2" s="42"/>
      <c r="UX2" s="42"/>
      <c r="UY2" s="42"/>
      <c r="UZ2" s="42"/>
      <c r="VA2" s="42"/>
      <c r="VB2" s="42"/>
      <c r="VC2" s="42"/>
      <c r="VD2" s="42"/>
      <c r="VE2" s="42"/>
      <c r="VF2" s="42"/>
      <c r="VG2" s="42"/>
      <c r="VH2" s="42"/>
      <c r="VI2" s="42"/>
      <c r="VJ2" s="42"/>
      <c r="VK2" s="42"/>
      <c r="VL2" s="42"/>
      <c r="VM2" s="42"/>
      <c r="VN2" s="42"/>
      <c r="VO2" s="42"/>
      <c r="VP2" s="42"/>
      <c r="VQ2" s="42"/>
      <c r="VR2" s="42"/>
      <c r="VS2" s="42"/>
      <c r="VT2" s="42"/>
      <c r="VU2" s="42"/>
      <c r="VV2" s="42"/>
      <c r="VW2" s="42"/>
      <c r="VX2" s="42"/>
      <c r="VY2" s="42"/>
      <c r="VZ2" s="42"/>
      <c r="WA2" s="42"/>
      <c r="WB2" s="42"/>
      <c r="WC2" s="42"/>
      <c r="WD2" s="42"/>
      <c r="WE2" s="42"/>
      <c r="WF2" s="42"/>
      <c r="WG2" s="42"/>
      <c r="WH2" s="42"/>
      <c r="WI2" s="42"/>
      <c r="WJ2" s="42"/>
      <c r="WK2" s="42"/>
      <c r="WL2" s="42"/>
      <c r="WM2" s="42"/>
      <c r="WN2" s="42"/>
      <c r="WO2" s="42"/>
      <c r="WP2" s="42"/>
      <c r="WQ2" s="42"/>
      <c r="WR2" s="42"/>
      <c r="WS2" s="42"/>
      <c r="WT2" s="42"/>
      <c r="WU2" s="42"/>
      <c r="WV2" s="42"/>
      <c r="WW2" s="42"/>
      <c r="WX2" s="42"/>
      <c r="WY2" s="42"/>
      <c r="WZ2" s="42"/>
      <c r="XA2" s="42"/>
      <c r="XB2" s="42"/>
      <c r="XC2" s="42"/>
      <c r="XD2" s="42"/>
      <c r="XE2" s="42"/>
      <c r="XF2" s="42"/>
      <c r="XG2" s="42"/>
      <c r="XH2" s="42"/>
      <c r="XI2" s="42"/>
      <c r="XJ2" s="42"/>
      <c r="XK2" s="42"/>
      <c r="XL2" s="42"/>
      <c r="XM2" s="42"/>
      <c r="XN2" s="42"/>
      <c r="XO2" s="42"/>
      <c r="XP2" s="42"/>
      <c r="XQ2" s="42"/>
      <c r="XR2" s="42"/>
      <c r="XS2" s="42"/>
      <c r="XT2" s="42"/>
      <c r="XU2" s="42"/>
      <c r="XV2" s="42"/>
      <c r="XW2" s="42"/>
      <c r="XX2" s="42"/>
      <c r="XY2" s="42"/>
      <c r="XZ2" s="42"/>
      <c r="YA2" s="42"/>
      <c r="YB2" s="42"/>
      <c r="YC2" s="42"/>
      <c r="YD2" s="42"/>
      <c r="YE2" s="42"/>
      <c r="YF2" s="42"/>
      <c r="YG2" s="42"/>
      <c r="YH2" s="42"/>
      <c r="YI2" s="42"/>
      <c r="YJ2" s="42"/>
      <c r="YK2" s="42"/>
      <c r="YL2" s="42"/>
      <c r="YM2" s="42"/>
      <c r="YN2" s="42"/>
      <c r="YO2" s="42"/>
      <c r="YP2" s="42"/>
      <c r="YQ2" s="42"/>
      <c r="YR2" s="42"/>
      <c r="YS2" s="42"/>
      <c r="YT2" s="42"/>
      <c r="YU2" s="42"/>
      <c r="YV2" s="42"/>
      <c r="YW2" s="42"/>
      <c r="YX2" s="42"/>
      <c r="YY2" s="42"/>
      <c r="YZ2" s="42"/>
      <c r="ZA2" s="42"/>
      <c r="ZB2" s="42"/>
      <c r="ZC2" s="42"/>
      <c r="ZD2" s="42"/>
      <c r="ZE2" s="42"/>
      <c r="ZF2" s="42"/>
      <c r="ZG2" s="42"/>
      <c r="ZH2" s="42"/>
      <c r="ZI2" s="42"/>
      <c r="ZJ2" s="42"/>
      <c r="ZK2" s="42"/>
      <c r="ZL2" s="42"/>
      <c r="ZM2" s="42"/>
      <c r="ZN2" s="42"/>
      <c r="ZO2" s="42"/>
      <c r="ZP2" s="42"/>
      <c r="ZQ2" s="42"/>
      <c r="ZR2" s="42"/>
      <c r="ZS2" s="42"/>
      <c r="ZT2" s="42"/>
      <c r="ZU2" s="42"/>
      <c r="ZV2" s="42"/>
      <c r="ZW2" s="42"/>
      <c r="ZX2" s="42"/>
      <c r="ZY2" s="42"/>
      <c r="ZZ2" s="42"/>
      <c r="AAA2" s="42"/>
      <c r="AAB2" s="42"/>
      <c r="AAC2" s="42"/>
      <c r="AAD2" s="42"/>
      <c r="AAE2" s="42"/>
      <c r="AAF2" s="42"/>
      <c r="AAG2" s="42"/>
      <c r="AAH2" s="42"/>
      <c r="AAI2" s="42"/>
      <c r="AAJ2" s="42"/>
      <c r="AAK2" s="42"/>
      <c r="AAL2" s="42"/>
      <c r="AAM2" s="42"/>
      <c r="AAN2" s="42"/>
      <c r="AAO2" s="42"/>
      <c r="AAP2" s="42"/>
      <c r="AAQ2" s="42"/>
      <c r="AAR2" s="42"/>
      <c r="AAS2" s="42"/>
      <c r="AAT2" s="42"/>
      <c r="AAU2" s="42"/>
      <c r="AAV2" s="42"/>
      <c r="AAW2" s="42"/>
      <c r="AAX2" s="42"/>
      <c r="AAY2" s="42"/>
      <c r="AAZ2" s="42"/>
      <c r="ABA2" s="42"/>
      <c r="ABB2" s="42"/>
      <c r="ABC2" s="42"/>
      <c r="ABD2" s="42"/>
      <c r="ABE2" s="42"/>
      <c r="ABF2" s="42"/>
      <c r="ABG2" s="42"/>
      <c r="ABH2" s="42"/>
      <c r="ABI2" s="42"/>
      <c r="ABJ2" s="42"/>
      <c r="ABK2" s="42"/>
      <c r="ABL2" s="42"/>
      <c r="ABM2" s="42"/>
      <c r="ABN2" s="42"/>
      <c r="ABO2" s="42"/>
      <c r="ABP2" s="42"/>
      <c r="ABQ2" s="42"/>
      <c r="ABR2" s="42"/>
      <c r="ABS2" s="42"/>
      <c r="ABT2" s="42"/>
      <c r="ABU2" s="42"/>
      <c r="ABV2" s="42"/>
      <c r="ABW2" s="42"/>
      <c r="ABX2" s="42"/>
      <c r="ABY2" s="42"/>
      <c r="ABZ2" s="42"/>
      <c r="ACA2" s="42"/>
      <c r="ACB2" s="42"/>
      <c r="ACC2" s="42"/>
      <c r="ACD2" s="42"/>
      <c r="ACE2" s="42"/>
      <c r="ACF2" s="42"/>
      <c r="ACG2" s="42"/>
      <c r="ACH2" s="42"/>
      <c r="ACI2" s="42"/>
      <c r="ACJ2" s="42"/>
      <c r="ACK2" s="42"/>
      <c r="ACL2" s="42"/>
      <c r="ACM2" s="42"/>
      <c r="ACN2" s="42"/>
      <c r="ACO2" s="42"/>
      <c r="ACP2" s="42"/>
      <c r="ACQ2" s="42"/>
      <c r="ACR2" s="42"/>
      <c r="ACS2" s="42"/>
      <c r="ACT2" s="42"/>
      <c r="ACU2" s="42"/>
      <c r="ACV2" s="42"/>
      <c r="ACW2" s="42"/>
      <c r="ACX2" s="42"/>
      <c r="ACY2" s="42"/>
      <c r="ACZ2" s="42"/>
      <c r="ADA2" s="42"/>
      <c r="ADB2" s="42"/>
      <c r="ADC2" s="42"/>
      <c r="ADD2" s="42"/>
      <c r="ADE2" s="42"/>
      <c r="ADF2" s="42"/>
      <c r="ADG2" s="42"/>
      <c r="ADH2" s="42"/>
      <c r="ADI2" s="42"/>
      <c r="ADJ2" s="42"/>
      <c r="ADK2" s="42"/>
      <c r="ADL2" s="42"/>
      <c r="ADM2" s="42"/>
      <c r="ADN2" s="42"/>
      <c r="ADO2" s="42"/>
      <c r="ADP2" s="42"/>
      <c r="ADQ2" s="42"/>
      <c r="ADR2" s="42"/>
      <c r="ADS2" s="42"/>
      <c r="ADT2" s="42"/>
      <c r="ADU2" s="42"/>
      <c r="ADV2" s="42"/>
      <c r="ADW2" s="42"/>
      <c r="ADX2" s="42"/>
      <c r="ADY2" s="42"/>
      <c r="ADZ2" s="42"/>
      <c r="AEA2" s="42"/>
      <c r="AEB2" s="42"/>
      <c r="AEC2" s="42"/>
      <c r="AED2" s="42"/>
      <c r="AEE2" s="42"/>
      <c r="AEF2" s="42"/>
      <c r="AEG2" s="42"/>
      <c r="AEH2" s="42"/>
      <c r="AEI2" s="42"/>
      <c r="AEJ2" s="42"/>
      <c r="AEK2" s="42"/>
      <c r="AEL2" s="42"/>
      <c r="AEM2" s="42"/>
      <c r="AEN2" s="42"/>
      <c r="AEO2" s="42"/>
      <c r="AEP2" s="42"/>
      <c r="AEQ2" s="42"/>
      <c r="AER2" s="42"/>
      <c r="AES2" s="42"/>
      <c r="AET2" s="42"/>
      <c r="AEU2" s="42"/>
      <c r="AEV2" s="42"/>
      <c r="AEW2" s="42"/>
      <c r="AEX2" s="42"/>
      <c r="AEY2" s="42"/>
      <c r="AEZ2" s="42"/>
      <c r="AFA2" s="42"/>
      <c r="AFB2" s="42"/>
      <c r="AFC2" s="42"/>
      <c r="AFD2" s="42"/>
      <c r="AFE2" s="42"/>
      <c r="AFF2" s="42"/>
      <c r="AFG2" s="42"/>
      <c r="AFH2" s="42"/>
      <c r="AFI2" s="42"/>
      <c r="AFJ2" s="42"/>
      <c r="AFK2" s="42"/>
      <c r="AFL2" s="42"/>
      <c r="AFM2" s="42"/>
      <c r="AFN2" s="42"/>
      <c r="AFO2" s="42"/>
      <c r="AFP2" s="42"/>
      <c r="AFQ2" s="42"/>
      <c r="AFR2" s="42"/>
      <c r="AFS2" s="42"/>
      <c r="AFT2" s="42"/>
      <c r="AFU2" s="42"/>
      <c r="AFV2" s="42"/>
      <c r="AFW2" s="42"/>
      <c r="AFX2" s="42"/>
      <c r="AFY2" s="42"/>
      <c r="AFZ2" s="42"/>
      <c r="AGA2" s="42"/>
      <c r="AGB2" s="42"/>
      <c r="AGC2" s="42"/>
      <c r="AGD2" s="42"/>
      <c r="AGE2" s="42"/>
      <c r="AGF2" s="42"/>
      <c r="AGG2" s="42"/>
      <c r="AGH2" s="42"/>
      <c r="AGI2" s="42"/>
      <c r="AGJ2" s="42"/>
      <c r="AGK2" s="42"/>
      <c r="AGL2" s="42"/>
      <c r="AGM2" s="42"/>
      <c r="AGN2" s="42"/>
      <c r="AGO2" s="42"/>
      <c r="AGP2" s="42"/>
      <c r="AGQ2" s="42"/>
      <c r="AGR2" s="42"/>
      <c r="AGS2" s="42"/>
      <c r="AGT2" s="42"/>
      <c r="AGU2" s="42"/>
      <c r="AGV2" s="42"/>
      <c r="AGW2" s="42"/>
      <c r="AGX2" s="42"/>
      <c r="AGY2" s="42"/>
      <c r="AGZ2" s="42"/>
      <c r="AHA2" s="42"/>
      <c r="AHB2" s="42"/>
      <c r="AHC2" s="42"/>
      <c r="AHD2" s="42"/>
      <c r="AHE2" s="42"/>
      <c r="AHF2" s="42"/>
      <c r="AHG2" s="42"/>
      <c r="AHH2" s="42"/>
      <c r="AHI2" s="42"/>
      <c r="AHJ2" s="42"/>
      <c r="AHK2" s="42"/>
      <c r="AHL2" s="42"/>
      <c r="AHM2" s="42"/>
      <c r="AHN2" s="42"/>
      <c r="AHO2" s="42"/>
      <c r="AHP2" s="42"/>
      <c r="AHQ2" s="42"/>
      <c r="AHR2" s="42"/>
      <c r="AHS2" s="42"/>
      <c r="AHT2" s="42"/>
      <c r="AHU2" s="42"/>
      <c r="AHV2" s="42"/>
      <c r="AHW2" s="42"/>
      <c r="AHX2" s="42"/>
      <c r="AHY2" s="42"/>
      <c r="AHZ2" s="42"/>
      <c r="AIA2" s="42"/>
      <c r="AIB2" s="42"/>
      <c r="AIC2" s="42"/>
      <c r="AID2" s="42"/>
      <c r="AIE2" s="42"/>
      <c r="AIF2" s="42"/>
      <c r="AIG2" s="42"/>
      <c r="AIH2" s="42"/>
      <c r="AII2" s="42"/>
      <c r="AIJ2" s="42"/>
      <c r="AIK2" s="42"/>
      <c r="AIL2" s="42"/>
      <c r="AIM2" s="42"/>
      <c r="AIN2" s="42"/>
      <c r="AIO2" s="42"/>
      <c r="AIP2" s="42"/>
      <c r="AIQ2" s="42"/>
      <c r="AIR2" s="42"/>
      <c r="AIS2" s="42"/>
      <c r="AIT2" s="42"/>
      <c r="AIU2" s="42"/>
      <c r="AIV2" s="42"/>
      <c r="AIW2" s="42"/>
      <c r="AIX2" s="42"/>
      <c r="AIY2" s="42"/>
      <c r="AIZ2" s="42"/>
      <c r="AJA2" s="42"/>
      <c r="AJB2" s="42"/>
      <c r="AJC2" s="42"/>
      <c r="AJD2" s="42"/>
      <c r="AJE2" s="42"/>
      <c r="AJF2" s="42"/>
      <c r="AJG2" s="42"/>
      <c r="AJH2" s="42"/>
      <c r="AJI2" s="42"/>
      <c r="AJJ2" s="42"/>
      <c r="AJK2" s="42"/>
      <c r="AJL2" s="42"/>
      <c r="AJM2" s="42"/>
      <c r="AJN2" s="42"/>
      <c r="AJO2" s="42"/>
      <c r="AJP2" s="42"/>
      <c r="AJQ2" s="42"/>
      <c r="AJR2" s="42"/>
      <c r="AJS2" s="42"/>
      <c r="AJT2" s="42"/>
      <c r="AJU2" s="42"/>
      <c r="AJV2" s="42"/>
      <c r="AJW2" s="42"/>
      <c r="AJX2" s="42"/>
      <c r="AJY2" s="42"/>
      <c r="AJZ2" s="42"/>
      <c r="AKA2" s="42"/>
      <c r="AKB2" s="42"/>
      <c r="AKC2" s="42"/>
      <c r="AKD2" s="42"/>
      <c r="AKE2" s="42"/>
      <c r="AKF2" s="42"/>
      <c r="AKG2" s="42"/>
      <c r="AKH2" s="42"/>
      <c r="AKI2" s="42"/>
      <c r="AKJ2" s="42"/>
      <c r="AKK2" s="42"/>
      <c r="AKL2" s="42"/>
      <c r="AKM2" s="42"/>
      <c r="AKN2" s="42"/>
      <c r="AKO2" s="42"/>
      <c r="AKP2" s="42"/>
      <c r="AKQ2" s="42"/>
      <c r="AKR2" s="42"/>
      <c r="AKS2" s="42"/>
      <c r="AKT2" s="42"/>
      <c r="AKU2" s="42"/>
      <c r="AKV2" s="42"/>
      <c r="AKW2" s="42"/>
      <c r="AKX2" s="42"/>
      <c r="AKY2" s="42"/>
      <c r="AKZ2" s="42"/>
      <c r="ALA2" s="42"/>
      <c r="ALB2" s="42"/>
      <c r="ALC2" s="42"/>
      <c r="ALD2" s="42"/>
      <c r="ALE2" s="42"/>
      <c r="ALF2" s="42"/>
      <c r="ALG2" s="42"/>
      <c r="ALH2" s="42"/>
      <c r="ALI2" s="42"/>
      <c r="ALJ2" s="42"/>
      <c r="ALK2" s="42"/>
      <c r="ALL2" s="42"/>
      <c r="ALM2" s="42"/>
      <c r="ALN2" s="42"/>
      <c r="ALO2" s="42"/>
      <c r="ALP2" s="42"/>
      <c r="ALQ2" s="42"/>
      <c r="ALR2" s="42"/>
      <c r="ALS2" s="42"/>
      <c r="ALT2" s="42"/>
      <c r="ALU2" s="42"/>
      <c r="ALV2" s="42"/>
      <c r="ALW2" s="42"/>
      <c r="ALX2" s="42"/>
      <c r="ALY2" s="42"/>
      <c r="ALZ2" s="42"/>
      <c r="AMA2" s="42"/>
      <c r="AMB2" s="42"/>
      <c r="AMC2" s="42"/>
      <c r="AMD2" s="42"/>
      <c r="AME2" s="42"/>
      <c r="AMF2" s="42"/>
      <c r="AMG2" s="42"/>
      <c r="AMH2" s="42"/>
      <c r="AMI2" s="42"/>
      <c r="AMJ2" s="42"/>
      <c r="AMK2" s="42"/>
    </row>
    <row r="3" spans="1:1025" ht="14.25">
      <c r="A3" s="24">
        <v>1</v>
      </c>
      <c r="B3" s="24">
        <v>1.05</v>
      </c>
      <c r="C3" s="24">
        <v>10000</v>
      </c>
      <c r="D3" s="23">
        <v>0</v>
      </c>
    </row>
    <row r="4" spans="1:1025" ht="14.25">
      <c r="A4" s="24">
        <v>2</v>
      </c>
      <c r="B4" s="24">
        <v>1.1000000000000001</v>
      </c>
      <c r="C4" s="24">
        <v>10000</v>
      </c>
      <c r="D4" s="23">
        <v>0</v>
      </c>
    </row>
    <row r="5" spans="1:1025" ht="14.25">
      <c r="A5" s="24">
        <v>3</v>
      </c>
      <c r="B5" s="24">
        <v>1.1599999999999999</v>
      </c>
      <c r="C5" s="24">
        <v>9500</v>
      </c>
      <c r="D5" s="23">
        <v>0</v>
      </c>
    </row>
    <row r="6" spans="1:1025" ht="14.25">
      <c r="A6" s="24">
        <v>4</v>
      </c>
      <c r="B6" s="24">
        <v>1.22</v>
      </c>
      <c r="C6" s="24">
        <v>9000</v>
      </c>
      <c r="D6" s="23">
        <v>0</v>
      </c>
    </row>
    <row r="7" spans="1:1025" ht="14.25">
      <c r="A7" s="24">
        <v>5</v>
      </c>
      <c r="B7" s="24">
        <v>1.3</v>
      </c>
      <c r="C7" s="24">
        <v>8000</v>
      </c>
      <c r="D7" s="23">
        <v>0</v>
      </c>
    </row>
    <row r="8" spans="1:1025" ht="14.25">
      <c r="A8" s="24">
        <v>6</v>
      </c>
      <c r="B8" s="24">
        <v>1.39</v>
      </c>
      <c r="C8" s="24">
        <v>7500</v>
      </c>
      <c r="D8" s="23">
        <v>0</v>
      </c>
    </row>
    <row r="9" spans="1:1025" ht="14.25">
      <c r="A9" s="24">
        <v>7</v>
      </c>
      <c r="B9" s="24">
        <v>1.49</v>
      </c>
      <c r="C9" s="24">
        <v>6210</v>
      </c>
      <c r="D9" s="23">
        <v>0</v>
      </c>
    </row>
    <row r="10" spans="1:1025" ht="14.25">
      <c r="A10" s="24">
        <v>8</v>
      </c>
      <c r="B10" s="24">
        <v>1.63</v>
      </c>
      <c r="C10" s="24">
        <v>5370</v>
      </c>
      <c r="D10" s="23">
        <v>0</v>
      </c>
    </row>
    <row r="11" spans="1:1025" ht="14.25">
      <c r="A11" s="24">
        <v>9</v>
      </c>
      <c r="B11" s="24">
        <v>1.8</v>
      </c>
      <c r="C11" s="24">
        <v>4140</v>
      </c>
      <c r="D11" s="23">
        <v>0</v>
      </c>
    </row>
    <row r="12" spans="1:1025" ht="14.25">
      <c r="A12" s="24">
        <v>10</v>
      </c>
      <c r="B12" s="24">
        <v>2.2000000000000002</v>
      </c>
      <c r="C12" s="24">
        <v>2590</v>
      </c>
      <c r="D12" s="23">
        <v>1</v>
      </c>
    </row>
    <row r="13" spans="1:1025" ht="14.25">
      <c r="A13" s="24">
        <v>11</v>
      </c>
      <c r="B13" s="24">
        <v>2.6</v>
      </c>
      <c r="C13" s="24">
        <v>1800</v>
      </c>
      <c r="D13" s="23">
        <v>1</v>
      </c>
    </row>
    <row r="14" spans="1:1025" ht="14.25">
      <c r="A14" s="24">
        <v>12</v>
      </c>
      <c r="B14" s="24">
        <v>3</v>
      </c>
      <c r="C14" s="24">
        <v>1270</v>
      </c>
      <c r="D14" s="23">
        <v>1</v>
      </c>
    </row>
    <row r="15" spans="1:1025" ht="14.25">
      <c r="A15" s="24">
        <v>13</v>
      </c>
      <c r="B15" s="24">
        <v>3.5</v>
      </c>
      <c r="C15" s="24">
        <v>830</v>
      </c>
      <c r="D15" s="23">
        <v>1</v>
      </c>
    </row>
    <row r="16" spans="1:1025" ht="14.25">
      <c r="A16" s="24">
        <v>14</v>
      </c>
      <c r="B16" s="24">
        <v>4</v>
      </c>
      <c r="C16" s="24">
        <v>560</v>
      </c>
      <c r="D16" s="23">
        <v>1</v>
      </c>
    </row>
    <row r="17" spans="1:4" ht="14.25">
      <c r="A17" s="24">
        <v>15</v>
      </c>
      <c r="B17" s="24">
        <v>4.5999999999999996</v>
      </c>
      <c r="C17" s="24">
        <v>310</v>
      </c>
      <c r="D17" s="23">
        <v>1</v>
      </c>
    </row>
    <row r="18" spans="1:4" ht="14.25">
      <c r="A18" s="24">
        <v>16</v>
      </c>
      <c r="B18" s="222">
        <v>4.9000000000000004</v>
      </c>
      <c r="C18" s="222">
        <v>300</v>
      </c>
      <c r="D18" s="23">
        <v>1</v>
      </c>
    </row>
    <row r="19" spans="1:4" ht="14.25">
      <c r="A19" s="24">
        <v>17</v>
      </c>
      <c r="B19" s="24">
        <v>5.2</v>
      </c>
      <c r="C19" s="24">
        <v>290</v>
      </c>
      <c r="D19" s="23">
        <v>1</v>
      </c>
    </row>
    <row r="20" spans="1:4" ht="14.25">
      <c r="A20" s="24">
        <v>18</v>
      </c>
      <c r="B20" s="222">
        <v>5.5</v>
      </c>
      <c r="C20" s="222">
        <v>280</v>
      </c>
      <c r="D20" s="23">
        <v>1</v>
      </c>
    </row>
    <row r="21" spans="1:4" ht="14.25">
      <c r="A21" s="24">
        <v>19</v>
      </c>
      <c r="B21" s="24">
        <v>5.8</v>
      </c>
      <c r="C21" s="24">
        <v>270</v>
      </c>
      <c r="D21" s="23">
        <v>1</v>
      </c>
    </row>
    <row r="22" spans="1:4" ht="14.25">
      <c r="A22" s="24">
        <v>20</v>
      </c>
      <c r="B22" s="222">
        <v>6.1</v>
      </c>
      <c r="C22" s="222">
        <v>260</v>
      </c>
      <c r="D22" s="23">
        <v>1</v>
      </c>
    </row>
    <row r="23" spans="1:4" ht="14.25">
      <c r="A23" s="24">
        <v>21</v>
      </c>
      <c r="B23" s="24">
        <v>6.4</v>
      </c>
      <c r="C23" s="24">
        <v>250</v>
      </c>
      <c r="D23" s="23">
        <v>1</v>
      </c>
    </row>
    <row r="24" spans="1:4" ht="14.25">
      <c r="A24" s="24">
        <v>22</v>
      </c>
      <c r="B24" s="222">
        <v>6.7</v>
      </c>
      <c r="C24" s="222">
        <v>240</v>
      </c>
      <c r="D24" s="23">
        <v>1</v>
      </c>
    </row>
    <row r="25" spans="1:4" ht="14.25">
      <c r="A25" s="24">
        <v>23</v>
      </c>
      <c r="B25" s="24">
        <v>7.0000000000000098</v>
      </c>
      <c r="C25" s="24">
        <v>230</v>
      </c>
      <c r="D25" s="23">
        <v>1</v>
      </c>
    </row>
    <row r="26" spans="1:4" ht="14.25">
      <c r="A26" s="24">
        <v>24</v>
      </c>
      <c r="B26" s="222">
        <v>7.3000000000000096</v>
      </c>
      <c r="C26" s="222">
        <v>220</v>
      </c>
      <c r="D26" s="23">
        <v>1</v>
      </c>
    </row>
    <row r="27" spans="1:4" ht="14.25">
      <c r="A27" s="24">
        <v>25</v>
      </c>
      <c r="B27" s="24">
        <v>7.6000000000000103</v>
      </c>
      <c r="C27" s="24">
        <v>210</v>
      </c>
      <c r="D27" s="23">
        <v>1</v>
      </c>
    </row>
    <row r="28" spans="1:4" ht="14.25">
      <c r="A28" s="24">
        <v>26</v>
      </c>
      <c r="B28" s="222">
        <v>7.9000000000000101</v>
      </c>
      <c r="C28" s="222">
        <v>200</v>
      </c>
      <c r="D28" s="23">
        <v>1</v>
      </c>
    </row>
    <row r="29" spans="1:4" ht="14.25">
      <c r="A29" s="24">
        <v>27</v>
      </c>
      <c r="B29" s="24">
        <v>8.2000000000000099</v>
      </c>
      <c r="C29" s="24">
        <v>190</v>
      </c>
      <c r="D29" s="23">
        <v>1</v>
      </c>
    </row>
    <row r="30" spans="1:4" ht="14.25">
      <c r="A30" s="24">
        <v>28</v>
      </c>
      <c r="B30" s="222">
        <v>8.5000000000000107</v>
      </c>
      <c r="C30" s="222">
        <v>180</v>
      </c>
      <c r="D30" s="23">
        <v>1</v>
      </c>
    </row>
    <row r="31" spans="1:4" ht="14.25">
      <c r="A31" s="24">
        <v>29</v>
      </c>
      <c r="B31" s="24">
        <v>8.8000000000000096</v>
      </c>
      <c r="C31" s="24">
        <v>170</v>
      </c>
      <c r="D31" s="23">
        <v>1</v>
      </c>
    </row>
    <row r="32" spans="1:4" ht="14.25">
      <c r="A32" s="24">
        <v>30</v>
      </c>
      <c r="B32" s="222">
        <v>9.1000000000000103</v>
      </c>
      <c r="C32" s="222">
        <v>160</v>
      </c>
      <c r="D32" s="23">
        <v>1</v>
      </c>
    </row>
  </sheetData>
  <phoneticPr fontId="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MK38"/>
  <sheetViews>
    <sheetView topLeftCell="A13" workbookViewId="0">
      <selection activeCell="G20" sqref="G20"/>
    </sheetView>
  </sheetViews>
  <sheetFormatPr defaultColWidth="8.875" defaultRowHeight="13.5"/>
  <cols>
    <col min="4" max="4" width="10.5" bestFit="1" customWidth="1"/>
  </cols>
  <sheetData>
    <row r="1" spans="1:1025">
      <c r="A1" s="42" t="s">
        <v>1482</v>
      </c>
      <c r="B1" s="42" t="s">
        <v>1468</v>
      </c>
      <c r="C1" s="42" t="s">
        <v>1469</v>
      </c>
      <c r="D1" s="42" t="s">
        <v>1470</v>
      </c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2"/>
      <c r="BA1" s="42"/>
      <c r="BB1" s="42"/>
      <c r="BC1" s="42"/>
      <c r="BD1" s="42"/>
      <c r="BE1" s="42"/>
      <c r="BF1" s="42"/>
      <c r="BG1" s="42"/>
      <c r="BH1" s="42"/>
      <c r="BI1" s="42"/>
      <c r="BJ1" s="42"/>
      <c r="BK1" s="42"/>
      <c r="BL1" s="42"/>
      <c r="BM1" s="42"/>
      <c r="BN1" s="42"/>
      <c r="BO1" s="42"/>
      <c r="BP1" s="42"/>
      <c r="BQ1" s="42"/>
      <c r="BR1" s="42"/>
      <c r="BS1" s="42"/>
      <c r="BT1" s="42"/>
      <c r="BU1" s="42"/>
      <c r="BV1" s="42"/>
      <c r="BW1" s="42"/>
      <c r="BX1" s="42"/>
      <c r="BY1" s="42"/>
      <c r="BZ1" s="42"/>
      <c r="CA1" s="42"/>
      <c r="CB1" s="42"/>
      <c r="CC1" s="42"/>
      <c r="CD1" s="42"/>
      <c r="CE1" s="42"/>
      <c r="CF1" s="42"/>
      <c r="CG1" s="42"/>
      <c r="CH1" s="42"/>
      <c r="CI1" s="42"/>
      <c r="CJ1" s="42"/>
      <c r="CK1" s="42"/>
      <c r="CL1" s="42"/>
      <c r="CM1" s="42"/>
      <c r="CN1" s="42"/>
      <c r="CO1" s="42"/>
      <c r="CP1" s="42"/>
      <c r="CQ1" s="42"/>
      <c r="CR1" s="42"/>
      <c r="CS1" s="42"/>
      <c r="CT1" s="42"/>
      <c r="CU1" s="42"/>
      <c r="CV1" s="42"/>
      <c r="CW1" s="42"/>
      <c r="CX1" s="42"/>
      <c r="CY1" s="42"/>
      <c r="CZ1" s="42"/>
      <c r="DA1" s="42"/>
      <c r="DB1" s="42"/>
      <c r="DC1" s="42"/>
      <c r="DD1" s="42"/>
      <c r="DE1" s="42"/>
      <c r="DF1" s="42"/>
      <c r="DG1" s="42"/>
      <c r="DH1" s="42"/>
      <c r="DI1" s="42"/>
      <c r="DJ1" s="42"/>
      <c r="DK1" s="42"/>
      <c r="DL1" s="42"/>
      <c r="DM1" s="42"/>
      <c r="DN1" s="42"/>
      <c r="DO1" s="42"/>
      <c r="DP1" s="42"/>
      <c r="DQ1" s="42"/>
      <c r="DR1" s="42"/>
      <c r="DS1" s="42"/>
      <c r="DT1" s="42"/>
      <c r="DU1" s="42"/>
      <c r="DV1" s="42"/>
      <c r="DW1" s="42"/>
      <c r="DX1" s="42"/>
      <c r="DY1" s="42"/>
      <c r="DZ1" s="42"/>
      <c r="EA1" s="42"/>
      <c r="EB1" s="42"/>
      <c r="EC1" s="42"/>
      <c r="ED1" s="42"/>
      <c r="EE1" s="42"/>
      <c r="EF1" s="42"/>
      <c r="EG1" s="42"/>
      <c r="EH1" s="42"/>
      <c r="EI1" s="42"/>
      <c r="EJ1" s="42"/>
      <c r="EK1" s="42"/>
      <c r="EL1" s="42"/>
      <c r="EM1" s="42"/>
      <c r="EN1" s="42"/>
      <c r="EO1" s="42"/>
      <c r="EP1" s="42"/>
      <c r="EQ1" s="42"/>
      <c r="ER1" s="42"/>
      <c r="ES1" s="42"/>
      <c r="ET1" s="42"/>
      <c r="EU1" s="42"/>
      <c r="EV1" s="42"/>
      <c r="EW1" s="42"/>
      <c r="EX1" s="42"/>
      <c r="EY1" s="42"/>
      <c r="EZ1" s="42"/>
      <c r="FA1" s="42"/>
      <c r="FB1" s="42"/>
      <c r="FC1" s="42"/>
      <c r="FD1" s="42"/>
      <c r="FE1" s="42"/>
      <c r="FF1" s="42"/>
      <c r="FG1" s="42"/>
      <c r="FH1" s="42"/>
      <c r="FI1" s="42"/>
      <c r="FJ1" s="42"/>
      <c r="FK1" s="42"/>
      <c r="FL1" s="42"/>
      <c r="FM1" s="42"/>
      <c r="FN1" s="42"/>
      <c r="FO1" s="42"/>
      <c r="FP1" s="42"/>
      <c r="FQ1" s="42"/>
      <c r="FR1" s="42"/>
      <c r="FS1" s="42"/>
      <c r="FT1" s="42"/>
      <c r="FU1" s="42"/>
      <c r="FV1" s="42"/>
      <c r="FW1" s="42"/>
      <c r="FX1" s="42"/>
      <c r="FY1" s="42"/>
      <c r="FZ1" s="42"/>
      <c r="GA1" s="42"/>
      <c r="GB1" s="42"/>
      <c r="GC1" s="42"/>
      <c r="GD1" s="42"/>
      <c r="GE1" s="42"/>
      <c r="GF1" s="42"/>
      <c r="GG1" s="42"/>
      <c r="GH1" s="42"/>
      <c r="GI1" s="42"/>
      <c r="GJ1" s="42"/>
      <c r="GK1" s="42"/>
      <c r="GL1" s="42"/>
      <c r="GM1" s="42"/>
      <c r="GN1" s="42"/>
      <c r="GO1" s="42"/>
      <c r="GP1" s="42"/>
      <c r="GQ1" s="42"/>
      <c r="GR1" s="42"/>
      <c r="GS1" s="42"/>
      <c r="GT1" s="42"/>
      <c r="GU1" s="42"/>
      <c r="GV1" s="42"/>
      <c r="GW1" s="42"/>
      <c r="GX1" s="42"/>
      <c r="GY1" s="42"/>
      <c r="GZ1" s="42"/>
      <c r="HA1" s="42"/>
      <c r="HB1" s="42"/>
      <c r="HC1" s="42"/>
      <c r="HD1" s="42"/>
      <c r="HE1" s="42"/>
      <c r="HF1" s="42"/>
      <c r="HG1" s="42"/>
      <c r="HH1" s="42"/>
      <c r="HI1" s="42"/>
      <c r="HJ1" s="42"/>
      <c r="HK1" s="42"/>
      <c r="HL1" s="42"/>
      <c r="HM1" s="42"/>
      <c r="HN1" s="42"/>
      <c r="HO1" s="42"/>
      <c r="HP1" s="42"/>
      <c r="HQ1" s="42"/>
      <c r="HR1" s="42"/>
      <c r="HS1" s="42"/>
      <c r="HT1" s="42"/>
      <c r="HU1" s="42"/>
      <c r="HV1" s="42"/>
      <c r="HW1" s="42"/>
      <c r="HX1" s="42"/>
      <c r="HY1" s="42"/>
      <c r="HZ1" s="42"/>
      <c r="IA1" s="42"/>
      <c r="IB1" s="42"/>
      <c r="IC1" s="42"/>
      <c r="ID1" s="42"/>
      <c r="IE1" s="42"/>
      <c r="IF1" s="42"/>
      <c r="IG1" s="42"/>
      <c r="IH1" s="42"/>
      <c r="II1" s="42"/>
      <c r="IJ1" s="42"/>
      <c r="IK1" s="42"/>
      <c r="IL1" s="42"/>
      <c r="IM1" s="42"/>
      <c r="IN1" s="42"/>
      <c r="IO1" s="42"/>
      <c r="IP1" s="42"/>
      <c r="IQ1" s="42"/>
      <c r="IR1" s="42"/>
      <c r="IS1" s="42"/>
      <c r="IT1" s="42"/>
      <c r="IU1" s="42"/>
      <c r="IV1" s="42"/>
      <c r="IW1" s="42"/>
      <c r="IX1" s="42"/>
      <c r="IY1" s="42"/>
      <c r="IZ1" s="42"/>
      <c r="JA1" s="42"/>
      <c r="JB1" s="42"/>
      <c r="JC1" s="42"/>
      <c r="JD1" s="42"/>
      <c r="JE1" s="42"/>
      <c r="JF1" s="42"/>
      <c r="JG1" s="42"/>
      <c r="JH1" s="42"/>
      <c r="JI1" s="42"/>
      <c r="JJ1" s="42"/>
      <c r="JK1" s="42"/>
      <c r="JL1" s="42"/>
      <c r="JM1" s="42"/>
      <c r="JN1" s="42"/>
      <c r="JO1" s="42"/>
      <c r="JP1" s="42"/>
      <c r="JQ1" s="42"/>
      <c r="JR1" s="42"/>
      <c r="JS1" s="42"/>
      <c r="JT1" s="42"/>
      <c r="JU1" s="42"/>
      <c r="JV1" s="42"/>
      <c r="JW1" s="42"/>
      <c r="JX1" s="42"/>
      <c r="JY1" s="42"/>
      <c r="JZ1" s="42"/>
      <c r="KA1" s="42"/>
      <c r="KB1" s="42"/>
      <c r="KC1" s="42"/>
      <c r="KD1" s="42"/>
      <c r="KE1" s="42"/>
      <c r="KF1" s="42"/>
      <c r="KG1" s="42"/>
      <c r="KH1" s="42"/>
      <c r="KI1" s="42"/>
      <c r="KJ1" s="42"/>
      <c r="KK1" s="42"/>
      <c r="KL1" s="42"/>
      <c r="KM1" s="42"/>
      <c r="KN1" s="42"/>
      <c r="KO1" s="42"/>
      <c r="KP1" s="42"/>
      <c r="KQ1" s="42"/>
      <c r="KR1" s="42"/>
      <c r="KS1" s="42"/>
      <c r="KT1" s="42"/>
      <c r="KU1" s="42"/>
      <c r="KV1" s="42"/>
      <c r="KW1" s="42"/>
      <c r="KX1" s="42"/>
      <c r="KY1" s="42"/>
      <c r="KZ1" s="42"/>
      <c r="LA1" s="42"/>
      <c r="LB1" s="42"/>
      <c r="LC1" s="42"/>
      <c r="LD1" s="42"/>
      <c r="LE1" s="42"/>
      <c r="LF1" s="42"/>
      <c r="LG1" s="42"/>
      <c r="LH1" s="42"/>
      <c r="LI1" s="42"/>
      <c r="LJ1" s="42"/>
      <c r="LK1" s="42"/>
      <c r="LL1" s="42"/>
      <c r="LM1" s="42"/>
      <c r="LN1" s="42"/>
      <c r="LO1" s="42"/>
      <c r="LP1" s="42"/>
      <c r="LQ1" s="42"/>
      <c r="LR1" s="42"/>
      <c r="LS1" s="42"/>
      <c r="LT1" s="42"/>
      <c r="LU1" s="42"/>
      <c r="LV1" s="42"/>
      <c r="LW1" s="42"/>
      <c r="LX1" s="42"/>
      <c r="LY1" s="42"/>
      <c r="LZ1" s="42"/>
      <c r="MA1" s="42"/>
      <c r="MB1" s="42"/>
      <c r="MC1" s="42"/>
      <c r="MD1" s="42"/>
      <c r="ME1" s="42"/>
      <c r="MF1" s="42"/>
      <c r="MG1" s="42"/>
      <c r="MH1" s="42"/>
      <c r="MI1" s="42"/>
      <c r="MJ1" s="42"/>
      <c r="MK1" s="42"/>
      <c r="ML1" s="42"/>
      <c r="MM1" s="42"/>
      <c r="MN1" s="42"/>
      <c r="MO1" s="42"/>
      <c r="MP1" s="42"/>
      <c r="MQ1" s="42"/>
      <c r="MR1" s="42"/>
      <c r="MS1" s="42"/>
      <c r="MT1" s="42"/>
      <c r="MU1" s="42"/>
      <c r="MV1" s="42"/>
      <c r="MW1" s="42"/>
      <c r="MX1" s="42"/>
      <c r="MY1" s="42"/>
      <c r="MZ1" s="42"/>
      <c r="NA1" s="42"/>
      <c r="NB1" s="42"/>
      <c r="NC1" s="42"/>
      <c r="ND1" s="42"/>
      <c r="NE1" s="42"/>
      <c r="NF1" s="42"/>
      <c r="NG1" s="42"/>
      <c r="NH1" s="42"/>
      <c r="NI1" s="42"/>
      <c r="NJ1" s="42"/>
      <c r="NK1" s="42"/>
      <c r="NL1" s="42"/>
      <c r="NM1" s="42"/>
      <c r="NN1" s="42"/>
      <c r="NO1" s="42"/>
      <c r="NP1" s="42"/>
      <c r="NQ1" s="42"/>
      <c r="NR1" s="42"/>
      <c r="NS1" s="42"/>
      <c r="NT1" s="42"/>
      <c r="NU1" s="42"/>
      <c r="NV1" s="42"/>
      <c r="NW1" s="42"/>
      <c r="NX1" s="42"/>
      <c r="NY1" s="42"/>
      <c r="NZ1" s="42"/>
      <c r="OA1" s="42"/>
      <c r="OB1" s="42"/>
      <c r="OC1" s="42"/>
      <c r="OD1" s="42"/>
      <c r="OE1" s="42"/>
      <c r="OF1" s="42"/>
      <c r="OG1" s="42"/>
      <c r="OH1" s="42"/>
      <c r="OI1" s="42"/>
      <c r="OJ1" s="42"/>
      <c r="OK1" s="42"/>
      <c r="OL1" s="42"/>
      <c r="OM1" s="42"/>
      <c r="ON1" s="42"/>
      <c r="OO1" s="42"/>
      <c r="OP1" s="42"/>
      <c r="OQ1" s="42"/>
      <c r="OR1" s="42"/>
      <c r="OS1" s="42"/>
      <c r="OT1" s="42"/>
      <c r="OU1" s="42"/>
      <c r="OV1" s="42"/>
      <c r="OW1" s="42"/>
      <c r="OX1" s="42"/>
      <c r="OY1" s="42"/>
      <c r="OZ1" s="42"/>
      <c r="PA1" s="42"/>
      <c r="PB1" s="42"/>
      <c r="PC1" s="42"/>
      <c r="PD1" s="42"/>
      <c r="PE1" s="42"/>
      <c r="PF1" s="42"/>
      <c r="PG1" s="42"/>
      <c r="PH1" s="42"/>
      <c r="PI1" s="42"/>
      <c r="PJ1" s="42"/>
      <c r="PK1" s="42"/>
      <c r="PL1" s="42"/>
      <c r="PM1" s="42"/>
      <c r="PN1" s="42"/>
      <c r="PO1" s="42"/>
      <c r="PP1" s="42"/>
      <c r="PQ1" s="42"/>
      <c r="PR1" s="42"/>
      <c r="PS1" s="42"/>
      <c r="PT1" s="42"/>
      <c r="PU1" s="42"/>
      <c r="PV1" s="42"/>
      <c r="PW1" s="42"/>
      <c r="PX1" s="42"/>
      <c r="PY1" s="42"/>
      <c r="PZ1" s="42"/>
      <c r="QA1" s="42"/>
      <c r="QB1" s="42"/>
      <c r="QC1" s="42"/>
      <c r="QD1" s="42"/>
      <c r="QE1" s="42"/>
      <c r="QF1" s="42"/>
      <c r="QG1" s="42"/>
      <c r="QH1" s="42"/>
      <c r="QI1" s="42"/>
      <c r="QJ1" s="42"/>
      <c r="QK1" s="42"/>
      <c r="QL1" s="42"/>
      <c r="QM1" s="42"/>
      <c r="QN1" s="42"/>
      <c r="QO1" s="42"/>
      <c r="QP1" s="42"/>
      <c r="QQ1" s="42"/>
      <c r="QR1" s="42"/>
      <c r="QS1" s="42"/>
      <c r="QT1" s="42"/>
      <c r="QU1" s="42"/>
      <c r="QV1" s="42"/>
      <c r="QW1" s="42"/>
      <c r="QX1" s="42"/>
      <c r="QY1" s="42"/>
      <c r="QZ1" s="42"/>
      <c r="RA1" s="42"/>
      <c r="RB1" s="42"/>
      <c r="RC1" s="42"/>
      <c r="RD1" s="42"/>
      <c r="RE1" s="42"/>
      <c r="RF1" s="42"/>
      <c r="RG1" s="42"/>
      <c r="RH1" s="42"/>
      <c r="RI1" s="42"/>
      <c r="RJ1" s="42"/>
      <c r="RK1" s="42"/>
      <c r="RL1" s="42"/>
      <c r="RM1" s="42"/>
      <c r="RN1" s="42"/>
      <c r="RO1" s="42"/>
      <c r="RP1" s="42"/>
      <c r="RQ1" s="42"/>
      <c r="RR1" s="42"/>
      <c r="RS1" s="42"/>
      <c r="RT1" s="42"/>
      <c r="RU1" s="42"/>
      <c r="RV1" s="42"/>
      <c r="RW1" s="42"/>
      <c r="RX1" s="42"/>
      <c r="RY1" s="42"/>
      <c r="RZ1" s="42"/>
      <c r="SA1" s="42"/>
      <c r="SB1" s="42"/>
      <c r="SC1" s="42"/>
      <c r="SD1" s="42"/>
      <c r="SE1" s="42"/>
      <c r="SF1" s="42"/>
      <c r="SG1" s="42"/>
      <c r="SH1" s="42"/>
      <c r="SI1" s="42"/>
      <c r="SJ1" s="42"/>
      <c r="SK1" s="42"/>
      <c r="SL1" s="42"/>
      <c r="SM1" s="42"/>
      <c r="SN1" s="42"/>
      <c r="SO1" s="42"/>
      <c r="SP1" s="42"/>
      <c r="SQ1" s="42"/>
      <c r="SR1" s="42"/>
      <c r="SS1" s="42"/>
      <c r="ST1" s="42"/>
      <c r="SU1" s="42"/>
      <c r="SV1" s="42"/>
      <c r="SW1" s="42"/>
      <c r="SX1" s="42"/>
      <c r="SY1" s="42"/>
      <c r="SZ1" s="42"/>
      <c r="TA1" s="42"/>
      <c r="TB1" s="42"/>
      <c r="TC1" s="42"/>
      <c r="TD1" s="42"/>
      <c r="TE1" s="42"/>
      <c r="TF1" s="42"/>
      <c r="TG1" s="42"/>
      <c r="TH1" s="42"/>
      <c r="TI1" s="42"/>
      <c r="TJ1" s="42"/>
      <c r="TK1" s="42"/>
      <c r="TL1" s="42"/>
      <c r="TM1" s="42"/>
      <c r="TN1" s="42"/>
      <c r="TO1" s="42"/>
      <c r="TP1" s="42"/>
      <c r="TQ1" s="42"/>
      <c r="TR1" s="42"/>
      <c r="TS1" s="42"/>
      <c r="TT1" s="42"/>
      <c r="TU1" s="42"/>
      <c r="TV1" s="42"/>
      <c r="TW1" s="42"/>
      <c r="TX1" s="42"/>
      <c r="TY1" s="42"/>
      <c r="TZ1" s="42"/>
      <c r="UA1" s="42"/>
      <c r="UB1" s="42"/>
      <c r="UC1" s="42"/>
      <c r="UD1" s="42"/>
      <c r="UE1" s="42"/>
      <c r="UF1" s="42"/>
      <c r="UG1" s="42"/>
      <c r="UH1" s="42"/>
      <c r="UI1" s="42"/>
      <c r="UJ1" s="42"/>
      <c r="UK1" s="42"/>
      <c r="UL1" s="42"/>
      <c r="UM1" s="42"/>
      <c r="UN1" s="42"/>
      <c r="UO1" s="42"/>
      <c r="UP1" s="42"/>
      <c r="UQ1" s="42"/>
      <c r="UR1" s="42"/>
      <c r="US1" s="42"/>
      <c r="UT1" s="42"/>
      <c r="UU1" s="42"/>
      <c r="UV1" s="42"/>
      <c r="UW1" s="42"/>
      <c r="UX1" s="42"/>
      <c r="UY1" s="42"/>
      <c r="UZ1" s="42"/>
      <c r="VA1" s="42"/>
      <c r="VB1" s="42"/>
      <c r="VC1" s="42"/>
      <c r="VD1" s="42"/>
      <c r="VE1" s="42"/>
      <c r="VF1" s="42"/>
      <c r="VG1" s="42"/>
      <c r="VH1" s="42"/>
      <c r="VI1" s="42"/>
      <c r="VJ1" s="42"/>
      <c r="VK1" s="42"/>
      <c r="VL1" s="42"/>
      <c r="VM1" s="42"/>
      <c r="VN1" s="42"/>
      <c r="VO1" s="42"/>
      <c r="VP1" s="42"/>
      <c r="VQ1" s="42"/>
      <c r="VR1" s="42"/>
      <c r="VS1" s="42"/>
      <c r="VT1" s="42"/>
      <c r="VU1" s="42"/>
      <c r="VV1" s="42"/>
      <c r="VW1" s="42"/>
      <c r="VX1" s="42"/>
      <c r="VY1" s="42"/>
      <c r="VZ1" s="42"/>
      <c r="WA1" s="42"/>
      <c r="WB1" s="42"/>
      <c r="WC1" s="42"/>
      <c r="WD1" s="42"/>
      <c r="WE1" s="42"/>
      <c r="WF1" s="42"/>
      <c r="WG1" s="42"/>
      <c r="WH1" s="42"/>
      <c r="WI1" s="42"/>
      <c r="WJ1" s="42"/>
      <c r="WK1" s="42"/>
      <c r="WL1" s="42"/>
      <c r="WM1" s="42"/>
      <c r="WN1" s="42"/>
      <c r="WO1" s="42"/>
      <c r="WP1" s="42"/>
      <c r="WQ1" s="42"/>
      <c r="WR1" s="42"/>
      <c r="WS1" s="42"/>
      <c r="WT1" s="42"/>
      <c r="WU1" s="42"/>
      <c r="WV1" s="42"/>
      <c r="WW1" s="42"/>
      <c r="WX1" s="42"/>
      <c r="WY1" s="42"/>
      <c r="WZ1" s="42"/>
      <c r="XA1" s="42"/>
      <c r="XB1" s="42"/>
      <c r="XC1" s="42"/>
      <c r="XD1" s="42"/>
      <c r="XE1" s="42"/>
      <c r="XF1" s="42"/>
      <c r="XG1" s="42"/>
      <c r="XH1" s="42"/>
      <c r="XI1" s="42"/>
      <c r="XJ1" s="42"/>
      <c r="XK1" s="42"/>
      <c r="XL1" s="42"/>
      <c r="XM1" s="42"/>
      <c r="XN1" s="42"/>
      <c r="XO1" s="42"/>
      <c r="XP1" s="42"/>
      <c r="XQ1" s="42"/>
      <c r="XR1" s="42"/>
      <c r="XS1" s="42"/>
      <c r="XT1" s="42"/>
      <c r="XU1" s="42"/>
      <c r="XV1" s="42"/>
      <c r="XW1" s="42"/>
      <c r="XX1" s="42"/>
      <c r="XY1" s="42"/>
      <c r="XZ1" s="42"/>
      <c r="YA1" s="42"/>
      <c r="YB1" s="42"/>
      <c r="YC1" s="42"/>
      <c r="YD1" s="42"/>
      <c r="YE1" s="42"/>
      <c r="YF1" s="42"/>
      <c r="YG1" s="42"/>
      <c r="YH1" s="42"/>
      <c r="YI1" s="42"/>
      <c r="YJ1" s="42"/>
      <c r="YK1" s="42"/>
      <c r="YL1" s="42"/>
      <c r="YM1" s="42"/>
      <c r="YN1" s="42"/>
      <c r="YO1" s="42"/>
      <c r="YP1" s="42"/>
      <c r="YQ1" s="42"/>
      <c r="YR1" s="42"/>
      <c r="YS1" s="42"/>
      <c r="YT1" s="42"/>
      <c r="YU1" s="42"/>
      <c r="YV1" s="42"/>
      <c r="YW1" s="42"/>
      <c r="YX1" s="42"/>
      <c r="YY1" s="42"/>
      <c r="YZ1" s="42"/>
      <c r="ZA1" s="42"/>
      <c r="ZB1" s="42"/>
      <c r="ZC1" s="42"/>
      <c r="ZD1" s="42"/>
      <c r="ZE1" s="42"/>
      <c r="ZF1" s="42"/>
      <c r="ZG1" s="42"/>
      <c r="ZH1" s="42"/>
      <c r="ZI1" s="42"/>
      <c r="ZJ1" s="42"/>
      <c r="ZK1" s="42"/>
      <c r="ZL1" s="42"/>
      <c r="ZM1" s="42"/>
      <c r="ZN1" s="42"/>
      <c r="ZO1" s="42"/>
      <c r="ZP1" s="42"/>
      <c r="ZQ1" s="42"/>
      <c r="ZR1" s="42"/>
      <c r="ZS1" s="42"/>
      <c r="ZT1" s="42"/>
      <c r="ZU1" s="42"/>
      <c r="ZV1" s="42"/>
      <c r="ZW1" s="42"/>
      <c r="ZX1" s="42"/>
      <c r="ZY1" s="42"/>
      <c r="ZZ1" s="42"/>
      <c r="AAA1" s="42"/>
      <c r="AAB1" s="42"/>
      <c r="AAC1" s="42"/>
      <c r="AAD1" s="42"/>
      <c r="AAE1" s="42"/>
      <c r="AAF1" s="42"/>
      <c r="AAG1" s="42"/>
      <c r="AAH1" s="42"/>
      <c r="AAI1" s="42"/>
      <c r="AAJ1" s="42"/>
      <c r="AAK1" s="42"/>
      <c r="AAL1" s="42"/>
      <c r="AAM1" s="42"/>
      <c r="AAN1" s="42"/>
      <c r="AAO1" s="42"/>
      <c r="AAP1" s="42"/>
      <c r="AAQ1" s="42"/>
      <c r="AAR1" s="42"/>
      <c r="AAS1" s="42"/>
      <c r="AAT1" s="42"/>
      <c r="AAU1" s="42"/>
      <c r="AAV1" s="42"/>
      <c r="AAW1" s="42"/>
      <c r="AAX1" s="42"/>
      <c r="AAY1" s="42"/>
      <c r="AAZ1" s="42"/>
      <c r="ABA1" s="42"/>
      <c r="ABB1" s="42"/>
      <c r="ABC1" s="42"/>
      <c r="ABD1" s="42"/>
      <c r="ABE1" s="42"/>
      <c r="ABF1" s="42"/>
      <c r="ABG1" s="42"/>
      <c r="ABH1" s="42"/>
      <c r="ABI1" s="42"/>
      <c r="ABJ1" s="42"/>
      <c r="ABK1" s="42"/>
      <c r="ABL1" s="42"/>
      <c r="ABM1" s="42"/>
      <c r="ABN1" s="42"/>
      <c r="ABO1" s="42"/>
      <c r="ABP1" s="42"/>
      <c r="ABQ1" s="42"/>
      <c r="ABR1" s="42"/>
      <c r="ABS1" s="42"/>
      <c r="ABT1" s="42"/>
      <c r="ABU1" s="42"/>
      <c r="ABV1" s="42"/>
      <c r="ABW1" s="42"/>
      <c r="ABX1" s="42"/>
      <c r="ABY1" s="42"/>
      <c r="ABZ1" s="42"/>
      <c r="ACA1" s="42"/>
      <c r="ACB1" s="42"/>
      <c r="ACC1" s="42"/>
      <c r="ACD1" s="42"/>
      <c r="ACE1" s="42"/>
      <c r="ACF1" s="42"/>
      <c r="ACG1" s="42"/>
      <c r="ACH1" s="42"/>
      <c r="ACI1" s="42"/>
      <c r="ACJ1" s="42"/>
      <c r="ACK1" s="42"/>
      <c r="ACL1" s="42"/>
      <c r="ACM1" s="42"/>
      <c r="ACN1" s="42"/>
      <c r="ACO1" s="42"/>
      <c r="ACP1" s="42"/>
      <c r="ACQ1" s="42"/>
      <c r="ACR1" s="42"/>
      <c r="ACS1" s="42"/>
      <c r="ACT1" s="42"/>
      <c r="ACU1" s="42"/>
      <c r="ACV1" s="42"/>
      <c r="ACW1" s="42"/>
      <c r="ACX1" s="42"/>
      <c r="ACY1" s="42"/>
      <c r="ACZ1" s="42"/>
      <c r="ADA1" s="42"/>
      <c r="ADB1" s="42"/>
      <c r="ADC1" s="42"/>
      <c r="ADD1" s="42"/>
      <c r="ADE1" s="42"/>
      <c r="ADF1" s="42"/>
      <c r="ADG1" s="42"/>
      <c r="ADH1" s="42"/>
      <c r="ADI1" s="42"/>
      <c r="ADJ1" s="42"/>
      <c r="ADK1" s="42"/>
      <c r="ADL1" s="42"/>
      <c r="ADM1" s="42"/>
      <c r="ADN1" s="42"/>
      <c r="ADO1" s="42"/>
      <c r="ADP1" s="42"/>
      <c r="ADQ1" s="42"/>
      <c r="ADR1" s="42"/>
      <c r="ADS1" s="42"/>
      <c r="ADT1" s="42"/>
      <c r="ADU1" s="42"/>
      <c r="ADV1" s="42"/>
      <c r="ADW1" s="42"/>
      <c r="ADX1" s="42"/>
      <c r="ADY1" s="42"/>
      <c r="ADZ1" s="42"/>
      <c r="AEA1" s="42"/>
      <c r="AEB1" s="42"/>
      <c r="AEC1" s="42"/>
      <c r="AED1" s="42"/>
      <c r="AEE1" s="42"/>
      <c r="AEF1" s="42"/>
      <c r="AEG1" s="42"/>
      <c r="AEH1" s="42"/>
      <c r="AEI1" s="42"/>
      <c r="AEJ1" s="42"/>
      <c r="AEK1" s="42"/>
      <c r="AEL1" s="42"/>
      <c r="AEM1" s="42"/>
      <c r="AEN1" s="42"/>
      <c r="AEO1" s="42"/>
      <c r="AEP1" s="42"/>
      <c r="AEQ1" s="42"/>
      <c r="AER1" s="42"/>
      <c r="AES1" s="42"/>
      <c r="AET1" s="42"/>
      <c r="AEU1" s="42"/>
      <c r="AEV1" s="42"/>
      <c r="AEW1" s="42"/>
      <c r="AEX1" s="42"/>
      <c r="AEY1" s="42"/>
      <c r="AEZ1" s="42"/>
      <c r="AFA1" s="42"/>
      <c r="AFB1" s="42"/>
      <c r="AFC1" s="42"/>
      <c r="AFD1" s="42"/>
      <c r="AFE1" s="42"/>
      <c r="AFF1" s="42"/>
      <c r="AFG1" s="42"/>
      <c r="AFH1" s="42"/>
      <c r="AFI1" s="42"/>
      <c r="AFJ1" s="42"/>
      <c r="AFK1" s="42"/>
      <c r="AFL1" s="42"/>
      <c r="AFM1" s="42"/>
      <c r="AFN1" s="42"/>
      <c r="AFO1" s="42"/>
      <c r="AFP1" s="42"/>
      <c r="AFQ1" s="42"/>
      <c r="AFR1" s="42"/>
      <c r="AFS1" s="42"/>
      <c r="AFT1" s="42"/>
      <c r="AFU1" s="42"/>
      <c r="AFV1" s="42"/>
      <c r="AFW1" s="42"/>
      <c r="AFX1" s="42"/>
      <c r="AFY1" s="42"/>
      <c r="AFZ1" s="42"/>
      <c r="AGA1" s="42"/>
      <c r="AGB1" s="42"/>
      <c r="AGC1" s="42"/>
      <c r="AGD1" s="42"/>
      <c r="AGE1" s="42"/>
      <c r="AGF1" s="42"/>
      <c r="AGG1" s="42"/>
      <c r="AGH1" s="42"/>
      <c r="AGI1" s="42"/>
      <c r="AGJ1" s="42"/>
      <c r="AGK1" s="42"/>
      <c r="AGL1" s="42"/>
      <c r="AGM1" s="42"/>
      <c r="AGN1" s="42"/>
      <c r="AGO1" s="42"/>
      <c r="AGP1" s="42"/>
      <c r="AGQ1" s="42"/>
      <c r="AGR1" s="42"/>
      <c r="AGS1" s="42"/>
      <c r="AGT1" s="42"/>
      <c r="AGU1" s="42"/>
      <c r="AGV1" s="42"/>
      <c r="AGW1" s="42"/>
      <c r="AGX1" s="42"/>
      <c r="AGY1" s="42"/>
      <c r="AGZ1" s="42"/>
      <c r="AHA1" s="42"/>
      <c r="AHB1" s="42"/>
      <c r="AHC1" s="42"/>
      <c r="AHD1" s="42"/>
      <c r="AHE1" s="42"/>
      <c r="AHF1" s="42"/>
      <c r="AHG1" s="42"/>
      <c r="AHH1" s="42"/>
      <c r="AHI1" s="42"/>
      <c r="AHJ1" s="42"/>
      <c r="AHK1" s="42"/>
      <c r="AHL1" s="42"/>
      <c r="AHM1" s="42"/>
      <c r="AHN1" s="42"/>
      <c r="AHO1" s="42"/>
      <c r="AHP1" s="42"/>
      <c r="AHQ1" s="42"/>
      <c r="AHR1" s="42"/>
      <c r="AHS1" s="42"/>
      <c r="AHT1" s="42"/>
      <c r="AHU1" s="42"/>
      <c r="AHV1" s="42"/>
      <c r="AHW1" s="42"/>
      <c r="AHX1" s="42"/>
      <c r="AHY1" s="42"/>
      <c r="AHZ1" s="42"/>
      <c r="AIA1" s="42"/>
      <c r="AIB1" s="42"/>
      <c r="AIC1" s="42"/>
      <c r="AID1" s="42"/>
      <c r="AIE1" s="42"/>
      <c r="AIF1" s="42"/>
      <c r="AIG1" s="42"/>
      <c r="AIH1" s="42"/>
      <c r="AII1" s="42"/>
      <c r="AIJ1" s="42"/>
      <c r="AIK1" s="42"/>
      <c r="AIL1" s="42"/>
      <c r="AIM1" s="42"/>
      <c r="AIN1" s="42"/>
      <c r="AIO1" s="42"/>
      <c r="AIP1" s="42"/>
      <c r="AIQ1" s="42"/>
      <c r="AIR1" s="42"/>
      <c r="AIS1" s="42"/>
      <c r="AIT1" s="42"/>
      <c r="AIU1" s="42"/>
      <c r="AIV1" s="42"/>
      <c r="AIW1" s="42"/>
      <c r="AIX1" s="42"/>
      <c r="AIY1" s="42"/>
      <c r="AIZ1" s="42"/>
      <c r="AJA1" s="42"/>
      <c r="AJB1" s="42"/>
      <c r="AJC1" s="42"/>
      <c r="AJD1" s="42"/>
      <c r="AJE1" s="42"/>
      <c r="AJF1" s="42"/>
      <c r="AJG1" s="42"/>
      <c r="AJH1" s="42"/>
      <c r="AJI1" s="42"/>
      <c r="AJJ1" s="42"/>
      <c r="AJK1" s="42"/>
      <c r="AJL1" s="42"/>
      <c r="AJM1" s="42"/>
      <c r="AJN1" s="42"/>
      <c r="AJO1" s="42"/>
      <c r="AJP1" s="42"/>
      <c r="AJQ1" s="42"/>
      <c r="AJR1" s="42"/>
      <c r="AJS1" s="42"/>
      <c r="AJT1" s="42"/>
      <c r="AJU1" s="42"/>
      <c r="AJV1" s="42"/>
      <c r="AJW1" s="42"/>
      <c r="AJX1" s="42"/>
      <c r="AJY1" s="42"/>
      <c r="AJZ1" s="42"/>
      <c r="AKA1" s="42"/>
      <c r="AKB1" s="42"/>
      <c r="AKC1" s="42"/>
      <c r="AKD1" s="42"/>
      <c r="AKE1" s="42"/>
      <c r="AKF1" s="42"/>
      <c r="AKG1" s="42"/>
      <c r="AKH1" s="42"/>
      <c r="AKI1" s="42"/>
      <c r="AKJ1" s="42"/>
      <c r="AKK1" s="42"/>
      <c r="AKL1" s="42"/>
      <c r="AKM1" s="42"/>
      <c r="AKN1" s="42"/>
      <c r="AKO1" s="42"/>
      <c r="AKP1" s="42"/>
      <c r="AKQ1" s="42"/>
      <c r="AKR1" s="42"/>
      <c r="AKS1" s="42"/>
      <c r="AKT1" s="42"/>
      <c r="AKU1" s="42"/>
      <c r="AKV1" s="42"/>
      <c r="AKW1" s="42"/>
      <c r="AKX1" s="42"/>
      <c r="AKY1" s="42"/>
      <c r="AKZ1" s="42"/>
      <c r="ALA1" s="42"/>
      <c r="ALB1" s="42"/>
      <c r="ALC1" s="42"/>
      <c r="ALD1" s="42"/>
      <c r="ALE1" s="42"/>
      <c r="ALF1" s="42"/>
      <c r="ALG1" s="42"/>
      <c r="ALH1" s="42"/>
      <c r="ALI1" s="42"/>
      <c r="ALJ1" s="42"/>
      <c r="ALK1" s="42"/>
      <c r="ALL1" s="42"/>
      <c r="ALM1" s="42"/>
      <c r="ALN1" s="42"/>
      <c r="ALO1" s="42"/>
      <c r="ALP1" s="42"/>
      <c r="ALQ1" s="42"/>
      <c r="ALR1" s="42"/>
      <c r="ALS1" s="42"/>
      <c r="ALT1" s="42"/>
      <c r="ALU1" s="42"/>
      <c r="ALV1" s="42"/>
      <c r="ALW1" s="42"/>
      <c r="ALX1" s="42"/>
      <c r="ALY1" s="42"/>
      <c r="ALZ1" s="42"/>
      <c r="AMA1" s="42"/>
      <c r="AMB1" s="42"/>
      <c r="AMC1" s="42"/>
      <c r="AMD1" s="42"/>
      <c r="AME1" s="42"/>
      <c r="AMF1" s="42"/>
      <c r="AMG1" s="42"/>
      <c r="AMH1" s="42"/>
      <c r="AMI1" s="42"/>
      <c r="AMJ1" s="42"/>
      <c r="AMK1" s="42"/>
    </row>
    <row r="2" spans="1:1025">
      <c r="A2" s="50" t="s">
        <v>1471</v>
      </c>
      <c r="B2" s="50" t="s">
        <v>1541</v>
      </c>
      <c r="C2" s="50" t="s">
        <v>1472</v>
      </c>
      <c r="D2" s="50" t="s">
        <v>9</v>
      </c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  <c r="BA2" s="42"/>
      <c r="BB2" s="42"/>
      <c r="BC2" s="42"/>
      <c r="BD2" s="42"/>
      <c r="BE2" s="42"/>
      <c r="BF2" s="42"/>
      <c r="BG2" s="42"/>
      <c r="BH2" s="42"/>
      <c r="BI2" s="42"/>
      <c r="BJ2" s="42"/>
      <c r="BK2" s="42"/>
      <c r="BL2" s="42"/>
      <c r="BM2" s="42"/>
      <c r="BN2" s="42"/>
      <c r="BO2" s="42"/>
      <c r="BP2" s="42"/>
      <c r="BQ2" s="42"/>
      <c r="BR2" s="42"/>
      <c r="BS2" s="42"/>
      <c r="BT2" s="42"/>
      <c r="BU2" s="42"/>
      <c r="BV2" s="42"/>
      <c r="BW2" s="42"/>
      <c r="BX2" s="42"/>
      <c r="BY2" s="42"/>
      <c r="BZ2" s="42"/>
      <c r="CA2" s="42"/>
      <c r="CB2" s="42"/>
      <c r="CC2" s="42"/>
      <c r="CD2" s="42"/>
      <c r="CE2" s="42"/>
      <c r="CF2" s="42"/>
      <c r="CG2" s="42"/>
      <c r="CH2" s="42"/>
      <c r="CI2" s="42"/>
      <c r="CJ2" s="42"/>
      <c r="CK2" s="42"/>
      <c r="CL2" s="42"/>
      <c r="CM2" s="42"/>
      <c r="CN2" s="42"/>
      <c r="CO2" s="42"/>
      <c r="CP2" s="42"/>
      <c r="CQ2" s="42"/>
      <c r="CR2" s="42"/>
      <c r="CS2" s="42"/>
      <c r="CT2" s="42"/>
      <c r="CU2" s="42"/>
      <c r="CV2" s="42"/>
      <c r="CW2" s="42"/>
      <c r="CX2" s="42"/>
      <c r="CY2" s="42"/>
      <c r="CZ2" s="42"/>
      <c r="DA2" s="42"/>
      <c r="DB2" s="42"/>
      <c r="DC2" s="42"/>
      <c r="DD2" s="42"/>
      <c r="DE2" s="42"/>
      <c r="DF2" s="42"/>
      <c r="DG2" s="42"/>
      <c r="DH2" s="42"/>
      <c r="DI2" s="42"/>
      <c r="DJ2" s="42"/>
      <c r="DK2" s="42"/>
      <c r="DL2" s="42"/>
      <c r="DM2" s="42"/>
      <c r="DN2" s="42"/>
      <c r="DO2" s="42"/>
      <c r="DP2" s="42"/>
      <c r="DQ2" s="42"/>
      <c r="DR2" s="42"/>
      <c r="DS2" s="42"/>
      <c r="DT2" s="42"/>
      <c r="DU2" s="42"/>
      <c r="DV2" s="42"/>
      <c r="DW2" s="42"/>
      <c r="DX2" s="42"/>
      <c r="DY2" s="42"/>
      <c r="DZ2" s="42"/>
      <c r="EA2" s="42"/>
      <c r="EB2" s="42"/>
      <c r="EC2" s="42"/>
      <c r="ED2" s="42"/>
      <c r="EE2" s="42"/>
      <c r="EF2" s="42"/>
      <c r="EG2" s="42"/>
      <c r="EH2" s="42"/>
      <c r="EI2" s="42"/>
      <c r="EJ2" s="42"/>
      <c r="EK2" s="42"/>
      <c r="EL2" s="42"/>
      <c r="EM2" s="42"/>
      <c r="EN2" s="42"/>
      <c r="EO2" s="42"/>
      <c r="EP2" s="42"/>
      <c r="EQ2" s="42"/>
      <c r="ER2" s="42"/>
      <c r="ES2" s="42"/>
      <c r="ET2" s="42"/>
      <c r="EU2" s="42"/>
      <c r="EV2" s="42"/>
      <c r="EW2" s="42"/>
      <c r="EX2" s="42"/>
      <c r="EY2" s="42"/>
      <c r="EZ2" s="42"/>
      <c r="FA2" s="42"/>
      <c r="FB2" s="42"/>
      <c r="FC2" s="42"/>
      <c r="FD2" s="42"/>
      <c r="FE2" s="42"/>
      <c r="FF2" s="42"/>
      <c r="FG2" s="42"/>
      <c r="FH2" s="42"/>
      <c r="FI2" s="42"/>
      <c r="FJ2" s="42"/>
      <c r="FK2" s="42"/>
      <c r="FL2" s="42"/>
      <c r="FM2" s="42"/>
      <c r="FN2" s="42"/>
      <c r="FO2" s="42"/>
      <c r="FP2" s="42"/>
      <c r="FQ2" s="42"/>
      <c r="FR2" s="42"/>
      <c r="FS2" s="42"/>
      <c r="FT2" s="42"/>
      <c r="FU2" s="42"/>
      <c r="FV2" s="42"/>
      <c r="FW2" s="42"/>
      <c r="FX2" s="42"/>
      <c r="FY2" s="42"/>
      <c r="FZ2" s="42"/>
      <c r="GA2" s="42"/>
      <c r="GB2" s="42"/>
      <c r="GC2" s="42"/>
      <c r="GD2" s="42"/>
      <c r="GE2" s="42"/>
      <c r="GF2" s="42"/>
      <c r="GG2" s="42"/>
      <c r="GH2" s="42"/>
      <c r="GI2" s="42"/>
      <c r="GJ2" s="42"/>
      <c r="GK2" s="42"/>
      <c r="GL2" s="42"/>
      <c r="GM2" s="42"/>
      <c r="GN2" s="42"/>
      <c r="GO2" s="42"/>
      <c r="GP2" s="42"/>
      <c r="GQ2" s="42"/>
      <c r="GR2" s="42"/>
      <c r="GS2" s="42"/>
      <c r="GT2" s="42"/>
      <c r="GU2" s="42"/>
      <c r="GV2" s="42"/>
      <c r="GW2" s="42"/>
      <c r="GX2" s="42"/>
      <c r="GY2" s="42"/>
      <c r="GZ2" s="42"/>
      <c r="HA2" s="42"/>
      <c r="HB2" s="42"/>
      <c r="HC2" s="42"/>
      <c r="HD2" s="42"/>
      <c r="HE2" s="42"/>
      <c r="HF2" s="42"/>
      <c r="HG2" s="42"/>
      <c r="HH2" s="42"/>
      <c r="HI2" s="42"/>
      <c r="HJ2" s="42"/>
      <c r="HK2" s="42"/>
      <c r="HL2" s="42"/>
      <c r="HM2" s="42"/>
      <c r="HN2" s="42"/>
      <c r="HO2" s="42"/>
      <c r="HP2" s="42"/>
      <c r="HQ2" s="42"/>
      <c r="HR2" s="42"/>
      <c r="HS2" s="42"/>
      <c r="HT2" s="42"/>
      <c r="HU2" s="42"/>
      <c r="HV2" s="42"/>
      <c r="HW2" s="42"/>
      <c r="HX2" s="42"/>
      <c r="HY2" s="42"/>
      <c r="HZ2" s="42"/>
      <c r="IA2" s="42"/>
      <c r="IB2" s="42"/>
      <c r="IC2" s="42"/>
      <c r="ID2" s="42"/>
      <c r="IE2" s="42"/>
      <c r="IF2" s="42"/>
      <c r="IG2" s="42"/>
      <c r="IH2" s="42"/>
      <c r="II2" s="42"/>
      <c r="IJ2" s="42"/>
      <c r="IK2" s="42"/>
      <c r="IL2" s="42"/>
      <c r="IM2" s="42"/>
      <c r="IN2" s="42"/>
      <c r="IO2" s="42"/>
      <c r="IP2" s="42"/>
      <c r="IQ2" s="42"/>
      <c r="IR2" s="42"/>
      <c r="IS2" s="42"/>
      <c r="IT2" s="42"/>
      <c r="IU2" s="42"/>
      <c r="IV2" s="42"/>
      <c r="IW2" s="42"/>
      <c r="IX2" s="42"/>
      <c r="IY2" s="42"/>
      <c r="IZ2" s="42"/>
      <c r="JA2" s="42"/>
      <c r="JB2" s="42"/>
      <c r="JC2" s="42"/>
      <c r="JD2" s="42"/>
      <c r="JE2" s="42"/>
      <c r="JF2" s="42"/>
      <c r="JG2" s="42"/>
      <c r="JH2" s="42"/>
      <c r="JI2" s="42"/>
      <c r="JJ2" s="42"/>
      <c r="JK2" s="42"/>
      <c r="JL2" s="42"/>
      <c r="JM2" s="42"/>
      <c r="JN2" s="42"/>
      <c r="JO2" s="42"/>
      <c r="JP2" s="42"/>
      <c r="JQ2" s="42"/>
      <c r="JR2" s="42"/>
      <c r="JS2" s="42"/>
      <c r="JT2" s="42"/>
      <c r="JU2" s="42"/>
      <c r="JV2" s="42"/>
      <c r="JW2" s="42"/>
      <c r="JX2" s="42"/>
      <c r="JY2" s="42"/>
      <c r="JZ2" s="42"/>
      <c r="KA2" s="42"/>
      <c r="KB2" s="42"/>
      <c r="KC2" s="42"/>
      <c r="KD2" s="42"/>
      <c r="KE2" s="42"/>
      <c r="KF2" s="42"/>
      <c r="KG2" s="42"/>
      <c r="KH2" s="42"/>
      <c r="KI2" s="42"/>
      <c r="KJ2" s="42"/>
      <c r="KK2" s="42"/>
      <c r="KL2" s="42"/>
      <c r="KM2" s="42"/>
      <c r="KN2" s="42"/>
      <c r="KO2" s="42"/>
      <c r="KP2" s="42"/>
      <c r="KQ2" s="42"/>
      <c r="KR2" s="42"/>
      <c r="KS2" s="42"/>
      <c r="KT2" s="42"/>
      <c r="KU2" s="42"/>
      <c r="KV2" s="42"/>
      <c r="KW2" s="42"/>
      <c r="KX2" s="42"/>
      <c r="KY2" s="42"/>
      <c r="KZ2" s="42"/>
      <c r="LA2" s="42"/>
      <c r="LB2" s="42"/>
      <c r="LC2" s="42"/>
      <c r="LD2" s="42"/>
      <c r="LE2" s="42"/>
      <c r="LF2" s="42"/>
      <c r="LG2" s="42"/>
      <c r="LH2" s="42"/>
      <c r="LI2" s="42"/>
      <c r="LJ2" s="42"/>
      <c r="LK2" s="42"/>
      <c r="LL2" s="42"/>
      <c r="LM2" s="42"/>
      <c r="LN2" s="42"/>
      <c r="LO2" s="42"/>
      <c r="LP2" s="42"/>
      <c r="LQ2" s="42"/>
      <c r="LR2" s="42"/>
      <c r="LS2" s="42"/>
      <c r="LT2" s="42"/>
      <c r="LU2" s="42"/>
      <c r="LV2" s="42"/>
      <c r="LW2" s="42"/>
      <c r="LX2" s="42"/>
      <c r="LY2" s="42"/>
      <c r="LZ2" s="42"/>
      <c r="MA2" s="42"/>
      <c r="MB2" s="42"/>
      <c r="MC2" s="42"/>
      <c r="MD2" s="42"/>
      <c r="ME2" s="42"/>
      <c r="MF2" s="42"/>
      <c r="MG2" s="42"/>
      <c r="MH2" s="42"/>
      <c r="MI2" s="42"/>
      <c r="MJ2" s="42"/>
      <c r="MK2" s="42"/>
      <c r="ML2" s="42"/>
      <c r="MM2" s="42"/>
      <c r="MN2" s="42"/>
      <c r="MO2" s="42"/>
      <c r="MP2" s="42"/>
      <c r="MQ2" s="42"/>
      <c r="MR2" s="42"/>
      <c r="MS2" s="42"/>
      <c r="MT2" s="42"/>
      <c r="MU2" s="42"/>
      <c r="MV2" s="42"/>
      <c r="MW2" s="42"/>
      <c r="MX2" s="42"/>
      <c r="MY2" s="42"/>
      <c r="MZ2" s="42"/>
      <c r="NA2" s="42"/>
      <c r="NB2" s="42"/>
      <c r="NC2" s="42"/>
      <c r="ND2" s="42"/>
      <c r="NE2" s="42"/>
      <c r="NF2" s="42"/>
      <c r="NG2" s="42"/>
      <c r="NH2" s="42"/>
      <c r="NI2" s="42"/>
      <c r="NJ2" s="42"/>
      <c r="NK2" s="42"/>
      <c r="NL2" s="42"/>
      <c r="NM2" s="42"/>
      <c r="NN2" s="42"/>
      <c r="NO2" s="42"/>
      <c r="NP2" s="42"/>
      <c r="NQ2" s="42"/>
      <c r="NR2" s="42"/>
      <c r="NS2" s="42"/>
      <c r="NT2" s="42"/>
      <c r="NU2" s="42"/>
      <c r="NV2" s="42"/>
      <c r="NW2" s="42"/>
      <c r="NX2" s="42"/>
      <c r="NY2" s="42"/>
      <c r="NZ2" s="42"/>
      <c r="OA2" s="42"/>
      <c r="OB2" s="42"/>
      <c r="OC2" s="42"/>
      <c r="OD2" s="42"/>
      <c r="OE2" s="42"/>
      <c r="OF2" s="42"/>
      <c r="OG2" s="42"/>
      <c r="OH2" s="42"/>
      <c r="OI2" s="42"/>
      <c r="OJ2" s="42"/>
      <c r="OK2" s="42"/>
      <c r="OL2" s="42"/>
      <c r="OM2" s="42"/>
      <c r="ON2" s="42"/>
      <c r="OO2" s="42"/>
      <c r="OP2" s="42"/>
      <c r="OQ2" s="42"/>
      <c r="OR2" s="42"/>
      <c r="OS2" s="42"/>
      <c r="OT2" s="42"/>
      <c r="OU2" s="42"/>
      <c r="OV2" s="42"/>
      <c r="OW2" s="42"/>
      <c r="OX2" s="42"/>
      <c r="OY2" s="42"/>
      <c r="OZ2" s="42"/>
      <c r="PA2" s="42"/>
      <c r="PB2" s="42"/>
      <c r="PC2" s="42"/>
      <c r="PD2" s="42"/>
      <c r="PE2" s="42"/>
      <c r="PF2" s="42"/>
      <c r="PG2" s="42"/>
      <c r="PH2" s="42"/>
      <c r="PI2" s="42"/>
      <c r="PJ2" s="42"/>
      <c r="PK2" s="42"/>
      <c r="PL2" s="42"/>
      <c r="PM2" s="42"/>
      <c r="PN2" s="42"/>
      <c r="PO2" s="42"/>
      <c r="PP2" s="42"/>
      <c r="PQ2" s="42"/>
      <c r="PR2" s="42"/>
      <c r="PS2" s="42"/>
      <c r="PT2" s="42"/>
      <c r="PU2" s="42"/>
      <c r="PV2" s="42"/>
      <c r="PW2" s="42"/>
      <c r="PX2" s="42"/>
      <c r="PY2" s="42"/>
      <c r="PZ2" s="42"/>
      <c r="QA2" s="42"/>
      <c r="QB2" s="42"/>
      <c r="QC2" s="42"/>
      <c r="QD2" s="42"/>
      <c r="QE2" s="42"/>
      <c r="QF2" s="42"/>
      <c r="QG2" s="42"/>
      <c r="QH2" s="42"/>
      <c r="QI2" s="42"/>
      <c r="QJ2" s="42"/>
      <c r="QK2" s="42"/>
      <c r="QL2" s="42"/>
      <c r="QM2" s="42"/>
      <c r="QN2" s="42"/>
      <c r="QO2" s="42"/>
      <c r="QP2" s="42"/>
      <c r="QQ2" s="42"/>
      <c r="QR2" s="42"/>
      <c r="QS2" s="42"/>
      <c r="QT2" s="42"/>
      <c r="QU2" s="42"/>
      <c r="QV2" s="42"/>
      <c r="QW2" s="42"/>
      <c r="QX2" s="42"/>
      <c r="QY2" s="42"/>
      <c r="QZ2" s="42"/>
      <c r="RA2" s="42"/>
      <c r="RB2" s="42"/>
      <c r="RC2" s="42"/>
      <c r="RD2" s="42"/>
      <c r="RE2" s="42"/>
      <c r="RF2" s="42"/>
      <c r="RG2" s="42"/>
      <c r="RH2" s="42"/>
      <c r="RI2" s="42"/>
      <c r="RJ2" s="42"/>
      <c r="RK2" s="42"/>
      <c r="RL2" s="42"/>
      <c r="RM2" s="42"/>
      <c r="RN2" s="42"/>
      <c r="RO2" s="42"/>
      <c r="RP2" s="42"/>
      <c r="RQ2" s="42"/>
      <c r="RR2" s="42"/>
      <c r="RS2" s="42"/>
      <c r="RT2" s="42"/>
      <c r="RU2" s="42"/>
      <c r="RV2" s="42"/>
      <c r="RW2" s="42"/>
      <c r="RX2" s="42"/>
      <c r="RY2" s="42"/>
      <c r="RZ2" s="42"/>
      <c r="SA2" s="42"/>
      <c r="SB2" s="42"/>
      <c r="SC2" s="42"/>
      <c r="SD2" s="42"/>
      <c r="SE2" s="42"/>
      <c r="SF2" s="42"/>
      <c r="SG2" s="42"/>
      <c r="SH2" s="42"/>
      <c r="SI2" s="42"/>
      <c r="SJ2" s="42"/>
      <c r="SK2" s="42"/>
      <c r="SL2" s="42"/>
      <c r="SM2" s="42"/>
      <c r="SN2" s="42"/>
      <c r="SO2" s="42"/>
      <c r="SP2" s="42"/>
      <c r="SQ2" s="42"/>
      <c r="SR2" s="42"/>
      <c r="SS2" s="42"/>
      <c r="ST2" s="42"/>
      <c r="SU2" s="42"/>
      <c r="SV2" s="42"/>
      <c r="SW2" s="42"/>
      <c r="SX2" s="42"/>
      <c r="SY2" s="42"/>
      <c r="SZ2" s="42"/>
      <c r="TA2" s="42"/>
      <c r="TB2" s="42"/>
      <c r="TC2" s="42"/>
      <c r="TD2" s="42"/>
      <c r="TE2" s="42"/>
      <c r="TF2" s="42"/>
      <c r="TG2" s="42"/>
      <c r="TH2" s="42"/>
      <c r="TI2" s="42"/>
      <c r="TJ2" s="42"/>
      <c r="TK2" s="42"/>
      <c r="TL2" s="42"/>
      <c r="TM2" s="42"/>
      <c r="TN2" s="42"/>
      <c r="TO2" s="42"/>
      <c r="TP2" s="42"/>
      <c r="TQ2" s="42"/>
      <c r="TR2" s="42"/>
      <c r="TS2" s="42"/>
      <c r="TT2" s="42"/>
      <c r="TU2" s="42"/>
      <c r="TV2" s="42"/>
      <c r="TW2" s="42"/>
      <c r="TX2" s="42"/>
      <c r="TY2" s="42"/>
      <c r="TZ2" s="42"/>
      <c r="UA2" s="42"/>
      <c r="UB2" s="42"/>
      <c r="UC2" s="42"/>
      <c r="UD2" s="42"/>
      <c r="UE2" s="42"/>
      <c r="UF2" s="42"/>
      <c r="UG2" s="42"/>
      <c r="UH2" s="42"/>
      <c r="UI2" s="42"/>
      <c r="UJ2" s="42"/>
      <c r="UK2" s="42"/>
      <c r="UL2" s="42"/>
      <c r="UM2" s="42"/>
      <c r="UN2" s="42"/>
      <c r="UO2" s="42"/>
      <c r="UP2" s="42"/>
      <c r="UQ2" s="42"/>
      <c r="UR2" s="42"/>
      <c r="US2" s="42"/>
      <c r="UT2" s="42"/>
      <c r="UU2" s="42"/>
      <c r="UV2" s="42"/>
      <c r="UW2" s="42"/>
      <c r="UX2" s="42"/>
      <c r="UY2" s="42"/>
      <c r="UZ2" s="42"/>
      <c r="VA2" s="42"/>
      <c r="VB2" s="42"/>
      <c r="VC2" s="42"/>
      <c r="VD2" s="42"/>
      <c r="VE2" s="42"/>
      <c r="VF2" s="42"/>
      <c r="VG2" s="42"/>
      <c r="VH2" s="42"/>
      <c r="VI2" s="42"/>
      <c r="VJ2" s="42"/>
      <c r="VK2" s="42"/>
      <c r="VL2" s="42"/>
      <c r="VM2" s="42"/>
      <c r="VN2" s="42"/>
      <c r="VO2" s="42"/>
      <c r="VP2" s="42"/>
      <c r="VQ2" s="42"/>
      <c r="VR2" s="42"/>
      <c r="VS2" s="42"/>
      <c r="VT2" s="42"/>
      <c r="VU2" s="42"/>
      <c r="VV2" s="42"/>
      <c r="VW2" s="42"/>
      <c r="VX2" s="42"/>
      <c r="VY2" s="42"/>
      <c r="VZ2" s="42"/>
      <c r="WA2" s="42"/>
      <c r="WB2" s="42"/>
      <c r="WC2" s="42"/>
      <c r="WD2" s="42"/>
      <c r="WE2" s="42"/>
      <c r="WF2" s="42"/>
      <c r="WG2" s="42"/>
      <c r="WH2" s="42"/>
      <c r="WI2" s="42"/>
      <c r="WJ2" s="42"/>
      <c r="WK2" s="42"/>
      <c r="WL2" s="42"/>
      <c r="WM2" s="42"/>
      <c r="WN2" s="42"/>
      <c r="WO2" s="42"/>
      <c r="WP2" s="42"/>
      <c r="WQ2" s="42"/>
      <c r="WR2" s="42"/>
      <c r="WS2" s="42"/>
      <c r="WT2" s="42"/>
      <c r="WU2" s="42"/>
      <c r="WV2" s="42"/>
      <c r="WW2" s="42"/>
      <c r="WX2" s="42"/>
      <c r="WY2" s="42"/>
      <c r="WZ2" s="42"/>
      <c r="XA2" s="42"/>
      <c r="XB2" s="42"/>
      <c r="XC2" s="42"/>
      <c r="XD2" s="42"/>
      <c r="XE2" s="42"/>
      <c r="XF2" s="42"/>
      <c r="XG2" s="42"/>
      <c r="XH2" s="42"/>
      <c r="XI2" s="42"/>
      <c r="XJ2" s="42"/>
      <c r="XK2" s="42"/>
      <c r="XL2" s="42"/>
      <c r="XM2" s="42"/>
      <c r="XN2" s="42"/>
      <c r="XO2" s="42"/>
      <c r="XP2" s="42"/>
      <c r="XQ2" s="42"/>
      <c r="XR2" s="42"/>
      <c r="XS2" s="42"/>
      <c r="XT2" s="42"/>
      <c r="XU2" s="42"/>
      <c r="XV2" s="42"/>
      <c r="XW2" s="42"/>
      <c r="XX2" s="42"/>
      <c r="XY2" s="42"/>
      <c r="XZ2" s="42"/>
      <c r="YA2" s="42"/>
      <c r="YB2" s="42"/>
      <c r="YC2" s="42"/>
      <c r="YD2" s="42"/>
      <c r="YE2" s="42"/>
      <c r="YF2" s="42"/>
      <c r="YG2" s="42"/>
      <c r="YH2" s="42"/>
      <c r="YI2" s="42"/>
      <c r="YJ2" s="42"/>
      <c r="YK2" s="42"/>
      <c r="YL2" s="42"/>
      <c r="YM2" s="42"/>
      <c r="YN2" s="42"/>
      <c r="YO2" s="42"/>
      <c r="YP2" s="42"/>
      <c r="YQ2" s="42"/>
      <c r="YR2" s="42"/>
      <c r="YS2" s="42"/>
      <c r="YT2" s="42"/>
      <c r="YU2" s="42"/>
      <c r="YV2" s="42"/>
      <c r="YW2" s="42"/>
      <c r="YX2" s="42"/>
      <c r="YY2" s="42"/>
      <c r="YZ2" s="42"/>
      <c r="ZA2" s="42"/>
      <c r="ZB2" s="42"/>
      <c r="ZC2" s="42"/>
      <c r="ZD2" s="42"/>
      <c r="ZE2" s="42"/>
      <c r="ZF2" s="42"/>
      <c r="ZG2" s="42"/>
      <c r="ZH2" s="42"/>
      <c r="ZI2" s="42"/>
      <c r="ZJ2" s="42"/>
      <c r="ZK2" s="42"/>
      <c r="ZL2" s="42"/>
      <c r="ZM2" s="42"/>
      <c r="ZN2" s="42"/>
      <c r="ZO2" s="42"/>
      <c r="ZP2" s="42"/>
      <c r="ZQ2" s="42"/>
      <c r="ZR2" s="42"/>
      <c r="ZS2" s="42"/>
      <c r="ZT2" s="42"/>
      <c r="ZU2" s="42"/>
      <c r="ZV2" s="42"/>
      <c r="ZW2" s="42"/>
      <c r="ZX2" s="42"/>
      <c r="ZY2" s="42"/>
      <c r="ZZ2" s="42"/>
      <c r="AAA2" s="42"/>
      <c r="AAB2" s="42"/>
      <c r="AAC2" s="42"/>
      <c r="AAD2" s="42"/>
      <c r="AAE2" s="42"/>
      <c r="AAF2" s="42"/>
      <c r="AAG2" s="42"/>
      <c r="AAH2" s="42"/>
      <c r="AAI2" s="42"/>
      <c r="AAJ2" s="42"/>
      <c r="AAK2" s="42"/>
      <c r="AAL2" s="42"/>
      <c r="AAM2" s="42"/>
      <c r="AAN2" s="42"/>
      <c r="AAO2" s="42"/>
      <c r="AAP2" s="42"/>
      <c r="AAQ2" s="42"/>
      <c r="AAR2" s="42"/>
      <c r="AAS2" s="42"/>
      <c r="AAT2" s="42"/>
      <c r="AAU2" s="42"/>
      <c r="AAV2" s="42"/>
      <c r="AAW2" s="42"/>
      <c r="AAX2" s="42"/>
      <c r="AAY2" s="42"/>
      <c r="AAZ2" s="42"/>
      <c r="ABA2" s="42"/>
      <c r="ABB2" s="42"/>
      <c r="ABC2" s="42"/>
      <c r="ABD2" s="42"/>
      <c r="ABE2" s="42"/>
      <c r="ABF2" s="42"/>
      <c r="ABG2" s="42"/>
      <c r="ABH2" s="42"/>
      <c r="ABI2" s="42"/>
      <c r="ABJ2" s="42"/>
      <c r="ABK2" s="42"/>
      <c r="ABL2" s="42"/>
      <c r="ABM2" s="42"/>
      <c r="ABN2" s="42"/>
      <c r="ABO2" s="42"/>
      <c r="ABP2" s="42"/>
      <c r="ABQ2" s="42"/>
      <c r="ABR2" s="42"/>
      <c r="ABS2" s="42"/>
      <c r="ABT2" s="42"/>
      <c r="ABU2" s="42"/>
      <c r="ABV2" s="42"/>
      <c r="ABW2" s="42"/>
      <c r="ABX2" s="42"/>
      <c r="ABY2" s="42"/>
      <c r="ABZ2" s="42"/>
      <c r="ACA2" s="42"/>
      <c r="ACB2" s="42"/>
      <c r="ACC2" s="42"/>
      <c r="ACD2" s="42"/>
      <c r="ACE2" s="42"/>
      <c r="ACF2" s="42"/>
      <c r="ACG2" s="42"/>
      <c r="ACH2" s="42"/>
      <c r="ACI2" s="42"/>
      <c r="ACJ2" s="42"/>
      <c r="ACK2" s="42"/>
      <c r="ACL2" s="42"/>
      <c r="ACM2" s="42"/>
      <c r="ACN2" s="42"/>
      <c r="ACO2" s="42"/>
      <c r="ACP2" s="42"/>
      <c r="ACQ2" s="42"/>
      <c r="ACR2" s="42"/>
      <c r="ACS2" s="42"/>
      <c r="ACT2" s="42"/>
      <c r="ACU2" s="42"/>
      <c r="ACV2" s="42"/>
      <c r="ACW2" s="42"/>
      <c r="ACX2" s="42"/>
      <c r="ACY2" s="42"/>
      <c r="ACZ2" s="42"/>
      <c r="ADA2" s="42"/>
      <c r="ADB2" s="42"/>
      <c r="ADC2" s="42"/>
      <c r="ADD2" s="42"/>
      <c r="ADE2" s="42"/>
      <c r="ADF2" s="42"/>
      <c r="ADG2" s="42"/>
      <c r="ADH2" s="42"/>
      <c r="ADI2" s="42"/>
      <c r="ADJ2" s="42"/>
      <c r="ADK2" s="42"/>
      <c r="ADL2" s="42"/>
      <c r="ADM2" s="42"/>
      <c r="ADN2" s="42"/>
      <c r="ADO2" s="42"/>
      <c r="ADP2" s="42"/>
      <c r="ADQ2" s="42"/>
      <c r="ADR2" s="42"/>
      <c r="ADS2" s="42"/>
      <c r="ADT2" s="42"/>
      <c r="ADU2" s="42"/>
      <c r="ADV2" s="42"/>
      <c r="ADW2" s="42"/>
      <c r="ADX2" s="42"/>
      <c r="ADY2" s="42"/>
      <c r="ADZ2" s="42"/>
      <c r="AEA2" s="42"/>
      <c r="AEB2" s="42"/>
      <c r="AEC2" s="42"/>
      <c r="AED2" s="42"/>
      <c r="AEE2" s="42"/>
      <c r="AEF2" s="42"/>
      <c r="AEG2" s="42"/>
      <c r="AEH2" s="42"/>
      <c r="AEI2" s="42"/>
      <c r="AEJ2" s="42"/>
      <c r="AEK2" s="42"/>
      <c r="AEL2" s="42"/>
      <c r="AEM2" s="42"/>
      <c r="AEN2" s="42"/>
      <c r="AEO2" s="42"/>
      <c r="AEP2" s="42"/>
      <c r="AEQ2" s="42"/>
      <c r="AER2" s="42"/>
      <c r="AES2" s="42"/>
      <c r="AET2" s="42"/>
      <c r="AEU2" s="42"/>
      <c r="AEV2" s="42"/>
      <c r="AEW2" s="42"/>
      <c r="AEX2" s="42"/>
      <c r="AEY2" s="42"/>
      <c r="AEZ2" s="42"/>
      <c r="AFA2" s="42"/>
      <c r="AFB2" s="42"/>
      <c r="AFC2" s="42"/>
      <c r="AFD2" s="42"/>
      <c r="AFE2" s="42"/>
      <c r="AFF2" s="42"/>
      <c r="AFG2" s="42"/>
      <c r="AFH2" s="42"/>
      <c r="AFI2" s="42"/>
      <c r="AFJ2" s="42"/>
      <c r="AFK2" s="42"/>
      <c r="AFL2" s="42"/>
      <c r="AFM2" s="42"/>
      <c r="AFN2" s="42"/>
      <c r="AFO2" s="42"/>
      <c r="AFP2" s="42"/>
      <c r="AFQ2" s="42"/>
      <c r="AFR2" s="42"/>
      <c r="AFS2" s="42"/>
      <c r="AFT2" s="42"/>
      <c r="AFU2" s="42"/>
      <c r="AFV2" s="42"/>
      <c r="AFW2" s="42"/>
      <c r="AFX2" s="42"/>
      <c r="AFY2" s="42"/>
      <c r="AFZ2" s="42"/>
      <c r="AGA2" s="42"/>
      <c r="AGB2" s="42"/>
      <c r="AGC2" s="42"/>
      <c r="AGD2" s="42"/>
      <c r="AGE2" s="42"/>
      <c r="AGF2" s="42"/>
      <c r="AGG2" s="42"/>
      <c r="AGH2" s="42"/>
      <c r="AGI2" s="42"/>
      <c r="AGJ2" s="42"/>
      <c r="AGK2" s="42"/>
      <c r="AGL2" s="42"/>
      <c r="AGM2" s="42"/>
      <c r="AGN2" s="42"/>
      <c r="AGO2" s="42"/>
      <c r="AGP2" s="42"/>
      <c r="AGQ2" s="42"/>
      <c r="AGR2" s="42"/>
      <c r="AGS2" s="42"/>
      <c r="AGT2" s="42"/>
      <c r="AGU2" s="42"/>
      <c r="AGV2" s="42"/>
      <c r="AGW2" s="42"/>
      <c r="AGX2" s="42"/>
      <c r="AGY2" s="42"/>
      <c r="AGZ2" s="42"/>
      <c r="AHA2" s="42"/>
      <c r="AHB2" s="42"/>
      <c r="AHC2" s="42"/>
      <c r="AHD2" s="42"/>
      <c r="AHE2" s="42"/>
      <c r="AHF2" s="42"/>
      <c r="AHG2" s="42"/>
      <c r="AHH2" s="42"/>
      <c r="AHI2" s="42"/>
      <c r="AHJ2" s="42"/>
      <c r="AHK2" s="42"/>
      <c r="AHL2" s="42"/>
      <c r="AHM2" s="42"/>
      <c r="AHN2" s="42"/>
      <c r="AHO2" s="42"/>
      <c r="AHP2" s="42"/>
      <c r="AHQ2" s="42"/>
      <c r="AHR2" s="42"/>
      <c r="AHS2" s="42"/>
      <c r="AHT2" s="42"/>
      <c r="AHU2" s="42"/>
      <c r="AHV2" s="42"/>
      <c r="AHW2" s="42"/>
      <c r="AHX2" s="42"/>
      <c r="AHY2" s="42"/>
      <c r="AHZ2" s="42"/>
      <c r="AIA2" s="42"/>
      <c r="AIB2" s="42"/>
      <c r="AIC2" s="42"/>
      <c r="AID2" s="42"/>
      <c r="AIE2" s="42"/>
      <c r="AIF2" s="42"/>
      <c r="AIG2" s="42"/>
      <c r="AIH2" s="42"/>
      <c r="AII2" s="42"/>
      <c r="AIJ2" s="42"/>
      <c r="AIK2" s="42"/>
      <c r="AIL2" s="42"/>
      <c r="AIM2" s="42"/>
      <c r="AIN2" s="42"/>
      <c r="AIO2" s="42"/>
      <c r="AIP2" s="42"/>
      <c r="AIQ2" s="42"/>
      <c r="AIR2" s="42"/>
      <c r="AIS2" s="42"/>
      <c r="AIT2" s="42"/>
      <c r="AIU2" s="42"/>
      <c r="AIV2" s="42"/>
      <c r="AIW2" s="42"/>
      <c r="AIX2" s="42"/>
      <c r="AIY2" s="42"/>
      <c r="AIZ2" s="42"/>
      <c r="AJA2" s="42"/>
      <c r="AJB2" s="42"/>
      <c r="AJC2" s="42"/>
      <c r="AJD2" s="42"/>
      <c r="AJE2" s="42"/>
      <c r="AJF2" s="42"/>
      <c r="AJG2" s="42"/>
      <c r="AJH2" s="42"/>
      <c r="AJI2" s="42"/>
      <c r="AJJ2" s="42"/>
      <c r="AJK2" s="42"/>
      <c r="AJL2" s="42"/>
      <c r="AJM2" s="42"/>
      <c r="AJN2" s="42"/>
      <c r="AJO2" s="42"/>
      <c r="AJP2" s="42"/>
      <c r="AJQ2" s="42"/>
      <c r="AJR2" s="42"/>
      <c r="AJS2" s="42"/>
      <c r="AJT2" s="42"/>
      <c r="AJU2" s="42"/>
      <c r="AJV2" s="42"/>
      <c r="AJW2" s="42"/>
      <c r="AJX2" s="42"/>
      <c r="AJY2" s="42"/>
      <c r="AJZ2" s="42"/>
      <c r="AKA2" s="42"/>
      <c r="AKB2" s="42"/>
      <c r="AKC2" s="42"/>
      <c r="AKD2" s="42"/>
      <c r="AKE2" s="42"/>
      <c r="AKF2" s="42"/>
      <c r="AKG2" s="42"/>
      <c r="AKH2" s="42"/>
      <c r="AKI2" s="42"/>
      <c r="AKJ2" s="42"/>
      <c r="AKK2" s="42"/>
      <c r="AKL2" s="42"/>
      <c r="AKM2" s="42"/>
      <c r="AKN2" s="42"/>
      <c r="AKO2" s="42"/>
      <c r="AKP2" s="42"/>
      <c r="AKQ2" s="42"/>
      <c r="AKR2" s="42"/>
      <c r="AKS2" s="42"/>
      <c r="AKT2" s="42"/>
      <c r="AKU2" s="42"/>
      <c r="AKV2" s="42"/>
      <c r="AKW2" s="42"/>
      <c r="AKX2" s="42"/>
      <c r="AKY2" s="42"/>
      <c r="AKZ2" s="42"/>
      <c r="ALA2" s="42"/>
      <c r="ALB2" s="42"/>
      <c r="ALC2" s="42"/>
      <c r="ALD2" s="42"/>
      <c r="ALE2" s="42"/>
      <c r="ALF2" s="42"/>
      <c r="ALG2" s="42"/>
      <c r="ALH2" s="42"/>
      <c r="ALI2" s="42"/>
      <c r="ALJ2" s="42"/>
      <c r="ALK2" s="42"/>
      <c r="ALL2" s="42"/>
      <c r="ALM2" s="42"/>
      <c r="ALN2" s="42"/>
      <c r="ALO2" s="42"/>
      <c r="ALP2" s="42"/>
      <c r="ALQ2" s="42"/>
      <c r="ALR2" s="42"/>
      <c r="ALS2" s="42"/>
      <c r="ALT2" s="42"/>
      <c r="ALU2" s="42"/>
      <c r="ALV2" s="42"/>
      <c r="ALW2" s="42"/>
      <c r="ALX2" s="42"/>
      <c r="ALY2" s="42"/>
      <c r="ALZ2" s="42"/>
      <c r="AMA2" s="42"/>
      <c r="AMB2" s="42"/>
      <c r="AMC2" s="42"/>
      <c r="AMD2" s="42"/>
      <c r="AME2" s="42"/>
      <c r="AMF2" s="42"/>
      <c r="AMG2" s="42"/>
      <c r="AMH2" s="42"/>
      <c r="AMI2" s="42"/>
      <c r="AMJ2" s="42"/>
      <c r="AMK2" s="42"/>
    </row>
    <row r="3" spans="1:1025" ht="14.25">
      <c r="A3">
        <v>10</v>
      </c>
      <c r="B3">
        <v>1</v>
      </c>
      <c r="C3">
        <v>1001</v>
      </c>
      <c r="D3" s="23">
        <v>15258</v>
      </c>
    </row>
    <row r="4" spans="1:1025" ht="14.25">
      <c r="B4">
        <v>2</v>
      </c>
      <c r="C4">
        <v>1001</v>
      </c>
      <c r="D4" s="23">
        <v>20026</v>
      </c>
    </row>
    <row r="5" spans="1:1025" ht="14.25">
      <c r="B5">
        <v>3</v>
      </c>
      <c r="C5">
        <v>1001</v>
      </c>
      <c r="D5" s="23">
        <v>22887</v>
      </c>
    </row>
    <row r="6" spans="1:1025" ht="14.25">
      <c r="B6">
        <v>4</v>
      </c>
      <c r="C6">
        <v>1001</v>
      </c>
      <c r="D6" s="23">
        <v>28609</v>
      </c>
    </row>
    <row r="7" spans="1:1025" ht="14.25">
      <c r="B7">
        <v>5</v>
      </c>
      <c r="C7">
        <v>1001</v>
      </c>
      <c r="D7" s="23">
        <v>31470</v>
      </c>
    </row>
    <row r="8" spans="1:1025" ht="14.25">
      <c r="B8">
        <v>6</v>
      </c>
      <c r="C8">
        <v>1001</v>
      </c>
      <c r="D8" s="23">
        <v>34331</v>
      </c>
    </row>
    <row r="9" spans="1:1025" ht="14.25">
      <c r="A9">
        <v>20</v>
      </c>
      <c r="B9">
        <v>1</v>
      </c>
      <c r="C9">
        <v>1001</v>
      </c>
      <c r="D9" s="23">
        <v>24413</v>
      </c>
    </row>
    <row r="10" spans="1:1025" ht="14.25">
      <c r="B10">
        <v>2</v>
      </c>
      <c r="C10">
        <v>1001</v>
      </c>
      <c r="D10" s="23">
        <v>32043</v>
      </c>
    </row>
    <row r="11" spans="1:1025" ht="14.25">
      <c r="B11">
        <v>3</v>
      </c>
      <c r="C11">
        <v>1001</v>
      </c>
      <c r="D11" s="23">
        <v>36620</v>
      </c>
    </row>
    <row r="12" spans="1:1025" ht="14.25">
      <c r="B12">
        <v>4</v>
      </c>
      <c r="C12">
        <v>1001</v>
      </c>
      <c r="D12" s="23">
        <v>45775</v>
      </c>
    </row>
    <row r="13" spans="1:1025" ht="14.25">
      <c r="B13">
        <v>5</v>
      </c>
      <c r="C13">
        <v>1001</v>
      </c>
      <c r="D13" s="23">
        <v>50353</v>
      </c>
    </row>
    <row r="14" spans="1:1025" ht="14.25">
      <c r="B14">
        <v>6</v>
      </c>
      <c r="C14">
        <v>1001</v>
      </c>
      <c r="D14" s="23">
        <v>54931</v>
      </c>
    </row>
    <row r="15" spans="1:1025" ht="14.25">
      <c r="A15">
        <v>30</v>
      </c>
      <c r="B15">
        <v>1</v>
      </c>
      <c r="C15">
        <v>1001</v>
      </c>
      <c r="D15" s="23">
        <v>39062</v>
      </c>
    </row>
    <row r="16" spans="1:1025" ht="14.25">
      <c r="B16">
        <v>2</v>
      </c>
      <c r="C16">
        <v>1001</v>
      </c>
      <c r="D16" s="23">
        <v>51269</v>
      </c>
    </row>
    <row r="17" spans="1:4" ht="14.25">
      <c r="B17">
        <v>3</v>
      </c>
      <c r="C17">
        <v>1001</v>
      </c>
      <c r="D17" s="23">
        <v>58593</v>
      </c>
    </row>
    <row r="18" spans="1:4" ht="14.25">
      <c r="B18">
        <v>4</v>
      </c>
      <c r="C18">
        <v>1001</v>
      </c>
      <c r="D18" s="23">
        <v>73241</v>
      </c>
    </row>
    <row r="19" spans="1:4" ht="14.25">
      <c r="B19">
        <v>5</v>
      </c>
      <c r="C19">
        <v>1001</v>
      </c>
      <c r="D19" s="23">
        <v>80566</v>
      </c>
    </row>
    <row r="20" spans="1:4" ht="14.25">
      <c r="B20">
        <v>6</v>
      </c>
      <c r="C20">
        <v>1001</v>
      </c>
      <c r="D20" s="23">
        <v>87890</v>
      </c>
    </row>
    <row r="21" spans="1:4" ht="14.25">
      <c r="A21">
        <v>40</v>
      </c>
      <c r="B21">
        <v>1</v>
      </c>
      <c r="C21">
        <v>1001</v>
      </c>
      <c r="D21" s="23">
        <v>62500</v>
      </c>
    </row>
    <row r="22" spans="1:4" ht="14.25">
      <c r="B22">
        <v>2</v>
      </c>
      <c r="C22">
        <v>1001</v>
      </c>
      <c r="D22" s="23">
        <v>82031</v>
      </c>
    </row>
    <row r="23" spans="1:4" ht="14.25">
      <c r="B23">
        <v>3</v>
      </c>
      <c r="C23">
        <v>1001</v>
      </c>
      <c r="D23" s="23">
        <v>93750</v>
      </c>
    </row>
    <row r="24" spans="1:4" ht="14.25">
      <c r="B24">
        <v>4</v>
      </c>
      <c r="C24">
        <v>1001</v>
      </c>
      <c r="D24" s="23">
        <v>117187</v>
      </c>
    </row>
    <row r="25" spans="1:4" ht="14.25">
      <c r="B25">
        <v>5</v>
      </c>
      <c r="C25">
        <v>1001</v>
      </c>
      <c r="D25" s="23">
        <v>128906</v>
      </c>
    </row>
    <row r="26" spans="1:4" ht="14.25">
      <c r="B26">
        <v>6</v>
      </c>
      <c r="C26">
        <v>1001</v>
      </c>
      <c r="D26" s="23">
        <v>140625</v>
      </c>
    </row>
    <row r="27" spans="1:4" ht="14.25">
      <c r="A27">
        <v>50</v>
      </c>
      <c r="B27">
        <v>1</v>
      </c>
      <c r="C27">
        <v>1001</v>
      </c>
      <c r="D27" s="23">
        <v>100000</v>
      </c>
    </row>
    <row r="28" spans="1:4" ht="14.25">
      <c r="B28">
        <v>2</v>
      </c>
      <c r="C28">
        <v>1001</v>
      </c>
      <c r="D28" s="23">
        <v>131250</v>
      </c>
    </row>
    <row r="29" spans="1:4" ht="14.25">
      <c r="B29">
        <v>3</v>
      </c>
      <c r="C29">
        <v>1001</v>
      </c>
      <c r="D29" s="23">
        <v>150000</v>
      </c>
    </row>
    <row r="30" spans="1:4" ht="14.25">
      <c r="B30">
        <v>4</v>
      </c>
      <c r="C30">
        <v>1001</v>
      </c>
      <c r="D30" s="23">
        <v>187500</v>
      </c>
    </row>
    <row r="31" spans="1:4" ht="14.25">
      <c r="B31">
        <v>5</v>
      </c>
      <c r="C31">
        <v>1001</v>
      </c>
      <c r="D31" s="23">
        <v>206250</v>
      </c>
    </row>
    <row r="32" spans="1:4" ht="14.25">
      <c r="B32">
        <v>6</v>
      </c>
      <c r="C32">
        <v>1001</v>
      </c>
      <c r="D32" s="23">
        <v>225000</v>
      </c>
    </row>
    <row r="33" spans="1:4" ht="14.25">
      <c r="A33">
        <v>60</v>
      </c>
      <c r="B33">
        <v>1</v>
      </c>
      <c r="C33">
        <v>1001</v>
      </c>
      <c r="D33" s="23">
        <v>160000</v>
      </c>
    </row>
    <row r="34" spans="1:4" ht="14.25">
      <c r="B34">
        <v>2</v>
      </c>
      <c r="C34">
        <v>1001</v>
      </c>
      <c r="D34" s="23">
        <v>210000</v>
      </c>
    </row>
    <row r="35" spans="1:4" ht="14.25">
      <c r="B35">
        <v>3</v>
      </c>
      <c r="C35">
        <v>1001</v>
      </c>
      <c r="D35" s="23">
        <v>240000</v>
      </c>
    </row>
    <row r="36" spans="1:4" ht="14.25">
      <c r="B36">
        <v>4</v>
      </c>
      <c r="C36">
        <v>1001</v>
      </c>
      <c r="D36" s="23">
        <v>300000</v>
      </c>
    </row>
    <row r="37" spans="1:4" ht="14.25">
      <c r="B37">
        <v>5</v>
      </c>
      <c r="C37">
        <v>1001</v>
      </c>
      <c r="D37" s="23">
        <v>330000</v>
      </c>
    </row>
    <row r="38" spans="1:4" ht="14.25">
      <c r="B38">
        <v>6</v>
      </c>
      <c r="C38">
        <v>1001</v>
      </c>
      <c r="D38" s="23">
        <v>360000</v>
      </c>
    </row>
  </sheetData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N173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G9" sqref="G9"/>
    </sheetView>
  </sheetViews>
  <sheetFormatPr defaultColWidth="8.875" defaultRowHeight="13.5"/>
  <cols>
    <col min="1" max="1" width="8.875" style="1"/>
    <col min="2" max="2" width="18.625" style="1" bestFit="1" customWidth="1"/>
    <col min="3" max="3" width="11.625" style="1" bestFit="1" customWidth="1"/>
    <col min="4" max="4" width="5.5" style="1" bestFit="1" customWidth="1"/>
    <col min="5" max="5" width="7.125" style="1" customWidth="1"/>
    <col min="6" max="6" width="15.625" style="1" bestFit="1" customWidth="1"/>
    <col min="7" max="7" width="47.375" style="1" bestFit="1" customWidth="1"/>
    <col min="8" max="8" width="21.625" style="1" bestFit="1" customWidth="1"/>
    <col min="9" max="9" width="8.875" style="1"/>
    <col min="10" max="10" width="8.125" style="1" customWidth="1"/>
    <col min="11" max="11" width="11.875" style="1" customWidth="1"/>
    <col min="12" max="12" width="8.875" style="1" customWidth="1"/>
    <col min="13" max="16384" width="8.875" style="1"/>
  </cols>
  <sheetData>
    <row r="1" spans="1:14">
      <c r="A1" s="1" t="s">
        <v>1533</v>
      </c>
      <c r="B1" s="1" t="s">
        <v>1534</v>
      </c>
      <c r="C1" s="1" t="s">
        <v>1535</v>
      </c>
      <c r="D1" s="1" t="s">
        <v>1536</v>
      </c>
      <c r="E1" s="1" t="s">
        <v>1537</v>
      </c>
      <c r="G1" s="1" t="s">
        <v>1538</v>
      </c>
      <c r="H1" s="1" t="s">
        <v>1539</v>
      </c>
    </row>
    <row r="2" spans="1:14">
      <c r="A2" s="1" t="s">
        <v>6169</v>
      </c>
      <c r="B2" s="1" t="s">
        <v>0</v>
      </c>
      <c r="C2" s="1" t="s">
        <v>296</v>
      </c>
      <c r="D2" s="1" t="s">
        <v>10</v>
      </c>
      <c r="E2" s="1" t="s">
        <v>1509</v>
      </c>
      <c r="F2" s="1" t="s">
        <v>1755</v>
      </c>
      <c r="G2" s="1" t="s">
        <v>11</v>
      </c>
      <c r="H2" s="17" t="s">
        <v>12</v>
      </c>
      <c r="I2" t="s">
        <v>1494</v>
      </c>
      <c r="J2" t="s">
        <v>1540</v>
      </c>
      <c r="K2" t="s">
        <v>1494</v>
      </c>
      <c r="L2" t="s">
        <v>1540</v>
      </c>
      <c r="M2" t="s">
        <v>1494</v>
      </c>
      <c r="N2" t="s">
        <v>1540</v>
      </c>
    </row>
    <row r="3" spans="1:14">
      <c r="A3" s="1">
        <v>24000</v>
      </c>
      <c r="B3" s="1" t="s">
        <v>7188</v>
      </c>
      <c r="C3" s="1" t="s">
        <v>7189</v>
      </c>
      <c r="D3" s="1">
        <v>3</v>
      </c>
      <c r="E3" s="1">
        <v>100</v>
      </c>
      <c r="G3" s="1" t="s">
        <v>7190</v>
      </c>
      <c r="H3" s="17"/>
      <c r="I3"/>
      <c r="J3"/>
      <c r="K3"/>
      <c r="L3"/>
      <c r="M3"/>
      <c r="N3"/>
    </row>
    <row r="4" spans="1:14">
      <c r="A4" s="1">
        <v>24001</v>
      </c>
      <c r="B4" s="62" t="s">
        <v>330</v>
      </c>
      <c r="C4" s="1" t="s">
        <v>1866</v>
      </c>
      <c r="D4" s="1">
        <v>1</v>
      </c>
      <c r="E4" s="1">
        <v>20</v>
      </c>
      <c r="F4" s="1">
        <v>1</v>
      </c>
      <c r="G4" s="1" t="s">
        <v>7167</v>
      </c>
      <c r="I4" s="1">
        <v>3</v>
      </c>
      <c r="J4" s="1">
        <v>1</v>
      </c>
    </row>
    <row r="5" spans="1:14">
      <c r="A5" s="1">
        <v>24002</v>
      </c>
      <c r="B5" s="63" t="s">
        <v>331</v>
      </c>
      <c r="C5" s="1" t="s">
        <v>1867</v>
      </c>
      <c r="D5" s="1">
        <v>2</v>
      </c>
      <c r="E5" s="1">
        <v>50</v>
      </c>
      <c r="F5" s="1">
        <v>2</v>
      </c>
      <c r="G5" s="1" t="s">
        <v>7168</v>
      </c>
      <c r="I5" s="1">
        <v>3</v>
      </c>
      <c r="J5" s="1">
        <v>2</v>
      </c>
    </row>
    <row r="6" spans="1:14">
      <c r="A6" s="1">
        <v>24003</v>
      </c>
      <c r="B6" s="19" t="s">
        <v>333</v>
      </c>
      <c r="C6" s="1" t="s">
        <v>1869</v>
      </c>
      <c r="D6" s="1">
        <v>3</v>
      </c>
      <c r="E6" s="1">
        <v>50</v>
      </c>
      <c r="F6" s="1">
        <v>4</v>
      </c>
      <c r="G6" s="1" t="s">
        <v>7169</v>
      </c>
      <c r="I6" s="1">
        <v>3</v>
      </c>
      <c r="J6" s="1">
        <v>3</v>
      </c>
    </row>
    <row r="7" spans="1:14">
      <c r="A7" s="1">
        <v>24004</v>
      </c>
      <c r="B7" s="20" t="s">
        <v>2852</v>
      </c>
      <c r="C7" s="65" t="s">
        <v>1956</v>
      </c>
      <c r="D7" s="1">
        <v>4</v>
      </c>
      <c r="E7" s="1">
        <v>20</v>
      </c>
      <c r="F7" s="1">
        <v>5</v>
      </c>
      <c r="G7" s="1" t="s">
        <v>7170</v>
      </c>
      <c r="I7" s="1">
        <v>3</v>
      </c>
      <c r="J7" s="1">
        <v>4</v>
      </c>
    </row>
    <row r="8" spans="1:14">
      <c r="A8" s="1">
        <v>24005</v>
      </c>
      <c r="B8" s="21" t="s">
        <v>2851</v>
      </c>
      <c r="C8" s="1" t="s">
        <v>1870</v>
      </c>
      <c r="D8" s="1">
        <v>5</v>
      </c>
      <c r="E8" s="1">
        <v>50</v>
      </c>
      <c r="F8" s="1">
        <v>10</v>
      </c>
      <c r="G8" s="1" t="s">
        <v>7171</v>
      </c>
      <c r="I8" s="1">
        <v>3</v>
      </c>
      <c r="J8" s="1">
        <v>5</v>
      </c>
    </row>
    <row r="9" spans="1:14">
      <c r="A9" s="1">
        <v>24006</v>
      </c>
      <c r="B9" s="20" t="s">
        <v>4323</v>
      </c>
      <c r="C9" s="1" t="s">
        <v>4514</v>
      </c>
      <c r="D9" s="1">
        <v>4</v>
      </c>
      <c r="E9" s="1">
        <v>50</v>
      </c>
      <c r="G9" s="1" t="s">
        <v>4325</v>
      </c>
    </row>
    <row r="10" spans="1:14">
      <c r="A10" s="1">
        <v>24007</v>
      </c>
      <c r="B10" s="80" t="s">
        <v>4324</v>
      </c>
      <c r="C10" s="1" t="s">
        <v>4515</v>
      </c>
      <c r="D10" s="1">
        <v>4</v>
      </c>
      <c r="E10" s="1">
        <v>50</v>
      </c>
      <c r="G10" s="1" t="s">
        <v>6491</v>
      </c>
    </row>
    <row r="11" spans="1:14">
      <c r="A11" s="68">
        <v>24008</v>
      </c>
      <c r="B11" s="61" t="s">
        <v>7076</v>
      </c>
      <c r="C11" s="1" t="s">
        <v>6730</v>
      </c>
      <c r="D11" s="1">
        <v>6</v>
      </c>
      <c r="E11" s="1">
        <v>1000</v>
      </c>
      <c r="G11" s="1" t="s">
        <v>7154</v>
      </c>
    </row>
    <row r="12" spans="1:14">
      <c r="A12" s="1">
        <v>24010</v>
      </c>
      <c r="B12" s="22" t="s">
        <v>2369</v>
      </c>
      <c r="C12" s="64" t="s">
        <v>1906</v>
      </c>
      <c r="D12" s="1">
        <v>6</v>
      </c>
      <c r="E12" s="1">
        <v>99999</v>
      </c>
      <c r="G12" s="1" t="s">
        <v>2370</v>
      </c>
    </row>
    <row r="13" spans="1:14">
      <c r="A13" s="1">
        <v>24011</v>
      </c>
      <c r="B13" s="21" t="s">
        <v>2813</v>
      </c>
      <c r="C13" s="64" t="s">
        <v>4398</v>
      </c>
      <c r="D13" s="1">
        <v>5</v>
      </c>
      <c r="E13" s="1">
        <v>10000</v>
      </c>
      <c r="G13" s="1" t="s">
        <v>2814</v>
      </c>
    </row>
    <row r="14" spans="1:14">
      <c r="A14" s="37">
        <v>24013</v>
      </c>
      <c r="B14" s="22" t="s">
        <v>4368</v>
      </c>
      <c r="C14" s="86" t="s">
        <v>4369</v>
      </c>
      <c r="D14" s="37">
        <v>6</v>
      </c>
      <c r="E14" s="1">
        <v>99999</v>
      </c>
      <c r="G14" s="37" t="s">
        <v>4370</v>
      </c>
    </row>
    <row r="15" spans="1:14">
      <c r="A15" s="37">
        <v>24014</v>
      </c>
      <c r="B15" s="20" t="s">
        <v>5805</v>
      </c>
      <c r="C15" s="86" t="s">
        <v>5806</v>
      </c>
      <c r="D15" s="37">
        <v>4</v>
      </c>
      <c r="E15" s="1">
        <v>500</v>
      </c>
      <c r="G15" s="37" t="s">
        <v>6368</v>
      </c>
    </row>
    <row r="16" spans="1:14">
      <c r="A16" s="37">
        <v>24015</v>
      </c>
      <c r="B16" s="21" t="s">
        <v>5810</v>
      </c>
      <c r="C16" s="86" t="s">
        <v>5807</v>
      </c>
      <c r="D16" s="37">
        <v>5</v>
      </c>
      <c r="E16" s="1">
        <v>1000</v>
      </c>
      <c r="G16" s="37" t="s">
        <v>6369</v>
      </c>
    </row>
    <row r="17" spans="1:7" ht="14.25">
      <c r="A17" s="37">
        <v>24016</v>
      </c>
      <c r="B17" s="131" t="s">
        <v>5817</v>
      </c>
      <c r="C17" s="86" t="s">
        <v>5823</v>
      </c>
      <c r="D17" s="37">
        <v>6</v>
      </c>
      <c r="E17" s="1">
        <v>9999</v>
      </c>
      <c r="G17" s="37" t="s">
        <v>5820</v>
      </c>
    </row>
    <row r="18" spans="1:7" ht="14.25">
      <c r="A18" s="37">
        <v>24017</v>
      </c>
      <c r="B18" s="131" t="s">
        <v>5818</v>
      </c>
      <c r="C18" s="86" t="s">
        <v>5812</v>
      </c>
      <c r="D18" s="37">
        <v>6</v>
      </c>
      <c r="E18" s="1">
        <v>9999</v>
      </c>
      <c r="G18" s="37" t="s">
        <v>5821</v>
      </c>
    </row>
    <row r="19" spans="1:7" ht="14.25">
      <c r="A19" s="37">
        <v>24018</v>
      </c>
      <c r="B19" s="131" t="s">
        <v>5819</v>
      </c>
      <c r="C19" s="86" t="s">
        <v>5824</v>
      </c>
      <c r="D19" s="37">
        <v>6</v>
      </c>
      <c r="E19" s="1">
        <v>9999</v>
      </c>
      <c r="G19" s="37" t="s">
        <v>5822</v>
      </c>
    </row>
    <row r="20" spans="1:7">
      <c r="A20" s="37">
        <v>24019</v>
      </c>
      <c r="B20" s="132" t="s">
        <v>5826</v>
      </c>
      <c r="C20" s="86" t="s">
        <v>5828</v>
      </c>
      <c r="D20" s="37">
        <v>5</v>
      </c>
      <c r="E20" s="1">
        <v>10000</v>
      </c>
      <c r="G20" s="37" t="s">
        <v>5827</v>
      </c>
    </row>
    <row r="21" spans="1:7">
      <c r="A21" s="37">
        <v>24020</v>
      </c>
      <c r="B21" s="132" t="s">
        <v>6454</v>
      </c>
      <c r="C21" s="86" t="s">
        <v>6414</v>
      </c>
      <c r="D21" s="37">
        <v>5</v>
      </c>
      <c r="E21" s="1">
        <v>1000</v>
      </c>
      <c r="G21" s="37" t="s">
        <v>6452</v>
      </c>
    </row>
    <row r="22" spans="1:7">
      <c r="A22" s="37">
        <v>24021</v>
      </c>
      <c r="B22" s="132" t="s">
        <v>6453</v>
      </c>
      <c r="C22" s="86" t="s">
        <v>6415</v>
      </c>
      <c r="D22" s="37">
        <v>5</v>
      </c>
      <c r="E22" s="1">
        <v>1000</v>
      </c>
      <c r="G22" s="37" t="s">
        <v>6452</v>
      </c>
    </row>
    <row r="23" spans="1:7">
      <c r="A23" s="37">
        <v>24022</v>
      </c>
      <c r="B23" s="132" t="s">
        <v>6537</v>
      </c>
      <c r="C23" s="86" t="s">
        <v>6544</v>
      </c>
      <c r="D23" s="37">
        <v>6</v>
      </c>
      <c r="E23" s="1">
        <v>5000</v>
      </c>
      <c r="G23" s="1" t="s">
        <v>6552</v>
      </c>
    </row>
    <row r="24" spans="1:7">
      <c r="A24" s="37">
        <v>24023</v>
      </c>
      <c r="B24" s="132" t="s">
        <v>6539</v>
      </c>
      <c r="C24" s="86" t="s">
        <v>6542</v>
      </c>
      <c r="D24" s="37">
        <v>6</v>
      </c>
      <c r="E24" s="1">
        <v>10000</v>
      </c>
      <c r="G24" s="1" t="s">
        <v>6553</v>
      </c>
    </row>
    <row r="25" spans="1:7">
      <c r="A25" s="37">
        <v>24024</v>
      </c>
      <c r="B25" s="132" t="s">
        <v>6538</v>
      </c>
      <c r="C25" s="86" t="s">
        <v>6543</v>
      </c>
      <c r="D25" s="37">
        <v>6</v>
      </c>
      <c r="E25" s="1">
        <v>10000</v>
      </c>
      <c r="G25" s="1" t="s">
        <v>6553</v>
      </c>
    </row>
    <row r="26" spans="1:7">
      <c r="A26" s="37">
        <v>24025</v>
      </c>
      <c r="B26" s="1" t="s">
        <v>6731</v>
      </c>
      <c r="C26" s="1" t="s">
        <v>6729</v>
      </c>
      <c r="D26" s="1">
        <v>4</v>
      </c>
      <c r="E26" s="1">
        <v>100</v>
      </c>
      <c r="G26" s="1" t="s">
        <v>6733</v>
      </c>
    </row>
    <row r="27" spans="1:7">
      <c r="A27" s="37">
        <v>24026</v>
      </c>
      <c r="B27" s="1" t="s">
        <v>6732</v>
      </c>
      <c r="C27" s="1" t="s">
        <v>6730</v>
      </c>
      <c r="D27" s="1">
        <v>5</v>
      </c>
      <c r="E27" s="1">
        <v>500</v>
      </c>
      <c r="G27" s="1" t="s">
        <v>6734</v>
      </c>
    </row>
    <row r="28" spans="1:7">
      <c r="A28" s="37">
        <v>24027</v>
      </c>
      <c r="B28" s="1" t="s">
        <v>6790</v>
      </c>
      <c r="C28" s="1" t="s">
        <v>6792</v>
      </c>
      <c r="D28" s="1">
        <v>3</v>
      </c>
      <c r="E28" s="1">
        <v>100</v>
      </c>
      <c r="G28" s="37" t="s">
        <v>6796</v>
      </c>
    </row>
    <row r="29" spans="1:7">
      <c r="A29" s="37">
        <v>24028</v>
      </c>
      <c r="B29" s="1" t="s">
        <v>6791</v>
      </c>
      <c r="C29" s="1" t="s">
        <v>6793</v>
      </c>
      <c r="D29" s="1">
        <v>6</v>
      </c>
      <c r="E29" s="1">
        <v>1000</v>
      </c>
      <c r="G29" s="37" t="s">
        <v>6795</v>
      </c>
    </row>
    <row r="30" spans="1:7">
      <c r="A30" s="37">
        <v>24029</v>
      </c>
      <c r="B30" s="1" t="s">
        <v>6826</v>
      </c>
      <c r="C30" s="1" t="s">
        <v>6839</v>
      </c>
      <c r="D30" s="1">
        <v>6</v>
      </c>
      <c r="E30" s="1">
        <v>1000</v>
      </c>
      <c r="G30" s="37" t="s">
        <v>6874</v>
      </c>
    </row>
    <row r="31" spans="1:7">
      <c r="A31" s="37">
        <v>24030</v>
      </c>
      <c r="B31" s="1" t="s">
        <v>6827</v>
      </c>
      <c r="C31" s="1" t="s">
        <v>6838</v>
      </c>
      <c r="D31" s="1">
        <v>6</v>
      </c>
      <c r="E31" s="1">
        <v>1000</v>
      </c>
      <c r="G31" s="37" t="s">
        <v>6875</v>
      </c>
    </row>
    <row r="32" spans="1:7">
      <c r="A32" s="37">
        <v>24031</v>
      </c>
      <c r="B32" s="1" t="s">
        <v>6873</v>
      </c>
      <c r="C32" s="1" t="s">
        <v>6832</v>
      </c>
      <c r="D32" s="1">
        <v>5</v>
      </c>
      <c r="E32" s="1">
        <v>500</v>
      </c>
      <c r="G32" s="37" t="s">
        <v>6876</v>
      </c>
    </row>
    <row r="33" spans="1:7">
      <c r="A33" s="37">
        <v>24032</v>
      </c>
      <c r="B33" s="1" t="s">
        <v>6828</v>
      </c>
      <c r="C33" s="1" t="s">
        <v>6833</v>
      </c>
      <c r="D33" s="1">
        <v>5</v>
      </c>
      <c r="E33" s="1">
        <v>500</v>
      </c>
      <c r="G33" s="37" t="s">
        <v>6878</v>
      </c>
    </row>
    <row r="34" spans="1:7">
      <c r="A34" s="37">
        <v>24033</v>
      </c>
      <c r="B34" s="1" t="s">
        <v>6901</v>
      </c>
      <c r="C34" s="1" t="s">
        <v>6834</v>
      </c>
      <c r="D34" s="1">
        <v>5</v>
      </c>
      <c r="E34" s="1">
        <v>500</v>
      </c>
      <c r="G34" s="37" t="s">
        <v>6877</v>
      </c>
    </row>
    <row r="35" spans="1:7">
      <c r="A35" s="37">
        <v>24034</v>
      </c>
      <c r="B35" s="1" t="s">
        <v>6829</v>
      </c>
      <c r="C35" s="1" t="s">
        <v>6835</v>
      </c>
      <c r="D35" s="1">
        <v>4</v>
      </c>
      <c r="E35" s="1">
        <v>100</v>
      </c>
      <c r="G35" s="37" t="s">
        <v>6876</v>
      </c>
    </row>
    <row r="36" spans="1:7">
      <c r="A36" s="37">
        <v>24035</v>
      </c>
      <c r="B36" s="1" t="s">
        <v>6830</v>
      </c>
      <c r="C36" s="1" t="s">
        <v>6836</v>
      </c>
      <c r="D36" s="1">
        <v>4</v>
      </c>
      <c r="E36" s="1">
        <v>100</v>
      </c>
      <c r="G36" s="37" t="s">
        <v>6878</v>
      </c>
    </row>
    <row r="37" spans="1:7">
      <c r="A37" s="37">
        <v>24036</v>
      </c>
      <c r="B37" s="1" t="s">
        <v>6831</v>
      </c>
      <c r="C37" s="1" t="s">
        <v>6837</v>
      </c>
      <c r="D37" s="1">
        <v>4</v>
      </c>
      <c r="E37" s="1">
        <v>100</v>
      </c>
      <c r="G37" s="37" t="s">
        <v>6877</v>
      </c>
    </row>
    <row r="38" spans="1:7">
      <c r="A38" s="1">
        <v>24101</v>
      </c>
      <c r="B38" s="19" t="s">
        <v>1907</v>
      </c>
      <c r="C38" s="64" t="s">
        <v>1908</v>
      </c>
      <c r="D38" s="1">
        <v>3</v>
      </c>
      <c r="E38" s="1">
        <v>100</v>
      </c>
      <c r="G38" s="1" t="s">
        <v>4413</v>
      </c>
    </row>
    <row r="39" spans="1:7">
      <c r="A39" s="1">
        <v>24102</v>
      </c>
      <c r="B39" s="20" t="s">
        <v>1926</v>
      </c>
      <c r="C39" s="64" t="s">
        <v>1909</v>
      </c>
      <c r="D39" s="1">
        <v>4</v>
      </c>
      <c r="E39" s="1">
        <v>200</v>
      </c>
      <c r="G39" s="1" t="s">
        <v>4412</v>
      </c>
    </row>
    <row r="40" spans="1:7">
      <c r="A40" s="1">
        <v>24103</v>
      </c>
      <c r="B40" s="21" t="s">
        <v>4414</v>
      </c>
      <c r="C40" s="64" t="s">
        <v>1910</v>
      </c>
      <c r="D40" s="1">
        <v>5</v>
      </c>
      <c r="E40" s="1">
        <v>300</v>
      </c>
      <c r="G40" s="1" t="s">
        <v>4415</v>
      </c>
    </row>
    <row r="41" spans="1:7">
      <c r="A41" s="1">
        <v>24104</v>
      </c>
      <c r="B41" s="22" t="s">
        <v>1927</v>
      </c>
      <c r="C41" s="64" t="s">
        <v>1911</v>
      </c>
      <c r="D41" s="1">
        <v>6</v>
      </c>
      <c r="E41" s="1">
        <v>400</v>
      </c>
      <c r="G41" s="1" t="s">
        <v>4416</v>
      </c>
    </row>
    <row r="42" spans="1:7">
      <c r="A42" s="1">
        <v>24105</v>
      </c>
      <c r="B42" s="22" t="s">
        <v>1928</v>
      </c>
      <c r="C42" s="64" t="s">
        <v>1912</v>
      </c>
      <c r="D42" s="1">
        <v>6</v>
      </c>
      <c r="E42" s="1">
        <v>500</v>
      </c>
      <c r="G42" s="1" t="s">
        <v>4417</v>
      </c>
    </row>
    <row r="43" spans="1:7">
      <c r="A43" s="1">
        <v>24201</v>
      </c>
      <c r="B43" s="21" t="s">
        <v>6646</v>
      </c>
      <c r="C43" s="64" t="s">
        <v>6647</v>
      </c>
      <c r="D43" s="1">
        <v>5</v>
      </c>
      <c r="E43" s="1">
        <v>100</v>
      </c>
      <c r="G43" s="1" t="s">
        <v>6679</v>
      </c>
    </row>
    <row r="44" spans="1:7">
      <c r="A44" s="1">
        <v>24301</v>
      </c>
      <c r="B44" s="21" t="s">
        <v>6648</v>
      </c>
      <c r="C44" s="64" t="s">
        <v>6693</v>
      </c>
      <c r="D44" s="1">
        <v>4</v>
      </c>
      <c r="E44" s="1">
        <v>100</v>
      </c>
      <c r="G44" s="1" t="s">
        <v>6683</v>
      </c>
    </row>
    <row r="45" spans="1:7">
      <c r="A45" s="1">
        <v>24302</v>
      </c>
      <c r="B45" s="21" t="s">
        <v>6649</v>
      </c>
      <c r="C45" s="64" t="s">
        <v>6663</v>
      </c>
      <c r="D45" s="1">
        <v>5</v>
      </c>
      <c r="E45" s="1">
        <v>200</v>
      </c>
      <c r="G45" s="1" t="s">
        <v>6684</v>
      </c>
    </row>
    <row r="46" spans="1:7">
      <c r="A46" s="1">
        <v>24303</v>
      </c>
      <c r="B46" s="21" t="s">
        <v>6650</v>
      </c>
      <c r="C46" s="64" t="s">
        <v>6664</v>
      </c>
      <c r="D46" s="1">
        <v>6</v>
      </c>
      <c r="E46" s="1">
        <v>300</v>
      </c>
      <c r="G46" s="1" t="s">
        <v>6685</v>
      </c>
    </row>
    <row r="47" spans="1:7">
      <c r="A47" s="1">
        <v>24304</v>
      </c>
      <c r="B47" s="21" t="s">
        <v>6651</v>
      </c>
      <c r="C47" s="64" t="s">
        <v>6694</v>
      </c>
      <c r="D47" s="1">
        <v>4</v>
      </c>
      <c r="E47" s="1">
        <v>100</v>
      </c>
      <c r="G47" s="1" t="s">
        <v>6680</v>
      </c>
    </row>
    <row r="48" spans="1:7">
      <c r="A48" s="1">
        <v>24305</v>
      </c>
      <c r="B48" s="21" t="s">
        <v>6652</v>
      </c>
      <c r="C48" s="64" t="s">
        <v>6665</v>
      </c>
      <c r="D48" s="1">
        <v>5</v>
      </c>
      <c r="E48" s="1">
        <v>200</v>
      </c>
      <c r="G48" s="1" t="s">
        <v>6681</v>
      </c>
    </row>
    <row r="49" spans="1:10">
      <c r="A49" s="1">
        <v>24306</v>
      </c>
      <c r="B49" s="21" t="s">
        <v>6653</v>
      </c>
      <c r="C49" s="64" t="s">
        <v>6666</v>
      </c>
      <c r="D49" s="1">
        <v>6</v>
      </c>
      <c r="E49" s="1">
        <v>300</v>
      </c>
      <c r="G49" s="1" t="s">
        <v>6682</v>
      </c>
    </row>
    <row r="50" spans="1:10">
      <c r="A50" s="1">
        <v>24307</v>
      </c>
      <c r="B50" s="21" t="s">
        <v>6654</v>
      </c>
      <c r="C50" s="64" t="s">
        <v>6695</v>
      </c>
      <c r="D50" s="1">
        <v>4</v>
      </c>
      <c r="E50" s="1">
        <v>100</v>
      </c>
      <c r="G50" s="1" t="s">
        <v>6690</v>
      </c>
    </row>
    <row r="51" spans="1:10">
      <c r="A51" s="1">
        <v>24308</v>
      </c>
      <c r="B51" s="21" t="s">
        <v>6655</v>
      </c>
      <c r="C51" s="64" t="s">
        <v>6667</v>
      </c>
      <c r="D51" s="1">
        <v>5</v>
      </c>
      <c r="E51" s="1">
        <v>200</v>
      </c>
      <c r="G51" s="1" t="s">
        <v>6691</v>
      </c>
    </row>
    <row r="52" spans="1:10">
      <c r="A52" s="1">
        <v>24309</v>
      </c>
      <c r="B52" s="21" t="s">
        <v>6656</v>
      </c>
      <c r="C52" s="64" t="s">
        <v>6668</v>
      </c>
      <c r="D52" s="1">
        <v>6</v>
      </c>
      <c r="E52" s="1">
        <v>300</v>
      </c>
      <c r="G52" s="1" t="s">
        <v>6692</v>
      </c>
    </row>
    <row r="53" spans="1:10">
      <c r="A53" s="1">
        <v>24310</v>
      </c>
      <c r="B53" s="21" t="s">
        <v>6657</v>
      </c>
      <c r="C53" s="64" t="s">
        <v>6696</v>
      </c>
      <c r="D53" s="1">
        <v>4</v>
      </c>
      <c r="E53" s="1">
        <v>100</v>
      </c>
      <c r="G53" s="1" t="s">
        <v>6698</v>
      </c>
    </row>
    <row r="54" spans="1:10">
      <c r="A54" s="1">
        <v>24311</v>
      </c>
      <c r="B54" s="21" t="s">
        <v>6658</v>
      </c>
      <c r="C54" s="64" t="s">
        <v>6669</v>
      </c>
      <c r="D54" s="1">
        <v>5</v>
      </c>
      <c r="E54" s="1">
        <v>200</v>
      </c>
      <c r="G54" s="1" t="s">
        <v>6699</v>
      </c>
    </row>
    <row r="55" spans="1:10">
      <c r="A55" s="1">
        <v>24312</v>
      </c>
      <c r="B55" s="21" t="s">
        <v>6659</v>
      </c>
      <c r="C55" s="64" t="s">
        <v>6670</v>
      </c>
      <c r="D55" s="1">
        <v>6</v>
      </c>
      <c r="E55" s="1">
        <v>300</v>
      </c>
      <c r="G55" s="1" t="s">
        <v>6700</v>
      </c>
    </row>
    <row r="56" spans="1:10">
      <c r="A56" s="1">
        <v>24313</v>
      </c>
      <c r="B56" s="21" t="s">
        <v>6660</v>
      </c>
      <c r="C56" s="64" t="s">
        <v>6697</v>
      </c>
      <c r="D56" s="1">
        <v>4</v>
      </c>
      <c r="E56" s="1">
        <v>100</v>
      </c>
      <c r="G56" s="1" t="s">
        <v>6687</v>
      </c>
    </row>
    <row r="57" spans="1:10">
      <c r="A57" s="1">
        <v>24314</v>
      </c>
      <c r="B57" s="21" t="s">
        <v>6661</v>
      </c>
      <c r="C57" s="64" t="s">
        <v>6671</v>
      </c>
      <c r="D57" s="1">
        <v>5</v>
      </c>
      <c r="E57" s="1">
        <v>200</v>
      </c>
      <c r="G57" s="1" t="s">
        <v>6688</v>
      </c>
    </row>
    <row r="58" spans="1:10">
      <c r="A58" s="1">
        <v>24315</v>
      </c>
      <c r="B58" s="21" t="s">
        <v>6662</v>
      </c>
      <c r="C58" s="64" t="s">
        <v>6672</v>
      </c>
      <c r="D58" s="1">
        <v>6</v>
      </c>
      <c r="E58" s="1">
        <v>300</v>
      </c>
      <c r="G58" s="1" t="s">
        <v>6689</v>
      </c>
    </row>
    <row r="59" spans="1:10">
      <c r="A59" s="2">
        <v>25101</v>
      </c>
      <c r="B59" s="1" t="s">
        <v>359</v>
      </c>
      <c r="C59" s="1" t="s">
        <v>1836</v>
      </c>
      <c r="D59" s="1">
        <v>1</v>
      </c>
      <c r="E59" s="1">
        <v>50</v>
      </c>
      <c r="F59" s="1">
        <v>5</v>
      </c>
      <c r="G59" s="1" t="s">
        <v>2853</v>
      </c>
      <c r="I59" s="1">
        <v>4</v>
      </c>
      <c r="J59" s="1">
        <v>1</v>
      </c>
    </row>
    <row r="60" spans="1:10">
      <c r="A60" s="2">
        <v>25102</v>
      </c>
      <c r="B60" s="1" t="s">
        <v>360</v>
      </c>
      <c r="C60" s="1" t="s">
        <v>1837</v>
      </c>
      <c r="D60" s="1">
        <v>1</v>
      </c>
      <c r="E60" s="1">
        <v>50</v>
      </c>
      <c r="F60" s="1">
        <v>5</v>
      </c>
      <c r="G60" s="1" t="s">
        <v>2853</v>
      </c>
      <c r="I60" s="1">
        <v>4</v>
      </c>
      <c r="J60" s="1">
        <v>1</v>
      </c>
    </row>
    <row r="61" spans="1:10">
      <c r="A61" s="2">
        <v>25103</v>
      </c>
      <c r="B61" s="1" t="s">
        <v>361</v>
      </c>
      <c r="C61" s="1" t="s">
        <v>1838</v>
      </c>
      <c r="D61" s="1">
        <v>1</v>
      </c>
      <c r="E61" s="1">
        <v>50</v>
      </c>
      <c r="F61" s="1">
        <v>5</v>
      </c>
      <c r="G61" s="1" t="s">
        <v>2853</v>
      </c>
      <c r="I61" s="1">
        <v>4</v>
      </c>
      <c r="J61" s="1">
        <v>1</v>
      </c>
    </row>
    <row r="62" spans="1:10">
      <c r="A62" s="2">
        <v>25104</v>
      </c>
      <c r="B62" s="1" t="s">
        <v>362</v>
      </c>
      <c r="C62" s="1" t="s">
        <v>1839</v>
      </c>
      <c r="D62" s="1">
        <v>1</v>
      </c>
      <c r="E62" s="1">
        <v>50</v>
      </c>
      <c r="F62" s="1">
        <v>5</v>
      </c>
      <c r="G62" s="1" t="s">
        <v>2853</v>
      </c>
      <c r="I62" s="1">
        <v>4</v>
      </c>
      <c r="J62" s="1">
        <v>1</v>
      </c>
    </row>
    <row r="63" spans="1:10">
      <c r="A63" s="2">
        <v>25105</v>
      </c>
      <c r="B63" s="1" t="s">
        <v>4076</v>
      </c>
      <c r="C63" s="1" t="s">
        <v>4077</v>
      </c>
      <c r="D63" s="1">
        <v>1</v>
      </c>
      <c r="E63" s="1">
        <v>50</v>
      </c>
      <c r="F63" s="1">
        <v>5</v>
      </c>
      <c r="G63" s="1" t="s">
        <v>2855</v>
      </c>
      <c r="I63" s="1">
        <v>4</v>
      </c>
      <c r="J63" s="1">
        <v>2</v>
      </c>
    </row>
    <row r="64" spans="1:10">
      <c r="A64" s="1">
        <v>25201</v>
      </c>
      <c r="B64" s="70" t="s">
        <v>3068</v>
      </c>
      <c r="C64" s="1" t="s">
        <v>3067</v>
      </c>
      <c r="D64" s="1">
        <v>2</v>
      </c>
      <c r="E64" s="1">
        <v>100</v>
      </c>
      <c r="F64" s="1">
        <v>10</v>
      </c>
      <c r="G64" s="18" t="s">
        <v>3066</v>
      </c>
      <c r="I64" s="1">
        <v>4</v>
      </c>
      <c r="J64" s="1">
        <v>2</v>
      </c>
    </row>
    <row r="65" spans="1:12">
      <c r="A65" s="1">
        <v>25202</v>
      </c>
      <c r="B65" s="18" t="s">
        <v>363</v>
      </c>
      <c r="C65" s="1" t="s">
        <v>1840</v>
      </c>
      <c r="D65" s="1">
        <v>2</v>
      </c>
      <c r="E65" s="1">
        <v>100</v>
      </c>
      <c r="F65" s="1">
        <v>10</v>
      </c>
      <c r="G65" s="18" t="s">
        <v>2854</v>
      </c>
      <c r="I65" s="1">
        <v>4</v>
      </c>
      <c r="J65" s="1">
        <v>2</v>
      </c>
    </row>
    <row r="66" spans="1:12">
      <c r="A66" s="1">
        <v>25203</v>
      </c>
      <c r="B66" s="18" t="s">
        <v>332</v>
      </c>
      <c r="C66" s="1" t="s">
        <v>1868</v>
      </c>
      <c r="D66" s="1">
        <v>2</v>
      </c>
      <c r="E66" s="1">
        <v>100</v>
      </c>
      <c r="F66" s="1">
        <v>10</v>
      </c>
      <c r="G66" s="18" t="s">
        <v>2854</v>
      </c>
      <c r="I66" s="1">
        <v>4</v>
      </c>
      <c r="J66" s="1">
        <v>2</v>
      </c>
    </row>
    <row r="67" spans="1:12">
      <c r="A67" s="1">
        <v>25204</v>
      </c>
      <c r="B67" s="18" t="s">
        <v>4078</v>
      </c>
      <c r="C67" s="1" t="s">
        <v>4079</v>
      </c>
      <c r="D67" s="1">
        <v>2</v>
      </c>
      <c r="E67" s="1">
        <v>100</v>
      </c>
      <c r="F67" s="1">
        <v>10</v>
      </c>
      <c r="G67" s="18" t="s">
        <v>2856</v>
      </c>
      <c r="I67" s="1">
        <v>4</v>
      </c>
      <c r="J67" s="1">
        <v>3</v>
      </c>
    </row>
    <row r="68" spans="1:12">
      <c r="A68" s="1">
        <v>25205</v>
      </c>
      <c r="B68" s="18" t="s">
        <v>364</v>
      </c>
      <c r="C68" s="1" t="s">
        <v>1842</v>
      </c>
      <c r="D68" s="1">
        <v>2</v>
      </c>
      <c r="E68" s="1">
        <v>100</v>
      </c>
      <c r="F68" s="1">
        <v>10</v>
      </c>
      <c r="G68" s="18" t="s">
        <v>2857</v>
      </c>
      <c r="I68" s="1">
        <v>4</v>
      </c>
      <c r="J68" s="1">
        <v>3</v>
      </c>
    </row>
    <row r="69" spans="1:12">
      <c r="A69" s="1">
        <v>25301</v>
      </c>
      <c r="B69" s="19" t="s">
        <v>365</v>
      </c>
      <c r="C69" s="1" t="s">
        <v>1843</v>
      </c>
      <c r="D69" s="1">
        <v>3</v>
      </c>
      <c r="E69" s="1">
        <v>200</v>
      </c>
      <c r="F69" s="1">
        <v>20</v>
      </c>
      <c r="G69" s="19" t="s">
        <v>2858</v>
      </c>
      <c r="I69" s="1">
        <v>4</v>
      </c>
      <c r="J69" s="1">
        <v>3</v>
      </c>
      <c r="L69"/>
    </row>
    <row r="70" spans="1:12">
      <c r="A70" s="1">
        <v>25302</v>
      </c>
      <c r="B70" s="19" t="s">
        <v>366</v>
      </c>
      <c r="C70" s="1" t="s">
        <v>1844</v>
      </c>
      <c r="D70" s="1">
        <v>3</v>
      </c>
      <c r="E70" s="1">
        <v>200</v>
      </c>
      <c r="F70" s="1">
        <v>20</v>
      </c>
      <c r="G70" s="19" t="s">
        <v>2859</v>
      </c>
      <c r="I70" s="1">
        <v>4</v>
      </c>
      <c r="J70" s="1">
        <v>4</v>
      </c>
      <c r="L70"/>
    </row>
    <row r="71" spans="1:12">
      <c r="A71" s="1">
        <v>25303</v>
      </c>
      <c r="B71" s="19" t="s">
        <v>367</v>
      </c>
      <c r="C71" s="1" t="s">
        <v>1845</v>
      </c>
      <c r="D71" s="1">
        <v>3</v>
      </c>
      <c r="E71" s="1">
        <v>200</v>
      </c>
      <c r="F71" s="1">
        <v>20</v>
      </c>
      <c r="G71" s="19" t="s">
        <v>2859</v>
      </c>
      <c r="I71" s="1">
        <v>4</v>
      </c>
      <c r="J71" s="1">
        <v>4</v>
      </c>
      <c r="L71"/>
    </row>
    <row r="72" spans="1:12">
      <c r="A72" s="1">
        <v>25304</v>
      </c>
      <c r="B72" s="19" t="s">
        <v>368</v>
      </c>
      <c r="C72" s="65" t="s">
        <v>1953</v>
      </c>
      <c r="D72" s="1">
        <v>3</v>
      </c>
      <c r="E72" s="1">
        <v>200</v>
      </c>
      <c r="F72" s="1">
        <v>20</v>
      </c>
      <c r="G72" s="19" t="s">
        <v>2859</v>
      </c>
      <c r="I72" s="1">
        <v>4</v>
      </c>
      <c r="J72" s="1">
        <v>4</v>
      </c>
      <c r="L72"/>
    </row>
    <row r="73" spans="1:12">
      <c r="A73" s="1">
        <v>25305</v>
      </c>
      <c r="B73" s="19" t="s">
        <v>369</v>
      </c>
      <c r="C73" s="1" t="s">
        <v>1846</v>
      </c>
      <c r="D73" s="1">
        <v>3</v>
      </c>
      <c r="E73" s="1">
        <v>200</v>
      </c>
      <c r="F73" s="1">
        <v>20</v>
      </c>
      <c r="G73" s="19" t="s">
        <v>2859</v>
      </c>
      <c r="I73" s="1">
        <v>4</v>
      </c>
      <c r="J73" s="1">
        <v>4</v>
      </c>
      <c r="L73"/>
    </row>
    <row r="74" spans="1:12">
      <c r="A74" s="1">
        <v>25306</v>
      </c>
      <c r="B74" s="19" t="s">
        <v>370</v>
      </c>
      <c r="C74" s="1" t="s">
        <v>1847</v>
      </c>
      <c r="D74" s="1">
        <v>3</v>
      </c>
      <c r="E74" s="1">
        <v>200</v>
      </c>
      <c r="F74" s="1">
        <v>20</v>
      </c>
      <c r="G74" s="19" t="s">
        <v>2860</v>
      </c>
      <c r="I74" s="1">
        <v>4</v>
      </c>
      <c r="J74" s="1">
        <v>5</v>
      </c>
      <c r="L74"/>
    </row>
    <row r="75" spans="1:12">
      <c r="A75" s="1">
        <v>25307</v>
      </c>
      <c r="B75" s="19" t="s">
        <v>371</v>
      </c>
      <c r="C75" s="1" t="s">
        <v>1848</v>
      </c>
      <c r="D75" s="1">
        <v>3</v>
      </c>
      <c r="E75" s="1">
        <v>200</v>
      </c>
      <c r="F75" s="1">
        <v>20</v>
      </c>
      <c r="G75" s="19" t="s">
        <v>2860</v>
      </c>
      <c r="I75" s="1">
        <v>4</v>
      </c>
      <c r="J75" s="1">
        <v>5</v>
      </c>
      <c r="L75"/>
    </row>
    <row r="76" spans="1:12">
      <c r="A76" s="1">
        <v>25308</v>
      </c>
      <c r="B76" s="19" t="s">
        <v>372</v>
      </c>
      <c r="C76" s="1" t="s">
        <v>1849</v>
      </c>
      <c r="D76" s="1">
        <v>3</v>
      </c>
      <c r="E76" s="1">
        <v>200</v>
      </c>
      <c r="F76" s="1">
        <v>20</v>
      </c>
      <c r="G76" s="19" t="s">
        <v>2860</v>
      </c>
      <c r="I76" s="1">
        <v>4</v>
      </c>
      <c r="J76" s="1">
        <v>5</v>
      </c>
      <c r="L76"/>
    </row>
    <row r="77" spans="1:12">
      <c r="A77" s="1">
        <v>25401</v>
      </c>
      <c r="B77" s="20" t="s">
        <v>373</v>
      </c>
      <c r="C77" s="1" t="s">
        <v>1850</v>
      </c>
      <c r="D77" s="1">
        <v>4</v>
      </c>
      <c r="E77" s="1">
        <v>500</v>
      </c>
      <c r="F77" s="1">
        <v>50</v>
      </c>
      <c r="G77" s="20" t="s">
        <v>2861</v>
      </c>
      <c r="I77" s="1">
        <v>4</v>
      </c>
      <c r="J77" s="1">
        <v>6</v>
      </c>
      <c r="L77"/>
    </row>
    <row r="78" spans="1:12">
      <c r="A78" s="1">
        <v>25402</v>
      </c>
      <c r="B78" s="20" t="s">
        <v>374</v>
      </c>
      <c r="C78" s="1" t="s">
        <v>3065</v>
      </c>
      <c r="D78" s="1">
        <v>4</v>
      </c>
      <c r="E78" s="1">
        <v>500</v>
      </c>
      <c r="F78" s="1">
        <v>50</v>
      </c>
      <c r="G78" s="20" t="s">
        <v>2861</v>
      </c>
      <c r="I78" s="1">
        <v>4</v>
      </c>
      <c r="J78" s="1">
        <v>6</v>
      </c>
      <c r="L78"/>
    </row>
    <row r="79" spans="1:12">
      <c r="A79" s="1">
        <v>25403</v>
      </c>
      <c r="B79" s="20" t="s">
        <v>1929</v>
      </c>
      <c r="C79" s="1" t="s">
        <v>1851</v>
      </c>
      <c r="D79" s="1">
        <v>4</v>
      </c>
      <c r="E79" s="1">
        <v>500</v>
      </c>
      <c r="F79" s="1">
        <v>50</v>
      </c>
      <c r="G79" s="20" t="s">
        <v>2861</v>
      </c>
      <c r="I79" s="1">
        <v>4</v>
      </c>
      <c r="J79" s="1">
        <v>6</v>
      </c>
      <c r="L79"/>
    </row>
    <row r="80" spans="1:12">
      <c r="A80" s="1">
        <v>25404</v>
      </c>
      <c r="B80" s="20" t="s">
        <v>375</v>
      </c>
      <c r="C80" s="1" t="s">
        <v>1852</v>
      </c>
      <c r="D80" s="1">
        <v>4</v>
      </c>
      <c r="E80" s="1">
        <v>500</v>
      </c>
      <c r="F80" s="1">
        <v>50</v>
      </c>
      <c r="G80" s="20" t="s">
        <v>6471</v>
      </c>
      <c r="I80" s="1">
        <v>4</v>
      </c>
      <c r="J80" s="1">
        <v>7</v>
      </c>
      <c r="L80"/>
    </row>
    <row r="81" spans="1:12">
      <c r="A81" s="1">
        <v>25405</v>
      </c>
      <c r="B81" s="20" t="s">
        <v>376</v>
      </c>
      <c r="C81" s="1" t="s">
        <v>1853</v>
      </c>
      <c r="D81" s="1">
        <v>4</v>
      </c>
      <c r="E81" s="1">
        <v>500</v>
      </c>
      <c r="F81" s="1">
        <v>50</v>
      </c>
      <c r="G81" s="20" t="s">
        <v>6471</v>
      </c>
      <c r="I81" s="1">
        <v>4</v>
      </c>
      <c r="J81" s="1">
        <v>7</v>
      </c>
      <c r="L81"/>
    </row>
    <row r="82" spans="1:12">
      <c r="A82" s="1">
        <v>25406</v>
      </c>
      <c r="B82" s="20" t="s">
        <v>377</v>
      </c>
      <c r="C82" s="1" t="s">
        <v>1854</v>
      </c>
      <c r="D82" s="1">
        <v>4</v>
      </c>
      <c r="E82" s="1">
        <v>500</v>
      </c>
      <c r="F82" s="1">
        <v>50</v>
      </c>
      <c r="G82" s="20" t="s">
        <v>6471</v>
      </c>
      <c r="I82" s="1">
        <v>4</v>
      </c>
      <c r="J82" s="1">
        <v>7</v>
      </c>
      <c r="L82"/>
    </row>
    <row r="83" spans="1:12">
      <c r="A83" s="1">
        <v>25407</v>
      </c>
      <c r="B83" s="20" t="s">
        <v>378</v>
      </c>
      <c r="C83" s="65" t="s">
        <v>1954</v>
      </c>
      <c r="D83" s="1">
        <v>4</v>
      </c>
      <c r="E83" s="1">
        <v>500</v>
      </c>
      <c r="F83" s="1">
        <v>50</v>
      </c>
      <c r="G83" s="20" t="s">
        <v>2862</v>
      </c>
      <c r="I83" s="1">
        <v>4</v>
      </c>
      <c r="J83" s="1">
        <v>8</v>
      </c>
      <c r="L83"/>
    </row>
    <row r="84" spans="1:12">
      <c r="A84" s="1">
        <v>25408</v>
      </c>
      <c r="B84" s="20" t="s">
        <v>379</v>
      </c>
      <c r="C84" s="1" t="s">
        <v>1855</v>
      </c>
      <c r="D84" s="1">
        <v>4</v>
      </c>
      <c r="E84" s="1">
        <v>500</v>
      </c>
      <c r="F84" s="1">
        <v>50</v>
      </c>
      <c r="G84" s="20" t="s">
        <v>2862</v>
      </c>
      <c r="I84" s="1">
        <v>4</v>
      </c>
      <c r="J84" s="1">
        <v>8</v>
      </c>
      <c r="L84"/>
    </row>
    <row r="85" spans="1:12">
      <c r="A85" s="1">
        <v>25409</v>
      </c>
      <c r="B85" s="20" t="s">
        <v>380</v>
      </c>
      <c r="C85" s="1" t="s">
        <v>1856</v>
      </c>
      <c r="D85" s="1">
        <v>4</v>
      </c>
      <c r="E85" s="1">
        <v>500</v>
      </c>
      <c r="F85" s="1">
        <v>50</v>
      </c>
      <c r="G85" s="20" t="s">
        <v>2862</v>
      </c>
      <c r="I85" s="1">
        <v>4</v>
      </c>
      <c r="J85" s="1">
        <v>8</v>
      </c>
      <c r="L85"/>
    </row>
    <row r="86" spans="1:12">
      <c r="A86" s="1">
        <v>25410</v>
      </c>
      <c r="B86" s="20" t="s">
        <v>381</v>
      </c>
      <c r="C86" s="1" t="s">
        <v>1857</v>
      </c>
      <c r="D86" s="1">
        <v>4</v>
      </c>
      <c r="E86" s="1">
        <v>500</v>
      </c>
      <c r="F86" s="1">
        <v>50</v>
      </c>
      <c r="G86" s="20" t="s">
        <v>2862</v>
      </c>
      <c r="I86" s="1">
        <v>4</v>
      </c>
      <c r="J86" s="1">
        <v>8</v>
      </c>
      <c r="L86"/>
    </row>
    <row r="87" spans="1:12">
      <c r="A87" s="1">
        <v>25501</v>
      </c>
      <c r="B87" s="21" t="s">
        <v>382</v>
      </c>
      <c r="C87" s="1" t="s">
        <v>1858</v>
      </c>
      <c r="D87" s="1">
        <v>5</v>
      </c>
      <c r="E87" s="1">
        <v>1000</v>
      </c>
      <c r="F87" s="1">
        <v>100</v>
      </c>
      <c r="G87" s="21" t="s">
        <v>2863</v>
      </c>
      <c r="I87" s="1">
        <v>4</v>
      </c>
      <c r="J87" s="1">
        <v>9</v>
      </c>
      <c r="L87"/>
    </row>
    <row r="88" spans="1:12">
      <c r="A88" s="1">
        <v>25502</v>
      </c>
      <c r="B88" s="21" t="s">
        <v>383</v>
      </c>
      <c r="C88" s="1" t="s">
        <v>1859</v>
      </c>
      <c r="D88" s="1">
        <v>5</v>
      </c>
      <c r="E88" s="1">
        <v>1000</v>
      </c>
      <c r="F88" s="1">
        <v>100</v>
      </c>
      <c r="G88" s="21" t="s">
        <v>2863</v>
      </c>
      <c r="I88" s="1">
        <v>4</v>
      </c>
      <c r="J88" s="1">
        <v>9</v>
      </c>
      <c r="L88"/>
    </row>
    <row r="89" spans="1:12">
      <c r="A89" s="1">
        <v>25503</v>
      </c>
      <c r="B89" s="21" t="s">
        <v>384</v>
      </c>
      <c r="C89" s="65" t="s">
        <v>1955</v>
      </c>
      <c r="D89" s="1">
        <v>5</v>
      </c>
      <c r="E89" s="1">
        <v>1000</v>
      </c>
      <c r="F89" s="1">
        <v>100</v>
      </c>
      <c r="G89" s="21" t="s">
        <v>2863</v>
      </c>
      <c r="I89" s="1">
        <v>4</v>
      </c>
      <c r="J89" s="1">
        <v>9</v>
      </c>
      <c r="L89"/>
    </row>
    <row r="90" spans="1:12">
      <c r="A90" s="1">
        <v>25504</v>
      </c>
      <c r="B90" s="21" t="s">
        <v>385</v>
      </c>
      <c r="C90" s="1" t="s">
        <v>1860</v>
      </c>
      <c r="D90" s="1">
        <v>5</v>
      </c>
      <c r="E90" s="1">
        <v>1000</v>
      </c>
      <c r="F90" s="1">
        <v>100</v>
      </c>
      <c r="G90" s="21" t="s">
        <v>2864</v>
      </c>
      <c r="I90" s="1">
        <v>4</v>
      </c>
      <c r="J90" s="1">
        <v>10</v>
      </c>
      <c r="L90"/>
    </row>
    <row r="91" spans="1:12">
      <c r="A91" s="1">
        <v>25505</v>
      </c>
      <c r="B91" s="21" t="s">
        <v>386</v>
      </c>
      <c r="C91" s="1" t="s">
        <v>1861</v>
      </c>
      <c r="D91" s="1">
        <v>5</v>
      </c>
      <c r="E91" s="1">
        <v>1000</v>
      </c>
      <c r="F91" s="1">
        <v>100</v>
      </c>
      <c r="G91" s="21" t="s">
        <v>2864</v>
      </c>
      <c r="I91" s="1">
        <v>4</v>
      </c>
      <c r="J91" s="1">
        <v>10</v>
      </c>
      <c r="L91"/>
    </row>
    <row r="92" spans="1:12">
      <c r="A92" s="1">
        <v>25506</v>
      </c>
      <c r="B92" s="21" t="s">
        <v>387</v>
      </c>
      <c r="C92" s="1" t="s">
        <v>1862</v>
      </c>
      <c r="D92" s="1">
        <v>5</v>
      </c>
      <c r="E92" s="1">
        <v>1000</v>
      </c>
      <c r="F92" s="1">
        <v>100</v>
      </c>
      <c r="G92" s="21" t="s">
        <v>2864</v>
      </c>
      <c r="I92" s="1">
        <v>4</v>
      </c>
      <c r="J92" s="1">
        <v>10</v>
      </c>
      <c r="L92"/>
    </row>
    <row r="93" spans="1:12">
      <c r="A93" s="1">
        <v>25507</v>
      </c>
      <c r="B93" s="21" t="s">
        <v>388</v>
      </c>
      <c r="C93" s="1" t="s">
        <v>1863</v>
      </c>
      <c r="D93" s="1">
        <v>5</v>
      </c>
      <c r="E93" s="1">
        <v>1000</v>
      </c>
      <c r="F93" s="1">
        <v>100</v>
      </c>
      <c r="G93" s="21" t="s">
        <v>2865</v>
      </c>
      <c r="I93" s="1">
        <v>4</v>
      </c>
      <c r="J93" s="1">
        <v>11</v>
      </c>
      <c r="L93"/>
    </row>
    <row r="94" spans="1:12">
      <c r="A94" s="1">
        <v>25508</v>
      </c>
      <c r="B94" s="21" t="s">
        <v>389</v>
      </c>
      <c r="C94" s="1" t="s">
        <v>1864</v>
      </c>
      <c r="D94" s="1">
        <v>5</v>
      </c>
      <c r="E94" s="1">
        <v>1000</v>
      </c>
      <c r="F94" s="1">
        <v>100</v>
      </c>
      <c r="G94" s="21" t="s">
        <v>2865</v>
      </c>
      <c r="I94" s="1">
        <v>4</v>
      </c>
      <c r="J94" s="1">
        <v>11</v>
      </c>
      <c r="L94"/>
    </row>
    <row r="95" spans="1:12">
      <c r="A95" s="1">
        <v>25509</v>
      </c>
      <c r="B95" s="21" t="s">
        <v>390</v>
      </c>
      <c r="C95" s="1" t="s">
        <v>1865</v>
      </c>
      <c r="D95" s="1">
        <v>5</v>
      </c>
      <c r="E95" s="1">
        <v>1000</v>
      </c>
      <c r="F95" s="1">
        <v>100</v>
      </c>
      <c r="G95" s="21" t="s">
        <v>2865</v>
      </c>
      <c r="I95" s="1">
        <v>4</v>
      </c>
      <c r="J95" s="1">
        <v>11</v>
      </c>
      <c r="L95"/>
    </row>
    <row r="96" spans="1:12">
      <c r="A96" s="1">
        <v>25510</v>
      </c>
      <c r="B96" s="21" t="s">
        <v>391</v>
      </c>
      <c r="C96" s="1" t="s">
        <v>6375</v>
      </c>
      <c r="D96" s="1">
        <v>5</v>
      </c>
      <c r="E96" s="1">
        <v>1000</v>
      </c>
      <c r="F96" s="1">
        <v>100</v>
      </c>
      <c r="G96" s="21" t="s">
        <v>2865</v>
      </c>
      <c r="I96" s="1">
        <v>4</v>
      </c>
      <c r="J96" s="1">
        <v>11</v>
      </c>
      <c r="L96"/>
    </row>
    <row r="97" spans="1:12">
      <c r="A97" s="1">
        <v>26001</v>
      </c>
      <c r="B97" s="41" t="s">
        <v>6183</v>
      </c>
      <c r="C97" s="1" t="s">
        <v>6377</v>
      </c>
      <c r="D97" s="1">
        <v>1</v>
      </c>
      <c r="E97" s="1">
        <v>100</v>
      </c>
      <c r="G97" s="41" t="s">
        <v>6277</v>
      </c>
      <c r="L97"/>
    </row>
    <row r="98" spans="1:12">
      <c r="A98" s="1">
        <v>26002</v>
      </c>
      <c r="B98" s="18" t="s">
        <v>6184</v>
      </c>
      <c r="C98" s="1" t="s">
        <v>6378</v>
      </c>
      <c r="D98" s="1">
        <v>2</v>
      </c>
      <c r="E98" s="1">
        <v>200</v>
      </c>
      <c r="G98" s="18" t="s">
        <v>6256</v>
      </c>
      <c r="L98"/>
    </row>
    <row r="99" spans="1:12">
      <c r="A99" s="1">
        <v>26003</v>
      </c>
      <c r="B99" s="141" t="s">
        <v>6185</v>
      </c>
      <c r="C99" s="1" t="s">
        <v>6376</v>
      </c>
      <c r="D99" s="1">
        <v>3</v>
      </c>
      <c r="E99" s="1">
        <v>300</v>
      </c>
      <c r="G99" s="141" t="s">
        <v>6257</v>
      </c>
      <c r="L99"/>
    </row>
    <row r="100" spans="1:12">
      <c r="A100" s="1">
        <v>26004</v>
      </c>
      <c r="B100" s="20" t="s">
        <v>6186</v>
      </c>
      <c r="C100" s="1" t="s">
        <v>6376</v>
      </c>
      <c r="D100" s="1">
        <v>4</v>
      </c>
      <c r="E100" s="1">
        <v>400</v>
      </c>
      <c r="G100" s="20" t="s">
        <v>6258</v>
      </c>
      <c r="L100"/>
    </row>
    <row r="101" spans="1:12">
      <c r="A101" s="1">
        <v>26005</v>
      </c>
      <c r="B101" s="21" t="s">
        <v>6187</v>
      </c>
      <c r="C101" s="1" t="s">
        <v>6376</v>
      </c>
      <c r="D101" s="1">
        <v>5</v>
      </c>
      <c r="E101" s="1">
        <v>500</v>
      </c>
      <c r="G101" s="21" t="s">
        <v>6278</v>
      </c>
      <c r="L101"/>
    </row>
    <row r="102" spans="1:12">
      <c r="A102" s="1">
        <v>26006</v>
      </c>
      <c r="B102" s="22" t="s">
        <v>6188</v>
      </c>
      <c r="C102" s="1" t="s">
        <v>6376</v>
      </c>
      <c r="D102" s="1">
        <v>6</v>
      </c>
      <c r="E102" s="1">
        <v>600</v>
      </c>
      <c r="G102" s="22" t="s">
        <v>6279</v>
      </c>
      <c r="L102"/>
    </row>
    <row r="103" spans="1:12">
      <c r="A103" s="1">
        <v>26007</v>
      </c>
      <c r="B103" s="41" t="s">
        <v>6189</v>
      </c>
      <c r="C103" s="1" t="s">
        <v>6380</v>
      </c>
      <c r="D103" s="1">
        <v>1</v>
      </c>
      <c r="E103" s="1">
        <v>100</v>
      </c>
      <c r="G103" s="41" t="s">
        <v>6280</v>
      </c>
      <c r="L103"/>
    </row>
    <row r="104" spans="1:12">
      <c r="A104" s="1">
        <v>26008</v>
      </c>
      <c r="B104" s="18" t="s">
        <v>6190</v>
      </c>
      <c r="C104" s="1" t="s">
        <v>6380</v>
      </c>
      <c r="D104" s="1">
        <v>2</v>
      </c>
      <c r="E104" s="1">
        <v>200</v>
      </c>
      <c r="G104" s="18" t="s">
        <v>6259</v>
      </c>
      <c r="L104"/>
    </row>
    <row r="105" spans="1:12">
      <c r="A105" s="1">
        <v>26009</v>
      </c>
      <c r="B105" s="141" t="s">
        <v>6191</v>
      </c>
      <c r="C105" s="1" t="s">
        <v>6379</v>
      </c>
      <c r="D105" s="1">
        <v>3</v>
      </c>
      <c r="E105" s="1">
        <v>300</v>
      </c>
      <c r="G105" s="141" t="s">
        <v>6260</v>
      </c>
      <c r="L105"/>
    </row>
    <row r="106" spans="1:12">
      <c r="A106" s="1">
        <v>26010</v>
      </c>
      <c r="B106" s="20" t="s">
        <v>6192</v>
      </c>
      <c r="C106" s="1" t="s">
        <v>6379</v>
      </c>
      <c r="D106" s="1">
        <v>4</v>
      </c>
      <c r="E106" s="1">
        <v>400</v>
      </c>
      <c r="G106" s="20" t="s">
        <v>6261</v>
      </c>
      <c r="L106"/>
    </row>
    <row r="107" spans="1:12">
      <c r="A107" s="1">
        <v>26011</v>
      </c>
      <c r="B107" s="21" t="s">
        <v>6193</v>
      </c>
      <c r="C107" s="1" t="s">
        <v>6379</v>
      </c>
      <c r="D107" s="1">
        <v>5</v>
      </c>
      <c r="E107" s="1">
        <v>500</v>
      </c>
      <c r="G107" s="21" t="s">
        <v>6281</v>
      </c>
      <c r="L107"/>
    </row>
    <row r="108" spans="1:12">
      <c r="A108" s="1">
        <v>26012</v>
      </c>
      <c r="B108" s="22" t="s">
        <v>6194</v>
      </c>
      <c r="C108" s="1" t="s">
        <v>6379</v>
      </c>
      <c r="D108" s="1">
        <v>6</v>
      </c>
      <c r="E108" s="1">
        <v>600</v>
      </c>
      <c r="G108" s="22" t="s">
        <v>6282</v>
      </c>
      <c r="L108"/>
    </row>
    <row r="109" spans="1:12">
      <c r="A109" s="1">
        <v>26013</v>
      </c>
      <c r="B109" s="41" t="s">
        <v>6195</v>
      </c>
      <c r="C109" s="1" t="s">
        <v>6382</v>
      </c>
      <c r="D109" s="1">
        <v>1</v>
      </c>
      <c r="E109" s="1">
        <v>100</v>
      </c>
      <c r="G109" s="41" t="s">
        <v>6283</v>
      </c>
      <c r="L109"/>
    </row>
    <row r="110" spans="1:12">
      <c r="A110" s="1">
        <v>26014</v>
      </c>
      <c r="B110" s="18" t="s">
        <v>6196</v>
      </c>
      <c r="C110" s="1" t="s">
        <v>6382</v>
      </c>
      <c r="D110" s="1">
        <v>2</v>
      </c>
      <c r="E110" s="1">
        <v>200</v>
      </c>
      <c r="G110" s="18" t="s">
        <v>6262</v>
      </c>
      <c r="L110"/>
    </row>
    <row r="111" spans="1:12">
      <c r="A111" s="1">
        <v>26015</v>
      </c>
      <c r="B111" s="141" t="s">
        <v>6197</v>
      </c>
      <c r="C111" s="1" t="s">
        <v>6381</v>
      </c>
      <c r="D111" s="1">
        <v>3</v>
      </c>
      <c r="E111" s="1">
        <v>300</v>
      </c>
      <c r="G111" s="141" t="s">
        <v>6263</v>
      </c>
      <c r="L111"/>
    </row>
    <row r="112" spans="1:12">
      <c r="A112" s="1">
        <v>26016</v>
      </c>
      <c r="B112" s="20" t="s">
        <v>6198</v>
      </c>
      <c r="C112" s="1" t="s">
        <v>6381</v>
      </c>
      <c r="D112" s="1">
        <v>4</v>
      </c>
      <c r="E112" s="1">
        <v>400</v>
      </c>
      <c r="G112" s="20" t="s">
        <v>6264</v>
      </c>
      <c r="L112"/>
    </row>
    <row r="113" spans="1:12">
      <c r="A113" s="1">
        <v>26017</v>
      </c>
      <c r="B113" s="21" t="s">
        <v>6199</v>
      </c>
      <c r="C113" s="1" t="s">
        <v>6381</v>
      </c>
      <c r="D113" s="1">
        <v>5</v>
      </c>
      <c r="E113" s="1">
        <v>500</v>
      </c>
      <c r="G113" s="21" t="s">
        <v>6284</v>
      </c>
      <c r="L113"/>
    </row>
    <row r="114" spans="1:12">
      <c r="A114" s="1">
        <v>26018</v>
      </c>
      <c r="B114" s="22" t="s">
        <v>6200</v>
      </c>
      <c r="C114" s="1" t="s">
        <v>6381</v>
      </c>
      <c r="D114" s="1">
        <v>6</v>
      </c>
      <c r="E114" s="1">
        <v>600</v>
      </c>
      <c r="G114" s="22" t="s">
        <v>6285</v>
      </c>
      <c r="L114"/>
    </row>
    <row r="115" spans="1:12">
      <c r="A115" s="1">
        <v>26019</v>
      </c>
      <c r="B115" s="41" t="s">
        <v>6201</v>
      </c>
      <c r="C115" s="1" t="s">
        <v>6384</v>
      </c>
      <c r="D115" s="1">
        <v>1</v>
      </c>
      <c r="E115" s="1">
        <v>100</v>
      </c>
      <c r="G115" s="41" t="s">
        <v>6286</v>
      </c>
      <c r="L115"/>
    </row>
    <row r="116" spans="1:12">
      <c r="A116" s="1">
        <v>26020</v>
      </c>
      <c r="B116" s="18" t="s">
        <v>6202</v>
      </c>
      <c r="C116" s="1" t="s">
        <v>6384</v>
      </c>
      <c r="D116" s="1">
        <v>2</v>
      </c>
      <c r="E116" s="1">
        <v>200</v>
      </c>
      <c r="G116" s="18" t="s">
        <v>6265</v>
      </c>
      <c r="L116"/>
    </row>
    <row r="117" spans="1:12">
      <c r="A117" s="1">
        <v>26021</v>
      </c>
      <c r="B117" s="141" t="s">
        <v>6203</v>
      </c>
      <c r="C117" s="1" t="s">
        <v>6383</v>
      </c>
      <c r="D117" s="1">
        <v>3</v>
      </c>
      <c r="E117" s="1">
        <v>300</v>
      </c>
      <c r="G117" s="141" t="s">
        <v>6266</v>
      </c>
      <c r="L117"/>
    </row>
    <row r="118" spans="1:12">
      <c r="A118" s="1">
        <v>26022</v>
      </c>
      <c r="B118" s="20" t="s">
        <v>6204</v>
      </c>
      <c r="C118" s="1" t="s">
        <v>6383</v>
      </c>
      <c r="D118" s="1">
        <v>4</v>
      </c>
      <c r="E118" s="1">
        <v>400</v>
      </c>
      <c r="G118" s="20" t="s">
        <v>6267</v>
      </c>
      <c r="L118"/>
    </row>
    <row r="119" spans="1:12">
      <c r="A119" s="1">
        <v>26023</v>
      </c>
      <c r="B119" s="21" t="s">
        <v>6205</v>
      </c>
      <c r="C119" s="1" t="s">
        <v>6383</v>
      </c>
      <c r="D119" s="1">
        <v>5</v>
      </c>
      <c r="E119" s="1">
        <v>500</v>
      </c>
      <c r="G119" s="21" t="s">
        <v>6287</v>
      </c>
      <c r="L119"/>
    </row>
    <row r="120" spans="1:12">
      <c r="A120" s="1">
        <v>26024</v>
      </c>
      <c r="B120" s="22" t="s">
        <v>6206</v>
      </c>
      <c r="C120" s="1" t="s">
        <v>6383</v>
      </c>
      <c r="D120" s="1">
        <v>6</v>
      </c>
      <c r="E120" s="1">
        <v>600</v>
      </c>
      <c r="G120" s="22" t="s">
        <v>6288</v>
      </c>
      <c r="L120"/>
    </row>
    <row r="121" spans="1:12">
      <c r="A121" s="1">
        <v>26025</v>
      </c>
      <c r="B121" s="41" t="s">
        <v>6207</v>
      </c>
      <c r="C121" s="1" t="s">
        <v>6386</v>
      </c>
      <c r="D121" s="1">
        <v>1</v>
      </c>
      <c r="E121" s="1">
        <v>100</v>
      </c>
      <c r="G121" s="41" t="s">
        <v>6289</v>
      </c>
      <c r="L121"/>
    </row>
    <row r="122" spans="1:12">
      <c r="A122" s="1">
        <v>26026</v>
      </c>
      <c r="B122" s="18" t="s">
        <v>6208</v>
      </c>
      <c r="C122" s="1" t="s">
        <v>6386</v>
      </c>
      <c r="D122" s="1">
        <v>2</v>
      </c>
      <c r="E122" s="1">
        <v>200</v>
      </c>
      <c r="G122" s="18" t="s">
        <v>6268</v>
      </c>
      <c r="L122"/>
    </row>
    <row r="123" spans="1:12">
      <c r="A123" s="1">
        <v>26027</v>
      </c>
      <c r="B123" s="141" t="s">
        <v>6209</v>
      </c>
      <c r="C123" s="1" t="s">
        <v>6385</v>
      </c>
      <c r="D123" s="1">
        <v>3</v>
      </c>
      <c r="E123" s="1">
        <v>300</v>
      </c>
      <c r="G123" s="141" t="s">
        <v>6269</v>
      </c>
      <c r="L123"/>
    </row>
    <row r="124" spans="1:12">
      <c r="A124" s="1">
        <v>26028</v>
      </c>
      <c r="B124" s="20" t="s">
        <v>6210</v>
      </c>
      <c r="C124" s="1" t="s">
        <v>6385</v>
      </c>
      <c r="D124" s="1">
        <v>4</v>
      </c>
      <c r="E124" s="1">
        <v>400</v>
      </c>
      <c r="G124" s="20" t="s">
        <v>6270</v>
      </c>
      <c r="L124"/>
    </row>
    <row r="125" spans="1:12">
      <c r="A125" s="1">
        <v>26029</v>
      </c>
      <c r="B125" s="21" t="s">
        <v>6211</v>
      </c>
      <c r="C125" s="1" t="s">
        <v>6385</v>
      </c>
      <c r="D125" s="1">
        <v>5</v>
      </c>
      <c r="E125" s="1">
        <v>500</v>
      </c>
      <c r="G125" s="21" t="s">
        <v>6290</v>
      </c>
      <c r="L125"/>
    </row>
    <row r="126" spans="1:12">
      <c r="A126" s="1">
        <v>26030</v>
      </c>
      <c r="B126" s="22" t="s">
        <v>6212</v>
      </c>
      <c r="C126" s="1" t="s">
        <v>6385</v>
      </c>
      <c r="D126" s="1">
        <v>6</v>
      </c>
      <c r="E126" s="1">
        <v>600</v>
      </c>
      <c r="G126" s="22" t="s">
        <v>6291</v>
      </c>
      <c r="L126"/>
    </row>
    <row r="127" spans="1:12">
      <c r="A127" s="1">
        <v>26031</v>
      </c>
      <c r="B127" s="41" t="s">
        <v>6213</v>
      </c>
      <c r="C127" s="1" t="s">
        <v>6388</v>
      </c>
      <c r="D127" s="1">
        <v>1</v>
      </c>
      <c r="E127" s="1">
        <v>100</v>
      </c>
      <c r="G127" s="41" t="s">
        <v>6292</v>
      </c>
      <c r="L127"/>
    </row>
    <row r="128" spans="1:12">
      <c r="A128" s="1">
        <v>26032</v>
      </c>
      <c r="B128" s="18" t="s">
        <v>6214</v>
      </c>
      <c r="C128" s="1" t="s">
        <v>6388</v>
      </c>
      <c r="D128" s="1">
        <v>2</v>
      </c>
      <c r="E128" s="1">
        <v>200</v>
      </c>
      <c r="G128" s="18" t="s">
        <v>6271</v>
      </c>
      <c r="L128"/>
    </row>
    <row r="129" spans="1:12">
      <c r="A129" s="1">
        <v>26033</v>
      </c>
      <c r="B129" s="141" t="s">
        <v>6215</v>
      </c>
      <c r="C129" s="1" t="s">
        <v>6387</v>
      </c>
      <c r="D129" s="1">
        <v>3</v>
      </c>
      <c r="E129" s="1">
        <v>300</v>
      </c>
      <c r="G129" s="141" t="s">
        <v>6272</v>
      </c>
      <c r="L129"/>
    </row>
    <row r="130" spans="1:12">
      <c r="A130" s="1">
        <v>26034</v>
      </c>
      <c r="B130" s="20" t="s">
        <v>6216</v>
      </c>
      <c r="C130" s="1" t="s">
        <v>6387</v>
      </c>
      <c r="D130" s="1">
        <v>4</v>
      </c>
      <c r="E130" s="1">
        <v>400</v>
      </c>
      <c r="G130" s="20" t="s">
        <v>6273</v>
      </c>
      <c r="L130"/>
    </row>
    <row r="131" spans="1:12">
      <c r="A131" s="1">
        <v>26035</v>
      </c>
      <c r="B131" s="21" t="s">
        <v>6217</v>
      </c>
      <c r="C131" s="1" t="s">
        <v>6387</v>
      </c>
      <c r="D131" s="1">
        <v>5</v>
      </c>
      <c r="E131" s="1">
        <v>500</v>
      </c>
      <c r="G131" s="21" t="s">
        <v>6293</v>
      </c>
      <c r="L131"/>
    </row>
    <row r="132" spans="1:12">
      <c r="A132" s="1">
        <v>26036</v>
      </c>
      <c r="B132" s="22" t="s">
        <v>6218</v>
      </c>
      <c r="C132" s="1" t="s">
        <v>6387</v>
      </c>
      <c r="D132" s="1">
        <v>6</v>
      </c>
      <c r="E132" s="1">
        <v>600</v>
      </c>
      <c r="G132" s="22" t="s">
        <v>6294</v>
      </c>
      <c r="L132"/>
    </row>
    <row r="133" spans="1:12">
      <c r="A133" s="1">
        <v>26037</v>
      </c>
      <c r="B133" s="41" t="s">
        <v>6219</v>
      </c>
      <c r="C133" s="1" t="s">
        <v>6390</v>
      </c>
      <c r="D133" s="1">
        <v>1</v>
      </c>
      <c r="E133" s="1">
        <v>100</v>
      </c>
      <c r="G133" s="41" t="s">
        <v>6295</v>
      </c>
      <c r="L133"/>
    </row>
    <row r="134" spans="1:12">
      <c r="A134" s="1">
        <v>26038</v>
      </c>
      <c r="B134" s="18" t="s">
        <v>6220</v>
      </c>
      <c r="C134" s="1" t="s">
        <v>6390</v>
      </c>
      <c r="D134" s="1">
        <v>2</v>
      </c>
      <c r="E134" s="1">
        <v>200</v>
      </c>
      <c r="G134" s="18" t="s">
        <v>6274</v>
      </c>
      <c r="L134"/>
    </row>
    <row r="135" spans="1:12">
      <c r="A135" s="1">
        <v>26039</v>
      </c>
      <c r="B135" s="141" t="s">
        <v>6221</v>
      </c>
      <c r="C135" s="1" t="s">
        <v>6389</v>
      </c>
      <c r="D135" s="1">
        <v>3</v>
      </c>
      <c r="E135" s="1">
        <v>300</v>
      </c>
      <c r="G135" s="141" t="s">
        <v>6275</v>
      </c>
      <c r="L135"/>
    </row>
    <row r="136" spans="1:12">
      <c r="A136" s="1">
        <v>26040</v>
      </c>
      <c r="B136" s="20" t="s">
        <v>6222</v>
      </c>
      <c r="C136" s="1" t="s">
        <v>6389</v>
      </c>
      <c r="D136" s="1">
        <v>4</v>
      </c>
      <c r="E136" s="1">
        <v>400</v>
      </c>
      <c r="G136" s="20" t="s">
        <v>6276</v>
      </c>
      <c r="L136"/>
    </row>
    <row r="137" spans="1:12">
      <c r="A137" s="1">
        <v>26041</v>
      </c>
      <c r="B137" s="21" t="s">
        <v>6223</v>
      </c>
      <c r="C137" s="1" t="s">
        <v>6389</v>
      </c>
      <c r="D137" s="1">
        <v>5</v>
      </c>
      <c r="E137" s="1">
        <v>500</v>
      </c>
      <c r="G137" s="21" t="s">
        <v>6296</v>
      </c>
      <c r="L137"/>
    </row>
    <row r="138" spans="1:12">
      <c r="A138" s="1">
        <v>26042</v>
      </c>
      <c r="B138" s="22" t="s">
        <v>6224</v>
      </c>
      <c r="C138" s="1" t="s">
        <v>6389</v>
      </c>
      <c r="D138" s="1">
        <v>6</v>
      </c>
      <c r="E138" s="1">
        <v>600</v>
      </c>
      <c r="G138" s="22" t="s">
        <v>6297</v>
      </c>
      <c r="L138"/>
    </row>
    <row r="139" spans="1:12">
      <c r="A139" s="1">
        <v>28001</v>
      </c>
      <c r="B139" s="1" t="s">
        <v>1957</v>
      </c>
      <c r="C139" s="1" t="s">
        <v>4272</v>
      </c>
      <c r="D139" s="1">
        <v>3</v>
      </c>
      <c r="E139" s="1">
        <v>100</v>
      </c>
      <c r="F139" s="1">
        <v>5</v>
      </c>
      <c r="G139" s="1" t="s">
        <v>7172</v>
      </c>
      <c r="I139" s="1">
        <v>1</v>
      </c>
      <c r="J139" s="1">
        <v>1</v>
      </c>
      <c r="K139" s="1">
        <v>3</v>
      </c>
      <c r="L139" s="1">
        <v>1</v>
      </c>
    </row>
    <row r="140" spans="1:12">
      <c r="A140" s="1">
        <v>28002</v>
      </c>
      <c r="B140" s="1" t="s">
        <v>3690</v>
      </c>
      <c r="C140" s="1" t="s">
        <v>4273</v>
      </c>
      <c r="D140" s="1">
        <v>4</v>
      </c>
      <c r="E140" s="1">
        <v>100</v>
      </c>
      <c r="G140" s="1" t="s">
        <v>5280</v>
      </c>
    </row>
    <row r="141" spans="1:12">
      <c r="A141" s="1">
        <v>28003</v>
      </c>
      <c r="B141" s="22" t="s">
        <v>7163</v>
      </c>
      <c r="C141" s="1" t="s">
        <v>7166</v>
      </c>
      <c r="D141" s="1">
        <v>5</v>
      </c>
      <c r="E141" s="1">
        <v>1000</v>
      </c>
      <c r="G141" s="1" t="s">
        <v>7173</v>
      </c>
    </row>
    <row r="142" spans="1:12">
      <c r="A142" s="1">
        <v>28004</v>
      </c>
      <c r="B142" s="223" t="s">
        <v>7164</v>
      </c>
      <c r="C142" s="1" t="s">
        <v>7165</v>
      </c>
      <c r="D142" s="1">
        <v>6</v>
      </c>
      <c r="E142" s="1">
        <v>2000</v>
      </c>
      <c r="G142" s="1" t="s">
        <v>7174</v>
      </c>
    </row>
    <row r="143" spans="1:12">
      <c r="A143" s="1">
        <v>28201</v>
      </c>
      <c r="B143" s="1" t="s">
        <v>1958</v>
      </c>
      <c r="C143" s="1" t="s">
        <v>1871</v>
      </c>
      <c r="D143" s="1">
        <v>5</v>
      </c>
      <c r="E143" s="1">
        <v>20</v>
      </c>
      <c r="G143" s="1" t="s">
        <v>4517</v>
      </c>
    </row>
    <row r="144" spans="1:12" s="209" customFormat="1">
      <c r="A144" s="208">
        <v>28202</v>
      </c>
      <c r="B144" s="208" t="s">
        <v>1247</v>
      </c>
      <c r="C144" s="209" t="s">
        <v>1871</v>
      </c>
      <c r="D144" s="209">
        <v>5</v>
      </c>
      <c r="E144" s="209">
        <v>2</v>
      </c>
      <c r="G144" s="209" t="s">
        <v>6797</v>
      </c>
      <c r="H144" s="210" t="s">
        <v>4443</v>
      </c>
    </row>
    <row r="145" spans="1:8">
      <c r="A145" s="1">
        <v>29001</v>
      </c>
      <c r="B145" s="1" t="s">
        <v>1411</v>
      </c>
      <c r="C145" s="1" t="s">
        <v>1872</v>
      </c>
      <c r="D145" s="1">
        <v>4</v>
      </c>
      <c r="E145" s="1">
        <v>500</v>
      </c>
      <c r="G145" s="36" t="s">
        <v>1435</v>
      </c>
      <c r="H145" s="16"/>
    </row>
    <row r="146" spans="1:8">
      <c r="A146" s="1">
        <v>29002</v>
      </c>
      <c r="B146" s="1" t="s">
        <v>1410</v>
      </c>
      <c r="C146" s="1" t="s">
        <v>1873</v>
      </c>
      <c r="D146" s="1">
        <v>4</v>
      </c>
      <c r="E146" s="1">
        <v>500</v>
      </c>
      <c r="G146" s="36" t="s">
        <v>1436</v>
      </c>
      <c r="H146" s="16"/>
    </row>
    <row r="147" spans="1:8">
      <c r="A147" s="1">
        <v>29003</v>
      </c>
      <c r="B147" s="1" t="s">
        <v>4454</v>
      </c>
      <c r="C147" s="1" t="s">
        <v>4455</v>
      </c>
      <c r="D147" s="1">
        <v>5</v>
      </c>
      <c r="E147" s="1">
        <v>10</v>
      </c>
      <c r="G147" s="1" t="s">
        <v>4456</v>
      </c>
    </row>
    <row r="148" spans="1:8">
      <c r="A148" s="1">
        <v>29004</v>
      </c>
      <c r="B148" s="1" t="s">
        <v>4510</v>
      </c>
      <c r="C148" s="1" t="s">
        <v>1858</v>
      </c>
      <c r="D148" s="1">
        <v>4</v>
      </c>
      <c r="E148" s="1">
        <v>500</v>
      </c>
      <c r="G148" s="1" t="s">
        <v>4511</v>
      </c>
    </row>
    <row r="149" spans="1:8">
      <c r="A149" s="1">
        <v>29005</v>
      </c>
      <c r="B149" s="1" t="s">
        <v>5307</v>
      </c>
      <c r="C149" s="1" t="s">
        <v>5305</v>
      </c>
      <c r="D149" s="1">
        <v>4</v>
      </c>
      <c r="E149" s="1">
        <v>500</v>
      </c>
      <c r="G149" s="1" t="s">
        <v>5306</v>
      </c>
    </row>
    <row r="150" spans="1:8">
      <c r="A150" s="1">
        <v>29006</v>
      </c>
      <c r="B150" s="1" t="s">
        <v>5375</v>
      </c>
      <c r="C150" s="1" t="s">
        <v>5377</v>
      </c>
      <c r="D150" s="1">
        <v>4</v>
      </c>
      <c r="E150" s="1">
        <v>500</v>
      </c>
      <c r="G150" s="36" t="s">
        <v>5379</v>
      </c>
    </row>
    <row r="151" spans="1:8">
      <c r="A151" s="1">
        <v>29007</v>
      </c>
      <c r="B151" s="1" t="s">
        <v>5376</v>
      </c>
      <c r="C151" s="1" t="s">
        <v>5378</v>
      </c>
      <c r="D151" s="1">
        <v>4</v>
      </c>
      <c r="E151" s="1">
        <v>500</v>
      </c>
      <c r="G151" s="36" t="s">
        <v>5380</v>
      </c>
    </row>
    <row r="152" spans="1:8">
      <c r="A152" s="1">
        <v>29008</v>
      </c>
      <c r="B152" s="1" t="s">
        <v>5785</v>
      </c>
      <c r="C152" s="1" t="s">
        <v>5786</v>
      </c>
      <c r="D152" s="1">
        <v>5</v>
      </c>
      <c r="E152" s="1">
        <v>10</v>
      </c>
      <c r="G152" s="1" t="s">
        <v>6519</v>
      </c>
    </row>
    <row r="153" spans="1:8">
      <c r="A153" s="1">
        <v>29009</v>
      </c>
      <c r="B153" s="1" t="s">
        <v>6521</v>
      </c>
      <c r="C153" s="1" t="s">
        <v>6522</v>
      </c>
      <c r="D153" s="1">
        <v>5</v>
      </c>
      <c r="E153" s="1">
        <v>10</v>
      </c>
      <c r="G153" s="1" t="s">
        <v>6520</v>
      </c>
    </row>
    <row r="154" spans="1:8">
      <c r="A154" s="1">
        <v>29010</v>
      </c>
      <c r="B154" s="1" t="s">
        <v>6530</v>
      </c>
      <c r="C154" s="1" t="s">
        <v>6529</v>
      </c>
      <c r="D154" s="1">
        <v>4</v>
      </c>
      <c r="E154" s="1">
        <v>500</v>
      </c>
      <c r="G154" s="36" t="s">
        <v>6527</v>
      </c>
    </row>
    <row r="155" spans="1:8">
      <c r="A155" s="1">
        <v>29011</v>
      </c>
      <c r="B155" s="1" t="s">
        <v>6531</v>
      </c>
      <c r="C155" s="1" t="s">
        <v>6528</v>
      </c>
      <c r="D155" s="1">
        <v>4</v>
      </c>
      <c r="E155" s="1">
        <v>500</v>
      </c>
      <c r="G155" s="36" t="s">
        <v>6678</v>
      </c>
    </row>
    <row r="156" spans="1:8">
      <c r="A156" s="1">
        <v>29012</v>
      </c>
      <c r="B156" s="1" t="s">
        <v>6535</v>
      </c>
      <c r="C156" s="1" t="s">
        <v>6536</v>
      </c>
      <c r="D156" s="1">
        <v>4</v>
      </c>
      <c r="E156" s="1">
        <v>500</v>
      </c>
      <c r="G156" s="1" t="s">
        <v>6534</v>
      </c>
    </row>
    <row r="157" spans="1:8">
      <c r="A157" s="1">
        <v>29013</v>
      </c>
      <c r="B157" s="1" t="s">
        <v>6575</v>
      </c>
      <c r="C157" s="1" t="s">
        <v>6576</v>
      </c>
      <c r="D157" s="1">
        <v>5</v>
      </c>
      <c r="E157" s="1">
        <v>10</v>
      </c>
      <c r="G157" s="1" t="s">
        <v>6572</v>
      </c>
    </row>
    <row r="158" spans="1:8">
      <c r="A158" s="1">
        <v>29014</v>
      </c>
      <c r="B158" s="1" t="s">
        <v>6574</v>
      </c>
      <c r="C158" s="1" t="s">
        <v>6577</v>
      </c>
      <c r="D158" s="1">
        <v>5</v>
      </c>
      <c r="E158" s="1">
        <v>10</v>
      </c>
      <c r="G158" s="1" t="s">
        <v>6573</v>
      </c>
    </row>
    <row r="159" spans="1:8">
      <c r="A159" s="1">
        <v>29015</v>
      </c>
      <c r="B159" s="1" t="s">
        <v>6586</v>
      </c>
      <c r="C159" s="1" t="s">
        <v>6592</v>
      </c>
      <c r="D159" s="1">
        <v>4</v>
      </c>
      <c r="E159" s="1">
        <v>500</v>
      </c>
      <c r="G159" s="36" t="s">
        <v>6597</v>
      </c>
    </row>
    <row r="160" spans="1:8">
      <c r="A160" s="1">
        <v>29016</v>
      </c>
      <c r="B160" s="1" t="s">
        <v>6587</v>
      </c>
      <c r="C160" s="1" t="s">
        <v>6593</v>
      </c>
      <c r="D160" s="1">
        <v>4</v>
      </c>
      <c r="E160" s="1">
        <v>500</v>
      </c>
      <c r="G160" s="36" t="s">
        <v>6594</v>
      </c>
    </row>
    <row r="161" spans="1:7">
      <c r="A161" s="1">
        <v>29017</v>
      </c>
      <c r="B161" s="1" t="s">
        <v>6588</v>
      </c>
      <c r="C161" s="1" t="s">
        <v>6590</v>
      </c>
      <c r="D161" s="1">
        <v>4</v>
      </c>
      <c r="E161" s="1">
        <v>500</v>
      </c>
      <c r="G161" s="36" t="s">
        <v>6595</v>
      </c>
    </row>
    <row r="162" spans="1:7">
      <c r="A162" s="1">
        <v>29018</v>
      </c>
      <c r="B162" s="1" t="s">
        <v>6589</v>
      </c>
      <c r="C162" s="1" t="s">
        <v>6591</v>
      </c>
      <c r="D162" s="1">
        <v>4</v>
      </c>
      <c r="E162" s="1">
        <v>500</v>
      </c>
      <c r="G162" s="36" t="s">
        <v>6596</v>
      </c>
    </row>
    <row r="163" spans="1:7">
      <c r="A163" s="1">
        <v>29019</v>
      </c>
      <c r="B163" s="1" t="s">
        <v>6599</v>
      </c>
      <c r="C163" s="1" t="s">
        <v>6598</v>
      </c>
      <c r="D163" s="1">
        <v>4</v>
      </c>
      <c r="E163" s="1">
        <v>500</v>
      </c>
      <c r="G163" s="1" t="s">
        <v>6600</v>
      </c>
    </row>
    <row r="164" spans="1:7">
      <c r="A164" s="1">
        <v>29020</v>
      </c>
      <c r="B164" s="1" t="s">
        <v>6721</v>
      </c>
      <c r="C164" s="1" t="s">
        <v>6725</v>
      </c>
      <c r="D164" s="1">
        <v>4</v>
      </c>
      <c r="E164" s="1">
        <v>500</v>
      </c>
      <c r="G164" s="1" t="s">
        <v>6724</v>
      </c>
    </row>
    <row r="165" spans="1:7">
      <c r="A165" s="1">
        <v>29021</v>
      </c>
      <c r="B165" s="1" t="s">
        <v>6722</v>
      </c>
      <c r="C165" s="1" t="s">
        <v>6726</v>
      </c>
      <c r="D165" s="1">
        <v>4</v>
      </c>
      <c r="E165" s="1">
        <v>500</v>
      </c>
      <c r="G165" s="1" t="s">
        <v>6723</v>
      </c>
    </row>
    <row r="166" spans="1:7">
      <c r="A166" s="1">
        <v>29022</v>
      </c>
      <c r="B166" s="1" t="s">
        <v>6823</v>
      </c>
      <c r="C166" s="1" t="s">
        <v>6824</v>
      </c>
      <c r="D166" s="1">
        <v>5</v>
      </c>
      <c r="E166" s="1">
        <v>10</v>
      </c>
      <c r="G166" s="1" t="s">
        <v>6825</v>
      </c>
    </row>
    <row r="167" spans="1:7">
      <c r="A167" s="1">
        <v>29023</v>
      </c>
      <c r="B167" s="1" t="s">
        <v>6902</v>
      </c>
      <c r="C167" s="1" t="s">
        <v>6909</v>
      </c>
      <c r="D167" s="1">
        <v>5</v>
      </c>
      <c r="E167" s="1">
        <v>10</v>
      </c>
      <c r="G167" s="1" t="s">
        <v>6927</v>
      </c>
    </row>
    <row r="168" spans="1:7">
      <c r="A168" s="1">
        <v>29024</v>
      </c>
      <c r="B168" s="1" t="s">
        <v>6903</v>
      </c>
      <c r="C168" s="1" t="s">
        <v>6910</v>
      </c>
      <c r="D168" s="1">
        <v>5</v>
      </c>
      <c r="E168" s="1">
        <v>10</v>
      </c>
      <c r="G168" s="1" t="s">
        <v>6928</v>
      </c>
    </row>
    <row r="169" spans="1:7">
      <c r="A169" s="1">
        <v>29025</v>
      </c>
      <c r="B169" s="1" t="s">
        <v>6904</v>
      </c>
      <c r="C169" s="1" t="s">
        <v>6911</v>
      </c>
      <c r="D169" s="1">
        <v>5</v>
      </c>
      <c r="E169" s="1">
        <v>10</v>
      </c>
      <c r="G169" s="1" t="s">
        <v>6929</v>
      </c>
    </row>
    <row r="170" spans="1:7">
      <c r="A170" s="1">
        <v>29026</v>
      </c>
      <c r="B170" s="1" t="s">
        <v>6905</v>
      </c>
      <c r="C170" s="1" t="s">
        <v>6907</v>
      </c>
      <c r="D170" s="1">
        <v>4</v>
      </c>
      <c r="E170" s="1">
        <v>500</v>
      </c>
      <c r="G170" s="36" t="s">
        <v>6913</v>
      </c>
    </row>
    <row r="171" spans="1:7">
      <c r="A171" s="1">
        <v>29027</v>
      </c>
      <c r="B171" s="1" t="s">
        <v>6906</v>
      </c>
      <c r="C171" s="1" t="s">
        <v>6908</v>
      </c>
      <c r="D171" s="1">
        <v>4</v>
      </c>
      <c r="E171" s="1">
        <v>500</v>
      </c>
      <c r="G171" s="36" t="s">
        <v>6912</v>
      </c>
    </row>
    <row r="172" spans="1:7">
      <c r="A172" s="1">
        <v>29028</v>
      </c>
      <c r="B172" s="1" t="s">
        <v>6918</v>
      </c>
      <c r="C172" s="1" t="s">
        <v>6917</v>
      </c>
      <c r="D172" s="1">
        <v>4</v>
      </c>
      <c r="E172" s="1">
        <v>500</v>
      </c>
      <c r="G172" s="1" t="s">
        <v>6916</v>
      </c>
    </row>
    <row r="173" spans="1:7">
      <c r="A173" s="1">
        <v>29029</v>
      </c>
      <c r="B173" s="1" t="s">
        <v>7155</v>
      </c>
      <c r="C173" s="1" t="s">
        <v>7157</v>
      </c>
      <c r="D173" s="1">
        <v>5</v>
      </c>
      <c r="E173" s="1">
        <v>1000</v>
      </c>
      <c r="G173" s="36" t="s">
        <v>7156</v>
      </c>
    </row>
  </sheetData>
  <phoneticPr fontId="3" type="noConversion"/>
  <conditionalFormatting sqref="A77:B138">
    <cfRule type="containsText" dxfId="63" priority="20" operator="containsText" text="红水晶">
      <formula>NOT(ISERROR(SEARCH("红水晶",A77)))</formula>
    </cfRule>
  </conditionalFormatting>
  <conditionalFormatting sqref="A69 A71 A73 A75">
    <cfRule type="duplicateValues" dxfId="62" priority="24"/>
  </conditionalFormatting>
  <conditionalFormatting sqref="A69:B69 A71 A73 A75 B70:B76">
    <cfRule type="containsText" dxfId="61" priority="23" operator="containsText" text="红水晶">
      <formula>NOT(ISERROR(SEARCH("红水晶",A69)))</formula>
    </cfRule>
  </conditionalFormatting>
  <conditionalFormatting sqref="A72 A74 A76">
    <cfRule type="duplicateValues" dxfId="60" priority="22"/>
  </conditionalFormatting>
  <conditionalFormatting sqref="A72 A74 A76">
    <cfRule type="containsText" dxfId="59" priority="21" operator="containsText" text="红水晶">
      <formula>NOT(ISERROR(SEARCH("红水晶",A72)))</formula>
    </cfRule>
  </conditionalFormatting>
  <conditionalFormatting sqref="A77:A138">
    <cfRule type="duplicateValues" dxfId="58" priority="25"/>
  </conditionalFormatting>
  <conditionalFormatting sqref="G77:G96">
    <cfRule type="containsText" dxfId="57" priority="12" operator="containsText" text="红水晶">
      <formula>NOT(ISERROR(SEARCH("红水晶",G77)))</formula>
    </cfRule>
  </conditionalFormatting>
  <conditionalFormatting sqref="G69:G76">
    <cfRule type="containsText" dxfId="56" priority="13" operator="containsText" text="红水晶">
      <formula>NOT(ISERROR(SEARCH("红水晶",G69)))</formula>
    </cfRule>
  </conditionalFormatting>
  <conditionalFormatting sqref="C65 C67:C68">
    <cfRule type="containsText" dxfId="55" priority="8" operator="containsText" text="红水晶">
      <formula>NOT(ISERROR(SEARCH("红水晶",C65)))</formula>
    </cfRule>
  </conditionalFormatting>
  <conditionalFormatting sqref="B6">
    <cfRule type="containsText" dxfId="54" priority="2" operator="containsText" text="红水晶">
      <formula>NOT(ISERROR(SEARCH("红水晶",B6)))</formula>
    </cfRule>
  </conditionalFormatting>
  <conditionalFormatting sqref="G97:G138">
    <cfRule type="containsText" dxfId="53" priority="1" operator="containsText" text="红水晶">
      <formula>NOT(ISERROR(SEARCH("红水晶",G97)))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G26"/>
  <sheetViews>
    <sheetView workbookViewId="0">
      <selection activeCell="I24" sqref="I24"/>
    </sheetView>
  </sheetViews>
  <sheetFormatPr defaultRowHeight="13.5"/>
  <cols>
    <col min="2" max="2" width="13" bestFit="1" customWidth="1"/>
    <col min="3" max="3" width="40.25" customWidth="1"/>
    <col min="5" max="5" width="19.25" bestFit="1" customWidth="1"/>
  </cols>
  <sheetData>
    <row r="1" spans="1:7">
      <c r="A1" t="s">
        <v>6645</v>
      </c>
    </row>
    <row r="2" spans="1:7">
      <c r="A2" s="1" t="s">
        <v>6644</v>
      </c>
      <c r="D2" t="s">
        <v>6642</v>
      </c>
      <c r="F2" t="s">
        <v>1657</v>
      </c>
      <c r="G2" t="s">
        <v>6643</v>
      </c>
    </row>
    <row r="3" spans="1:7">
      <c r="A3" s="1">
        <v>24301</v>
      </c>
      <c r="B3" s="21" t="s">
        <v>6623</v>
      </c>
      <c r="C3" s="21" t="str">
        <f>IF(A3="","",VLOOKUP(A3,材料!A:G,7,FALSE))</f>
        <v>可在丁丁中使用，完成后获得100钻石</v>
      </c>
      <c r="D3">
        <v>1002</v>
      </c>
      <c r="E3" t="str">
        <f>VLOOKUP(D3,'#材料大全'!A:B,2,FALSE)</f>
        <v>钻石</v>
      </c>
      <c r="F3">
        <v>100</v>
      </c>
      <c r="G3">
        <v>100</v>
      </c>
    </row>
    <row r="4" spans="1:7">
      <c r="A4" s="1">
        <v>24302</v>
      </c>
      <c r="B4" s="21" t="s">
        <v>6627</v>
      </c>
      <c r="C4" s="21" t="str">
        <f>IF(A4="","",VLOOKUP(A4,材料!A:G,7,FALSE))</f>
        <v>可在丁丁中使用，完成后获得300钻石</v>
      </c>
      <c r="D4">
        <v>1002</v>
      </c>
      <c r="E4" t="str">
        <f>VLOOKUP(D4,'#材料大全'!A:B,2,FALSE)</f>
        <v>钻石</v>
      </c>
      <c r="F4">
        <v>300</v>
      </c>
      <c r="G4">
        <v>100</v>
      </c>
    </row>
    <row r="5" spans="1:7">
      <c r="A5" s="1">
        <v>24303</v>
      </c>
      <c r="B5" s="21" t="s">
        <v>6628</v>
      </c>
      <c r="C5" s="21" t="str">
        <f>IF(A5="","",VLOOKUP(A5,材料!A:G,7,FALSE))</f>
        <v>可在丁丁中使用，完成后获得1000钻石</v>
      </c>
      <c r="D5">
        <v>1002</v>
      </c>
      <c r="E5" t="str">
        <f>VLOOKUP(D5,'#材料大全'!A:B,2,FALSE)</f>
        <v>钻石</v>
      </c>
      <c r="F5">
        <v>1000</v>
      </c>
      <c r="G5">
        <v>100</v>
      </c>
    </row>
    <row r="6" spans="1:7">
      <c r="A6" s="1">
        <v>24304</v>
      </c>
      <c r="B6" s="21" t="s">
        <v>6624</v>
      </c>
      <c r="C6" s="21" t="str">
        <f>IF(A6="","",VLOOKUP(A6,材料!A:G,7,FALSE))</f>
        <v>可在丁丁中使用，完成后获得1个召唤石</v>
      </c>
      <c r="D6">
        <v>1009</v>
      </c>
      <c r="E6" t="str">
        <f>VLOOKUP(D6,'#材料大全'!A:B,2,FALSE)</f>
        <v>召唤石</v>
      </c>
      <c r="F6">
        <v>1</v>
      </c>
      <c r="G6">
        <v>100</v>
      </c>
    </row>
    <row r="7" spans="1:7">
      <c r="A7" s="1">
        <v>24305</v>
      </c>
      <c r="B7" s="21" t="s">
        <v>6629</v>
      </c>
      <c r="C7" s="21" t="str">
        <f>IF(A7="","",VLOOKUP(A7,材料!A:G,7,FALSE))</f>
        <v>可在丁丁中使用，完成后获得3个召唤石</v>
      </c>
      <c r="D7">
        <v>1009</v>
      </c>
      <c r="E7" t="str">
        <f>VLOOKUP(D7,'#材料大全'!A:B,2,FALSE)</f>
        <v>召唤石</v>
      </c>
      <c r="F7">
        <v>3</v>
      </c>
      <c r="G7">
        <v>100</v>
      </c>
    </row>
    <row r="8" spans="1:7">
      <c r="A8" s="1">
        <v>24306</v>
      </c>
      <c r="B8" s="21" t="s">
        <v>6630</v>
      </c>
      <c r="C8" s="21" t="str">
        <f>IF(A8="","",VLOOKUP(A8,材料!A:G,7,FALSE))</f>
        <v>可在丁丁中使用，完成后获得10个召唤石</v>
      </c>
      <c r="D8">
        <v>1009</v>
      </c>
      <c r="E8" t="str">
        <f>VLOOKUP(D8,'#材料大全'!A:B,2,FALSE)</f>
        <v>召唤石</v>
      </c>
      <c r="F8">
        <v>10</v>
      </c>
      <c r="G8">
        <v>100</v>
      </c>
    </row>
    <row r="9" spans="1:7">
      <c r="A9" s="1">
        <v>24307</v>
      </c>
      <c r="B9" s="21" t="s">
        <v>6625</v>
      </c>
      <c r="C9" s="21" t="str">
        <f>IF(A9="","",VLOOKUP(A9,材料!A:G,7,FALSE))</f>
        <v>可在丁丁中使用，完成后获得100k主角经验，有几率额外获得普通/优秀主角升级药剂</v>
      </c>
      <c r="D9">
        <v>31023</v>
      </c>
      <c r="E9" t="str">
        <f>VLOOKUP(D9,'#材料大全'!A:B,2,FALSE)</f>
        <v>落叶给大家主角经验</v>
      </c>
      <c r="F9">
        <v>10</v>
      </c>
      <c r="G9">
        <v>100</v>
      </c>
    </row>
    <row r="10" spans="1:7">
      <c r="A10" s="1"/>
      <c r="B10" s="21"/>
      <c r="C10" s="21" t="str">
        <f>IF(A10="","",VLOOKUP(A10,材料!A:G,7,FALSE))</f>
        <v/>
      </c>
      <c r="D10">
        <v>39101</v>
      </c>
      <c r="E10" t="str">
        <f>VLOOKUP(D10,'#材料大全'!A:B,2,FALSE)</f>
        <v>普通主角升级药剂</v>
      </c>
      <c r="F10">
        <v>1</v>
      </c>
      <c r="G10">
        <v>3</v>
      </c>
    </row>
    <row r="11" spans="1:7">
      <c r="A11" s="1"/>
      <c r="B11" s="21"/>
      <c r="C11" s="21" t="str">
        <f>IF(A11="","",VLOOKUP(A11,材料!A:G,7,FALSE))</f>
        <v/>
      </c>
      <c r="D11">
        <v>39102</v>
      </c>
      <c r="E11" t="str">
        <f>VLOOKUP(D11,'#材料大全'!A:B,2,FALSE)</f>
        <v>优秀主角升级药剂</v>
      </c>
      <c r="F11">
        <v>1</v>
      </c>
      <c r="G11">
        <v>1</v>
      </c>
    </row>
    <row r="12" spans="1:7">
      <c r="A12" s="1">
        <v>24308</v>
      </c>
      <c r="B12" s="21" t="s">
        <v>6631</v>
      </c>
      <c r="C12" s="21" t="str">
        <f>IF(A12="","",VLOOKUP(A12,材料!A:G,7,FALSE))</f>
        <v>可在丁丁中使用，完成后获得200k主角经验，有几率额外获得优秀/精良主角升级药剂</v>
      </c>
      <c r="D12">
        <v>31023</v>
      </c>
      <c r="E12" t="str">
        <f>VLOOKUP(D12,'#材料大全'!A:B,2,FALSE)</f>
        <v>落叶给大家主角经验</v>
      </c>
      <c r="F12">
        <v>20</v>
      </c>
      <c r="G12">
        <v>100</v>
      </c>
    </row>
    <row r="13" spans="1:7">
      <c r="A13" s="1"/>
      <c r="B13" s="21"/>
      <c r="C13" s="21" t="str">
        <f>IF(A13="","",VLOOKUP(A13,材料!A:G,7,FALSE))</f>
        <v/>
      </c>
      <c r="D13">
        <v>39102</v>
      </c>
      <c r="E13" t="str">
        <f>VLOOKUP(D13,'#材料大全'!A:B,2,FALSE)</f>
        <v>优秀主角升级药剂</v>
      </c>
      <c r="F13">
        <v>1</v>
      </c>
      <c r="G13">
        <v>3</v>
      </c>
    </row>
    <row r="14" spans="1:7">
      <c r="A14" s="1"/>
      <c r="B14" s="21"/>
      <c r="C14" s="21" t="str">
        <f>IF(A14="","",VLOOKUP(A14,材料!A:G,7,FALSE))</f>
        <v/>
      </c>
      <c r="D14">
        <v>39103</v>
      </c>
      <c r="E14" t="str">
        <f>VLOOKUP(D14,'#材料大全'!A:B,2,FALSE)</f>
        <v>精良主角升级药剂</v>
      </c>
      <c r="F14">
        <v>1</v>
      </c>
      <c r="G14">
        <v>1</v>
      </c>
    </row>
    <row r="15" spans="1:7">
      <c r="A15" s="1">
        <v>24309</v>
      </c>
      <c r="B15" s="21" t="s">
        <v>6632</v>
      </c>
      <c r="C15" s="21" t="str">
        <f>IF(A15="","",VLOOKUP(A15,材料!A:G,7,FALSE))</f>
        <v>可在丁丁中使用，完成后获得500k主角经验，有几率额外获得精良/史诗主角升级药剂</v>
      </c>
      <c r="D15">
        <v>31023</v>
      </c>
      <c r="E15" t="str">
        <f>VLOOKUP(D15,'#材料大全'!A:B,2,FALSE)</f>
        <v>落叶给大家主角经验</v>
      </c>
      <c r="F15">
        <v>50</v>
      </c>
      <c r="G15">
        <v>100</v>
      </c>
    </row>
    <row r="16" spans="1:7">
      <c r="A16" s="1"/>
      <c r="B16" s="21"/>
      <c r="C16" s="21" t="str">
        <f>IF(A16="","",VLOOKUP(A16,材料!A:G,7,FALSE))</f>
        <v/>
      </c>
      <c r="D16">
        <v>39103</v>
      </c>
      <c r="E16" t="str">
        <f>VLOOKUP(D16,'#材料大全'!A:B,2,FALSE)</f>
        <v>精良主角升级药剂</v>
      </c>
      <c r="F16">
        <v>1</v>
      </c>
      <c r="G16">
        <v>3</v>
      </c>
    </row>
    <row r="17" spans="1:7">
      <c r="A17" s="1"/>
      <c r="B17" s="21"/>
      <c r="C17" s="21" t="str">
        <f>IF(A17="","",VLOOKUP(A17,材料!A:G,7,FALSE))</f>
        <v/>
      </c>
      <c r="D17">
        <v>39104</v>
      </c>
      <c r="E17" t="str">
        <f>VLOOKUP(D17,'#材料大全'!A:B,2,FALSE)</f>
        <v>史诗主角升级药剂</v>
      </c>
      <c r="F17">
        <v>1</v>
      </c>
      <c r="G17">
        <v>1</v>
      </c>
    </row>
    <row r="18" spans="1:7">
      <c r="A18" s="1">
        <v>24310</v>
      </c>
      <c r="B18" s="21" t="s">
        <v>6626</v>
      </c>
      <c r="C18" s="21" t="str">
        <f>IF(A18="","",VLOOKUP(A18,材料!A:G,7,FALSE))</f>
        <v>可在丁丁中使用，完成后获得10次普通深渊奖励</v>
      </c>
      <c r="D18">
        <v>33503</v>
      </c>
      <c r="E18" t="str">
        <f>VLOOKUP(D18,'#材料大全'!A:B,2,FALSE)</f>
        <v>深渊宝箱</v>
      </c>
      <c r="F18">
        <v>10</v>
      </c>
      <c r="G18">
        <v>100</v>
      </c>
    </row>
    <row r="19" spans="1:7">
      <c r="A19" s="1"/>
      <c r="B19" s="21"/>
      <c r="C19" s="21" t="str">
        <f>IF(A19="","",VLOOKUP(A19,材料!A:G,7,FALSE))</f>
        <v/>
      </c>
      <c r="D19">
        <v>39012</v>
      </c>
      <c r="E19" t="str">
        <f>VLOOKUP(D19,'#材料大全'!A:B,2,FALSE)</f>
        <v>深渊碎片兑换书</v>
      </c>
      <c r="F19">
        <v>1</v>
      </c>
      <c r="G19">
        <v>1</v>
      </c>
    </row>
    <row r="20" spans="1:7">
      <c r="A20" s="1">
        <v>24311</v>
      </c>
      <c r="B20" s="21" t="s">
        <v>6633</v>
      </c>
      <c r="C20" s="21" t="str">
        <f>IF(A20="","",VLOOKUP(A20,材料!A:G,7,FALSE))</f>
        <v>可在丁丁中使用，完成后获得20次普通深渊奖励</v>
      </c>
      <c r="D20">
        <v>33503</v>
      </c>
      <c r="E20" t="str">
        <f>VLOOKUP(D20,'#材料大全'!A:B,2,FALSE)</f>
        <v>深渊宝箱</v>
      </c>
      <c r="F20">
        <v>20</v>
      </c>
      <c r="G20">
        <v>100</v>
      </c>
    </row>
    <row r="21" spans="1:7">
      <c r="A21" s="1"/>
      <c r="B21" s="21"/>
      <c r="C21" s="21" t="str">
        <f>IF(A21="","",VLOOKUP(A21,材料!A:G,7,FALSE))</f>
        <v/>
      </c>
      <c r="D21">
        <v>39012</v>
      </c>
      <c r="E21" t="str">
        <f>VLOOKUP(D21,'#材料大全'!A:B,2,FALSE)</f>
        <v>深渊碎片兑换书</v>
      </c>
      <c r="F21">
        <v>1</v>
      </c>
      <c r="G21">
        <v>2</v>
      </c>
    </row>
    <row r="22" spans="1:7">
      <c r="A22" s="1">
        <v>24312</v>
      </c>
      <c r="B22" s="21" t="s">
        <v>6634</v>
      </c>
      <c r="C22" s="21" t="str">
        <f>IF(A22="","",VLOOKUP(A22,材料!A:G,7,FALSE))</f>
        <v>可在丁丁中使用，完成后获得50次普通深渊奖励</v>
      </c>
      <c r="D22">
        <v>33503</v>
      </c>
      <c r="E22" t="str">
        <f>VLOOKUP(D22,'#材料大全'!A:B,2,FALSE)</f>
        <v>深渊宝箱</v>
      </c>
      <c r="F22">
        <v>50</v>
      </c>
      <c r="G22">
        <v>100</v>
      </c>
    </row>
    <row r="23" spans="1:7">
      <c r="A23" s="1"/>
      <c r="B23" s="21"/>
      <c r="C23" s="21" t="str">
        <f>IF(A23="","",VLOOKUP(A23,材料!A:G,7,FALSE))</f>
        <v/>
      </c>
      <c r="D23">
        <v>39012</v>
      </c>
      <c r="E23" t="str">
        <f>VLOOKUP(D23,'#材料大全'!A:B,2,FALSE)</f>
        <v>深渊碎片兑换书</v>
      </c>
      <c r="F23">
        <v>1</v>
      </c>
      <c r="G23">
        <v>5</v>
      </c>
    </row>
    <row r="24" spans="1:7">
      <c r="A24" s="1">
        <v>24313</v>
      </c>
      <c r="B24" s="21" t="s">
        <v>6637</v>
      </c>
      <c r="C24" s="21" t="str">
        <f>IF(A24="","",VLOOKUP(A24,材料!A:G,7,FALSE))</f>
        <v>可在丁丁中使用，完成后获得10-20个进阶材料</v>
      </c>
      <c r="D24">
        <v>35304</v>
      </c>
      <c r="E24" t="str">
        <f>VLOOKUP(D24,'#材料大全'!A:B,2,FALSE)</f>
        <v>材料-进阶</v>
      </c>
      <c r="F24">
        <v>10</v>
      </c>
      <c r="G24">
        <v>100</v>
      </c>
    </row>
    <row r="25" spans="1:7">
      <c r="A25" s="1">
        <v>24314</v>
      </c>
      <c r="B25" s="21" t="s">
        <v>6638</v>
      </c>
      <c r="C25" s="21" t="str">
        <f>IF(A25="","",VLOOKUP(A25,材料!A:G,7,FALSE))</f>
        <v>可在丁丁中使用，完成后获得20-40个进阶材料</v>
      </c>
      <c r="D25">
        <v>35304</v>
      </c>
      <c r="E25" t="str">
        <f>VLOOKUP(D25,'#材料大全'!A:B,2,FALSE)</f>
        <v>材料-进阶</v>
      </c>
      <c r="F25">
        <v>20</v>
      </c>
      <c r="G25">
        <v>100</v>
      </c>
    </row>
    <row r="26" spans="1:7">
      <c r="A26" s="1">
        <v>24315</v>
      </c>
      <c r="B26" s="21" t="s">
        <v>6639</v>
      </c>
      <c r="C26" s="21" t="str">
        <f>IF(A26="","",VLOOKUP(A26,材料!A:G,7,FALSE))</f>
        <v>可在丁丁中使用，完成后获得50-100个进阶材料</v>
      </c>
      <c r="D26">
        <v>35304</v>
      </c>
      <c r="E26" t="str">
        <f>VLOOKUP(D26,'#材料大全'!A:B,2,FALSE)</f>
        <v>材料-进阶</v>
      </c>
      <c r="F26">
        <v>50</v>
      </c>
      <c r="G26">
        <v>100</v>
      </c>
    </row>
  </sheetData>
  <phoneticPr fontId="3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T44"/>
  <sheetViews>
    <sheetView topLeftCell="A16" workbookViewId="0">
      <selection activeCell="J43" sqref="J43"/>
    </sheetView>
  </sheetViews>
  <sheetFormatPr defaultColWidth="8.875" defaultRowHeight="13.5"/>
  <cols>
    <col min="2" max="2" width="12.125" bestFit="1" customWidth="1"/>
    <col min="8" max="8" width="9.5" bestFit="1" customWidth="1"/>
    <col min="9" max="9" width="10.5" bestFit="1" customWidth="1"/>
    <col min="12" max="12" width="9.5" bestFit="1" customWidth="1"/>
    <col min="20" max="20" width="10.5" bestFit="1" customWidth="1"/>
  </cols>
  <sheetData>
    <row r="1" spans="1:20">
      <c r="A1" t="s">
        <v>6226</v>
      </c>
    </row>
    <row r="2" spans="1:20">
      <c r="A2" t="s">
        <v>6170</v>
      </c>
      <c r="C2" t="s">
        <v>6167</v>
      </c>
      <c r="D2" s="47" t="s">
        <v>6168</v>
      </c>
      <c r="E2" s="13" t="s">
        <v>1495</v>
      </c>
      <c r="F2" s="13" t="s">
        <v>6254</v>
      </c>
      <c r="G2" t="s">
        <v>6255</v>
      </c>
    </row>
    <row r="3" spans="1:20">
      <c r="A3" s="1">
        <v>26001</v>
      </c>
      <c r="B3" s="41" t="s">
        <v>6124</v>
      </c>
      <c r="C3">
        <v>1</v>
      </c>
      <c r="D3">
        <v>0</v>
      </c>
      <c r="E3">
        <v>3</v>
      </c>
      <c r="F3" s="1">
        <v>26002</v>
      </c>
      <c r="G3">
        <v>13730</v>
      </c>
      <c r="H3">
        <f>G3*5*5*4*4*4</f>
        <v>21968000</v>
      </c>
      <c r="J3">
        <v>1600</v>
      </c>
      <c r="K3" t="s">
        <v>6227</v>
      </c>
      <c r="L3">
        <v>400</v>
      </c>
      <c r="M3" s="142" t="s">
        <v>6229</v>
      </c>
      <c r="N3">
        <v>100</v>
      </c>
      <c r="O3" t="s">
        <v>6230</v>
      </c>
      <c r="P3">
        <v>25</v>
      </c>
      <c r="Q3" t="s">
        <v>6231</v>
      </c>
      <c r="R3">
        <v>5</v>
      </c>
      <c r="S3" t="s">
        <v>6232</v>
      </c>
    </row>
    <row r="4" spans="1:20">
      <c r="A4" s="1">
        <v>26002</v>
      </c>
      <c r="B4" s="18" t="s">
        <v>6125</v>
      </c>
      <c r="C4">
        <v>2</v>
      </c>
      <c r="D4">
        <v>0</v>
      </c>
      <c r="E4">
        <v>4</v>
      </c>
      <c r="F4" s="1">
        <v>26003</v>
      </c>
      <c r="G4">
        <v>164070</v>
      </c>
      <c r="H4">
        <f>G4*5*5*4*4</f>
        <v>65628000</v>
      </c>
      <c r="M4">
        <v>177800</v>
      </c>
      <c r="O4">
        <v>632650</v>
      </c>
      <c r="Q4">
        <v>1566570</v>
      </c>
      <c r="S4">
        <v>3110640</v>
      </c>
    </row>
    <row r="5" spans="1:20">
      <c r="A5" s="1">
        <v>26003</v>
      </c>
      <c r="B5" s="141" t="s">
        <v>6126</v>
      </c>
      <c r="C5">
        <v>3</v>
      </c>
      <c r="D5">
        <v>0</v>
      </c>
      <c r="E5">
        <v>4</v>
      </c>
      <c r="F5" s="1">
        <v>26004</v>
      </c>
      <c r="G5">
        <v>632650</v>
      </c>
      <c r="H5">
        <f>G5*5*5*4</f>
        <v>63265000</v>
      </c>
      <c r="L5">
        <f>L3*M4</f>
        <v>71120000</v>
      </c>
      <c r="N5">
        <f t="shared" ref="N5" si="0">N3*O4</f>
        <v>63265000</v>
      </c>
      <c r="P5">
        <f t="shared" ref="P5" si="1">P3*Q4</f>
        <v>39164250</v>
      </c>
      <c r="R5">
        <f t="shared" ref="R5" si="2">R3*S4</f>
        <v>15553200</v>
      </c>
      <c r="T5">
        <f>SUM(L5:S5)</f>
        <v>189102450</v>
      </c>
    </row>
    <row r="6" spans="1:20">
      <c r="A6" s="1">
        <v>26004</v>
      </c>
      <c r="B6" s="20" t="s">
        <v>6127</v>
      </c>
      <c r="C6">
        <v>4</v>
      </c>
      <c r="D6">
        <v>0</v>
      </c>
      <c r="E6">
        <v>4</v>
      </c>
      <c r="F6" s="1">
        <v>26005</v>
      </c>
      <c r="G6">
        <v>1566570</v>
      </c>
      <c r="H6">
        <f>G6*5*5</f>
        <v>39164250</v>
      </c>
      <c r="I6">
        <f>SUM(H4:H7)</f>
        <v>183610450</v>
      </c>
      <c r="J6">
        <v>320</v>
      </c>
      <c r="K6" t="s">
        <v>6228</v>
      </c>
      <c r="N6">
        <v>100</v>
      </c>
      <c r="O6" t="s">
        <v>6233</v>
      </c>
      <c r="P6">
        <v>25</v>
      </c>
      <c r="Q6" t="s">
        <v>6231</v>
      </c>
      <c r="R6">
        <v>5</v>
      </c>
      <c r="S6" t="s">
        <v>6232</v>
      </c>
    </row>
    <row r="7" spans="1:20">
      <c r="A7" s="1">
        <v>26005</v>
      </c>
      <c r="B7" s="21" t="s">
        <v>6128</v>
      </c>
      <c r="C7">
        <v>5</v>
      </c>
      <c r="D7">
        <v>0</v>
      </c>
      <c r="E7">
        <v>5</v>
      </c>
      <c r="F7" s="1">
        <v>26006</v>
      </c>
      <c r="G7">
        <v>3110640</v>
      </c>
      <c r="H7">
        <f>G7*5</f>
        <v>15553200</v>
      </c>
      <c r="I7">
        <f>SUM(H5:H7)</f>
        <v>117982450</v>
      </c>
      <c r="O7">
        <f>O4+M4</f>
        <v>810450</v>
      </c>
      <c r="Q7">
        <v>1566570</v>
      </c>
      <c r="S7">
        <v>3110640</v>
      </c>
    </row>
    <row r="8" spans="1:20">
      <c r="A8" s="1">
        <v>26006</v>
      </c>
      <c r="B8" s="22" t="s">
        <v>6129</v>
      </c>
      <c r="C8">
        <v>6</v>
      </c>
      <c r="D8">
        <v>0</v>
      </c>
      <c r="F8" s="1"/>
      <c r="N8">
        <f t="shared" ref="N8" si="3">N6*O7</f>
        <v>81045000</v>
      </c>
      <c r="P8">
        <f t="shared" ref="P8" si="4">P6*Q7</f>
        <v>39164250</v>
      </c>
      <c r="R8">
        <f t="shared" ref="R8" si="5">R6*S7</f>
        <v>15553200</v>
      </c>
      <c r="T8">
        <f>SUM(L8:S8)</f>
        <v>135762450</v>
      </c>
    </row>
    <row r="9" spans="1:20">
      <c r="A9" s="1">
        <v>26007</v>
      </c>
      <c r="B9" s="41" t="s">
        <v>6130</v>
      </c>
      <c r="C9">
        <v>1</v>
      </c>
      <c r="D9">
        <v>1</v>
      </c>
      <c r="E9">
        <v>3</v>
      </c>
      <c r="F9" s="1">
        <v>26008</v>
      </c>
      <c r="G9">
        <v>13730</v>
      </c>
    </row>
    <row r="10" spans="1:20">
      <c r="A10" s="1">
        <v>26008</v>
      </c>
      <c r="B10" s="18" t="s">
        <v>6131</v>
      </c>
      <c r="C10">
        <v>2</v>
      </c>
      <c r="D10">
        <v>1</v>
      </c>
      <c r="E10">
        <v>4</v>
      </c>
      <c r="F10" s="1">
        <v>26009</v>
      </c>
      <c r="G10">
        <v>164070</v>
      </c>
    </row>
    <row r="11" spans="1:20">
      <c r="A11" s="1">
        <v>26009</v>
      </c>
      <c r="B11" s="141" t="s">
        <v>6132</v>
      </c>
      <c r="C11">
        <v>3</v>
      </c>
      <c r="D11">
        <v>1</v>
      </c>
      <c r="E11">
        <v>4</v>
      </c>
      <c r="F11" s="1">
        <v>26010</v>
      </c>
      <c r="G11">
        <v>632650</v>
      </c>
    </row>
    <row r="12" spans="1:20">
      <c r="A12" s="1">
        <v>26010</v>
      </c>
      <c r="B12" s="20" t="s">
        <v>6133</v>
      </c>
      <c r="C12">
        <v>4</v>
      </c>
      <c r="D12">
        <v>1</v>
      </c>
      <c r="E12">
        <v>4</v>
      </c>
      <c r="F12" s="1">
        <v>26011</v>
      </c>
      <c r="G12">
        <v>1566570</v>
      </c>
    </row>
    <row r="13" spans="1:20">
      <c r="A13" s="1">
        <v>26011</v>
      </c>
      <c r="B13" s="21" t="s">
        <v>6134</v>
      </c>
      <c r="C13">
        <v>5</v>
      </c>
      <c r="D13">
        <v>1</v>
      </c>
      <c r="E13">
        <v>5</v>
      </c>
      <c r="F13" s="1">
        <v>26012</v>
      </c>
      <c r="G13">
        <v>3110640</v>
      </c>
    </row>
    <row r="14" spans="1:20">
      <c r="A14" s="1">
        <v>26012</v>
      </c>
      <c r="B14" s="22" t="s">
        <v>6135</v>
      </c>
      <c r="C14">
        <v>6</v>
      </c>
      <c r="D14">
        <v>1</v>
      </c>
      <c r="F14" s="1"/>
    </row>
    <row r="15" spans="1:20">
      <c r="A15" s="1">
        <v>26013</v>
      </c>
      <c r="B15" s="41" t="s">
        <v>6136</v>
      </c>
      <c r="C15">
        <v>1</v>
      </c>
      <c r="D15">
        <v>2</v>
      </c>
      <c r="E15">
        <v>3</v>
      </c>
      <c r="F15" s="1">
        <v>26014</v>
      </c>
      <c r="G15">
        <v>13730</v>
      </c>
    </row>
    <row r="16" spans="1:20">
      <c r="A16" s="1">
        <v>26014</v>
      </c>
      <c r="B16" s="18" t="s">
        <v>6137</v>
      </c>
      <c r="C16">
        <v>2</v>
      </c>
      <c r="D16">
        <v>2</v>
      </c>
      <c r="E16">
        <v>4</v>
      </c>
      <c r="F16" s="1">
        <v>26015</v>
      </c>
      <c r="G16">
        <v>164070</v>
      </c>
    </row>
    <row r="17" spans="1:7">
      <c r="A17" s="1">
        <v>26015</v>
      </c>
      <c r="B17" s="141" t="s">
        <v>6138</v>
      </c>
      <c r="C17">
        <v>3</v>
      </c>
      <c r="D17">
        <v>2</v>
      </c>
      <c r="E17">
        <v>4</v>
      </c>
      <c r="F17" s="1">
        <v>26016</v>
      </c>
      <c r="G17">
        <v>632650</v>
      </c>
    </row>
    <row r="18" spans="1:7">
      <c r="A18" s="1">
        <v>26016</v>
      </c>
      <c r="B18" s="20" t="s">
        <v>6139</v>
      </c>
      <c r="C18">
        <v>4</v>
      </c>
      <c r="D18">
        <v>2</v>
      </c>
      <c r="E18">
        <v>4</v>
      </c>
      <c r="F18" s="1">
        <v>26017</v>
      </c>
      <c r="G18">
        <v>1566570</v>
      </c>
    </row>
    <row r="19" spans="1:7">
      <c r="A19" s="1">
        <v>26017</v>
      </c>
      <c r="B19" s="21" t="s">
        <v>6140</v>
      </c>
      <c r="C19">
        <v>5</v>
      </c>
      <c r="D19">
        <v>2</v>
      </c>
      <c r="E19">
        <v>5</v>
      </c>
      <c r="F19" s="1">
        <v>26018</v>
      </c>
      <c r="G19">
        <v>3110640</v>
      </c>
    </row>
    <row r="20" spans="1:7">
      <c r="A20" s="1">
        <v>26018</v>
      </c>
      <c r="B20" s="22" t="s">
        <v>6141</v>
      </c>
      <c r="C20">
        <v>6</v>
      </c>
      <c r="D20">
        <v>2</v>
      </c>
      <c r="F20" s="1"/>
    </row>
    <row r="21" spans="1:7">
      <c r="A21" s="1">
        <v>26019</v>
      </c>
      <c r="B21" s="41" t="s">
        <v>6142</v>
      </c>
      <c r="C21">
        <v>1</v>
      </c>
      <c r="D21">
        <v>3</v>
      </c>
      <c r="E21">
        <v>3</v>
      </c>
      <c r="F21" s="1">
        <v>26020</v>
      </c>
      <c r="G21">
        <v>13730</v>
      </c>
    </row>
    <row r="22" spans="1:7">
      <c r="A22" s="1">
        <v>26020</v>
      </c>
      <c r="B22" s="18" t="s">
        <v>6143</v>
      </c>
      <c r="C22">
        <v>2</v>
      </c>
      <c r="D22">
        <v>3</v>
      </c>
      <c r="E22">
        <v>4</v>
      </c>
      <c r="F22" s="1">
        <v>26021</v>
      </c>
      <c r="G22">
        <v>164070</v>
      </c>
    </row>
    <row r="23" spans="1:7">
      <c r="A23" s="1">
        <v>26021</v>
      </c>
      <c r="B23" s="141" t="s">
        <v>6144</v>
      </c>
      <c r="C23">
        <v>3</v>
      </c>
      <c r="D23">
        <v>3</v>
      </c>
      <c r="E23">
        <v>4</v>
      </c>
      <c r="F23" s="1">
        <v>26022</v>
      </c>
      <c r="G23">
        <v>632650</v>
      </c>
    </row>
    <row r="24" spans="1:7">
      <c r="A24" s="1">
        <v>26022</v>
      </c>
      <c r="B24" s="20" t="s">
        <v>6145</v>
      </c>
      <c r="C24">
        <v>4</v>
      </c>
      <c r="D24">
        <v>3</v>
      </c>
      <c r="E24">
        <v>4</v>
      </c>
      <c r="F24" s="1">
        <v>26023</v>
      </c>
      <c r="G24">
        <v>1566570</v>
      </c>
    </row>
    <row r="25" spans="1:7">
      <c r="A25" s="1">
        <v>26023</v>
      </c>
      <c r="B25" s="21" t="s">
        <v>6146</v>
      </c>
      <c r="C25">
        <v>5</v>
      </c>
      <c r="D25">
        <v>3</v>
      </c>
      <c r="E25">
        <v>5</v>
      </c>
      <c r="F25" s="1">
        <v>26024</v>
      </c>
      <c r="G25">
        <v>3110640</v>
      </c>
    </row>
    <row r="26" spans="1:7">
      <c r="A26" s="1">
        <v>26024</v>
      </c>
      <c r="B26" s="22" t="s">
        <v>6147</v>
      </c>
      <c r="C26">
        <v>6</v>
      </c>
      <c r="D26">
        <v>3</v>
      </c>
      <c r="F26" s="1"/>
    </row>
    <row r="27" spans="1:7">
      <c r="A27" s="1">
        <v>26025</v>
      </c>
      <c r="B27" s="41" t="s">
        <v>6148</v>
      </c>
      <c r="C27">
        <v>1</v>
      </c>
      <c r="D27">
        <v>4</v>
      </c>
      <c r="E27">
        <v>3</v>
      </c>
      <c r="F27" s="1">
        <v>26026</v>
      </c>
      <c r="G27">
        <v>13730</v>
      </c>
    </row>
    <row r="28" spans="1:7">
      <c r="A28" s="1">
        <v>26026</v>
      </c>
      <c r="B28" s="18" t="s">
        <v>6149</v>
      </c>
      <c r="C28">
        <v>2</v>
      </c>
      <c r="D28">
        <v>4</v>
      </c>
      <c r="E28">
        <v>4</v>
      </c>
      <c r="F28" s="1">
        <v>26027</v>
      </c>
      <c r="G28">
        <v>164070</v>
      </c>
    </row>
    <row r="29" spans="1:7">
      <c r="A29" s="1">
        <v>26027</v>
      </c>
      <c r="B29" s="141" t="s">
        <v>6150</v>
      </c>
      <c r="C29">
        <v>3</v>
      </c>
      <c r="D29">
        <v>4</v>
      </c>
      <c r="E29">
        <v>4</v>
      </c>
      <c r="F29" s="1">
        <v>26028</v>
      </c>
      <c r="G29">
        <v>632650</v>
      </c>
    </row>
    <row r="30" spans="1:7">
      <c r="A30" s="1">
        <v>26028</v>
      </c>
      <c r="B30" s="20" t="s">
        <v>6151</v>
      </c>
      <c r="C30">
        <v>4</v>
      </c>
      <c r="D30">
        <v>4</v>
      </c>
      <c r="E30">
        <v>4</v>
      </c>
      <c r="F30" s="1">
        <v>26029</v>
      </c>
      <c r="G30">
        <v>1566570</v>
      </c>
    </row>
    <row r="31" spans="1:7">
      <c r="A31" s="1">
        <v>26029</v>
      </c>
      <c r="B31" s="21" t="s">
        <v>6152</v>
      </c>
      <c r="C31">
        <v>5</v>
      </c>
      <c r="D31">
        <v>4</v>
      </c>
      <c r="E31">
        <v>5</v>
      </c>
      <c r="F31" s="1">
        <v>26030</v>
      </c>
      <c r="G31">
        <v>3110640</v>
      </c>
    </row>
    <row r="32" spans="1:7">
      <c r="A32" s="1">
        <v>26030</v>
      </c>
      <c r="B32" s="22" t="s">
        <v>6153</v>
      </c>
      <c r="C32">
        <v>6</v>
      </c>
      <c r="D32">
        <v>4</v>
      </c>
      <c r="F32" s="1"/>
    </row>
    <row r="33" spans="1:7">
      <c r="A33" s="1">
        <v>26031</v>
      </c>
      <c r="B33" s="41" t="s">
        <v>6154</v>
      </c>
      <c r="C33">
        <v>1</v>
      </c>
      <c r="D33">
        <v>5</v>
      </c>
      <c r="E33">
        <v>3</v>
      </c>
      <c r="F33" s="1">
        <v>26032</v>
      </c>
      <c r="G33">
        <v>13730</v>
      </c>
    </row>
    <row r="34" spans="1:7">
      <c r="A34" s="1">
        <v>26032</v>
      </c>
      <c r="B34" s="18" t="s">
        <v>6155</v>
      </c>
      <c r="C34">
        <v>2</v>
      </c>
      <c r="D34">
        <v>5</v>
      </c>
      <c r="E34">
        <v>4</v>
      </c>
      <c r="F34" s="1">
        <v>26033</v>
      </c>
      <c r="G34">
        <v>164070</v>
      </c>
    </row>
    <row r="35" spans="1:7">
      <c r="A35" s="1">
        <v>26033</v>
      </c>
      <c r="B35" s="141" t="s">
        <v>6156</v>
      </c>
      <c r="C35">
        <v>3</v>
      </c>
      <c r="D35">
        <v>5</v>
      </c>
      <c r="E35">
        <v>4</v>
      </c>
      <c r="F35" s="1">
        <v>26034</v>
      </c>
      <c r="G35">
        <v>632650</v>
      </c>
    </row>
    <row r="36" spans="1:7">
      <c r="A36" s="1">
        <v>26034</v>
      </c>
      <c r="B36" s="20" t="s">
        <v>6157</v>
      </c>
      <c r="C36">
        <v>4</v>
      </c>
      <c r="D36">
        <v>5</v>
      </c>
      <c r="E36">
        <v>4</v>
      </c>
      <c r="F36" s="1">
        <v>26035</v>
      </c>
      <c r="G36">
        <v>1566570</v>
      </c>
    </row>
    <row r="37" spans="1:7">
      <c r="A37" s="1">
        <v>26035</v>
      </c>
      <c r="B37" s="21" t="s">
        <v>6158</v>
      </c>
      <c r="C37">
        <v>5</v>
      </c>
      <c r="D37">
        <v>5</v>
      </c>
      <c r="E37">
        <v>5</v>
      </c>
      <c r="F37" s="1">
        <v>26036</v>
      </c>
      <c r="G37">
        <v>3110640</v>
      </c>
    </row>
    <row r="38" spans="1:7">
      <c r="A38" s="1">
        <v>26036</v>
      </c>
      <c r="B38" s="22" t="s">
        <v>6159</v>
      </c>
      <c r="C38">
        <v>6</v>
      </c>
      <c r="D38">
        <v>5</v>
      </c>
      <c r="F38" s="1"/>
    </row>
    <row r="39" spans="1:7">
      <c r="A39" s="1">
        <v>26037</v>
      </c>
      <c r="B39" s="41" t="s">
        <v>6160</v>
      </c>
      <c r="C39">
        <v>1</v>
      </c>
      <c r="D39">
        <v>6</v>
      </c>
      <c r="E39">
        <v>3</v>
      </c>
      <c r="F39" s="1">
        <v>26038</v>
      </c>
      <c r="G39">
        <v>13730</v>
      </c>
    </row>
    <row r="40" spans="1:7">
      <c r="A40" s="1">
        <v>26038</v>
      </c>
      <c r="B40" s="18" t="s">
        <v>6161</v>
      </c>
      <c r="C40">
        <v>2</v>
      </c>
      <c r="D40">
        <v>6</v>
      </c>
      <c r="E40">
        <v>4</v>
      </c>
      <c r="F40" s="1">
        <v>26039</v>
      </c>
      <c r="G40">
        <v>164070</v>
      </c>
    </row>
    <row r="41" spans="1:7">
      <c r="A41" s="1">
        <v>26039</v>
      </c>
      <c r="B41" s="141" t="s">
        <v>6162</v>
      </c>
      <c r="C41">
        <v>3</v>
      </c>
      <c r="D41">
        <v>6</v>
      </c>
      <c r="E41">
        <v>4</v>
      </c>
      <c r="F41" s="1">
        <v>26040</v>
      </c>
      <c r="G41">
        <v>632650</v>
      </c>
    </row>
    <row r="42" spans="1:7">
      <c r="A42" s="1">
        <v>26040</v>
      </c>
      <c r="B42" s="20" t="s">
        <v>6163</v>
      </c>
      <c r="C42">
        <v>4</v>
      </c>
      <c r="D42">
        <v>6</v>
      </c>
      <c r="E42">
        <v>4</v>
      </c>
      <c r="F42" s="1">
        <v>26041</v>
      </c>
      <c r="G42">
        <v>1566570</v>
      </c>
    </row>
    <row r="43" spans="1:7">
      <c r="A43" s="1">
        <v>26041</v>
      </c>
      <c r="B43" s="21" t="s">
        <v>6164</v>
      </c>
      <c r="C43">
        <v>5</v>
      </c>
      <c r="D43">
        <v>6</v>
      </c>
      <c r="E43">
        <v>5</v>
      </c>
      <c r="F43" s="1">
        <v>26042</v>
      </c>
      <c r="G43">
        <v>3110640</v>
      </c>
    </row>
    <row r="44" spans="1:7">
      <c r="A44" s="1">
        <v>26042</v>
      </c>
      <c r="B44" s="22" t="s">
        <v>6165</v>
      </c>
      <c r="C44">
        <v>6</v>
      </c>
      <c r="D44">
        <v>6</v>
      </c>
    </row>
  </sheetData>
  <phoneticPr fontId="3" type="noConversion"/>
  <conditionalFormatting sqref="A3:B44">
    <cfRule type="containsText" dxfId="52" priority="3" operator="containsText" text="红水晶">
      <formula>NOT(ISERROR(SEARCH("红水晶",A3)))</formula>
    </cfRule>
  </conditionalFormatting>
  <conditionalFormatting sqref="A3:A44">
    <cfRule type="duplicateValues" dxfId="51" priority="4"/>
  </conditionalFormatting>
  <conditionalFormatting sqref="F3:F43">
    <cfRule type="containsText" dxfId="50" priority="1" operator="containsText" text="红水晶">
      <formula>NOT(ISERROR(SEARCH("红水晶",F3)))</formula>
    </cfRule>
  </conditionalFormatting>
  <conditionalFormatting sqref="F3:F43">
    <cfRule type="duplicateValues" dxfId="49" priority="2"/>
  </conditionalFormatting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FF00"/>
  </sheetPr>
  <dimension ref="A1:N68"/>
  <sheetViews>
    <sheetView topLeftCell="A46" workbookViewId="0">
      <selection activeCell="L70" sqref="L70:L71"/>
    </sheetView>
  </sheetViews>
  <sheetFormatPr defaultColWidth="8.875" defaultRowHeight="13.5"/>
  <cols>
    <col min="1" max="1" width="8.875" style="47"/>
    <col min="2" max="2" width="14.375" style="47" bestFit="1" customWidth="1"/>
    <col min="3" max="3" width="13" style="47" customWidth="1"/>
    <col min="4" max="4" width="6.125" style="47" customWidth="1"/>
    <col min="5" max="5" width="11.625" style="47" customWidth="1"/>
    <col min="6" max="7" width="13" style="47" customWidth="1"/>
    <col min="8" max="8" width="50.5" style="95" bestFit="1" customWidth="1"/>
    <col min="9" max="9" width="13" style="47" bestFit="1" customWidth="1"/>
    <col min="10" max="11" width="8.875" style="47"/>
    <col min="12" max="12" width="37.875" style="47" customWidth="1"/>
    <col min="13" max="16384" width="8.875" style="47"/>
  </cols>
  <sheetData>
    <row r="1" spans="1:14">
      <c r="A1" s="47" t="s">
        <v>4241</v>
      </c>
      <c r="B1" s="47" t="s">
        <v>1511</v>
      </c>
      <c r="C1" s="47" t="s">
        <v>1474</v>
      </c>
      <c r="D1" s="47" t="s">
        <v>1475</v>
      </c>
      <c r="F1" s="47" t="s">
        <v>4242</v>
      </c>
      <c r="G1" s="47" t="s">
        <v>4243</v>
      </c>
      <c r="H1" s="95" t="s">
        <v>291</v>
      </c>
      <c r="I1" s="47" t="s">
        <v>4218</v>
      </c>
      <c r="J1" s="47" t="s">
        <v>4219</v>
      </c>
      <c r="L1" s="47" t="s">
        <v>305</v>
      </c>
      <c r="M1" s="47" t="s">
        <v>4220</v>
      </c>
      <c r="N1" s="47" t="s">
        <v>4221</v>
      </c>
    </row>
    <row r="2" spans="1:14">
      <c r="A2" s="47" t="s">
        <v>4240</v>
      </c>
      <c r="B2" s="47" t="s">
        <v>0</v>
      </c>
      <c r="C2" s="47" t="s">
        <v>296</v>
      </c>
      <c r="D2" s="47" t="s">
        <v>295</v>
      </c>
      <c r="E2" s="47" t="s">
        <v>4371</v>
      </c>
      <c r="F2" s="47" t="s">
        <v>4222</v>
      </c>
      <c r="G2" s="47" t="s">
        <v>4247</v>
      </c>
      <c r="H2" s="95" t="s">
        <v>11</v>
      </c>
      <c r="I2" s="47" t="s">
        <v>4246</v>
      </c>
      <c r="J2" s="47" t="s">
        <v>4245</v>
      </c>
      <c r="K2" s="47" t="s">
        <v>4248</v>
      </c>
      <c r="M2" s="47" t="s">
        <v>4244</v>
      </c>
      <c r="N2" s="47" t="s">
        <v>4223</v>
      </c>
    </row>
    <row r="3" spans="1:14">
      <c r="A3" s="47">
        <v>18001</v>
      </c>
      <c r="B3" s="47" t="s">
        <v>4314</v>
      </c>
      <c r="C3" s="47" t="s">
        <v>3984</v>
      </c>
      <c r="D3" s="47">
        <v>1</v>
      </c>
      <c r="F3" s="47">
        <v>1</v>
      </c>
      <c r="G3" s="47" t="s">
        <v>4224</v>
      </c>
      <c r="H3" s="95" t="s">
        <v>4315</v>
      </c>
      <c r="I3" s="47">
        <v>0</v>
      </c>
      <c r="J3" s="47">
        <v>0</v>
      </c>
      <c r="M3" s="47">
        <v>1</v>
      </c>
      <c r="N3" s="47">
        <v>0</v>
      </c>
    </row>
    <row r="4" spans="1:14">
      <c r="A4" s="47">
        <v>18002</v>
      </c>
      <c r="B4" s="96" t="s">
        <v>4316</v>
      </c>
      <c r="C4" s="47" t="s">
        <v>4545</v>
      </c>
      <c r="D4" s="47">
        <v>2</v>
      </c>
      <c r="F4" s="47">
        <v>1</v>
      </c>
      <c r="G4" s="47" t="s">
        <v>4225</v>
      </c>
      <c r="H4" s="95" t="s">
        <v>5374</v>
      </c>
      <c r="I4" s="47">
        <v>1</v>
      </c>
      <c r="J4" s="47">
        <v>1</v>
      </c>
      <c r="M4" s="47">
        <v>1</v>
      </c>
      <c r="N4" s="47">
        <v>0</v>
      </c>
    </row>
    <row r="5" spans="1:14">
      <c r="M5" s="47">
        <v>2</v>
      </c>
      <c r="N5" s="47">
        <v>0</v>
      </c>
    </row>
    <row r="6" spans="1:14">
      <c r="A6" s="47">
        <v>18003</v>
      </c>
      <c r="B6" s="96" t="s">
        <v>4317</v>
      </c>
      <c r="C6" s="47" t="s">
        <v>4544</v>
      </c>
      <c r="D6" s="47">
        <v>2</v>
      </c>
      <c r="F6" s="47">
        <v>1</v>
      </c>
      <c r="G6" s="47" t="s">
        <v>4226</v>
      </c>
      <c r="H6" s="95" t="s">
        <v>4318</v>
      </c>
      <c r="I6" s="47">
        <v>2</v>
      </c>
      <c r="J6" s="47">
        <v>2</v>
      </c>
      <c r="M6" s="47">
        <v>1</v>
      </c>
      <c r="N6" s="47">
        <v>0</v>
      </c>
    </row>
    <row r="7" spans="1:14">
      <c r="M7" s="47">
        <v>2</v>
      </c>
      <c r="N7" s="47">
        <v>0</v>
      </c>
    </row>
    <row r="8" spans="1:14">
      <c r="M8" s="47">
        <v>3</v>
      </c>
      <c r="N8" s="47">
        <v>0</v>
      </c>
    </row>
    <row r="9" spans="1:14">
      <c r="A9" s="47">
        <v>18004</v>
      </c>
      <c r="B9" s="97" t="s">
        <v>4319</v>
      </c>
      <c r="C9" s="47" t="s">
        <v>4543</v>
      </c>
      <c r="D9" s="47">
        <v>3</v>
      </c>
      <c r="F9" s="47">
        <v>1</v>
      </c>
      <c r="G9" s="47" t="s">
        <v>4227</v>
      </c>
      <c r="H9" s="95" t="s">
        <v>5392</v>
      </c>
      <c r="I9" s="47">
        <v>3</v>
      </c>
      <c r="J9" s="47">
        <v>3</v>
      </c>
      <c r="M9" s="47">
        <v>1</v>
      </c>
      <c r="N9" s="47">
        <v>0</v>
      </c>
    </row>
    <row r="10" spans="1:14">
      <c r="M10" s="47">
        <v>2</v>
      </c>
      <c r="N10" s="47">
        <v>0</v>
      </c>
    </row>
    <row r="11" spans="1:14">
      <c r="M11" s="47">
        <v>3</v>
      </c>
      <c r="N11" s="47">
        <v>0</v>
      </c>
    </row>
    <row r="12" spans="1:14">
      <c r="M12" s="47">
        <v>4</v>
      </c>
      <c r="N12" s="47">
        <v>0</v>
      </c>
    </row>
    <row r="13" spans="1:14">
      <c r="A13" s="47">
        <v>18005</v>
      </c>
      <c r="B13" s="97" t="s">
        <v>1945</v>
      </c>
      <c r="C13" s="47" t="s">
        <v>4533</v>
      </c>
      <c r="D13" s="47">
        <v>3</v>
      </c>
      <c r="F13" s="47">
        <v>1</v>
      </c>
      <c r="G13" s="47" t="s">
        <v>4228</v>
      </c>
      <c r="H13" s="95" t="s">
        <v>5393</v>
      </c>
      <c r="I13" s="47">
        <v>10</v>
      </c>
      <c r="J13" s="47">
        <v>5</v>
      </c>
      <c r="K13" s="47">
        <v>32001</v>
      </c>
      <c r="L13" s="47" t="s">
        <v>4229</v>
      </c>
      <c r="M13" s="47">
        <v>1</v>
      </c>
      <c r="N13" s="47">
        <v>0</v>
      </c>
    </row>
    <row r="14" spans="1:14">
      <c r="B14" s="97"/>
      <c r="M14" s="47">
        <v>2</v>
      </c>
      <c r="N14" s="47">
        <v>0</v>
      </c>
    </row>
    <row r="15" spans="1:14">
      <c r="B15" s="97"/>
      <c r="M15" s="47">
        <v>3</v>
      </c>
      <c r="N15" s="47">
        <v>0</v>
      </c>
    </row>
    <row r="16" spans="1:14">
      <c r="B16" s="97"/>
      <c r="M16" s="47">
        <v>4</v>
      </c>
      <c r="N16" s="47">
        <v>0</v>
      </c>
    </row>
    <row r="17" spans="1:14">
      <c r="B17" s="97"/>
      <c r="M17" s="47">
        <v>5</v>
      </c>
      <c r="N17" s="47">
        <v>0</v>
      </c>
    </row>
    <row r="18" spans="1:14">
      <c r="A18" s="47">
        <v>18006</v>
      </c>
      <c r="B18" s="97" t="s">
        <v>1946</v>
      </c>
      <c r="C18" s="47" t="s">
        <v>4534</v>
      </c>
      <c r="D18" s="47">
        <v>3</v>
      </c>
      <c r="F18" s="47">
        <v>1</v>
      </c>
      <c r="G18" s="47" t="s">
        <v>4230</v>
      </c>
      <c r="H18" s="95" t="s">
        <v>5402</v>
      </c>
      <c r="I18" s="47">
        <v>3</v>
      </c>
      <c r="J18" s="47">
        <v>5</v>
      </c>
      <c r="K18" s="47">
        <v>32002</v>
      </c>
      <c r="L18" s="47" t="s">
        <v>4231</v>
      </c>
      <c r="M18" s="47">
        <v>1</v>
      </c>
      <c r="N18" s="47">
        <v>0</v>
      </c>
    </row>
    <row r="19" spans="1:14">
      <c r="M19" s="47">
        <v>2</v>
      </c>
      <c r="N19" s="47">
        <v>0</v>
      </c>
    </row>
    <row r="20" spans="1:14">
      <c r="M20" s="47">
        <v>3</v>
      </c>
      <c r="N20" s="47">
        <v>0</v>
      </c>
    </row>
    <row r="21" spans="1:14">
      <c r="M21" s="47">
        <v>4</v>
      </c>
      <c r="N21" s="47">
        <v>0</v>
      </c>
    </row>
    <row r="22" spans="1:14">
      <c r="A22" s="47">
        <v>18007</v>
      </c>
      <c r="B22" s="97" t="s">
        <v>1947</v>
      </c>
      <c r="C22" s="47" t="s">
        <v>4535</v>
      </c>
      <c r="D22" s="47">
        <v>3</v>
      </c>
      <c r="F22" s="47">
        <v>1</v>
      </c>
      <c r="G22" s="47" t="s">
        <v>4232</v>
      </c>
      <c r="H22" s="95" t="s">
        <v>5394</v>
      </c>
      <c r="I22" s="47">
        <v>3</v>
      </c>
      <c r="J22" s="47">
        <v>4</v>
      </c>
      <c r="K22" s="47">
        <v>32003</v>
      </c>
      <c r="L22" s="47" t="s">
        <v>5389</v>
      </c>
      <c r="M22" s="47">
        <v>1</v>
      </c>
      <c r="N22" s="47">
        <v>0</v>
      </c>
    </row>
    <row r="23" spans="1:14">
      <c r="B23" s="98"/>
      <c r="M23" s="47">
        <v>2</v>
      </c>
      <c r="N23" s="47">
        <v>0</v>
      </c>
    </row>
    <row r="24" spans="1:14">
      <c r="A24" s="47">
        <v>18008</v>
      </c>
      <c r="B24" s="97" t="s">
        <v>1948</v>
      </c>
      <c r="C24" s="47" t="s">
        <v>4536</v>
      </c>
      <c r="D24" s="47">
        <v>3</v>
      </c>
      <c r="F24" s="47">
        <v>1</v>
      </c>
      <c r="G24" s="47" t="s">
        <v>4232</v>
      </c>
      <c r="H24" s="95" t="s">
        <v>5395</v>
      </c>
      <c r="I24" s="47">
        <v>3</v>
      </c>
      <c r="J24" s="47">
        <v>4</v>
      </c>
      <c r="K24" s="47">
        <v>32004</v>
      </c>
      <c r="L24" s="47" t="s">
        <v>4233</v>
      </c>
      <c r="M24" s="47">
        <v>1</v>
      </c>
      <c r="N24" s="47">
        <v>0</v>
      </c>
    </row>
    <row r="25" spans="1:14">
      <c r="B25" s="98"/>
      <c r="M25" s="47">
        <v>2</v>
      </c>
      <c r="N25" s="47">
        <v>0</v>
      </c>
    </row>
    <row r="26" spans="1:14">
      <c r="B26" s="98"/>
      <c r="M26" s="47">
        <v>3</v>
      </c>
      <c r="N26" s="47">
        <v>0</v>
      </c>
    </row>
    <row r="27" spans="1:14">
      <c r="B27" s="98"/>
      <c r="M27" s="47">
        <v>4</v>
      </c>
      <c r="N27" s="47">
        <v>0</v>
      </c>
    </row>
    <row r="28" spans="1:14">
      <c r="A28" s="47">
        <v>18009</v>
      </c>
      <c r="B28" s="98" t="s">
        <v>1949</v>
      </c>
      <c r="C28" s="47" t="s">
        <v>4537</v>
      </c>
      <c r="D28" s="47">
        <v>4</v>
      </c>
      <c r="F28" s="47">
        <v>1</v>
      </c>
      <c r="G28" s="47" t="s">
        <v>4234</v>
      </c>
      <c r="H28" s="95" t="s">
        <v>6472</v>
      </c>
      <c r="I28" s="47">
        <v>3</v>
      </c>
      <c r="J28" s="47">
        <v>4</v>
      </c>
      <c r="K28" s="47">
        <v>32005</v>
      </c>
      <c r="L28" s="47" t="s">
        <v>4235</v>
      </c>
      <c r="M28" s="47">
        <v>1</v>
      </c>
      <c r="N28" s="47">
        <v>0</v>
      </c>
    </row>
    <row r="29" spans="1:14">
      <c r="M29" s="47">
        <v>2</v>
      </c>
      <c r="N29" s="47">
        <v>0</v>
      </c>
    </row>
    <row r="30" spans="1:14">
      <c r="M30" s="47">
        <v>3</v>
      </c>
      <c r="N30" s="47">
        <v>0</v>
      </c>
    </row>
    <row r="31" spans="1:14">
      <c r="M31" s="47">
        <v>4</v>
      </c>
      <c r="N31" s="47">
        <v>0</v>
      </c>
    </row>
    <row r="32" spans="1:14">
      <c r="A32" s="47">
        <v>18010</v>
      </c>
      <c r="B32" s="99" t="s">
        <v>4313</v>
      </c>
      <c r="C32" s="47" t="s">
        <v>4538</v>
      </c>
      <c r="D32" s="47">
        <v>5</v>
      </c>
      <c r="E32" s="47" t="s">
        <v>7072</v>
      </c>
      <c r="F32" s="47">
        <v>1</v>
      </c>
      <c r="G32" s="47" t="s">
        <v>4236</v>
      </c>
      <c r="H32" s="95" t="s">
        <v>5396</v>
      </c>
      <c r="I32" s="47">
        <v>1</v>
      </c>
      <c r="J32" s="47">
        <v>5</v>
      </c>
      <c r="K32" s="47">
        <v>32006</v>
      </c>
      <c r="L32" s="47" t="s">
        <v>4237</v>
      </c>
      <c r="M32" s="47">
        <v>1</v>
      </c>
      <c r="N32" s="47">
        <v>0</v>
      </c>
    </row>
    <row r="33" spans="1:14">
      <c r="B33" s="99"/>
      <c r="M33" s="47">
        <v>2</v>
      </c>
      <c r="N33" s="47">
        <v>0</v>
      </c>
    </row>
    <row r="34" spans="1:14">
      <c r="B34" s="99"/>
      <c r="M34" s="47">
        <v>3</v>
      </c>
      <c r="N34" s="47">
        <v>0</v>
      </c>
    </row>
    <row r="35" spans="1:14">
      <c r="A35" s="47">
        <v>18011</v>
      </c>
      <c r="B35" s="99" t="s">
        <v>1390</v>
      </c>
      <c r="C35" s="47" t="s">
        <v>4539</v>
      </c>
      <c r="D35" s="47">
        <v>5</v>
      </c>
      <c r="F35" s="47">
        <v>1</v>
      </c>
      <c r="G35" s="47" t="s">
        <v>4236</v>
      </c>
      <c r="H35" s="95" t="s">
        <v>5397</v>
      </c>
      <c r="I35" s="47">
        <v>0</v>
      </c>
      <c r="J35" s="47">
        <v>6</v>
      </c>
      <c r="K35" s="47">
        <v>32007</v>
      </c>
      <c r="L35" s="47" t="s">
        <v>4238</v>
      </c>
      <c r="M35" s="47">
        <v>1</v>
      </c>
      <c r="N35" s="47">
        <v>0</v>
      </c>
    </row>
    <row r="36" spans="1:14">
      <c r="B36" s="99"/>
      <c r="M36" s="47">
        <v>2</v>
      </c>
      <c r="N36" s="47">
        <v>0</v>
      </c>
    </row>
    <row r="37" spans="1:14">
      <c r="A37" s="47">
        <v>18012</v>
      </c>
      <c r="B37" s="99" t="s">
        <v>1391</v>
      </c>
      <c r="C37" s="47" t="s">
        <v>4540</v>
      </c>
      <c r="D37" s="47">
        <v>5</v>
      </c>
      <c r="F37" s="47">
        <v>1</v>
      </c>
      <c r="G37" s="47" t="s">
        <v>4236</v>
      </c>
      <c r="H37" s="95" t="s">
        <v>5398</v>
      </c>
      <c r="I37" s="47">
        <v>0</v>
      </c>
      <c r="J37" s="47">
        <v>7</v>
      </c>
      <c r="K37" s="47">
        <v>32008</v>
      </c>
      <c r="L37" s="47" t="s">
        <v>4239</v>
      </c>
      <c r="M37" s="47">
        <v>1</v>
      </c>
      <c r="N37" s="47">
        <v>0</v>
      </c>
    </row>
    <row r="38" spans="1:14">
      <c r="M38" s="47">
        <v>2</v>
      </c>
      <c r="N38" s="47">
        <v>0</v>
      </c>
    </row>
    <row r="39" spans="1:14" ht="14.25">
      <c r="A39" s="47">
        <v>18013</v>
      </c>
      <c r="B39" s="99" t="s">
        <v>5388</v>
      </c>
      <c r="C39" s="47" t="s">
        <v>5386</v>
      </c>
      <c r="D39" s="47">
        <v>5</v>
      </c>
      <c r="E39" s="116" t="s">
        <v>7073</v>
      </c>
      <c r="F39" s="47">
        <v>1</v>
      </c>
      <c r="H39" s="100" t="s">
        <v>6982</v>
      </c>
      <c r="I39" s="47">
        <v>4</v>
      </c>
      <c r="J39" s="47">
        <v>2</v>
      </c>
      <c r="K39" s="47">
        <v>32009</v>
      </c>
      <c r="M39" s="47">
        <v>1</v>
      </c>
      <c r="N39" s="47">
        <v>0</v>
      </c>
    </row>
    <row r="40" spans="1:14">
      <c r="M40" s="47">
        <v>2</v>
      </c>
      <c r="N40" s="47">
        <v>0</v>
      </c>
    </row>
    <row r="41" spans="1:14">
      <c r="M41" s="47">
        <v>3</v>
      </c>
      <c r="N41" s="47">
        <v>0</v>
      </c>
    </row>
    <row r="42" spans="1:14">
      <c r="A42" s="47">
        <v>18014</v>
      </c>
      <c r="B42" s="98" t="s">
        <v>6171</v>
      </c>
      <c r="C42" s="47" t="s">
        <v>6234</v>
      </c>
      <c r="D42" s="47">
        <v>4</v>
      </c>
      <c r="F42" s="47">
        <v>1</v>
      </c>
      <c r="H42" s="95" t="s">
        <v>6475</v>
      </c>
      <c r="I42" s="47">
        <v>3</v>
      </c>
      <c r="J42" s="47">
        <v>7</v>
      </c>
      <c r="K42" s="47">
        <v>32010</v>
      </c>
      <c r="L42" s="47" t="s">
        <v>6421</v>
      </c>
      <c r="M42" s="47">
        <v>1</v>
      </c>
      <c r="N42" s="47">
        <v>0</v>
      </c>
    </row>
    <row r="43" spans="1:14">
      <c r="B43" s="98"/>
      <c r="M43" s="47">
        <v>2</v>
      </c>
      <c r="N43" s="47">
        <v>0</v>
      </c>
    </row>
    <row r="44" spans="1:14">
      <c r="B44" s="98"/>
      <c r="M44" s="47">
        <v>3</v>
      </c>
      <c r="N44" s="47">
        <v>0</v>
      </c>
    </row>
    <row r="45" spans="1:14">
      <c r="B45" s="98"/>
      <c r="M45" s="47">
        <v>4</v>
      </c>
      <c r="N45" s="47">
        <v>0</v>
      </c>
    </row>
    <row r="46" spans="1:14">
      <c r="A46" s="47">
        <v>18015</v>
      </c>
      <c r="B46" s="98" t="s">
        <v>6174</v>
      </c>
      <c r="C46" s="47" t="s">
        <v>6237</v>
      </c>
      <c r="D46" s="47">
        <v>4</v>
      </c>
      <c r="F46" s="47">
        <v>1</v>
      </c>
      <c r="H46" s="95" t="s">
        <v>6935</v>
      </c>
      <c r="I46" s="47">
        <v>0</v>
      </c>
      <c r="J46" s="47">
        <v>2</v>
      </c>
      <c r="K46" s="47">
        <v>32013</v>
      </c>
      <c r="L46" s="47" t="s">
        <v>6179</v>
      </c>
      <c r="M46" s="47">
        <v>1</v>
      </c>
      <c r="N46" s="47">
        <v>0</v>
      </c>
    </row>
    <row r="47" spans="1:14">
      <c r="B47" s="98"/>
      <c r="M47" s="47">
        <v>2</v>
      </c>
      <c r="N47" s="47">
        <v>0</v>
      </c>
    </row>
    <row r="48" spans="1:14">
      <c r="A48" s="47">
        <v>18016</v>
      </c>
      <c r="B48" s="98" t="s">
        <v>6175</v>
      </c>
      <c r="C48" s="47" t="s">
        <v>6238</v>
      </c>
      <c r="D48" s="47">
        <v>4</v>
      </c>
      <c r="F48" s="47">
        <v>1</v>
      </c>
      <c r="H48" s="47" t="s">
        <v>6476</v>
      </c>
      <c r="I48" s="47">
        <v>0</v>
      </c>
      <c r="J48" s="47">
        <v>0</v>
      </c>
      <c r="K48" s="47">
        <v>32014</v>
      </c>
      <c r="L48" s="47" t="s">
        <v>6180</v>
      </c>
      <c r="M48" s="47">
        <v>1</v>
      </c>
      <c r="N48" s="47">
        <v>0</v>
      </c>
    </row>
    <row r="49" spans="1:14">
      <c r="A49" s="47">
        <v>18017</v>
      </c>
      <c r="B49" s="98" t="s">
        <v>6176</v>
      </c>
      <c r="C49" s="47" t="s">
        <v>6239</v>
      </c>
      <c r="D49" s="47">
        <v>4</v>
      </c>
      <c r="F49" s="47">
        <v>1</v>
      </c>
      <c r="H49" s="47" t="s">
        <v>6473</v>
      </c>
      <c r="I49" s="47">
        <v>1</v>
      </c>
      <c r="J49" s="47">
        <v>1</v>
      </c>
      <c r="K49" s="47">
        <v>32015</v>
      </c>
      <c r="L49" s="47" t="s">
        <v>6181</v>
      </c>
      <c r="M49" s="47">
        <v>1</v>
      </c>
      <c r="N49" s="47">
        <v>0</v>
      </c>
    </row>
    <row r="50" spans="1:14">
      <c r="B50" s="98"/>
      <c r="H50" s="47"/>
      <c r="M50" s="47">
        <v>2</v>
      </c>
      <c r="N50" s="47">
        <v>0</v>
      </c>
    </row>
    <row r="51" spans="1:14">
      <c r="A51" s="47">
        <v>18018</v>
      </c>
      <c r="B51" s="98" t="s">
        <v>6177</v>
      </c>
      <c r="C51" s="47" t="s">
        <v>6240</v>
      </c>
      <c r="D51" s="47">
        <v>4</v>
      </c>
      <c r="F51" s="47">
        <v>1</v>
      </c>
      <c r="H51" s="47" t="s">
        <v>6474</v>
      </c>
      <c r="I51" s="47">
        <v>2</v>
      </c>
      <c r="J51" s="47">
        <v>2</v>
      </c>
      <c r="K51" s="47">
        <v>32016</v>
      </c>
      <c r="L51" s="47" t="s">
        <v>6182</v>
      </c>
      <c r="M51" s="47">
        <v>1</v>
      </c>
      <c r="N51" s="47">
        <v>0</v>
      </c>
    </row>
    <row r="52" spans="1:14">
      <c r="H52" s="47"/>
      <c r="M52" s="47">
        <v>2</v>
      </c>
      <c r="N52" s="47">
        <v>0</v>
      </c>
    </row>
    <row r="53" spans="1:14">
      <c r="H53" s="47"/>
      <c r="M53" s="47">
        <v>3</v>
      </c>
      <c r="N53" s="47">
        <v>0</v>
      </c>
    </row>
    <row r="54" spans="1:14">
      <c r="A54" s="47">
        <v>18019</v>
      </c>
      <c r="B54" s="99" t="s">
        <v>6172</v>
      </c>
      <c r="C54" s="47" t="s">
        <v>6235</v>
      </c>
      <c r="D54" s="47">
        <v>5</v>
      </c>
      <c r="F54" s="47">
        <v>1</v>
      </c>
      <c r="H54" s="95" t="s">
        <v>6468</v>
      </c>
      <c r="I54" s="47">
        <v>1</v>
      </c>
      <c r="J54" s="47">
        <v>4</v>
      </c>
      <c r="K54" s="47">
        <v>32011</v>
      </c>
      <c r="L54" s="47" t="s">
        <v>6422</v>
      </c>
      <c r="M54" s="47">
        <v>1</v>
      </c>
      <c r="N54" s="47">
        <v>0</v>
      </c>
    </row>
    <row r="55" spans="1:14">
      <c r="B55" s="99"/>
      <c r="M55" s="47">
        <v>2</v>
      </c>
      <c r="N55" s="47">
        <v>0</v>
      </c>
    </row>
    <row r="56" spans="1:14">
      <c r="A56" s="47">
        <v>18020</v>
      </c>
      <c r="B56" s="99" t="s">
        <v>6173</v>
      </c>
      <c r="C56" s="47" t="s">
        <v>6236</v>
      </c>
      <c r="D56" s="47">
        <v>5</v>
      </c>
      <c r="F56" s="47">
        <v>1</v>
      </c>
      <c r="H56" s="95" t="s">
        <v>6469</v>
      </c>
      <c r="I56" s="47">
        <v>4</v>
      </c>
      <c r="J56" s="47">
        <v>4</v>
      </c>
      <c r="K56" s="47">
        <v>32012</v>
      </c>
      <c r="L56" s="47" t="s">
        <v>6423</v>
      </c>
      <c r="M56" s="47">
        <v>1</v>
      </c>
      <c r="N56" s="47">
        <v>0</v>
      </c>
    </row>
    <row r="57" spans="1:14">
      <c r="B57" s="99"/>
      <c r="M57" s="47">
        <v>2</v>
      </c>
      <c r="N57" s="47">
        <v>0</v>
      </c>
    </row>
    <row r="58" spans="1:14">
      <c r="B58" s="99"/>
      <c r="M58" s="47">
        <v>3</v>
      </c>
      <c r="N58" s="47">
        <v>0</v>
      </c>
    </row>
    <row r="59" spans="1:14">
      <c r="B59" s="99"/>
      <c r="M59" s="47">
        <v>4</v>
      </c>
      <c r="N59" s="47">
        <v>0</v>
      </c>
    </row>
    <row r="60" spans="1:14">
      <c r="A60" s="47">
        <v>18021</v>
      </c>
      <c r="B60" s="99" t="s">
        <v>6178</v>
      </c>
      <c r="C60" s="47" t="s">
        <v>6241</v>
      </c>
      <c r="D60" s="47">
        <v>5</v>
      </c>
      <c r="F60" s="47">
        <v>1</v>
      </c>
      <c r="H60" s="95" t="s">
        <v>6470</v>
      </c>
      <c r="I60" s="47">
        <v>15</v>
      </c>
      <c r="J60" s="47">
        <v>1</v>
      </c>
      <c r="K60" s="47">
        <v>32017</v>
      </c>
      <c r="L60" s="47" t="s">
        <v>6424</v>
      </c>
      <c r="M60" s="47">
        <v>1</v>
      </c>
      <c r="N60" s="47">
        <v>0</v>
      </c>
    </row>
    <row r="61" spans="1:14">
      <c r="M61" s="47">
        <v>2</v>
      </c>
      <c r="N61" s="47">
        <v>0</v>
      </c>
    </row>
    <row r="62" spans="1:14">
      <c r="M62" s="47">
        <v>3</v>
      </c>
      <c r="N62" s="47">
        <v>0</v>
      </c>
    </row>
    <row r="63" spans="1:14">
      <c r="M63" s="47">
        <v>4</v>
      </c>
      <c r="N63" s="47">
        <v>0</v>
      </c>
    </row>
    <row r="64" spans="1:14">
      <c r="M64" s="47">
        <v>5</v>
      </c>
      <c r="N64" s="47">
        <v>0</v>
      </c>
    </row>
    <row r="65" spans="1:14">
      <c r="M65" s="47">
        <v>6</v>
      </c>
      <c r="N65" s="47">
        <v>0</v>
      </c>
    </row>
    <row r="66" spans="1:14">
      <c r="A66" s="47">
        <v>18022</v>
      </c>
      <c r="B66" s="47" t="s">
        <v>7071</v>
      </c>
      <c r="C66" s="47" t="s">
        <v>7074</v>
      </c>
      <c r="D66" s="47">
        <v>4</v>
      </c>
      <c r="F66" s="47">
        <v>0</v>
      </c>
      <c r="H66" s="95" t="s">
        <v>7075</v>
      </c>
      <c r="I66" s="47">
        <v>2</v>
      </c>
      <c r="J66" s="47">
        <v>2</v>
      </c>
      <c r="K66" s="47">
        <v>32018</v>
      </c>
      <c r="M66" s="47">
        <v>1</v>
      </c>
      <c r="N66" s="47">
        <v>0</v>
      </c>
    </row>
    <row r="67" spans="1:14">
      <c r="M67" s="47">
        <v>2</v>
      </c>
      <c r="N67" s="47">
        <v>0</v>
      </c>
    </row>
    <row r="68" spans="1:14">
      <c r="M68" s="47">
        <v>3</v>
      </c>
      <c r="N68" s="47">
        <v>0</v>
      </c>
    </row>
  </sheetData>
  <phoneticPr fontId="3" type="noConversion"/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FF00"/>
  </sheetPr>
  <dimension ref="A1:P93"/>
  <sheetViews>
    <sheetView tabSelected="1" topLeftCell="A16" workbookViewId="0">
      <selection activeCell="D32" sqref="D32"/>
    </sheetView>
  </sheetViews>
  <sheetFormatPr defaultRowHeight="13.5"/>
  <cols>
    <col min="3" max="3" width="11.375" customWidth="1"/>
    <col min="4" max="4" width="30" bestFit="1" customWidth="1"/>
    <col min="10" max="10" width="10.25" bestFit="1" customWidth="1"/>
    <col min="12" max="12" width="10.125" customWidth="1"/>
    <col min="14" max="14" width="11" bestFit="1" customWidth="1"/>
  </cols>
  <sheetData>
    <row r="1" spans="1:16" s="42" customFormat="1">
      <c r="A1" s="42" t="s">
        <v>6798</v>
      </c>
      <c r="B1" s="200" t="s">
        <v>6555</v>
      </c>
      <c r="C1" s="49" t="s">
        <v>1438</v>
      </c>
      <c r="D1" s="49" t="s">
        <v>6</v>
      </c>
      <c r="E1" s="42" t="s">
        <v>1455</v>
      </c>
      <c r="F1" s="49" t="s">
        <v>1536</v>
      </c>
      <c r="G1" s="13" t="s">
        <v>6557</v>
      </c>
      <c r="H1" s="42" t="s">
        <v>1454</v>
      </c>
      <c r="K1" s="49" t="s">
        <v>1457</v>
      </c>
      <c r="M1" s="42" t="s">
        <v>1672</v>
      </c>
      <c r="O1" s="42" t="s">
        <v>1673</v>
      </c>
      <c r="P1" s="42" t="s">
        <v>1673</v>
      </c>
    </row>
    <row r="2" spans="1:16" s="90" customFormat="1">
      <c r="A2" s="172" t="s">
        <v>6554</v>
      </c>
      <c r="B2" s="90" t="s">
        <v>1682</v>
      </c>
      <c r="C2" s="90" t="s">
        <v>0</v>
      </c>
      <c r="D2" s="90" t="s">
        <v>1490</v>
      </c>
      <c r="E2" s="90" t="s">
        <v>1413</v>
      </c>
      <c r="F2" s="90" t="s">
        <v>10</v>
      </c>
      <c r="G2" s="77" t="s">
        <v>6558</v>
      </c>
      <c r="H2" s="90" t="s">
        <v>3484</v>
      </c>
      <c r="I2" s="77" t="s">
        <v>6556</v>
      </c>
      <c r="J2" s="77" t="s">
        <v>1680</v>
      </c>
      <c r="L2" s="42" t="s">
        <v>1679</v>
      </c>
      <c r="M2" s="42" t="s">
        <v>1677</v>
      </c>
      <c r="N2" s="42"/>
      <c r="O2" s="42" t="s">
        <v>3758</v>
      </c>
      <c r="P2" s="42" t="s">
        <v>1524</v>
      </c>
    </row>
    <row r="3" spans="1:16" s="90" customFormat="1">
      <c r="A3" s="90">
        <v>19001</v>
      </c>
      <c r="B3" s="90">
        <v>30</v>
      </c>
      <c r="C3" s="26" t="s">
        <v>6803</v>
      </c>
      <c r="D3" s="26" t="s">
        <v>6802</v>
      </c>
      <c r="E3" s="90">
        <v>1</v>
      </c>
      <c r="F3" s="90">
        <v>1</v>
      </c>
      <c r="G3" s="90">
        <v>10000</v>
      </c>
      <c r="H3" s="90">
        <v>382</v>
      </c>
      <c r="I3" s="90">
        <v>35001</v>
      </c>
      <c r="L3" s="90">
        <v>65</v>
      </c>
      <c r="M3" s="90" t="str">
        <f>IF(L3="","",VLOOKUP(L3,状态名词!A:C,2,FALSE))</f>
        <v>str</v>
      </c>
      <c r="N3" s="90" t="str">
        <f>IF(L3="","",VLOOKUP(L3,状态名词!A:C,3,FALSE))</f>
        <v>力量</v>
      </c>
      <c r="O3" s="90">
        <v>5</v>
      </c>
    </row>
    <row r="4" spans="1:16" s="90" customFormat="1">
      <c r="C4" s="89"/>
      <c r="G4" s="42"/>
      <c r="H4" s="90" t="s">
        <v>225</v>
      </c>
      <c r="L4" s="90">
        <v>67</v>
      </c>
      <c r="M4" s="90" t="str">
        <f>IF(L4="","",VLOOKUP(L4,状态名词!A:C,2,FALSE))</f>
        <v>inte</v>
      </c>
      <c r="N4" s="90" t="str">
        <f>IF(L4="","",VLOOKUP(L4,状态名词!A:C,3,FALSE))</f>
        <v>智力</v>
      </c>
      <c r="O4" s="90">
        <v>5</v>
      </c>
    </row>
    <row r="5" spans="1:16" s="90" customFormat="1">
      <c r="C5" s="89"/>
      <c r="G5" s="42"/>
      <c r="H5" s="90" t="s">
        <v>225</v>
      </c>
      <c r="L5" s="90">
        <v>58</v>
      </c>
      <c r="M5" s="90" t="str">
        <f>IF(L5="","",VLOOKUP(L5,状态名词!A:C,2,FALSE))</f>
        <v>vit</v>
      </c>
      <c r="N5" s="90" t="str">
        <f>IF(L5="","",VLOOKUP(L5,状态名词!A:C,3,FALSE))</f>
        <v>体力</v>
      </c>
      <c r="O5" s="90">
        <v>5</v>
      </c>
    </row>
    <row r="6" spans="1:16" s="90" customFormat="1">
      <c r="C6" s="89"/>
      <c r="G6" s="42"/>
      <c r="L6" s="90">
        <v>54</v>
      </c>
      <c r="M6" s="90" t="str">
        <f>IF(L6="","",VLOOKUP(L6,状态名词!A:C,2,FALSE))</f>
        <v>spi</v>
      </c>
      <c r="N6" s="90" t="str">
        <f>IF(L6="","",VLOOKUP(L6,状态名词!A:C,3,FALSE))</f>
        <v>精神</v>
      </c>
      <c r="O6" s="90">
        <v>5</v>
      </c>
    </row>
    <row r="7" spans="1:16">
      <c r="A7">
        <v>19002</v>
      </c>
      <c r="B7" s="90">
        <v>30</v>
      </c>
      <c r="C7" s="26" t="s">
        <v>6810</v>
      </c>
      <c r="D7" s="90" t="s">
        <v>6804</v>
      </c>
      <c r="E7">
        <v>1</v>
      </c>
      <c r="F7">
        <v>3</v>
      </c>
      <c r="G7">
        <v>30000</v>
      </c>
      <c r="H7">
        <v>383</v>
      </c>
      <c r="I7">
        <v>35002</v>
      </c>
      <c r="L7" s="90">
        <v>65</v>
      </c>
      <c r="M7" s="90" t="str">
        <f>IF(L7="","",VLOOKUP(L7,状态名词!A:C,2,FALSE))</f>
        <v>str</v>
      </c>
      <c r="N7" s="90" t="str">
        <f>IF(L7="","",VLOOKUP(L7,状态名词!A:C,3,FALSE))</f>
        <v>力量</v>
      </c>
      <c r="O7" s="90">
        <v>20</v>
      </c>
    </row>
    <row r="8" spans="1:16">
      <c r="L8" s="90">
        <v>67</v>
      </c>
      <c r="M8" s="90" t="str">
        <f>IF(L8="","",VLOOKUP(L8,状态名词!A:C,2,FALSE))</f>
        <v>inte</v>
      </c>
      <c r="N8" s="90" t="str">
        <f>IF(L8="","",VLOOKUP(L8,状态名词!A:C,3,FALSE))</f>
        <v>智力</v>
      </c>
      <c r="O8" s="90">
        <v>20</v>
      </c>
    </row>
    <row r="9" spans="1:16">
      <c r="L9" s="90">
        <v>58</v>
      </c>
      <c r="M9" s="90" t="str">
        <f>IF(L9="","",VLOOKUP(L9,状态名词!A:C,2,FALSE))</f>
        <v>vit</v>
      </c>
      <c r="N9" s="90" t="str">
        <f>IF(L9="","",VLOOKUP(L9,状态名词!A:C,3,FALSE))</f>
        <v>体力</v>
      </c>
      <c r="O9" s="90">
        <v>20</v>
      </c>
    </row>
    <row r="10" spans="1:16">
      <c r="L10" s="90">
        <v>54</v>
      </c>
      <c r="M10" s="90" t="str">
        <f>IF(L10="","",VLOOKUP(L10,状态名词!A:C,2,FALSE))</f>
        <v>spi</v>
      </c>
      <c r="N10" s="90" t="str">
        <f>IF(L10="","",VLOOKUP(L10,状态名词!A:C,3,FALSE))</f>
        <v>精神</v>
      </c>
      <c r="O10" s="90">
        <v>20</v>
      </c>
    </row>
    <row r="11" spans="1:16">
      <c r="A11" s="90">
        <v>19003</v>
      </c>
      <c r="B11" s="90">
        <v>30</v>
      </c>
      <c r="C11" t="s">
        <v>6799</v>
      </c>
      <c r="D11" t="s">
        <v>6808</v>
      </c>
      <c r="E11">
        <v>1</v>
      </c>
      <c r="F11">
        <v>4</v>
      </c>
      <c r="G11">
        <v>50000</v>
      </c>
      <c r="H11">
        <v>116</v>
      </c>
      <c r="I11">
        <v>35003</v>
      </c>
      <c r="L11" s="90">
        <v>23</v>
      </c>
      <c r="M11" s="90" t="str">
        <f>IF(L11="","",VLOOKUP(L11,状态名词!A:C,2,FALSE))</f>
        <v>steal</v>
      </c>
      <c r="N11" s="90" t="str">
        <f>IF(L11="","",VLOOKUP(L11,状态名词!A:C,3,FALSE))</f>
        <v>生命偷取</v>
      </c>
      <c r="O11" s="90">
        <v>500</v>
      </c>
    </row>
    <row r="12" spans="1:16">
      <c r="A12" s="90"/>
      <c r="B12" s="90"/>
      <c r="I12">
        <v>35004</v>
      </c>
      <c r="L12" s="90">
        <v>24</v>
      </c>
      <c r="M12" s="90" t="str">
        <f>IF(L12="","",VLOOKUP(L12,状态名词!A:C,2,FALSE))</f>
        <v>heal</v>
      </c>
      <c r="N12" s="90" t="str">
        <f>IF(L12="","",VLOOKUP(L12,状态名词!A:C,3,FALSE))</f>
        <v>治疗效果+</v>
      </c>
      <c r="O12" s="90">
        <v>500</v>
      </c>
    </row>
    <row r="13" spans="1:16">
      <c r="A13">
        <v>19004</v>
      </c>
      <c r="B13" s="90">
        <v>30</v>
      </c>
      <c r="C13" t="s">
        <v>6800</v>
      </c>
      <c r="D13" t="s">
        <v>6809</v>
      </c>
      <c r="E13">
        <v>1</v>
      </c>
      <c r="F13">
        <v>4</v>
      </c>
      <c r="G13">
        <v>50000</v>
      </c>
      <c r="H13">
        <v>131</v>
      </c>
      <c r="I13">
        <v>35005</v>
      </c>
      <c r="L13" s="90">
        <v>13</v>
      </c>
      <c r="M13" s="90" t="str">
        <f>IF(L13="","",VLOOKUP(L13,状态名词!A:C,2,FALSE))</f>
        <v>arm</v>
      </c>
      <c r="N13" s="90" t="str">
        <f>IF(L13="","",VLOOKUP(L13,状态名词!A:C,3,FALSE))</f>
        <v>ARM+</v>
      </c>
      <c r="O13" s="90">
        <v>200</v>
      </c>
    </row>
    <row r="14" spans="1:16">
      <c r="I14">
        <v>35006</v>
      </c>
      <c r="L14" s="90">
        <v>15</v>
      </c>
      <c r="M14" s="90" t="str">
        <f>IF(L14="","",VLOOKUP(L14,状态名词!A:C,2,FALSE))</f>
        <v>mr</v>
      </c>
      <c r="N14" s="90" t="str">
        <f>IF(L14="","",VLOOKUP(L14,状态名词!A:C,3,FALSE))</f>
        <v>MR+</v>
      </c>
      <c r="O14" s="90">
        <v>200</v>
      </c>
    </row>
    <row r="15" spans="1:16">
      <c r="L15" s="90">
        <v>35</v>
      </c>
      <c r="M15" s="90" t="str">
        <f>IF(L15="","",VLOOKUP(L15,状态名词!A:C,2,FALSE))</f>
        <v>reelement</v>
      </c>
      <c r="N15" s="90" t="str">
        <f>IF(L15="","",VLOOKUP(L15,状态名词!A:C,3,FALSE))</f>
        <v>全抗性强化</v>
      </c>
      <c r="O15">
        <v>20</v>
      </c>
    </row>
    <row r="16" spans="1:16">
      <c r="A16" s="90">
        <v>19005</v>
      </c>
      <c r="B16" s="90">
        <v>30</v>
      </c>
      <c r="C16" t="s">
        <v>6806</v>
      </c>
      <c r="D16" t="s">
        <v>6807</v>
      </c>
      <c r="E16">
        <v>1</v>
      </c>
      <c r="F16">
        <v>5</v>
      </c>
      <c r="G16">
        <v>100000</v>
      </c>
      <c r="H16">
        <v>384</v>
      </c>
      <c r="I16">
        <v>35007</v>
      </c>
      <c r="L16" s="90">
        <v>19</v>
      </c>
      <c r="M16" s="90" t="str">
        <f>IF(L16="","",VLOOKUP(L16,状态名词!A:C,2,FALSE))</f>
        <v>rating</v>
      </c>
      <c r="N16" s="90" t="str">
        <f>IF(L16="","",VLOOKUP(L16,状态名词!A:C,3,FALSE))</f>
        <v>暴击+</v>
      </c>
      <c r="O16">
        <v>1000</v>
      </c>
    </row>
    <row r="17" spans="1:15">
      <c r="A17" s="90"/>
      <c r="B17" s="90"/>
      <c r="I17">
        <v>35008</v>
      </c>
      <c r="L17" s="90">
        <v>20</v>
      </c>
      <c r="M17" s="90" t="str">
        <f>IF(L17="","",VLOOKUP(L17,状态名词!A:C,2,FALSE))</f>
        <v>ratingdamage</v>
      </c>
      <c r="N17" s="90" t="str">
        <f>IF(L17="","",VLOOKUP(L17,状态名词!A:C,3,FALSE))</f>
        <v>暴伤+</v>
      </c>
      <c r="O17">
        <v>1000</v>
      </c>
    </row>
    <row r="18" spans="1:15">
      <c r="A18" s="90"/>
      <c r="B18" s="90"/>
      <c r="L18" s="90">
        <v>69</v>
      </c>
      <c r="M18" s="90" t="str">
        <f>IF(L18="","",VLOOKUP(L18,状态名词!A:C,2,FALSE))</f>
        <v>hit</v>
      </c>
      <c r="N18" s="90" t="str">
        <f>IF(L18="","",VLOOKUP(L18,状态名词!A:C,3,FALSE))</f>
        <v>命中率</v>
      </c>
      <c r="O18">
        <v>500</v>
      </c>
    </row>
    <row r="19" spans="1:15">
      <c r="A19">
        <v>19006</v>
      </c>
      <c r="B19" s="90">
        <v>30</v>
      </c>
      <c r="C19" t="s">
        <v>6801</v>
      </c>
      <c r="D19" t="s">
        <v>6805</v>
      </c>
      <c r="E19">
        <v>0</v>
      </c>
      <c r="F19">
        <v>6</v>
      </c>
      <c r="G19">
        <v>200000</v>
      </c>
      <c r="H19">
        <v>134</v>
      </c>
      <c r="L19" s="90">
        <v>67</v>
      </c>
      <c r="M19" s="90" t="str">
        <f>IF(L19="","",VLOOKUP(L19,状态名词!A:C,2,FALSE))</f>
        <v>inte</v>
      </c>
      <c r="N19" s="90" t="str">
        <f>IF(L19="","",VLOOKUP(L19,状态名词!A:C,3,FALSE))</f>
        <v>智力</v>
      </c>
      <c r="O19">
        <v>1</v>
      </c>
    </row>
    <row r="20" spans="1:15">
      <c r="A20">
        <v>19007</v>
      </c>
      <c r="B20">
        <v>30</v>
      </c>
      <c r="C20" t="s">
        <v>7078</v>
      </c>
      <c r="D20" t="s">
        <v>7090</v>
      </c>
      <c r="E20">
        <v>1</v>
      </c>
      <c r="F20">
        <v>4</v>
      </c>
      <c r="G20">
        <v>70000</v>
      </c>
      <c r="H20">
        <v>385</v>
      </c>
      <c r="I20" s="117">
        <v>35009</v>
      </c>
      <c r="K20" t="s">
        <v>7079</v>
      </c>
      <c r="L20">
        <v>19</v>
      </c>
      <c r="M20" s="90" t="str">
        <f>IF(L20="","",VLOOKUP(L20,状态名词!A:C,2,FALSE))</f>
        <v>rating</v>
      </c>
      <c r="N20" s="90" t="str">
        <f>IF(L20="","",VLOOKUP(L20,状态名词!A:C,3,FALSE))</f>
        <v>暴击+</v>
      </c>
      <c r="O20">
        <v>600</v>
      </c>
    </row>
    <row r="21" spans="1:15">
      <c r="I21" s="117">
        <v>35010</v>
      </c>
      <c r="K21" t="s">
        <v>7080</v>
      </c>
      <c r="L21">
        <v>20</v>
      </c>
      <c r="M21" s="90" t="str">
        <f>IF(L21="","",VLOOKUP(L21,状态名词!A:C,2,FALSE))</f>
        <v>ratingdamage</v>
      </c>
      <c r="N21" s="90" t="str">
        <f>IF(L21="","",VLOOKUP(L21,状态名词!A:C,3,FALSE))</f>
        <v>暴伤+</v>
      </c>
      <c r="O21">
        <v>1000</v>
      </c>
    </row>
    <row r="22" spans="1:15">
      <c r="L22">
        <v>21</v>
      </c>
      <c r="M22" s="90" t="str">
        <f>IF(L22="","",VLOOKUP(L22,状态名词!A:C,2,FALSE))</f>
        <v>speed</v>
      </c>
      <c r="N22" s="90" t="str">
        <f>IF(L22="","",VLOOKUP(L22,状态名词!A:C,3,FALSE))</f>
        <v>速度+</v>
      </c>
      <c r="O22">
        <v>300</v>
      </c>
    </row>
    <row r="23" spans="1:15">
      <c r="L23">
        <v>28</v>
      </c>
      <c r="M23" s="90" t="str">
        <f>IF(L23="","",VLOOKUP(L23,状态名词!A:C,2,FALSE))</f>
        <v>lightup</v>
      </c>
      <c r="N23" s="90" t="str">
        <f>IF(L23="","",VLOOKUP(L23,状态名词!A:C,3,FALSE))</f>
        <v>光属性强化</v>
      </c>
      <c r="O23">
        <v>15</v>
      </c>
    </row>
    <row r="24" spans="1:15">
      <c r="A24">
        <v>19008</v>
      </c>
      <c r="B24">
        <v>30</v>
      </c>
      <c r="C24" t="s">
        <v>7081</v>
      </c>
      <c r="D24" t="s">
        <v>7091</v>
      </c>
      <c r="E24">
        <v>1</v>
      </c>
      <c r="F24">
        <v>5</v>
      </c>
      <c r="G24">
        <v>120000</v>
      </c>
      <c r="H24">
        <v>386</v>
      </c>
      <c r="I24" s="117">
        <v>35011</v>
      </c>
      <c r="K24" t="s">
        <v>7082</v>
      </c>
      <c r="L24">
        <v>65</v>
      </c>
      <c r="M24" s="90" t="str">
        <f>IF(L24="","",VLOOKUP(L24,状态名词!A:C,2,FALSE))</f>
        <v>str</v>
      </c>
      <c r="N24" s="90" t="str">
        <f>IF(L24="","",VLOOKUP(L24,状态名词!A:C,3,FALSE))</f>
        <v>力量</v>
      </c>
      <c r="O24">
        <v>120</v>
      </c>
    </row>
    <row r="25" spans="1:15">
      <c r="I25" s="117">
        <v>35012</v>
      </c>
      <c r="K25" t="s">
        <v>7083</v>
      </c>
      <c r="L25">
        <v>67</v>
      </c>
      <c r="M25" s="90" t="str">
        <f>IF(L25="","",VLOOKUP(L25,状态名词!A:C,2,FALSE))</f>
        <v>inte</v>
      </c>
      <c r="N25" s="90" t="str">
        <f>IF(L25="","",VLOOKUP(L25,状态名词!A:C,3,FALSE))</f>
        <v>智力</v>
      </c>
      <c r="O25">
        <v>120</v>
      </c>
    </row>
    <row r="26" spans="1:15">
      <c r="L26">
        <v>20</v>
      </c>
      <c r="M26" s="90" t="str">
        <f>IF(L26="","",VLOOKUP(L26,状态名词!A:C,2,FALSE))</f>
        <v>ratingdamage</v>
      </c>
      <c r="N26" s="90" t="str">
        <f>IF(L26="","",VLOOKUP(L26,状态名词!A:C,3,FALSE))</f>
        <v>暴伤+</v>
      </c>
      <c r="O26">
        <v>1200</v>
      </c>
    </row>
    <row r="27" spans="1:15">
      <c r="L27">
        <v>69</v>
      </c>
      <c r="M27" s="90" t="str">
        <f>IF(L27="","",VLOOKUP(L27,状态名词!A:C,2,FALSE))</f>
        <v>hit</v>
      </c>
      <c r="N27" s="90" t="str">
        <f>IF(L27="","",VLOOKUP(L27,状态名词!A:C,3,FALSE))</f>
        <v>命中率</v>
      </c>
      <c r="O27">
        <v>200</v>
      </c>
    </row>
    <row r="28" spans="1:15">
      <c r="A28">
        <v>19009</v>
      </c>
      <c r="B28">
        <v>30</v>
      </c>
      <c r="C28" t="s">
        <v>7084</v>
      </c>
      <c r="D28" t="s">
        <v>7191</v>
      </c>
      <c r="E28">
        <v>1</v>
      </c>
      <c r="F28">
        <v>5</v>
      </c>
      <c r="G28">
        <v>150000</v>
      </c>
      <c r="H28">
        <v>388</v>
      </c>
      <c r="I28" s="117">
        <v>35013</v>
      </c>
      <c r="K28" t="s">
        <v>7085</v>
      </c>
      <c r="L28">
        <v>61</v>
      </c>
      <c r="M28" s="90" t="str">
        <f>IF(L28="","",VLOOKUP(L28,状态名词!A:C,2,FALSE))</f>
        <v>team_ad</v>
      </c>
      <c r="N28" s="90" t="str">
        <f>IF(L28="","",VLOOKUP(L28,状态名词!A:C,3,FALSE))</f>
        <v>队伍AD</v>
      </c>
      <c r="O28">
        <v>1000</v>
      </c>
    </row>
    <row r="29" spans="1:15">
      <c r="L29">
        <v>62</v>
      </c>
      <c r="M29" s="90" t="str">
        <f>IF(L29="","",VLOOKUP(L29,状态名词!A:C,2,FALSE))</f>
        <v>team_ap</v>
      </c>
      <c r="N29" s="90" t="str">
        <f>IF(L29="","",VLOOKUP(L29,状态名词!A:C,3,FALSE))</f>
        <v>队伍AP</v>
      </c>
      <c r="O29">
        <v>1200</v>
      </c>
    </row>
    <row r="30" spans="1:15">
      <c r="L30">
        <v>26</v>
      </c>
      <c r="M30" s="90" t="str">
        <f>IF(L30="","",VLOOKUP(L30,状态名词!A:C,2,FALSE))</f>
        <v>fireup</v>
      </c>
      <c r="N30" s="90" t="str">
        <f>IF(L30="","",VLOOKUP(L30,状态名词!A:C,3,FALSE))</f>
        <v>火属性强化</v>
      </c>
      <c r="O30">
        <v>20</v>
      </c>
    </row>
    <row r="31" spans="1:15">
      <c r="L31">
        <v>31</v>
      </c>
      <c r="M31" s="90" t="str">
        <f>IF(L31="","",VLOOKUP(L31,状态名词!A:C,2,FALSE))</f>
        <v>refire</v>
      </c>
      <c r="N31" s="90" t="str">
        <f>IF(L31="","",VLOOKUP(L31,状态名词!A:C,3,FALSE))</f>
        <v>火抗性强化</v>
      </c>
      <c r="O31">
        <v>20</v>
      </c>
    </row>
    <row r="32" spans="1:15">
      <c r="A32">
        <v>19010</v>
      </c>
      <c r="B32">
        <v>30</v>
      </c>
      <c r="C32" t="s">
        <v>7086</v>
      </c>
      <c r="D32" t="s">
        <v>7192</v>
      </c>
      <c r="E32">
        <v>1</v>
      </c>
      <c r="F32">
        <v>6</v>
      </c>
      <c r="G32">
        <v>200000</v>
      </c>
      <c r="H32">
        <v>389</v>
      </c>
      <c r="I32" s="117">
        <v>35014</v>
      </c>
      <c r="K32" t="s">
        <v>7087</v>
      </c>
      <c r="L32">
        <v>61</v>
      </c>
      <c r="M32" s="90" t="str">
        <f>IF(L32="","",VLOOKUP(L32,状态名词!A:C,2,FALSE))</f>
        <v>team_ad</v>
      </c>
      <c r="N32" s="90" t="str">
        <f>IF(L32="","",VLOOKUP(L32,状态名词!A:C,3,FALSE))</f>
        <v>队伍AD</v>
      </c>
      <c r="O32">
        <v>1500</v>
      </c>
    </row>
    <row r="33" spans="1:15">
      <c r="L33">
        <v>62</v>
      </c>
      <c r="M33" s="90" t="str">
        <f>IF(L33="","",VLOOKUP(L33,状态名词!A:C,2,FALSE))</f>
        <v>team_ap</v>
      </c>
      <c r="N33" s="90" t="str">
        <f>IF(L33="","",VLOOKUP(L33,状态名词!A:C,3,FALSE))</f>
        <v>队伍AP</v>
      </c>
      <c r="O33">
        <v>1500</v>
      </c>
    </row>
    <row r="34" spans="1:15">
      <c r="L34">
        <v>29</v>
      </c>
      <c r="M34" s="90" t="str">
        <f>IF(L34="","",VLOOKUP(L34,状态名词!A:C,2,FALSE))</f>
        <v>darkup</v>
      </c>
      <c r="N34" s="90" t="str">
        <f>IF(L34="","",VLOOKUP(L34,状态名词!A:C,3,FALSE))</f>
        <v>暗属性强化</v>
      </c>
      <c r="O34">
        <v>25</v>
      </c>
    </row>
    <row r="35" spans="1:15">
      <c r="L35">
        <v>34</v>
      </c>
      <c r="M35" s="90" t="str">
        <f>IF(L35="","",VLOOKUP(L35,状态名词!A:C,2,FALSE))</f>
        <v>redark</v>
      </c>
      <c r="N35" s="90" t="str">
        <f>IF(L35="","",VLOOKUP(L35,状态名词!A:C,3,FALSE))</f>
        <v>暗抗性强化</v>
      </c>
      <c r="O35">
        <v>25</v>
      </c>
    </row>
    <row r="36" spans="1:15">
      <c r="L36">
        <v>70</v>
      </c>
      <c r="M36" s="90" t="str">
        <f>IF(L36="","",VLOOKUP(L36,状态名词!A:C,2,FALSE))</f>
        <v>eva</v>
      </c>
      <c r="N36" s="90" t="str">
        <f>IF(L36="","",VLOOKUP(L36,状态名词!A:C,3,FALSE))</f>
        <v>回避率</v>
      </c>
      <c r="O36">
        <v>200</v>
      </c>
    </row>
    <row r="37" spans="1:15">
      <c r="A37">
        <v>19011</v>
      </c>
      <c r="B37">
        <v>30</v>
      </c>
      <c r="C37" t="s">
        <v>7088</v>
      </c>
      <c r="D37" t="s">
        <v>7092</v>
      </c>
      <c r="E37">
        <v>1</v>
      </c>
      <c r="F37">
        <v>6</v>
      </c>
      <c r="G37">
        <v>240000</v>
      </c>
      <c r="H37">
        <v>394</v>
      </c>
      <c r="I37" s="117">
        <v>35015</v>
      </c>
      <c r="L37">
        <v>58</v>
      </c>
      <c r="M37" s="90" t="str">
        <f>IF(L37="","",VLOOKUP(L37,状态名词!A:C,2,FALSE))</f>
        <v>vit</v>
      </c>
      <c r="N37" s="90" t="str">
        <f>IF(L37="","",VLOOKUP(L37,状态名词!A:C,3,FALSE))</f>
        <v>体力</v>
      </c>
      <c r="O37">
        <v>500</v>
      </c>
    </row>
    <row r="38" spans="1:15">
      <c r="I38" s="117">
        <v>35016</v>
      </c>
      <c r="L38">
        <v>54</v>
      </c>
      <c r="M38" s="90" t="str">
        <f>IF(L38="","",VLOOKUP(L38,状态名词!A:C,2,FALSE))</f>
        <v>spi</v>
      </c>
      <c r="N38" s="90" t="str">
        <f>IF(L38="","",VLOOKUP(L38,状态名词!A:C,3,FALSE))</f>
        <v>精神</v>
      </c>
      <c r="O38">
        <v>400</v>
      </c>
    </row>
    <row r="39" spans="1:15">
      <c r="L39">
        <v>60</v>
      </c>
      <c r="M39" s="90" t="str">
        <f>IF(L39="","",VLOOKUP(L39,状态名词!A:C,2,FALSE))</f>
        <v>health</v>
      </c>
      <c r="N39" s="90" t="str">
        <f>IF(L39="","",VLOOKUP(L39,状态名词!A:C,3,FALSE))</f>
        <v>固定血量</v>
      </c>
      <c r="O39">
        <v>2000</v>
      </c>
    </row>
    <row r="40" spans="1:15">
      <c r="L40">
        <v>69</v>
      </c>
      <c r="M40" s="90" t="str">
        <f>IF(L40="","",VLOOKUP(L40,状态名词!A:C,2,FALSE))</f>
        <v>hit</v>
      </c>
      <c r="N40" s="90" t="str">
        <f>IF(L40="","",VLOOKUP(L40,状态名词!A:C,3,FALSE))</f>
        <v>命中率</v>
      </c>
      <c r="O40">
        <v>300</v>
      </c>
    </row>
    <row r="41" spans="1:15">
      <c r="L41">
        <v>70</v>
      </c>
      <c r="M41" s="90" t="str">
        <f>IF(L41="","",VLOOKUP(L41,状态名词!A:C,2,FALSE))</f>
        <v>eva</v>
      </c>
      <c r="N41" s="90" t="str">
        <f>IF(L41="","",VLOOKUP(L41,状态名词!A:C,3,FALSE))</f>
        <v>回避率</v>
      </c>
      <c r="O41">
        <v>200</v>
      </c>
    </row>
    <row r="42" spans="1:15">
      <c r="A42">
        <v>19012</v>
      </c>
      <c r="B42">
        <v>30</v>
      </c>
      <c r="C42" t="s">
        <v>7089</v>
      </c>
      <c r="D42" t="s">
        <v>7160</v>
      </c>
      <c r="E42">
        <v>1</v>
      </c>
      <c r="F42">
        <v>6</v>
      </c>
      <c r="G42">
        <v>300000</v>
      </c>
      <c r="H42">
        <v>387</v>
      </c>
      <c r="I42" s="117">
        <v>35017</v>
      </c>
      <c r="L42">
        <v>58</v>
      </c>
      <c r="M42" s="90" t="str">
        <f>IF(L42="","",VLOOKUP(L42,状态名词!A:C,2,FALSE))</f>
        <v>vit</v>
      </c>
      <c r="N42" s="90" t="str">
        <f>IF(L42="","",VLOOKUP(L42,状态名词!A:C,3,FALSE))</f>
        <v>体力</v>
      </c>
      <c r="O42">
        <v>500</v>
      </c>
    </row>
    <row r="43" spans="1:15">
      <c r="I43" s="117">
        <v>35018</v>
      </c>
      <c r="L43">
        <v>60</v>
      </c>
      <c r="M43" s="90" t="str">
        <f>IF(L43="","",VLOOKUP(L43,状态名词!A:C,2,FALSE))</f>
        <v>health</v>
      </c>
      <c r="N43" s="90" t="str">
        <f>IF(L43="","",VLOOKUP(L43,状态名词!A:C,3,FALSE))</f>
        <v>固定血量</v>
      </c>
      <c r="O43">
        <v>3000</v>
      </c>
    </row>
    <row r="44" spans="1:15">
      <c r="L44">
        <v>69</v>
      </c>
      <c r="M44" s="90" t="str">
        <f>IF(L44="","",VLOOKUP(L44,状态名词!A:C,2,FALSE))</f>
        <v>hit</v>
      </c>
      <c r="N44" s="90" t="str">
        <f>IF(L44="","",VLOOKUP(L44,状态名词!A:C,3,FALSE))</f>
        <v>命中率</v>
      </c>
      <c r="O44">
        <v>300</v>
      </c>
    </row>
    <row r="45" spans="1:15">
      <c r="L45">
        <v>70</v>
      </c>
      <c r="M45" s="90" t="str">
        <f>IF(L45="","",VLOOKUP(L45,状态名词!A:C,2,FALSE))</f>
        <v>eva</v>
      </c>
      <c r="N45" s="90" t="str">
        <f>IF(L45="","",VLOOKUP(L45,状态名词!A:C,3,FALSE))</f>
        <v>回避率</v>
      </c>
      <c r="O45">
        <v>300</v>
      </c>
    </row>
    <row r="46" spans="1:15">
      <c r="L46">
        <v>24</v>
      </c>
      <c r="M46" s="90" t="str">
        <f>IF(L46="","",VLOOKUP(L46,状态名词!A:C,2,FALSE))</f>
        <v>heal</v>
      </c>
      <c r="N46" s="90" t="str">
        <f>IF(L46="","",VLOOKUP(L46,状态名词!A:C,3,FALSE))</f>
        <v>治疗效果+</v>
      </c>
      <c r="O46">
        <v>1500</v>
      </c>
    </row>
    <row r="47" spans="1:15">
      <c r="L47">
        <v>35</v>
      </c>
      <c r="M47" s="90" t="str">
        <f>IF(L47="","",VLOOKUP(L47,状态名词!A:C,2,FALSE))</f>
        <v>reelement</v>
      </c>
      <c r="N47" s="90" t="str">
        <f>IF(L47="","",VLOOKUP(L47,状态名词!A:C,3,FALSE))</f>
        <v>全抗性强化</v>
      </c>
      <c r="O47">
        <v>15</v>
      </c>
    </row>
    <row r="48" spans="1:15">
      <c r="M48" s="90" t="str">
        <f>IF(L48="","",VLOOKUP(L48,状态名词!A:C,2,FALSE))</f>
        <v/>
      </c>
      <c r="N48" s="90" t="str">
        <f>IF(L48="","",VLOOKUP(L48,状态名词!A:C,3,FALSE))</f>
        <v/>
      </c>
    </row>
    <row r="49" spans="13:14">
      <c r="M49" s="90" t="str">
        <f>IF(L49="","",VLOOKUP(L49,状态名词!A:C,2,FALSE))</f>
        <v/>
      </c>
      <c r="N49" s="90" t="str">
        <f>IF(L49="","",VLOOKUP(L49,状态名词!A:C,3,FALSE))</f>
        <v/>
      </c>
    </row>
    <row r="50" spans="13:14">
      <c r="M50" s="90" t="str">
        <f>IF(L50="","",VLOOKUP(L50,状态名词!A:C,2,FALSE))</f>
        <v/>
      </c>
      <c r="N50" s="90" t="str">
        <f>IF(L50="","",VLOOKUP(L50,状态名词!A:C,3,FALSE))</f>
        <v/>
      </c>
    </row>
    <row r="51" spans="13:14">
      <c r="M51" s="90" t="str">
        <f>IF(L51="","",VLOOKUP(L51,状态名词!A:C,2,FALSE))</f>
        <v/>
      </c>
      <c r="N51" s="90" t="str">
        <f>IF(L51="","",VLOOKUP(L51,状态名词!A:C,3,FALSE))</f>
        <v/>
      </c>
    </row>
    <row r="52" spans="13:14">
      <c r="M52" s="90" t="str">
        <f>IF(L52="","",VLOOKUP(L52,状态名词!A:C,2,FALSE))</f>
        <v/>
      </c>
      <c r="N52" s="90" t="str">
        <f>IF(L52="","",VLOOKUP(L52,状态名词!A:C,3,FALSE))</f>
        <v/>
      </c>
    </row>
    <row r="53" spans="13:14">
      <c r="M53" s="90" t="str">
        <f>IF(L53="","",VLOOKUP(L53,状态名词!A:C,2,FALSE))</f>
        <v/>
      </c>
      <c r="N53" s="90" t="str">
        <f>IF(L53="","",VLOOKUP(L53,状态名词!A:C,3,FALSE))</f>
        <v/>
      </c>
    </row>
    <row r="54" spans="13:14">
      <c r="M54" s="90" t="str">
        <f>IF(L54="","",VLOOKUP(L54,状态名词!A:C,2,FALSE))</f>
        <v/>
      </c>
      <c r="N54" s="90" t="str">
        <f>IF(L54="","",VLOOKUP(L54,状态名词!A:C,3,FALSE))</f>
        <v/>
      </c>
    </row>
    <row r="55" spans="13:14">
      <c r="M55" s="90" t="str">
        <f>IF(L55="","",VLOOKUP(L55,状态名词!A:C,2,FALSE))</f>
        <v/>
      </c>
      <c r="N55" s="90" t="str">
        <f>IF(L55="","",VLOOKUP(L55,状态名词!A:C,3,FALSE))</f>
        <v/>
      </c>
    </row>
    <row r="56" spans="13:14">
      <c r="M56" s="90" t="str">
        <f>IF(L56="","",VLOOKUP(L56,状态名词!A:C,2,FALSE))</f>
        <v/>
      </c>
      <c r="N56" s="90" t="str">
        <f>IF(L56="","",VLOOKUP(L56,状态名词!A:C,3,FALSE))</f>
        <v/>
      </c>
    </row>
    <row r="57" spans="13:14">
      <c r="M57" s="90" t="str">
        <f>IF(L57="","",VLOOKUP(L57,状态名词!A:C,2,FALSE))</f>
        <v/>
      </c>
      <c r="N57" s="90" t="str">
        <f>IF(L57="","",VLOOKUP(L57,状态名词!A:C,3,FALSE))</f>
        <v/>
      </c>
    </row>
    <row r="58" spans="13:14">
      <c r="M58" s="90" t="str">
        <f>IF(L58="","",VLOOKUP(L58,状态名词!A:C,2,FALSE))</f>
        <v/>
      </c>
      <c r="N58" s="90" t="str">
        <f>IF(L58="","",VLOOKUP(L58,状态名词!A:C,3,FALSE))</f>
        <v/>
      </c>
    </row>
    <row r="59" spans="13:14">
      <c r="M59" s="90" t="str">
        <f>IF(L59="","",VLOOKUP(L59,状态名词!A:C,2,FALSE))</f>
        <v/>
      </c>
      <c r="N59" s="90" t="str">
        <f>IF(L59="","",VLOOKUP(L59,状态名词!A:C,3,FALSE))</f>
        <v/>
      </c>
    </row>
    <row r="60" spans="13:14">
      <c r="M60" s="90" t="str">
        <f>IF(L60="","",VLOOKUP(L60,状态名词!A:C,2,FALSE))</f>
        <v/>
      </c>
      <c r="N60" s="90" t="str">
        <f>IF(L60="","",VLOOKUP(L60,状态名词!A:C,3,FALSE))</f>
        <v/>
      </c>
    </row>
    <row r="61" spans="13:14">
      <c r="M61" s="90" t="str">
        <f>IF(L61="","",VLOOKUP(L61,状态名词!A:C,2,FALSE))</f>
        <v/>
      </c>
      <c r="N61" s="90" t="str">
        <f>IF(L61="","",VLOOKUP(L61,状态名词!A:C,3,FALSE))</f>
        <v/>
      </c>
    </row>
    <row r="62" spans="13:14">
      <c r="M62" s="90" t="str">
        <f>IF(L62="","",VLOOKUP(L62,状态名词!A:C,2,FALSE))</f>
        <v/>
      </c>
      <c r="N62" s="90" t="str">
        <f>IF(L62="","",VLOOKUP(L62,状态名词!A:C,3,FALSE))</f>
        <v/>
      </c>
    </row>
    <row r="63" spans="13:14">
      <c r="M63" s="90" t="str">
        <f>IF(L63="","",VLOOKUP(L63,状态名词!A:C,2,FALSE))</f>
        <v/>
      </c>
      <c r="N63" s="90" t="str">
        <f>IF(L63="","",VLOOKUP(L63,状态名词!A:C,3,FALSE))</f>
        <v/>
      </c>
    </row>
    <row r="64" spans="13:14">
      <c r="M64" s="90" t="str">
        <f>IF(L64="","",VLOOKUP(L64,状态名词!A:C,2,FALSE))</f>
        <v/>
      </c>
      <c r="N64" s="90" t="str">
        <f>IF(L64="","",VLOOKUP(L64,状态名词!A:C,3,FALSE))</f>
        <v/>
      </c>
    </row>
    <row r="65" spans="13:14">
      <c r="M65" s="90" t="str">
        <f>IF(L65="","",VLOOKUP(L65,状态名词!A:C,2,FALSE))</f>
        <v/>
      </c>
      <c r="N65" s="90" t="str">
        <f>IF(L65="","",VLOOKUP(L65,状态名词!A:C,3,FALSE))</f>
        <v/>
      </c>
    </row>
    <row r="66" spans="13:14">
      <c r="M66" s="90" t="str">
        <f>IF(L66="","",VLOOKUP(L66,状态名词!A:C,2,FALSE))</f>
        <v/>
      </c>
      <c r="N66" s="90" t="str">
        <f>IF(L66="","",VLOOKUP(L66,状态名词!A:C,3,FALSE))</f>
        <v/>
      </c>
    </row>
    <row r="67" spans="13:14">
      <c r="M67" s="90" t="str">
        <f>IF(L67="","",VLOOKUP(L67,状态名词!A:C,2,FALSE))</f>
        <v/>
      </c>
      <c r="N67" s="90" t="str">
        <f>IF(L67="","",VLOOKUP(L67,状态名词!A:C,3,FALSE))</f>
        <v/>
      </c>
    </row>
    <row r="68" spans="13:14">
      <c r="M68" s="90" t="str">
        <f>IF(L68="","",VLOOKUP(L68,状态名词!A:C,2,FALSE))</f>
        <v/>
      </c>
      <c r="N68" s="90" t="str">
        <f>IF(L68="","",VLOOKUP(L68,状态名词!A:C,3,FALSE))</f>
        <v/>
      </c>
    </row>
    <row r="69" spans="13:14">
      <c r="M69" s="90" t="str">
        <f>IF(L69="","",VLOOKUP(L69,状态名词!A:C,2,FALSE))</f>
        <v/>
      </c>
      <c r="N69" s="90" t="str">
        <f>IF(L69="","",VLOOKUP(L69,状态名词!A:C,3,FALSE))</f>
        <v/>
      </c>
    </row>
    <row r="70" spans="13:14">
      <c r="M70" s="90" t="str">
        <f>IF(L70="","",VLOOKUP(L70,状态名词!A:C,2,FALSE))</f>
        <v/>
      </c>
      <c r="N70" s="90" t="str">
        <f>IF(L70="","",VLOOKUP(L70,状态名词!A:C,3,FALSE))</f>
        <v/>
      </c>
    </row>
    <row r="71" spans="13:14">
      <c r="M71" s="90" t="str">
        <f>IF(L71="","",VLOOKUP(L71,状态名词!A:C,2,FALSE))</f>
        <v/>
      </c>
      <c r="N71" s="90" t="str">
        <f>IF(L71="","",VLOOKUP(L71,状态名词!A:C,3,FALSE))</f>
        <v/>
      </c>
    </row>
    <row r="72" spans="13:14">
      <c r="M72" s="90" t="str">
        <f>IF(L72="","",VLOOKUP(L72,状态名词!A:C,2,FALSE))</f>
        <v/>
      </c>
      <c r="N72" s="90" t="str">
        <f>IF(L72="","",VLOOKUP(L72,状态名词!A:C,3,FALSE))</f>
        <v/>
      </c>
    </row>
    <row r="73" spans="13:14">
      <c r="M73" s="90" t="str">
        <f>IF(L73="","",VLOOKUP(L73,状态名词!A:C,2,FALSE))</f>
        <v/>
      </c>
      <c r="N73" s="90" t="str">
        <f>IF(L73="","",VLOOKUP(L73,状态名词!A:C,3,FALSE))</f>
        <v/>
      </c>
    </row>
    <row r="74" spans="13:14">
      <c r="M74" s="90" t="str">
        <f>IF(L74="","",VLOOKUP(L74,状态名词!A:C,2,FALSE))</f>
        <v/>
      </c>
      <c r="N74" s="90" t="str">
        <f>IF(L74="","",VLOOKUP(L74,状态名词!A:C,3,FALSE))</f>
        <v/>
      </c>
    </row>
    <row r="75" spans="13:14">
      <c r="M75" s="90" t="str">
        <f>IF(L75="","",VLOOKUP(L75,状态名词!A:C,2,FALSE))</f>
        <v/>
      </c>
      <c r="N75" s="90" t="str">
        <f>IF(L75="","",VLOOKUP(L75,状态名词!A:C,3,FALSE))</f>
        <v/>
      </c>
    </row>
    <row r="76" spans="13:14">
      <c r="M76" s="90" t="str">
        <f>IF(L76="","",VLOOKUP(L76,状态名词!A:C,2,FALSE))</f>
        <v/>
      </c>
      <c r="N76" s="90" t="str">
        <f>IF(L76="","",VLOOKUP(L76,状态名词!A:C,3,FALSE))</f>
        <v/>
      </c>
    </row>
    <row r="77" spans="13:14">
      <c r="M77" s="90" t="str">
        <f>IF(L77="","",VLOOKUP(L77,状态名词!A:C,2,FALSE))</f>
        <v/>
      </c>
      <c r="N77" s="90" t="str">
        <f>IF(L77="","",VLOOKUP(L77,状态名词!A:C,3,FALSE))</f>
        <v/>
      </c>
    </row>
    <row r="78" spans="13:14">
      <c r="M78" s="90" t="str">
        <f>IF(L78="","",VLOOKUP(L78,状态名词!A:C,2,FALSE))</f>
        <v/>
      </c>
      <c r="N78" s="90" t="str">
        <f>IF(L78="","",VLOOKUP(L78,状态名词!A:C,3,FALSE))</f>
        <v/>
      </c>
    </row>
    <row r="79" spans="13:14">
      <c r="M79" s="90" t="str">
        <f>IF(L79="","",VLOOKUP(L79,状态名词!A:C,2,FALSE))</f>
        <v/>
      </c>
      <c r="N79" s="90" t="str">
        <f>IF(L79="","",VLOOKUP(L79,状态名词!A:C,3,FALSE))</f>
        <v/>
      </c>
    </row>
    <row r="80" spans="13:14">
      <c r="M80" s="90" t="str">
        <f>IF(L80="","",VLOOKUP(L80,状态名词!A:C,2,FALSE))</f>
        <v/>
      </c>
      <c r="N80" s="90" t="str">
        <f>IF(L80="","",VLOOKUP(L80,状态名词!A:C,3,FALSE))</f>
        <v/>
      </c>
    </row>
    <row r="81" spans="13:14">
      <c r="M81" s="90" t="str">
        <f>IF(L81="","",VLOOKUP(L81,状态名词!A:C,2,FALSE))</f>
        <v/>
      </c>
      <c r="N81" s="90" t="str">
        <f>IF(L81="","",VLOOKUP(L81,状态名词!A:C,3,FALSE))</f>
        <v/>
      </c>
    </row>
    <row r="82" spans="13:14">
      <c r="M82" s="90" t="str">
        <f>IF(L82="","",VLOOKUP(L82,状态名词!A:C,2,FALSE))</f>
        <v/>
      </c>
      <c r="N82" s="90" t="str">
        <f>IF(L82="","",VLOOKUP(L82,状态名词!A:C,3,FALSE))</f>
        <v/>
      </c>
    </row>
    <row r="83" spans="13:14">
      <c r="M83" s="90" t="str">
        <f>IF(L83="","",VLOOKUP(L83,状态名词!A:C,2,FALSE))</f>
        <v/>
      </c>
      <c r="N83" s="90" t="str">
        <f>IF(L83="","",VLOOKUP(L83,状态名词!A:C,3,FALSE))</f>
        <v/>
      </c>
    </row>
    <row r="84" spans="13:14">
      <c r="M84" s="90" t="str">
        <f>IF(L84="","",VLOOKUP(L84,状态名词!A:C,2,FALSE))</f>
        <v/>
      </c>
      <c r="N84" s="90" t="str">
        <f>IF(L84="","",VLOOKUP(L84,状态名词!A:C,3,FALSE))</f>
        <v/>
      </c>
    </row>
    <row r="85" spans="13:14">
      <c r="M85" s="90" t="str">
        <f>IF(L85="","",VLOOKUP(L85,状态名词!A:C,2,FALSE))</f>
        <v/>
      </c>
      <c r="N85" s="90" t="str">
        <f>IF(L85="","",VLOOKUP(L85,状态名词!A:C,3,FALSE))</f>
        <v/>
      </c>
    </row>
    <row r="86" spans="13:14">
      <c r="M86" s="90" t="str">
        <f>IF(L86="","",VLOOKUP(L86,状态名词!A:C,2,FALSE))</f>
        <v/>
      </c>
      <c r="N86" s="90" t="str">
        <f>IF(L86="","",VLOOKUP(L86,状态名词!A:C,3,FALSE))</f>
        <v/>
      </c>
    </row>
    <row r="87" spans="13:14">
      <c r="M87" s="90" t="str">
        <f>IF(L87="","",VLOOKUP(L87,状态名词!A:C,2,FALSE))</f>
        <v/>
      </c>
      <c r="N87" s="90" t="str">
        <f>IF(L87="","",VLOOKUP(L87,状态名词!A:C,3,FALSE))</f>
        <v/>
      </c>
    </row>
    <row r="88" spans="13:14">
      <c r="M88" s="90" t="str">
        <f>IF(L88="","",VLOOKUP(L88,状态名词!A:C,2,FALSE))</f>
        <v/>
      </c>
      <c r="N88" s="90" t="str">
        <f>IF(L88="","",VLOOKUP(L88,状态名词!A:C,3,FALSE))</f>
        <v/>
      </c>
    </row>
    <row r="89" spans="13:14">
      <c r="M89" s="90" t="str">
        <f>IF(L89="","",VLOOKUP(L89,状态名词!A:C,2,FALSE))</f>
        <v/>
      </c>
      <c r="N89" s="90" t="str">
        <f>IF(L89="","",VLOOKUP(L89,状态名词!A:C,3,FALSE))</f>
        <v/>
      </c>
    </row>
    <row r="90" spans="13:14">
      <c r="M90" s="90" t="str">
        <f>IF(L90="","",VLOOKUP(L90,状态名词!A:C,2,FALSE))</f>
        <v/>
      </c>
      <c r="N90" s="90" t="str">
        <f>IF(L90="","",VLOOKUP(L90,状态名词!A:C,3,FALSE))</f>
        <v/>
      </c>
    </row>
    <row r="91" spans="13:14">
      <c r="M91" s="90" t="str">
        <f>IF(L91="","",VLOOKUP(L91,状态名词!A:C,2,FALSE))</f>
        <v/>
      </c>
      <c r="N91" s="90" t="str">
        <f>IF(L91="","",VLOOKUP(L91,状态名词!A:C,3,FALSE))</f>
        <v/>
      </c>
    </row>
    <row r="92" spans="13:14">
      <c r="M92" s="90" t="str">
        <f>IF(L92="","",VLOOKUP(L92,状态名词!A:C,2,FALSE))</f>
        <v/>
      </c>
      <c r="N92" s="90" t="str">
        <f>IF(L92="","",VLOOKUP(L92,状态名词!A:C,3,FALSE))</f>
        <v/>
      </c>
    </row>
    <row r="93" spans="13:14">
      <c r="M93" s="90" t="str">
        <f>IF(L93="","",VLOOKUP(L93,状态名词!A:C,2,FALSE))</f>
        <v/>
      </c>
      <c r="N93" s="90" t="str">
        <f>IF(L93="","",VLOOKUP(L93,状态名词!A:C,3,FALSE))</f>
        <v/>
      </c>
    </row>
  </sheetData>
  <phoneticPr fontId="3" type="noConversion"/>
  <conditionalFormatting sqref="D2">
    <cfRule type="containsText" dxfId="48" priority="1" operator="containsText" text="红水晶">
      <formula>NOT(ISERROR(SEARCH("红水晶",D2)))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19"/>
  <sheetViews>
    <sheetView topLeftCell="A113" workbookViewId="0">
      <selection activeCell="J136" sqref="J136"/>
    </sheetView>
  </sheetViews>
  <sheetFormatPr defaultColWidth="8.875" defaultRowHeight="13.5"/>
  <cols>
    <col min="1" max="1" width="7.5" style="118" bestFit="1" customWidth="1"/>
    <col min="2" max="2" width="17.125" style="118" bestFit="1" customWidth="1"/>
    <col min="3" max="3" width="11.625" style="118" bestFit="1" customWidth="1"/>
    <col min="4" max="4" width="7.125" style="118" bestFit="1" customWidth="1"/>
    <col min="5" max="5" width="8.875" style="118"/>
    <col min="6" max="6" width="43.5" style="118" bestFit="1" customWidth="1"/>
    <col min="7" max="8" width="6.5" style="118" bestFit="1" customWidth="1"/>
    <col min="9" max="16384" width="8.875" style="118"/>
  </cols>
  <sheetData>
    <row r="1" spans="1:8">
      <c r="A1" s="118" t="s">
        <v>2</v>
      </c>
      <c r="B1" s="118" t="s">
        <v>3</v>
      </c>
      <c r="C1" s="118" t="s">
        <v>1474</v>
      </c>
      <c r="D1" s="118" t="s">
        <v>1475</v>
      </c>
      <c r="E1" s="118" t="s">
        <v>4</v>
      </c>
      <c r="F1" s="118" t="s">
        <v>6</v>
      </c>
    </row>
    <row r="2" spans="1:8">
      <c r="A2" s="118" t="s">
        <v>1478</v>
      </c>
      <c r="B2" s="118" t="s">
        <v>1473</v>
      </c>
      <c r="C2" s="118" t="s">
        <v>7</v>
      </c>
      <c r="D2" s="118" t="s">
        <v>8</v>
      </c>
      <c r="E2" s="118" t="s">
        <v>1532</v>
      </c>
      <c r="F2" s="118" t="s">
        <v>1476</v>
      </c>
      <c r="G2" s="118" t="s">
        <v>1493</v>
      </c>
      <c r="H2" s="118" t="s">
        <v>9</v>
      </c>
    </row>
    <row r="3" spans="1:8">
      <c r="A3" s="119">
        <v>21001</v>
      </c>
      <c r="B3" s="120" t="s">
        <v>1083</v>
      </c>
      <c r="C3" s="118">
        <v>201</v>
      </c>
      <c r="D3" s="118">
        <v>5</v>
      </c>
      <c r="E3" s="118">
        <v>2000</v>
      </c>
      <c r="F3" s="118" t="s">
        <v>5310</v>
      </c>
      <c r="G3" s="118">
        <v>52001</v>
      </c>
      <c r="H3" s="118">
        <v>100</v>
      </c>
    </row>
    <row r="4" spans="1:8">
      <c r="A4" s="119">
        <v>21002</v>
      </c>
      <c r="B4" s="121" t="s">
        <v>1084</v>
      </c>
      <c r="C4" s="118">
        <v>202</v>
      </c>
      <c r="D4" s="118">
        <v>4</v>
      </c>
      <c r="E4" s="118">
        <v>1000</v>
      </c>
      <c r="F4" s="118" t="s">
        <v>5311</v>
      </c>
      <c r="G4" s="118">
        <v>52002</v>
      </c>
      <c r="H4" s="118">
        <v>80</v>
      </c>
    </row>
    <row r="5" spans="1:8">
      <c r="A5" s="119">
        <v>21003</v>
      </c>
      <c r="B5" s="120" t="s">
        <v>1085</v>
      </c>
      <c r="C5" s="118">
        <v>203</v>
      </c>
      <c r="D5" s="118">
        <v>5</v>
      </c>
      <c r="E5" s="118">
        <v>2000</v>
      </c>
      <c r="F5" s="118" t="s">
        <v>5312</v>
      </c>
      <c r="G5" s="118">
        <v>52003</v>
      </c>
      <c r="H5" s="118">
        <v>100</v>
      </c>
    </row>
    <row r="6" spans="1:8">
      <c r="A6" s="119">
        <v>21004</v>
      </c>
      <c r="B6" s="121" t="s">
        <v>1086</v>
      </c>
      <c r="C6" s="118">
        <v>204</v>
      </c>
      <c r="D6" s="118">
        <v>4</v>
      </c>
      <c r="E6" s="118">
        <v>1000</v>
      </c>
      <c r="F6" s="118" t="s">
        <v>5313</v>
      </c>
      <c r="G6" s="118">
        <v>52004</v>
      </c>
      <c r="H6" s="118">
        <v>80</v>
      </c>
    </row>
    <row r="7" spans="1:8">
      <c r="A7" s="122">
        <v>21005</v>
      </c>
      <c r="B7" s="123" t="s">
        <v>1087</v>
      </c>
      <c r="C7" s="118">
        <v>205</v>
      </c>
      <c r="D7" s="118">
        <v>6</v>
      </c>
      <c r="E7" s="118">
        <v>3000</v>
      </c>
      <c r="F7" s="118" t="s">
        <v>5314</v>
      </c>
      <c r="G7" s="118">
        <v>52005</v>
      </c>
      <c r="H7" s="118">
        <v>120</v>
      </c>
    </row>
    <row r="8" spans="1:8">
      <c r="A8" s="119">
        <v>21006</v>
      </c>
      <c r="B8" s="124" t="s">
        <v>1088</v>
      </c>
      <c r="C8" s="118">
        <v>206</v>
      </c>
      <c r="D8" s="118">
        <v>6</v>
      </c>
      <c r="E8" s="118">
        <v>3000</v>
      </c>
      <c r="F8" s="118" t="s">
        <v>5315</v>
      </c>
      <c r="G8" s="118">
        <v>52006</v>
      </c>
      <c r="H8" s="118">
        <v>120</v>
      </c>
    </row>
    <row r="9" spans="1:8">
      <c r="A9" s="119">
        <v>21007</v>
      </c>
      <c r="B9" s="120" t="s">
        <v>1089</v>
      </c>
      <c r="C9" s="118">
        <v>207</v>
      </c>
      <c r="D9" s="118">
        <v>5</v>
      </c>
      <c r="E9" s="118">
        <v>2000</v>
      </c>
      <c r="F9" s="118" t="s">
        <v>5316</v>
      </c>
      <c r="G9" s="118">
        <v>52007</v>
      </c>
      <c r="H9" s="118">
        <v>100</v>
      </c>
    </row>
    <row r="10" spans="1:8">
      <c r="A10" s="119">
        <v>21008</v>
      </c>
      <c r="B10" s="124" t="s">
        <v>1090</v>
      </c>
      <c r="C10" s="118">
        <v>208</v>
      </c>
      <c r="D10" s="118">
        <v>6</v>
      </c>
      <c r="E10" s="118">
        <v>3000</v>
      </c>
      <c r="F10" s="118" t="s">
        <v>5317</v>
      </c>
      <c r="G10" s="118">
        <v>52008</v>
      </c>
      <c r="H10" s="118">
        <v>120</v>
      </c>
    </row>
    <row r="11" spans="1:8">
      <c r="A11" s="119">
        <v>21009</v>
      </c>
      <c r="B11" s="121" t="s">
        <v>1091</v>
      </c>
      <c r="C11" s="118">
        <v>209</v>
      </c>
      <c r="D11" s="118">
        <v>4</v>
      </c>
      <c r="E11" s="118">
        <v>1000</v>
      </c>
      <c r="F11" s="118" t="s">
        <v>5318</v>
      </c>
      <c r="G11" s="118">
        <v>52009</v>
      </c>
      <c r="H11" s="118">
        <v>80</v>
      </c>
    </row>
    <row r="12" spans="1:8">
      <c r="A12" s="119">
        <v>21010</v>
      </c>
      <c r="B12" s="120" t="s">
        <v>239</v>
      </c>
      <c r="C12" s="118">
        <v>210</v>
      </c>
      <c r="D12" s="118">
        <v>5</v>
      </c>
      <c r="E12" s="118">
        <v>2000</v>
      </c>
      <c r="F12" s="118" t="s">
        <v>5319</v>
      </c>
      <c r="G12" s="118">
        <v>52010</v>
      </c>
      <c r="H12" s="118">
        <v>100</v>
      </c>
    </row>
    <row r="13" spans="1:8">
      <c r="A13" s="119">
        <v>21011</v>
      </c>
      <c r="B13" s="124" t="s">
        <v>1092</v>
      </c>
      <c r="C13" s="118">
        <v>211</v>
      </c>
      <c r="D13" s="118">
        <v>6</v>
      </c>
      <c r="E13" s="118">
        <v>3000</v>
      </c>
      <c r="F13" s="118" t="s">
        <v>5320</v>
      </c>
      <c r="G13" s="118">
        <v>52011</v>
      </c>
      <c r="H13" s="118">
        <v>120</v>
      </c>
    </row>
    <row r="14" spans="1:8">
      <c r="A14" s="119">
        <v>21012</v>
      </c>
      <c r="B14" s="124" t="s">
        <v>1093</v>
      </c>
      <c r="C14" s="118">
        <v>212</v>
      </c>
      <c r="D14" s="118">
        <v>6</v>
      </c>
      <c r="E14" s="118">
        <v>3000</v>
      </c>
      <c r="F14" s="118" t="s">
        <v>5321</v>
      </c>
      <c r="G14" s="118">
        <v>52012</v>
      </c>
      <c r="H14" s="118">
        <v>120</v>
      </c>
    </row>
    <row r="15" spans="1:8">
      <c r="A15" s="119">
        <v>21013</v>
      </c>
      <c r="B15" s="121" t="s">
        <v>1094</v>
      </c>
      <c r="C15" s="118">
        <v>213</v>
      </c>
      <c r="D15" s="118">
        <v>4</v>
      </c>
      <c r="E15" s="118">
        <v>1000</v>
      </c>
      <c r="F15" s="118" t="s">
        <v>5322</v>
      </c>
      <c r="G15" s="118">
        <v>52013</v>
      </c>
      <c r="H15" s="118">
        <v>80</v>
      </c>
    </row>
    <row r="16" spans="1:8">
      <c r="A16" s="119">
        <v>21014</v>
      </c>
      <c r="B16" s="121" t="s">
        <v>1095</v>
      </c>
      <c r="C16" s="118">
        <v>214</v>
      </c>
      <c r="D16" s="118">
        <v>4</v>
      </c>
      <c r="E16" s="118">
        <v>1000</v>
      </c>
      <c r="F16" s="118" t="s">
        <v>5323</v>
      </c>
      <c r="G16" s="118">
        <v>52014</v>
      </c>
      <c r="H16" s="118">
        <v>80</v>
      </c>
    </row>
    <row r="17" spans="1:8">
      <c r="A17" s="119">
        <v>21015</v>
      </c>
      <c r="B17" s="124" t="s">
        <v>1096</v>
      </c>
      <c r="C17" s="118">
        <v>215</v>
      </c>
      <c r="D17" s="118">
        <v>6</v>
      </c>
      <c r="E17" s="118">
        <v>3000</v>
      </c>
      <c r="F17" s="118" t="s">
        <v>5324</v>
      </c>
      <c r="G17" s="118">
        <v>52015</v>
      </c>
      <c r="H17" s="118">
        <v>120</v>
      </c>
    </row>
    <row r="18" spans="1:8">
      <c r="A18" s="119">
        <v>21016</v>
      </c>
      <c r="B18" s="121" t="s">
        <v>1097</v>
      </c>
      <c r="C18" s="118">
        <v>216</v>
      </c>
      <c r="D18" s="118">
        <v>4</v>
      </c>
      <c r="E18" s="118">
        <v>1000</v>
      </c>
      <c r="F18" s="118" t="s">
        <v>5325</v>
      </c>
      <c r="G18" s="118">
        <v>52016</v>
      </c>
      <c r="H18" s="118">
        <v>80</v>
      </c>
    </row>
    <row r="19" spans="1:8">
      <c r="A19" s="119">
        <v>21017</v>
      </c>
      <c r="B19" s="120" t="s">
        <v>1098</v>
      </c>
      <c r="C19" s="118">
        <v>217</v>
      </c>
      <c r="D19" s="118">
        <v>5</v>
      </c>
      <c r="E19" s="118">
        <v>2000</v>
      </c>
      <c r="F19" s="118" t="s">
        <v>5326</v>
      </c>
      <c r="G19" s="118">
        <v>52017</v>
      </c>
      <c r="H19" s="118">
        <v>100</v>
      </c>
    </row>
    <row r="20" spans="1:8">
      <c r="A20" s="119">
        <v>21018</v>
      </c>
      <c r="B20" s="124" t="s">
        <v>1099</v>
      </c>
      <c r="C20" s="118">
        <v>218</v>
      </c>
      <c r="D20" s="118">
        <v>6</v>
      </c>
      <c r="E20" s="118">
        <v>3000</v>
      </c>
      <c r="F20" s="118" t="s">
        <v>5327</v>
      </c>
      <c r="G20" s="118">
        <v>52018</v>
      </c>
      <c r="H20" s="118">
        <v>120</v>
      </c>
    </row>
    <row r="21" spans="1:8">
      <c r="A21" s="119">
        <v>21019</v>
      </c>
      <c r="B21" s="120" t="s">
        <v>1100</v>
      </c>
      <c r="C21" s="118">
        <v>219</v>
      </c>
      <c r="D21" s="118">
        <v>5</v>
      </c>
      <c r="E21" s="118">
        <v>2000</v>
      </c>
      <c r="F21" s="118" t="s">
        <v>5328</v>
      </c>
      <c r="G21" s="118">
        <v>52019</v>
      </c>
      <c r="H21" s="118">
        <v>100</v>
      </c>
    </row>
    <row r="22" spans="1:8">
      <c r="A22" s="119">
        <v>21020</v>
      </c>
      <c r="B22" s="121" t="s">
        <v>1101</v>
      </c>
      <c r="C22" s="118">
        <v>220</v>
      </c>
      <c r="D22" s="118">
        <v>4</v>
      </c>
      <c r="E22" s="118">
        <v>1000</v>
      </c>
      <c r="F22" s="118" t="s">
        <v>5329</v>
      </c>
      <c r="G22" s="118">
        <v>52020</v>
      </c>
      <c r="H22" s="118">
        <v>80</v>
      </c>
    </row>
    <row r="23" spans="1:8">
      <c r="A23" s="119">
        <v>21021</v>
      </c>
      <c r="B23" s="124" t="s">
        <v>1102</v>
      </c>
      <c r="C23" s="118">
        <v>221</v>
      </c>
      <c r="D23" s="118">
        <v>6</v>
      </c>
      <c r="E23" s="118">
        <v>3000</v>
      </c>
      <c r="F23" s="118" t="s">
        <v>5330</v>
      </c>
      <c r="G23" s="118">
        <v>52021</v>
      </c>
      <c r="H23" s="118">
        <v>120</v>
      </c>
    </row>
    <row r="24" spans="1:8">
      <c r="A24" s="119">
        <v>21022</v>
      </c>
      <c r="B24" s="120" t="s">
        <v>1202</v>
      </c>
      <c r="C24" s="118">
        <v>222</v>
      </c>
      <c r="D24" s="118">
        <v>5</v>
      </c>
      <c r="E24" s="118">
        <v>2000</v>
      </c>
      <c r="F24" s="118" t="s">
        <v>5331</v>
      </c>
      <c r="G24" s="118">
        <v>52022</v>
      </c>
      <c r="H24" s="118">
        <v>100</v>
      </c>
    </row>
    <row r="25" spans="1:8">
      <c r="A25" s="119">
        <v>21023</v>
      </c>
      <c r="B25" s="121" t="s">
        <v>1103</v>
      </c>
      <c r="C25" s="118">
        <v>223</v>
      </c>
      <c r="D25" s="118">
        <v>4</v>
      </c>
      <c r="E25" s="118">
        <v>1000</v>
      </c>
      <c r="F25" s="118" t="s">
        <v>5332</v>
      </c>
      <c r="G25" s="118">
        <v>52023</v>
      </c>
      <c r="H25" s="118">
        <v>80</v>
      </c>
    </row>
    <row r="26" spans="1:8">
      <c r="A26" s="119">
        <v>21024</v>
      </c>
      <c r="B26" s="124" t="s">
        <v>1104</v>
      </c>
      <c r="C26" s="118">
        <v>224</v>
      </c>
      <c r="D26" s="118">
        <v>6</v>
      </c>
      <c r="E26" s="118">
        <v>3000</v>
      </c>
      <c r="F26" s="118" t="s">
        <v>5333</v>
      </c>
      <c r="G26" s="118">
        <v>52024</v>
      </c>
      <c r="H26" s="118">
        <v>120</v>
      </c>
    </row>
    <row r="27" spans="1:8">
      <c r="A27" s="119">
        <v>21025</v>
      </c>
      <c r="B27" s="121" t="s">
        <v>1105</v>
      </c>
      <c r="C27" s="118">
        <v>225</v>
      </c>
      <c r="D27" s="118">
        <v>4</v>
      </c>
      <c r="E27" s="118">
        <v>1000</v>
      </c>
      <c r="F27" s="118" t="s">
        <v>5334</v>
      </c>
      <c r="G27" s="118">
        <v>52025</v>
      </c>
      <c r="H27" s="118">
        <v>80</v>
      </c>
    </row>
    <row r="28" spans="1:8">
      <c r="A28" s="119">
        <v>21026</v>
      </c>
      <c r="B28" s="120" t="s">
        <v>1106</v>
      </c>
      <c r="C28" s="118">
        <v>226</v>
      </c>
      <c r="D28" s="118">
        <v>5</v>
      </c>
      <c r="E28" s="118">
        <v>2000</v>
      </c>
      <c r="F28" s="118" t="s">
        <v>5335</v>
      </c>
      <c r="G28" s="118">
        <v>52026</v>
      </c>
      <c r="H28" s="118">
        <v>100</v>
      </c>
    </row>
    <row r="29" spans="1:8">
      <c r="A29" s="122">
        <v>21027</v>
      </c>
      <c r="B29" s="121" t="s">
        <v>1107</v>
      </c>
      <c r="C29" s="118">
        <v>227</v>
      </c>
      <c r="D29" s="118">
        <v>4</v>
      </c>
      <c r="E29" s="118">
        <v>1000</v>
      </c>
      <c r="F29" s="118" t="s">
        <v>5336</v>
      </c>
      <c r="G29" s="118">
        <v>52027</v>
      </c>
      <c r="H29" s="118">
        <v>80</v>
      </c>
    </row>
    <row r="30" spans="1:8">
      <c r="A30" s="119">
        <v>21028</v>
      </c>
      <c r="B30" s="121" t="s">
        <v>1108</v>
      </c>
      <c r="C30" s="118">
        <v>228</v>
      </c>
      <c r="D30" s="118">
        <v>4</v>
      </c>
      <c r="E30" s="118">
        <v>1000</v>
      </c>
      <c r="F30" s="118" t="s">
        <v>5337</v>
      </c>
      <c r="G30" s="118">
        <v>52028</v>
      </c>
      <c r="H30" s="118">
        <v>80</v>
      </c>
    </row>
    <row r="31" spans="1:8">
      <c r="A31" s="119">
        <v>21029</v>
      </c>
      <c r="B31" s="120" t="s">
        <v>1109</v>
      </c>
      <c r="C31" s="118">
        <v>229</v>
      </c>
      <c r="D31" s="118">
        <v>5</v>
      </c>
      <c r="E31" s="118">
        <v>2000</v>
      </c>
      <c r="F31" s="118" t="s">
        <v>5338</v>
      </c>
      <c r="G31" s="118">
        <v>52029</v>
      </c>
      <c r="H31" s="118">
        <v>100</v>
      </c>
    </row>
    <row r="32" spans="1:8">
      <c r="A32" s="119">
        <v>21030</v>
      </c>
      <c r="B32" s="124" t="s">
        <v>1110</v>
      </c>
      <c r="C32" s="118">
        <v>230</v>
      </c>
      <c r="D32" s="118">
        <v>6</v>
      </c>
      <c r="E32" s="118">
        <v>3000</v>
      </c>
      <c r="F32" s="118" t="s">
        <v>5339</v>
      </c>
      <c r="G32" s="118">
        <v>52030</v>
      </c>
      <c r="H32" s="118">
        <v>120</v>
      </c>
    </row>
    <row r="33" spans="1:8">
      <c r="A33" s="119">
        <v>21031</v>
      </c>
      <c r="B33" s="120" t="s">
        <v>1111</v>
      </c>
      <c r="C33" s="118">
        <v>231</v>
      </c>
      <c r="D33" s="118">
        <v>5</v>
      </c>
      <c r="E33" s="118">
        <v>2000</v>
      </c>
      <c r="F33" s="118" t="s">
        <v>5340</v>
      </c>
      <c r="G33" s="118">
        <v>52031</v>
      </c>
      <c r="H33" s="118">
        <v>100</v>
      </c>
    </row>
    <row r="34" spans="1:8">
      <c r="A34" s="119">
        <v>21032</v>
      </c>
      <c r="B34" s="123" t="s">
        <v>1112</v>
      </c>
      <c r="C34" s="118">
        <v>232</v>
      </c>
      <c r="D34" s="118">
        <v>6</v>
      </c>
      <c r="E34" s="118">
        <v>3000</v>
      </c>
      <c r="F34" s="118" t="s">
        <v>5341</v>
      </c>
      <c r="G34" s="118">
        <v>52032</v>
      </c>
      <c r="H34" s="118">
        <v>120</v>
      </c>
    </row>
    <row r="35" spans="1:8">
      <c r="A35" s="119">
        <v>21033</v>
      </c>
      <c r="B35" s="125" t="s">
        <v>1113</v>
      </c>
      <c r="C35" s="118">
        <v>233</v>
      </c>
      <c r="D35" s="118">
        <v>5</v>
      </c>
      <c r="E35" s="118">
        <v>2000</v>
      </c>
      <c r="F35" s="118" t="s">
        <v>5342</v>
      </c>
      <c r="G35" s="118">
        <v>52033</v>
      </c>
      <c r="H35" s="118">
        <v>100</v>
      </c>
    </row>
    <row r="36" spans="1:8">
      <c r="A36" s="119">
        <v>21034</v>
      </c>
      <c r="B36" s="126" t="s">
        <v>1114</v>
      </c>
      <c r="C36" s="118">
        <v>234</v>
      </c>
      <c r="D36" s="118">
        <v>4</v>
      </c>
      <c r="E36" s="118">
        <v>1000</v>
      </c>
      <c r="F36" s="118" t="s">
        <v>5343</v>
      </c>
      <c r="G36" s="118">
        <v>52034</v>
      </c>
      <c r="H36" s="118">
        <v>80</v>
      </c>
    </row>
    <row r="37" spans="1:8">
      <c r="A37" s="119">
        <v>21035</v>
      </c>
      <c r="B37" s="123" t="s">
        <v>1115</v>
      </c>
      <c r="C37" s="118">
        <v>235</v>
      </c>
      <c r="D37" s="118">
        <v>6</v>
      </c>
      <c r="E37" s="118">
        <v>3000</v>
      </c>
      <c r="F37" s="118" t="s">
        <v>5344</v>
      </c>
      <c r="G37" s="118">
        <v>52035</v>
      </c>
      <c r="H37" s="118">
        <v>120</v>
      </c>
    </row>
    <row r="38" spans="1:8">
      <c r="A38" s="119">
        <v>21036</v>
      </c>
      <c r="B38" s="120" t="s">
        <v>1116</v>
      </c>
      <c r="C38" s="118">
        <v>236</v>
      </c>
      <c r="D38" s="118">
        <v>5</v>
      </c>
      <c r="E38" s="118">
        <v>2000</v>
      </c>
      <c r="F38" s="118" t="s">
        <v>5345</v>
      </c>
      <c r="G38" s="118">
        <v>52036</v>
      </c>
      <c r="H38" s="118">
        <v>100</v>
      </c>
    </row>
    <row r="39" spans="1:8">
      <c r="A39" s="119">
        <v>21037</v>
      </c>
      <c r="B39" s="124" t="s">
        <v>1117</v>
      </c>
      <c r="C39" s="118">
        <v>237</v>
      </c>
      <c r="D39" s="118">
        <v>6</v>
      </c>
      <c r="E39" s="118">
        <v>3000</v>
      </c>
      <c r="F39" s="118" t="s">
        <v>5346</v>
      </c>
      <c r="G39" s="118">
        <v>52037</v>
      </c>
      <c r="H39" s="118">
        <v>120</v>
      </c>
    </row>
    <row r="40" spans="1:8">
      <c r="A40" s="119">
        <v>21038</v>
      </c>
      <c r="B40" s="125" t="s">
        <v>254</v>
      </c>
      <c r="C40" s="118">
        <v>238</v>
      </c>
      <c r="D40" s="118">
        <v>5</v>
      </c>
      <c r="E40" s="118">
        <v>2000</v>
      </c>
      <c r="F40" s="118" t="s">
        <v>5347</v>
      </c>
      <c r="G40" s="118">
        <v>52038</v>
      </c>
      <c r="H40" s="118">
        <v>100</v>
      </c>
    </row>
    <row r="41" spans="1:8">
      <c r="A41" s="119">
        <v>21039</v>
      </c>
      <c r="B41" s="125" t="s">
        <v>1118</v>
      </c>
      <c r="C41" s="118">
        <v>239</v>
      </c>
      <c r="D41" s="118">
        <v>5</v>
      </c>
      <c r="E41" s="118">
        <v>2000</v>
      </c>
      <c r="F41" s="118" t="s">
        <v>5348</v>
      </c>
      <c r="G41" s="118">
        <v>52039</v>
      </c>
      <c r="H41" s="118">
        <v>100</v>
      </c>
    </row>
    <row r="42" spans="1:8">
      <c r="A42" s="119">
        <v>21040</v>
      </c>
      <c r="B42" s="126" t="s">
        <v>1119</v>
      </c>
      <c r="C42" s="118">
        <v>240</v>
      </c>
      <c r="D42" s="118">
        <v>4</v>
      </c>
      <c r="E42" s="118">
        <v>1000</v>
      </c>
      <c r="F42" s="118" t="s">
        <v>5349</v>
      </c>
      <c r="G42" s="118">
        <v>52040</v>
      </c>
      <c r="H42" s="118">
        <v>80</v>
      </c>
    </row>
    <row r="43" spans="1:8">
      <c r="A43" s="119">
        <v>21041</v>
      </c>
      <c r="B43" s="123" t="s">
        <v>1120</v>
      </c>
      <c r="C43" s="118">
        <v>241</v>
      </c>
      <c r="D43" s="118">
        <v>6</v>
      </c>
      <c r="E43" s="118">
        <v>3000</v>
      </c>
      <c r="F43" s="118" t="s">
        <v>5350</v>
      </c>
      <c r="G43" s="118">
        <v>52041</v>
      </c>
      <c r="H43" s="118">
        <v>120</v>
      </c>
    </row>
    <row r="44" spans="1:8">
      <c r="A44" s="119">
        <v>21042</v>
      </c>
      <c r="B44" s="125" t="s">
        <v>1121</v>
      </c>
      <c r="C44" s="118">
        <v>242</v>
      </c>
      <c r="D44" s="118">
        <v>5</v>
      </c>
      <c r="E44" s="118">
        <v>2000</v>
      </c>
      <c r="F44" s="118" t="s">
        <v>5351</v>
      </c>
      <c r="G44" s="118">
        <v>52042</v>
      </c>
      <c r="H44" s="118">
        <v>100</v>
      </c>
    </row>
    <row r="45" spans="1:8">
      <c r="A45" s="119">
        <v>21043</v>
      </c>
      <c r="B45" s="123" t="s">
        <v>1122</v>
      </c>
      <c r="C45" s="118">
        <v>243</v>
      </c>
      <c r="D45" s="118">
        <v>6</v>
      </c>
      <c r="E45" s="118">
        <v>3000</v>
      </c>
      <c r="F45" s="118" t="s">
        <v>5352</v>
      </c>
      <c r="G45" s="118">
        <v>52043</v>
      </c>
      <c r="H45" s="118">
        <v>120</v>
      </c>
    </row>
    <row r="46" spans="1:8">
      <c r="A46" s="119">
        <v>21044</v>
      </c>
      <c r="B46" s="123" t="s">
        <v>1123</v>
      </c>
      <c r="C46" s="118">
        <v>244</v>
      </c>
      <c r="D46" s="118">
        <v>6</v>
      </c>
      <c r="E46" s="118">
        <v>3000</v>
      </c>
      <c r="F46" s="118" t="s">
        <v>5353</v>
      </c>
      <c r="G46" s="118">
        <v>52044</v>
      </c>
      <c r="H46" s="118">
        <v>120</v>
      </c>
    </row>
    <row r="47" spans="1:8">
      <c r="A47" s="119">
        <v>21045</v>
      </c>
      <c r="B47" s="125" t="s">
        <v>1124</v>
      </c>
      <c r="C47" s="118">
        <v>245</v>
      </c>
      <c r="D47" s="118">
        <v>5</v>
      </c>
      <c r="E47" s="118">
        <v>2000</v>
      </c>
      <c r="F47" s="118" t="s">
        <v>5354</v>
      </c>
      <c r="G47" s="118">
        <v>52045</v>
      </c>
      <c r="H47" s="118">
        <v>100</v>
      </c>
    </row>
    <row r="48" spans="1:8">
      <c r="A48" s="119">
        <v>21046</v>
      </c>
      <c r="B48" s="126" t="s">
        <v>255</v>
      </c>
      <c r="C48" s="118">
        <v>246</v>
      </c>
      <c r="D48" s="118">
        <v>4</v>
      </c>
      <c r="E48" s="118">
        <v>1000</v>
      </c>
      <c r="F48" s="118" t="s">
        <v>5355</v>
      </c>
      <c r="G48" s="118">
        <v>52046</v>
      </c>
      <c r="H48" s="118">
        <v>80</v>
      </c>
    </row>
    <row r="49" spans="1:8">
      <c r="A49" s="119">
        <v>21047</v>
      </c>
      <c r="B49" s="126" t="s">
        <v>256</v>
      </c>
      <c r="C49" s="118">
        <v>247</v>
      </c>
      <c r="D49" s="118">
        <v>4</v>
      </c>
      <c r="E49" s="118">
        <v>1000</v>
      </c>
      <c r="F49" s="118" t="s">
        <v>5356</v>
      </c>
      <c r="G49" s="118">
        <v>52047</v>
      </c>
      <c r="H49" s="118">
        <v>80</v>
      </c>
    </row>
    <row r="50" spans="1:8">
      <c r="A50" s="119">
        <v>21048</v>
      </c>
      <c r="B50" s="120" t="s">
        <v>257</v>
      </c>
      <c r="C50" s="118">
        <v>248</v>
      </c>
      <c r="D50" s="118">
        <v>5</v>
      </c>
      <c r="E50" s="118">
        <v>2000</v>
      </c>
      <c r="F50" s="118" t="s">
        <v>5357</v>
      </c>
      <c r="G50" s="118">
        <v>52048</v>
      </c>
      <c r="H50" s="118">
        <v>100</v>
      </c>
    </row>
    <row r="51" spans="1:8">
      <c r="A51" s="119">
        <v>21049</v>
      </c>
      <c r="B51" s="120" t="s">
        <v>258</v>
      </c>
      <c r="C51" s="118">
        <v>249</v>
      </c>
      <c r="D51" s="118">
        <v>5</v>
      </c>
      <c r="E51" s="118">
        <v>2000</v>
      </c>
      <c r="F51" s="118" t="s">
        <v>5358</v>
      </c>
      <c r="G51" s="118">
        <v>52049</v>
      </c>
      <c r="H51" s="118">
        <v>100</v>
      </c>
    </row>
    <row r="52" spans="1:8">
      <c r="A52" s="119">
        <v>21050</v>
      </c>
      <c r="B52" s="120" t="s">
        <v>259</v>
      </c>
      <c r="C52" s="118">
        <v>250</v>
      </c>
      <c r="D52" s="118">
        <v>5</v>
      </c>
      <c r="E52" s="118">
        <v>2000</v>
      </c>
      <c r="F52" s="118" t="s">
        <v>5359</v>
      </c>
      <c r="G52" s="118">
        <v>52050</v>
      </c>
      <c r="H52" s="118">
        <v>100</v>
      </c>
    </row>
    <row r="53" spans="1:8">
      <c r="A53" s="119">
        <v>21051</v>
      </c>
      <c r="B53" s="124" t="s">
        <v>260</v>
      </c>
      <c r="C53" s="118">
        <v>251</v>
      </c>
      <c r="D53" s="118">
        <v>6</v>
      </c>
      <c r="E53" s="118">
        <v>3000</v>
      </c>
      <c r="F53" s="118" t="s">
        <v>5360</v>
      </c>
      <c r="G53" s="118">
        <v>52051</v>
      </c>
      <c r="H53" s="118">
        <v>120</v>
      </c>
    </row>
    <row r="54" spans="1:8">
      <c r="A54" s="119">
        <v>21052</v>
      </c>
      <c r="B54" s="120" t="s">
        <v>261</v>
      </c>
      <c r="C54" s="118">
        <v>252</v>
      </c>
      <c r="D54" s="118">
        <v>5</v>
      </c>
      <c r="E54" s="118">
        <v>2000</v>
      </c>
      <c r="F54" s="118" t="s">
        <v>5361</v>
      </c>
      <c r="G54" s="118">
        <v>52052</v>
      </c>
      <c r="H54" s="118">
        <v>100</v>
      </c>
    </row>
    <row r="55" spans="1:8">
      <c r="A55" s="119">
        <v>21053</v>
      </c>
      <c r="B55" s="120" t="s">
        <v>262</v>
      </c>
      <c r="C55" s="118">
        <v>253</v>
      </c>
      <c r="D55" s="118">
        <v>5</v>
      </c>
      <c r="E55" s="118">
        <v>2000</v>
      </c>
      <c r="F55" s="118" t="s">
        <v>5362</v>
      </c>
      <c r="G55" s="118">
        <v>52053</v>
      </c>
      <c r="H55" s="118">
        <v>100</v>
      </c>
    </row>
    <row r="56" spans="1:8">
      <c r="A56" s="119">
        <v>21054</v>
      </c>
      <c r="B56" s="120" t="s">
        <v>263</v>
      </c>
      <c r="C56" s="118">
        <v>254</v>
      </c>
      <c r="D56" s="118">
        <v>5</v>
      </c>
      <c r="E56" s="118">
        <v>2000</v>
      </c>
      <c r="F56" s="118" t="s">
        <v>5363</v>
      </c>
      <c r="G56" s="118">
        <v>52054</v>
      </c>
      <c r="H56" s="118">
        <v>100</v>
      </c>
    </row>
    <row r="57" spans="1:8">
      <c r="A57" s="119">
        <v>21055</v>
      </c>
      <c r="B57" s="124" t="s">
        <v>264</v>
      </c>
      <c r="C57" s="118">
        <v>255</v>
      </c>
      <c r="D57" s="118">
        <v>6</v>
      </c>
      <c r="E57" s="118">
        <v>3000</v>
      </c>
      <c r="F57" s="118" t="s">
        <v>5364</v>
      </c>
      <c r="G57" s="118">
        <v>52055</v>
      </c>
      <c r="H57" s="118">
        <v>120</v>
      </c>
    </row>
    <row r="58" spans="1:8">
      <c r="A58" s="119">
        <v>21056</v>
      </c>
      <c r="B58" s="120" t="s">
        <v>1125</v>
      </c>
      <c r="C58" s="118">
        <v>256</v>
      </c>
      <c r="D58" s="118">
        <v>5</v>
      </c>
      <c r="E58" s="118">
        <v>2000</v>
      </c>
      <c r="F58" s="118" t="s">
        <v>5365</v>
      </c>
      <c r="G58" s="118">
        <v>52056</v>
      </c>
      <c r="H58" s="118">
        <v>100</v>
      </c>
    </row>
    <row r="59" spans="1:8">
      <c r="A59" s="119">
        <v>21057</v>
      </c>
      <c r="B59" s="120" t="s">
        <v>1126</v>
      </c>
      <c r="C59" s="118">
        <v>257</v>
      </c>
      <c r="D59" s="118">
        <v>5</v>
      </c>
      <c r="E59" s="118">
        <v>2000</v>
      </c>
      <c r="F59" s="118" t="s">
        <v>5366</v>
      </c>
      <c r="G59" s="118">
        <v>52057</v>
      </c>
      <c r="H59" s="118">
        <v>100</v>
      </c>
    </row>
    <row r="60" spans="1:8">
      <c r="A60" s="119">
        <v>21058</v>
      </c>
      <c r="B60" s="121" t="s">
        <v>1127</v>
      </c>
      <c r="C60" s="118">
        <v>258</v>
      </c>
      <c r="D60" s="118">
        <v>4</v>
      </c>
      <c r="E60" s="118">
        <v>1000</v>
      </c>
      <c r="F60" s="118" t="s">
        <v>5367</v>
      </c>
      <c r="G60" s="118">
        <v>52058</v>
      </c>
      <c r="H60" s="118">
        <v>80</v>
      </c>
    </row>
    <row r="61" spans="1:8">
      <c r="A61" s="119">
        <v>21059</v>
      </c>
      <c r="B61" s="120" t="s">
        <v>1128</v>
      </c>
      <c r="C61" s="118">
        <v>259</v>
      </c>
      <c r="D61" s="118">
        <v>5</v>
      </c>
      <c r="E61" s="118">
        <v>2000</v>
      </c>
      <c r="F61" s="118" t="s">
        <v>5368</v>
      </c>
      <c r="G61" s="118">
        <v>52059</v>
      </c>
      <c r="H61" s="118">
        <v>100</v>
      </c>
    </row>
    <row r="62" spans="1:8">
      <c r="A62" s="119">
        <v>21060</v>
      </c>
      <c r="B62" s="121" t="s">
        <v>1129</v>
      </c>
      <c r="C62" s="118">
        <v>260</v>
      </c>
      <c r="D62" s="118">
        <v>4</v>
      </c>
      <c r="E62" s="118">
        <v>1000</v>
      </c>
      <c r="F62" s="118" t="s">
        <v>5369</v>
      </c>
      <c r="G62" s="118">
        <v>52060</v>
      </c>
      <c r="H62" s="118">
        <v>80</v>
      </c>
    </row>
    <row r="63" spans="1:8">
      <c r="A63" s="119">
        <v>21061</v>
      </c>
      <c r="B63" s="120" t="s">
        <v>1130</v>
      </c>
      <c r="C63" s="118">
        <v>261</v>
      </c>
      <c r="D63" s="118">
        <v>5</v>
      </c>
      <c r="E63" s="118">
        <v>2000</v>
      </c>
      <c r="F63" s="118" t="s">
        <v>5370</v>
      </c>
      <c r="G63" s="118">
        <v>52061</v>
      </c>
      <c r="H63" s="118">
        <v>100</v>
      </c>
    </row>
    <row r="64" spans="1:8">
      <c r="A64" s="119">
        <v>21062</v>
      </c>
      <c r="B64" s="121" t="s">
        <v>1131</v>
      </c>
      <c r="C64" s="118">
        <v>262</v>
      </c>
      <c r="D64" s="118">
        <v>4</v>
      </c>
      <c r="E64" s="118">
        <v>1000</v>
      </c>
      <c r="F64" s="118" t="s">
        <v>5371</v>
      </c>
      <c r="G64" s="118">
        <v>52062</v>
      </c>
      <c r="H64" s="118">
        <v>80</v>
      </c>
    </row>
    <row r="65" spans="1:8">
      <c r="A65" s="119">
        <v>21063</v>
      </c>
      <c r="B65" s="120" t="s">
        <v>1132</v>
      </c>
      <c r="C65" s="118">
        <v>121</v>
      </c>
      <c r="D65" s="118">
        <v>5</v>
      </c>
      <c r="E65" s="118">
        <v>2000</v>
      </c>
      <c r="F65" s="118" t="s">
        <v>5372</v>
      </c>
      <c r="G65" s="118">
        <v>52063</v>
      </c>
      <c r="H65" s="118">
        <v>100</v>
      </c>
    </row>
    <row r="66" spans="1:8">
      <c r="A66" s="119">
        <v>21064</v>
      </c>
      <c r="B66" s="123" t="s">
        <v>1133</v>
      </c>
      <c r="C66" s="118">
        <v>264</v>
      </c>
      <c r="D66" s="118">
        <v>6</v>
      </c>
      <c r="E66" s="118">
        <v>3000</v>
      </c>
      <c r="F66" s="118" t="s">
        <v>5373</v>
      </c>
      <c r="G66" s="118">
        <v>52064</v>
      </c>
      <c r="H66" s="118">
        <v>120</v>
      </c>
    </row>
    <row r="67" spans="1:8">
      <c r="A67" s="119">
        <v>21101</v>
      </c>
      <c r="B67" s="212" t="s">
        <v>7175</v>
      </c>
      <c r="C67" s="13">
        <v>393</v>
      </c>
      <c r="D67" s="13">
        <v>6</v>
      </c>
      <c r="E67" s="13">
        <v>5000</v>
      </c>
      <c r="F67" s="13" t="s">
        <v>7179</v>
      </c>
      <c r="G67" s="118">
        <v>55065</v>
      </c>
      <c r="H67" s="13">
        <v>1000</v>
      </c>
    </row>
    <row r="68" spans="1:8">
      <c r="A68" s="119">
        <v>21102</v>
      </c>
      <c r="B68" s="213" t="s">
        <v>7176</v>
      </c>
      <c r="C68" s="13">
        <v>391</v>
      </c>
      <c r="D68" s="13">
        <v>6</v>
      </c>
      <c r="E68" s="13">
        <v>5000</v>
      </c>
      <c r="F68" s="13" t="s">
        <v>7180</v>
      </c>
      <c r="G68" s="118">
        <v>55066</v>
      </c>
      <c r="H68" s="13">
        <v>1000</v>
      </c>
    </row>
    <row r="69" spans="1:8">
      <c r="A69" s="119">
        <v>21103</v>
      </c>
      <c r="B69" s="213" t="s">
        <v>7177</v>
      </c>
      <c r="C69" s="13">
        <v>392</v>
      </c>
      <c r="D69" s="13">
        <v>6</v>
      </c>
      <c r="E69" s="13">
        <v>5000</v>
      </c>
      <c r="F69" s="13" t="s">
        <v>7181</v>
      </c>
      <c r="G69" s="118">
        <v>55067</v>
      </c>
      <c r="H69" s="13">
        <v>1000</v>
      </c>
    </row>
    <row r="70" spans="1:8">
      <c r="A70" s="119">
        <v>21104</v>
      </c>
      <c r="B70" s="213" t="s">
        <v>7178</v>
      </c>
      <c r="C70" s="13">
        <v>390</v>
      </c>
      <c r="D70" s="13">
        <v>6</v>
      </c>
      <c r="E70" s="13">
        <v>5000</v>
      </c>
      <c r="F70" s="13" t="s">
        <v>7182</v>
      </c>
      <c r="G70" s="118">
        <v>55068</v>
      </c>
      <c r="H70" s="13">
        <v>1000</v>
      </c>
    </row>
    <row r="71" spans="1:8">
      <c r="A71" s="119">
        <v>22001</v>
      </c>
      <c r="B71" s="127" t="s">
        <v>6025</v>
      </c>
      <c r="C71" s="118" t="s">
        <v>3760</v>
      </c>
      <c r="D71" s="118">
        <v>5</v>
      </c>
      <c r="E71" s="118">
        <v>100</v>
      </c>
      <c r="F71" s="118" t="s">
        <v>5651</v>
      </c>
      <c r="G71" s="118">
        <v>10030</v>
      </c>
      <c r="H71" s="118">
        <v>1000</v>
      </c>
    </row>
    <row r="72" spans="1:8">
      <c r="A72" s="119">
        <v>22002</v>
      </c>
      <c r="B72" s="127" t="s">
        <v>6026</v>
      </c>
      <c r="C72" s="118" t="s">
        <v>3761</v>
      </c>
      <c r="D72" s="118">
        <v>5</v>
      </c>
      <c r="E72" s="118">
        <v>100</v>
      </c>
      <c r="F72" s="118" t="s">
        <v>5652</v>
      </c>
      <c r="G72" s="118">
        <v>10031</v>
      </c>
      <c r="H72" s="118">
        <v>1000</v>
      </c>
    </row>
    <row r="73" spans="1:8">
      <c r="A73" s="119">
        <v>22003</v>
      </c>
      <c r="B73" s="127" t="s">
        <v>6027</v>
      </c>
      <c r="C73" s="118" t="s">
        <v>3762</v>
      </c>
      <c r="D73" s="118">
        <v>5</v>
      </c>
      <c r="E73" s="118">
        <v>100</v>
      </c>
      <c r="F73" s="118" t="s">
        <v>5653</v>
      </c>
      <c r="G73" s="118">
        <v>10032</v>
      </c>
      <c r="H73" s="118">
        <v>1000</v>
      </c>
    </row>
    <row r="74" spans="1:8">
      <c r="A74" s="119">
        <v>22004</v>
      </c>
      <c r="B74" s="127" t="s">
        <v>6028</v>
      </c>
      <c r="C74" s="118" t="s">
        <v>3763</v>
      </c>
      <c r="D74" s="118">
        <v>5</v>
      </c>
      <c r="E74" s="118">
        <v>100</v>
      </c>
      <c r="F74" s="118" t="s">
        <v>5654</v>
      </c>
      <c r="G74" s="118">
        <v>10033</v>
      </c>
      <c r="H74" s="118">
        <v>1000</v>
      </c>
    </row>
    <row r="75" spans="1:8">
      <c r="A75" s="119">
        <v>22005</v>
      </c>
      <c r="B75" s="127" t="s">
        <v>6029</v>
      </c>
      <c r="C75" s="118" t="s">
        <v>3764</v>
      </c>
      <c r="D75" s="118">
        <v>5</v>
      </c>
      <c r="E75" s="118">
        <v>100</v>
      </c>
      <c r="F75" s="118" t="s">
        <v>5655</v>
      </c>
      <c r="G75" s="118">
        <v>10034</v>
      </c>
      <c r="H75" s="118">
        <v>1000</v>
      </c>
    </row>
    <row r="76" spans="1:8">
      <c r="A76" s="119">
        <v>22006</v>
      </c>
      <c r="B76" s="127" t="s">
        <v>6030</v>
      </c>
      <c r="C76" s="118" t="s">
        <v>3765</v>
      </c>
      <c r="D76" s="118">
        <v>5</v>
      </c>
      <c r="E76" s="118">
        <v>100</v>
      </c>
      <c r="F76" s="118" t="s">
        <v>5656</v>
      </c>
      <c r="G76" s="118">
        <v>10035</v>
      </c>
      <c r="H76" s="118">
        <v>1000</v>
      </c>
    </row>
    <row r="77" spans="1:8">
      <c r="A77" s="119">
        <v>22007</v>
      </c>
      <c r="B77" s="127" t="s">
        <v>6031</v>
      </c>
      <c r="C77" s="118" t="s">
        <v>3766</v>
      </c>
      <c r="D77" s="118">
        <v>5</v>
      </c>
      <c r="E77" s="118">
        <v>100</v>
      </c>
      <c r="F77" s="118" t="s">
        <v>5657</v>
      </c>
      <c r="G77" s="118">
        <v>10036</v>
      </c>
      <c r="H77" s="118">
        <v>1000</v>
      </c>
    </row>
    <row r="78" spans="1:8">
      <c r="A78" s="119">
        <v>22008</v>
      </c>
      <c r="B78" s="127" t="s">
        <v>6032</v>
      </c>
      <c r="C78" s="118" t="s">
        <v>3767</v>
      </c>
      <c r="D78" s="118">
        <v>5</v>
      </c>
      <c r="E78" s="118">
        <v>100</v>
      </c>
      <c r="F78" s="118" t="s">
        <v>5658</v>
      </c>
      <c r="G78" s="118">
        <v>10037</v>
      </c>
      <c r="H78" s="118">
        <v>1000</v>
      </c>
    </row>
    <row r="79" spans="1:8">
      <c r="A79" s="119">
        <v>22009</v>
      </c>
      <c r="B79" s="127" t="s">
        <v>6033</v>
      </c>
      <c r="C79" s="118" t="s">
        <v>3768</v>
      </c>
      <c r="D79" s="118">
        <v>5</v>
      </c>
      <c r="E79" s="118">
        <v>100</v>
      </c>
      <c r="F79" s="118" t="s">
        <v>5659</v>
      </c>
      <c r="G79" s="118">
        <v>10038</v>
      </c>
      <c r="H79" s="118">
        <v>1000</v>
      </c>
    </row>
    <row r="80" spans="1:8">
      <c r="A80" s="119">
        <v>22010</v>
      </c>
      <c r="B80" s="127" t="s">
        <v>6034</v>
      </c>
      <c r="C80" s="118" t="s">
        <v>3769</v>
      </c>
      <c r="D80" s="118">
        <v>5</v>
      </c>
      <c r="E80" s="118">
        <v>100</v>
      </c>
      <c r="F80" s="118" t="s">
        <v>5660</v>
      </c>
      <c r="G80" s="118">
        <v>10039</v>
      </c>
      <c r="H80" s="118">
        <v>1000</v>
      </c>
    </row>
    <row r="81" spans="1:8">
      <c r="A81" s="119">
        <v>22011</v>
      </c>
      <c r="B81" s="127" t="s">
        <v>6035</v>
      </c>
      <c r="C81" s="118" t="s">
        <v>3770</v>
      </c>
      <c r="D81" s="118">
        <v>5</v>
      </c>
      <c r="E81" s="118">
        <v>100</v>
      </c>
      <c r="F81" s="118" t="s">
        <v>5661</v>
      </c>
      <c r="G81" s="118">
        <v>10040</v>
      </c>
      <c r="H81" s="118">
        <v>1000</v>
      </c>
    </row>
    <row r="82" spans="1:8">
      <c r="A82" s="119">
        <v>22012</v>
      </c>
      <c r="B82" s="127" t="s">
        <v>6036</v>
      </c>
      <c r="C82" s="118" t="s">
        <v>3771</v>
      </c>
      <c r="D82" s="118">
        <v>5</v>
      </c>
      <c r="E82" s="118">
        <v>100</v>
      </c>
      <c r="F82" s="118" t="s">
        <v>5662</v>
      </c>
      <c r="G82" s="118">
        <v>10041</v>
      </c>
      <c r="H82" s="118">
        <v>1000</v>
      </c>
    </row>
    <row r="83" spans="1:8">
      <c r="A83" s="119">
        <v>22013</v>
      </c>
      <c r="B83" s="127" t="s">
        <v>6037</v>
      </c>
      <c r="C83" s="118" t="s">
        <v>4541</v>
      </c>
      <c r="D83" s="118">
        <v>5</v>
      </c>
      <c r="E83" s="118">
        <v>100</v>
      </c>
      <c r="F83" s="118" t="s">
        <v>5663</v>
      </c>
      <c r="G83" s="118">
        <v>10042</v>
      </c>
      <c r="H83" s="118">
        <v>1000</v>
      </c>
    </row>
    <row r="84" spans="1:8">
      <c r="A84" s="119">
        <v>22014</v>
      </c>
      <c r="B84" s="127" t="s">
        <v>3772</v>
      </c>
      <c r="C84" s="118" t="s">
        <v>3773</v>
      </c>
      <c r="D84" s="118">
        <v>5</v>
      </c>
      <c r="E84" s="118">
        <v>100</v>
      </c>
      <c r="F84" s="118" t="s">
        <v>5664</v>
      </c>
      <c r="G84" s="118">
        <v>10081</v>
      </c>
      <c r="H84" s="118">
        <v>1000</v>
      </c>
    </row>
    <row r="85" spans="1:8">
      <c r="A85" s="119">
        <v>22015</v>
      </c>
      <c r="B85" s="127" t="s">
        <v>3774</v>
      </c>
      <c r="C85" s="118" t="s">
        <v>3608</v>
      </c>
      <c r="D85" s="118">
        <v>5</v>
      </c>
      <c r="E85" s="118">
        <v>100</v>
      </c>
      <c r="F85" s="118" t="s">
        <v>5665</v>
      </c>
      <c r="G85" s="118">
        <v>10082</v>
      </c>
      <c r="H85" s="118">
        <v>1000</v>
      </c>
    </row>
    <row r="86" spans="1:8">
      <c r="A86" s="119">
        <v>22016</v>
      </c>
      <c r="B86" s="127" t="s">
        <v>3775</v>
      </c>
      <c r="C86" s="118" t="s">
        <v>3610</v>
      </c>
      <c r="D86" s="118">
        <v>5</v>
      </c>
      <c r="E86" s="118">
        <v>100</v>
      </c>
      <c r="F86" s="118" t="s">
        <v>5666</v>
      </c>
      <c r="G86" s="118">
        <v>10083</v>
      </c>
      <c r="H86" s="118">
        <v>1000</v>
      </c>
    </row>
    <row r="87" spans="1:8">
      <c r="A87" s="119">
        <v>22017</v>
      </c>
      <c r="B87" s="127" t="s">
        <v>3776</v>
      </c>
      <c r="C87" s="118" t="s">
        <v>3612</v>
      </c>
      <c r="D87" s="118">
        <v>5</v>
      </c>
      <c r="E87" s="118">
        <v>100</v>
      </c>
      <c r="F87" s="118" t="s">
        <v>5667</v>
      </c>
      <c r="G87" s="118">
        <v>10084</v>
      </c>
      <c r="H87" s="118">
        <v>1000</v>
      </c>
    </row>
    <row r="88" spans="1:8">
      <c r="A88" s="119">
        <v>22018</v>
      </c>
      <c r="B88" s="127" t="s">
        <v>3777</v>
      </c>
      <c r="C88" s="118" t="s">
        <v>3614</v>
      </c>
      <c r="D88" s="118">
        <v>5</v>
      </c>
      <c r="E88" s="118">
        <v>100</v>
      </c>
      <c r="F88" s="118" t="s">
        <v>5668</v>
      </c>
      <c r="G88" s="118">
        <v>10085</v>
      </c>
      <c r="H88" s="118">
        <v>1000</v>
      </c>
    </row>
    <row r="89" spans="1:8">
      <c r="A89" s="119">
        <v>22019</v>
      </c>
      <c r="B89" s="127" t="s">
        <v>3778</v>
      </c>
      <c r="C89" s="118" t="s">
        <v>3616</v>
      </c>
      <c r="D89" s="118">
        <v>5</v>
      </c>
      <c r="E89" s="118">
        <v>100</v>
      </c>
      <c r="F89" s="118" t="s">
        <v>5669</v>
      </c>
      <c r="G89" s="118">
        <v>10086</v>
      </c>
      <c r="H89" s="118">
        <v>1000</v>
      </c>
    </row>
    <row r="90" spans="1:8">
      <c r="A90" s="119">
        <v>22020</v>
      </c>
      <c r="B90" s="127" t="s">
        <v>6038</v>
      </c>
      <c r="C90" s="118" t="s">
        <v>3618</v>
      </c>
      <c r="D90" s="118">
        <v>5</v>
      </c>
      <c r="E90" s="118">
        <v>100</v>
      </c>
      <c r="F90" s="118" t="s">
        <v>5670</v>
      </c>
      <c r="G90" s="118">
        <v>10087</v>
      </c>
      <c r="H90" s="118">
        <v>1000</v>
      </c>
    </row>
    <row r="91" spans="1:8">
      <c r="A91" s="119">
        <v>22021</v>
      </c>
      <c r="B91" s="127" t="s">
        <v>3779</v>
      </c>
      <c r="C91" s="118" t="s">
        <v>3620</v>
      </c>
      <c r="D91" s="118">
        <v>5</v>
      </c>
      <c r="E91" s="118">
        <v>100</v>
      </c>
      <c r="F91" s="118" t="s">
        <v>5671</v>
      </c>
      <c r="G91" s="118">
        <v>10088</v>
      </c>
      <c r="H91" s="118">
        <v>1000</v>
      </c>
    </row>
    <row r="92" spans="1:8">
      <c r="A92" s="119">
        <v>22022</v>
      </c>
      <c r="B92" s="127" t="s">
        <v>3780</v>
      </c>
      <c r="C92" s="118" t="s">
        <v>3622</v>
      </c>
      <c r="D92" s="118">
        <v>5</v>
      </c>
      <c r="E92" s="118">
        <v>100</v>
      </c>
      <c r="F92" s="118" t="s">
        <v>5672</v>
      </c>
      <c r="G92" s="118">
        <v>10089</v>
      </c>
      <c r="H92" s="118">
        <v>1000</v>
      </c>
    </row>
    <row r="93" spans="1:8">
      <c r="A93" s="119">
        <v>22023</v>
      </c>
      <c r="B93" s="127" t="s">
        <v>3781</v>
      </c>
      <c r="C93" s="118" t="s">
        <v>3623</v>
      </c>
      <c r="D93" s="118">
        <v>5</v>
      </c>
      <c r="E93" s="118">
        <v>100</v>
      </c>
      <c r="F93" s="118" t="s">
        <v>5673</v>
      </c>
      <c r="G93" s="118">
        <v>10090</v>
      </c>
      <c r="H93" s="118">
        <v>1000</v>
      </c>
    </row>
    <row r="94" spans="1:8">
      <c r="A94" s="119">
        <v>22024</v>
      </c>
      <c r="B94" s="127" t="s">
        <v>3782</v>
      </c>
      <c r="C94" s="118" t="s">
        <v>3625</v>
      </c>
      <c r="D94" s="118">
        <v>5</v>
      </c>
      <c r="E94" s="118">
        <v>100</v>
      </c>
      <c r="F94" s="118" t="s">
        <v>5674</v>
      </c>
      <c r="G94" s="118">
        <v>10091</v>
      </c>
      <c r="H94" s="118">
        <v>1000</v>
      </c>
    </row>
    <row r="95" spans="1:8">
      <c r="A95" s="119">
        <v>22025</v>
      </c>
      <c r="B95" s="127" t="s">
        <v>3783</v>
      </c>
      <c r="C95" s="118" t="s">
        <v>3626</v>
      </c>
      <c r="D95" s="118">
        <v>5</v>
      </c>
      <c r="E95" s="118">
        <v>100</v>
      </c>
      <c r="F95" s="118" t="s">
        <v>5675</v>
      </c>
      <c r="G95" s="118">
        <v>10092</v>
      </c>
      <c r="H95" s="118">
        <v>1000</v>
      </c>
    </row>
    <row r="96" spans="1:8">
      <c r="A96" s="119">
        <v>22026</v>
      </c>
      <c r="B96" s="127" t="s">
        <v>3784</v>
      </c>
      <c r="C96" s="118" t="s">
        <v>3627</v>
      </c>
      <c r="D96" s="118">
        <v>5</v>
      </c>
      <c r="E96" s="118">
        <v>100</v>
      </c>
      <c r="F96" s="118" t="s">
        <v>5676</v>
      </c>
      <c r="G96" s="118">
        <v>10093</v>
      </c>
      <c r="H96" s="118">
        <v>1000</v>
      </c>
    </row>
    <row r="97" spans="1:8">
      <c r="A97" s="119">
        <v>22027</v>
      </c>
      <c r="B97" s="127" t="s">
        <v>3785</v>
      </c>
      <c r="C97" s="118" t="s">
        <v>3629</v>
      </c>
      <c r="D97" s="118">
        <v>5</v>
      </c>
      <c r="E97" s="118">
        <v>100</v>
      </c>
      <c r="F97" s="118" t="s">
        <v>5677</v>
      </c>
      <c r="G97" s="118">
        <v>10094</v>
      </c>
      <c r="H97" s="118">
        <v>1000</v>
      </c>
    </row>
    <row r="98" spans="1:8">
      <c r="A98" s="119">
        <v>22028</v>
      </c>
      <c r="B98" s="127" t="s">
        <v>3786</v>
      </c>
      <c r="C98" s="118" t="s">
        <v>3631</v>
      </c>
      <c r="D98" s="118">
        <v>5</v>
      </c>
      <c r="E98" s="118">
        <v>100</v>
      </c>
      <c r="F98" s="118" t="s">
        <v>5678</v>
      </c>
      <c r="G98" s="118">
        <v>10095</v>
      </c>
      <c r="H98" s="118">
        <v>1000</v>
      </c>
    </row>
    <row r="99" spans="1:8">
      <c r="A99" s="119">
        <v>22029</v>
      </c>
      <c r="B99" s="127" t="s">
        <v>3787</v>
      </c>
      <c r="C99" s="118" t="s">
        <v>3632</v>
      </c>
      <c r="D99" s="118">
        <v>5</v>
      </c>
      <c r="E99" s="118">
        <v>100</v>
      </c>
      <c r="F99" s="118" t="s">
        <v>5679</v>
      </c>
      <c r="G99" s="118">
        <v>10096</v>
      </c>
      <c r="H99" s="118">
        <v>1000</v>
      </c>
    </row>
    <row r="100" spans="1:8">
      <c r="A100" s="119">
        <v>22030</v>
      </c>
      <c r="B100" s="127" t="s">
        <v>6039</v>
      </c>
      <c r="C100" s="118" t="s">
        <v>3788</v>
      </c>
      <c r="D100" s="118">
        <v>5</v>
      </c>
      <c r="E100" s="118">
        <v>100</v>
      </c>
      <c r="F100" s="118" t="s">
        <v>5680</v>
      </c>
      <c r="G100" s="118">
        <v>11999</v>
      </c>
      <c r="H100" s="118">
        <v>1000</v>
      </c>
    </row>
    <row r="101" spans="1:8">
      <c r="A101" s="122">
        <v>22031</v>
      </c>
      <c r="B101" s="128" t="s">
        <v>6040</v>
      </c>
      <c r="C101" s="118" t="s">
        <v>5764</v>
      </c>
      <c r="D101" s="118">
        <v>5</v>
      </c>
      <c r="E101" s="118">
        <v>100</v>
      </c>
      <c r="F101" s="118" t="s">
        <v>5791</v>
      </c>
      <c r="G101" s="118">
        <v>10097</v>
      </c>
      <c r="H101" s="118">
        <v>1000</v>
      </c>
    </row>
    <row r="102" spans="1:8">
      <c r="A102" s="122">
        <v>22032</v>
      </c>
      <c r="B102" s="127" t="s">
        <v>6041</v>
      </c>
      <c r="C102" s="118" t="s">
        <v>5766</v>
      </c>
      <c r="D102" s="118">
        <v>5</v>
      </c>
      <c r="E102" s="118">
        <v>100</v>
      </c>
      <c r="F102" s="118" t="s">
        <v>5790</v>
      </c>
      <c r="G102" s="118">
        <v>10098</v>
      </c>
      <c r="H102" s="118">
        <v>1000</v>
      </c>
    </row>
    <row r="103" spans="1:8" s="119" customFormat="1">
      <c r="A103">
        <v>22033</v>
      </c>
      <c r="B103" t="s">
        <v>6331</v>
      </c>
      <c r="C103" s="13" t="s">
        <v>6098</v>
      </c>
      <c r="D103" s="13">
        <v>5</v>
      </c>
      <c r="E103" s="13">
        <v>100</v>
      </c>
      <c r="F103" s="13" t="s">
        <v>6342</v>
      </c>
      <c r="G103" s="41">
        <v>10043</v>
      </c>
      <c r="H103" s="41">
        <v>1000</v>
      </c>
    </row>
    <row r="104" spans="1:8" s="119" customFormat="1">
      <c r="A104">
        <v>22034</v>
      </c>
      <c r="B104" t="s">
        <v>6332</v>
      </c>
      <c r="C104" s="13" t="s">
        <v>6242</v>
      </c>
      <c r="D104" s="13">
        <v>5</v>
      </c>
      <c r="E104" s="13">
        <v>100</v>
      </c>
      <c r="F104" s="13" t="s">
        <v>6343</v>
      </c>
      <c r="G104" s="41">
        <v>10044</v>
      </c>
      <c r="H104" s="41">
        <v>1000</v>
      </c>
    </row>
    <row r="105" spans="1:8" s="119" customFormat="1">
      <c r="A105">
        <v>22035</v>
      </c>
      <c r="B105" t="s">
        <v>6333</v>
      </c>
      <c r="C105" s="13" t="s">
        <v>6249</v>
      </c>
      <c r="D105" s="13">
        <v>5</v>
      </c>
      <c r="E105" s="13">
        <v>100</v>
      </c>
      <c r="F105" s="13" t="s">
        <v>6344</v>
      </c>
      <c r="G105" s="41">
        <v>10045</v>
      </c>
      <c r="H105" s="41">
        <v>1000</v>
      </c>
    </row>
    <row r="106" spans="1:8" s="119" customFormat="1">
      <c r="A106">
        <v>22036</v>
      </c>
      <c r="B106" t="s">
        <v>6334</v>
      </c>
      <c r="C106" s="13" t="s">
        <v>6247</v>
      </c>
      <c r="D106" s="13">
        <v>5</v>
      </c>
      <c r="E106" s="13">
        <v>100</v>
      </c>
      <c r="F106" s="13" t="s">
        <v>6345</v>
      </c>
      <c r="G106" s="41">
        <v>10046</v>
      </c>
      <c r="H106" s="41">
        <v>1000</v>
      </c>
    </row>
    <row r="107" spans="1:8" s="119" customFormat="1">
      <c r="A107">
        <v>22037</v>
      </c>
      <c r="B107" t="s">
        <v>6335</v>
      </c>
      <c r="C107" s="13" t="s">
        <v>6243</v>
      </c>
      <c r="D107" s="13">
        <v>5</v>
      </c>
      <c r="E107" s="13">
        <v>100</v>
      </c>
      <c r="F107" s="13" t="s">
        <v>6346</v>
      </c>
      <c r="G107" s="41">
        <v>10047</v>
      </c>
      <c r="H107" s="41">
        <v>1000</v>
      </c>
    </row>
    <row r="108" spans="1:8" s="119" customFormat="1">
      <c r="A108">
        <v>22038</v>
      </c>
      <c r="B108" t="s">
        <v>6336</v>
      </c>
      <c r="C108" s="13" t="s">
        <v>6244</v>
      </c>
      <c r="D108" s="13">
        <v>5</v>
      </c>
      <c r="E108" s="13">
        <v>100</v>
      </c>
      <c r="F108" s="13" t="s">
        <v>6347</v>
      </c>
      <c r="G108" s="41">
        <v>10048</v>
      </c>
      <c r="H108" s="41">
        <v>1000</v>
      </c>
    </row>
    <row r="109" spans="1:8" s="119" customFormat="1">
      <c r="A109">
        <v>22039</v>
      </c>
      <c r="B109" t="s">
        <v>6337</v>
      </c>
      <c r="C109" s="13" t="s">
        <v>6245</v>
      </c>
      <c r="D109" s="13">
        <v>5</v>
      </c>
      <c r="E109" s="13">
        <v>100</v>
      </c>
      <c r="F109" s="13" t="s">
        <v>6348</v>
      </c>
      <c r="G109" s="41">
        <v>10049</v>
      </c>
      <c r="H109" s="41">
        <v>1000</v>
      </c>
    </row>
    <row r="110" spans="1:8" s="119" customFormat="1">
      <c r="A110">
        <v>22040</v>
      </c>
      <c r="B110" t="s">
        <v>6338</v>
      </c>
      <c r="C110" s="13" t="s">
        <v>6246</v>
      </c>
      <c r="D110" s="13">
        <v>5</v>
      </c>
      <c r="E110" s="13">
        <v>100</v>
      </c>
      <c r="F110" s="13" t="s">
        <v>6349</v>
      </c>
      <c r="G110" s="41">
        <v>10050</v>
      </c>
      <c r="H110" s="41">
        <v>1000</v>
      </c>
    </row>
    <row r="111" spans="1:8" s="119" customFormat="1">
      <c r="A111">
        <v>22041</v>
      </c>
      <c r="B111" t="s">
        <v>6541</v>
      </c>
      <c r="C111" s="13" t="s">
        <v>6241</v>
      </c>
      <c r="D111" s="13">
        <v>5</v>
      </c>
      <c r="E111" s="13">
        <v>100</v>
      </c>
      <c r="F111" s="13" t="s">
        <v>6540</v>
      </c>
      <c r="G111" s="41">
        <v>10051</v>
      </c>
      <c r="H111" s="41">
        <v>1000</v>
      </c>
    </row>
    <row r="112" spans="1:8" s="119" customFormat="1">
      <c r="A112">
        <v>22042</v>
      </c>
      <c r="B112" t="s">
        <v>6619</v>
      </c>
      <c r="C112" s="13" t="s">
        <v>6610</v>
      </c>
      <c r="D112" s="13">
        <v>5</v>
      </c>
      <c r="E112" s="13">
        <v>100</v>
      </c>
      <c r="F112" s="13" t="s">
        <v>6617</v>
      </c>
      <c r="G112" s="41">
        <v>10052</v>
      </c>
      <c r="H112" s="41">
        <v>1000</v>
      </c>
    </row>
    <row r="113" spans="1:8" s="119" customFormat="1">
      <c r="A113">
        <v>22043</v>
      </c>
      <c r="B113" t="s">
        <v>6620</v>
      </c>
      <c r="C113" s="13" t="s">
        <v>6612</v>
      </c>
      <c r="D113" s="13">
        <v>5</v>
      </c>
      <c r="E113" s="13">
        <v>100</v>
      </c>
      <c r="F113" s="13" t="s">
        <v>6618</v>
      </c>
      <c r="G113" s="41">
        <v>10053</v>
      </c>
      <c r="H113" s="41">
        <v>1000</v>
      </c>
    </row>
    <row r="114" spans="1:8" s="119" customFormat="1">
      <c r="A114">
        <v>22044</v>
      </c>
      <c r="B114" t="s">
        <v>6748</v>
      </c>
      <c r="C114" s="13" t="s">
        <v>6744</v>
      </c>
      <c r="D114" s="13">
        <v>5</v>
      </c>
      <c r="E114" s="13">
        <v>100</v>
      </c>
      <c r="F114" s="13" t="s">
        <v>6749</v>
      </c>
      <c r="G114" s="41">
        <v>10054</v>
      </c>
      <c r="H114" s="41">
        <v>1000</v>
      </c>
    </row>
    <row r="115" spans="1:8" s="119" customFormat="1">
      <c r="A115">
        <v>22045</v>
      </c>
      <c r="B115" t="s">
        <v>6859</v>
      </c>
      <c r="C115" s="13" t="s">
        <v>6822</v>
      </c>
      <c r="D115" s="13">
        <v>5</v>
      </c>
      <c r="E115" s="13">
        <v>100</v>
      </c>
      <c r="F115" s="13" t="s">
        <v>6858</v>
      </c>
      <c r="G115" s="41">
        <v>10055</v>
      </c>
      <c r="H115" s="41">
        <v>1000</v>
      </c>
    </row>
    <row r="116" spans="1:8">
      <c r="A116" s="118">
        <v>22501</v>
      </c>
      <c r="B116" s="127" t="s">
        <v>3789</v>
      </c>
      <c r="C116" s="118" t="s">
        <v>1728</v>
      </c>
      <c r="D116" s="118">
        <v>5</v>
      </c>
      <c r="E116" s="118">
        <v>100</v>
      </c>
      <c r="F116" s="118" t="s">
        <v>5681</v>
      </c>
      <c r="G116" s="118">
        <v>15017</v>
      </c>
      <c r="H116" s="118">
        <v>1000</v>
      </c>
    </row>
    <row r="117" spans="1:8">
      <c r="A117" s="118">
        <v>22502</v>
      </c>
      <c r="B117" s="127" t="s">
        <v>3790</v>
      </c>
      <c r="C117" s="118" t="s">
        <v>1729</v>
      </c>
      <c r="D117" s="118">
        <v>5</v>
      </c>
      <c r="E117" s="118">
        <v>100</v>
      </c>
      <c r="F117" s="118" t="s">
        <v>5682</v>
      </c>
      <c r="G117" s="118">
        <v>15018</v>
      </c>
      <c r="H117" s="118">
        <v>1000</v>
      </c>
    </row>
    <row r="118" spans="1:8">
      <c r="A118" s="118">
        <v>22503</v>
      </c>
      <c r="B118" s="127" t="s">
        <v>3791</v>
      </c>
      <c r="C118" s="118" t="s">
        <v>1730</v>
      </c>
      <c r="D118" s="118">
        <v>5</v>
      </c>
      <c r="E118" s="118">
        <v>100</v>
      </c>
      <c r="F118" s="118" t="s">
        <v>5683</v>
      </c>
      <c r="G118" s="118">
        <v>15019</v>
      </c>
      <c r="H118" s="118">
        <v>1000</v>
      </c>
    </row>
    <row r="119" spans="1:8">
      <c r="A119" s="118">
        <v>22504</v>
      </c>
      <c r="B119" s="127" t="s">
        <v>3792</v>
      </c>
      <c r="C119" s="118" t="s">
        <v>1731</v>
      </c>
      <c r="D119" s="118">
        <v>5</v>
      </c>
      <c r="E119" s="118">
        <v>100</v>
      </c>
      <c r="F119" s="118" t="s">
        <v>5684</v>
      </c>
      <c r="G119" s="118">
        <v>15020</v>
      </c>
      <c r="H119" s="118">
        <v>1000</v>
      </c>
    </row>
    <row r="120" spans="1:8">
      <c r="A120" s="118">
        <v>22505</v>
      </c>
      <c r="B120" s="127" t="s">
        <v>3793</v>
      </c>
      <c r="C120" s="118" t="s">
        <v>3794</v>
      </c>
      <c r="D120" s="118">
        <v>5</v>
      </c>
      <c r="E120" s="118">
        <v>100</v>
      </c>
      <c r="F120" s="118" t="s">
        <v>5685</v>
      </c>
      <c r="G120" s="118">
        <v>15021</v>
      </c>
      <c r="H120" s="118">
        <v>1000</v>
      </c>
    </row>
    <row r="121" spans="1:8">
      <c r="A121" s="118">
        <v>22506</v>
      </c>
      <c r="B121" s="127" t="s">
        <v>3795</v>
      </c>
      <c r="C121" s="118" t="s">
        <v>1732</v>
      </c>
      <c r="D121" s="118">
        <v>5</v>
      </c>
      <c r="E121" s="118">
        <v>100</v>
      </c>
      <c r="F121" s="118" t="s">
        <v>5686</v>
      </c>
      <c r="G121" s="118">
        <v>15022</v>
      </c>
      <c r="H121" s="118">
        <v>1000</v>
      </c>
    </row>
    <row r="122" spans="1:8">
      <c r="A122" s="118">
        <v>22507</v>
      </c>
      <c r="B122" s="127" t="s">
        <v>6042</v>
      </c>
      <c r="C122" s="118" t="s">
        <v>1744</v>
      </c>
      <c r="D122" s="118">
        <v>5</v>
      </c>
      <c r="E122" s="118">
        <v>100</v>
      </c>
      <c r="F122" s="118" t="s">
        <v>5687</v>
      </c>
      <c r="G122" s="118">
        <v>15034</v>
      </c>
      <c r="H122" s="118">
        <v>1000</v>
      </c>
    </row>
    <row r="123" spans="1:8">
      <c r="A123" s="118">
        <v>22508</v>
      </c>
      <c r="B123" s="127" t="s">
        <v>6043</v>
      </c>
      <c r="C123" s="118" t="s">
        <v>3258</v>
      </c>
      <c r="D123" s="118">
        <v>5</v>
      </c>
      <c r="E123" s="118">
        <v>100</v>
      </c>
      <c r="F123" s="118" t="s">
        <v>5688</v>
      </c>
      <c r="G123" s="118">
        <v>15035</v>
      </c>
      <c r="H123" s="118">
        <v>1000</v>
      </c>
    </row>
    <row r="124" spans="1:8">
      <c r="A124" s="118">
        <v>22509</v>
      </c>
      <c r="B124" s="127" t="s">
        <v>6044</v>
      </c>
      <c r="C124" s="118" t="s">
        <v>1745</v>
      </c>
      <c r="D124" s="118">
        <v>5</v>
      </c>
      <c r="E124" s="118">
        <v>100</v>
      </c>
      <c r="F124" s="118" t="s">
        <v>5689</v>
      </c>
      <c r="G124" s="118">
        <v>15036</v>
      </c>
      <c r="H124" s="118">
        <v>1000</v>
      </c>
    </row>
    <row r="125" spans="1:8">
      <c r="A125" s="118">
        <v>22510</v>
      </c>
      <c r="B125" s="127" t="s">
        <v>6045</v>
      </c>
      <c r="C125" s="118" t="s">
        <v>1746</v>
      </c>
      <c r="D125" s="118">
        <v>5</v>
      </c>
      <c r="E125" s="118">
        <v>100</v>
      </c>
      <c r="F125" s="118" t="s">
        <v>5690</v>
      </c>
      <c r="G125" s="118">
        <v>15037</v>
      </c>
      <c r="H125" s="118">
        <v>1000</v>
      </c>
    </row>
    <row r="126" spans="1:8">
      <c r="A126" s="118">
        <v>22511</v>
      </c>
      <c r="B126" s="127" t="s">
        <v>6046</v>
      </c>
      <c r="C126" s="118" t="s">
        <v>3796</v>
      </c>
      <c r="D126" s="118">
        <v>5</v>
      </c>
      <c r="E126" s="118">
        <v>100</v>
      </c>
      <c r="F126" s="118" t="s">
        <v>5691</v>
      </c>
      <c r="G126" s="118">
        <v>15038</v>
      </c>
      <c r="H126" s="118">
        <v>1000</v>
      </c>
    </row>
    <row r="127" spans="1:8">
      <c r="A127" s="118">
        <v>22512</v>
      </c>
      <c r="B127" s="127" t="s">
        <v>6047</v>
      </c>
      <c r="C127" s="118" t="s">
        <v>1736</v>
      </c>
      <c r="D127" s="118">
        <v>5</v>
      </c>
      <c r="E127" s="118">
        <v>100</v>
      </c>
      <c r="F127" s="13" t="s">
        <v>6017</v>
      </c>
      <c r="G127" s="118">
        <v>15026</v>
      </c>
      <c r="H127" s="118">
        <v>1000</v>
      </c>
    </row>
    <row r="128" spans="1:8">
      <c r="A128" s="118">
        <v>22513</v>
      </c>
      <c r="B128" s="127" t="s">
        <v>6048</v>
      </c>
      <c r="C128" s="118" t="s">
        <v>1737</v>
      </c>
      <c r="D128" s="118">
        <v>5</v>
      </c>
      <c r="E128" s="118">
        <v>100</v>
      </c>
      <c r="F128" s="13" t="s">
        <v>6018</v>
      </c>
      <c r="G128" s="118">
        <v>15027</v>
      </c>
      <c r="H128" s="118">
        <v>1000</v>
      </c>
    </row>
    <row r="129" spans="1:8">
      <c r="A129" s="118">
        <v>22514</v>
      </c>
      <c r="B129" s="127" t="s">
        <v>6049</v>
      </c>
      <c r="C129" s="118" t="s">
        <v>1738</v>
      </c>
      <c r="D129" s="118">
        <v>5</v>
      </c>
      <c r="E129" s="118">
        <v>100</v>
      </c>
      <c r="F129" s="13" t="s">
        <v>6019</v>
      </c>
      <c r="G129" s="118">
        <v>15028</v>
      </c>
      <c r="H129" s="118">
        <v>1000</v>
      </c>
    </row>
    <row r="130" spans="1:8">
      <c r="A130" s="118">
        <v>22515</v>
      </c>
      <c r="B130" s="127" t="s">
        <v>6050</v>
      </c>
      <c r="C130" s="118" t="s">
        <v>1739</v>
      </c>
      <c r="D130" s="118">
        <v>5</v>
      </c>
      <c r="E130" s="118">
        <v>100</v>
      </c>
      <c r="F130" s="13" t="s">
        <v>6020</v>
      </c>
      <c r="G130" s="118">
        <v>15029</v>
      </c>
      <c r="H130" s="118">
        <v>1000</v>
      </c>
    </row>
    <row r="131" spans="1:8">
      <c r="A131" s="118">
        <v>22516</v>
      </c>
      <c r="B131" s="127" t="s">
        <v>6051</v>
      </c>
      <c r="C131" s="118" t="s">
        <v>1740</v>
      </c>
      <c r="D131" s="118">
        <v>5</v>
      </c>
      <c r="E131" s="118">
        <v>100</v>
      </c>
      <c r="F131" s="13" t="s">
        <v>6021</v>
      </c>
      <c r="G131" s="118">
        <v>15030</v>
      </c>
      <c r="H131" s="118">
        <v>1000</v>
      </c>
    </row>
    <row r="132" spans="1:8">
      <c r="A132" s="118">
        <v>22517</v>
      </c>
      <c r="B132" s="127" t="s">
        <v>6052</v>
      </c>
      <c r="C132" s="118" t="s">
        <v>1741</v>
      </c>
      <c r="D132" s="118">
        <v>5</v>
      </c>
      <c r="E132" s="118">
        <v>100</v>
      </c>
      <c r="F132" s="13" t="s">
        <v>6022</v>
      </c>
      <c r="G132" s="118">
        <v>15031</v>
      </c>
      <c r="H132" s="118">
        <v>1000</v>
      </c>
    </row>
    <row r="133" spans="1:8">
      <c r="A133" s="118">
        <v>22518</v>
      </c>
      <c r="B133" s="127" t="s">
        <v>6053</v>
      </c>
      <c r="C133" s="118" t="s">
        <v>1742</v>
      </c>
      <c r="D133" s="118">
        <v>5</v>
      </c>
      <c r="E133" s="118">
        <v>100</v>
      </c>
      <c r="F133" s="13" t="s">
        <v>6023</v>
      </c>
      <c r="G133" s="118">
        <v>15032</v>
      </c>
      <c r="H133" s="118">
        <v>1000</v>
      </c>
    </row>
    <row r="134" spans="1:8">
      <c r="A134" s="118">
        <v>22519</v>
      </c>
      <c r="B134" s="127" t="s">
        <v>6054</v>
      </c>
      <c r="C134" s="118" t="s">
        <v>1743</v>
      </c>
      <c r="D134" s="118">
        <v>5</v>
      </c>
      <c r="E134" s="118">
        <v>100</v>
      </c>
      <c r="F134" s="13" t="s">
        <v>6024</v>
      </c>
      <c r="G134" s="118">
        <v>15033</v>
      </c>
      <c r="H134" s="118">
        <v>1000</v>
      </c>
    </row>
    <row r="135" spans="1:8">
      <c r="A135" s="118">
        <v>22520</v>
      </c>
      <c r="B135" s="127" t="s">
        <v>6055</v>
      </c>
      <c r="C135" s="118" t="s">
        <v>1749</v>
      </c>
      <c r="D135" s="118">
        <v>5</v>
      </c>
      <c r="E135" s="118">
        <v>100</v>
      </c>
      <c r="F135" s="118" t="s">
        <v>5692</v>
      </c>
      <c r="G135" s="118">
        <v>15042</v>
      </c>
      <c r="H135" s="118">
        <v>1000</v>
      </c>
    </row>
    <row r="136" spans="1:8">
      <c r="A136" s="118">
        <v>22521</v>
      </c>
      <c r="B136" s="127" t="s">
        <v>6056</v>
      </c>
      <c r="C136" s="118" t="s">
        <v>1750</v>
      </c>
      <c r="D136" s="118">
        <v>5</v>
      </c>
      <c r="E136" s="118">
        <v>100</v>
      </c>
      <c r="F136" s="118" t="s">
        <v>5693</v>
      </c>
      <c r="G136" s="118">
        <v>15043</v>
      </c>
      <c r="H136" s="118">
        <v>1000</v>
      </c>
    </row>
    <row r="137" spans="1:8">
      <c r="A137" s="118">
        <v>22522</v>
      </c>
      <c r="B137" s="129" t="s">
        <v>6057</v>
      </c>
      <c r="C137" s="118" t="s">
        <v>3347</v>
      </c>
      <c r="D137" s="118">
        <v>6</v>
      </c>
      <c r="E137" s="118">
        <v>100</v>
      </c>
      <c r="F137" s="118" t="s">
        <v>5694</v>
      </c>
      <c r="G137" s="118">
        <v>15044</v>
      </c>
      <c r="H137" s="118">
        <v>1000</v>
      </c>
    </row>
    <row r="138" spans="1:8">
      <c r="A138" s="118">
        <v>22523</v>
      </c>
      <c r="B138" s="129" t="s">
        <v>6058</v>
      </c>
      <c r="C138" s="118" t="s">
        <v>1751</v>
      </c>
      <c r="D138" s="118">
        <v>6</v>
      </c>
      <c r="E138" s="118">
        <v>100</v>
      </c>
      <c r="F138" s="118" t="s">
        <v>5695</v>
      </c>
      <c r="G138" s="118">
        <v>15045</v>
      </c>
      <c r="H138" s="118">
        <v>1000</v>
      </c>
    </row>
    <row r="139" spans="1:8">
      <c r="A139" s="118">
        <v>22524</v>
      </c>
      <c r="B139" s="127" t="s">
        <v>6059</v>
      </c>
      <c r="C139" s="118" t="s">
        <v>3522</v>
      </c>
      <c r="D139" s="118">
        <v>5</v>
      </c>
      <c r="E139" s="118">
        <v>100</v>
      </c>
      <c r="F139" s="118" t="s">
        <v>5696</v>
      </c>
      <c r="G139" s="118">
        <v>15101</v>
      </c>
      <c r="H139" s="118">
        <v>1000</v>
      </c>
    </row>
    <row r="140" spans="1:8">
      <c r="A140" s="118">
        <v>22525</v>
      </c>
      <c r="B140" s="127" t="s">
        <v>6060</v>
      </c>
      <c r="C140" s="118" t="s">
        <v>3523</v>
      </c>
      <c r="D140" s="118">
        <v>5</v>
      </c>
      <c r="E140" s="118">
        <v>100</v>
      </c>
      <c r="F140" s="118" t="s">
        <v>5697</v>
      </c>
      <c r="G140" s="118">
        <v>15102</v>
      </c>
      <c r="H140" s="118">
        <v>1000</v>
      </c>
    </row>
    <row r="141" spans="1:8">
      <c r="A141" s="118">
        <v>22526</v>
      </c>
      <c r="B141" s="127" t="s">
        <v>6061</v>
      </c>
      <c r="C141" s="118" t="s">
        <v>3524</v>
      </c>
      <c r="D141" s="118">
        <v>5</v>
      </c>
      <c r="E141" s="118">
        <v>100</v>
      </c>
      <c r="F141" s="118" t="s">
        <v>5698</v>
      </c>
      <c r="G141" s="118">
        <v>15103</v>
      </c>
      <c r="H141" s="118">
        <v>1000</v>
      </c>
    </row>
    <row r="142" spans="1:8">
      <c r="A142" s="118">
        <v>22527</v>
      </c>
      <c r="B142" s="127" t="s">
        <v>6062</v>
      </c>
      <c r="C142" s="118" t="s">
        <v>3525</v>
      </c>
      <c r="D142" s="118">
        <v>5</v>
      </c>
      <c r="E142" s="118">
        <v>100</v>
      </c>
      <c r="F142" s="118" t="s">
        <v>5699</v>
      </c>
      <c r="G142" s="118">
        <v>15104</v>
      </c>
      <c r="H142" s="118">
        <v>1000</v>
      </c>
    </row>
    <row r="143" spans="1:8">
      <c r="A143" s="118">
        <v>22528</v>
      </c>
      <c r="B143" s="127" t="s">
        <v>6063</v>
      </c>
      <c r="C143" s="118" t="s">
        <v>3504</v>
      </c>
      <c r="D143" s="118">
        <v>5</v>
      </c>
      <c r="E143" s="118">
        <v>100</v>
      </c>
      <c r="F143" s="118" t="s">
        <v>5700</v>
      </c>
      <c r="G143" s="118">
        <v>15105</v>
      </c>
      <c r="H143" s="118">
        <v>1000</v>
      </c>
    </row>
    <row r="144" spans="1:8">
      <c r="A144" s="118">
        <v>22529</v>
      </c>
      <c r="B144" s="127" t="s">
        <v>6064</v>
      </c>
      <c r="C144" s="118" t="s">
        <v>3526</v>
      </c>
      <c r="D144" s="118">
        <v>5</v>
      </c>
      <c r="E144" s="118">
        <v>100</v>
      </c>
      <c r="F144" s="118" t="s">
        <v>5701</v>
      </c>
      <c r="G144" s="118">
        <v>15106</v>
      </c>
      <c r="H144" s="118">
        <v>1000</v>
      </c>
    </row>
    <row r="145" spans="1:8">
      <c r="A145" s="118">
        <v>22530</v>
      </c>
      <c r="B145" s="127" t="s">
        <v>6065</v>
      </c>
      <c r="C145" s="118" t="s">
        <v>3278</v>
      </c>
      <c r="D145" s="118">
        <v>5</v>
      </c>
      <c r="E145" s="118">
        <v>100</v>
      </c>
      <c r="F145" s="118" t="s">
        <v>5702</v>
      </c>
      <c r="G145" s="118">
        <v>15107</v>
      </c>
      <c r="H145" s="118">
        <v>1000</v>
      </c>
    </row>
    <row r="146" spans="1:8">
      <c r="A146" s="118">
        <v>22531</v>
      </c>
      <c r="B146" s="127" t="s">
        <v>6066</v>
      </c>
      <c r="C146" s="118" t="s">
        <v>3527</v>
      </c>
      <c r="D146" s="118">
        <v>5</v>
      </c>
      <c r="E146" s="118">
        <v>100</v>
      </c>
      <c r="F146" s="118" t="s">
        <v>5703</v>
      </c>
      <c r="G146" s="118">
        <v>15108</v>
      </c>
      <c r="H146" s="118">
        <v>1000</v>
      </c>
    </row>
    <row r="147" spans="1:8">
      <c r="A147" s="118">
        <v>22532</v>
      </c>
      <c r="B147" s="127" t="s">
        <v>3797</v>
      </c>
      <c r="C147" s="118" t="s">
        <v>3370</v>
      </c>
      <c r="D147" s="118">
        <v>5</v>
      </c>
      <c r="E147" s="118">
        <v>100</v>
      </c>
      <c r="F147" s="118" t="s">
        <v>5704</v>
      </c>
      <c r="G147" s="118">
        <v>15109</v>
      </c>
      <c r="H147" s="118">
        <v>1000</v>
      </c>
    </row>
    <row r="148" spans="1:8">
      <c r="A148" s="118">
        <v>22533</v>
      </c>
      <c r="B148" s="127" t="s">
        <v>3798</v>
      </c>
      <c r="C148" s="118" t="s">
        <v>3528</v>
      </c>
      <c r="D148" s="118">
        <v>5</v>
      </c>
      <c r="E148" s="118">
        <v>100</v>
      </c>
      <c r="F148" s="118" t="s">
        <v>5705</v>
      </c>
      <c r="G148" s="118">
        <v>15110</v>
      </c>
      <c r="H148" s="118">
        <v>1000</v>
      </c>
    </row>
    <row r="149" spans="1:8">
      <c r="A149" s="118">
        <v>22534</v>
      </c>
      <c r="B149" s="127" t="s">
        <v>3799</v>
      </c>
      <c r="C149" s="118" t="s">
        <v>3295</v>
      </c>
      <c r="D149" s="118">
        <v>5</v>
      </c>
      <c r="E149" s="118">
        <v>100</v>
      </c>
      <c r="F149" s="118" t="s">
        <v>5706</v>
      </c>
      <c r="G149" s="118">
        <v>15111</v>
      </c>
      <c r="H149" s="118">
        <v>1000</v>
      </c>
    </row>
    <row r="150" spans="1:8">
      <c r="A150" s="118">
        <v>22535</v>
      </c>
      <c r="B150" s="127" t="s">
        <v>3800</v>
      </c>
      <c r="C150" s="118" t="s">
        <v>3529</v>
      </c>
      <c r="D150" s="118">
        <v>5</v>
      </c>
      <c r="E150" s="118">
        <v>100</v>
      </c>
      <c r="F150" s="118" t="s">
        <v>5707</v>
      </c>
      <c r="G150" s="118">
        <v>15112</v>
      </c>
      <c r="H150" s="118">
        <v>1000</v>
      </c>
    </row>
    <row r="151" spans="1:8">
      <c r="A151" s="118">
        <v>22536</v>
      </c>
      <c r="B151" s="127" t="s">
        <v>3801</v>
      </c>
      <c r="C151" s="118" t="s">
        <v>3352</v>
      </c>
      <c r="D151" s="118">
        <v>5</v>
      </c>
      <c r="E151" s="118">
        <v>100</v>
      </c>
      <c r="F151" s="118" t="s">
        <v>5708</v>
      </c>
      <c r="G151" s="118">
        <v>15113</v>
      </c>
      <c r="H151" s="118">
        <v>1000</v>
      </c>
    </row>
    <row r="152" spans="1:8">
      <c r="A152" s="118">
        <v>22537</v>
      </c>
      <c r="B152" s="127" t="s">
        <v>3802</v>
      </c>
      <c r="C152" s="118" t="s">
        <v>3530</v>
      </c>
      <c r="D152" s="118">
        <v>5</v>
      </c>
      <c r="E152" s="118">
        <v>100</v>
      </c>
      <c r="F152" s="118" t="s">
        <v>5709</v>
      </c>
      <c r="G152" s="118">
        <v>15114</v>
      </c>
      <c r="H152" s="118">
        <v>1000</v>
      </c>
    </row>
    <row r="153" spans="1:8">
      <c r="A153" s="118">
        <v>22538</v>
      </c>
      <c r="B153" s="127" t="s">
        <v>3803</v>
      </c>
      <c r="C153" s="118" t="s">
        <v>6016</v>
      </c>
      <c r="D153" s="118">
        <v>5</v>
      </c>
      <c r="E153" s="118">
        <v>100</v>
      </c>
      <c r="F153" s="118" t="s">
        <v>5710</v>
      </c>
      <c r="G153" s="118">
        <v>15115</v>
      </c>
      <c r="H153" s="118">
        <v>1000</v>
      </c>
    </row>
    <row r="154" spans="1:8">
      <c r="A154" s="118">
        <v>22539</v>
      </c>
      <c r="B154" s="127" t="s">
        <v>3804</v>
      </c>
      <c r="C154" s="118" t="s">
        <v>3531</v>
      </c>
      <c r="D154" s="118">
        <v>5</v>
      </c>
      <c r="E154" s="118">
        <v>100</v>
      </c>
      <c r="F154" s="118" t="s">
        <v>5711</v>
      </c>
      <c r="G154" s="118">
        <v>15116</v>
      </c>
      <c r="H154" s="118">
        <v>1000</v>
      </c>
    </row>
    <row r="155" spans="1:8">
      <c r="A155" s="118">
        <v>22540</v>
      </c>
      <c r="B155" s="127" t="s">
        <v>3805</v>
      </c>
      <c r="C155" s="118" t="s">
        <v>3248</v>
      </c>
      <c r="D155" s="118">
        <v>5</v>
      </c>
      <c r="E155" s="118">
        <v>100</v>
      </c>
      <c r="F155" s="118" t="s">
        <v>5712</v>
      </c>
      <c r="G155" s="118">
        <v>15117</v>
      </c>
      <c r="H155" s="118">
        <v>1000</v>
      </c>
    </row>
    <row r="156" spans="1:8">
      <c r="A156" s="118">
        <v>22541</v>
      </c>
      <c r="B156" s="127" t="s">
        <v>3806</v>
      </c>
      <c r="C156" s="118" t="s">
        <v>3266</v>
      </c>
      <c r="D156" s="118">
        <v>5</v>
      </c>
      <c r="E156" s="118">
        <v>100</v>
      </c>
      <c r="F156" s="118" t="s">
        <v>5713</v>
      </c>
      <c r="G156" s="118">
        <v>15118</v>
      </c>
      <c r="H156" s="118">
        <v>1000</v>
      </c>
    </row>
    <row r="157" spans="1:8">
      <c r="A157" s="118">
        <v>22542</v>
      </c>
      <c r="B157" s="127" t="s">
        <v>3807</v>
      </c>
      <c r="C157" s="118" t="s">
        <v>3532</v>
      </c>
      <c r="D157" s="118">
        <v>5</v>
      </c>
      <c r="E157" s="118">
        <v>100</v>
      </c>
      <c r="F157" s="118" t="s">
        <v>5714</v>
      </c>
      <c r="G157" s="118">
        <v>15119</v>
      </c>
      <c r="H157" s="118">
        <v>1000</v>
      </c>
    </row>
    <row r="158" spans="1:8">
      <c r="A158" s="118">
        <v>22543</v>
      </c>
      <c r="B158" s="127" t="s">
        <v>3808</v>
      </c>
      <c r="C158" s="118" t="s">
        <v>3533</v>
      </c>
      <c r="D158" s="118">
        <v>5</v>
      </c>
      <c r="E158" s="118">
        <v>100</v>
      </c>
      <c r="F158" s="118" t="s">
        <v>5715</v>
      </c>
      <c r="G158" s="118">
        <v>15120</v>
      </c>
      <c r="H158" s="118">
        <v>1000</v>
      </c>
    </row>
    <row r="159" spans="1:8">
      <c r="A159" s="118">
        <v>22544</v>
      </c>
      <c r="B159" s="127" t="s">
        <v>3809</v>
      </c>
      <c r="C159" s="118" t="s">
        <v>3534</v>
      </c>
      <c r="D159" s="118">
        <v>5</v>
      </c>
      <c r="E159" s="118">
        <v>100</v>
      </c>
      <c r="F159" s="118" t="s">
        <v>5716</v>
      </c>
      <c r="G159" s="118">
        <v>15121</v>
      </c>
      <c r="H159" s="118">
        <v>1000</v>
      </c>
    </row>
    <row r="160" spans="1:8">
      <c r="A160" s="118">
        <v>22545</v>
      </c>
      <c r="B160" s="127" t="s">
        <v>3810</v>
      </c>
      <c r="C160" s="118" t="s">
        <v>3535</v>
      </c>
      <c r="D160" s="118">
        <v>5</v>
      </c>
      <c r="E160" s="118">
        <v>100</v>
      </c>
      <c r="F160" s="118" t="s">
        <v>5717</v>
      </c>
      <c r="G160" s="118">
        <v>15122</v>
      </c>
      <c r="H160" s="118">
        <v>1000</v>
      </c>
    </row>
    <row r="161" spans="1:8">
      <c r="A161" s="118">
        <v>22546</v>
      </c>
      <c r="B161" s="127" t="s">
        <v>3811</v>
      </c>
      <c r="C161" s="118" t="s">
        <v>3536</v>
      </c>
      <c r="D161" s="118">
        <v>5</v>
      </c>
      <c r="E161" s="118">
        <v>100</v>
      </c>
      <c r="F161" s="118" t="s">
        <v>5718</v>
      </c>
      <c r="G161" s="118">
        <v>15123</v>
      </c>
      <c r="H161" s="118">
        <v>1000</v>
      </c>
    </row>
    <row r="162" spans="1:8">
      <c r="A162" s="118">
        <v>22547</v>
      </c>
      <c r="B162" s="127" t="s">
        <v>3812</v>
      </c>
      <c r="C162" s="118" t="s">
        <v>3311</v>
      </c>
      <c r="D162" s="118">
        <v>5</v>
      </c>
      <c r="E162" s="118">
        <v>100</v>
      </c>
      <c r="F162" s="118" t="s">
        <v>5719</v>
      </c>
      <c r="G162" s="118">
        <v>15124</v>
      </c>
      <c r="H162" s="118">
        <v>1000</v>
      </c>
    </row>
    <row r="163" spans="1:8">
      <c r="A163" s="118">
        <v>22548</v>
      </c>
      <c r="B163" s="127" t="s">
        <v>3813</v>
      </c>
      <c r="C163" s="118" t="s">
        <v>3261</v>
      </c>
      <c r="D163" s="118">
        <v>5</v>
      </c>
      <c r="E163" s="118">
        <v>100</v>
      </c>
      <c r="F163" s="118" t="s">
        <v>5720</v>
      </c>
      <c r="G163" s="118">
        <v>15125</v>
      </c>
      <c r="H163" s="118">
        <v>1000</v>
      </c>
    </row>
    <row r="164" spans="1:8">
      <c r="A164" s="118">
        <v>22549</v>
      </c>
      <c r="B164" s="127" t="s">
        <v>3814</v>
      </c>
      <c r="C164" s="118" t="s">
        <v>3537</v>
      </c>
      <c r="D164" s="118">
        <v>5</v>
      </c>
      <c r="E164" s="118">
        <v>100</v>
      </c>
      <c r="F164" s="118" t="s">
        <v>5721</v>
      </c>
      <c r="G164" s="118">
        <v>15126</v>
      </c>
      <c r="H164" s="118">
        <v>1000</v>
      </c>
    </row>
    <row r="165" spans="1:8">
      <c r="A165" s="118">
        <v>22550</v>
      </c>
      <c r="B165" s="127" t="s">
        <v>3815</v>
      </c>
      <c r="C165" s="118" t="s">
        <v>3538</v>
      </c>
      <c r="D165" s="118">
        <v>5</v>
      </c>
      <c r="E165" s="118">
        <v>100</v>
      </c>
      <c r="F165" s="118" t="s">
        <v>5722</v>
      </c>
      <c r="G165" s="118">
        <v>15127</v>
      </c>
      <c r="H165" s="118">
        <v>1000</v>
      </c>
    </row>
    <row r="166" spans="1:8">
      <c r="A166" s="118">
        <v>22551</v>
      </c>
      <c r="B166" s="127" t="s">
        <v>3816</v>
      </c>
      <c r="C166" s="118" t="s">
        <v>3270</v>
      </c>
      <c r="D166" s="118">
        <v>5</v>
      </c>
      <c r="E166" s="118">
        <v>100</v>
      </c>
      <c r="F166" s="118" t="s">
        <v>5723</v>
      </c>
      <c r="G166" s="118">
        <v>15128</v>
      </c>
      <c r="H166" s="118">
        <v>1000</v>
      </c>
    </row>
    <row r="167" spans="1:8">
      <c r="A167" s="118">
        <v>22552</v>
      </c>
      <c r="B167" s="127" t="s">
        <v>3817</v>
      </c>
      <c r="C167" s="118" t="s">
        <v>3360</v>
      </c>
      <c r="D167" s="118">
        <v>5</v>
      </c>
      <c r="E167" s="118">
        <v>100</v>
      </c>
      <c r="F167" s="118" t="s">
        <v>5724</v>
      </c>
      <c r="G167" s="118">
        <v>15129</v>
      </c>
      <c r="H167" s="118">
        <v>1000</v>
      </c>
    </row>
    <row r="168" spans="1:8">
      <c r="A168" s="118">
        <v>22553</v>
      </c>
      <c r="B168" s="127" t="s">
        <v>3818</v>
      </c>
      <c r="C168" s="118" t="s">
        <v>3539</v>
      </c>
      <c r="D168" s="118">
        <v>5</v>
      </c>
      <c r="E168" s="118">
        <v>100</v>
      </c>
      <c r="F168" s="118" t="s">
        <v>5725</v>
      </c>
      <c r="G168" s="118">
        <v>15130</v>
      </c>
      <c r="H168" s="118">
        <v>1000</v>
      </c>
    </row>
    <row r="169" spans="1:8">
      <c r="A169" s="118">
        <v>22554</v>
      </c>
      <c r="B169" s="127" t="s">
        <v>3819</v>
      </c>
      <c r="C169" s="118" t="s">
        <v>3340</v>
      </c>
      <c r="D169" s="118">
        <v>5</v>
      </c>
      <c r="E169" s="118">
        <v>100</v>
      </c>
      <c r="F169" s="118" t="s">
        <v>5726</v>
      </c>
      <c r="G169" s="118">
        <v>15131</v>
      </c>
      <c r="H169" s="118">
        <v>1000</v>
      </c>
    </row>
    <row r="170" spans="1:8">
      <c r="A170" s="118">
        <v>22555</v>
      </c>
      <c r="B170" s="127" t="s">
        <v>3820</v>
      </c>
      <c r="C170" s="118" t="s">
        <v>3268</v>
      </c>
      <c r="D170" s="118">
        <v>5</v>
      </c>
      <c r="E170" s="118">
        <v>100</v>
      </c>
      <c r="F170" s="118" t="s">
        <v>5727</v>
      </c>
      <c r="G170" s="118">
        <v>15132</v>
      </c>
      <c r="H170" s="118">
        <v>1000</v>
      </c>
    </row>
    <row r="171" spans="1:8">
      <c r="A171" s="118">
        <v>22556</v>
      </c>
      <c r="B171" s="127" t="s">
        <v>3821</v>
      </c>
      <c r="C171" s="118" t="s">
        <v>3540</v>
      </c>
      <c r="D171" s="118">
        <v>5</v>
      </c>
      <c r="E171" s="118">
        <v>100</v>
      </c>
      <c r="F171" s="118" t="s">
        <v>5728</v>
      </c>
      <c r="G171" s="118">
        <v>15133</v>
      </c>
      <c r="H171" s="118">
        <v>1000</v>
      </c>
    </row>
    <row r="172" spans="1:8">
      <c r="A172" s="118">
        <v>22557</v>
      </c>
      <c r="B172" s="127" t="s">
        <v>3822</v>
      </c>
      <c r="C172" s="118" t="s">
        <v>3541</v>
      </c>
      <c r="D172" s="118">
        <v>5</v>
      </c>
      <c r="E172" s="118">
        <v>100</v>
      </c>
      <c r="F172" s="118" t="s">
        <v>5729</v>
      </c>
      <c r="G172" s="118">
        <v>15134</v>
      </c>
      <c r="H172" s="118">
        <v>1000</v>
      </c>
    </row>
    <row r="173" spans="1:8">
      <c r="A173" s="118">
        <v>22558</v>
      </c>
      <c r="B173" s="127" t="s">
        <v>3823</v>
      </c>
      <c r="C173" s="118" t="s">
        <v>3237</v>
      </c>
      <c r="D173" s="118">
        <v>5</v>
      </c>
      <c r="E173" s="118">
        <v>100</v>
      </c>
      <c r="F173" s="118" t="s">
        <v>5730</v>
      </c>
      <c r="G173" s="118">
        <v>15135</v>
      </c>
      <c r="H173" s="118">
        <v>1000</v>
      </c>
    </row>
    <row r="174" spans="1:8">
      <c r="A174" s="118">
        <v>22559</v>
      </c>
      <c r="B174" s="127" t="s">
        <v>3824</v>
      </c>
      <c r="C174" s="118" t="s">
        <v>3542</v>
      </c>
      <c r="D174" s="118">
        <v>5</v>
      </c>
      <c r="E174" s="118">
        <v>100</v>
      </c>
      <c r="F174" s="118" t="s">
        <v>5731</v>
      </c>
      <c r="G174" s="118">
        <v>15136</v>
      </c>
      <c r="H174" s="118">
        <v>1000</v>
      </c>
    </row>
    <row r="175" spans="1:8">
      <c r="A175" s="118">
        <v>22560</v>
      </c>
      <c r="B175" s="127" t="s">
        <v>3825</v>
      </c>
      <c r="C175" s="118" t="s">
        <v>3543</v>
      </c>
      <c r="D175" s="118">
        <v>5</v>
      </c>
      <c r="E175" s="118">
        <v>100</v>
      </c>
      <c r="F175" s="118" t="s">
        <v>5732</v>
      </c>
      <c r="G175" s="118">
        <v>15137</v>
      </c>
      <c r="H175" s="118">
        <v>1000</v>
      </c>
    </row>
    <row r="176" spans="1:8">
      <c r="A176" s="118">
        <v>22561</v>
      </c>
      <c r="B176" s="127" t="s">
        <v>3826</v>
      </c>
      <c r="C176" s="118" t="s">
        <v>3345</v>
      </c>
      <c r="D176" s="118">
        <v>5</v>
      </c>
      <c r="E176" s="118">
        <v>100</v>
      </c>
      <c r="F176" s="118" t="s">
        <v>5733</v>
      </c>
      <c r="G176" s="118">
        <v>15138</v>
      </c>
      <c r="H176" s="118">
        <v>1000</v>
      </c>
    </row>
    <row r="177" spans="1:8">
      <c r="A177" s="118">
        <v>22562</v>
      </c>
      <c r="B177" s="127" t="s">
        <v>3827</v>
      </c>
      <c r="C177" s="118" t="s">
        <v>3544</v>
      </c>
      <c r="D177" s="118">
        <v>5</v>
      </c>
      <c r="E177" s="118">
        <v>100</v>
      </c>
      <c r="F177" s="118" t="s">
        <v>5734</v>
      </c>
      <c r="G177" s="118">
        <v>15139</v>
      </c>
      <c r="H177" s="118">
        <v>1000</v>
      </c>
    </row>
    <row r="178" spans="1:8">
      <c r="A178" s="118">
        <v>22563</v>
      </c>
      <c r="B178" s="127" t="s">
        <v>3828</v>
      </c>
      <c r="C178" s="118" t="s">
        <v>3545</v>
      </c>
      <c r="D178" s="118">
        <v>5</v>
      </c>
      <c r="E178" s="118">
        <v>100</v>
      </c>
      <c r="F178" s="118" t="s">
        <v>5735</v>
      </c>
      <c r="G178" s="118">
        <v>15140</v>
      </c>
      <c r="H178" s="118">
        <v>1000</v>
      </c>
    </row>
    <row r="179" spans="1:8">
      <c r="A179" s="118">
        <v>22564</v>
      </c>
      <c r="B179" s="127" t="s">
        <v>3829</v>
      </c>
      <c r="C179" s="118" t="s">
        <v>3507</v>
      </c>
      <c r="D179" s="118">
        <v>5</v>
      </c>
      <c r="E179" s="118">
        <v>100</v>
      </c>
      <c r="F179" s="118" t="s">
        <v>5736</v>
      </c>
      <c r="G179" s="118">
        <v>15141</v>
      </c>
      <c r="H179" s="118">
        <v>1000</v>
      </c>
    </row>
    <row r="180" spans="1:8">
      <c r="A180" s="118">
        <v>22565</v>
      </c>
      <c r="B180" s="127" t="s">
        <v>3830</v>
      </c>
      <c r="C180" s="118" t="s">
        <v>3546</v>
      </c>
      <c r="D180" s="118">
        <v>5</v>
      </c>
      <c r="E180" s="118">
        <v>100</v>
      </c>
      <c r="F180" s="118" t="s">
        <v>5737</v>
      </c>
      <c r="G180" s="118">
        <v>15142</v>
      </c>
      <c r="H180" s="118">
        <v>1000</v>
      </c>
    </row>
    <row r="181" spans="1:8">
      <c r="A181" s="118">
        <v>22566</v>
      </c>
      <c r="B181" s="127" t="s">
        <v>3831</v>
      </c>
      <c r="C181" s="118" t="s">
        <v>3323</v>
      </c>
      <c r="D181" s="118">
        <v>5</v>
      </c>
      <c r="E181" s="118">
        <v>100</v>
      </c>
      <c r="F181" s="118" t="s">
        <v>5738</v>
      </c>
      <c r="G181" s="118">
        <v>15143</v>
      </c>
      <c r="H181" s="118">
        <v>1000</v>
      </c>
    </row>
    <row r="182" spans="1:8">
      <c r="A182" s="118">
        <v>22567</v>
      </c>
      <c r="B182" s="127" t="s">
        <v>3832</v>
      </c>
      <c r="C182" s="118" t="s">
        <v>3547</v>
      </c>
      <c r="D182" s="118">
        <v>5</v>
      </c>
      <c r="E182" s="118">
        <v>100</v>
      </c>
      <c r="F182" s="118" t="s">
        <v>5739</v>
      </c>
      <c r="G182" s="118">
        <v>15144</v>
      </c>
      <c r="H182" s="118">
        <v>1000</v>
      </c>
    </row>
    <row r="183" spans="1:8">
      <c r="A183" s="118">
        <v>22568</v>
      </c>
      <c r="B183" s="127" t="s">
        <v>3833</v>
      </c>
      <c r="C183" s="118" t="s">
        <v>3548</v>
      </c>
      <c r="D183" s="118">
        <v>5</v>
      </c>
      <c r="E183" s="118">
        <v>100</v>
      </c>
      <c r="F183" s="118" t="s">
        <v>5740</v>
      </c>
      <c r="G183" s="118">
        <v>15145</v>
      </c>
      <c r="H183" s="118">
        <v>1000</v>
      </c>
    </row>
    <row r="184" spans="1:8">
      <c r="A184" s="118">
        <v>22569</v>
      </c>
      <c r="B184" s="127" t="s">
        <v>3834</v>
      </c>
      <c r="C184" s="118" t="s">
        <v>3835</v>
      </c>
      <c r="D184" s="118">
        <v>5</v>
      </c>
      <c r="E184" s="118">
        <v>100</v>
      </c>
      <c r="F184" s="118" t="s">
        <v>5741</v>
      </c>
      <c r="G184" s="118">
        <v>15146</v>
      </c>
      <c r="H184" s="118">
        <v>1000</v>
      </c>
    </row>
    <row r="185" spans="1:8">
      <c r="A185" s="118">
        <v>22570</v>
      </c>
      <c r="B185" s="127" t="s">
        <v>3836</v>
      </c>
      <c r="C185" s="118" t="s">
        <v>3496</v>
      </c>
      <c r="D185" s="118">
        <v>5</v>
      </c>
      <c r="E185" s="118">
        <v>100</v>
      </c>
      <c r="F185" s="118" t="s">
        <v>5742</v>
      </c>
      <c r="G185" s="118">
        <v>15147</v>
      </c>
      <c r="H185" s="118">
        <v>1000</v>
      </c>
    </row>
    <row r="186" spans="1:8">
      <c r="A186" s="118">
        <v>22571</v>
      </c>
      <c r="B186" s="127" t="s">
        <v>3837</v>
      </c>
      <c r="C186" s="118" t="s">
        <v>3292</v>
      </c>
      <c r="D186" s="118">
        <v>5</v>
      </c>
      <c r="E186" s="118">
        <v>100</v>
      </c>
      <c r="F186" s="118" t="s">
        <v>5743</v>
      </c>
      <c r="G186" s="118">
        <v>15148</v>
      </c>
      <c r="H186" s="118">
        <v>1000</v>
      </c>
    </row>
    <row r="187" spans="1:8">
      <c r="A187" s="118">
        <v>22572</v>
      </c>
      <c r="B187" s="127" t="s">
        <v>3838</v>
      </c>
      <c r="C187" s="118" t="s">
        <v>3277</v>
      </c>
      <c r="D187" s="118">
        <v>5</v>
      </c>
      <c r="E187" s="118">
        <v>100</v>
      </c>
      <c r="F187" s="118" t="s">
        <v>5744</v>
      </c>
      <c r="G187" s="118">
        <v>15149</v>
      </c>
      <c r="H187" s="118">
        <v>1000</v>
      </c>
    </row>
    <row r="188" spans="1:8">
      <c r="A188" s="118">
        <v>22573</v>
      </c>
      <c r="B188" s="127" t="s">
        <v>3839</v>
      </c>
      <c r="C188" s="118" t="s">
        <v>3357</v>
      </c>
      <c r="D188" s="118">
        <v>5</v>
      </c>
      <c r="E188" s="118">
        <v>100</v>
      </c>
      <c r="F188" s="118" t="s">
        <v>5745</v>
      </c>
      <c r="G188" s="118">
        <v>15150</v>
      </c>
      <c r="H188" s="118">
        <v>1000</v>
      </c>
    </row>
    <row r="189" spans="1:8">
      <c r="A189" s="118">
        <v>22574</v>
      </c>
      <c r="B189" s="127" t="s">
        <v>3840</v>
      </c>
      <c r="C189" s="118" t="s">
        <v>3549</v>
      </c>
      <c r="D189" s="118">
        <v>5</v>
      </c>
      <c r="E189" s="118">
        <v>100</v>
      </c>
      <c r="F189" s="118" t="s">
        <v>5746</v>
      </c>
      <c r="G189" s="118">
        <v>15151</v>
      </c>
      <c r="H189" s="118">
        <v>1000</v>
      </c>
    </row>
    <row r="190" spans="1:8">
      <c r="A190" s="118">
        <v>22575</v>
      </c>
      <c r="B190" s="127" t="s">
        <v>3841</v>
      </c>
      <c r="C190" s="118" t="s">
        <v>3550</v>
      </c>
      <c r="D190" s="118">
        <v>5</v>
      </c>
      <c r="E190" s="118">
        <v>100</v>
      </c>
      <c r="F190" s="118" t="s">
        <v>5747</v>
      </c>
      <c r="G190" s="118">
        <v>15152</v>
      </c>
      <c r="H190" s="118">
        <v>1000</v>
      </c>
    </row>
    <row r="191" spans="1:8">
      <c r="A191" s="118">
        <v>22576</v>
      </c>
      <c r="B191" s="127" t="s">
        <v>3842</v>
      </c>
      <c r="C191" s="118" t="s">
        <v>3551</v>
      </c>
      <c r="D191" s="118">
        <v>5</v>
      </c>
      <c r="E191" s="118">
        <v>100</v>
      </c>
      <c r="F191" s="118" t="s">
        <v>5748</v>
      </c>
      <c r="G191" s="118">
        <v>15153</v>
      </c>
      <c r="H191" s="118">
        <v>1000</v>
      </c>
    </row>
    <row r="192" spans="1:8">
      <c r="A192" s="118">
        <v>22577</v>
      </c>
      <c r="B192" s="127" t="s">
        <v>3843</v>
      </c>
      <c r="C192" s="118" t="s">
        <v>3552</v>
      </c>
      <c r="D192" s="118">
        <v>5</v>
      </c>
      <c r="E192" s="118">
        <v>100</v>
      </c>
      <c r="F192" s="118" t="s">
        <v>5749</v>
      </c>
      <c r="G192" s="118">
        <v>15154</v>
      </c>
      <c r="H192" s="118">
        <v>1000</v>
      </c>
    </row>
    <row r="193" spans="1:8">
      <c r="A193" s="118">
        <v>22578</v>
      </c>
      <c r="B193" s="127" t="s">
        <v>3844</v>
      </c>
      <c r="C193" s="118" t="s">
        <v>3282</v>
      </c>
      <c r="D193" s="118">
        <v>5</v>
      </c>
      <c r="E193" s="118">
        <v>100</v>
      </c>
      <c r="F193" s="118" t="s">
        <v>5750</v>
      </c>
      <c r="G193" s="118">
        <v>15155</v>
      </c>
      <c r="H193" s="118">
        <v>1000</v>
      </c>
    </row>
    <row r="194" spans="1:8">
      <c r="A194" s="118">
        <v>22579</v>
      </c>
      <c r="B194" s="127" t="s">
        <v>3845</v>
      </c>
      <c r="C194" s="118" t="s">
        <v>1730</v>
      </c>
      <c r="D194" s="118">
        <v>5</v>
      </c>
      <c r="E194" s="118">
        <v>100</v>
      </c>
      <c r="F194" s="118" t="s">
        <v>5751</v>
      </c>
      <c r="G194" s="118">
        <v>15156</v>
      </c>
      <c r="H194" s="118">
        <v>1000</v>
      </c>
    </row>
    <row r="195" spans="1:8">
      <c r="A195" s="118">
        <v>22580</v>
      </c>
      <c r="B195" s="127" t="s">
        <v>3846</v>
      </c>
      <c r="C195" s="118" t="s">
        <v>3553</v>
      </c>
      <c r="D195" s="118">
        <v>5</v>
      </c>
      <c r="E195" s="118">
        <v>100</v>
      </c>
      <c r="F195" s="118" t="s">
        <v>5752</v>
      </c>
      <c r="G195" s="118">
        <v>15157</v>
      </c>
      <c r="H195" s="118">
        <v>1000</v>
      </c>
    </row>
    <row r="196" spans="1:8">
      <c r="A196" s="118">
        <v>22581</v>
      </c>
      <c r="B196" s="127" t="s">
        <v>3847</v>
      </c>
      <c r="C196" s="118" t="s">
        <v>3554</v>
      </c>
      <c r="D196" s="118">
        <v>5</v>
      </c>
      <c r="E196" s="118">
        <v>100</v>
      </c>
      <c r="F196" s="118" t="s">
        <v>5753</v>
      </c>
      <c r="G196" s="118">
        <v>15158</v>
      </c>
      <c r="H196" s="118">
        <v>1000</v>
      </c>
    </row>
    <row r="197" spans="1:8">
      <c r="A197" s="118">
        <v>22582</v>
      </c>
      <c r="B197" s="127" t="s">
        <v>3848</v>
      </c>
      <c r="C197" s="118" t="s">
        <v>3381</v>
      </c>
      <c r="D197" s="118">
        <v>5</v>
      </c>
      <c r="E197" s="118">
        <v>100</v>
      </c>
      <c r="F197" s="118" t="s">
        <v>5754</v>
      </c>
      <c r="G197" s="118">
        <v>15159</v>
      </c>
      <c r="H197" s="118">
        <v>1000</v>
      </c>
    </row>
    <row r="198" spans="1:8">
      <c r="A198" s="118">
        <v>22583</v>
      </c>
      <c r="B198" s="127" t="s">
        <v>3849</v>
      </c>
      <c r="C198" s="118" t="s">
        <v>3555</v>
      </c>
      <c r="D198" s="118">
        <v>5</v>
      </c>
      <c r="E198" s="118">
        <v>100</v>
      </c>
      <c r="F198" s="118" t="s">
        <v>5755</v>
      </c>
      <c r="G198" s="118">
        <v>15160</v>
      </c>
      <c r="H198" s="118">
        <v>1000</v>
      </c>
    </row>
    <row r="199" spans="1:8">
      <c r="A199" s="118">
        <v>22584</v>
      </c>
      <c r="B199" s="127" t="s">
        <v>3850</v>
      </c>
      <c r="C199" s="118" t="s">
        <v>3556</v>
      </c>
      <c r="D199" s="118">
        <v>5</v>
      </c>
      <c r="E199" s="118">
        <v>100</v>
      </c>
      <c r="F199" s="118" t="s">
        <v>5756</v>
      </c>
      <c r="G199" s="118">
        <v>15161</v>
      </c>
      <c r="H199" s="118">
        <v>1000</v>
      </c>
    </row>
    <row r="200" spans="1:8">
      <c r="A200" s="118">
        <v>22585</v>
      </c>
      <c r="B200" s="127" t="s">
        <v>3851</v>
      </c>
      <c r="C200" s="118" t="s">
        <v>3557</v>
      </c>
      <c r="D200" s="118">
        <v>5</v>
      </c>
      <c r="E200" s="118">
        <v>100</v>
      </c>
      <c r="F200" s="118" t="s">
        <v>5757</v>
      </c>
      <c r="G200" s="118">
        <v>15162</v>
      </c>
      <c r="H200" s="118">
        <v>1000</v>
      </c>
    </row>
    <row r="201" spans="1:8">
      <c r="A201" s="118">
        <v>22586</v>
      </c>
      <c r="B201" t="s">
        <v>6339</v>
      </c>
      <c r="C201" s="45" t="s">
        <v>6250</v>
      </c>
      <c r="D201" s="13">
        <v>5</v>
      </c>
      <c r="E201" s="13">
        <v>100</v>
      </c>
      <c r="F201" s="13" t="s">
        <v>6350</v>
      </c>
      <c r="G201" s="45">
        <v>15082</v>
      </c>
      <c r="H201" s="41">
        <v>1000</v>
      </c>
    </row>
    <row r="202" spans="1:8">
      <c r="A202" s="118">
        <v>22587</v>
      </c>
      <c r="B202" t="s">
        <v>6340</v>
      </c>
      <c r="C202" s="45" t="s">
        <v>6251</v>
      </c>
      <c r="D202" s="13">
        <v>5</v>
      </c>
      <c r="E202" s="13">
        <v>100</v>
      </c>
      <c r="F202" s="13" t="s">
        <v>6351</v>
      </c>
      <c r="G202" s="45">
        <v>15083</v>
      </c>
      <c r="H202" s="41">
        <v>1000</v>
      </c>
    </row>
    <row r="203" spans="1:8">
      <c r="A203" s="118">
        <v>22588</v>
      </c>
      <c r="B203" t="s">
        <v>6341</v>
      </c>
      <c r="C203" s="45" t="s">
        <v>6252</v>
      </c>
      <c r="D203" s="13">
        <v>5</v>
      </c>
      <c r="E203" s="13">
        <v>100</v>
      </c>
      <c r="F203" s="13" t="s">
        <v>6352</v>
      </c>
      <c r="G203" s="45">
        <v>15084</v>
      </c>
      <c r="H203" s="41">
        <v>1000</v>
      </c>
    </row>
    <row r="204" spans="1:8">
      <c r="A204" s="118">
        <v>22589</v>
      </c>
      <c r="B204" t="s">
        <v>6701</v>
      </c>
      <c r="C204" s="45" t="s">
        <v>6674</v>
      </c>
      <c r="D204" s="13">
        <v>5</v>
      </c>
      <c r="E204" s="13">
        <v>100</v>
      </c>
      <c r="F204" s="13" t="s">
        <v>6676</v>
      </c>
      <c r="G204" s="45">
        <v>15088</v>
      </c>
      <c r="H204" s="41">
        <v>1000</v>
      </c>
    </row>
    <row r="205" spans="1:8">
      <c r="A205" s="118">
        <v>22590</v>
      </c>
      <c r="B205" s="204" t="s">
        <v>6702</v>
      </c>
      <c r="C205" s="45" t="s">
        <v>6675</v>
      </c>
      <c r="D205" s="13">
        <v>5</v>
      </c>
      <c r="E205" s="13">
        <v>100</v>
      </c>
      <c r="F205" s="13" t="s">
        <v>6677</v>
      </c>
      <c r="G205" s="45">
        <v>15089</v>
      </c>
      <c r="H205" s="41">
        <v>1000</v>
      </c>
    </row>
    <row r="206" spans="1:8">
      <c r="A206" s="118">
        <v>22591</v>
      </c>
      <c r="B206" s="204" t="s">
        <v>6750</v>
      </c>
      <c r="C206" s="45" t="s">
        <v>6746</v>
      </c>
      <c r="D206" s="13">
        <v>5</v>
      </c>
      <c r="E206" s="13">
        <v>100</v>
      </c>
      <c r="F206" s="13" t="s">
        <v>6752</v>
      </c>
      <c r="G206" s="45">
        <v>15090</v>
      </c>
      <c r="H206" s="41">
        <v>1000</v>
      </c>
    </row>
    <row r="207" spans="1:8">
      <c r="A207" s="118">
        <v>22592</v>
      </c>
      <c r="B207" s="204" t="s">
        <v>6751</v>
      </c>
      <c r="C207" s="45" t="s">
        <v>6747</v>
      </c>
      <c r="D207" s="13">
        <v>5</v>
      </c>
      <c r="E207" s="13">
        <v>100</v>
      </c>
      <c r="F207" s="13" t="s">
        <v>6753</v>
      </c>
      <c r="G207" s="45">
        <v>15091</v>
      </c>
      <c r="H207" s="41">
        <v>1000</v>
      </c>
    </row>
    <row r="208" spans="1:8">
      <c r="A208" s="118">
        <v>22593</v>
      </c>
      <c r="B208" s="204" t="s">
        <v>6856</v>
      </c>
      <c r="C208" s="90" t="s">
        <v>6816</v>
      </c>
      <c r="D208" s="13">
        <v>5</v>
      </c>
      <c r="E208" s="13">
        <v>100</v>
      </c>
      <c r="F208" s="13" t="s">
        <v>6854</v>
      </c>
      <c r="G208" s="45">
        <v>15093</v>
      </c>
      <c r="H208" s="41">
        <v>1000</v>
      </c>
    </row>
    <row r="209" spans="1:8">
      <c r="A209" s="118">
        <v>22594</v>
      </c>
      <c r="B209" s="204" t="s">
        <v>6857</v>
      </c>
      <c r="C209" s="90" t="s">
        <v>6817</v>
      </c>
      <c r="D209" s="13">
        <v>5</v>
      </c>
      <c r="E209" s="13">
        <v>100</v>
      </c>
      <c r="F209" s="13" t="s">
        <v>6855</v>
      </c>
      <c r="G209" s="45">
        <v>15094</v>
      </c>
      <c r="H209" s="41">
        <v>1000</v>
      </c>
    </row>
    <row r="210" spans="1:8">
      <c r="A210" s="119">
        <v>22801</v>
      </c>
      <c r="B210" s="128" t="s">
        <v>5808</v>
      </c>
      <c r="C210" s="130" t="s">
        <v>5299</v>
      </c>
      <c r="D210" s="118">
        <v>5</v>
      </c>
      <c r="E210" s="118">
        <v>100</v>
      </c>
      <c r="F210" s="118" t="s">
        <v>5809</v>
      </c>
      <c r="G210" s="118">
        <v>18010</v>
      </c>
      <c r="H210" s="118">
        <v>1000</v>
      </c>
    </row>
    <row r="211" spans="1:8">
      <c r="A211" s="119">
        <v>22802</v>
      </c>
      <c r="B211" s="128" t="s">
        <v>1392</v>
      </c>
      <c r="C211" s="130" t="s">
        <v>5300</v>
      </c>
      <c r="D211" s="118">
        <v>5</v>
      </c>
      <c r="E211" s="118">
        <v>100</v>
      </c>
      <c r="F211" s="118" t="s">
        <v>5758</v>
      </c>
      <c r="G211" s="118">
        <v>18011</v>
      </c>
      <c r="H211" s="118">
        <v>1000</v>
      </c>
    </row>
    <row r="212" spans="1:8">
      <c r="A212" s="119">
        <v>22803</v>
      </c>
      <c r="B212" s="128" t="s">
        <v>1393</v>
      </c>
      <c r="C212" s="130" t="s">
        <v>5301</v>
      </c>
      <c r="D212" s="118">
        <v>5</v>
      </c>
      <c r="E212" s="118">
        <v>100</v>
      </c>
      <c r="F212" s="118" t="s">
        <v>5759</v>
      </c>
      <c r="G212" s="118">
        <v>18012</v>
      </c>
      <c r="H212" s="118">
        <v>1000</v>
      </c>
    </row>
    <row r="213" spans="1:8">
      <c r="A213" s="119">
        <v>22804</v>
      </c>
      <c r="B213" s="99" t="s">
        <v>6455</v>
      </c>
      <c r="C213" s="47" t="s">
        <v>6235</v>
      </c>
      <c r="D213" s="118">
        <v>5</v>
      </c>
      <c r="E213" s="118">
        <v>100</v>
      </c>
      <c r="F213" s="13" t="s">
        <v>6458</v>
      </c>
      <c r="G213" s="47">
        <v>18019</v>
      </c>
      <c r="H213" s="118">
        <v>1000</v>
      </c>
    </row>
    <row r="214" spans="1:8">
      <c r="A214" s="119">
        <v>22805</v>
      </c>
      <c r="B214" s="99" t="s">
        <v>6456</v>
      </c>
      <c r="C214" s="47" t="s">
        <v>6236</v>
      </c>
      <c r="D214" s="118">
        <v>5</v>
      </c>
      <c r="E214" s="118">
        <v>100</v>
      </c>
      <c r="F214" s="13" t="s">
        <v>6459</v>
      </c>
      <c r="G214" s="47">
        <v>18020</v>
      </c>
      <c r="H214" s="118">
        <v>1000</v>
      </c>
    </row>
    <row r="215" spans="1:8">
      <c r="A215" s="119">
        <v>22806</v>
      </c>
      <c r="B215" s="99" t="s">
        <v>6457</v>
      </c>
      <c r="C215" s="47" t="s">
        <v>6241</v>
      </c>
      <c r="D215" s="118">
        <v>5</v>
      </c>
      <c r="E215" s="118">
        <v>100</v>
      </c>
      <c r="F215" s="13" t="s">
        <v>6460</v>
      </c>
      <c r="G215" s="47">
        <v>18021</v>
      </c>
      <c r="H215" s="118">
        <v>1000</v>
      </c>
    </row>
    <row r="216" spans="1:8">
      <c r="A216" s="41">
        <v>23001</v>
      </c>
      <c r="B216" s="21" t="s">
        <v>6319</v>
      </c>
      <c r="C216" s="118" t="s">
        <v>6322</v>
      </c>
      <c r="D216" s="13">
        <v>5</v>
      </c>
      <c r="E216" s="13">
        <v>500</v>
      </c>
      <c r="F216" s="13" t="s">
        <v>6408</v>
      </c>
      <c r="G216" s="144">
        <v>39501</v>
      </c>
      <c r="H216" s="144">
        <v>30</v>
      </c>
    </row>
    <row r="217" spans="1:8">
      <c r="A217" s="41">
        <v>23002</v>
      </c>
      <c r="B217" s="22" t="s">
        <v>6320</v>
      </c>
      <c r="C217" s="118" t="s">
        <v>6321</v>
      </c>
      <c r="D217" s="13">
        <v>6</v>
      </c>
      <c r="E217" s="13">
        <v>1000</v>
      </c>
      <c r="F217" s="13" t="s">
        <v>6409</v>
      </c>
      <c r="G217" s="144">
        <v>39502</v>
      </c>
      <c r="H217" s="144">
        <v>45</v>
      </c>
    </row>
    <row r="218" spans="1:8">
      <c r="A218" s="41">
        <v>23003</v>
      </c>
      <c r="B218" s="19" t="s">
        <v>6410</v>
      </c>
      <c r="C218" s="118" t="s">
        <v>6417</v>
      </c>
      <c r="D218" s="13">
        <v>5</v>
      </c>
      <c r="E218" s="13">
        <v>100</v>
      </c>
      <c r="F218" s="13" t="s">
        <v>6451</v>
      </c>
      <c r="G218" s="144">
        <v>13001</v>
      </c>
      <c r="H218" s="144">
        <v>40</v>
      </c>
    </row>
    <row r="219" spans="1:8">
      <c r="A219" s="41">
        <v>23004</v>
      </c>
      <c r="B219" s="13" t="s">
        <v>6635</v>
      </c>
      <c r="C219" s="118" t="s">
        <v>5303</v>
      </c>
      <c r="D219" s="13">
        <v>5</v>
      </c>
      <c r="E219" s="13">
        <v>100</v>
      </c>
      <c r="F219" s="13" t="s">
        <v>6636</v>
      </c>
      <c r="G219" s="192">
        <v>39011</v>
      </c>
      <c r="H219" s="192">
        <v>30</v>
      </c>
    </row>
  </sheetData>
  <phoneticPr fontId="3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K534"/>
  <sheetViews>
    <sheetView workbookViewId="0">
      <pane xSplit="2" ySplit="2" topLeftCell="L159" activePane="bottomRight" state="frozen"/>
      <selection pane="topRight" activeCell="C1" sqref="C1"/>
      <selection pane="bottomLeft" activeCell="A4" sqref="A4"/>
      <selection pane="bottomRight" activeCell="V390" sqref="V390"/>
    </sheetView>
  </sheetViews>
  <sheetFormatPr defaultColWidth="8.875" defaultRowHeight="13.5"/>
  <cols>
    <col min="1" max="1" width="6.5" style="143" bestFit="1" customWidth="1"/>
    <col min="2" max="2" width="21.625" style="143" bestFit="1" customWidth="1"/>
    <col min="3" max="3" width="11.625" style="144" bestFit="1" customWidth="1"/>
    <col min="4" max="4" width="4.5" style="144" bestFit="1" customWidth="1"/>
    <col min="5" max="5" width="9.375" style="144" customWidth="1"/>
    <col min="6" max="6" width="42.125" style="144" customWidth="1"/>
    <col min="7" max="7" width="9" style="144" bestFit="1" customWidth="1"/>
    <col min="8" max="8" width="6.5" style="144" bestFit="1" customWidth="1"/>
    <col min="9" max="9" width="12.5" style="144" bestFit="1" customWidth="1"/>
    <col min="10" max="10" width="10.375" style="144" bestFit="1" customWidth="1"/>
    <col min="11" max="11" width="7.875" style="144" bestFit="1" customWidth="1"/>
    <col min="12" max="12" width="6.5" style="144" bestFit="1" customWidth="1"/>
    <col min="13" max="13" width="9.375" style="144" bestFit="1" customWidth="1"/>
    <col min="14" max="14" width="8.5" style="144" bestFit="1" customWidth="1"/>
    <col min="15" max="15" width="6.5" style="144" bestFit="1" customWidth="1"/>
    <col min="16" max="16" width="15.125" style="144" bestFit="1" customWidth="1"/>
    <col min="17" max="18" width="9.5" style="144" bestFit="1" customWidth="1"/>
    <col min="19" max="19" width="6.625" style="144" bestFit="1" customWidth="1"/>
    <col min="20" max="20" width="6.5" style="144" bestFit="1" customWidth="1"/>
    <col min="21" max="21" width="15.125" style="144" bestFit="1" customWidth="1"/>
    <col min="22" max="23" width="8.5" style="144" bestFit="1" customWidth="1"/>
    <col min="24" max="24" width="6.625" style="144" bestFit="1" customWidth="1"/>
    <col min="25" max="25" width="6.5" style="144" bestFit="1" customWidth="1"/>
    <col min="26" max="26" width="14.5" style="144" bestFit="1" customWidth="1"/>
    <col min="27" max="27" width="6.875" style="144" bestFit="1" customWidth="1"/>
    <col min="28" max="28" width="7" style="144" bestFit="1" customWidth="1"/>
    <col min="29" max="29" width="8.5" style="144" bestFit="1" customWidth="1"/>
    <col min="30" max="30" width="7.5" style="144" bestFit="1" customWidth="1"/>
    <col min="31" max="31" width="15.375" style="144" bestFit="1" customWidth="1"/>
    <col min="32" max="32" width="6.875" style="144" bestFit="1" customWidth="1"/>
    <col min="33" max="33" width="7" style="144" bestFit="1" customWidth="1"/>
    <col min="34" max="34" width="6.625" style="144" bestFit="1" customWidth="1"/>
    <col min="35" max="16384" width="8.875" style="143"/>
  </cols>
  <sheetData>
    <row r="1" spans="1:34">
      <c r="A1" s="143" t="s">
        <v>1481</v>
      </c>
      <c r="B1" s="143" t="s">
        <v>14</v>
      </c>
      <c r="C1" s="144" t="s">
        <v>1835</v>
      </c>
      <c r="D1" s="144" t="s">
        <v>1475</v>
      </c>
      <c r="F1" s="144" t="s">
        <v>1480</v>
      </c>
      <c r="G1" s="144" t="s">
        <v>1485</v>
      </c>
      <c r="I1" s="144" t="s">
        <v>241</v>
      </c>
      <c r="J1" s="144" t="s">
        <v>240</v>
      </c>
      <c r="K1" s="144" t="s">
        <v>1484</v>
      </c>
      <c r="M1" s="144" t="s">
        <v>15</v>
      </c>
      <c r="N1" s="144" t="s">
        <v>16</v>
      </c>
      <c r="O1" s="144" t="s">
        <v>13</v>
      </c>
      <c r="P1" s="144" t="s">
        <v>17</v>
      </c>
      <c r="Q1" s="144" t="s">
        <v>18</v>
      </c>
      <c r="R1" s="144" t="s">
        <v>19</v>
      </c>
      <c r="S1" s="144" t="s">
        <v>20</v>
      </c>
      <c r="T1" s="144" t="s">
        <v>13</v>
      </c>
      <c r="U1" s="144" t="s">
        <v>21</v>
      </c>
      <c r="V1" s="144" t="s">
        <v>18</v>
      </c>
      <c r="W1" s="144" t="s">
        <v>19</v>
      </c>
      <c r="X1" s="144" t="s">
        <v>20</v>
      </c>
      <c r="Y1" s="144" t="s">
        <v>13</v>
      </c>
      <c r="Z1" s="144" t="s">
        <v>22</v>
      </c>
      <c r="AA1" s="144" t="s">
        <v>18</v>
      </c>
      <c r="AB1" s="144" t="s">
        <v>19</v>
      </c>
      <c r="AC1" s="144" t="s">
        <v>20</v>
      </c>
      <c r="AD1" s="144" t="s">
        <v>13</v>
      </c>
      <c r="AE1" s="144" t="s">
        <v>23</v>
      </c>
      <c r="AF1" s="144" t="s">
        <v>18</v>
      </c>
      <c r="AG1" s="144" t="s">
        <v>19</v>
      </c>
      <c r="AH1" s="144" t="s">
        <v>20</v>
      </c>
    </row>
    <row r="2" spans="1:34">
      <c r="A2" s="143" t="s">
        <v>1479</v>
      </c>
      <c r="B2" s="143" t="s">
        <v>24</v>
      </c>
      <c r="C2" s="144" t="s">
        <v>7</v>
      </c>
      <c r="D2" s="144" t="s">
        <v>8</v>
      </c>
      <c r="E2" s="144" t="s">
        <v>6166</v>
      </c>
      <c r="F2" s="144" t="s">
        <v>1476</v>
      </c>
      <c r="G2" s="144" t="s">
        <v>1483</v>
      </c>
      <c r="H2" s="144" t="s">
        <v>1486</v>
      </c>
      <c r="I2" s="144" t="s">
        <v>1487</v>
      </c>
      <c r="J2" s="144" t="s">
        <v>1488</v>
      </c>
      <c r="K2" s="144" t="s">
        <v>25</v>
      </c>
      <c r="L2" s="144" t="s">
        <v>1489</v>
      </c>
      <c r="M2" s="144" t="s">
        <v>1495</v>
      </c>
      <c r="N2" s="144" t="s">
        <v>1496</v>
      </c>
      <c r="O2" s="144" t="s">
        <v>1508</v>
      </c>
      <c r="Q2" s="144" t="s">
        <v>26</v>
      </c>
      <c r="R2" s="144" t="s">
        <v>27</v>
      </c>
      <c r="S2" s="144" t="s">
        <v>28</v>
      </c>
      <c r="T2" s="144" t="s">
        <v>1508</v>
      </c>
      <c r="V2" s="144" t="s">
        <v>26</v>
      </c>
      <c r="W2" s="144" t="s">
        <v>27</v>
      </c>
      <c r="X2" s="144" t="s">
        <v>28</v>
      </c>
      <c r="Y2" s="144" t="s">
        <v>1508</v>
      </c>
      <c r="AA2" s="144" t="s">
        <v>26</v>
      </c>
      <c r="AB2" s="144" t="s">
        <v>27</v>
      </c>
      <c r="AC2" s="144" t="s">
        <v>28</v>
      </c>
      <c r="AD2" s="144" t="s">
        <v>1508</v>
      </c>
      <c r="AF2" s="144" t="s">
        <v>26</v>
      </c>
      <c r="AG2" s="144" t="s">
        <v>27</v>
      </c>
      <c r="AH2" s="144" t="s">
        <v>28</v>
      </c>
    </row>
    <row r="3" spans="1:34" s="217" customFormat="1">
      <c r="A3" s="214">
        <v>30001</v>
      </c>
      <c r="B3" s="215" t="s">
        <v>1254</v>
      </c>
      <c r="C3" s="216" t="s">
        <v>1880</v>
      </c>
      <c r="D3" s="216">
        <v>5</v>
      </c>
      <c r="E3" s="216"/>
      <c r="F3" s="216" t="s">
        <v>1250</v>
      </c>
      <c r="G3" s="216">
        <v>0</v>
      </c>
      <c r="H3" s="216"/>
      <c r="I3" s="216">
        <v>0</v>
      </c>
      <c r="J3" s="216">
        <v>0</v>
      </c>
      <c r="K3" s="216"/>
      <c r="L3" s="216"/>
      <c r="M3" s="216">
        <f>IF(O3="",0,1)+IF(T3="",0,1)+IF(Y3="",0,1)+IF(AD3="",0,1)</f>
        <v>1</v>
      </c>
      <c r="N3" s="216">
        <f>SUM(S3+X3+AC3+AH3)</f>
        <v>100</v>
      </c>
      <c r="O3" s="216">
        <v>1002</v>
      </c>
      <c r="P3" s="216" t="str">
        <f>IF(O3="","",VLOOKUP(O3,'#材料大全'!A:B,2,FALSE))</f>
        <v>钻石</v>
      </c>
      <c r="Q3" s="216">
        <v>48</v>
      </c>
      <c r="R3" s="216">
        <v>55</v>
      </c>
      <c r="S3" s="216">
        <v>100</v>
      </c>
      <c r="T3" s="216"/>
      <c r="U3" s="216" t="str">
        <f>IF(T3="","",VLOOKUP(T3,'#材料大全'!A:B,2,FALSE))</f>
        <v/>
      </c>
      <c r="V3" s="216"/>
      <c r="W3" s="216"/>
      <c r="X3" s="216"/>
      <c r="Y3" s="216"/>
      <c r="Z3" s="216" t="str">
        <f>IF(Y3="","",VLOOKUP(Y3,'#材料大全'!A:B,2,FALSE))</f>
        <v/>
      </c>
      <c r="AA3" s="216"/>
      <c r="AB3" s="216"/>
      <c r="AC3" s="216"/>
      <c r="AD3" s="216"/>
      <c r="AE3" s="216" t="str">
        <f>IF(AD3="","",VLOOKUP(AD3,'#材料大全'!A:B,2,FALSE))</f>
        <v/>
      </c>
      <c r="AF3" s="216"/>
      <c r="AG3" s="216"/>
      <c r="AH3" s="216"/>
    </row>
    <row r="4" spans="1:34" s="217" customFormat="1">
      <c r="A4" s="214">
        <v>30002</v>
      </c>
      <c r="B4" s="215" t="s">
        <v>1254</v>
      </c>
      <c r="C4" s="216" t="s">
        <v>1880</v>
      </c>
      <c r="D4" s="216">
        <v>5</v>
      </c>
      <c r="E4" s="216"/>
      <c r="F4" s="216" t="s">
        <v>1250</v>
      </c>
      <c r="G4" s="216">
        <v>0</v>
      </c>
      <c r="H4" s="216"/>
      <c r="I4" s="216">
        <v>0</v>
      </c>
      <c r="J4" s="216">
        <v>0</v>
      </c>
      <c r="K4" s="216"/>
      <c r="L4" s="216"/>
      <c r="M4" s="216">
        <f t="shared" ref="M4:M22" si="0">IF(O4="",0,1)+IF(T4="",0,1)+IF(Y4="",0,1)+IF(AD4="",0,1)</f>
        <v>1</v>
      </c>
      <c r="N4" s="216">
        <f t="shared" ref="N4:N22" si="1">SUM(S4+X4+AC4+AH4)</f>
        <v>100</v>
      </c>
      <c r="O4" s="216">
        <v>1002</v>
      </c>
      <c r="P4" s="216" t="str">
        <f>IF(O4="","",VLOOKUP(O4,'#材料大全'!A:B,2,FALSE))</f>
        <v>钻石</v>
      </c>
      <c r="Q4" s="216">
        <v>388</v>
      </c>
      <c r="R4" s="216">
        <v>488</v>
      </c>
      <c r="S4" s="216">
        <v>100</v>
      </c>
      <c r="T4" s="216"/>
      <c r="U4" s="216" t="str">
        <f>IF(T4="","",VLOOKUP(T4,'#材料大全'!A:B,2,FALSE))</f>
        <v/>
      </c>
      <c r="V4" s="216"/>
      <c r="W4" s="216"/>
      <c r="X4" s="216"/>
      <c r="Y4" s="216"/>
      <c r="Z4" s="216" t="str">
        <f>IF(Y4="","",VLOOKUP(Y4,'#材料大全'!A:B,2,FALSE))</f>
        <v/>
      </c>
      <c r="AA4" s="216"/>
      <c r="AB4" s="216"/>
      <c r="AC4" s="216"/>
      <c r="AD4" s="216"/>
      <c r="AE4" s="216" t="str">
        <f>IF(AD4="","",VLOOKUP(AD4,'#材料大全'!A:B,2,FALSE))</f>
        <v/>
      </c>
      <c r="AF4" s="216"/>
      <c r="AG4" s="216"/>
      <c r="AH4" s="216"/>
    </row>
    <row r="5" spans="1:34" s="217" customFormat="1">
      <c r="A5" s="214">
        <v>30003</v>
      </c>
      <c r="B5" s="215" t="s">
        <v>1254</v>
      </c>
      <c r="C5" s="216" t="s">
        <v>1880</v>
      </c>
      <c r="D5" s="216">
        <v>5</v>
      </c>
      <c r="E5" s="216"/>
      <c r="F5" s="216" t="s">
        <v>1249</v>
      </c>
      <c r="G5" s="216">
        <v>0</v>
      </c>
      <c r="H5" s="216"/>
      <c r="I5" s="216">
        <v>0</v>
      </c>
      <c r="J5" s="216">
        <v>0</v>
      </c>
      <c r="K5" s="216"/>
      <c r="L5" s="216"/>
      <c r="M5" s="216">
        <f t="shared" si="0"/>
        <v>1</v>
      </c>
      <c r="N5" s="216">
        <f t="shared" si="1"/>
        <v>100</v>
      </c>
      <c r="O5" s="216">
        <v>1002</v>
      </c>
      <c r="P5" s="216" t="str">
        <f>IF(O5="","",VLOOKUP(O5,'#材料大全'!A:B,2,FALSE))</f>
        <v>钻石</v>
      </c>
      <c r="Q5" s="216">
        <v>800</v>
      </c>
      <c r="R5" s="216">
        <v>888</v>
      </c>
      <c r="S5" s="216">
        <v>100</v>
      </c>
      <c r="T5" s="216"/>
      <c r="U5" s="216" t="str">
        <f>IF(T5="","",VLOOKUP(T5,'#材料大全'!A:B,2,FALSE))</f>
        <v/>
      </c>
      <c r="V5" s="216"/>
      <c r="W5" s="216"/>
      <c r="X5" s="216"/>
      <c r="Y5" s="216"/>
      <c r="Z5" s="216" t="str">
        <f>IF(Y5="","",VLOOKUP(Y5,'#材料大全'!A:B,2,FALSE))</f>
        <v/>
      </c>
      <c r="AA5" s="216"/>
      <c r="AB5" s="216"/>
      <c r="AC5" s="216"/>
      <c r="AD5" s="216"/>
      <c r="AE5" s="216" t="str">
        <f>IF(AD5="","",VLOOKUP(AD5,'#材料大全'!A:B,2,FALSE))</f>
        <v/>
      </c>
      <c r="AF5" s="216"/>
      <c r="AG5" s="216"/>
      <c r="AH5" s="216"/>
    </row>
    <row r="6" spans="1:34" s="217" customFormat="1">
      <c r="A6" s="214">
        <v>30004</v>
      </c>
      <c r="B6" s="215" t="s">
        <v>1254</v>
      </c>
      <c r="C6" s="216" t="s">
        <v>1880</v>
      </c>
      <c r="D6" s="216">
        <v>5</v>
      </c>
      <c r="E6" s="216"/>
      <c r="F6" s="216" t="s">
        <v>1249</v>
      </c>
      <c r="G6" s="216">
        <v>0</v>
      </c>
      <c r="H6" s="216"/>
      <c r="I6" s="216">
        <v>0</v>
      </c>
      <c r="J6" s="216">
        <v>0</v>
      </c>
      <c r="K6" s="216"/>
      <c r="L6" s="216"/>
      <c r="M6" s="216">
        <f t="shared" si="0"/>
        <v>1</v>
      </c>
      <c r="N6" s="216">
        <f t="shared" si="1"/>
        <v>100</v>
      </c>
      <c r="O6" s="216">
        <v>1002</v>
      </c>
      <c r="P6" s="216" t="str">
        <f>IF(O6="","",VLOOKUP(O6,'#材料大全'!A:B,2,FALSE))</f>
        <v>钻石</v>
      </c>
      <c r="Q6" s="216">
        <v>1588</v>
      </c>
      <c r="R6" s="216">
        <v>1888</v>
      </c>
      <c r="S6" s="216">
        <v>100</v>
      </c>
      <c r="T6" s="216"/>
      <c r="U6" s="216" t="str">
        <f>IF(T6="","",VLOOKUP(T6,'#材料大全'!A:B,2,FALSE))</f>
        <v/>
      </c>
      <c r="V6" s="216"/>
      <c r="W6" s="216"/>
      <c r="X6" s="216"/>
      <c r="Y6" s="216"/>
      <c r="Z6" s="216" t="str">
        <f>IF(Y6="","",VLOOKUP(Y6,'#材料大全'!A:B,2,FALSE))</f>
        <v/>
      </c>
      <c r="AA6" s="216"/>
      <c r="AB6" s="216"/>
      <c r="AC6" s="216"/>
      <c r="AD6" s="216"/>
      <c r="AE6" s="216" t="str">
        <f>IF(AD6="","",VLOOKUP(AD6,'#材料大全'!A:B,2,FALSE))</f>
        <v/>
      </c>
      <c r="AF6" s="216"/>
      <c r="AG6" s="216"/>
      <c r="AH6" s="216"/>
    </row>
    <row r="7" spans="1:34" s="217" customFormat="1">
      <c r="A7" s="214">
        <v>30005</v>
      </c>
      <c r="B7" s="215" t="s">
        <v>1256</v>
      </c>
      <c r="C7" s="216" t="s">
        <v>1881</v>
      </c>
      <c r="D7" s="216">
        <v>4</v>
      </c>
      <c r="E7" s="216"/>
      <c r="F7" s="216" t="s">
        <v>1321</v>
      </c>
      <c r="G7" s="216">
        <v>0</v>
      </c>
      <c r="H7" s="216"/>
      <c r="I7" s="216">
        <v>0</v>
      </c>
      <c r="J7" s="216">
        <v>0</v>
      </c>
      <c r="K7" s="216"/>
      <c r="L7" s="216"/>
      <c r="M7" s="216">
        <f t="shared" si="0"/>
        <v>1</v>
      </c>
      <c r="N7" s="216">
        <f t="shared" si="1"/>
        <v>100</v>
      </c>
      <c r="O7" s="216">
        <v>1001</v>
      </c>
      <c r="P7" s="216" t="str">
        <f>IF(O7="","",VLOOKUP(O7,'#材料大全'!A:B,2,FALSE))</f>
        <v>金币</v>
      </c>
      <c r="Q7" s="216">
        <v>9000</v>
      </c>
      <c r="R7" s="216">
        <v>11000</v>
      </c>
      <c r="S7" s="216">
        <v>100</v>
      </c>
      <c r="T7" s="216"/>
      <c r="U7" s="216" t="str">
        <f>IF(T7="","",VLOOKUP(T7,'#材料大全'!A:B,2,FALSE))</f>
        <v/>
      </c>
      <c r="V7" s="216"/>
      <c r="W7" s="216"/>
      <c r="X7" s="216"/>
      <c r="Y7" s="216"/>
      <c r="Z7" s="216" t="str">
        <f>IF(Y7="","",VLOOKUP(Y7,'#材料大全'!A:B,2,FALSE))</f>
        <v/>
      </c>
      <c r="AA7" s="216"/>
      <c r="AB7" s="216"/>
      <c r="AC7" s="216"/>
      <c r="AD7" s="216"/>
      <c r="AE7" s="216" t="str">
        <f>IF(AD7="","",VLOOKUP(AD7,'#材料大全'!A:B,2,FALSE))</f>
        <v/>
      </c>
      <c r="AF7" s="216"/>
      <c r="AG7" s="216"/>
      <c r="AH7" s="216"/>
    </row>
    <row r="8" spans="1:34" s="217" customFormat="1">
      <c r="A8" s="214">
        <v>30006</v>
      </c>
      <c r="B8" s="215" t="s">
        <v>1256</v>
      </c>
      <c r="C8" s="216" t="s">
        <v>1881</v>
      </c>
      <c r="D8" s="216">
        <v>4</v>
      </c>
      <c r="E8" s="216"/>
      <c r="F8" s="216" t="s">
        <v>1321</v>
      </c>
      <c r="G8" s="216">
        <v>0</v>
      </c>
      <c r="H8" s="216"/>
      <c r="I8" s="216">
        <v>0</v>
      </c>
      <c r="J8" s="216">
        <v>0</v>
      </c>
      <c r="K8" s="216"/>
      <c r="L8" s="216"/>
      <c r="M8" s="216">
        <f t="shared" si="0"/>
        <v>1</v>
      </c>
      <c r="N8" s="216">
        <f t="shared" si="1"/>
        <v>100</v>
      </c>
      <c r="O8" s="216">
        <v>1001</v>
      </c>
      <c r="P8" s="216" t="str">
        <f>IF(O8="","",VLOOKUP(O8,'#材料大全'!A:B,2,FALSE))</f>
        <v>金币</v>
      </c>
      <c r="Q8" s="216">
        <v>28000</v>
      </c>
      <c r="R8" s="216">
        <v>33000</v>
      </c>
      <c r="S8" s="216">
        <v>100</v>
      </c>
      <c r="T8" s="216"/>
      <c r="U8" s="216" t="str">
        <f>IF(T8="","",VLOOKUP(T8,'#材料大全'!A:B,2,FALSE))</f>
        <v/>
      </c>
      <c r="V8" s="216"/>
      <c r="W8" s="216"/>
      <c r="X8" s="216"/>
      <c r="Y8" s="216"/>
      <c r="Z8" s="216" t="str">
        <f>IF(Y8="","",VLOOKUP(Y8,'#材料大全'!A:B,2,FALSE))</f>
        <v/>
      </c>
      <c r="AA8" s="216"/>
      <c r="AB8" s="216"/>
      <c r="AC8" s="216"/>
      <c r="AD8" s="216"/>
      <c r="AE8" s="216" t="str">
        <f>IF(AD8="","",VLOOKUP(AD8,'#材料大全'!A:B,2,FALSE))</f>
        <v/>
      </c>
      <c r="AF8" s="216"/>
      <c r="AG8" s="216"/>
      <c r="AH8" s="216"/>
    </row>
    <row r="9" spans="1:34" s="217" customFormat="1">
      <c r="A9" s="214">
        <v>30007</v>
      </c>
      <c r="B9" s="215" t="s">
        <v>1256</v>
      </c>
      <c r="C9" s="216" t="s">
        <v>1881</v>
      </c>
      <c r="D9" s="216">
        <v>4</v>
      </c>
      <c r="E9" s="216"/>
      <c r="F9" s="216" t="s">
        <v>1322</v>
      </c>
      <c r="G9" s="216">
        <v>0</v>
      </c>
      <c r="H9" s="216"/>
      <c r="I9" s="216">
        <v>0</v>
      </c>
      <c r="J9" s="216">
        <v>0</v>
      </c>
      <c r="K9" s="216"/>
      <c r="L9" s="216"/>
      <c r="M9" s="216">
        <f t="shared" si="0"/>
        <v>1</v>
      </c>
      <c r="N9" s="216">
        <f t="shared" si="1"/>
        <v>100</v>
      </c>
      <c r="O9" s="216">
        <v>1001</v>
      </c>
      <c r="P9" s="216" t="str">
        <f>IF(O9="","",VLOOKUP(O9,'#材料大全'!A:B,2,FALSE))</f>
        <v>金币</v>
      </c>
      <c r="Q9" s="216">
        <v>880000</v>
      </c>
      <c r="R9" s="216">
        <v>1080000</v>
      </c>
      <c r="S9" s="216">
        <v>100</v>
      </c>
      <c r="T9" s="216"/>
      <c r="U9" s="216" t="str">
        <f>IF(T9="","",VLOOKUP(T9,'#材料大全'!A:B,2,FALSE))</f>
        <v/>
      </c>
      <c r="V9" s="216"/>
      <c r="W9" s="216"/>
      <c r="X9" s="216"/>
      <c r="Y9" s="216"/>
      <c r="Z9" s="216" t="str">
        <f>IF(Y9="","",VLOOKUP(Y9,'#材料大全'!A:B,2,FALSE))</f>
        <v/>
      </c>
      <c r="AA9" s="216"/>
      <c r="AB9" s="216"/>
      <c r="AC9" s="216"/>
      <c r="AD9" s="216"/>
      <c r="AE9" s="216" t="str">
        <f>IF(AD9="","",VLOOKUP(AD9,'#材料大全'!A:B,2,FALSE))</f>
        <v/>
      </c>
      <c r="AF9" s="216"/>
      <c r="AG9" s="216"/>
      <c r="AH9" s="216"/>
    </row>
    <row r="10" spans="1:34" s="217" customFormat="1">
      <c r="A10" s="214">
        <v>30008</v>
      </c>
      <c r="B10" s="215" t="s">
        <v>1256</v>
      </c>
      <c r="C10" s="216" t="s">
        <v>1881</v>
      </c>
      <c r="D10" s="216">
        <v>4</v>
      </c>
      <c r="E10" s="216"/>
      <c r="F10" s="216" t="s">
        <v>1322</v>
      </c>
      <c r="G10" s="216">
        <v>0</v>
      </c>
      <c r="H10" s="216"/>
      <c r="I10" s="216">
        <v>0</v>
      </c>
      <c r="J10" s="216">
        <v>0</v>
      </c>
      <c r="K10" s="216"/>
      <c r="L10" s="216"/>
      <c r="M10" s="216">
        <f t="shared" si="0"/>
        <v>1</v>
      </c>
      <c r="N10" s="216">
        <f t="shared" si="1"/>
        <v>100</v>
      </c>
      <c r="O10" s="216">
        <v>1001</v>
      </c>
      <c r="P10" s="216" t="str">
        <f>IF(O10="","",VLOOKUP(O10,'#材料大全'!A:B,2,FALSE))</f>
        <v>金币</v>
      </c>
      <c r="Q10" s="216">
        <v>4800000</v>
      </c>
      <c r="R10" s="216">
        <v>5500000</v>
      </c>
      <c r="S10" s="216">
        <v>100</v>
      </c>
      <c r="T10" s="216"/>
      <c r="U10" s="216" t="str">
        <f>IF(T10="","",VLOOKUP(T10,'#材料大全'!A:B,2,FALSE))</f>
        <v/>
      </c>
      <c r="V10" s="216"/>
      <c r="W10" s="216"/>
      <c r="X10" s="216"/>
      <c r="Y10" s="216"/>
      <c r="Z10" s="216" t="str">
        <f>IF(Y10="","",VLOOKUP(Y10,'#材料大全'!A:B,2,FALSE))</f>
        <v/>
      </c>
      <c r="AA10" s="216"/>
      <c r="AB10" s="216"/>
      <c r="AC10" s="216"/>
      <c r="AD10" s="216"/>
      <c r="AE10" s="216" t="str">
        <f>IF(AD10="","",VLOOKUP(AD10,'#材料大全'!A:B,2,FALSE))</f>
        <v/>
      </c>
      <c r="AF10" s="216"/>
      <c r="AG10" s="216"/>
      <c r="AH10" s="216"/>
    </row>
    <row r="11" spans="1:34" s="217" customFormat="1">
      <c r="A11" s="214">
        <v>30009</v>
      </c>
      <c r="B11" s="215" t="s">
        <v>1257</v>
      </c>
      <c r="C11" s="216" t="s">
        <v>1882</v>
      </c>
      <c r="D11" s="216">
        <v>5</v>
      </c>
      <c r="E11" s="216"/>
      <c r="F11" s="216" t="s">
        <v>1408</v>
      </c>
      <c r="G11" s="216">
        <v>0</v>
      </c>
      <c r="H11" s="216"/>
      <c r="I11" s="216">
        <v>0</v>
      </c>
      <c r="J11" s="216">
        <v>0</v>
      </c>
      <c r="K11" s="216"/>
      <c r="L11" s="216"/>
      <c r="M11" s="216">
        <f t="shared" si="0"/>
        <v>1</v>
      </c>
      <c r="N11" s="216">
        <f t="shared" si="1"/>
        <v>100</v>
      </c>
      <c r="O11" s="216">
        <v>28201</v>
      </c>
      <c r="P11" s="216" t="str">
        <f>IF(O11="","",VLOOKUP(O11,'#材料大全'!A:B,2,FALSE))</f>
        <v>深渊票</v>
      </c>
      <c r="Q11" s="216">
        <v>30</v>
      </c>
      <c r="R11" s="216">
        <v>50</v>
      </c>
      <c r="S11" s="216">
        <v>100</v>
      </c>
      <c r="T11" s="216"/>
      <c r="U11" s="216" t="str">
        <f>IF(T11="","",VLOOKUP(T11,'#材料大全'!A:B,2,FALSE))</f>
        <v/>
      </c>
      <c r="V11" s="216"/>
      <c r="W11" s="216"/>
      <c r="X11" s="216"/>
      <c r="Y11" s="216"/>
      <c r="Z11" s="216" t="str">
        <f>IF(Y11="","",VLOOKUP(Y11,'#材料大全'!A:B,2,FALSE))</f>
        <v/>
      </c>
      <c r="AA11" s="216"/>
      <c r="AB11" s="216"/>
      <c r="AC11" s="216"/>
      <c r="AD11" s="216"/>
      <c r="AE11" s="216" t="str">
        <f>IF(AD11="","",VLOOKUP(AD11,'#材料大全'!A:B,2,FALSE))</f>
        <v/>
      </c>
      <c r="AF11" s="216"/>
      <c r="AG11" s="216"/>
      <c r="AH11" s="216"/>
    </row>
    <row r="12" spans="1:34" s="217" customFormat="1">
      <c r="A12" s="214">
        <v>30010</v>
      </c>
      <c r="B12" s="215" t="s">
        <v>1257</v>
      </c>
      <c r="C12" s="216" t="s">
        <v>1882</v>
      </c>
      <c r="D12" s="216">
        <v>5</v>
      </c>
      <c r="E12" s="216"/>
      <c r="F12" s="216" t="s">
        <v>1477</v>
      </c>
      <c r="G12" s="216">
        <v>0</v>
      </c>
      <c r="H12" s="216"/>
      <c r="I12" s="216">
        <v>0</v>
      </c>
      <c r="J12" s="216">
        <v>0</v>
      </c>
      <c r="K12" s="216"/>
      <c r="L12" s="216"/>
      <c r="M12" s="216">
        <f t="shared" si="0"/>
        <v>1</v>
      </c>
      <c r="N12" s="216">
        <f t="shared" si="1"/>
        <v>100</v>
      </c>
      <c r="O12" s="216">
        <v>28201</v>
      </c>
      <c r="P12" s="216" t="str">
        <f>IF(O12="","",VLOOKUP(O12,'#材料大全'!A:B,2,FALSE))</f>
        <v>深渊票</v>
      </c>
      <c r="Q12" s="216">
        <v>50</v>
      </c>
      <c r="R12" s="216">
        <v>60</v>
      </c>
      <c r="S12" s="216">
        <v>100</v>
      </c>
      <c r="T12" s="216"/>
      <c r="U12" s="216" t="str">
        <f>IF(T12="","",VLOOKUP(T12,'#材料大全'!A:B,2,FALSE))</f>
        <v/>
      </c>
      <c r="V12" s="216"/>
      <c r="W12" s="216"/>
      <c r="X12" s="216"/>
      <c r="Y12" s="216"/>
      <c r="Z12" s="216" t="str">
        <f>IF(Y12="","",VLOOKUP(Y12,'#材料大全'!A:B,2,FALSE))</f>
        <v/>
      </c>
      <c r="AA12" s="216"/>
      <c r="AB12" s="216"/>
      <c r="AC12" s="216"/>
      <c r="AD12" s="216"/>
      <c r="AE12" s="216" t="str">
        <f>IF(AD12="","",VLOOKUP(AD12,'#材料大全'!A:B,2,FALSE))</f>
        <v/>
      </c>
      <c r="AF12" s="216"/>
      <c r="AG12" s="216"/>
      <c r="AH12" s="216"/>
    </row>
    <row r="13" spans="1:34" s="217" customFormat="1">
      <c r="A13" s="214">
        <v>30011</v>
      </c>
      <c r="B13" s="215" t="s">
        <v>1257</v>
      </c>
      <c r="C13" s="216" t="s">
        <v>1882</v>
      </c>
      <c r="D13" s="216">
        <v>5</v>
      </c>
      <c r="E13" s="216"/>
      <c r="F13" s="216" t="s">
        <v>1408</v>
      </c>
      <c r="G13" s="216">
        <v>0</v>
      </c>
      <c r="H13" s="216"/>
      <c r="I13" s="216">
        <v>0</v>
      </c>
      <c r="J13" s="216">
        <v>0</v>
      </c>
      <c r="K13" s="216"/>
      <c r="L13" s="216"/>
      <c r="M13" s="216">
        <f t="shared" si="0"/>
        <v>1</v>
      </c>
      <c r="N13" s="216">
        <f t="shared" si="1"/>
        <v>100</v>
      </c>
      <c r="O13" s="216">
        <v>28201</v>
      </c>
      <c r="P13" s="216" t="str">
        <f>IF(O13="","",VLOOKUP(O13,'#材料大全'!A:B,2,FALSE))</f>
        <v>深渊票</v>
      </c>
      <c r="Q13" s="216">
        <v>180</v>
      </c>
      <c r="R13" s="216">
        <v>220</v>
      </c>
      <c r="S13" s="216">
        <v>100</v>
      </c>
      <c r="T13" s="216"/>
      <c r="U13" s="216" t="str">
        <f>IF(T13="","",VLOOKUP(T13,'#材料大全'!A:B,2,FALSE))</f>
        <v/>
      </c>
      <c r="V13" s="216"/>
      <c r="W13" s="216"/>
      <c r="X13" s="216"/>
      <c r="Y13" s="216"/>
      <c r="Z13" s="216" t="str">
        <f>IF(Y13="","",VLOOKUP(Y13,'#材料大全'!A:B,2,FALSE))</f>
        <v/>
      </c>
      <c r="AA13" s="216"/>
      <c r="AB13" s="216"/>
      <c r="AC13" s="216"/>
      <c r="AD13" s="216"/>
      <c r="AE13" s="216" t="str">
        <f>IF(AD13="","",VLOOKUP(AD13,'#材料大全'!A:B,2,FALSE))</f>
        <v/>
      </c>
      <c r="AF13" s="216"/>
      <c r="AG13" s="216"/>
      <c r="AH13" s="216"/>
    </row>
    <row r="14" spans="1:34" s="217" customFormat="1">
      <c r="A14" s="214">
        <v>30012</v>
      </c>
      <c r="B14" s="215" t="s">
        <v>1257</v>
      </c>
      <c r="C14" s="216" t="s">
        <v>1882</v>
      </c>
      <c r="D14" s="216">
        <v>5</v>
      </c>
      <c r="E14" s="216"/>
      <c r="F14" s="216" t="s">
        <v>1408</v>
      </c>
      <c r="G14" s="216">
        <v>0</v>
      </c>
      <c r="H14" s="216"/>
      <c r="I14" s="216">
        <v>0</v>
      </c>
      <c r="J14" s="216">
        <v>0</v>
      </c>
      <c r="K14" s="216"/>
      <c r="L14" s="216"/>
      <c r="M14" s="216">
        <f t="shared" si="0"/>
        <v>1</v>
      </c>
      <c r="N14" s="216">
        <f t="shared" si="1"/>
        <v>100</v>
      </c>
      <c r="O14" s="216">
        <v>28201</v>
      </c>
      <c r="P14" s="216" t="str">
        <f>IF(O14="","",VLOOKUP(O14,'#材料大全'!A:B,2,FALSE))</f>
        <v>深渊票</v>
      </c>
      <c r="Q14" s="216">
        <v>450</v>
      </c>
      <c r="R14" s="216">
        <v>550</v>
      </c>
      <c r="S14" s="216">
        <v>100</v>
      </c>
      <c r="T14" s="216"/>
      <c r="U14" s="216" t="str">
        <f>IF(T14="","",VLOOKUP(T14,'#材料大全'!A:B,2,FALSE))</f>
        <v/>
      </c>
      <c r="V14" s="216"/>
      <c r="W14" s="216"/>
      <c r="X14" s="216"/>
      <c r="Y14" s="216"/>
      <c r="Z14" s="216" t="str">
        <f>IF(Y14="","",VLOOKUP(Y14,'#材料大全'!A:B,2,FALSE))</f>
        <v/>
      </c>
      <c r="AA14" s="216"/>
      <c r="AB14" s="216"/>
      <c r="AC14" s="216"/>
      <c r="AD14" s="216"/>
      <c r="AE14" s="216" t="str">
        <f>IF(AD14="","",VLOOKUP(AD14,'#材料大全'!A:B,2,FALSE))</f>
        <v/>
      </c>
      <c r="AF14" s="216"/>
      <c r="AG14" s="216"/>
      <c r="AH14" s="216"/>
    </row>
    <row r="15" spans="1:34" s="217" customFormat="1">
      <c r="A15" s="214">
        <v>30013</v>
      </c>
      <c r="B15" s="215" t="s">
        <v>1253</v>
      </c>
      <c r="C15" s="216" t="s">
        <v>1883</v>
      </c>
      <c r="D15" s="216">
        <v>6</v>
      </c>
      <c r="E15" s="216"/>
      <c r="F15" s="216" t="s">
        <v>1323</v>
      </c>
      <c r="G15" s="216">
        <v>0</v>
      </c>
      <c r="H15" s="216"/>
      <c r="I15" s="216">
        <v>0</v>
      </c>
      <c r="J15" s="216">
        <v>0</v>
      </c>
      <c r="K15" s="216"/>
      <c r="L15" s="216"/>
      <c r="M15" s="216">
        <f t="shared" si="0"/>
        <v>1</v>
      </c>
      <c r="N15" s="216">
        <f t="shared" si="1"/>
        <v>100</v>
      </c>
      <c r="O15" s="216">
        <v>1009</v>
      </c>
      <c r="P15" s="216" t="str">
        <f>IF(O15="","",VLOOKUP(O15,'#材料大全'!A:B,2,FALSE))</f>
        <v>召唤石</v>
      </c>
      <c r="Q15" s="216">
        <v>2</v>
      </c>
      <c r="R15" s="216">
        <v>3</v>
      </c>
      <c r="S15" s="216">
        <v>100</v>
      </c>
      <c r="T15" s="216"/>
      <c r="U15" s="216" t="str">
        <f>IF(T15="","",VLOOKUP(T15,'#材料大全'!A:B,2,FALSE))</f>
        <v/>
      </c>
      <c r="V15" s="216"/>
      <c r="W15" s="216"/>
      <c r="X15" s="216"/>
      <c r="Y15" s="216"/>
      <c r="Z15" s="216" t="str">
        <f>IF(Y15="","",VLOOKUP(Y15,'#材料大全'!A:B,2,FALSE))</f>
        <v/>
      </c>
      <c r="AA15" s="216"/>
      <c r="AB15" s="216"/>
      <c r="AC15" s="216"/>
      <c r="AD15" s="216"/>
      <c r="AE15" s="216" t="str">
        <f>IF(AD15="","",VLOOKUP(AD15,'#材料大全'!A:B,2,FALSE))</f>
        <v/>
      </c>
      <c r="AF15" s="216"/>
      <c r="AG15" s="216"/>
      <c r="AH15" s="216"/>
    </row>
    <row r="16" spans="1:34" s="217" customFormat="1">
      <c r="A16" s="214">
        <v>30014</v>
      </c>
      <c r="B16" s="215" t="s">
        <v>1253</v>
      </c>
      <c r="C16" s="216" t="s">
        <v>1883</v>
      </c>
      <c r="D16" s="216">
        <v>6</v>
      </c>
      <c r="E16" s="216"/>
      <c r="F16" s="216" t="s">
        <v>1323</v>
      </c>
      <c r="G16" s="216">
        <v>0</v>
      </c>
      <c r="H16" s="216"/>
      <c r="I16" s="216">
        <v>0</v>
      </c>
      <c r="J16" s="216">
        <v>0</v>
      </c>
      <c r="K16" s="216"/>
      <c r="L16" s="216"/>
      <c r="M16" s="216">
        <f t="shared" si="0"/>
        <v>1</v>
      </c>
      <c r="N16" s="216">
        <f t="shared" si="1"/>
        <v>100</v>
      </c>
      <c r="O16" s="216">
        <v>1009</v>
      </c>
      <c r="P16" s="216" t="str">
        <f>IF(O16="","",VLOOKUP(O16,'#材料大全'!A:B,2,FALSE))</f>
        <v>召唤石</v>
      </c>
      <c r="Q16" s="216">
        <v>3</v>
      </c>
      <c r="R16" s="216">
        <v>5</v>
      </c>
      <c r="S16" s="216">
        <v>100</v>
      </c>
      <c r="T16" s="216"/>
      <c r="U16" s="216" t="str">
        <f>IF(T16="","",VLOOKUP(T16,'#材料大全'!A:B,2,FALSE))</f>
        <v/>
      </c>
      <c r="V16" s="216"/>
      <c r="W16" s="216"/>
      <c r="X16" s="216"/>
      <c r="Y16" s="216"/>
      <c r="Z16" s="216" t="str">
        <f>IF(Y16="","",VLOOKUP(Y16,'#材料大全'!A:B,2,FALSE))</f>
        <v/>
      </c>
      <c r="AA16" s="216"/>
      <c r="AB16" s="216"/>
      <c r="AC16" s="216"/>
      <c r="AD16" s="216"/>
      <c r="AE16" s="216" t="str">
        <f>IF(AD16="","",VLOOKUP(AD16,'#材料大全'!A:B,2,FALSE))</f>
        <v/>
      </c>
      <c r="AF16" s="216"/>
      <c r="AG16" s="216"/>
      <c r="AH16" s="216"/>
    </row>
    <row r="17" spans="1:34" s="217" customFormat="1">
      <c r="A17" s="214">
        <v>30015</v>
      </c>
      <c r="B17" s="215" t="s">
        <v>1253</v>
      </c>
      <c r="C17" s="216" t="s">
        <v>1883</v>
      </c>
      <c r="D17" s="216">
        <v>6</v>
      </c>
      <c r="E17" s="216"/>
      <c r="F17" s="216" t="s">
        <v>1324</v>
      </c>
      <c r="G17" s="216">
        <v>0</v>
      </c>
      <c r="H17" s="216"/>
      <c r="I17" s="216">
        <v>0</v>
      </c>
      <c r="J17" s="216">
        <v>0</v>
      </c>
      <c r="K17" s="216"/>
      <c r="L17" s="216"/>
      <c r="M17" s="216">
        <f t="shared" si="0"/>
        <v>1</v>
      </c>
      <c r="N17" s="216">
        <f t="shared" si="1"/>
        <v>100</v>
      </c>
      <c r="O17" s="216">
        <v>1009</v>
      </c>
      <c r="P17" s="216" t="str">
        <f>IF(O17="","",VLOOKUP(O17,'#材料大全'!A:B,2,FALSE))</f>
        <v>召唤石</v>
      </c>
      <c r="Q17" s="216">
        <v>48</v>
      </c>
      <c r="R17" s="216">
        <v>55</v>
      </c>
      <c r="S17" s="216">
        <v>100</v>
      </c>
      <c r="T17" s="216"/>
      <c r="U17" s="216" t="str">
        <f>IF(T17="","",VLOOKUP(T17,'#材料大全'!A:B,2,FALSE))</f>
        <v/>
      </c>
      <c r="V17" s="216"/>
      <c r="W17" s="216"/>
      <c r="X17" s="216"/>
      <c r="Y17" s="216"/>
      <c r="Z17" s="216" t="str">
        <f>IF(Y17="","",VLOOKUP(Y17,'#材料大全'!A:B,2,FALSE))</f>
        <v/>
      </c>
      <c r="AA17" s="216"/>
      <c r="AB17" s="216"/>
      <c r="AC17" s="216"/>
      <c r="AD17" s="216"/>
      <c r="AE17" s="216" t="str">
        <f>IF(AD17="","",VLOOKUP(AD17,'#材料大全'!A:B,2,FALSE))</f>
        <v/>
      </c>
      <c r="AF17" s="216"/>
      <c r="AG17" s="216"/>
      <c r="AH17" s="216"/>
    </row>
    <row r="18" spans="1:34" s="217" customFormat="1">
      <c r="A18" s="214">
        <v>30016</v>
      </c>
      <c r="B18" s="215" t="s">
        <v>1253</v>
      </c>
      <c r="C18" s="216" t="s">
        <v>1883</v>
      </c>
      <c r="D18" s="216">
        <v>6</v>
      </c>
      <c r="E18" s="216"/>
      <c r="F18" s="216" t="s">
        <v>1324</v>
      </c>
      <c r="G18" s="216">
        <v>0</v>
      </c>
      <c r="H18" s="216"/>
      <c r="I18" s="216">
        <v>0</v>
      </c>
      <c r="J18" s="216">
        <v>0</v>
      </c>
      <c r="K18" s="216"/>
      <c r="L18" s="216"/>
      <c r="M18" s="216">
        <f t="shared" si="0"/>
        <v>1</v>
      </c>
      <c r="N18" s="216">
        <f t="shared" si="1"/>
        <v>100</v>
      </c>
      <c r="O18" s="216">
        <v>1009</v>
      </c>
      <c r="P18" s="216" t="str">
        <f>IF(O18="","",VLOOKUP(O18,'#材料大全'!A:B,2,FALSE))</f>
        <v>召唤石</v>
      </c>
      <c r="Q18" s="216">
        <v>288</v>
      </c>
      <c r="R18" s="216">
        <v>300</v>
      </c>
      <c r="S18" s="216">
        <v>100</v>
      </c>
      <c r="T18" s="216"/>
      <c r="U18" s="216" t="str">
        <f>IF(T18="","",VLOOKUP(T18,'#材料大全'!A:B,2,FALSE))</f>
        <v/>
      </c>
      <c r="V18" s="216"/>
      <c r="W18" s="216"/>
      <c r="X18" s="216"/>
      <c r="Y18" s="216"/>
      <c r="Z18" s="216" t="str">
        <f>IF(Y18="","",VLOOKUP(Y18,'#材料大全'!A:B,2,FALSE))</f>
        <v/>
      </c>
      <c r="AA18" s="216"/>
      <c r="AB18" s="216"/>
      <c r="AC18" s="216"/>
      <c r="AD18" s="216"/>
      <c r="AE18" s="216" t="str">
        <f>IF(AD18="","",VLOOKUP(AD18,'#材料大全'!A:B,2,FALSE))</f>
        <v/>
      </c>
      <c r="AF18" s="216"/>
      <c r="AG18" s="216"/>
      <c r="AH18" s="216"/>
    </row>
    <row r="19" spans="1:34" s="217" customFormat="1">
      <c r="A19" s="214">
        <v>30017</v>
      </c>
      <c r="B19" s="215" t="s">
        <v>1255</v>
      </c>
      <c r="C19" s="216" t="s">
        <v>1884</v>
      </c>
      <c r="D19" s="216">
        <v>5</v>
      </c>
      <c r="E19" s="216"/>
      <c r="F19" s="216" t="s">
        <v>1252</v>
      </c>
      <c r="G19" s="216">
        <v>0</v>
      </c>
      <c r="H19" s="216"/>
      <c r="I19" s="216">
        <v>0</v>
      </c>
      <c r="J19" s="216">
        <v>0</v>
      </c>
      <c r="K19" s="216"/>
      <c r="L19" s="216"/>
      <c r="M19" s="216">
        <f t="shared" si="0"/>
        <v>1</v>
      </c>
      <c r="N19" s="216">
        <f t="shared" si="1"/>
        <v>100</v>
      </c>
      <c r="O19" s="216">
        <v>1009</v>
      </c>
      <c r="P19" s="216" t="str">
        <f>IF(O19="","",VLOOKUP(O19,'#材料大全'!A:B,2,FALSE))</f>
        <v>召唤石</v>
      </c>
      <c r="Q19" s="216">
        <v>1</v>
      </c>
      <c r="R19" s="216">
        <v>1</v>
      </c>
      <c r="S19" s="216">
        <v>100</v>
      </c>
      <c r="T19" s="216"/>
      <c r="U19" s="216" t="str">
        <f>IF(T19="","",VLOOKUP(T19,'#材料大全'!A:B,2,FALSE))</f>
        <v/>
      </c>
      <c r="V19" s="216"/>
      <c r="W19" s="216"/>
      <c r="X19" s="216"/>
      <c r="Y19" s="216"/>
      <c r="Z19" s="216" t="str">
        <f>IF(Y19="","",VLOOKUP(Y19,'#材料大全'!A:B,2,FALSE))</f>
        <v/>
      </c>
      <c r="AA19" s="216"/>
      <c r="AB19" s="216"/>
      <c r="AC19" s="216"/>
      <c r="AD19" s="216"/>
      <c r="AE19" s="216" t="str">
        <f>IF(AD19="","",VLOOKUP(AD19,'#材料大全'!A:B,2,FALSE))</f>
        <v/>
      </c>
      <c r="AF19" s="216"/>
      <c r="AG19" s="216"/>
      <c r="AH19" s="216"/>
    </row>
    <row r="20" spans="1:34" s="217" customFormat="1">
      <c r="A20" s="214">
        <v>30018</v>
      </c>
      <c r="B20" s="215" t="s">
        <v>1255</v>
      </c>
      <c r="C20" s="216" t="s">
        <v>1884</v>
      </c>
      <c r="D20" s="216">
        <v>5</v>
      </c>
      <c r="E20" s="216"/>
      <c r="F20" s="216" t="s">
        <v>1252</v>
      </c>
      <c r="G20" s="216">
        <v>0</v>
      </c>
      <c r="H20" s="216"/>
      <c r="I20" s="216">
        <v>0</v>
      </c>
      <c r="J20" s="216">
        <v>0</v>
      </c>
      <c r="K20" s="216"/>
      <c r="L20" s="216"/>
      <c r="M20" s="216">
        <f t="shared" si="0"/>
        <v>1</v>
      </c>
      <c r="N20" s="216">
        <f t="shared" si="1"/>
        <v>100</v>
      </c>
      <c r="O20" s="216">
        <v>1009</v>
      </c>
      <c r="P20" s="216" t="str">
        <f>IF(O20="","",VLOOKUP(O20,'#材料大全'!A:B,2,FALSE))</f>
        <v>召唤石</v>
      </c>
      <c r="Q20" s="216">
        <v>1</v>
      </c>
      <c r="R20" s="216">
        <v>2</v>
      </c>
      <c r="S20" s="216">
        <v>100</v>
      </c>
      <c r="T20" s="216"/>
      <c r="U20" s="216" t="str">
        <f>IF(T20="","",VLOOKUP(T20,'#材料大全'!A:B,2,FALSE))</f>
        <v/>
      </c>
      <c r="V20" s="216"/>
      <c r="W20" s="216"/>
      <c r="X20" s="216"/>
      <c r="Y20" s="216"/>
      <c r="Z20" s="216" t="str">
        <f>IF(Y20="","",VLOOKUP(Y20,'#材料大全'!A:B,2,FALSE))</f>
        <v/>
      </c>
      <c r="AA20" s="216"/>
      <c r="AB20" s="216"/>
      <c r="AC20" s="216"/>
      <c r="AD20" s="216"/>
      <c r="AE20" s="216" t="str">
        <f>IF(AD20="","",VLOOKUP(AD20,'#材料大全'!A:B,2,FALSE))</f>
        <v/>
      </c>
      <c r="AF20" s="216"/>
      <c r="AG20" s="216"/>
      <c r="AH20" s="216"/>
    </row>
    <row r="21" spans="1:34" s="217" customFormat="1">
      <c r="A21" s="214">
        <v>30019</v>
      </c>
      <c r="B21" s="215" t="s">
        <v>1255</v>
      </c>
      <c r="C21" s="216" t="s">
        <v>1884</v>
      </c>
      <c r="D21" s="216">
        <v>5</v>
      </c>
      <c r="E21" s="216"/>
      <c r="F21" s="216" t="s">
        <v>1251</v>
      </c>
      <c r="G21" s="216">
        <v>0</v>
      </c>
      <c r="H21" s="216"/>
      <c r="I21" s="216">
        <v>0</v>
      </c>
      <c r="J21" s="216">
        <v>0</v>
      </c>
      <c r="K21" s="216"/>
      <c r="L21" s="216"/>
      <c r="M21" s="216">
        <f t="shared" si="0"/>
        <v>1</v>
      </c>
      <c r="N21" s="216">
        <f t="shared" si="1"/>
        <v>100</v>
      </c>
      <c r="O21" s="216">
        <v>1009</v>
      </c>
      <c r="P21" s="216" t="str">
        <f>IF(O21="","",VLOOKUP(O21,'#材料大全'!A:B,2,FALSE))</f>
        <v>召唤石</v>
      </c>
      <c r="Q21" s="216">
        <v>8</v>
      </c>
      <c r="R21" s="216">
        <v>12</v>
      </c>
      <c r="S21" s="216">
        <v>100</v>
      </c>
      <c r="T21" s="216"/>
      <c r="U21" s="216" t="str">
        <f>IF(T21="","",VLOOKUP(T21,'#材料大全'!A:B,2,FALSE))</f>
        <v/>
      </c>
      <c r="V21" s="216"/>
      <c r="W21" s="216"/>
      <c r="X21" s="216"/>
      <c r="Y21" s="216"/>
      <c r="Z21" s="216" t="str">
        <f>IF(Y21="","",VLOOKUP(Y21,'#材料大全'!A:B,2,FALSE))</f>
        <v/>
      </c>
      <c r="AA21" s="216"/>
      <c r="AB21" s="216"/>
      <c r="AC21" s="216"/>
      <c r="AD21" s="216"/>
      <c r="AE21" s="216" t="str">
        <f>IF(AD21="","",VLOOKUP(AD21,'#材料大全'!A:B,2,FALSE))</f>
        <v/>
      </c>
      <c r="AF21" s="216"/>
      <c r="AG21" s="216"/>
      <c r="AH21" s="216"/>
    </row>
    <row r="22" spans="1:34" s="217" customFormat="1">
      <c r="A22" s="214">
        <v>30020</v>
      </c>
      <c r="B22" s="215" t="s">
        <v>1255</v>
      </c>
      <c r="C22" s="216" t="s">
        <v>1884</v>
      </c>
      <c r="D22" s="216">
        <v>5</v>
      </c>
      <c r="E22" s="216"/>
      <c r="F22" s="216" t="s">
        <v>1251</v>
      </c>
      <c r="G22" s="216">
        <v>0</v>
      </c>
      <c r="H22" s="216"/>
      <c r="I22" s="216">
        <v>0</v>
      </c>
      <c r="J22" s="216">
        <v>0</v>
      </c>
      <c r="K22" s="216"/>
      <c r="L22" s="216"/>
      <c r="M22" s="216">
        <f t="shared" si="0"/>
        <v>1</v>
      </c>
      <c r="N22" s="216">
        <f t="shared" si="1"/>
        <v>100</v>
      </c>
      <c r="O22" s="216">
        <v>1009</v>
      </c>
      <c r="P22" s="216" t="str">
        <f>IF(O22="","",VLOOKUP(O22,'#材料大全'!A:B,2,FALSE))</f>
        <v>召唤石</v>
      </c>
      <c r="Q22" s="216">
        <v>55</v>
      </c>
      <c r="R22" s="216">
        <v>66</v>
      </c>
      <c r="S22" s="216">
        <v>100</v>
      </c>
      <c r="T22" s="216"/>
      <c r="U22" s="216" t="str">
        <f>IF(T22="","",VLOOKUP(T22,'#材料大全'!A:B,2,FALSE))</f>
        <v/>
      </c>
      <c r="V22" s="216"/>
      <c r="W22" s="216"/>
      <c r="X22" s="216"/>
      <c r="Y22" s="216"/>
      <c r="Z22" s="216" t="str">
        <f>IF(Y22="","",VLOOKUP(Y22,'#材料大全'!A:B,2,FALSE))</f>
        <v/>
      </c>
      <c r="AA22" s="216"/>
      <c r="AB22" s="216"/>
      <c r="AC22" s="216"/>
      <c r="AD22" s="216"/>
      <c r="AE22" s="216" t="str">
        <f>IF(AD22="","",VLOOKUP(AD22,'#材料大全'!A:B,2,FALSE))</f>
        <v/>
      </c>
      <c r="AF22" s="216"/>
      <c r="AG22" s="216"/>
      <c r="AH22" s="216"/>
    </row>
    <row r="23" spans="1:34">
      <c r="A23" s="144">
        <v>30021</v>
      </c>
      <c r="B23" s="145" t="s">
        <v>4519</v>
      </c>
      <c r="C23" s="144" t="s">
        <v>1882</v>
      </c>
      <c r="D23" s="144">
        <v>5</v>
      </c>
      <c r="F23" s="144" t="s">
        <v>6301</v>
      </c>
      <c r="G23" s="144">
        <v>0</v>
      </c>
      <c r="I23" s="144">
        <v>0</v>
      </c>
      <c r="J23" s="144">
        <v>0</v>
      </c>
      <c r="M23" s="144">
        <f t="shared" ref="M23" si="2">IF(O23="",0,1)+IF(T23="",0,1)+IF(Y23="",0,1)+IF(AD23="",0,1)</f>
        <v>1</v>
      </c>
      <c r="N23" s="144">
        <f t="shared" ref="N23" si="3">SUM(S23+X23+AC23+AH23)</f>
        <v>100</v>
      </c>
      <c r="O23" s="144">
        <v>28201</v>
      </c>
      <c r="P23" s="144" t="str">
        <f>IF(O23="","",VLOOKUP(O23,'#材料大全'!A:B,2,FALSE))</f>
        <v>深渊票</v>
      </c>
      <c r="Q23" s="144">
        <v>500</v>
      </c>
      <c r="R23" s="144">
        <v>500</v>
      </c>
      <c r="S23" s="144">
        <v>100</v>
      </c>
      <c r="U23" s="144" t="str">
        <f>IF(T23="","",VLOOKUP(T23,'#材料大全'!A:B,2,FALSE))</f>
        <v/>
      </c>
      <c r="Z23" s="144" t="str">
        <f>IF(Y23="","",VLOOKUP(Y23,'#材料大全'!A:B,2,FALSE))</f>
        <v/>
      </c>
      <c r="AE23" s="144" t="str">
        <f>IF(AD23="","",VLOOKUP(AD23,'#材料大全'!A:B,2,FALSE))</f>
        <v/>
      </c>
    </row>
    <row r="24" spans="1:34">
      <c r="A24" s="144">
        <v>31001</v>
      </c>
      <c r="B24" s="143" t="s">
        <v>31</v>
      </c>
      <c r="C24" s="144" t="s">
        <v>1885</v>
      </c>
      <c r="D24" s="144">
        <v>1</v>
      </c>
      <c r="F24" s="144" t="s">
        <v>6302</v>
      </c>
      <c r="G24" s="144">
        <v>0</v>
      </c>
      <c r="I24" s="144">
        <v>0</v>
      </c>
      <c r="J24" s="144">
        <v>0</v>
      </c>
      <c r="M24" s="144">
        <f>IF(O24="",0,1)+IF(T24="",0,1)+IF(Y24="",0,1)+IF(AD24="",0,1)</f>
        <v>1</v>
      </c>
      <c r="N24" s="144">
        <f>SUM(S24+X24+AC24+AH24)</f>
        <v>100</v>
      </c>
      <c r="O24" s="144">
        <v>1000</v>
      </c>
      <c r="P24" s="144" t="str">
        <f>IF(O24="","",VLOOKUP(O24,'#材料大全'!A:B,2,FALSE))</f>
        <v>经验</v>
      </c>
      <c r="Q24" s="144">
        <v>1000</v>
      </c>
      <c r="R24" s="144">
        <v>1000</v>
      </c>
      <c r="S24" s="144">
        <v>100</v>
      </c>
      <c r="U24" s="144" t="str">
        <f>IF(T24="","",VLOOKUP(T24,'#材料大全'!A:B,2,FALSE))</f>
        <v/>
      </c>
      <c r="Z24" s="144" t="str">
        <f>IF(Y24="","",VLOOKUP(Y24,'#材料大全'!A:B,2,FALSE))</f>
        <v/>
      </c>
      <c r="AE24" s="144" t="str">
        <f>IF(AD24="","",VLOOKUP(AD24,'#材料大全'!A:B,2,FALSE))</f>
        <v/>
      </c>
    </row>
    <row r="25" spans="1:34">
      <c r="A25" s="144">
        <v>31002</v>
      </c>
      <c r="B25" s="143" t="s">
        <v>32</v>
      </c>
      <c r="C25" s="144" t="s">
        <v>1886</v>
      </c>
      <c r="D25" s="144">
        <v>2</v>
      </c>
      <c r="F25" s="144" t="s">
        <v>33</v>
      </c>
      <c r="G25" s="144">
        <v>0</v>
      </c>
      <c r="I25" s="144">
        <v>0</v>
      </c>
      <c r="J25" s="144">
        <v>0</v>
      </c>
      <c r="M25" s="144">
        <f t="shared" ref="M25:M109" si="4">IF(O25="",0,1)+IF(T25="",0,1)+IF(Y25="",0,1)+IF(AD25="",0,1)</f>
        <v>1</v>
      </c>
      <c r="N25" s="144">
        <f t="shared" ref="N25:N109" si="5">SUM(S25+X25+AC25+AH25)</f>
        <v>100</v>
      </c>
      <c r="O25" s="144">
        <v>1000</v>
      </c>
      <c r="P25" s="144" t="str">
        <f>IF(O25="","",VLOOKUP(O25,'#材料大全'!A:B,2,FALSE))</f>
        <v>经验</v>
      </c>
      <c r="Q25" s="144">
        <v>5000</v>
      </c>
      <c r="R25" s="144">
        <v>5000</v>
      </c>
      <c r="S25" s="144">
        <v>100</v>
      </c>
      <c r="U25" s="144" t="str">
        <f>IF(T25="","",VLOOKUP(T25,'#材料大全'!A:B,2,FALSE))</f>
        <v/>
      </c>
      <c r="Z25" s="144" t="str">
        <f>IF(Y25="","",VLOOKUP(Y25,'#材料大全'!A:B,2,FALSE))</f>
        <v/>
      </c>
      <c r="AE25" s="144" t="str">
        <f>IF(AD25="","",VLOOKUP(AD25,'#材料大全'!A:B,2,FALSE))</f>
        <v/>
      </c>
    </row>
    <row r="26" spans="1:34">
      <c r="A26" s="144">
        <v>31003</v>
      </c>
      <c r="B26" s="143" t="s">
        <v>34</v>
      </c>
      <c r="C26" s="144" t="s">
        <v>1887</v>
      </c>
      <c r="D26" s="144">
        <v>3</v>
      </c>
      <c r="F26" s="144" t="s">
        <v>6303</v>
      </c>
      <c r="G26" s="144">
        <v>0</v>
      </c>
      <c r="I26" s="144">
        <v>0</v>
      </c>
      <c r="J26" s="144">
        <v>0</v>
      </c>
      <c r="M26" s="144">
        <f t="shared" si="4"/>
        <v>1</v>
      </c>
      <c r="N26" s="144">
        <f t="shared" si="5"/>
        <v>100</v>
      </c>
      <c r="O26" s="144">
        <v>1000</v>
      </c>
      <c r="P26" s="144" t="str">
        <f>IF(O26="","",VLOOKUP(O26,'#材料大全'!A:B,2,FALSE))</f>
        <v>经验</v>
      </c>
      <c r="Q26" s="144">
        <v>20000</v>
      </c>
      <c r="R26" s="144">
        <v>20000</v>
      </c>
      <c r="S26" s="144">
        <v>100</v>
      </c>
      <c r="U26" s="144" t="str">
        <f>IF(T26="","",VLOOKUP(T26,'#材料大全'!A:B,2,FALSE))</f>
        <v/>
      </c>
      <c r="Z26" s="144" t="str">
        <f>IF(Y26="","",VLOOKUP(Y26,'#材料大全'!A:B,2,FALSE))</f>
        <v/>
      </c>
      <c r="AE26" s="144" t="str">
        <f>IF(AD26="","",VLOOKUP(AD26,'#材料大全'!A:B,2,FALSE))</f>
        <v/>
      </c>
    </row>
    <row r="27" spans="1:34">
      <c r="A27" s="144">
        <v>31004</v>
      </c>
      <c r="B27" s="143" t="s">
        <v>35</v>
      </c>
      <c r="C27" s="144" t="s">
        <v>1888</v>
      </c>
      <c r="D27" s="144">
        <v>3</v>
      </c>
      <c r="F27" s="144" t="s">
        <v>6304</v>
      </c>
      <c r="G27" s="144">
        <v>0</v>
      </c>
      <c r="I27" s="144">
        <v>0</v>
      </c>
      <c r="J27" s="144">
        <v>0</v>
      </c>
      <c r="M27" s="144">
        <f t="shared" si="4"/>
        <v>1</v>
      </c>
      <c r="N27" s="144">
        <f t="shared" si="5"/>
        <v>100</v>
      </c>
      <c r="O27" s="144">
        <v>1000</v>
      </c>
      <c r="P27" s="144" t="str">
        <f>IF(O27="","",VLOOKUP(O27,'#材料大全'!A:B,2,FALSE))</f>
        <v>经验</v>
      </c>
      <c r="Q27" s="144">
        <v>100000</v>
      </c>
      <c r="R27" s="144">
        <v>100000</v>
      </c>
      <c r="S27" s="144">
        <v>100</v>
      </c>
      <c r="U27" s="144" t="str">
        <f>IF(T27="","",VLOOKUP(T27,'#材料大全'!A:B,2,FALSE))</f>
        <v/>
      </c>
      <c r="Z27" s="144" t="str">
        <f>IF(Y27="","",VLOOKUP(Y27,'#材料大全'!A:B,2,FALSE))</f>
        <v/>
      </c>
      <c r="AE27" s="144" t="str">
        <f>IF(AD27="","",VLOOKUP(AD27,'#材料大全'!A:B,2,FALSE))</f>
        <v/>
      </c>
    </row>
    <row r="28" spans="1:34">
      <c r="A28" s="144">
        <v>31005</v>
      </c>
      <c r="B28" s="143" t="s">
        <v>36</v>
      </c>
      <c r="C28" s="144" t="s">
        <v>1889</v>
      </c>
      <c r="D28" s="144">
        <v>4</v>
      </c>
      <c r="F28" s="144" t="s">
        <v>37</v>
      </c>
      <c r="G28" s="144">
        <v>0</v>
      </c>
      <c r="I28" s="144">
        <v>0</v>
      </c>
      <c r="J28" s="144">
        <v>0</v>
      </c>
      <c r="M28" s="144">
        <f t="shared" si="4"/>
        <v>1</v>
      </c>
      <c r="N28" s="144">
        <f t="shared" si="5"/>
        <v>100</v>
      </c>
      <c r="O28" s="144">
        <v>1000</v>
      </c>
      <c r="P28" s="144" t="str">
        <f>IF(O28="","",VLOOKUP(O28,'#材料大全'!A:B,2,FALSE))</f>
        <v>经验</v>
      </c>
      <c r="Q28" s="144">
        <v>1000000</v>
      </c>
      <c r="R28" s="144">
        <v>1000000</v>
      </c>
      <c r="S28" s="144">
        <v>100</v>
      </c>
      <c r="U28" s="144" t="str">
        <f>IF(T28="","",VLOOKUP(T28,'#材料大全'!A:B,2,FALSE))</f>
        <v/>
      </c>
      <c r="Z28" s="144" t="str">
        <f>IF(Y28="","",VLOOKUP(Y28,'#材料大全'!A:B,2,FALSE))</f>
        <v/>
      </c>
      <c r="AE28" s="144" t="str">
        <f>IF(AD28="","",VLOOKUP(AD28,'#材料大全'!A:B,2,FALSE))</f>
        <v/>
      </c>
    </row>
    <row r="29" spans="1:34">
      <c r="A29" s="144">
        <v>31006</v>
      </c>
      <c r="B29" s="143" t="s">
        <v>38</v>
      </c>
      <c r="C29" s="144" t="s">
        <v>1890</v>
      </c>
      <c r="D29" s="144">
        <v>5</v>
      </c>
      <c r="F29" s="144" t="s">
        <v>4411</v>
      </c>
      <c r="G29" s="144">
        <v>0</v>
      </c>
      <c r="I29" s="144">
        <v>0</v>
      </c>
      <c r="J29" s="144">
        <v>0</v>
      </c>
      <c r="M29" s="144">
        <f t="shared" si="4"/>
        <v>1</v>
      </c>
      <c r="N29" s="144">
        <f t="shared" si="5"/>
        <v>100</v>
      </c>
      <c r="O29" s="144">
        <v>1000</v>
      </c>
      <c r="P29" s="144" t="str">
        <f>IF(O29="","",VLOOKUP(O29,'#材料大全'!A:B,2,FALSE))</f>
        <v>经验</v>
      </c>
      <c r="Q29" s="144">
        <v>10000000</v>
      </c>
      <c r="R29" s="144">
        <v>10000000</v>
      </c>
      <c r="S29" s="144">
        <v>100</v>
      </c>
      <c r="U29" s="144" t="str">
        <f>IF(T29="","",VLOOKUP(T29,'#材料大全'!A:B,2,FALSE))</f>
        <v/>
      </c>
      <c r="Z29" s="144" t="str">
        <f>IF(Y29="","",VLOOKUP(Y29,'#材料大全'!A:B,2,FALSE))</f>
        <v/>
      </c>
      <c r="AE29" s="144" t="str">
        <f>IF(AD29="","",VLOOKUP(AD29,'#材料大全'!A:B,2,FALSE))</f>
        <v/>
      </c>
    </row>
    <row r="30" spans="1:34">
      <c r="A30" s="144">
        <v>31007</v>
      </c>
      <c r="B30" s="143" t="s">
        <v>39</v>
      </c>
      <c r="C30" s="144" t="s">
        <v>1841</v>
      </c>
      <c r="D30" s="144">
        <v>1</v>
      </c>
      <c r="F30" s="144" t="s">
        <v>40</v>
      </c>
      <c r="G30" s="144">
        <v>0</v>
      </c>
      <c r="I30" s="144">
        <v>0</v>
      </c>
      <c r="J30" s="144">
        <v>0</v>
      </c>
      <c r="M30" s="144">
        <f t="shared" si="4"/>
        <v>1</v>
      </c>
      <c r="N30" s="144">
        <f t="shared" si="5"/>
        <v>100</v>
      </c>
      <c r="O30" s="144">
        <v>1001</v>
      </c>
      <c r="P30" s="144" t="str">
        <f>IF(O30="","",VLOOKUP(O30,'#材料大全'!A:B,2,FALSE))</f>
        <v>金币</v>
      </c>
      <c r="Q30" s="144">
        <v>2000</v>
      </c>
      <c r="R30" s="144">
        <v>2000</v>
      </c>
      <c r="S30" s="144">
        <v>100</v>
      </c>
      <c r="U30" s="144" t="str">
        <f>IF(T30="","",VLOOKUP(T30,'#材料大全'!A:B,2,FALSE))</f>
        <v/>
      </c>
      <c r="Z30" s="144" t="str">
        <f>IF(Y30="","",VLOOKUP(Y30,'#材料大全'!A:B,2,FALSE))</f>
        <v/>
      </c>
      <c r="AE30" s="144" t="str">
        <f>IF(AD30="","",VLOOKUP(AD30,'#材料大全'!A:B,2,FALSE))</f>
        <v/>
      </c>
    </row>
    <row r="31" spans="1:34">
      <c r="A31" s="144">
        <v>31008</v>
      </c>
      <c r="B31" s="143" t="s">
        <v>41</v>
      </c>
      <c r="C31" s="144" t="s">
        <v>1891</v>
      </c>
      <c r="D31" s="144">
        <v>1</v>
      </c>
      <c r="F31" s="144" t="s">
        <v>42</v>
      </c>
      <c r="G31" s="144">
        <v>0</v>
      </c>
      <c r="I31" s="144">
        <v>0</v>
      </c>
      <c r="J31" s="144">
        <v>0</v>
      </c>
      <c r="M31" s="144">
        <f t="shared" si="4"/>
        <v>1</v>
      </c>
      <c r="N31" s="144">
        <f t="shared" si="5"/>
        <v>100</v>
      </c>
      <c r="O31" s="144">
        <v>1001</v>
      </c>
      <c r="P31" s="144" t="str">
        <f>IF(O31="","",VLOOKUP(O31,'#材料大全'!A:B,2,FALSE))</f>
        <v>金币</v>
      </c>
      <c r="Q31" s="144">
        <v>10000</v>
      </c>
      <c r="R31" s="144">
        <v>10000</v>
      </c>
      <c r="S31" s="144">
        <v>100</v>
      </c>
      <c r="U31" s="144" t="str">
        <f>IF(T31="","",VLOOKUP(T31,'#材料大全'!A:B,2,FALSE))</f>
        <v/>
      </c>
      <c r="Z31" s="144" t="str">
        <f>IF(Y31="","",VLOOKUP(Y31,'#材料大全'!A:B,2,FALSE))</f>
        <v/>
      </c>
      <c r="AE31" s="144" t="str">
        <f>IF(AD31="","",VLOOKUP(AD31,'#材料大全'!A:B,2,FALSE))</f>
        <v/>
      </c>
    </row>
    <row r="32" spans="1:34">
      <c r="A32" s="144">
        <v>31009</v>
      </c>
      <c r="B32" s="143" t="s">
        <v>43</v>
      </c>
      <c r="C32" s="144" t="s">
        <v>1892</v>
      </c>
      <c r="D32" s="144">
        <v>2</v>
      </c>
      <c r="F32" s="144" t="s">
        <v>44</v>
      </c>
      <c r="G32" s="144">
        <v>0</v>
      </c>
      <c r="I32" s="144">
        <v>0</v>
      </c>
      <c r="J32" s="144">
        <v>0</v>
      </c>
      <c r="M32" s="144">
        <f t="shared" si="4"/>
        <v>1</v>
      </c>
      <c r="N32" s="144">
        <f t="shared" si="5"/>
        <v>100</v>
      </c>
      <c r="O32" s="144">
        <v>1001</v>
      </c>
      <c r="P32" s="144" t="str">
        <f>IF(O32="","",VLOOKUP(O32,'#材料大全'!A:B,2,FALSE))</f>
        <v>金币</v>
      </c>
      <c r="Q32" s="144">
        <v>40000</v>
      </c>
      <c r="R32" s="144">
        <v>40000</v>
      </c>
      <c r="S32" s="144">
        <v>100</v>
      </c>
      <c r="U32" s="144" t="str">
        <f>IF(T32="","",VLOOKUP(T32,'#材料大全'!A:B,2,FALSE))</f>
        <v/>
      </c>
      <c r="Z32" s="144" t="str">
        <f>IF(Y32="","",VLOOKUP(Y32,'#材料大全'!A:B,2,FALSE))</f>
        <v/>
      </c>
      <c r="AE32" s="144" t="str">
        <f>IF(AD32="","",VLOOKUP(AD32,'#材料大全'!A:B,2,FALSE))</f>
        <v/>
      </c>
    </row>
    <row r="33" spans="1:34">
      <c r="A33" s="144">
        <v>31010</v>
      </c>
      <c r="B33" s="143" t="s">
        <v>45</v>
      </c>
      <c r="C33" s="144" t="s">
        <v>1893</v>
      </c>
      <c r="D33" s="144">
        <v>2</v>
      </c>
      <c r="F33" s="144" t="s">
        <v>46</v>
      </c>
      <c r="G33" s="144">
        <v>0</v>
      </c>
      <c r="I33" s="144">
        <v>0</v>
      </c>
      <c r="J33" s="144">
        <v>0</v>
      </c>
      <c r="M33" s="144">
        <f t="shared" si="4"/>
        <v>1</v>
      </c>
      <c r="N33" s="144">
        <f t="shared" si="5"/>
        <v>100</v>
      </c>
      <c r="O33" s="144">
        <v>1001</v>
      </c>
      <c r="P33" s="144" t="str">
        <f>IF(O33="","",VLOOKUP(O33,'#材料大全'!A:B,2,FALSE))</f>
        <v>金币</v>
      </c>
      <c r="Q33" s="144">
        <v>200000</v>
      </c>
      <c r="R33" s="144">
        <v>200000</v>
      </c>
      <c r="S33" s="144">
        <v>100</v>
      </c>
      <c r="U33" s="144" t="str">
        <f>IF(T33="","",VLOOKUP(T33,'#材料大全'!A:B,2,FALSE))</f>
        <v/>
      </c>
      <c r="Z33" s="144" t="str">
        <f>IF(Y33="","",VLOOKUP(Y33,'#材料大全'!A:B,2,FALSE))</f>
        <v/>
      </c>
      <c r="AE33" s="144" t="str">
        <f>IF(AD33="","",VLOOKUP(AD33,'#材料大全'!A:B,2,FALSE))</f>
        <v/>
      </c>
    </row>
    <row r="34" spans="1:34">
      <c r="A34" s="144">
        <v>31011</v>
      </c>
      <c r="B34" s="143" t="s">
        <v>47</v>
      </c>
      <c r="C34" s="144" t="s">
        <v>1894</v>
      </c>
      <c r="D34" s="144">
        <v>3</v>
      </c>
      <c r="F34" s="144" t="s">
        <v>1165</v>
      </c>
      <c r="G34" s="144">
        <v>0</v>
      </c>
      <c r="I34" s="144">
        <v>0</v>
      </c>
      <c r="J34" s="144">
        <v>0</v>
      </c>
      <c r="M34" s="144">
        <f t="shared" si="4"/>
        <v>1</v>
      </c>
      <c r="N34" s="144">
        <f t="shared" si="5"/>
        <v>100</v>
      </c>
      <c r="O34" s="144">
        <v>1003</v>
      </c>
      <c r="P34" s="144" t="str">
        <f>IF(O34="","",VLOOKUP(O34,'#材料大全'!A:B,2,FALSE))</f>
        <v>魔晶</v>
      </c>
      <c r="Q34" s="144">
        <v>200</v>
      </c>
      <c r="R34" s="144">
        <v>200</v>
      </c>
      <c r="S34" s="144">
        <v>100</v>
      </c>
      <c r="U34" s="144" t="str">
        <f>IF(T34="","",VLOOKUP(T34,'#材料大全'!A:B,2,FALSE))</f>
        <v/>
      </c>
      <c r="Z34" s="144" t="str">
        <f>IF(Y34="","",VLOOKUP(Y34,'#材料大全'!A:B,2,FALSE))</f>
        <v/>
      </c>
      <c r="AE34" s="144" t="str">
        <f>IF(AD34="","",VLOOKUP(AD34,'#材料大全'!A:B,2,FALSE))</f>
        <v/>
      </c>
    </row>
    <row r="35" spans="1:34">
      <c r="A35" s="144">
        <v>31012</v>
      </c>
      <c r="B35" s="143" t="s">
        <v>48</v>
      </c>
      <c r="C35" s="144" t="s">
        <v>1895</v>
      </c>
      <c r="D35" s="144">
        <v>4</v>
      </c>
      <c r="F35" s="144" t="s">
        <v>1166</v>
      </c>
      <c r="G35" s="144">
        <v>0</v>
      </c>
      <c r="I35" s="144">
        <v>0</v>
      </c>
      <c r="J35" s="144">
        <v>0</v>
      </c>
      <c r="M35" s="144">
        <f t="shared" si="4"/>
        <v>1</v>
      </c>
      <c r="N35" s="144">
        <f t="shared" si="5"/>
        <v>100</v>
      </c>
      <c r="O35" s="144">
        <v>1003</v>
      </c>
      <c r="P35" s="144" t="str">
        <f>IF(O35="","",VLOOKUP(O35,'#材料大全'!A:B,2,FALSE))</f>
        <v>魔晶</v>
      </c>
      <c r="Q35" s="144">
        <v>1000</v>
      </c>
      <c r="R35" s="144">
        <v>1000</v>
      </c>
      <c r="S35" s="144">
        <v>100</v>
      </c>
      <c r="U35" s="144" t="str">
        <f>IF(T35="","",VLOOKUP(T35,'#材料大全'!A:B,2,FALSE))</f>
        <v/>
      </c>
      <c r="Z35" s="144" t="str">
        <f>IF(Y35="","",VLOOKUP(Y35,'#材料大全'!A:B,2,FALSE))</f>
        <v/>
      </c>
      <c r="AE35" s="144" t="str">
        <f>IF(AD35="","",VLOOKUP(AD35,'#材料大全'!A:B,2,FALSE))</f>
        <v/>
      </c>
    </row>
    <row r="36" spans="1:34">
      <c r="A36" s="144">
        <v>31013</v>
      </c>
      <c r="B36" s="143" t="s">
        <v>1142</v>
      </c>
      <c r="C36" s="144" t="s">
        <v>1896</v>
      </c>
      <c r="D36" s="144">
        <v>3</v>
      </c>
      <c r="F36" s="144" t="s">
        <v>1161</v>
      </c>
      <c r="G36" s="144">
        <v>0</v>
      </c>
      <c r="I36" s="144">
        <v>0</v>
      </c>
      <c r="J36" s="144">
        <v>0</v>
      </c>
      <c r="M36" s="144">
        <f t="shared" si="4"/>
        <v>1</v>
      </c>
      <c r="N36" s="144">
        <f t="shared" si="5"/>
        <v>100</v>
      </c>
      <c r="O36" s="144">
        <v>1005</v>
      </c>
      <c r="P36" s="144" t="str">
        <f>IF(O36="","",VLOOKUP(O36,'#材料大全'!A:B,2,FALSE))</f>
        <v>荣誉</v>
      </c>
      <c r="Q36" s="144">
        <v>100</v>
      </c>
      <c r="R36" s="144">
        <v>100</v>
      </c>
      <c r="S36" s="144">
        <v>100</v>
      </c>
      <c r="U36" s="144" t="str">
        <f>IF(T36="","",VLOOKUP(T36,'#材料大全'!A:B,2,FALSE))</f>
        <v/>
      </c>
      <c r="Z36" s="144" t="str">
        <f>IF(Y36="","",VLOOKUP(Y36,'#材料大全'!A:B,2,FALSE))</f>
        <v/>
      </c>
      <c r="AE36" s="144" t="str">
        <f>IF(AD36="","",VLOOKUP(AD36,'#材料大全'!A:B,2,FALSE))</f>
        <v/>
      </c>
    </row>
    <row r="37" spans="1:34">
      <c r="A37" s="144">
        <v>31014</v>
      </c>
      <c r="B37" s="143" t="s">
        <v>1143</v>
      </c>
      <c r="C37" s="144" t="s">
        <v>1897</v>
      </c>
      <c r="D37" s="144">
        <v>4</v>
      </c>
      <c r="F37" s="144" t="s">
        <v>1164</v>
      </c>
      <c r="G37" s="144">
        <v>0</v>
      </c>
      <c r="I37" s="144">
        <v>0</v>
      </c>
      <c r="J37" s="144">
        <v>0</v>
      </c>
      <c r="M37" s="144">
        <f t="shared" si="4"/>
        <v>1</v>
      </c>
      <c r="N37" s="144">
        <f t="shared" si="5"/>
        <v>100</v>
      </c>
      <c r="O37" s="144">
        <v>1005</v>
      </c>
      <c r="P37" s="144" t="str">
        <f>IF(O37="","",VLOOKUP(O37,'#材料大全'!A:B,2,FALSE))</f>
        <v>荣誉</v>
      </c>
      <c r="Q37" s="144">
        <v>500</v>
      </c>
      <c r="R37" s="144">
        <v>500</v>
      </c>
      <c r="S37" s="144">
        <v>100</v>
      </c>
      <c r="U37" s="144" t="str">
        <f>IF(T37="","",VLOOKUP(T37,'#材料大全'!A:B,2,FALSE))</f>
        <v/>
      </c>
      <c r="Z37" s="144" t="str">
        <f>IF(Y37="","",VLOOKUP(Y37,'#材料大全'!A:B,2,FALSE))</f>
        <v/>
      </c>
      <c r="AE37" s="144" t="str">
        <f>IF(AD37="","",VLOOKUP(AD37,'#材料大全'!A:B,2,FALSE))</f>
        <v/>
      </c>
    </row>
    <row r="38" spans="1:34" s="218" customFormat="1">
      <c r="A38" s="214">
        <v>31015</v>
      </c>
      <c r="B38" s="218" t="s">
        <v>1144</v>
      </c>
      <c r="C38" s="214" t="s">
        <v>1898</v>
      </c>
      <c r="D38" s="214">
        <v>3</v>
      </c>
      <c r="E38" s="214"/>
      <c r="F38" s="214" t="s">
        <v>1162</v>
      </c>
      <c r="G38" s="214">
        <v>0</v>
      </c>
      <c r="H38" s="214"/>
      <c r="I38" s="214">
        <v>0</v>
      </c>
      <c r="J38" s="214">
        <v>0</v>
      </c>
      <c r="K38" s="214"/>
      <c r="L38" s="214"/>
      <c r="M38" s="214">
        <f t="shared" si="4"/>
        <v>1</v>
      </c>
      <c r="N38" s="214">
        <f t="shared" si="5"/>
        <v>100</v>
      </c>
      <c r="O38" s="214">
        <v>1004</v>
      </c>
      <c r="P38" s="214" t="str">
        <f>IF(O38="","",VLOOKUP(O38,'#材料大全'!A:B,2,FALSE))</f>
        <v>斗币</v>
      </c>
      <c r="Q38" s="214">
        <v>20</v>
      </c>
      <c r="R38" s="214">
        <v>20</v>
      </c>
      <c r="S38" s="214">
        <v>100</v>
      </c>
      <c r="T38" s="214"/>
      <c r="U38" s="214" t="str">
        <f>IF(T38="","",VLOOKUP(T38,'#材料大全'!A:B,2,FALSE))</f>
        <v/>
      </c>
      <c r="V38" s="214"/>
      <c r="W38" s="214"/>
      <c r="X38" s="214"/>
      <c r="Y38" s="214"/>
      <c r="Z38" s="214" t="str">
        <f>IF(Y38="","",VLOOKUP(Y38,'#材料大全'!A:B,2,FALSE))</f>
        <v/>
      </c>
      <c r="AA38" s="214"/>
      <c r="AB38" s="214"/>
      <c r="AC38" s="214"/>
      <c r="AD38" s="214"/>
      <c r="AE38" s="214" t="str">
        <f>IF(AD38="","",VLOOKUP(AD38,'#材料大全'!A:B,2,FALSE))</f>
        <v/>
      </c>
      <c r="AF38" s="214"/>
      <c r="AG38" s="214"/>
      <c r="AH38" s="214"/>
    </row>
    <row r="39" spans="1:34" s="218" customFormat="1">
      <c r="A39" s="214">
        <v>31016</v>
      </c>
      <c r="B39" s="218" t="s">
        <v>1145</v>
      </c>
      <c r="C39" s="214" t="s">
        <v>1899</v>
      </c>
      <c r="D39" s="214">
        <v>4</v>
      </c>
      <c r="E39" s="214"/>
      <c r="F39" s="214" t="s">
        <v>1163</v>
      </c>
      <c r="G39" s="214">
        <v>0</v>
      </c>
      <c r="H39" s="214"/>
      <c r="I39" s="214">
        <v>0</v>
      </c>
      <c r="J39" s="214">
        <v>0</v>
      </c>
      <c r="K39" s="214"/>
      <c r="L39" s="214"/>
      <c r="M39" s="214">
        <f t="shared" si="4"/>
        <v>1</v>
      </c>
      <c r="N39" s="214">
        <f t="shared" si="5"/>
        <v>100</v>
      </c>
      <c r="O39" s="214">
        <v>1004</v>
      </c>
      <c r="P39" s="214" t="str">
        <f>IF(O39="","",VLOOKUP(O39,'#材料大全'!A:B,2,FALSE))</f>
        <v>斗币</v>
      </c>
      <c r="Q39" s="214">
        <v>100</v>
      </c>
      <c r="R39" s="214">
        <v>100</v>
      </c>
      <c r="S39" s="214">
        <v>100</v>
      </c>
      <c r="T39" s="214"/>
      <c r="U39" s="214" t="str">
        <f>IF(T39="","",VLOOKUP(T39,'#材料大全'!A:B,2,FALSE))</f>
        <v/>
      </c>
      <c r="V39" s="214"/>
      <c r="W39" s="214"/>
      <c r="X39" s="214"/>
      <c r="Y39" s="214"/>
      <c r="Z39" s="214" t="str">
        <f>IF(Y39="","",VLOOKUP(Y39,'#材料大全'!A:B,2,FALSE))</f>
        <v/>
      </c>
      <c r="AA39" s="214"/>
      <c r="AB39" s="214"/>
      <c r="AC39" s="214"/>
      <c r="AD39" s="214"/>
      <c r="AE39" s="214" t="str">
        <f>IF(AD39="","",VLOOKUP(AD39,'#材料大全'!A:B,2,FALSE))</f>
        <v/>
      </c>
      <c r="AF39" s="214"/>
      <c r="AG39" s="214"/>
      <c r="AH39" s="214"/>
    </row>
    <row r="40" spans="1:34" s="217" customFormat="1">
      <c r="A40" s="214">
        <v>31019</v>
      </c>
      <c r="B40" s="218" t="s">
        <v>50</v>
      </c>
      <c r="C40" s="216" t="s">
        <v>1900</v>
      </c>
      <c r="D40" s="216">
        <v>3</v>
      </c>
      <c r="E40" s="216"/>
      <c r="F40" s="216" t="s">
        <v>1158</v>
      </c>
      <c r="G40" s="216">
        <v>0</v>
      </c>
      <c r="H40" s="216"/>
      <c r="I40" s="216">
        <v>0</v>
      </c>
      <c r="J40" s="216">
        <v>0</v>
      </c>
      <c r="K40" s="216"/>
      <c r="L40" s="216"/>
      <c r="M40" s="216">
        <f t="shared" si="4"/>
        <v>1</v>
      </c>
      <c r="N40" s="216">
        <f t="shared" si="5"/>
        <v>100</v>
      </c>
      <c r="O40" s="216">
        <v>24001</v>
      </c>
      <c r="P40" s="216" t="str">
        <f>IF(O40="","",VLOOKUP(O40,'#材料大全'!A:B,2,FALSE))</f>
        <v>魔化之鳞</v>
      </c>
      <c r="Q40" s="216">
        <v>100</v>
      </c>
      <c r="R40" s="216">
        <v>100</v>
      </c>
      <c r="S40" s="216">
        <v>100</v>
      </c>
      <c r="T40" s="216"/>
      <c r="U40" s="216" t="str">
        <f>IF(T40="","",VLOOKUP(T40,'#材料大全'!A:B,2,FALSE))</f>
        <v/>
      </c>
      <c r="V40" s="216"/>
      <c r="W40" s="216"/>
      <c r="X40" s="216"/>
      <c r="Y40" s="216"/>
      <c r="Z40" s="216" t="str">
        <f>IF(Y40="","",VLOOKUP(Y40,'#材料大全'!A:B,2,FALSE))</f>
        <v/>
      </c>
      <c r="AA40" s="216"/>
      <c r="AB40" s="216"/>
      <c r="AC40" s="216"/>
      <c r="AD40" s="216"/>
      <c r="AE40" s="216" t="str">
        <f>IF(AD40="","",VLOOKUP(AD40,'#材料大全'!A:B,2,FALSE))</f>
        <v/>
      </c>
      <c r="AF40" s="216"/>
      <c r="AG40" s="216"/>
      <c r="AH40" s="216"/>
    </row>
    <row r="41" spans="1:34" s="217" customFormat="1">
      <c r="A41" s="214">
        <v>31020</v>
      </c>
      <c r="B41" s="217" t="s">
        <v>51</v>
      </c>
      <c r="C41" s="216" t="s">
        <v>1901</v>
      </c>
      <c r="D41" s="216">
        <v>4</v>
      </c>
      <c r="E41" s="216"/>
      <c r="F41" s="216" t="s">
        <v>1159</v>
      </c>
      <c r="G41" s="216">
        <v>0</v>
      </c>
      <c r="H41" s="216"/>
      <c r="I41" s="216">
        <v>0</v>
      </c>
      <c r="J41" s="216">
        <v>0</v>
      </c>
      <c r="K41" s="216"/>
      <c r="L41" s="216"/>
      <c r="M41" s="216">
        <f t="shared" si="4"/>
        <v>1</v>
      </c>
      <c r="N41" s="216">
        <f t="shared" si="5"/>
        <v>100</v>
      </c>
      <c r="O41" s="216">
        <v>24002</v>
      </c>
      <c r="P41" s="216" t="str">
        <f>IF(O41="","",VLOOKUP(O41,'#材料大全'!A:B,2,FALSE))</f>
        <v>狂暴结晶</v>
      </c>
      <c r="Q41" s="216">
        <v>100</v>
      </c>
      <c r="R41" s="216">
        <v>100</v>
      </c>
      <c r="S41" s="216">
        <v>100</v>
      </c>
      <c r="T41" s="216"/>
      <c r="U41" s="216" t="str">
        <f>IF(T41="","",VLOOKUP(T41,'#材料大全'!A:B,2,FALSE))</f>
        <v/>
      </c>
      <c r="V41" s="216"/>
      <c r="W41" s="216"/>
      <c r="X41" s="216"/>
      <c r="Y41" s="216"/>
      <c r="Z41" s="216" t="str">
        <f>IF(Y41="","",VLOOKUP(Y41,'#材料大全'!A:B,2,FALSE))</f>
        <v/>
      </c>
      <c r="AA41" s="216"/>
      <c r="AB41" s="216"/>
      <c r="AC41" s="216"/>
      <c r="AD41" s="216"/>
      <c r="AE41" s="216" t="str">
        <f>IF(AD41="","",VLOOKUP(AD41,'#材料大全'!A:B,2,FALSE))</f>
        <v/>
      </c>
      <c r="AF41" s="216"/>
      <c r="AG41" s="216"/>
      <c r="AH41" s="216"/>
    </row>
    <row r="42" spans="1:34" s="217" customFormat="1">
      <c r="A42" s="214">
        <v>31021</v>
      </c>
      <c r="B42" s="217" t="s">
        <v>52</v>
      </c>
      <c r="C42" s="216" t="s">
        <v>1902</v>
      </c>
      <c r="D42" s="216">
        <v>5</v>
      </c>
      <c r="E42" s="216"/>
      <c r="F42" s="216" t="s">
        <v>1160</v>
      </c>
      <c r="G42" s="216">
        <v>0</v>
      </c>
      <c r="H42" s="216"/>
      <c r="I42" s="216">
        <v>0</v>
      </c>
      <c r="J42" s="216">
        <v>0</v>
      </c>
      <c r="K42" s="216"/>
      <c r="L42" s="216"/>
      <c r="M42" s="216">
        <f t="shared" si="4"/>
        <v>1</v>
      </c>
      <c r="N42" s="216">
        <f t="shared" si="5"/>
        <v>100</v>
      </c>
      <c r="O42" s="216">
        <v>24003</v>
      </c>
      <c r="P42" s="216" t="str">
        <f>IF(O42="","",VLOOKUP(O42,'#材料大全'!A:B,2,FALSE))</f>
        <v>旋风之眼</v>
      </c>
      <c r="Q42" s="216">
        <v>100</v>
      </c>
      <c r="R42" s="216">
        <v>100</v>
      </c>
      <c r="S42" s="216">
        <v>100</v>
      </c>
      <c r="T42" s="216"/>
      <c r="U42" s="216" t="str">
        <f>IF(T42="","",VLOOKUP(T42,'#材料大全'!A:B,2,FALSE))</f>
        <v/>
      </c>
      <c r="V42" s="216"/>
      <c r="W42" s="216"/>
      <c r="X42" s="216"/>
      <c r="Y42" s="216"/>
      <c r="Z42" s="216" t="str">
        <f>IF(Y42="","",VLOOKUP(Y42,'#材料大全'!A:B,2,FALSE))</f>
        <v/>
      </c>
      <c r="AA42" s="216"/>
      <c r="AB42" s="216"/>
      <c r="AC42" s="216"/>
      <c r="AD42" s="216"/>
      <c r="AE42" s="216" t="str">
        <f>IF(AD42="","",VLOOKUP(AD42,'#材料大全'!A:B,2,FALSE))</f>
        <v/>
      </c>
      <c r="AF42" s="216"/>
      <c r="AG42" s="216"/>
      <c r="AH42" s="216"/>
    </row>
    <row r="43" spans="1:34" s="217" customFormat="1">
      <c r="A43" s="214">
        <v>31022</v>
      </c>
      <c r="B43" s="217" t="s">
        <v>53</v>
      </c>
      <c r="C43" s="216" t="s">
        <v>1853</v>
      </c>
      <c r="D43" s="216">
        <v>6</v>
      </c>
      <c r="E43" s="216"/>
      <c r="F43" s="216" t="s">
        <v>1925</v>
      </c>
      <c r="G43" s="216">
        <v>0</v>
      </c>
      <c r="H43" s="216"/>
      <c r="I43" s="216">
        <v>0</v>
      </c>
      <c r="J43" s="216">
        <v>0</v>
      </c>
      <c r="K43" s="216"/>
      <c r="L43" s="216"/>
      <c r="M43" s="216">
        <f t="shared" si="4"/>
        <v>1</v>
      </c>
      <c r="N43" s="216">
        <f t="shared" si="5"/>
        <v>100</v>
      </c>
      <c r="O43" s="216">
        <v>24004</v>
      </c>
      <c r="P43" s="216" t="str">
        <f>IF(O43="","",VLOOKUP(O43,'#材料大全'!A:B,2,FALSE))</f>
        <v>虚空之光</v>
      </c>
      <c r="Q43" s="216">
        <v>100</v>
      </c>
      <c r="R43" s="216">
        <v>100</v>
      </c>
      <c r="S43" s="216">
        <v>100</v>
      </c>
      <c r="T43" s="216"/>
      <c r="U43" s="216" t="str">
        <f>IF(T43="","",VLOOKUP(T43,'#材料大全'!A:B,2,FALSE))</f>
        <v/>
      </c>
      <c r="V43" s="216"/>
      <c r="W43" s="216"/>
      <c r="X43" s="216"/>
      <c r="Y43" s="216"/>
      <c r="Z43" s="216" t="str">
        <f>IF(Y43="","",VLOOKUP(Y43,'#材料大全'!A:B,2,FALSE))</f>
        <v/>
      </c>
      <c r="AA43" s="216"/>
      <c r="AB43" s="216"/>
      <c r="AC43" s="216"/>
      <c r="AD43" s="216"/>
      <c r="AE43" s="216" t="str">
        <f>IF(AD43="","",VLOOKUP(AD43,'#材料大全'!A:B,2,FALSE))</f>
        <v/>
      </c>
      <c r="AF43" s="216"/>
      <c r="AG43" s="216"/>
      <c r="AH43" s="216"/>
    </row>
    <row r="44" spans="1:34">
      <c r="A44" s="144">
        <v>31023</v>
      </c>
      <c r="B44" s="205" t="s">
        <v>5401</v>
      </c>
      <c r="C44" s="144" t="s">
        <v>4516</v>
      </c>
      <c r="D44" s="144">
        <v>5</v>
      </c>
      <c r="F44" s="144" t="s">
        <v>4513</v>
      </c>
      <c r="G44" s="144">
        <v>0</v>
      </c>
      <c r="I44" s="144">
        <v>0</v>
      </c>
      <c r="J44" s="144">
        <v>0</v>
      </c>
      <c r="M44" s="144">
        <f t="shared" ref="M44" si="6">IF(O44="",0,1)+IF(T44="",0,1)+IF(Y44="",0,1)+IF(AD44="",0,1)</f>
        <v>1</v>
      </c>
      <c r="N44" s="144">
        <f t="shared" ref="N44" si="7">SUM(S44+X44+AC44+AH44)</f>
        <v>100</v>
      </c>
      <c r="O44" s="148">
        <v>1010</v>
      </c>
      <c r="P44" s="144" t="str">
        <f>IF(O44="","",VLOOKUP(O44,'#材料大全'!A:B,2,FALSE))</f>
        <v>主角经验</v>
      </c>
      <c r="Q44" s="144">
        <v>10000</v>
      </c>
      <c r="R44" s="144">
        <v>10000</v>
      </c>
      <c r="S44" s="144">
        <v>100</v>
      </c>
      <c r="Z44" s="144" t="str">
        <f>IF(Y44="","",VLOOKUP(Y44,'#材料大全'!A:B,2,FALSE))</f>
        <v/>
      </c>
      <c r="AE44" s="144" t="str">
        <f>IF(AD44="","",VLOOKUP(AD44,'#材料大全'!A:B,2,FALSE))</f>
        <v/>
      </c>
    </row>
    <row r="45" spans="1:34">
      <c r="A45" s="146">
        <v>31024</v>
      </c>
      <c r="B45" s="143" t="s">
        <v>5294</v>
      </c>
      <c r="C45" s="144" t="s">
        <v>1878</v>
      </c>
      <c r="D45" s="144">
        <v>3</v>
      </c>
      <c r="F45" s="144" t="s">
        <v>5297</v>
      </c>
      <c r="G45" s="144">
        <v>0</v>
      </c>
      <c r="I45" s="144">
        <v>0</v>
      </c>
      <c r="J45" s="144">
        <v>10</v>
      </c>
      <c r="M45" s="144">
        <f t="shared" ref="M45:M47" si="8">IF(O45="",0,1)+IF(T45="",0,1)+IF(Y45="",0,1)+IF(AD45="",0,1)</f>
        <v>4</v>
      </c>
      <c r="N45" s="144">
        <f t="shared" ref="N45:N47" si="9">SUM(S45+X45+AC45+AH45)</f>
        <v>1000</v>
      </c>
      <c r="O45" s="148">
        <v>24104</v>
      </c>
      <c r="P45" s="144" t="str">
        <f>IF(O45="","",VLOOKUP(O45,'#材料大全'!A:B,2,FALSE))</f>
        <v>神话技能石</v>
      </c>
      <c r="Q45" s="144">
        <v>1</v>
      </c>
      <c r="R45" s="144">
        <v>1</v>
      </c>
      <c r="S45" s="144">
        <v>4</v>
      </c>
      <c r="T45" s="144">
        <v>24103</v>
      </c>
      <c r="U45" s="144" t="str">
        <f>IF(T45="","",VLOOKUP(T45,'#材料大全'!A:B,2,FALSE))</f>
        <v>传说技能石</v>
      </c>
      <c r="V45" s="144">
        <v>1</v>
      </c>
      <c r="W45" s="144">
        <v>1</v>
      </c>
      <c r="X45" s="144">
        <v>50</v>
      </c>
      <c r="Y45" s="144">
        <v>24102</v>
      </c>
      <c r="Z45" s="144" t="str">
        <f>IF(Y45="","",VLOOKUP(Y45,'#材料大全'!A:B,2,FALSE))</f>
        <v>史诗技能石</v>
      </c>
      <c r="AA45" s="144">
        <v>1</v>
      </c>
      <c r="AB45" s="144">
        <v>1</v>
      </c>
      <c r="AC45" s="144">
        <v>446</v>
      </c>
      <c r="AD45" s="144">
        <v>24101</v>
      </c>
      <c r="AE45" s="144" t="str">
        <f>IF(AD45="","",VLOOKUP(AD45,'#材料大全'!A:B,2,FALSE))</f>
        <v>普通技能石</v>
      </c>
      <c r="AF45" s="144">
        <v>1</v>
      </c>
      <c r="AG45" s="144">
        <v>1</v>
      </c>
      <c r="AH45" s="144">
        <v>500</v>
      </c>
    </row>
    <row r="46" spans="1:34">
      <c r="A46" s="146">
        <v>31025</v>
      </c>
      <c r="B46" s="143" t="s">
        <v>5295</v>
      </c>
      <c r="C46" s="144" t="s">
        <v>1878</v>
      </c>
      <c r="D46" s="144">
        <v>4</v>
      </c>
      <c r="F46" s="144" t="s">
        <v>6305</v>
      </c>
      <c r="G46" s="144">
        <v>0</v>
      </c>
      <c r="I46" s="144">
        <v>0</v>
      </c>
      <c r="J46" s="144">
        <v>4</v>
      </c>
      <c r="M46" s="144">
        <f t="shared" si="8"/>
        <v>3</v>
      </c>
      <c r="N46" s="144">
        <f t="shared" si="9"/>
        <v>400</v>
      </c>
      <c r="O46" s="148">
        <v>24104</v>
      </c>
      <c r="P46" s="144" t="str">
        <f>IF(O46="","",VLOOKUP(O46,'#材料大全'!A:B,2,FALSE))</f>
        <v>神话技能石</v>
      </c>
      <c r="Q46" s="144">
        <v>1</v>
      </c>
      <c r="R46" s="144">
        <v>1</v>
      </c>
      <c r="S46" s="144">
        <v>10</v>
      </c>
      <c r="T46" s="144">
        <v>24103</v>
      </c>
      <c r="U46" s="144" t="str">
        <f>IF(T46="","",VLOOKUP(T46,'#材料大全'!A:B,2,FALSE))</f>
        <v>传说技能石</v>
      </c>
      <c r="V46" s="144">
        <v>1</v>
      </c>
      <c r="W46" s="144">
        <v>1</v>
      </c>
      <c r="X46" s="144">
        <v>90</v>
      </c>
      <c r="Y46" s="144">
        <v>24102</v>
      </c>
      <c r="Z46" s="144" t="str">
        <f>IF(Y46="","",VLOOKUP(Y46,'#材料大全'!A:B,2,FALSE))</f>
        <v>史诗技能石</v>
      </c>
      <c r="AA46" s="144">
        <v>1</v>
      </c>
      <c r="AB46" s="144">
        <v>1</v>
      </c>
      <c r="AC46" s="144">
        <v>300</v>
      </c>
      <c r="AE46" s="144" t="str">
        <f>IF(AD46="","",VLOOKUP(AD46,'#材料大全'!A:B,2,FALSE))</f>
        <v/>
      </c>
    </row>
    <row r="47" spans="1:34">
      <c r="A47" s="146">
        <v>31026</v>
      </c>
      <c r="B47" s="143" t="s">
        <v>5296</v>
      </c>
      <c r="C47" s="144" t="s">
        <v>1878</v>
      </c>
      <c r="D47" s="144">
        <v>5</v>
      </c>
      <c r="F47" s="144" t="s">
        <v>5298</v>
      </c>
      <c r="G47" s="144">
        <v>0</v>
      </c>
      <c r="I47" s="144">
        <v>0</v>
      </c>
      <c r="J47" s="144">
        <v>2</v>
      </c>
      <c r="M47" s="144">
        <f t="shared" si="8"/>
        <v>2</v>
      </c>
      <c r="N47" s="144">
        <f t="shared" si="9"/>
        <v>100</v>
      </c>
      <c r="O47" s="148">
        <v>24104</v>
      </c>
      <c r="P47" s="144" t="str">
        <f>IF(O47="","",VLOOKUP(O47,'#材料大全'!A:B,2,FALSE))</f>
        <v>神话技能石</v>
      </c>
      <c r="Q47" s="144">
        <v>1</v>
      </c>
      <c r="R47" s="144">
        <v>1</v>
      </c>
      <c r="S47" s="144">
        <v>15</v>
      </c>
      <c r="T47" s="144">
        <v>24103</v>
      </c>
      <c r="U47" s="144" t="str">
        <f>IF(T47="","",VLOOKUP(T47,'#材料大全'!A:B,2,FALSE))</f>
        <v>传说技能石</v>
      </c>
      <c r="V47" s="144">
        <v>1</v>
      </c>
      <c r="W47" s="144">
        <v>1</v>
      </c>
      <c r="X47" s="144">
        <v>85</v>
      </c>
      <c r="Z47" s="144" t="str">
        <f>IF(Y47="","",VLOOKUP(Y47,'#材料大全'!A:B,2,FALSE))</f>
        <v/>
      </c>
      <c r="AE47" s="144" t="str">
        <f>IF(AD47="","",VLOOKUP(AD47,'#材料大全'!A:B,2,FALSE))</f>
        <v/>
      </c>
    </row>
    <row r="48" spans="1:34">
      <c r="A48" s="144">
        <v>31027</v>
      </c>
      <c r="B48" s="143" t="s">
        <v>5381</v>
      </c>
      <c r="C48" s="144" t="s">
        <v>5384</v>
      </c>
      <c r="D48" s="144">
        <v>6</v>
      </c>
      <c r="F48" s="144" t="s">
        <v>5385</v>
      </c>
      <c r="G48" s="144">
        <v>0</v>
      </c>
      <c r="I48" s="144">
        <v>0</v>
      </c>
      <c r="J48" s="144">
        <v>0</v>
      </c>
      <c r="M48" s="144">
        <f t="shared" ref="M48:M50" si="10">IF(O48="",0,1)+IF(T48="",0,1)+IF(Y48="",0,1)+IF(AD48="",0,1)</f>
        <v>2</v>
      </c>
      <c r="N48" s="144">
        <f t="shared" ref="N48:N50" si="11">SUM(S48+X48+AC48+AH48)</f>
        <v>440</v>
      </c>
      <c r="O48" s="148">
        <v>31028</v>
      </c>
      <c r="P48" s="144" t="str">
        <f>IF(O48="","",VLOOKUP(O48,'#材料大全'!A:B,2,FALSE))</f>
        <v>出师大礼包1</v>
      </c>
      <c r="Q48" s="144">
        <v>1</v>
      </c>
      <c r="R48" s="144">
        <v>1</v>
      </c>
      <c r="S48" s="144">
        <v>350</v>
      </c>
      <c r="T48" s="144">
        <v>31029</v>
      </c>
      <c r="U48" s="144" t="str">
        <f>IF(T48="","",VLOOKUP(T48,'#材料大全'!A:B,2,FALSE))</f>
        <v>出师大礼包2</v>
      </c>
      <c r="V48" s="144">
        <v>1</v>
      </c>
      <c r="W48" s="144">
        <v>1</v>
      </c>
      <c r="X48" s="144">
        <v>90</v>
      </c>
      <c r="Z48" s="144" t="str">
        <f>IF(Y48="","",VLOOKUP(Y48,'#材料大全'!A:B,2,FALSE))</f>
        <v/>
      </c>
      <c r="AE48" s="144" t="str">
        <f>IF(AD48="","",VLOOKUP(AD48,'#材料大全'!A:B,2,FALSE))</f>
        <v/>
      </c>
    </row>
    <row r="49" spans="1:34">
      <c r="A49" s="146">
        <v>31028</v>
      </c>
      <c r="B49" s="143" t="s">
        <v>5382</v>
      </c>
      <c r="C49" s="144" t="s">
        <v>5384</v>
      </c>
      <c r="D49" s="144">
        <v>6</v>
      </c>
      <c r="F49" s="144" t="s">
        <v>125</v>
      </c>
      <c r="G49" s="144">
        <v>1</v>
      </c>
      <c r="I49" s="144">
        <v>0</v>
      </c>
      <c r="J49" s="144">
        <v>0</v>
      </c>
      <c r="M49" s="144">
        <f t="shared" si="10"/>
        <v>4</v>
      </c>
      <c r="N49" s="144">
        <f t="shared" si="11"/>
        <v>350</v>
      </c>
      <c r="O49" s="148">
        <v>1002</v>
      </c>
      <c r="P49" s="144" t="str">
        <f>IF(O49="","",VLOOKUP(O49,'#材料大全'!A:B,2,FALSE))</f>
        <v>钻石</v>
      </c>
      <c r="Q49" s="144">
        <v>150</v>
      </c>
      <c r="R49" s="144">
        <v>150</v>
      </c>
      <c r="S49" s="144">
        <v>50</v>
      </c>
      <c r="T49" s="144">
        <v>28201</v>
      </c>
      <c r="U49" s="144" t="str">
        <f>IF(T49="","",VLOOKUP(T49,'#材料大全'!A:B,2,FALSE))</f>
        <v>深渊票</v>
      </c>
      <c r="V49" s="144">
        <v>66</v>
      </c>
      <c r="W49" s="144">
        <v>66</v>
      </c>
      <c r="X49" s="144">
        <v>100</v>
      </c>
      <c r="Y49" s="144">
        <v>1005</v>
      </c>
      <c r="Z49" s="144" t="str">
        <f>IF(Y49="","",VLOOKUP(Y49,'#材料大全'!A:B,2,FALSE))</f>
        <v>荣誉</v>
      </c>
      <c r="AA49" s="144">
        <v>1000</v>
      </c>
      <c r="AB49" s="144">
        <v>1000</v>
      </c>
      <c r="AC49" s="144">
        <v>100</v>
      </c>
      <c r="AD49" s="144">
        <v>1003</v>
      </c>
      <c r="AE49" s="144" t="str">
        <f>IF(AD49="","",VLOOKUP(AD49,'#材料大全'!A:B,2,FALSE))</f>
        <v>魔晶</v>
      </c>
      <c r="AF49" s="144">
        <v>1500</v>
      </c>
      <c r="AG49" s="144">
        <v>1500</v>
      </c>
      <c r="AH49" s="144">
        <v>100</v>
      </c>
    </row>
    <row r="50" spans="1:34">
      <c r="A50" s="146">
        <v>31029</v>
      </c>
      <c r="B50" s="143" t="s">
        <v>5383</v>
      </c>
      <c r="C50" s="144" t="s">
        <v>1883</v>
      </c>
      <c r="D50" s="144">
        <v>6</v>
      </c>
      <c r="F50" s="144" t="s">
        <v>125</v>
      </c>
      <c r="G50" s="144">
        <v>1</v>
      </c>
      <c r="I50" s="144">
        <v>0</v>
      </c>
      <c r="J50" s="144">
        <v>0</v>
      </c>
      <c r="M50" s="144">
        <f t="shared" si="10"/>
        <v>4</v>
      </c>
      <c r="N50" s="144">
        <f t="shared" si="11"/>
        <v>90</v>
      </c>
      <c r="O50" s="148">
        <v>24102</v>
      </c>
      <c r="P50" s="144" t="str">
        <f>IF(O50="","",VLOOKUP(O50,'#材料大全'!A:B,2,FALSE))</f>
        <v>史诗技能石</v>
      </c>
      <c r="Q50" s="144">
        <v>10</v>
      </c>
      <c r="R50" s="144">
        <v>10</v>
      </c>
      <c r="S50" s="144">
        <v>10</v>
      </c>
      <c r="T50" s="144">
        <v>24103</v>
      </c>
      <c r="U50" s="144" t="str">
        <f>IF(T50="","",VLOOKUP(T50,'#材料大全'!A:B,2,FALSE))</f>
        <v>传说技能石</v>
      </c>
      <c r="V50" s="144">
        <v>5</v>
      </c>
      <c r="W50" s="144">
        <v>5</v>
      </c>
      <c r="X50" s="144">
        <v>10</v>
      </c>
      <c r="Y50" s="144">
        <v>24104</v>
      </c>
      <c r="Z50" s="144" t="str">
        <f>IF(Y50="","",VLOOKUP(Y50,'#材料大全'!A:B,2,FALSE))</f>
        <v>神话技能石</v>
      </c>
      <c r="AA50" s="144">
        <v>1</v>
      </c>
      <c r="AB50" s="144">
        <v>1</v>
      </c>
      <c r="AC50" s="144">
        <v>20</v>
      </c>
      <c r="AD50" s="144">
        <v>35201</v>
      </c>
      <c r="AE50" s="144" t="str">
        <f>IF(AD50="","",VLOOKUP(AD50,'#材料大全'!A:B,2,FALSE))</f>
        <v>白羊座宝箱</v>
      </c>
      <c r="AF50" s="144">
        <v>5</v>
      </c>
      <c r="AG50" s="144">
        <v>5</v>
      </c>
      <c r="AH50" s="144">
        <v>50</v>
      </c>
    </row>
    <row r="51" spans="1:34">
      <c r="A51" s="144">
        <v>31030</v>
      </c>
      <c r="B51" s="143" t="s">
        <v>5399</v>
      </c>
      <c r="C51" s="144" t="s">
        <v>5387</v>
      </c>
      <c r="D51" s="144">
        <v>5</v>
      </c>
      <c r="F51" s="144" t="s">
        <v>5400</v>
      </c>
      <c r="G51" s="144">
        <v>0</v>
      </c>
      <c r="I51" s="144">
        <v>0</v>
      </c>
      <c r="J51" s="144">
        <v>0</v>
      </c>
      <c r="M51" s="144">
        <f t="shared" ref="M51" si="12">IF(O51="",0,1)+IF(T51="",0,1)+IF(Y51="",0,1)+IF(AD51="",0,1)</f>
        <v>4</v>
      </c>
      <c r="N51" s="144">
        <f t="shared" ref="N51" si="13">SUM(S51+X51+AC51+AH51)</f>
        <v>100</v>
      </c>
      <c r="O51" s="148">
        <v>1002</v>
      </c>
      <c r="P51" s="144" t="str">
        <f>IF(O51="","",VLOOKUP(O51,'#材料大全'!A:B,2,FALSE))</f>
        <v>钻石</v>
      </c>
      <c r="Q51" s="144">
        <v>88</v>
      </c>
      <c r="R51" s="144">
        <v>99</v>
      </c>
      <c r="S51" s="144">
        <v>75</v>
      </c>
      <c r="T51" s="144">
        <v>34004</v>
      </c>
      <c r="U51" s="144" t="str">
        <f>IF(T51="","",VLOOKUP(T51,'#材料大全'!A:B,2,FALSE))</f>
        <v>英雄碎片包</v>
      </c>
      <c r="V51" s="144">
        <v>1</v>
      </c>
      <c r="W51" s="144">
        <v>1</v>
      </c>
      <c r="X51" s="144">
        <v>10</v>
      </c>
      <c r="Y51" s="144">
        <v>35305</v>
      </c>
      <c r="Z51" s="144" t="str">
        <f>IF(Y51="","",VLOOKUP(Y51,'#材料大全'!A:B,2,FALSE))</f>
        <v>材料-技能石</v>
      </c>
      <c r="AA51" s="144">
        <v>1</v>
      </c>
      <c r="AB51" s="144">
        <v>1</v>
      </c>
      <c r="AC51" s="144">
        <v>5</v>
      </c>
      <c r="AD51" s="144">
        <v>34101</v>
      </c>
      <c r="AE51" s="144" t="str">
        <f>IF(AD51="","",VLOOKUP(AD51,'#材料大全'!A:B,2,FALSE))</f>
        <v>深渊碎片</v>
      </c>
      <c r="AF51" s="144">
        <v>1</v>
      </c>
      <c r="AG51" s="144">
        <v>1</v>
      </c>
      <c r="AH51" s="144">
        <v>10</v>
      </c>
    </row>
    <row r="52" spans="1:34">
      <c r="A52" s="86">
        <v>31031</v>
      </c>
      <c r="B52" s="201" t="s">
        <v>6561</v>
      </c>
      <c r="C52" s="144" t="s">
        <v>6559</v>
      </c>
      <c r="D52" s="192">
        <v>5</v>
      </c>
      <c r="F52" s="192" t="s">
        <v>6579</v>
      </c>
      <c r="G52" s="144">
        <v>0</v>
      </c>
      <c r="I52" s="144">
        <v>0</v>
      </c>
      <c r="J52" s="144">
        <v>0</v>
      </c>
      <c r="M52" s="144">
        <f t="shared" ref="M52:M53" si="14">IF(O52="",0,1)+IF(T52="",0,1)+IF(Y52="",0,1)+IF(AD52="",0,1)</f>
        <v>3</v>
      </c>
      <c r="N52" s="144">
        <f t="shared" ref="N52:N53" si="15">SUM(S52+X52+AC52+AH52)</f>
        <v>1000</v>
      </c>
      <c r="O52" s="148">
        <v>1009</v>
      </c>
      <c r="P52" s="144" t="str">
        <f>IF(O52="","",VLOOKUP(O52,'#材料大全'!A:B,2,FALSE))</f>
        <v>召唤石</v>
      </c>
      <c r="Q52" s="192">
        <v>8</v>
      </c>
      <c r="R52" s="192">
        <v>8</v>
      </c>
      <c r="S52" s="192">
        <v>900</v>
      </c>
      <c r="T52" s="192">
        <v>1009</v>
      </c>
      <c r="U52" s="144" t="str">
        <f>IF(T52="","",VLOOKUP(T52,'#材料大全'!A:B,2,FALSE))</f>
        <v>召唤石</v>
      </c>
      <c r="V52" s="192">
        <v>28</v>
      </c>
      <c r="W52" s="192">
        <v>28</v>
      </c>
      <c r="X52" s="192">
        <v>99</v>
      </c>
      <c r="Y52" s="192">
        <v>1009</v>
      </c>
      <c r="Z52" s="144" t="str">
        <f>IF(Y52="","",VLOOKUP(Y52,'#材料大全'!A:B,2,FALSE))</f>
        <v>召唤石</v>
      </c>
      <c r="AA52" s="192">
        <v>88</v>
      </c>
      <c r="AB52" s="192">
        <v>88</v>
      </c>
      <c r="AC52" s="192">
        <v>1</v>
      </c>
      <c r="AE52" s="144" t="str">
        <f>IF(AD52="","",VLOOKUP(AD52,'#材料大全'!A:B,2,FALSE))</f>
        <v/>
      </c>
    </row>
    <row r="53" spans="1:34">
      <c r="A53" s="86">
        <v>31032</v>
      </c>
      <c r="B53" s="201" t="s">
        <v>6562</v>
      </c>
      <c r="C53" s="192" t="s">
        <v>6560</v>
      </c>
      <c r="D53" s="192">
        <v>5</v>
      </c>
      <c r="F53" s="192" t="s">
        <v>6578</v>
      </c>
      <c r="G53" s="144">
        <v>0</v>
      </c>
      <c r="I53" s="144">
        <v>0</v>
      </c>
      <c r="J53" s="144">
        <v>0</v>
      </c>
      <c r="M53" s="144">
        <f t="shared" si="14"/>
        <v>2</v>
      </c>
      <c r="N53" s="144">
        <f t="shared" si="15"/>
        <v>100</v>
      </c>
      <c r="O53" s="148">
        <v>1002</v>
      </c>
      <c r="P53" s="144" t="str">
        <f>IF(O53="","",VLOOKUP(O53,'#材料大全'!A:B,2,FALSE))</f>
        <v>钻石</v>
      </c>
      <c r="Q53" s="192">
        <v>188</v>
      </c>
      <c r="R53" s="192">
        <v>188</v>
      </c>
      <c r="S53" s="192">
        <v>90</v>
      </c>
      <c r="T53" s="192">
        <v>1002</v>
      </c>
      <c r="U53" s="144" t="str">
        <f>IF(T53="","",VLOOKUP(T53,'#材料大全'!A:B,2,FALSE))</f>
        <v>钻石</v>
      </c>
      <c r="V53" s="192">
        <v>1888</v>
      </c>
      <c r="W53" s="192">
        <v>1888</v>
      </c>
      <c r="X53" s="192">
        <v>10</v>
      </c>
      <c r="Z53" s="144" t="str">
        <f>IF(Y53="","",VLOOKUP(Y53,'#材料大全'!A:B,2,FALSE))</f>
        <v/>
      </c>
      <c r="AE53" s="144" t="str">
        <f>IF(AD53="","",VLOOKUP(AD53,'#材料大全'!A:B,2,FALSE))</f>
        <v/>
      </c>
    </row>
    <row r="54" spans="1:34">
      <c r="A54" s="86">
        <v>31033</v>
      </c>
      <c r="B54" s="201" t="s">
        <v>6703</v>
      </c>
      <c r="C54" s="192" t="s">
        <v>6709</v>
      </c>
      <c r="D54" s="192">
        <v>5</v>
      </c>
      <c r="F54" s="192" t="s">
        <v>6715</v>
      </c>
      <c r="G54" s="144">
        <v>0</v>
      </c>
      <c r="I54" s="144">
        <v>0</v>
      </c>
      <c r="J54" s="144">
        <v>0</v>
      </c>
      <c r="M54" s="144">
        <f t="shared" ref="M54:M60" si="16">IF(O54="",0,1)+IF(T54="",0,1)+IF(Y54="",0,1)+IF(AD54="",0,1)</f>
        <v>4</v>
      </c>
      <c r="N54" s="144">
        <f t="shared" ref="N54:N60" si="17">SUM(S54+X54+AC54+AH54)</f>
        <v>1000</v>
      </c>
      <c r="O54" s="148">
        <v>1002</v>
      </c>
      <c r="P54" s="144" t="str">
        <f>IF(O54="","",VLOOKUP(O54,'#材料大全'!A:B,2,FALSE))</f>
        <v>钻石</v>
      </c>
      <c r="Q54" s="192">
        <v>188</v>
      </c>
      <c r="R54" s="192">
        <v>188</v>
      </c>
      <c r="S54" s="192">
        <v>890</v>
      </c>
      <c r="T54" s="192">
        <v>1002</v>
      </c>
      <c r="U54" s="144" t="str">
        <f>IF(T54="","",VLOOKUP(T54,'#材料大全'!A:B,2,FALSE))</f>
        <v>钻石</v>
      </c>
      <c r="V54" s="192">
        <v>288</v>
      </c>
      <c r="W54" s="192">
        <v>288</v>
      </c>
      <c r="X54" s="192">
        <v>100</v>
      </c>
      <c r="Y54" s="192">
        <v>1002</v>
      </c>
      <c r="Z54" s="144" t="str">
        <f>IF(Y54="","",VLOOKUP(Y54,'#材料大全'!A:B,2,FALSE))</f>
        <v>钻石</v>
      </c>
      <c r="AA54" s="192">
        <v>888</v>
      </c>
      <c r="AB54" s="192">
        <v>888</v>
      </c>
      <c r="AC54" s="192">
        <v>9</v>
      </c>
      <c r="AD54" s="192">
        <v>1002</v>
      </c>
      <c r="AE54" s="144" t="str">
        <f>IF(AD54="","",VLOOKUP(AD54,'#材料大全'!A:B,2,FALSE))</f>
        <v>钻石</v>
      </c>
      <c r="AF54" s="192">
        <v>1888</v>
      </c>
      <c r="AG54" s="192">
        <v>1888</v>
      </c>
      <c r="AH54" s="192">
        <v>1</v>
      </c>
    </row>
    <row r="55" spans="1:34">
      <c r="A55" s="86">
        <v>31034</v>
      </c>
      <c r="B55" s="201" t="s">
        <v>6705</v>
      </c>
      <c r="C55" s="192" t="s">
        <v>6711</v>
      </c>
      <c r="D55" s="192">
        <v>5</v>
      </c>
      <c r="F55" s="192" t="s">
        <v>6715</v>
      </c>
      <c r="G55" s="144">
        <v>0</v>
      </c>
      <c r="I55" s="144">
        <v>0</v>
      </c>
      <c r="J55" s="144">
        <v>0</v>
      </c>
      <c r="M55" s="144">
        <f t="shared" si="16"/>
        <v>4</v>
      </c>
      <c r="N55" s="144">
        <f t="shared" si="17"/>
        <v>1000</v>
      </c>
      <c r="O55" s="148">
        <v>1002</v>
      </c>
      <c r="P55" s="144" t="str">
        <f>IF(O55="","",VLOOKUP(O55,'#材料大全'!A:B,2,FALSE))</f>
        <v>钻石</v>
      </c>
      <c r="Q55" s="192">
        <v>188</v>
      </c>
      <c r="R55" s="192">
        <v>188</v>
      </c>
      <c r="S55" s="192">
        <v>890</v>
      </c>
      <c r="T55" s="192">
        <v>1002</v>
      </c>
      <c r="U55" s="144" t="str">
        <f>IF(T55="","",VLOOKUP(T55,'#材料大全'!A:B,2,FALSE))</f>
        <v>钻石</v>
      </c>
      <c r="V55" s="192">
        <v>288</v>
      </c>
      <c r="W55" s="192">
        <v>288</v>
      </c>
      <c r="X55" s="192">
        <v>100</v>
      </c>
      <c r="Y55" s="192">
        <v>1002</v>
      </c>
      <c r="Z55" s="144" t="str">
        <f>IF(Y55="","",VLOOKUP(Y55,'#材料大全'!A:B,2,FALSE))</f>
        <v>钻石</v>
      </c>
      <c r="AA55" s="192">
        <v>888</v>
      </c>
      <c r="AB55" s="192">
        <v>888</v>
      </c>
      <c r="AC55" s="192">
        <v>9</v>
      </c>
      <c r="AD55" s="192">
        <v>1002</v>
      </c>
      <c r="AE55" s="144" t="str">
        <f>IF(AD55="","",VLOOKUP(AD55,'#材料大全'!A:B,2,FALSE))</f>
        <v>钻石</v>
      </c>
      <c r="AF55" s="192">
        <v>1888</v>
      </c>
      <c r="AG55" s="192">
        <v>1888</v>
      </c>
      <c r="AH55" s="192">
        <v>1</v>
      </c>
    </row>
    <row r="56" spans="1:34">
      <c r="A56" s="86">
        <v>31035</v>
      </c>
      <c r="B56" s="201" t="s">
        <v>6704</v>
      </c>
      <c r="C56" s="192" t="s">
        <v>6710</v>
      </c>
      <c r="D56" s="192">
        <v>5</v>
      </c>
      <c r="F56" s="192" t="s">
        <v>6716</v>
      </c>
      <c r="G56" s="144">
        <v>0</v>
      </c>
      <c r="I56" s="144">
        <v>0</v>
      </c>
      <c r="J56" s="144">
        <v>0</v>
      </c>
      <c r="M56" s="144">
        <f t="shared" si="16"/>
        <v>4</v>
      </c>
      <c r="N56" s="144">
        <f t="shared" si="17"/>
        <v>1000</v>
      </c>
      <c r="O56" s="148">
        <v>1009</v>
      </c>
      <c r="P56" s="144" t="str">
        <f>IF(O56="","",VLOOKUP(O56,'#材料大全'!A:B,2,FALSE))</f>
        <v>召唤石</v>
      </c>
      <c r="Q56" s="192">
        <v>2</v>
      </c>
      <c r="R56" s="192">
        <v>2</v>
      </c>
      <c r="S56" s="192">
        <v>890</v>
      </c>
      <c r="T56" s="192">
        <v>1009</v>
      </c>
      <c r="U56" s="144" t="str">
        <f>IF(T56="","",VLOOKUP(T56,'#材料大全'!A:B,2,FALSE))</f>
        <v>召唤石</v>
      </c>
      <c r="V56" s="192">
        <v>8</v>
      </c>
      <c r="W56" s="192">
        <v>8</v>
      </c>
      <c r="X56" s="192">
        <v>100</v>
      </c>
      <c r="Y56" s="192">
        <v>1009</v>
      </c>
      <c r="Z56" s="144" t="str">
        <f>IF(Y56="","",VLOOKUP(Y56,'#材料大全'!A:B,2,FALSE))</f>
        <v>召唤石</v>
      </c>
      <c r="AA56" s="192">
        <v>18</v>
      </c>
      <c r="AB56" s="192">
        <v>18</v>
      </c>
      <c r="AC56" s="192">
        <v>9</v>
      </c>
      <c r="AD56" s="192">
        <v>1009</v>
      </c>
      <c r="AE56" s="144" t="str">
        <f>IF(AD56="","",VLOOKUP(AD56,'#材料大全'!A:B,2,FALSE))</f>
        <v>召唤石</v>
      </c>
      <c r="AF56" s="192">
        <v>28</v>
      </c>
      <c r="AG56" s="192">
        <v>28</v>
      </c>
      <c r="AH56" s="192">
        <v>1</v>
      </c>
    </row>
    <row r="57" spans="1:34">
      <c r="A57" s="86">
        <v>31036</v>
      </c>
      <c r="B57" s="201" t="s">
        <v>6717</v>
      </c>
      <c r="C57" s="192" t="s">
        <v>6718</v>
      </c>
      <c r="D57" s="192">
        <v>5</v>
      </c>
      <c r="F57" s="192" t="s">
        <v>6715</v>
      </c>
      <c r="G57" s="144">
        <v>0</v>
      </c>
      <c r="I57" s="144">
        <v>0</v>
      </c>
      <c r="J57" s="144">
        <v>0</v>
      </c>
      <c r="M57" s="144">
        <f t="shared" ref="M57" si="18">IF(O57="",0,1)+IF(T57="",0,1)+IF(Y57="",0,1)+IF(AD57="",0,1)</f>
        <v>4</v>
      </c>
      <c r="N57" s="144">
        <f t="shared" ref="N57" si="19">SUM(S57+X57+AC57+AH57)</f>
        <v>1000</v>
      </c>
      <c r="O57" s="148">
        <v>1002</v>
      </c>
      <c r="P57" s="144" t="str">
        <f>IF(O57="","",VLOOKUP(O57,'#材料大全'!A:B,2,FALSE))</f>
        <v>钻石</v>
      </c>
      <c r="Q57" s="192">
        <v>188</v>
      </c>
      <c r="R57" s="192">
        <v>188</v>
      </c>
      <c r="S57" s="192">
        <v>890</v>
      </c>
      <c r="T57" s="192">
        <v>1002</v>
      </c>
      <c r="U57" s="144" t="str">
        <f>IF(T57="","",VLOOKUP(T57,'#材料大全'!A:B,2,FALSE))</f>
        <v>钻石</v>
      </c>
      <c r="V57" s="192">
        <v>288</v>
      </c>
      <c r="W57" s="192">
        <v>288</v>
      </c>
      <c r="X57" s="192">
        <v>100</v>
      </c>
      <c r="Y57" s="192">
        <v>1002</v>
      </c>
      <c r="Z57" s="144" t="str">
        <f>IF(Y57="","",VLOOKUP(Y57,'#材料大全'!A:B,2,FALSE))</f>
        <v>钻石</v>
      </c>
      <c r="AA57" s="192">
        <v>888</v>
      </c>
      <c r="AB57" s="192">
        <v>888</v>
      </c>
      <c r="AC57" s="192">
        <v>9</v>
      </c>
      <c r="AD57" s="192">
        <v>1002</v>
      </c>
      <c r="AE57" s="144" t="str">
        <f>IF(AD57="","",VLOOKUP(AD57,'#材料大全'!A:B,2,FALSE))</f>
        <v>钻石</v>
      </c>
      <c r="AF57" s="192">
        <v>1888</v>
      </c>
      <c r="AG57" s="192">
        <v>1888</v>
      </c>
      <c r="AH57" s="192">
        <v>1</v>
      </c>
    </row>
    <row r="58" spans="1:34">
      <c r="A58" s="86">
        <v>31037</v>
      </c>
      <c r="B58" s="201" t="s">
        <v>6706</v>
      </c>
      <c r="C58" s="192" t="s">
        <v>6712</v>
      </c>
      <c r="D58" s="192">
        <v>5</v>
      </c>
      <c r="F58" s="192" t="s">
        <v>6715</v>
      </c>
      <c r="G58" s="144">
        <v>0</v>
      </c>
      <c r="I58" s="144">
        <v>0</v>
      </c>
      <c r="J58" s="144">
        <v>0</v>
      </c>
      <c r="M58" s="144">
        <f t="shared" si="16"/>
        <v>4</v>
      </c>
      <c r="N58" s="144">
        <f t="shared" si="17"/>
        <v>1000</v>
      </c>
      <c r="O58" s="148">
        <v>1002</v>
      </c>
      <c r="P58" s="144" t="str">
        <f>IF(O58="","",VLOOKUP(O58,'#材料大全'!A:B,2,FALSE))</f>
        <v>钻石</v>
      </c>
      <c r="Q58" s="192">
        <v>188</v>
      </c>
      <c r="R58" s="192">
        <v>188</v>
      </c>
      <c r="S58" s="192">
        <v>890</v>
      </c>
      <c r="T58" s="192">
        <v>1002</v>
      </c>
      <c r="U58" s="144" t="str">
        <f>IF(T58="","",VLOOKUP(T58,'#材料大全'!A:B,2,FALSE))</f>
        <v>钻石</v>
      </c>
      <c r="V58" s="192">
        <v>288</v>
      </c>
      <c r="W58" s="192">
        <v>288</v>
      </c>
      <c r="X58" s="192">
        <v>100</v>
      </c>
      <c r="Y58" s="192">
        <v>1002</v>
      </c>
      <c r="Z58" s="144" t="str">
        <f>IF(Y58="","",VLOOKUP(Y58,'#材料大全'!A:B,2,FALSE))</f>
        <v>钻石</v>
      </c>
      <c r="AA58" s="192">
        <v>888</v>
      </c>
      <c r="AB58" s="192">
        <v>888</v>
      </c>
      <c r="AC58" s="192">
        <v>9</v>
      </c>
      <c r="AD58" s="192">
        <v>1002</v>
      </c>
      <c r="AE58" s="144" t="str">
        <f>IF(AD58="","",VLOOKUP(AD58,'#材料大全'!A:B,2,FALSE))</f>
        <v>钻石</v>
      </c>
      <c r="AF58" s="192">
        <v>1888</v>
      </c>
      <c r="AG58" s="192">
        <v>1888</v>
      </c>
      <c r="AH58" s="192">
        <v>1</v>
      </c>
    </row>
    <row r="59" spans="1:34">
      <c r="A59" s="86">
        <v>31038</v>
      </c>
      <c r="B59" s="201" t="s">
        <v>6707</v>
      </c>
      <c r="C59" s="192" t="s">
        <v>6713</v>
      </c>
      <c r="D59" s="192">
        <v>5</v>
      </c>
      <c r="F59" s="192" t="s">
        <v>6716</v>
      </c>
      <c r="G59" s="144">
        <v>0</v>
      </c>
      <c r="I59" s="144">
        <v>0</v>
      </c>
      <c r="J59" s="144">
        <v>0</v>
      </c>
      <c r="M59" s="144">
        <f t="shared" si="16"/>
        <v>4</v>
      </c>
      <c r="N59" s="144">
        <f t="shared" si="17"/>
        <v>1000</v>
      </c>
      <c r="O59" s="148">
        <v>1009</v>
      </c>
      <c r="P59" s="144" t="str">
        <f>IF(O59="","",VLOOKUP(O59,'#材料大全'!A:B,2,FALSE))</f>
        <v>召唤石</v>
      </c>
      <c r="Q59" s="192">
        <v>2</v>
      </c>
      <c r="R59" s="192">
        <v>2</v>
      </c>
      <c r="S59" s="192">
        <v>890</v>
      </c>
      <c r="T59" s="192">
        <v>1009</v>
      </c>
      <c r="U59" s="144" t="str">
        <f>IF(T59="","",VLOOKUP(T59,'#材料大全'!A:B,2,FALSE))</f>
        <v>召唤石</v>
      </c>
      <c r="V59" s="192">
        <v>8</v>
      </c>
      <c r="W59" s="192">
        <v>8</v>
      </c>
      <c r="X59" s="192">
        <v>100</v>
      </c>
      <c r="Y59" s="192">
        <v>1009</v>
      </c>
      <c r="Z59" s="144" t="str">
        <f>IF(Y59="","",VLOOKUP(Y59,'#材料大全'!A:B,2,FALSE))</f>
        <v>召唤石</v>
      </c>
      <c r="AA59" s="192">
        <v>18</v>
      </c>
      <c r="AB59" s="192">
        <v>18</v>
      </c>
      <c r="AC59" s="192">
        <v>9</v>
      </c>
      <c r="AD59" s="192">
        <v>1009</v>
      </c>
      <c r="AE59" s="144" t="str">
        <f>IF(AD59="","",VLOOKUP(AD59,'#材料大全'!A:B,2,FALSE))</f>
        <v>召唤石</v>
      </c>
      <c r="AF59" s="192">
        <v>28</v>
      </c>
      <c r="AG59" s="192">
        <v>28</v>
      </c>
      <c r="AH59" s="192">
        <v>1</v>
      </c>
    </row>
    <row r="60" spans="1:34">
      <c r="A60" s="86">
        <v>31039</v>
      </c>
      <c r="B60" s="201" t="s">
        <v>6708</v>
      </c>
      <c r="C60" s="192" t="s">
        <v>6714</v>
      </c>
      <c r="D60" s="192">
        <v>5</v>
      </c>
      <c r="F60" s="192" t="s">
        <v>7161</v>
      </c>
      <c r="G60" s="144">
        <v>0</v>
      </c>
      <c r="I60" s="144">
        <v>0</v>
      </c>
      <c r="J60" s="144">
        <v>0</v>
      </c>
      <c r="M60" s="144">
        <f t="shared" si="16"/>
        <v>4</v>
      </c>
      <c r="N60" s="144">
        <f t="shared" si="17"/>
        <v>1000</v>
      </c>
      <c r="O60" s="148">
        <v>1002</v>
      </c>
      <c r="P60" s="144" t="str">
        <f>IF(O60="","",VLOOKUP(O60,'#材料大全'!A:B,2,FALSE))</f>
        <v>钻石</v>
      </c>
      <c r="Q60" s="192">
        <v>88</v>
      </c>
      <c r="R60" s="192">
        <v>88</v>
      </c>
      <c r="S60" s="192">
        <v>960</v>
      </c>
      <c r="T60" s="192">
        <v>1002</v>
      </c>
      <c r="U60" s="144" t="str">
        <f>IF(T60="","",VLOOKUP(T60,'#材料大全'!A:B,2,FALSE))</f>
        <v>钻石</v>
      </c>
      <c r="V60" s="192">
        <v>288</v>
      </c>
      <c r="W60" s="192">
        <v>288</v>
      </c>
      <c r="X60" s="192">
        <v>30</v>
      </c>
      <c r="Y60" s="192">
        <v>1002</v>
      </c>
      <c r="Z60" s="144" t="str">
        <f>IF(Y60="","",VLOOKUP(Y60,'#材料大全'!A:B,2,FALSE))</f>
        <v>钻石</v>
      </c>
      <c r="AA60" s="192">
        <v>888</v>
      </c>
      <c r="AB60" s="192">
        <v>888</v>
      </c>
      <c r="AC60" s="192">
        <v>9</v>
      </c>
      <c r="AD60" s="192">
        <v>1002</v>
      </c>
      <c r="AE60" s="144" t="str">
        <f>IF(AD60="","",VLOOKUP(AD60,'#材料大全'!A:B,2,FALSE))</f>
        <v>钻石</v>
      </c>
      <c r="AF60" s="192">
        <v>2018</v>
      </c>
      <c r="AG60" s="192">
        <v>2018</v>
      </c>
      <c r="AH60" s="192">
        <v>1</v>
      </c>
    </row>
    <row r="61" spans="1:34">
      <c r="A61" s="86">
        <v>31040</v>
      </c>
      <c r="B61" s="201" t="s">
        <v>6956</v>
      </c>
      <c r="C61" s="192" t="s">
        <v>6958</v>
      </c>
      <c r="D61" s="192">
        <v>5</v>
      </c>
      <c r="F61" s="192" t="s">
        <v>7162</v>
      </c>
      <c r="G61" s="144">
        <v>0</v>
      </c>
      <c r="I61" s="144">
        <v>0</v>
      </c>
      <c r="J61" s="144">
        <v>0</v>
      </c>
      <c r="M61" s="144">
        <f t="shared" ref="M61:M62" si="20">IF(O61="",0,1)+IF(T61="",0,1)+IF(Y61="",0,1)+IF(AD61="",0,1)</f>
        <v>4</v>
      </c>
      <c r="N61" s="144">
        <f t="shared" ref="N61:N62" si="21">SUM(S61+X61+AC61+AH61)</f>
        <v>1000</v>
      </c>
      <c r="O61" s="148">
        <v>1009</v>
      </c>
      <c r="P61" s="144" t="str">
        <f>IF(O61="","",VLOOKUP(O61,'#材料大全'!A:B,2,FALSE))</f>
        <v>召唤石</v>
      </c>
      <c r="Q61" s="192">
        <v>1</v>
      </c>
      <c r="R61" s="192">
        <v>1</v>
      </c>
      <c r="S61" s="192">
        <v>960</v>
      </c>
      <c r="T61" s="192">
        <v>1009</v>
      </c>
      <c r="U61" s="144" t="str">
        <f>IF(T61="","",VLOOKUP(T61,'#材料大全'!A:B,2,FALSE))</f>
        <v>召唤石</v>
      </c>
      <c r="V61" s="192">
        <v>8</v>
      </c>
      <c r="W61" s="192">
        <v>8</v>
      </c>
      <c r="X61" s="192">
        <v>30</v>
      </c>
      <c r="Y61" s="192">
        <v>1009</v>
      </c>
      <c r="Z61" s="144" t="str">
        <f>IF(Y61="","",VLOOKUP(Y61,'#材料大全'!A:B,2,FALSE))</f>
        <v>召唤石</v>
      </c>
      <c r="AA61" s="192">
        <v>18</v>
      </c>
      <c r="AB61" s="192">
        <v>18</v>
      </c>
      <c r="AC61" s="192">
        <v>9</v>
      </c>
      <c r="AD61" s="192">
        <v>1009</v>
      </c>
      <c r="AE61" s="144" t="str">
        <f>IF(AD61="","",VLOOKUP(AD61,'#材料大全'!A:B,2,FALSE))</f>
        <v>召唤石</v>
      </c>
      <c r="AF61" s="192">
        <v>28</v>
      </c>
      <c r="AG61" s="192">
        <v>28</v>
      </c>
      <c r="AH61" s="192">
        <v>1</v>
      </c>
    </row>
    <row r="62" spans="1:34">
      <c r="A62" s="86">
        <v>31041</v>
      </c>
      <c r="B62" s="201" t="s">
        <v>6957</v>
      </c>
      <c r="C62" s="192" t="s">
        <v>6959</v>
      </c>
      <c r="D62" s="192">
        <v>5</v>
      </c>
      <c r="F62" s="192" t="s">
        <v>7161</v>
      </c>
      <c r="G62" s="144">
        <v>0</v>
      </c>
      <c r="I62" s="144">
        <v>0</v>
      </c>
      <c r="J62" s="144">
        <v>0</v>
      </c>
      <c r="M62" s="144">
        <f t="shared" si="20"/>
        <v>4</v>
      </c>
      <c r="N62" s="144">
        <f t="shared" si="21"/>
        <v>1000</v>
      </c>
      <c r="O62" s="148">
        <v>1002</v>
      </c>
      <c r="P62" s="144" t="str">
        <f>IF(O62="","",VLOOKUP(O62,'#材料大全'!A:B,2,FALSE))</f>
        <v>钻石</v>
      </c>
      <c r="Q62" s="192">
        <v>88</v>
      </c>
      <c r="R62" s="192">
        <v>88</v>
      </c>
      <c r="S62" s="192">
        <v>960</v>
      </c>
      <c r="T62" s="192">
        <v>1002</v>
      </c>
      <c r="U62" s="144" t="str">
        <f>IF(T62="","",VLOOKUP(T62,'#材料大全'!A:B,2,FALSE))</f>
        <v>钻石</v>
      </c>
      <c r="V62" s="192">
        <v>288</v>
      </c>
      <c r="W62" s="192">
        <v>288</v>
      </c>
      <c r="X62" s="192">
        <v>30</v>
      </c>
      <c r="Y62" s="192">
        <v>1002</v>
      </c>
      <c r="Z62" s="144" t="str">
        <f>IF(Y62="","",VLOOKUP(Y62,'#材料大全'!A:B,2,FALSE))</f>
        <v>钻石</v>
      </c>
      <c r="AA62" s="192">
        <v>888</v>
      </c>
      <c r="AB62" s="192">
        <v>888</v>
      </c>
      <c r="AC62" s="192">
        <v>9</v>
      </c>
      <c r="AD62" s="192">
        <v>1002</v>
      </c>
      <c r="AE62" s="144" t="str">
        <f>IF(AD62="","",VLOOKUP(AD62,'#材料大全'!A:B,2,FALSE))</f>
        <v>钻石</v>
      </c>
      <c r="AF62" s="192">
        <v>2018</v>
      </c>
      <c r="AG62" s="192">
        <v>2018</v>
      </c>
      <c r="AH62" s="192">
        <v>1</v>
      </c>
    </row>
    <row r="63" spans="1:34">
      <c r="A63" s="86">
        <v>31042</v>
      </c>
      <c r="B63" s="201" t="s">
        <v>6960</v>
      </c>
      <c r="C63" s="192" t="s">
        <v>6962</v>
      </c>
      <c r="D63" s="192">
        <v>5</v>
      </c>
      <c r="F63" s="192" t="s">
        <v>6961</v>
      </c>
      <c r="G63" s="144">
        <v>0</v>
      </c>
      <c r="I63" s="144">
        <v>0</v>
      </c>
      <c r="J63" s="144">
        <v>0</v>
      </c>
      <c r="M63" s="144">
        <f t="shared" ref="M63" si="22">IF(O63="",0,1)+IF(T63="",0,1)+IF(Y63="",0,1)+IF(AD63="",0,1)</f>
        <v>4</v>
      </c>
      <c r="N63" s="144">
        <f t="shared" ref="N63" si="23">SUM(S63+X63+AC63+AH63)</f>
        <v>1000</v>
      </c>
      <c r="O63" s="148">
        <v>1002</v>
      </c>
      <c r="P63" s="144" t="str">
        <f>IF(O63="","",VLOOKUP(O63,'#材料大全'!A:B,2,FALSE))</f>
        <v>钻石</v>
      </c>
      <c r="Q63" s="192">
        <v>99</v>
      </c>
      <c r="R63" s="192">
        <v>99</v>
      </c>
      <c r="S63" s="192">
        <v>960</v>
      </c>
      <c r="T63" s="192">
        <v>1002</v>
      </c>
      <c r="U63" s="144" t="str">
        <f>IF(T63="","",VLOOKUP(T63,'#材料大全'!A:B,2,FALSE))</f>
        <v>钻石</v>
      </c>
      <c r="V63" s="192">
        <v>214</v>
      </c>
      <c r="W63" s="192">
        <v>214</v>
      </c>
      <c r="X63" s="192">
        <v>30</v>
      </c>
      <c r="Y63" s="192">
        <v>1002</v>
      </c>
      <c r="Z63" s="144" t="str">
        <f>IF(Y63="","",VLOOKUP(Y63,'#材料大全'!A:B,2,FALSE))</f>
        <v>钻石</v>
      </c>
      <c r="AA63" s="192">
        <v>520</v>
      </c>
      <c r="AB63" s="192">
        <v>520</v>
      </c>
      <c r="AC63" s="192">
        <v>9</v>
      </c>
      <c r="AD63" s="192">
        <v>1002</v>
      </c>
      <c r="AE63" s="144" t="str">
        <f>IF(AD63="","",VLOOKUP(AD63,'#材料大全'!A:B,2,FALSE))</f>
        <v>钻石</v>
      </c>
      <c r="AF63" s="192">
        <v>1314</v>
      </c>
      <c r="AG63" s="192">
        <v>1314</v>
      </c>
      <c r="AH63" s="192">
        <v>1</v>
      </c>
    </row>
    <row r="64" spans="1:34">
      <c r="A64" s="86">
        <v>31043</v>
      </c>
      <c r="B64" s="201" t="s">
        <v>6963</v>
      </c>
      <c r="C64" s="192" t="s">
        <v>6965</v>
      </c>
      <c r="D64" s="192">
        <v>5</v>
      </c>
      <c r="F64" s="192" t="s">
        <v>6964</v>
      </c>
      <c r="G64" s="144">
        <v>0</v>
      </c>
      <c r="I64" s="144">
        <v>0</v>
      </c>
      <c r="J64" s="144">
        <v>0</v>
      </c>
      <c r="M64" s="144">
        <f t="shared" ref="M64" si="24">IF(O64="",0,1)+IF(T64="",0,1)+IF(Y64="",0,1)+IF(AD64="",0,1)</f>
        <v>2</v>
      </c>
      <c r="N64" s="144">
        <f t="shared" ref="N64" si="25">SUM(S64+X64+AC64+AH64)</f>
        <v>100</v>
      </c>
      <c r="O64" s="148">
        <v>31043</v>
      </c>
      <c r="P64" s="144" t="str">
        <f>IF(O64="","",VLOOKUP(O64,'#材料大全'!A:B,2,FALSE))</f>
        <v>礼盒</v>
      </c>
      <c r="Q64" s="192">
        <v>1</v>
      </c>
      <c r="R64" s="192">
        <v>1</v>
      </c>
      <c r="S64" s="192">
        <v>50</v>
      </c>
      <c r="T64" s="192">
        <v>1002</v>
      </c>
      <c r="U64" s="144" t="str">
        <f>IF(T64="","",VLOOKUP(T64,'#材料大全'!A:B,2,FALSE))</f>
        <v>钻石</v>
      </c>
      <c r="V64" s="192">
        <v>88</v>
      </c>
      <c r="W64" s="192">
        <v>88</v>
      </c>
      <c r="X64" s="192">
        <v>50</v>
      </c>
      <c r="Y64" s="192"/>
      <c r="Z64" s="144" t="str">
        <f>IF(Y64="","",VLOOKUP(Y64,'#材料大全'!A:B,2,FALSE))</f>
        <v/>
      </c>
      <c r="AA64" s="192"/>
      <c r="AB64" s="192"/>
      <c r="AC64" s="192"/>
      <c r="AD64" s="192"/>
      <c r="AE64" s="144" t="str">
        <f>IF(AD64="","",VLOOKUP(AD64,'#材料大全'!A:B,2,FALSE))</f>
        <v/>
      </c>
      <c r="AF64" s="192"/>
      <c r="AG64" s="192"/>
      <c r="AH64" s="192"/>
    </row>
    <row r="65" spans="1:31">
      <c r="A65" s="144">
        <v>32001</v>
      </c>
      <c r="B65" s="152" t="s">
        <v>54</v>
      </c>
      <c r="C65" s="144" t="s">
        <v>1877</v>
      </c>
      <c r="D65" s="144">
        <v>3</v>
      </c>
      <c r="F65" s="144" t="s">
        <v>55</v>
      </c>
      <c r="G65" s="144">
        <v>0</v>
      </c>
      <c r="I65" s="144">
        <v>1</v>
      </c>
      <c r="J65" s="144">
        <v>0</v>
      </c>
      <c r="M65" s="144">
        <f t="shared" si="4"/>
        <v>2</v>
      </c>
      <c r="N65" s="144">
        <f t="shared" si="5"/>
        <v>200</v>
      </c>
      <c r="O65" s="153">
        <v>51201</v>
      </c>
      <c r="P65" s="144" t="str">
        <f>IF(O65="","",VLOOKUP(O65,'#材料大全'!A:B,2,FALSE))</f>
        <v>最强男军人1星</v>
      </c>
      <c r="Q65" s="153">
        <v>1</v>
      </c>
      <c r="R65" s="153">
        <v>1</v>
      </c>
      <c r="S65" s="153">
        <v>100</v>
      </c>
      <c r="T65" s="153">
        <v>51202</v>
      </c>
      <c r="U65" s="144" t="str">
        <f>IF(T65="","",VLOOKUP(T65,'#材料大全'!A:B,2,FALSE))</f>
        <v>最强女军人1星</v>
      </c>
      <c r="V65" s="153">
        <v>1</v>
      </c>
      <c r="W65" s="153">
        <v>1</v>
      </c>
      <c r="X65" s="153">
        <v>100</v>
      </c>
      <c r="Z65" s="144" t="str">
        <f>IF(Y65="","",VLOOKUP(Y65,'#材料大全'!A:B,2,FALSE))</f>
        <v/>
      </c>
      <c r="AE65" s="144" t="str">
        <f>IF(AD65="","",VLOOKUP(AD65,'#材料大全'!A:B,2,FALSE))</f>
        <v/>
      </c>
    </row>
    <row r="66" spans="1:31">
      <c r="A66" s="144">
        <v>32002</v>
      </c>
      <c r="B66" s="152" t="s">
        <v>58</v>
      </c>
      <c r="C66" s="144" t="s">
        <v>1877</v>
      </c>
      <c r="D66" s="144">
        <v>3</v>
      </c>
      <c r="F66" s="144" t="s">
        <v>59</v>
      </c>
      <c r="G66" s="144">
        <v>0</v>
      </c>
      <c r="I66" s="144">
        <v>1</v>
      </c>
      <c r="J66" s="144">
        <v>0</v>
      </c>
      <c r="M66" s="144">
        <f t="shared" si="4"/>
        <v>2</v>
      </c>
      <c r="N66" s="144">
        <f t="shared" si="5"/>
        <v>200</v>
      </c>
      <c r="O66" s="153">
        <v>51207</v>
      </c>
      <c r="P66" s="144" t="str">
        <f>IF(O66="","",VLOOKUP(O66,'#材料大全'!A:B,2,FALSE))</f>
        <v>皇后1星</v>
      </c>
      <c r="Q66" s="153">
        <v>1</v>
      </c>
      <c r="R66" s="153">
        <v>1</v>
      </c>
      <c r="S66" s="153">
        <v>100</v>
      </c>
      <c r="T66" s="153">
        <v>51208</v>
      </c>
      <c r="U66" s="144" t="str">
        <f>IF(T66="","",VLOOKUP(T66,'#材料大全'!A:B,2,FALSE))</f>
        <v>国王1星</v>
      </c>
      <c r="V66" s="153">
        <v>1</v>
      </c>
      <c r="W66" s="153">
        <v>1</v>
      </c>
      <c r="X66" s="153">
        <v>100</v>
      </c>
      <c r="Z66" s="144" t="str">
        <f>IF(Y66="","",VLOOKUP(Y66,'#材料大全'!A:B,2,FALSE))</f>
        <v/>
      </c>
      <c r="AE66" s="144" t="str">
        <f>IF(AD66="","",VLOOKUP(AD66,'#材料大全'!A:B,2,FALSE))</f>
        <v/>
      </c>
    </row>
    <row r="67" spans="1:31">
      <c r="A67" s="144">
        <v>32003</v>
      </c>
      <c r="B67" s="152" t="s">
        <v>62</v>
      </c>
      <c r="C67" s="144" t="s">
        <v>1877</v>
      </c>
      <c r="D67" s="144">
        <v>3</v>
      </c>
      <c r="F67" s="144" t="s">
        <v>63</v>
      </c>
      <c r="G67" s="144">
        <v>0</v>
      </c>
      <c r="I67" s="144">
        <v>1</v>
      </c>
      <c r="J67" s="144">
        <v>0</v>
      </c>
      <c r="M67" s="144">
        <f t="shared" si="4"/>
        <v>2</v>
      </c>
      <c r="N67" s="144">
        <f t="shared" si="5"/>
        <v>200</v>
      </c>
      <c r="O67" s="153">
        <v>51213</v>
      </c>
      <c r="P67" s="144" t="str">
        <f>IF(O67="","",VLOOKUP(O67,'#材料大全'!A:B,2,FALSE))</f>
        <v>火法1星</v>
      </c>
      <c r="Q67" s="153">
        <v>1</v>
      </c>
      <c r="R67" s="153">
        <v>1</v>
      </c>
      <c r="S67" s="153">
        <v>100</v>
      </c>
      <c r="T67" s="153">
        <v>51214</v>
      </c>
      <c r="U67" s="144" t="str">
        <f>IF(T67="","",VLOOKUP(T67,'#材料大全'!A:B,2,FALSE))</f>
        <v>奥法1星</v>
      </c>
      <c r="V67" s="153">
        <v>1</v>
      </c>
      <c r="W67" s="153">
        <v>1</v>
      </c>
      <c r="X67" s="153">
        <v>100</v>
      </c>
      <c r="Z67" s="144" t="str">
        <f>IF(Y67="","",VLOOKUP(Y67,'#材料大全'!A:B,2,FALSE))</f>
        <v/>
      </c>
      <c r="AE67" s="144" t="str">
        <f>IF(AD67="","",VLOOKUP(AD67,'#材料大全'!A:B,2,FALSE))</f>
        <v/>
      </c>
    </row>
    <row r="68" spans="1:31">
      <c r="A68" s="144">
        <v>32004</v>
      </c>
      <c r="B68" s="152" t="s">
        <v>66</v>
      </c>
      <c r="C68" s="144" t="s">
        <v>1877</v>
      </c>
      <c r="D68" s="144">
        <v>3</v>
      </c>
      <c r="F68" s="144" t="s">
        <v>67</v>
      </c>
      <c r="G68" s="144">
        <v>0</v>
      </c>
      <c r="I68" s="144">
        <v>1</v>
      </c>
      <c r="J68" s="144">
        <v>0</v>
      </c>
      <c r="M68" s="144">
        <f t="shared" si="4"/>
        <v>2</v>
      </c>
      <c r="N68" s="144">
        <f t="shared" si="5"/>
        <v>200</v>
      </c>
      <c r="O68" s="153">
        <v>51219</v>
      </c>
      <c r="P68" s="144" t="str">
        <f>IF(O68="","",VLOOKUP(O68,'#材料大全'!A:B,2,FALSE))</f>
        <v>绿发游侠1星</v>
      </c>
      <c r="Q68" s="153">
        <v>1</v>
      </c>
      <c r="R68" s="153">
        <v>1</v>
      </c>
      <c r="S68" s="153">
        <v>100</v>
      </c>
      <c r="T68" s="153">
        <v>51220</v>
      </c>
      <c r="U68" s="144" t="str">
        <f>IF(T68="","",VLOOKUP(T68,'#材料大全'!A:B,2,FALSE))</f>
        <v>黄发游侠1星</v>
      </c>
      <c r="V68" s="153">
        <v>1</v>
      </c>
      <c r="W68" s="153">
        <v>1</v>
      </c>
      <c r="X68" s="153">
        <v>100</v>
      </c>
      <c r="Z68" s="144" t="str">
        <f>IF(Y68="","",VLOOKUP(Y68,'#材料大全'!A:B,2,FALSE))</f>
        <v/>
      </c>
      <c r="AE68" s="144" t="str">
        <f>IF(AD68="","",VLOOKUP(AD68,'#材料大全'!A:B,2,FALSE))</f>
        <v/>
      </c>
    </row>
    <row r="69" spans="1:31">
      <c r="A69" s="144">
        <v>32005</v>
      </c>
      <c r="B69" s="152" t="s">
        <v>70</v>
      </c>
      <c r="C69" s="144" t="s">
        <v>1877</v>
      </c>
      <c r="D69" s="144">
        <v>3</v>
      </c>
      <c r="F69" s="144" t="s">
        <v>71</v>
      </c>
      <c r="G69" s="144">
        <v>0</v>
      </c>
      <c r="I69" s="144">
        <v>1</v>
      </c>
      <c r="J69" s="144">
        <v>0</v>
      </c>
      <c r="M69" s="144">
        <f t="shared" si="4"/>
        <v>2</v>
      </c>
      <c r="N69" s="144">
        <f t="shared" si="5"/>
        <v>200</v>
      </c>
      <c r="O69" s="153">
        <v>51225</v>
      </c>
      <c r="P69" s="144" t="str">
        <f>IF(O69="","",VLOOKUP(O69,'#材料大全'!A:B,2,FALSE))</f>
        <v>武道家1星</v>
      </c>
      <c r="Q69" s="153">
        <v>1</v>
      </c>
      <c r="R69" s="153">
        <v>1</v>
      </c>
      <c r="S69" s="153">
        <v>100</v>
      </c>
      <c r="T69" s="153">
        <v>51226</v>
      </c>
      <c r="U69" s="144" t="str">
        <f>IF(T69="","",VLOOKUP(T69,'#材料大全'!A:B,2,FALSE))</f>
        <v>女武道家1星</v>
      </c>
      <c r="V69" s="153">
        <v>1</v>
      </c>
      <c r="W69" s="153">
        <v>1</v>
      </c>
      <c r="X69" s="153">
        <v>100</v>
      </c>
      <c r="Z69" s="144" t="str">
        <f>IF(Y69="","",VLOOKUP(Y69,'#材料大全'!A:B,2,FALSE))</f>
        <v/>
      </c>
      <c r="AE69" s="144" t="str">
        <f>IF(AD69="","",VLOOKUP(AD69,'#材料大全'!A:B,2,FALSE))</f>
        <v/>
      </c>
    </row>
    <row r="70" spans="1:31">
      <c r="A70" s="144">
        <v>32006</v>
      </c>
      <c r="B70" s="152" t="s">
        <v>1152</v>
      </c>
      <c r="C70" s="144" t="s">
        <v>1877</v>
      </c>
      <c r="D70" s="144">
        <v>3</v>
      </c>
      <c r="F70" s="144" t="s">
        <v>1148</v>
      </c>
      <c r="G70" s="144">
        <v>0</v>
      </c>
      <c r="I70" s="144">
        <v>1</v>
      </c>
      <c r="J70" s="144">
        <v>0</v>
      </c>
      <c r="M70" s="144">
        <f t="shared" si="4"/>
        <v>2</v>
      </c>
      <c r="N70" s="144">
        <f t="shared" si="5"/>
        <v>200</v>
      </c>
      <c r="O70" s="153">
        <v>51231</v>
      </c>
      <c r="P70" s="144" t="str">
        <f>IF(O70="","",VLOOKUP(O70,'#材料大全'!A:B,2,FALSE))</f>
        <v>方块勇士1星</v>
      </c>
      <c r="Q70" s="153">
        <v>1</v>
      </c>
      <c r="R70" s="153">
        <v>1</v>
      </c>
      <c r="S70" s="153">
        <v>100</v>
      </c>
      <c r="T70" s="153">
        <v>51232</v>
      </c>
      <c r="U70" s="144" t="str">
        <f>IF(T70="","",VLOOKUP(T70,'#材料大全'!A:B,2,FALSE))</f>
        <v>大福勇士1星</v>
      </c>
      <c r="V70" s="153">
        <v>1</v>
      </c>
      <c r="W70" s="153">
        <v>1</v>
      </c>
      <c r="X70" s="153">
        <v>100</v>
      </c>
      <c r="Z70" s="144" t="str">
        <f>IF(Y70="","",VLOOKUP(Y70,'#材料大全'!A:B,2,FALSE))</f>
        <v/>
      </c>
      <c r="AE70" s="144" t="str">
        <f>IF(AD70="","",VLOOKUP(AD70,'#材料大全'!A:B,2,FALSE))</f>
        <v/>
      </c>
    </row>
    <row r="71" spans="1:31">
      <c r="A71" s="144">
        <v>32007</v>
      </c>
      <c r="B71" s="152" t="s">
        <v>1153</v>
      </c>
      <c r="C71" s="144" t="s">
        <v>1877</v>
      </c>
      <c r="D71" s="144">
        <v>3</v>
      </c>
      <c r="F71" s="144" t="s">
        <v>1149</v>
      </c>
      <c r="G71" s="144">
        <v>0</v>
      </c>
      <c r="I71" s="144">
        <v>1</v>
      </c>
      <c r="J71" s="144">
        <v>0</v>
      </c>
      <c r="M71" s="144">
        <f t="shared" si="4"/>
        <v>2</v>
      </c>
      <c r="N71" s="144">
        <f t="shared" si="5"/>
        <v>200</v>
      </c>
      <c r="O71" s="153">
        <v>51237</v>
      </c>
      <c r="P71" s="144" t="str">
        <f>IF(O71="","",VLOOKUP(O71,'#材料大全'!A:B,2,FALSE))</f>
        <v>隐匿者1星</v>
      </c>
      <c r="Q71" s="153">
        <v>1</v>
      </c>
      <c r="R71" s="153">
        <v>1</v>
      </c>
      <c r="S71" s="153">
        <v>100</v>
      </c>
      <c r="T71" s="153">
        <v>51238</v>
      </c>
      <c r="U71" s="144" t="str">
        <f>IF(T71="","",VLOOKUP(T71,'#材料大全'!A:B,2,FALSE))</f>
        <v>亚马逊杀手1星</v>
      </c>
      <c r="V71" s="153">
        <v>1</v>
      </c>
      <c r="W71" s="153">
        <v>1</v>
      </c>
      <c r="X71" s="153">
        <v>100</v>
      </c>
      <c r="Z71" s="144" t="str">
        <f>IF(Y71="","",VLOOKUP(Y71,'#材料大全'!A:B,2,FALSE))</f>
        <v/>
      </c>
      <c r="AE71" s="144" t="str">
        <f>IF(AD71="","",VLOOKUP(AD71,'#材料大全'!A:B,2,FALSE))</f>
        <v/>
      </c>
    </row>
    <row r="72" spans="1:31">
      <c r="A72" s="144">
        <v>32008</v>
      </c>
      <c r="B72" s="154" t="s">
        <v>74</v>
      </c>
      <c r="C72" s="144" t="s">
        <v>1877</v>
      </c>
      <c r="D72" s="144">
        <v>2</v>
      </c>
      <c r="F72" s="144" t="s">
        <v>75</v>
      </c>
      <c r="G72" s="144">
        <v>0</v>
      </c>
      <c r="I72" s="144">
        <v>1</v>
      </c>
      <c r="J72" s="144">
        <v>0</v>
      </c>
      <c r="M72" s="144">
        <f t="shared" si="4"/>
        <v>2</v>
      </c>
      <c r="N72" s="144">
        <f t="shared" si="5"/>
        <v>200</v>
      </c>
      <c r="O72" s="153">
        <v>51203</v>
      </c>
      <c r="P72" s="144" t="str">
        <f>IF(O72="","",VLOOKUP(O72,'#材料大全'!A:B,2,FALSE))</f>
        <v>男警察1星</v>
      </c>
      <c r="Q72" s="153">
        <v>1</v>
      </c>
      <c r="R72" s="153">
        <v>1</v>
      </c>
      <c r="S72" s="153">
        <v>100</v>
      </c>
      <c r="T72" s="153">
        <v>51204</v>
      </c>
      <c r="U72" s="144" t="str">
        <f>IF(T72="","",VLOOKUP(T72,'#材料大全'!A:B,2,FALSE))</f>
        <v>女警察1星</v>
      </c>
      <c r="V72" s="144">
        <v>1</v>
      </c>
      <c r="W72" s="144">
        <v>1</v>
      </c>
      <c r="X72" s="144">
        <v>100</v>
      </c>
      <c r="Z72" s="144" t="str">
        <f>IF(Y72="","",VLOOKUP(Y72,'#材料大全'!A:B,2,FALSE))</f>
        <v/>
      </c>
      <c r="AE72" s="144" t="str">
        <f>IF(AD72="","",VLOOKUP(AD72,'#材料大全'!A:B,2,FALSE))</f>
        <v/>
      </c>
    </row>
    <row r="73" spans="1:31">
      <c r="A73" s="144">
        <v>32009</v>
      </c>
      <c r="B73" s="154" t="s">
        <v>78</v>
      </c>
      <c r="C73" s="144" t="s">
        <v>1877</v>
      </c>
      <c r="D73" s="144">
        <v>2</v>
      </c>
      <c r="F73" s="144" t="s">
        <v>79</v>
      </c>
      <c r="G73" s="144">
        <v>0</v>
      </c>
      <c r="I73" s="144">
        <v>1</v>
      </c>
      <c r="J73" s="144">
        <v>0</v>
      </c>
      <c r="M73" s="144">
        <f t="shared" si="4"/>
        <v>2</v>
      </c>
      <c r="N73" s="144">
        <f t="shared" si="5"/>
        <v>200</v>
      </c>
      <c r="O73" s="153">
        <v>51209</v>
      </c>
      <c r="P73" s="144" t="str">
        <f>IF(O73="","",VLOOKUP(O73,'#材料大全'!A:B,2,FALSE))</f>
        <v>黄精灵1星</v>
      </c>
      <c r="Q73" s="153">
        <v>1</v>
      </c>
      <c r="R73" s="153">
        <v>1</v>
      </c>
      <c r="S73" s="153">
        <v>100</v>
      </c>
      <c r="T73" s="153">
        <v>51210</v>
      </c>
      <c r="U73" s="144" t="str">
        <f>IF(T73="","",VLOOKUP(T73,'#材料大全'!A:B,2,FALSE))</f>
        <v>红精灵1星</v>
      </c>
      <c r="V73" s="144">
        <v>1</v>
      </c>
      <c r="W73" s="144">
        <v>1</v>
      </c>
      <c r="X73" s="144">
        <v>100</v>
      </c>
      <c r="Z73" s="144" t="str">
        <f>IF(Y73="","",VLOOKUP(Y73,'#材料大全'!A:B,2,FALSE))</f>
        <v/>
      </c>
      <c r="AE73" s="144" t="str">
        <f>IF(AD73="","",VLOOKUP(AD73,'#材料大全'!A:B,2,FALSE))</f>
        <v/>
      </c>
    </row>
    <row r="74" spans="1:31">
      <c r="A74" s="144">
        <v>32010</v>
      </c>
      <c r="B74" s="154" t="s">
        <v>82</v>
      </c>
      <c r="C74" s="144" t="s">
        <v>1877</v>
      </c>
      <c r="D74" s="144">
        <v>2</v>
      </c>
      <c r="F74" s="144" t="s">
        <v>83</v>
      </c>
      <c r="G74" s="144">
        <v>0</v>
      </c>
      <c r="I74" s="144">
        <v>1</v>
      </c>
      <c r="J74" s="144">
        <v>0</v>
      </c>
      <c r="M74" s="144">
        <f t="shared" si="4"/>
        <v>2</v>
      </c>
      <c r="N74" s="144">
        <f t="shared" si="5"/>
        <v>200</v>
      </c>
      <c r="O74" s="153">
        <v>51215</v>
      </c>
      <c r="P74" s="144" t="str">
        <f>IF(O74="","",VLOOKUP(O74,'#材料大全'!A:B,2,FALSE))</f>
        <v>魔化老太婆1星</v>
      </c>
      <c r="Q74" s="153">
        <v>1</v>
      </c>
      <c r="R74" s="153">
        <v>1</v>
      </c>
      <c r="S74" s="153">
        <v>100</v>
      </c>
      <c r="T74" s="153">
        <v>51216</v>
      </c>
      <c r="U74" s="144" t="str">
        <f>IF(T74="","",VLOOKUP(T74,'#材料大全'!A:B,2,FALSE))</f>
        <v>阿拉伯1星</v>
      </c>
      <c r="V74" s="144">
        <v>1</v>
      </c>
      <c r="W74" s="144">
        <v>1</v>
      </c>
      <c r="X74" s="144">
        <v>100</v>
      </c>
      <c r="Z74" s="144" t="str">
        <f>IF(Y74="","",VLOOKUP(Y74,'#材料大全'!A:B,2,FALSE))</f>
        <v/>
      </c>
      <c r="AE74" s="144" t="str">
        <f>IF(AD74="","",VLOOKUP(AD74,'#材料大全'!A:B,2,FALSE))</f>
        <v/>
      </c>
    </row>
    <row r="75" spans="1:31">
      <c r="A75" s="144">
        <v>32011</v>
      </c>
      <c r="B75" s="154" t="s">
        <v>86</v>
      </c>
      <c r="C75" s="144" t="s">
        <v>1877</v>
      </c>
      <c r="D75" s="144">
        <v>2</v>
      </c>
      <c r="F75" s="144" t="s">
        <v>87</v>
      </c>
      <c r="G75" s="144">
        <v>0</v>
      </c>
      <c r="I75" s="144">
        <v>1</v>
      </c>
      <c r="J75" s="144">
        <v>0</v>
      </c>
      <c r="M75" s="144">
        <f t="shared" si="4"/>
        <v>2</v>
      </c>
      <c r="N75" s="144">
        <f t="shared" si="5"/>
        <v>200</v>
      </c>
      <c r="O75" s="153">
        <v>51221</v>
      </c>
      <c r="P75" s="144" t="str">
        <f>IF(O75="","",VLOOKUP(O75,'#材料大全'!A:B,2,FALSE))</f>
        <v>黑皮少女1星</v>
      </c>
      <c r="Q75" s="153">
        <v>1</v>
      </c>
      <c r="R75" s="153">
        <v>1</v>
      </c>
      <c r="S75" s="153">
        <v>100</v>
      </c>
      <c r="T75" s="153">
        <v>51222</v>
      </c>
      <c r="U75" s="144" t="str">
        <f>IF(T75="","",VLOOKUP(T75,'#材料大全'!A:B,2,FALSE))</f>
        <v>黑皮少年1星</v>
      </c>
      <c r="V75" s="144">
        <v>1</v>
      </c>
      <c r="W75" s="144">
        <v>1</v>
      </c>
      <c r="X75" s="144">
        <v>100</v>
      </c>
      <c r="Z75" s="144" t="str">
        <f>IF(Y75="","",VLOOKUP(Y75,'#材料大全'!A:B,2,FALSE))</f>
        <v/>
      </c>
      <c r="AE75" s="144" t="str">
        <f>IF(AD75="","",VLOOKUP(AD75,'#材料大全'!A:B,2,FALSE))</f>
        <v/>
      </c>
    </row>
    <row r="76" spans="1:31">
      <c r="A76" s="144">
        <v>32012</v>
      </c>
      <c r="B76" s="154" t="s">
        <v>90</v>
      </c>
      <c r="C76" s="144" t="s">
        <v>1877</v>
      </c>
      <c r="D76" s="144">
        <v>2</v>
      </c>
      <c r="F76" s="144" t="s">
        <v>91</v>
      </c>
      <c r="G76" s="144">
        <v>0</v>
      </c>
      <c r="I76" s="144">
        <v>1</v>
      </c>
      <c r="J76" s="144">
        <v>0</v>
      </c>
      <c r="M76" s="144">
        <f t="shared" si="4"/>
        <v>2</v>
      </c>
      <c r="N76" s="144">
        <f t="shared" si="5"/>
        <v>200</v>
      </c>
      <c r="O76" s="153">
        <v>51227</v>
      </c>
      <c r="P76" s="144" t="str">
        <f>IF(O76="","",VLOOKUP(O76,'#材料大全'!A:B,2,FALSE))</f>
        <v>头盔人1星</v>
      </c>
      <c r="Q76" s="153">
        <v>1</v>
      </c>
      <c r="R76" s="153">
        <v>1</v>
      </c>
      <c r="S76" s="153">
        <v>100</v>
      </c>
      <c r="T76" s="153">
        <v>51228</v>
      </c>
      <c r="U76" s="144" t="str">
        <f>IF(T76="","",VLOOKUP(T76,'#材料大全'!A:B,2,FALSE))</f>
        <v>钢盔人1星</v>
      </c>
      <c r="V76" s="144">
        <v>1</v>
      </c>
      <c r="W76" s="144">
        <v>1</v>
      </c>
      <c r="X76" s="144">
        <v>100</v>
      </c>
      <c r="Z76" s="144" t="str">
        <f>IF(Y76="","",VLOOKUP(Y76,'#材料大全'!A:B,2,FALSE))</f>
        <v/>
      </c>
      <c r="AE76" s="144" t="str">
        <f>IF(AD76="","",VLOOKUP(AD76,'#材料大全'!A:B,2,FALSE))</f>
        <v/>
      </c>
    </row>
    <row r="77" spans="1:31">
      <c r="A77" s="144">
        <v>32013</v>
      </c>
      <c r="B77" s="154" t="s">
        <v>1154</v>
      </c>
      <c r="C77" s="144" t="s">
        <v>1877</v>
      </c>
      <c r="D77" s="144">
        <v>2</v>
      </c>
      <c r="F77" s="144" t="s">
        <v>1146</v>
      </c>
      <c r="G77" s="144">
        <v>0</v>
      </c>
      <c r="I77" s="144">
        <v>1</v>
      </c>
      <c r="J77" s="144">
        <v>0</v>
      </c>
      <c r="M77" s="144">
        <f t="shared" si="4"/>
        <v>2</v>
      </c>
      <c r="N77" s="144">
        <f t="shared" si="5"/>
        <v>200</v>
      </c>
      <c r="O77" s="153">
        <v>51233</v>
      </c>
      <c r="P77" s="144" t="str">
        <f>IF(O77="","",VLOOKUP(O77,'#材料大全'!A:B,2,FALSE))</f>
        <v>塑料构造体1星</v>
      </c>
      <c r="Q77" s="153">
        <v>1</v>
      </c>
      <c r="R77" s="153">
        <v>1</v>
      </c>
      <c r="S77" s="153">
        <v>100</v>
      </c>
      <c r="T77" s="153">
        <v>51234</v>
      </c>
      <c r="U77" s="144" t="str">
        <f>IF(T77="","",VLOOKUP(T77,'#材料大全'!A:B,2,FALSE))</f>
        <v>实习程序员1星</v>
      </c>
      <c r="V77" s="144">
        <v>1</v>
      </c>
      <c r="W77" s="144">
        <v>1</v>
      </c>
      <c r="X77" s="144">
        <v>100</v>
      </c>
      <c r="Z77" s="144" t="str">
        <f>IF(Y77="","",VLOOKUP(Y77,'#材料大全'!A:B,2,FALSE))</f>
        <v/>
      </c>
      <c r="AE77" s="144" t="str">
        <f>IF(AD77="","",VLOOKUP(AD77,'#材料大全'!A:B,2,FALSE))</f>
        <v/>
      </c>
    </row>
    <row r="78" spans="1:31">
      <c r="A78" s="144">
        <v>32014</v>
      </c>
      <c r="B78" s="154" t="s">
        <v>1155</v>
      </c>
      <c r="C78" s="144" t="s">
        <v>1877</v>
      </c>
      <c r="D78" s="144">
        <v>2</v>
      </c>
      <c r="F78" s="144" t="s">
        <v>1147</v>
      </c>
      <c r="G78" s="144">
        <v>0</v>
      </c>
      <c r="I78" s="144">
        <v>1</v>
      </c>
      <c r="J78" s="144">
        <v>0</v>
      </c>
      <c r="M78" s="144">
        <f t="shared" si="4"/>
        <v>2</v>
      </c>
      <c r="N78" s="144">
        <f t="shared" si="5"/>
        <v>200</v>
      </c>
      <c r="O78" s="153">
        <v>51239</v>
      </c>
      <c r="P78" s="144" t="str">
        <f>IF(O78="","",VLOOKUP(O78,'#材料大全'!A:B,2,FALSE))</f>
        <v>黑衣人1星</v>
      </c>
      <c r="Q78" s="153">
        <v>1</v>
      </c>
      <c r="R78" s="153">
        <v>1</v>
      </c>
      <c r="S78" s="153">
        <v>100</v>
      </c>
      <c r="T78" s="153">
        <v>51240</v>
      </c>
      <c r="U78" s="144" t="str">
        <f>IF(T78="","",VLOOKUP(T78,'#材料大全'!A:B,2,FALSE))</f>
        <v>外星人1星</v>
      </c>
      <c r="V78" s="144">
        <v>1</v>
      </c>
      <c r="W78" s="144">
        <v>1</v>
      </c>
      <c r="X78" s="144">
        <v>100</v>
      </c>
      <c r="Z78" s="144" t="str">
        <f>IF(Y78="","",VLOOKUP(Y78,'#材料大全'!A:B,2,FALSE))</f>
        <v/>
      </c>
      <c r="AE78" s="144" t="str">
        <f>IF(AD78="","",VLOOKUP(AD78,'#材料大全'!A:B,2,FALSE))</f>
        <v/>
      </c>
    </row>
    <row r="79" spans="1:31">
      <c r="A79" s="144">
        <v>32015</v>
      </c>
      <c r="B79" s="143" t="s">
        <v>94</v>
      </c>
      <c r="C79" s="144" t="s">
        <v>1877</v>
      </c>
      <c r="D79" s="144">
        <v>1</v>
      </c>
      <c r="F79" s="144" t="s">
        <v>95</v>
      </c>
      <c r="G79" s="144">
        <v>0</v>
      </c>
      <c r="I79" s="144">
        <v>1</v>
      </c>
      <c r="J79" s="144">
        <v>0</v>
      </c>
      <c r="M79" s="144">
        <f t="shared" si="4"/>
        <v>2</v>
      </c>
      <c r="N79" s="144">
        <f t="shared" si="5"/>
        <v>200</v>
      </c>
      <c r="O79" s="153">
        <v>51205</v>
      </c>
      <c r="P79" s="144" t="str">
        <f>IF(O79="","",VLOOKUP(O79,'#材料大全'!A:B,2,FALSE))</f>
        <v>男战士1星</v>
      </c>
      <c r="Q79" s="153">
        <v>1</v>
      </c>
      <c r="R79" s="153">
        <v>1</v>
      </c>
      <c r="S79" s="153">
        <v>100</v>
      </c>
      <c r="T79" s="153">
        <v>51206</v>
      </c>
      <c r="U79" s="144" t="str">
        <f>IF(T79="","",VLOOKUP(T79,'#材料大全'!A:B,2,FALSE))</f>
        <v>女战士1星</v>
      </c>
      <c r="V79" s="144">
        <v>1</v>
      </c>
      <c r="W79" s="144">
        <v>1</v>
      </c>
      <c r="X79" s="144">
        <v>100</v>
      </c>
      <c r="Z79" s="144" t="str">
        <f>IF(Y79="","",VLOOKUP(Y79,'#材料大全'!A:B,2,FALSE))</f>
        <v/>
      </c>
      <c r="AE79" s="144" t="str">
        <f>IF(AD79="","",VLOOKUP(AD79,'#材料大全'!A:B,2,FALSE))</f>
        <v/>
      </c>
    </row>
    <row r="80" spans="1:31">
      <c r="A80" s="144">
        <v>32016</v>
      </c>
      <c r="B80" s="143" t="s">
        <v>98</v>
      </c>
      <c r="C80" s="144" t="s">
        <v>1877</v>
      </c>
      <c r="D80" s="144">
        <v>1</v>
      </c>
      <c r="F80" s="144" t="s">
        <v>99</v>
      </c>
      <c r="G80" s="144">
        <v>0</v>
      </c>
      <c r="I80" s="144">
        <v>1</v>
      </c>
      <c r="J80" s="144">
        <v>0</v>
      </c>
      <c r="M80" s="144">
        <f t="shared" si="4"/>
        <v>2</v>
      </c>
      <c r="N80" s="144">
        <f t="shared" si="5"/>
        <v>200</v>
      </c>
      <c r="O80" s="153">
        <v>51211</v>
      </c>
      <c r="P80" s="144" t="str">
        <f>IF(O80="","",VLOOKUP(O80,'#材料大全'!A:B,2,FALSE))</f>
        <v>吱吱1星</v>
      </c>
      <c r="Q80" s="153">
        <v>1</v>
      </c>
      <c r="R80" s="153">
        <v>1</v>
      </c>
      <c r="S80" s="153">
        <v>100</v>
      </c>
      <c r="T80" s="153">
        <v>51212</v>
      </c>
      <c r="U80" s="144" t="str">
        <f>IF(T80="","",VLOOKUP(T80,'#材料大全'!A:B,2,FALSE))</f>
        <v>咩咩1星</v>
      </c>
      <c r="V80" s="144">
        <v>1</v>
      </c>
      <c r="W80" s="144">
        <v>1</v>
      </c>
      <c r="X80" s="144">
        <v>100</v>
      </c>
      <c r="Z80" s="144" t="str">
        <f>IF(Y80="","",VLOOKUP(Y80,'#材料大全'!A:B,2,FALSE))</f>
        <v/>
      </c>
      <c r="AE80" s="144" t="str">
        <f>IF(AD80="","",VLOOKUP(AD80,'#材料大全'!A:B,2,FALSE))</f>
        <v/>
      </c>
    </row>
    <row r="81" spans="1:31">
      <c r="A81" s="144">
        <v>32017</v>
      </c>
      <c r="B81" s="143" t="s">
        <v>102</v>
      </c>
      <c r="C81" s="144" t="s">
        <v>1877</v>
      </c>
      <c r="D81" s="144">
        <v>1</v>
      </c>
      <c r="F81" s="144" t="s">
        <v>103</v>
      </c>
      <c r="G81" s="144">
        <v>0</v>
      </c>
      <c r="I81" s="144">
        <v>1</v>
      </c>
      <c r="J81" s="144">
        <v>0</v>
      </c>
      <c r="M81" s="144">
        <f t="shared" si="4"/>
        <v>2</v>
      </c>
      <c r="N81" s="144">
        <f t="shared" si="5"/>
        <v>200</v>
      </c>
      <c r="O81" s="153">
        <v>51217</v>
      </c>
      <c r="P81" s="144" t="str">
        <f>IF(O81="","",VLOOKUP(O81,'#材料大全'!A:B,2,FALSE))</f>
        <v>老太婆1星</v>
      </c>
      <c r="Q81" s="153">
        <v>1</v>
      </c>
      <c r="R81" s="153">
        <v>1</v>
      </c>
      <c r="S81" s="153">
        <v>100</v>
      </c>
      <c r="T81" s="153">
        <v>51218</v>
      </c>
      <c r="U81" s="144" t="str">
        <f>IF(T81="","",VLOOKUP(T81,'#材料大全'!A:B,2,FALSE))</f>
        <v>老头子1星</v>
      </c>
      <c r="V81" s="144">
        <v>1</v>
      </c>
      <c r="W81" s="144">
        <v>1</v>
      </c>
      <c r="X81" s="144">
        <v>100</v>
      </c>
      <c r="Z81" s="144" t="str">
        <f>IF(Y81="","",VLOOKUP(Y81,'#材料大全'!A:B,2,FALSE))</f>
        <v/>
      </c>
      <c r="AE81" s="144" t="str">
        <f>IF(AD81="","",VLOOKUP(AD81,'#材料大全'!A:B,2,FALSE))</f>
        <v/>
      </c>
    </row>
    <row r="82" spans="1:31">
      <c r="A82" s="144">
        <v>32018</v>
      </c>
      <c r="B82" s="143" t="s">
        <v>105</v>
      </c>
      <c r="C82" s="144" t="s">
        <v>1877</v>
      </c>
      <c r="D82" s="144">
        <v>1</v>
      </c>
      <c r="F82" s="144" t="s">
        <v>106</v>
      </c>
      <c r="G82" s="144">
        <v>0</v>
      </c>
      <c r="I82" s="144">
        <v>1</v>
      </c>
      <c r="J82" s="144">
        <v>0</v>
      </c>
      <c r="M82" s="144">
        <f t="shared" si="4"/>
        <v>2</v>
      </c>
      <c r="N82" s="144">
        <f t="shared" si="5"/>
        <v>200</v>
      </c>
      <c r="O82" s="153">
        <v>51223</v>
      </c>
      <c r="P82" s="144" t="str">
        <f>IF(O82="","",VLOOKUP(O82,'#材料大全'!A:B,2,FALSE))</f>
        <v>汪汪1星</v>
      </c>
      <c r="Q82" s="153">
        <v>1</v>
      </c>
      <c r="R82" s="153">
        <v>1</v>
      </c>
      <c r="S82" s="153">
        <v>100</v>
      </c>
      <c r="T82" s="153">
        <v>51224</v>
      </c>
      <c r="U82" s="144" t="str">
        <f>IF(T82="","",VLOOKUP(T82,'#材料大全'!A:B,2,FALSE))</f>
        <v>喵喵1星</v>
      </c>
      <c r="V82" s="144">
        <v>1</v>
      </c>
      <c r="W82" s="144">
        <v>1</v>
      </c>
      <c r="X82" s="144">
        <v>100</v>
      </c>
      <c r="Z82" s="144" t="str">
        <f>IF(Y82="","",VLOOKUP(Y82,'#材料大全'!A:B,2,FALSE))</f>
        <v/>
      </c>
      <c r="AE82" s="144" t="str">
        <f>IF(AD82="","",VLOOKUP(AD82,'#材料大全'!A:B,2,FALSE))</f>
        <v/>
      </c>
    </row>
    <row r="83" spans="1:31">
      <c r="A83" s="144">
        <v>32019</v>
      </c>
      <c r="B83" s="143" t="s">
        <v>109</v>
      </c>
      <c r="C83" s="144" t="s">
        <v>1877</v>
      </c>
      <c r="D83" s="144">
        <v>1</v>
      </c>
      <c r="F83" s="144" t="s">
        <v>110</v>
      </c>
      <c r="G83" s="144">
        <v>0</v>
      </c>
      <c r="I83" s="144">
        <v>1</v>
      </c>
      <c r="J83" s="144">
        <v>0</v>
      </c>
      <c r="M83" s="144">
        <f t="shared" si="4"/>
        <v>2</v>
      </c>
      <c r="N83" s="144">
        <f t="shared" si="5"/>
        <v>200</v>
      </c>
      <c r="O83" s="153">
        <v>51229</v>
      </c>
      <c r="P83" s="144" t="str">
        <f>IF(O83="","",VLOOKUP(O83,'#材料大全'!A:B,2,FALSE))</f>
        <v>哥布林1星</v>
      </c>
      <c r="Q83" s="153">
        <v>1</v>
      </c>
      <c r="R83" s="153">
        <v>1</v>
      </c>
      <c r="S83" s="153">
        <v>100</v>
      </c>
      <c r="T83" s="153">
        <v>51230</v>
      </c>
      <c r="U83" s="144" t="str">
        <f>IF(T83="","",VLOOKUP(T83,'#材料大全'!A:B,2,FALSE))</f>
        <v>牛头怪1星</v>
      </c>
      <c r="V83" s="144">
        <v>1</v>
      </c>
      <c r="W83" s="144">
        <v>1</v>
      </c>
      <c r="X83" s="144">
        <v>100</v>
      </c>
      <c r="Z83" s="144" t="str">
        <f>IF(Y83="","",VLOOKUP(Y83,'#材料大全'!A:B,2,FALSE))</f>
        <v/>
      </c>
      <c r="AE83" s="144" t="str">
        <f>IF(AD83="","",VLOOKUP(AD83,'#材料大全'!A:B,2,FALSE))</f>
        <v/>
      </c>
    </row>
    <row r="84" spans="1:31">
      <c r="A84" s="144">
        <v>32020</v>
      </c>
      <c r="B84" s="143" t="s">
        <v>1156</v>
      </c>
      <c r="C84" s="144" t="s">
        <v>1877</v>
      </c>
      <c r="D84" s="144">
        <v>1</v>
      </c>
      <c r="F84" s="144" t="s">
        <v>1150</v>
      </c>
      <c r="G84" s="144">
        <v>0</v>
      </c>
      <c r="I84" s="144">
        <v>1</v>
      </c>
      <c r="J84" s="144">
        <v>0</v>
      </c>
      <c r="M84" s="144">
        <f t="shared" si="4"/>
        <v>2</v>
      </c>
      <c r="N84" s="144">
        <f t="shared" si="5"/>
        <v>200</v>
      </c>
      <c r="O84" s="153">
        <v>51235</v>
      </c>
      <c r="P84" s="144" t="str">
        <f>IF(O84="","",VLOOKUP(O84,'#材料大全'!A:B,2,FALSE))</f>
        <v>矮人矿工1星</v>
      </c>
      <c r="Q84" s="153">
        <v>1</v>
      </c>
      <c r="R84" s="153">
        <v>1</v>
      </c>
      <c r="S84" s="153">
        <v>100</v>
      </c>
      <c r="T84" s="153">
        <v>51236</v>
      </c>
      <c r="U84" s="144" t="str">
        <f>IF(T84="","",VLOOKUP(T84,'#材料大全'!A:B,2,FALSE))</f>
        <v>地精海贼1星</v>
      </c>
      <c r="V84" s="144">
        <v>1</v>
      </c>
      <c r="W84" s="144">
        <v>1</v>
      </c>
      <c r="X84" s="144">
        <v>100</v>
      </c>
      <c r="Z84" s="144" t="str">
        <f>IF(Y84="","",VLOOKUP(Y84,'#材料大全'!A:B,2,FALSE))</f>
        <v/>
      </c>
      <c r="AE84" s="144" t="str">
        <f>IF(AD84="","",VLOOKUP(AD84,'#材料大全'!A:B,2,FALSE))</f>
        <v/>
      </c>
    </row>
    <row r="85" spans="1:31">
      <c r="A85" s="144">
        <v>32021</v>
      </c>
      <c r="B85" s="143" t="s">
        <v>1157</v>
      </c>
      <c r="C85" s="144" t="s">
        <v>1877</v>
      </c>
      <c r="D85" s="144">
        <v>1</v>
      </c>
      <c r="F85" s="144" t="s">
        <v>1151</v>
      </c>
      <c r="G85" s="144">
        <v>0</v>
      </c>
      <c r="I85" s="144">
        <v>1</v>
      </c>
      <c r="J85" s="144">
        <v>0</v>
      </c>
      <c r="M85" s="144">
        <f t="shared" si="4"/>
        <v>2</v>
      </c>
      <c r="N85" s="144">
        <f t="shared" si="5"/>
        <v>200</v>
      </c>
      <c r="O85" s="153">
        <v>51241</v>
      </c>
      <c r="P85" s="144" t="str">
        <f>IF(O85="","",VLOOKUP(O85,'#材料大全'!A:B,2,FALSE))</f>
        <v>小混混1星</v>
      </c>
      <c r="Q85" s="153">
        <v>1</v>
      </c>
      <c r="R85" s="153">
        <v>1</v>
      </c>
      <c r="S85" s="153">
        <v>100</v>
      </c>
      <c r="T85" s="153">
        <v>51242</v>
      </c>
      <c r="U85" s="144" t="str">
        <f>IF(T85="","",VLOOKUP(T85,'#材料大全'!A:B,2,FALSE))</f>
        <v>恐龙妹1星</v>
      </c>
      <c r="V85" s="144">
        <v>1</v>
      </c>
      <c r="W85" s="144">
        <v>1</v>
      </c>
      <c r="X85" s="144">
        <v>100</v>
      </c>
      <c r="Z85" s="144" t="str">
        <f>IF(Y85="","",VLOOKUP(Y85,'#材料大全'!A:B,2,FALSE))</f>
        <v/>
      </c>
      <c r="AE85" s="144" t="str">
        <f>IF(AD85="","",VLOOKUP(AD85,'#材料大全'!A:B,2,FALSE))</f>
        <v/>
      </c>
    </row>
    <row r="86" spans="1:31">
      <c r="A86" s="144">
        <v>32101</v>
      </c>
      <c r="B86" s="143" t="s">
        <v>126</v>
      </c>
      <c r="C86" s="144" t="s">
        <v>1903</v>
      </c>
      <c r="D86" s="144">
        <v>3</v>
      </c>
      <c r="F86" s="144" t="s">
        <v>127</v>
      </c>
      <c r="G86" s="144">
        <v>0</v>
      </c>
      <c r="I86" s="144">
        <v>1</v>
      </c>
      <c r="J86" s="144">
        <v>0</v>
      </c>
      <c r="M86" s="144">
        <f t="shared" si="4"/>
        <v>3</v>
      </c>
      <c r="N86" s="144">
        <f t="shared" si="5"/>
        <v>300</v>
      </c>
      <c r="O86" s="144">
        <v>32312</v>
      </c>
      <c r="P86" s="144" t="str">
        <f>IF(O86="","",VLOOKUP(O86,'#材料大全'!A:B,2,FALSE))</f>
        <v>1星英雄组合箱1</v>
      </c>
      <c r="Q86" s="144">
        <v>1</v>
      </c>
      <c r="R86" s="144">
        <v>1</v>
      </c>
      <c r="S86" s="144">
        <v>100</v>
      </c>
      <c r="T86" s="144">
        <v>32313</v>
      </c>
      <c r="U86" s="144" t="str">
        <f>IF(T86="","",VLOOKUP(T86,'#材料大全'!A:B,2,FALSE))</f>
        <v>1星英雄组合箱2</v>
      </c>
      <c r="V86" s="144">
        <v>1</v>
      </c>
      <c r="W86" s="144">
        <v>1</v>
      </c>
      <c r="X86" s="144">
        <v>100</v>
      </c>
      <c r="Y86" s="144">
        <v>32314</v>
      </c>
      <c r="Z86" s="144" t="str">
        <f>IF(Y86="","",VLOOKUP(Y86,'#材料大全'!A:B,2,FALSE))</f>
        <v>1星英雄组合箱3</v>
      </c>
      <c r="AA86" s="144">
        <v>1</v>
      </c>
      <c r="AB86" s="144">
        <v>1</v>
      </c>
      <c r="AC86" s="144">
        <v>100</v>
      </c>
      <c r="AE86" s="144" t="str">
        <f>IF(AD86="","",VLOOKUP(AD86,'#材料大全'!A:B,2,FALSE))</f>
        <v/>
      </c>
    </row>
    <row r="87" spans="1:31">
      <c r="A87" s="144">
        <v>32102</v>
      </c>
      <c r="B87" s="143" t="s">
        <v>130</v>
      </c>
      <c r="C87" s="144" t="s">
        <v>1903</v>
      </c>
      <c r="D87" s="144">
        <v>4</v>
      </c>
      <c r="F87" s="144" t="s">
        <v>131</v>
      </c>
      <c r="G87" s="144">
        <v>0</v>
      </c>
      <c r="I87" s="144">
        <v>1</v>
      </c>
      <c r="J87" s="144">
        <v>0</v>
      </c>
      <c r="M87" s="144">
        <f t="shared" si="4"/>
        <v>3</v>
      </c>
      <c r="N87" s="144">
        <f t="shared" si="5"/>
        <v>300</v>
      </c>
      <c r="O87" s="144">
        <v>32326</v>
      </c>
      <c r="P87" s="144" t="str">
        <f>IF(O87="","",VLOOKUP(O87,'#材料大全'!A:B,2,FALSE))</f>
        <v>2星英雄组合箱1</v>
      </c>
      <c r="Q87" s="144">
        <v>1</v>
      </c>
      <c r="R87" s="144">
        <v>1</v>
      </c>
      <c r="S87" s="144">
        <v>100</v>
      </c>
      <c r="T87" s="144">
        <v>32327</v>
      </c>
      <c r="U87" s="144" t="str">
        <f>IF(T87="","",VLOOKUP(T87,'#材料大全'!A:B,2,FALSE))</f>
        <v>2星英雄组合箱2</v>
      </c>
      <c r="V87" s="144">
        <v>1</v>
      </c>
      <c r="W87" s="144">
        <v>1</v>
      </c>
      <c r="X87" s="144">
        <v>100</v>
      </c>
      <c r="Y87" s="144">
        <v>32328</v>
      </c>
      <c r="Z87" s="144" t="str">
        <f>IF(Y87="","",VLOOKUP(Y87,'#材料大全'!A:B,2,FALSE))</f>
        <v>2星英雄组合箱3</v>
      </c>
      <c r="AA87" s="144">
        <v>1</v>
      </c>
      <c r="AB87" s="144">
        <v>1</v>
      </c>
      <c r="AC87" s="144">
        <v>100</v>
      </c>
      <c r="AE87" s="144" t="str">
        <f>IF(AD87="","",VLOOKUP(AD87,'#材料大全'!A:B,2,FALSE))</f>
        <v/>
      </c>
    </row>
    <row r="88" spans="1:31">
      <c r="A88" s="144">
        <v>32103</v>
      </c>
      <c r="B88" s="143" t="s">
        <v>134</v>
      </c>
      <c r="C88" s="144" t="s">
        <v>1903</v>
      </c>
      <c r="D88" s="144">
        <v>5</v>
      </c>
      <c r="F88" s="144" t="s">
        <v>135</v>
      </c>
      <c r="G88" s="144">
        <v>0</v>
      </c>
      <c r="I88" s="144">
        <v>1</v>
      </c>
      <c r="J88" s="144">
        <v>0</v>
      </c>
      <c r="M88" s="144">
        <f t="shared" si="4"/>
        <v>3</v>
      </c>
      <c r="N88" s="144">
        <f t="shared" si="5"/>
        <v>300</v>
      </c>
      <c r="O88" s="144">
        <v>32340</v>
      </c>
      <c r="P88" s="144" t="str">
        <f>IF(O88="","",VLOOKUP(O88,'#材料大全'!A:B,2,FALSE))</f>
        <v>3星英雄组合箱1</v>
      </c>
      <c r="Q88" s="144">
        <v>1</v>
      </c>
      <c r="R88" s="144">
        <v>1</v>
      </c>
      <c r="S88" s="144">
        <v>100</v>
      </c>
      <c r="T88" s="144">
        <v>32341</v>
      </c>
      <c r="U88" s="144" t="str">
        <f>IF(T88="","",VLOOKUP(T88,'#材料大全'!A:B,2,FALSE))</f>
        <v>3星英雄组合箱2</v>
      </c>
      <c r="V88" s="144">
        <v>1</v>
      </c>
      <c r="W88" s="144">
        <v>1</v>
      </c>
      <c r="X88" s="144">
        <v>100</v>
      </c>
      <c r="Y88" s="144">
        <v>32342</v>
      </c>
      <c r="Z88" s="144" t="str">
        <f>IF(Y88="","",VLOOKUP(Y88,'#材料大全'!A:B,2,FALSE))</f>
        <v>3星英雄组合箱3</v>
      </c>
      <c r="AA88" s="144">
        <v>1</v>
      </c>
      <c r="AB88" s="144">
        <v>1</v>
      </c>
      <c r="AC88" s="144">
        <v>100</v>
      </c>
      <c r="AE88" s="144" t="str">
        <f>IF(AD88="","",VLOOKUP(AD88,'#材料大全'!A:B,2,FALSE))</f>
        <v/>
      </c>
    </row>
    <row r="89" spans="1:31">
      <c r="A89" s="144">
        <v>32104</v>
      </c>
      <c r="B89" s="143" t="s">
        <v>226</v>
      </c>
      <c r="C89" s="144" t="s">
        <v>1904</v>
      </c>
      <c r="D89" s="144">
        <v>1</v>
      </c>
      <c r="F89" s="144" t="s">
        <v>227</v>
      </c>
      <c r="G89" s="144">
        <v>0</v>
      </c>
      <c r="I89" s="144">
        <v>1</v>
      </c>
      <c r="J89" s="144">
        <v>0</v>
      </c>
      <c r="M89" s="144">
        <f t="shared" si="4"/>
        <v>1</v>
      </c>
      <c r="N89" s="144">
        <f t="shared" si="5"/>
        <v>100</v>
      </c>
      <c r="O89" s="144">
        <v>32101</v>
      </c>
      <c r="P89" s="144" t="str">
        <f>IF(O89="","",VLOOKUP(O89,'#材料大全'!A:B,2,FALSE))</f>
        <v>1星英雄箱</v>
      </c>
      <c r="Q89" s="144">
        <v>1</v>
      </c>
      <c r="R89" s="144">
        <v>1</v>
      </c>
      <c r="S89" s="144">
        <v>100</v>
      </c>
      <c r="U89" s="144" t="str">
        <f>IF(T89="","",VLOOKUP(T89,'#材料大全'!A:B,2,FALSE))</f>
        <v/>
      </c>
      <c r="Z89" s="144" t="str">
        <f>IF(Y89="","",VLOOKUP(Y89,'#材料大全'!A:B,2,FALSE))</f>
        <v/>
      </c>
      <c r="AE89" s="144" t="str">
        <f>IF(AD89="","",VLOOKUP(AD89,'#材料大全'!A:B,2,FALSE))</f>
        <v/>
      </c>
    </row>
    <row r="90" spans="1:31">
      <c r="A90" s="144">
        <v>32105</v>
      </c>
      <c r="B90" s="143" t="s">
        <v>228</v>
      </c>
      <c r="C90" s="144" t="s">
        <v>1904</v>
      </c>
      <c r="D90" s="144">
        <v>2</v>
      </c>
      <c r="F90" s="144" t="s">
        <v>229</v>
      </c>
      <c r="G90" s="144">
        <v>0</v>
      </c>
      <c r="I90" s="144">
        <v>1</v>
      </c>
      <c r="J90" s="144">
        <v>3</v>
      </c>
      <c r="M90" s="144">
        <f t="shared" si="4"/>
        <v>1</v>
      </c>
      <c r="N90" s="144">
        <f t="shared" si="5"/>
        <v>100</v>
      </c>
      <c r="O90" s="144">
        <v>32101</v>
      </c>
      <c r="P90" s="144" t="str">
        <f>IF(O90="","",VLOOKUP(O90,'#材料大全'!A:B,2,FALSE))</f>
        <v>1星英雄箱</v>
      </c>
      <c r="Q90" s="144">
        <v>1</v>
      </c>
      <c r="R90" s="144">
        <v>1</v>
      </c>
      <c r="S90" s="144">
        <v>100</v>
      </c>
      <c r="U90" s="144" t="str">
        <f>IF(T90="","",VLOOKUP(T90,'#材料大全'!A:B,2,FALSE))</f>
        <v/>
      </c>
      <c r="Z90" s="144" t="str">
        <f>IF(Y90="","",VLOOKUP(Y90,'#材料大全'!A:B,2,FALSE))</f>
        <v/>
      </c>
      <c r="AE90" s="144" t="str">
        <f>IF(AD90="","",VLOOKUP(AD90,'#材料大全'!A:B,2,FALSE))</f>
        <v/>
      </c>
    </row>
    <row r="91" spans="1:31">
      <c r="A91" s="144">
        <v>32106</v>
      </c>
      <c r="B91" s="143" t="s">
        <v>230</v>
      </c>
      <c r="C91" s="144" t="s">
        <v>1904</v>
      </c>
      <c r="D91" s="144">
        <v>3</v>
      </c>
      <c r="F91" s="144" t="s">
        <v>231</v>
      </c>
      <c r="G91" s="144">
        <v>0</v>
      </c>
      <c r="I91" s="144">
        <v>1</v>
      </c>
      <c r="J91" s="144">
        <v>5</v>
      </c>
      <c r="M91" s="144">
        <f t="shared" si="4"/>
        <v>1</v>
      </c>
      <c r="N91" s="144">
        <f t="shared" si="5"/>
        <v>100</v>
      </c>
      <c r="O91" s="144">
        <v>32101</v>
      </c>
      <c r="P91" s="144" t="str">
        <f>IF(O91="","",VLOOKUP(O91,'#材料大全'!A:B,2,FALSE))</f>
        <v>1星英雄箱</v>
      </c>
      <c r="Q91" s="144">
        <v>1</v>
      </c>
      <c r="R91" s="144">
        <v>1</v>
      </c>
      <c r="S91" s="144">
        <v>100</v>
      </c>
      <c r="U91" s="144" t="str">
        <f>IF(T91="","",VLOOKUP(T91,'#材料大全'!A:B,2,FALSE))</f>
        <v/>
      </c>
      <c r="Z91" s="144" t="str">
        <f>IF(Y91="","",VLOOKUP(Y91,'#材料大全'!A:B,2,FALSE))</f>
        <v/>
      </c>
      <c r="AE91" s="144" t="str">
        <f>IF(AD91="","",VLOOKUP(AD91,'#材料大全'!A:B,2,FALSE))</f>
        <v/>
      </c>
    </row>
    <row r="92" spans="1:31">
      <c r="A92" s="144">
        <v>32107</v>
      </c>
      <c r="B92" s="143" t="s">
        <v>232</v>
      </c>
      <c r="C92" s="144" t="s">
        <v>1904</v>
      </c>
      <c r="D92" s="144">
        <v>4</v>
      </c>
      <c r="F92" s="144" t="s">
        <v>233</v>
      </c>
      <c r="G92" s="144">
        <v>0</v>
      </c>
      <c r="I92" s="144">
        <v>1</v>
      </c>
      <c r="J92" s="144">
        <v>7</v>
      </c>
      <c r="M92" s="144">
        <f t="shared" si="4"/>
        <v>1</v>
      </c>
      <c r="N92" s="144">
        <f t="shared" si="5"/>
        <v>100</v>
      </c>
      <c r="O92" s="144">
        <v>32101</v>
      </c>
      <c r="P92" s="144" t="str">
        <f>IF(O92="","",VLOOKUP(O92,'#材料大全'!A:B,2,FALSE))</f>
        <v>1星英雄箱</v>
      </c>
      <c r="Q92" s="144">
        <v>1</v>
      </c>
      <c r="R92" s="144">
        <v>1</v>
      </c>
      <c r="S92" s="144">
        <v>100</v>
      </c>
      <c r="U92" s="144" t="str">
        <f>IF(T92="","",VLOOKUP(T92,'#材料大全'!A:B,2,FALSE))</f>
        <v/>
      </c>
      <c r="Z92" s="144" t="str">
        <f>IF(Y92="","",VLOOKUP(Y92,'#材料大全'!A:B,2,FALSE))</f>
        <v/>
      </c>
      <c r="AE92" s="144" t="str">
        <f>IF(AD92="","",VLOOKUP(AD92,'#材料大全'!A:B,2,FALSE))</f>
        <v/>
      </c>
    </row>
    <row r="93" spans="1:31">
      <c r="A93" s="144">
        <v>32108</v>
      </c>
      <c r="B93" s="143" t="s">
        <v>234</v>
      </c>
      <c r="C93" s="144" t="s">
        <v>1904</v>
      </c>
      <c r="D93" s="144">
        <v>5</v>
      </c>
      <c r="F93" s="144" t="s">
        <v>235</v>
      </c>
      <c r="G93" s="144">
        <v>0</v>
      </c>
      <c r="I93" s="144">
        <v>1</v>
      </c>
      <c r="J93" s="144">
        <v>10</v>
      </c>
      <c r="M93" s="144">
        <f t="shared" si="4"/>
        <v>1</v>
      </c>
      <c r="N93" s="144">
        <f t="shared" si="5"/>
        <v>100</v>
      </c>
      <c r="O93" s="144">
        <v>32101</v>
      </c>
      <c r="P93" s="144" t="str">
        <f>IF(O93="","",VLOOKUP(O93,'#材料大全'!A:B,2,FALSE))</f>
        <v>1星英雄箱</v>
      </c>
      <c r="Q93" s="144">
        <v>1</v>
      </c>
      <c r="R93" s="144">
        <v>1</v>
      </c>
      <c r="S93" s="144">
        <v>100</v>
      </c>
      <c r="U93" s="144" t="str">
        <f>IF(T93="","",VLOOKUP(T93,'#材料大全'!A:B,2,FALSE))</f>
        <v/>
      </c>
      <c r="Z93" s="144" t="str">
        <f>IF(Y93="","",VLOOKUP(Y93,'#材料大全'!A:B,2,FALSE))</f>
        <v/>
      </c>
      <c r="AE93" s="144" t="str">
        <f>IF(AD93="","",VLOOKUP(AD93,'#材料大全'!A:B,2,FALSE))</f>
        <v/>
      </c>
    </row>
    <row r="94" spans="1:31">
      <c r="A94" s="144">
        <v>32109</v>
      </c>
      <c r="B94" s="143" t="s">
        <v>236</v>
      </c>
      <c r="C94" s="144" t="s">
        <v>1904</v>
      </c>
      <c r="D94" s="144">
        <v>5</v>
      </c>
      <c r="F94" s="144" t="s">
        <v>237</v>
      </c>
      <c r="G94" s="144">
        <v>0</v>
      </c>
      <c r="I94" s="144">
        <v>1</v>
      </c>
      <c r="J94" s="144">
        <v>10</v>
      </c>
      <c r="M94" s="144">
        <f t="shared" si="4"/>
        <v>1</v>
      </c>
      <c r="N94" s="144">
        <f t="shared" si="5"/>
        <v>100</v>
      </c>
      <c r="O94" s="144">
        <v>32103</v>
      </c>
      <c r="P94" s="144" t="str">
        <f>IF(O94="","",VLOOKUP(O94,'#材料大全'!A:B,2,FALSE))</f>
        <v>3星英雄箱</v>
      </c>
      <c r="Q94" s="144">
        <v>1</v>
      </c>
      <c r="R94" s="144">
        <v>1</v>
      </c>
      <c r="S94" s="144">
        <v>100</v>
      </c>
      <c r="U94" s="144" t="str">
        <f>IF(T94="","",VLOOKUP(T94,'#材料大全'!A:B,2,FALSE))</f>
        <v/>
      </c>
      <c r="Z94" s="144" t="str">
        <f>IF(Y94="","",VLOOKUP(Y94,'#材料大全'!A:B,2,FALSE))</f>
        <v/>
      </c>
      <c r="AE94" s="144" t="str">
        <f>IF(AD94="","",VLOOKUP(AD94,'#材料大全'!A:B,2,FALSE))</f>
        <v/>
      </c>
    </row>
    <row r="95" spans="1:31">
      <c r="A95" s="144">
        <v>32201</v>
      </c>
      <c r="B95" s="143" t="s">
        <v>113</v>
      </c>
      <c r="C95" s="144" t="s">
        <v>1905</v>
      </c>
      <c r="D95" s="144">
        <v>2</v>
      </c>
      <c r="F95" s="144" t="s">
        <v>114</v>
      </c>
      <c r="G95" s="144">
        <v>0</v>
      </c>
      <c r="I95" s="144">
        <v>1</v>
      </c>
      <c r="J95" s="144">
        <v>0</v>
      </c>
      <c r="M95" s="144">
        <f t="shared" si="4"/>
        <v>2</v>
      </c>
      <c r="N95" s="144">
        <f t="shared" si="5"/>
        <v>200</v>
      </c>
      <c r="O95" s="144">
        <v>32831</v>
      </c>
      <c r="P95" s="144" t="str">
        <f>IF(O95="","",VLOOKUP(O95,'#材料大全'!A:B,2,FALSE))</f>
        <v>2星升星1</v>
      </c>
      <c r="Q95" s="144">
        <v>1</v>
      </c>
      <c r="R95" s="144">
        <v>1</v>
      </c>
      <c r="S95" s="144">
        <v>100</v>
      </c>
      <c r="T95" s="144">
        <v>32832</v>
      </c>
      <c r="U95" s="144" t="str">
        <f>IF(T95="","",VLOOKUP(T95,'#材料大全'!A:B,2,FALSE))</f>
        <v>2星升星2</v>
      </c>
      <c r="V95" s="144">
        <v>1</v>
      </c>
      <c r="W95" s="144">
        <v>1</v>
      </c>
      <c r="X95" s="144">
        <v>100</v>
      </c>
      <c r="Z95" s="144" t="str">
        <f>IF(Y95="","",VLOOKUP(Y95,'#材料大全'!A:B,2,FALSE))</f>
        <v/>
      </c>
      <c r="AE95" s="144" t="str">
        <f>IF(AD95="","",VLOOKUP(AD95,'#材料大全'!A:B,2,FALSE))</f>
        <v/>
      </c>
    </row>
    <row r="96" spans="1:31">
      <c r="A96" s="144">
        <v>32202</v>
      </c>
      <c r="B96" s="143" t="s">
        <v>117</v>
      </c>
      <c r="C96" s="144" t="s">
        <v>1905</v>
      </c>
      <c r="D96" s="144">
        <v>3</v>
      </c>
      <c r="F96" s="144" t="s">
        <v>118</v>
      </c>
      <c r="G96" s="144">
        <v>0</v>
      </c>
      <c r="I96" s="144">
        <v>1</v>
      </c>
      <c r="J96" s="144">
        <v>0</v>
      </c>
      <c r="M96" s="144">
        <f t="shared" si="4"/>
        <v>2</v>
      </c>
      <c r="N96" s="144">
        <f t="shared" si="5"/>
        <v>200</v>
      </c>
      <c r="O96" s="144">
        <v>32833</v>
      </c>
      <c r="P96" s="144" t="str">
        <f>IF(O96="","",VLOOKUP(O96,'#材料大全'!A:B,2,FALSE))</f>
        <v>3星升星1</v>
      </c>
      <c r="Q96" s="144">
        <v>1</v>
      </c>
      <c r="R96" s="144">
        <v>1</v>
      </c>
      <c r="S96" s="144">
        <v>100</v>
      </c>
      <c r="T96" s="144">
        <v>32834</v>
      </c>
      <c r="U96" s="144" t="str">
        <f>IF(T96="","",VLOOKUP(T96,'#材料大全'!A:B,2,FALSE))</f>
        <v>3星升星2</v>
      </c>
      <c r="V96" s="144">
        <v>1</v>
      </c>
      <c r="W96" s="144">
        <v>1</v>
      </c>
      <c r="X96" s="144">
        <v>100</v>
      </c>
      <c r="Z96" s="144" t="str">
        <f>IF(Y96="","",VLOOKUP(Y96,'#材料大全'!A:B,2,FALSE))</f>
        <v/>
      </c>
      <c r="AE96" s="144" t="str">
        <f>IF(AD96="","",VLOOKUP(AD96,'#材料大全'!A:B,2,FALSE))</f>
        <v/>
      </c>
    </row>
    <row r="97" spans="1:34">
      <c r="A97" s="144">
        <v>32203</v>
      </c>
      <c r="B97" s="143" t="s">
        <v>121</v>
      </c>
      <c r="C97" s="144" t="s">
        <v>1905</v>
      </c>
      <c r="D97" s="144">
        <v>4</v>
      </c>
      <c r="F97" s="144" t="s">
        <v>122</v>
      </c>
      <c r="G97" s="144">
        <v>0</v>
      </c>
      <c r="I97" s="144">
        <v>1</v>
      </c>
      <c r="J97" s="144">
        <v>0</v>
      </c>
      <c r="M97" s="144">
        <f t="shared" si="4"/>
        <v>2</v>
      </c>
      <c r="N97" s="144">
        <f t="shared" si="5"/>
        <v>200</v>
      </c>
      <c r="O97" s="144">
        <v>32835</v>
      </c>
      <c r="P97" s="144" t="str">
        <f>IF(O97="","",VLOOKUP(O97,'#材料大全'!A:B,2,FALSE))</f>
        <v>4星升星1</v>
      </c>
      <c r="Q97" s="144">
        <v>1</v>
      </c>
      <c r="R97" s="144">
        <v>1</v>
      </c>
      <c r="S97" s="144">
        <v>100</v>
      </c>
      <c r="T97" s="144">
        <v>32836</v>
      </c>
      <c r="U97" s="144" t="str">
        <f>IF(T97="","",VLOOKUP(T97,'#材料大全'!A:B,2,FALSE))</f>
        <v>4星升星2</v>
      </c>
      <c r="V97" s="144">
        <v>1</v>
      </c>
      <c r="W97" s="144">
        <v>1</v>
      </c>
      <c r="X97" s="144">
        <v>100</v>
      </c>
      <c r="Z97" s="144" t="str">
        <f>IF(Y97="","",VLOOKUP(Y97,'#材料大全'!A:B,2,FALSE))</f>
        <v/>
      </c>
      <c r="AE97" s="144" t="str">
        <f>IF(AD97="","",VLOOKUP(AD97,'#材料大全'!A:B,2,FALSE))</f>
        <v/>
      </c>
    </row>
    <row r="98" spans="1:34">
      <c r="A98" s="146">
        <v>32301</v>
      </c>
      <c r="B98" s="143" t="s">
        <v>138</v>
      </c>
      <c r="C98" s="144" t="s">
        <v>1903</v>
      </c>
      <c r="D98" s="144">
        <v>3</v>
      </c>
      <c r="F98" s="144" t="s">
        <v>125</v>
      </c>
      <c r="G98" s="144">
        <v>1</v>
      </c>
      <c r="I98" s="144">
        <v>1</v>
      </c>
      <c r="J98" s="144">
        <v>0</v>
      </c>
      <c r="M98" s="144">
        <f t="shared" si="4"/>
        <v>4</v>
      </c>
      <c r="N98" s="144">
        <f t="shared" si="5"/>
        <v>400</v>
      </c>
      <c r="O98" s="153">
        <v>51201</v>
      </c>
      <c r="P98" s="144" t="str">
        <f>IF(O98="","",VLOOKUP(O98,'#材料大全'!A:B,2,FALSE))</f>
        <v>最强男军人1星</v>
      </c>
      <c r="Q98" s="144">
        <v>1</v>
      </c>
      <c r="R98" s="144">
        <v>1</v>
      </c>
      <c r="S98" s="144">
        <v>100</v>
      </c>
      <c r="T98" s="153">
        <v>51212</v>
      </c>
      <c r="U98" s="144" t="str">
        <f>IF(T98="","",VLOOKUP(T98,'#材料大全'!A:B,2,FALSE))</f>
        <v>咩咩1星</v>
      </c>
      <c r="V98" s="144">
        <v>1</v>
      </c>
      <c r="W98" s="144">
        <v>1</v>
      </c>
      <c r="X98" s="144">
        <v>100</v>
      </c>
      <c r="Y98" s="153">
        <v>51223</v>
      </c>
      <c r="Z98" s="144" t="str">
        <f>IF(Y98="","",VLOOKUP(Y98,'#材料大全'!A:B,2,FALSE))</f>
        <v>汪汪1星</v>
      </c>
      <c r="AA98" s="144">
        <v>1</v>
      </c>
      <c r="AB98" s="144">
        <v>1</v>
      </c>
      <c r="AC98" s="144">
        <v>100</v>
      </c>
      <c r="AD98" s="153">
        <v>51233</v>
      </c>
      <c r="AE98" s="144" t="str">
        <f>IF(AD98="","",VLOOKUP(AD98,'#材料大全'!A:B,2,FALSE))</f>
        <v>塑料构造体1星</v>
      </c>
      <c r="AF98" s="144">
        <v>1</v>
      </c>
      <c r="AG98" s="144">
        <v>1</v>
      </c>
      <c r="AH98" s="144">
        <v>100</v>
      </c>
    </row>
    <row r="99" spans="1:34">
      <c r="A99" s="146">
        <v>32302</v>
      </c>
      <c r="B99" s="143" t="s">
        <v>139</v>
      </c>
      <c r="C99" s="144" t="s">
        <v>1903</v>
      </c>
      <c r="D99" s="144">
        <v>3</v>
      </c>
      <c r="F99" s="144" t="s">
        <v>125</v>
      </c>
      <c r="G99" s="144">
        <v>1</v>
      </c>
      <c r="I99" s="144">
        <v>1</v>
      </c>
      <c r="J99" s="144">
        <v>0</v>
      </c>
      <c r="M99" s="144">
        <f t="shared" si="4"/>
        <v>4</v>
      </c>
      <c r="N99" s="144">
        <f t="shared" si="5"/>
        <v>400</v>
      </c>
      <c r="O99" s="153">
        <v>51202</v>
      </c>
      <c r="P99" s="144" t="str">
        <f>IF(O99="","",VLOOKUP(O99,'#材料大全'!A:B,2,FALSE))</f>
        <v>最强女军人1星</v>
      </c>
      <c r="Q99" s="144">
        <v>1</v>
      </c>
      <c r="R99" s="144">
        <v>1</v>
      </c>
      <c r="S99" s="144">
        <v>100</v>
      </c>
      <c r="T99" s="153">
        <v>51213</v>
      </c>
      <c r="U99" s="144" t="str">
        <f>IF(T99="","",VLOOKUP(T99,'#材料大全'!A:B,2,FALSE))</f>
        <v>火法1星</v>
      </c>
      <c r="V99" s="144">
        <v>1</v>
      </c>
      <c r="W99" s="144">
        <v>1</v>
      </c>
      <c r="X99" s="144">
        <v>100</v>
      </c>
      <c r="Y99" s="153">
        <v>51224</v>
      </c>
      <c r="Z99" s="144" t="str">
        <f>IF(Y99="","",VLOOKUP(Y99,'#材料大全'!A:B,2,FALSE))</f>
        <v>喵喵1星</v>
      </c>
      <c r="AA99" s="144">
        <v>1</v>
      </c>
      <c r="AB99" s="144">
        <v>1</v>
      </c>
      <c r="AC99" s="144">
        <v>100</v>
      </c>
      <c r="AD99" s="153">
        <v>51234</v>
      </c>
      <c r="AE99" s="144" t="str">
        <f>IF(AD99="","",VLOOKUP(AD99,'#材料大全'!A:B,2,FALSE))</f>
        <v>实习程序员1星</v>
      </c>
      <c r="AF99" s="144">
        <v>1</v>
      </c>
      <c r="AG99" s="144">
        <v>1</v>
      </c>
      <c r="AH99" s="144">
        <v>100</v>
      </c>
    </row>
    <row r="100" spans="1:34">
      <c r="A100" s="146">
        <v>32303</v>
      </c>
      <c r="B100" s="143" t="s">
        <v>140</v>
      </c>
      <c r="C100" s="144" t="s">
        <v>1903</v>
      </c>
      <c r="D100" s="144">
        <v>3</v>
      </c>
      <c r="F100" s="144" t="s">
        <v>125</v>
      </c>
      <c r="G100" s="144">
        <v>1</v>
      </c>
      <c r="I100" s="144">
        <v>1</v>
      </c>
      <c r="J100" s="144">
        <v>0</v>
      </c>
      <c r="M100" s="144">
        <f t="shared" si="4"/>
        <v>4</v>
      </c>
      <c r="N100" s="144">
        <f t="shared" si="5"/>
        <v>400</v>
      </c>
      <c r="O100" s="153">
        <v>51203</v>
      </c>
      <c r="P100" s="144" t="str">
        <f>IF(O100="","",VLOOKUP(O100,'#材料大全'!A:B,2,FALSE))</f>
        <v>男警察1星</v>
      </c>
      <c r="Q100" s="144">
        <v>1</v>
      </c>
      <c r="R100" s="144">
        <v>1</v>
      </c>
      <c r="S100" s="144">
        <v>100</v>
      </c>
      <c r="T100" s="153">
        <v>51214</v>
      </c>
      <c r="U100" s="144" t="str">
        <f>IF(T100="","",VLOOKUP(T100,'#材料大全'!A:B,2,FALSE))</f>
        <v>奥法1星</v>
      </c>
      <c r="V100" s="144">
        <v>1</v>
      </c>
      <c r="W100" s="144">
        <v>1</v>
      </c>
      <c r="X100" s="144">
        <v>100</v>
      </c>
      <c r="Y100" s="153">
        <v>51225</v>
      </c>
      <c r="Z100" s="144" t="str">
        <f>IF(Y100="","",VLOOKUP(Y100,'#材料大全'!A:B,2,FALSE))</f>
        <v>武道家1星</v>
      </c>
      <c r="AA100" s="144">
        <v>1</v>
      </c>
      <c r="AB100" s="144">
        <v>1</v>
      </c>
      <c r="AC100" s="144">
        <v>100</v>
      </c>
      <c r="AD100" s="153">
        <v>51235</v>
      </c>
      <c r="AE100" s="144" t="str">
        <f>IF(AD100="","",VLOOKUP(AD100,'#材料大全'!A:B,2,FALSE))</f>
        <v>矮人矿工1星</v>
      </c>
      <c r="AF100" s="144">
        <v>1</v>
      </c>
      <c r="AG100" s="144">
        <v>1</v>
      </c>
      <c r="AH100" s="144">
        <v>100</v>
      </c>
    </row>
    <row r="101" spans="1:34">
      <c r="A101" s="146">
        <v>32304</v>
      </c>
      <c r="B101" s="143" t="s">
        <v>141</v>
      </c>
      <c r="C101" s="144" t="s">
        <v>1903</v>
      </c>
      <c r="D101" s="144">
        <v>3</v>
      </c>
      <c r="F101" s="144" t="s">
        <v>125</v>
      </c>
      <c r="G101" s="144">
        <v>1</v>
      </c>
      <c r="I101" s="144">
        <v>1</v>
      </c>
      <c r="J101" s="144">
        <v>0</v>
      </c>
      <c r="M101" s="144">
        <f t="shared" si="4"/>
        <v>4</v>
      </c>
      <c r="N101" s="144">
        <f t="shared" si="5"/>
        <v>400</v>
      </c>
      <c r="O101" s="153">
        <v>51204</v>
      </c>
      <c r="P101" s="144" t="str">
        <f>IF(O101="","",VLOOKUP(O101,'#材料大全'!A:B,2,FALSE))</f>
        <v>女警察1星</v>
      </c>
      <c r="Q101" s="144">
        <v>1</v>
      </c>
      <c r="R101" s="144">
        <v>1</v>
      </c>
      <c r="S101" s="144">
        <v>100</v>
      </c>
      <c r="T101" s="153">
        <v>51215</v>
      </c>
      <c r="U101" s="144" t="str">
        <f>IF(T101="","",VLOOKUP(T101,'#材料大全'!A:B,2,FALSE))</f>
        <v>魔化老太婆1星</v>
      </c>
      <c r="V101" s="144">
        <v>1</v>
      </c>
      <c r="W101" s="144">
        <v>1</v>
      </c>
      <c r="X101" s="144">
        <v>100</v>
      </c>
      <c r="Y101" s="153">
        <v>51226</v>
      </c>
      <c r="Z101" s="144" t="str">
        <f>IF(Y101="","",VLOOKUP(Y101,'#材料大全'!A:B,2,FALSE))</f>
        <v>女武道家1星</v>
      </c>
      <c r="AA101" s="144">
        <v>1</v>
      </c>
      <c r="AB101" s="144">
        <v>1</v>
      </c>
      <c r="AC101" s="144">
        <v>100</v>
      </c>
      <c r="AD101" s="153">
        <v>51236</v>
      </c>
      <c r="AE101" s="144" t="str">
        <f>IF(AD101="","",VLOOKUP(AD101,'#材料大全'!A:B,2,FALSE))</f>
        <v>地精海贼1星</v>
      </c>
      <c r="AF101" s="144">
        <v>1</v>
      </c>
      <c r="AG101" s="144">
        <v>1</v>
      </c>
      <c r="AH101" s="144">
        <v>100</v>
      </c>
    </row>
    <row r="102" spans="1:34">
      <c r="A102" s="146">
        <v>32305</v>
      </c>
      <c r="B102" s="143" t="s">
        <v>142</v>
      </c>
      <c r="C102" s="144" t="s">
        <v>1903</v>
      </c>
      <c r="D102" s="144">
        <v>3</v>
      </c>
      <c r="F102" s="144" t="s">
        <v>125</v>
      </c>
      <c r="G102" s="144">
        <v>1</v>
      </c>
      <c r="I102" s="144">
        <v>1</v>
      </c>
      <c r="J102" s="144">
        <v>0</v>
      </c>
      <c r="M102" s="144">
        <f t="shared" si="4"/>
        <v>4</v>
      </c>
      <c r="N102" s="144">
        <f t="shared" si="5"/>
        <v>400</v>
      </c>
      <c r="O102" s="153">
        <v>51205</v>
      </c>
      <c r="P102" s="144" t="str">
        <f>IF(O102="","",VLOOKUP(O102,'#材料大全'!A:B,2,FALSE))</f>
        <v>男战士1星</v>
      </c>
      <c r="Q102" s="144">
        <v>1</v>
      </c>
      <c r="R102" s="144">
        <v>1</v>
      </c>
      <c r="S102" s="144">
        <v>100</v>
      </c>
      <c r="T102" s="153">
        <v>51216</v>
      </c>
      <c r="U102" s="144" t="str">
        <f>IF(T102="","",VLOOKUP(T102,'#材料大全'!A:B,2,FALSE))</f>
        <v>阿拉伯1星</v>
      </c>
      <c r="V102" s="144">
        <v>1</v>
      </c>
      <c r="W102" s="144">
        <v>1</v>
      </c>
      <c r="X102" s="144">
        <v>100</v>
      </c>
      <c r="Y102" s="153">
        <v>51227</v>
      </c>
      <c r="Z102" s="144" t="str">
        <f>IF(Y102="","",VLOOKUP(Y102,'#材料大全'!A:B,2,FALSE))</f>
        <v>头盔人1星</v>
      </c>
      <c r="AA102" s="144">
        <v>1</v>
      </c>
      <c r="AB102" s="144">
        <v>1</v>
      </c>
      <c r="AC102" s="144">
        <v>100</v>
      </c>
      <c r="AD102" s="153">
        <v>51237</v>
      </c>
      <c r="AE102" s="144" t="str">
        <f>IF(AD102="","",VLOOKUP(AD102,'#材料大全'!A:B,2,FALSE))</f>
        <v>隐匿者1星</v>
      </c>
      <c r="AF102" s="144">
        <v>1</v>
      </c>
      <c r="AG102" s="144">
        <v>1</v>
      </c>
      <c r="AH102" s="144">
        <v>100</v>
      </c>
    </row>
    <row r="103" spans="1:34">
      <c r="A103" s="146">
        <v>32306</v>
      </c>
      <c r="B103" s="143" t="s">
        <v>143</v>
      </c>
      <c r="C103" s="144" t="s">
        <v>1903</v>
      </c>
      <c r="D103" s="144">
        <v>3</v>
      </c>
      <c r="F103" s="144" t="s">
        <v>125</v>
      </c>
      <c r="G103" s="144">
        <v>1</v>
      </c>
      <c r="I103" s="144">
        <v>1</v>
      </c>
      <c r="J103" s="144">
        <v>0</v>
      </c>
      <c r="M103" s="144">
        <f t="shared" si="4"/>
        <v>4</v>
      </c>
      <c r="N103" s="144">
        <f t="shared" si="5"/>
        <v>400</v>
      </c>
      <c r="O103" s="153">
        <v>51206</v>
      </c>
      <c r="P103" s="144" t="str">
        <f>IF(O103="","",VLOOKUP(O103,'#材料大全'!A:B,2,FALSE))</f>
        <v>女战士1星</v>
      </c>
      <c r="Q103" s="144">
        <v>1</v>
      </c>
      <c r="R103" s="144">
        <v>1</v>
      </c>
      <c r="S103" s="144">
        <v>100</v>
      </c>
      <c r="T103" s="153">
        <v>51217</v>
      </c>
      <c r="U103" s="144" t="str">
        <f>IF(T103="","",VLOOKUP(T103,'#材料大全'!A:B,2,FALSE))</f>
        <v>老太婆1星</v>
      </c>
      <c r="V103" s="144">
        <v>1</v>
      </c>
      <c r="W103" s="144">
        <v>1</v>
      </c>
      <c r="X103" s="144">
        <v>100</v>
      </c>
      <c r="Y103" s="153">
        <v>51228</v>
      </c>
      <c r="Z103" s="144" t="str">
        <f>IF(Y103="","",VLOOKUP(Y103,'#材料大全'!A:B,2,FALSE))</f>
        <v>钢盔人1星</v>
      </c>
      <c r="AA103" s="144">
        <v>1</v>
      </c>
      <c r="AB103" s="144">
        <v>1</v>
      </c>
      <c r="AC103" s="144">
        <v>100</v>
      </c>
      <c r="AD103" s="153">
        <v>51238</v>
      </c>
      <c r="AE103" s="144" t="str">
        <f>IF(AD103="","",VLOOKUP(AD103,'#材料大全'!A:B,2,FALSE))</f>
        <v>亚马逊杀手1星</v>
      </c>
      <c r="AF103" s="144">
        <v>1</v>
      </c>
      <c r="AG103" s="144">
        <v>1</v>
      </c>
      <c r="AH103" s="144">
        <v>100</v>
      </c>
    </row>
    <row r="104" spans="1:34">
      <c r="A104" s="146">
        <v>32307</v>
      </c>
      <c r="B104" s="143" t="s">
        <v>144</v>
      </c>
      <c r="C104" s="144" t="s">
        <v>1903</v>
      </c>
      <c r="D104" s="144">
        <v>3</v>
      </c>
      <c r="F104" s="144" t="s">
        <v>125</v>
      </c>
      <c r="G104" s="144">
        <v>1</v>
      </c>
      <c r="I104" s="144">
        <v>1</v>
      </c>
      <c r="J104" s="144">
        <v>0</v>
      </c>
      <c r="M104" s="144">
        <f t="shared" si="4"/>
        <v>4</v>
      </c>
      <c r="N104" s="144">
        <f t="shared" si="5"/>
        <v>400</v>
      </c>
      <c r="O104" s="153">
        <v>51207</v>
      </c>
      <c r="P104" s="144" t="str">
        <f>IF(O104="","",VLOOKUP(O104,'#材料大全'!A:B,2,FALSE))</f>
        <v>皇后1星</v>
      </c>
      <c r="Q104" s="144">
        <v>1</v>
      </c>
      <c r="R104" s="144">
        <v>1</v>
      </c>
      <c r="S104" s="144">
        <v>100</v>
      </c>
      <c r="T104" s="153">
        <v>51218</v>
      </c>
      <c r="U104" s="144" t="str">
        <f>IF(T104="","",VLOOKUP(T104,'#材料大全'!A:B,2,FALSE))</f>
        <v>老头子1星</v>
      </c>
      <c r="V104" s="144">
        <v>1</v>
      </c>
      <c r="W104" s="144">
        <v>1</v>
      </c>
      <c r="X104" s="144">
        <v>100</v>
      </c>
      <c r="Y104" s="153">
        <v>51229</v>
      </c>
      <c r="Z104" s="144" t="str">
        <f>IF(Y104="","",VLOOKUP(Y104,'#材料大全'!A:B,2,FALSE))</f>
        <v>哥布林1星</v>
      </c>
      <c r="AA104" s="144">
        <v>1</v>
      </c>
      <c r="AB104" s="144">
        <v>1</v>
      </c>
      <c r="AC104" s="144">
        <v>100</v>
      </c>
      <c r="AD104" s="153">
        <v>51239</v>
      </c>
      <c r="AE104" s="144" t="str">
        <f>IF(AD104="","",VLOOKUP(AD104,'#材料大全'!A:B,2,FALSE))</f>
        <v>黑衣人1星</v>
      </c>
      <c r="AF104" s="144">
        <v>1</v>
      </c>
      <c r="AG104" s="144">
        <v>1</v>
      </c>
      <c r="AH104" s="144">
        <v>100</v>
      </c>
    </row>
    <row r="105" spans="1:34">
      <c r="A105" s="146">
        <v>32308</v>
      </c>
      <c r="B105" s="143" t="s">
        <v>145</v>
      </c>
      <c r="C105" s="144" t="s">
        <v>1903</v>
      </c>
      <c r="D105" s="144">
        <v>3</v>
      </c>
      <c r="F105" s="144" t="s">
        <v>125</v>
      </c>
      <c r="G105" s="144">
        <v>1</v>
      </c>
      <c r="I105" s="144">
        <v>1</v>
      </c>
      <c r="J105" s="144">
        <v>0</v>
      </c>
      <c r="M105" s="144">
        <f t="shared" si="4"/>
        <v>4</v>
      </c>
      <c r="N105" s="144">
        <f t="shared" si="5"/>
        <v>400</v>
      </c>
      <c r="O105" s="153">
        <v>51208</v>
      </c>
      <c r="P105" s="144" t="str">
        <f>IF(O105="","",VLOOKUP(O105,'#材料大全'!A:B,2,FALSE))</f>
        <v>国王1星</v>
      </c>
      <c r="Q105" s="144">
        <v>1</v>
      </c>
      <c r="R105" s="144">
        <v>1</v>
      </c>
      <c r="S105" s="144">
        <v>100</v>
      </c>
      <c r="T105" s="153">
        <v>51219</v>
      </c>
      <c r="U105" s="144" t="str">
        <f>IF(T105="","",VLOOKUP(T105,'#材料大全'!A:B,2,FALSE))</f>
        <v>绿发游侠1星</v>
      </c>
      <c r="V105" s="144">
        <v>1</v>
      </c>
      <c r="W105" s="144">
        <v>1</v>
      </c>
      <c r="X105" s="144">
        <v>100</v>
      </c>
      <c r="Y105" s="153">
        <v>51230</v>
      </c>
      <c r="Z105" s="144" t="str">
        <f>IF(Y105="","",VLOOKUP(Y105,'#材料大全'!A:B,2,FALSE))</f>
        <v>牛头怪1星</v>
      </c>
      <c r="AA105" s="144">
        <v>1</v>
      </c>
      <c r="AB105" s="144">
        <v>1</v>
      </c>
      <c r="AC105" s="144">
        <v>100</v>
      </c>
      <c r="AD105" s="153">
        <v>51240</v>
      </c>
      <c r="AE105" s="144" t="str">
        <f>IF(AD105="","",VLOOKUP(AD105,'#材料大全'!A:B,2,FALSE))</f>
        <v>外星人1星</v>
      </c>
      <c r="AF105" s="144">
        <v>1</v>
      </c>
      <c r="AG105" s="144">
        <v>1</v>
      </c>
      <c r="AH105" s="144">
        <v>100</v>
      </c>
    </row>
    <row r="106" spans="1:34">
      <c r="A106" s="146">
        <v>32309</v>
      </c>
      <c r="B106" s="143" t="s">
        <v>1168</v>
      </c>
      <c r="C106" s="144" t="s">
        <v>1903</v>
      </c>
      <c r="D106" s="144">
        <v>3</v>
      </c>
      <c r="F106" s="144" t="s">
        <v>125</v>
      </c>
      <c r="G106" s="144">
        <v>1</v>
      </c>
      <c r="I106" s="144">
        <v>1</v>
      </c>
      <c r="J106" s="144">
        <v>0</v>
      </c>
      <c r="M106" s="144">
        <f t="shared" si="4"/>
        <v>4</v>
      </c>
      <c r="N106" s="144">
        <f t="shared" si="5"/>
        <v>400</v>
      </c>
      <c r="O106" s="153">
        <v>51209</v>
      </c>
      <c r="P106" s="144" t="str">
        <f>IF(O106="","",VLOOKUP(O106,'#材料大全'!A:B,2,FALSE))</f>
        <v>黄精灵1星</v>
      </c>
      <c r="Q106" s="144">
        <v>1</v>
      </c>
      <c r="R106" s="144">
        <v>1</v>
      </c>
      <c r="S106" s="144">
        <v>100</v>
      </c>
      <c r="T106" s="153">
        <v>51220</v>
      </c>
      <c r="U106" s="144" t="str">
        <f>IF(T106="","",VLOOKUP(T106,'#材料大全'!A:B,2,FALSE))</f>
        <v>黄发游侠1星</v>
      </c>
      <c r="V106" s="144">
        <v>1</v>
      </c>
      <c r="W106" s="144">
        <v>1</v>
      </c>
      <c r="X106" s="144">
        <v>100</v>
      </c>
      <c r="Y106" s="153">
        <v>51231</v>
      </c>
      <c r="Z106" s="144" t="str">
        <f>IF(Y106="","",VLOOKUP(Y106,'#材料大全'!A:B,2,FALSE))</f>
        <v>方块勇士1星</v>
      </c>
      <c r="AA106" s="144">
        <v>1</v>
      </c>
      <c r="AB106" s="144">
        <v>1</v>
      </c>
      <c r="AC106" s="144">
        <v>100</v>
      </c>
      <c r="AD106" s="153">
        <v>51241</v>
      </c>
      <c r="AE106" s="144" t="str">
        <f>IF(AD106="","",VLOOKUP(AD106,'#材料大全'!A:B,2,FALSE))</f>
        <v>小混混1星</v>
      </c>
      <c r="AF106" s="144">
        <v>1</v>
      </c>
      <c r="AG106" s="144">
        <v>1</v>
      </c>
      <c r="AH106" s="144">
        <v>100</v>
      </c>
    </row>
    <row r="107" spans="1:34">
      <c r="A107" s="146">
        <v>32310</v>
      </c>
      <c r="B107" s="143" t="s">
        <v>1169</v>
      </c>
      <c r="C107" s="144" t="s">
        <v>1903</v>
      </c>
      <c r="D107" s="144">
        <v>3</v>
      </c>
      <c r="F107" s="144" t="s">
        <v>125</v>
      </c>
      <c r="G107" s="144">
        <v>1</v>
      </c>
      <c r="I107" s="144">
        <v>1</v>
      </c>
      <c r="J107" s="144">
        <v>0</v>
      </c>
      <c r="M107" s="144">
        <f t="shared" si="4"/>
        <v>4</v>
      </c>
      <c r="N107" s="144">
        <f t="shared" si="5"/>
        <v>400</v>
      </c>
      <c r="O107" s="153">
        <v>51210</v>
      </c>
      <c r="P107" s="144" t="str">
        <f>IF(O107="","",VLOOKUP(O107,'#材料大全'!A:B,2,FALSE))</f>
        <v>红精灵1星</v>
      </c>
      <c r="Q107" s="144">
        <v>1</v>
      </c>
      <c r="R107" s="144">
        <v>1</v>
      </c>
      <c r="S107" s="144">
        <v>100</v>
      </c>
      <c r="T107" s="153">
        <v>51221</v>
      </c>
      <c r="U107" s="144" t="str">
        <f>IF(T107="","",VLOOKUP(T107,'#材料大全'!A:B,2,FALSE))</f>
        <v>黑皮少女1星</v>
      </c>
      <c r="V107" s="144">
        <v>1</v>
      </c>
      <c r="W107" s="144">
        <v>1</v>
      </c>
      <c r="X107" s="144">
        <v>100</v>
      </c>
      <c r="Y107" s="153">
        <v>51232</v>
      </c>
      <c r="Z107" s="144" t="str">
        <f>IF(Y107="","",VLOOKUP(Y107,'#材料大全'!A:B,2,FALSE))</f>
        <v>大福勇士1星</v>
      </c>
      <c r="AA107" s="144">
        <v>1</v>
      </c>
      <c r="AB107" s="144">
        <v>1</v>
      </c>
      <c r="AC107" s="144">
        <v>100</v>
      </c>
      <c r="AD107" s="153">
        <v>51242</v>
      </c>
      <c r="AE107" s="144" t="str">
        <f>IF(AD107="","",VLOOKUP(AD107,'#材料大全'!A:B,2,FALSE))</f>
        <v>恐龙妹1星</v>
      </c>
      <c r="AF107" s="144">
        <v>1</v>
      </c>
      <c r="AG107" s="144">
        <v>1</v>
      </c>
      <c r="AH107" s="144">
        <v>100</v>
      </c>
    </row>
    <row r="108" spans="1:34">
      <c r="A108" s="146">
        <v>32311</v>
      </c>
      <c r="B108" s="143" t="s">
        <v>1170</v>
      </c>
      <c r="C108" s="144" t="s">
        <v>1903</v>
      </c>
      <c r="D108" s="144">
        <v>3</v>
      </c>
      <c r="F108" s="144" t="s">
        <v>125</v>
      </c>
      <c r="G108" s="144">
        <v>1</v>
      </c>
      <c r="I108" s="144">
        <v>1</v>
      </c>
      <c r="J108" s="144">
        <v>0</v>
      </c>
      <c r="M108" s="144">
        <f t="shared" si="4"/>
        <v>2</v>
      </c>
      <c r="N108" s="144">
        <f t="shared" si="5"/>
        <v>200</v>
      </c>
      <c r="O108" s="153">
        <v>51211</v>
      </c>
      <c r="P108" s="144" t="str">
        <f>IF(O108="","",VLOOKUP(O108,'#材料大全'!A:B,2,FALSE))</f>
        <v>吱吱1星</v>
      </c>
      <c r="Q108" s="144">
        <v>1</v>
      </c>
      <c r="R108" s="144">
        <v>1</v>
      </c>
      <c r="S108" s="144">
        <v>100</v>
      </c>
      <c r="T108" s="153">
        <v>51222</v>
      </c>
      <c r="U108" s="144" t="str">
        <f>IF(T108="","",VLOOKUP(T108,'#材料大全'!A:B,2,FALSE))</f>
        <v>黑皮少年1星</v>
      </c>
      <c r="V108" s="144">
        <v>1</v>
      </c>
      <c r="W108" s="144">
        <v>1</v>
      </c>
      <c r="X108" s="144">
        <v>100</v>
      </c>
      <c r="Z108" s="144" t="str">
        <f>IF(Y108="","",VLOOKUP(Y108,'#材料大全'!A:B,2,FALSE))</f>
        <v/>
      </c>
      <c r="AE108" s="144" t="str">
        <f>IF(AD108="","",VLOOKUP(AD108,'#材料大全'!A:B,2,FALSE))</f>
        <v/>
      </c>
    </row>
    <row r="109" spans="1:34">
      <c r="A109" s="146">
        <v>32312</v>
      </c>
      <c r="B109" s="143" t="s">
        <v>128</v>
      </c>
      <c r="C109" s="144" t="s">
        <v>1903</v>
      </c>
      <c r="D109" s="144">
        <v>3</v>
      </c>
      <c r="F109" s="144" t="s">
        <v>125</v>
      </c>
      <c r="G109" s="144">
        <v>1</v>
      </c>
      <c r="I109" s="144">
        <v>1</v>
      </c>
      <c r="J109" s="144">
        <v>0</v>
      </c>
      <c r="M109" s="144">
        <f t="shared" si="4"/>
        <v>4</v>
      </c>
      <c r="N109" s="144">
        <f t="shared" si="5"/>
        <v>400</v>
      </c>
      <c r="O109" s="144">
        <v>32301</v>
      </c>
      <c r="P109" s="144" t="str">
        <f>IF(O109="","",VLOOKUP(O109,'#材料大全'!A:B,2,FALSE))</f>
        <v>1星英雄基础箱1</v>
      </c>
      <c r="Q109" s="144">
        <v>1</v>
      </c>
      <c r="R109" s="144">
        <v>1</v>
      </c>
      <c r="S109" s="144">
        <v>100</v>
      </c>
      <c r="T109" s="144">
        <v>32304</v>
      </c>
      <c r="U109" s="144" t="str">
        <f>IF(T109="","",VLOOKUP(T109,'#材料大全'!A:B,2,FALSE))</f>
        <v>1星英雄基础箱4</v>
      </c>
      <c r="V109" s="144">
        <v>1</v>
      </c>
      <c r="W109" s="144">
        <v>1</v>
      </c>
      <c r="X109" s="144">
        <v>100</v>
      </c>
      <c r="Y109" s="144">
        <v>32307</v>
      </c>
      <c r="Z109" s="144" t="str">
        <f>IF(Y109="","",VLOOKUP(Y109,'#材料大全'!A:B,2,FALSE))</f>
        <v>1星英雄基础箱7</v>
      </c>
      <c r="AA109" s="144">
        <v>1</v>
      </c>
      <c r="AB109" s="144">
        <v>1</v>
      </c>
      <c r="AC109" s="144">
        <v>100</v>
      </c>
      <c r="AD109" s="144">
        <v>32310</v>
      </c>
      <c r="AE109" s="144" t="str">
        <f>IF(AD109="","",VLOOKUP(AD109,'#材料大全'!A:B,2,FALSE))</f>
        <v>1星英雄基础箱10</v>
      </c>
      <c r="AF109" s="144">
        <v>1</v>
      </c>
      <c r="AG109" s="144">
        <v>1</v>
      </c>
      <c r="AH109" s="144">
        <v>100</v>
      </c>
    </row>
    <row r="110" spans="1:34">
      <c r="A110" s="146">
        <v>32313</v>
      </c>
      <c r="B110" s="143" t="s">
        <v>129</v>
      </c>
      <c r="C110" s="144" t="s">
        <v>1903</v>
      </c>
      <c r="D110" s="144">
        <v>3</v>
      </c>
      <c r="F110" s="144" t="s">
        <v>125</v>
      </c>
      <c r="G110" s="144">
        <v>1</v>
      </c>
      <c r="I110" s="144">
        <v>1</v>
      </c>
      <c r="J110" s="144">
        <v>0</v>
      </c>
      <c r="M110" s="144">
        <f t="shared" ref="M110:M141" si="26">IF(O110="",0,1)+IF(T110="",0,1)+IF(Y110="",0,1)+IF(AD110="",0,1)</f>
        <v>4</v>
      </c>
      <c r="N110" s="144">
        <f t="shared" ref="N110:N141" si="27">SUM(S110+X110+AC110+AH110)</f>
        <v>400</v>
      </c>
      <c r="O110" s="144">
        <v>32302</v>
      </c>
      <c r="P110" s="144" t="str">
        <f>IF(O110="","",VLOOKUP(O110,'#材料大全'!A:B,2,FALSE))</f>
        <v>1星英雄基础箱2</v>
      </c>
      <c r="Q110" s="144">
        <v>1</v>
      </c>
      <c r="R110" s="144">
        <v>1</v>
      </c>
      <c r="S110" s="144">
        <v>100</v>
      </c>
      <c r="T110" s="144">
        <v>32305</v>
      </c>
      <c r="U110" s="144" t="str">
        <f>IF(T110="","",VLOOKUP(T110,'#材料大全'!A:B,2,FALSE))</f>
        <v>1星英雄基础箱5</v>
      </c>
      <c r="V110" s="144">
        <v>1</v>
      </c>
      <c r="W110" s="144">
        <v>1</v>
      </c>
      <c r="X110" s="144">
        <v>100</v>
      </c>
      <c r="Y110" s="144">
        <v>32308</v>
      </c>
      <c r="Z110" s="144" t="str">
        <f>IF(Y110="","",VLOOKUP(Y110,'#材料大全'!A:B,2,FALSE))</f>
        <v>1星英雄基础箱8</v>
      </c>
      <c r="AA110" s="144">
        <v>1</v>
      </c>
      <c r="AB110" s="144">
        <v>1</v>
      </c>
      <c r="AC110" s="144">
        <v>100</v>
      </c>
      <c r="AD110" s="144">
        <v>32311</v>
      </c>
      <c r="AE110" s="144" t="str">
        <f>IF(AD110="","",VLOOKUP(AD110,'#材料大全'!A:B,2,FALSE))</f>
        <v>1星英雄基础箱11</v>
      </c>
      <c r="AF110" s="144">
        <v>1</v>
      </c>
      <c r="AG110" s="144">
        <v>1</v>
      </c>
      <c r="AH110" s="144">
        <v>100</v>
      </c>
    </row>
    <row r="111" spans="1:34">
      <c r="A111" s="146">
        <v>32314</v>
      </c>
      <c r="B111" s="143" t="s">
        <v>1167</v>
      </c>
      <c r="C111" s="144" t="s">
        <v>1903</v>
      </c>
      <c r="D111" s="144">
        <v>3</v>
      </c>
      <c r="F111" s="144" t="s">
        <v>125</v>
      </c>
      <c r="G111" s="144">
        <v>1</v>
      </c>
      <c r="I111" s="144">
        <v>1</v>
      </c>
      <c r="J111" s="144">
        <v>0</v>
      </c>
      <c r="M111" s="144">
        <f t="shared" si="26"/>
        <v>3</v>
      </c>
      <c r="N111" s="144">
        <f t="shared" si="27"/>
        <v>300</v>
      </c>
      <c r="O111" s="144">
        <v>32303</v>
      </c>
      <c r="P111" s="144" t="str">
        <f>IF(O111="","",VLOOKUP(O111,'#材料大全'!A:B,2,FALSE))</f>
        <v>1星英雄基础箱3</v>
      </c>
      <c r="Q111" s="144">
        <v>1</v>
      </c>
      <c r="R111" s="144">
        <v>1</v>
      </c>
      <c r="S111" s="144">
        <v>100</v>
      </c>
      <c r="T111" s="144">
        <v>32306</v>
      </c>
      <c r="U111" s="144" t="str">
        <f>IF(T111="","",VLOOKUP(T111,'#材料大全'!A:B,2,FALSE))</f>
        <v>1星英雄基础箱6</v>
      </c>
      <c r="V111" s="144">
        <v>1</v>
      </c>
      <c r="W111" s="144">
        <v>1</v>
      </c>
      <c r="X111" s="144">
        <v>100</v>
      </c>
      <c r="Y111" s="144">
        <v>32309</v>
      </c>
      <c r="Z111" s="144" t="str">
        <f>IF(Y111="","",VLOOKUP(Y111,'#材料大全'!A:B,2,FALSE))</f>
        <v>1星英雄基础箱9</v>
      </c>
      <c r="AA111" s="144">
        <v>1</v>
      </c>
      <c r="AB111" s="144">
        <v>1</v>
      </c>
      <c r="AC111" s="144">
        <v>100</v>
      </c>
      <c r="AE111" s="144" t="str">
        <f>IF(AD111="","",VLOOKUP(AD111,'#材料大全'!A:B,2,FALSE))</f>
        <v/>
      </c>
    </row>
    <row r="112" spans="1:34">
      <c r="A112" s="146">
        <v>32315</v>
      </c>
      <c r="B112" s="143" t="s">
        <v>146</v>
      </c>
      <c r="C112" s="144" t="s">
        <v>1903</v>
      </c>
      <c r="D112" s="144">
        <v>4</v>
      </c>
      <c r="F112" s="144" t="s">
        <v>125</v>
      </c>
      <c r="G112" s="144">
        <v>1</v>
      </c>
      <c r="I112" s="144">
        <v>1</v>
      </c>
      <c r="J112" s="144">
        <v>0</v>
      </c>
      <c r="M112" s="144">
        <f t="shared" si="26"/>
        <v>4</v>
      </c>
      <c r="N112" s="144">
        <f t="shared" si="27"/>
        <v>400</v>
      </c>
      <c r="O112" s="144">
        <v>52201</v>
      </c>
      <c r="P112" s="144" t="str">
        <f>IF(O112="","",VLOOKUP(O112,'#材料大全'!A:B,2,FALSE))</f>
        <v>最强男军人2星</v>
      </c>
      <c r="Q112" s="144">
        <v>1</v>
      </c>
      <c r="R112" s="144">
        <v>1</v>
      </c>
      <c r="S112" s="144">
        <v>100</v>
      </c>
      <c r="T112" s="144">
        <v>52212</v>
      </c>
      <c r="U112" s="144" t="str">
        <f>IF(T112="","",VLOOKUP(T112,'#材料大全'!A:B,2,FALSE))</f>
        <v>咩咩2星</v>
      </c>
      <c r="V112" s="144">
        <v>1</v>
      </c>
      <c r="W112" s="144">
        <v>1</v>
      </c>
      <c r="X112" s="144">
        <v>100</v>
      </c>
      <c r="Y112" s="144">
        <v>52223</v>
      </c>
      <c r="Z112" s="144" t="str">
        <f>IF(Y112="","",VLOOKUP(Y112,'#材料大全'!A:B,2,FALSE))</f>
        <v>汪汪2星</v>
      </c>
      <c r="AA112" s="144">
        <v>1</v>
      </c>
      <c r="AB112" s="144">
        <v>1</v>
      </c>
      <c r="AC112" s="144">
        <v>100</v>
      </c>
      <c r="AD112" s="144">
        <v>52233</v>
      </c>
      <c r="AE112" s="144" t="str">
        <f>IF(AD112="","",VLOOKUP(AD112,'#材料大全'!A:B,2,FALSE))</f>
        <v>塑料构造体2星</v>
      </c>
      <c r="AF112" s="144">
        <v>1</v>
      </c>
      <c r="AG112" s="144">
        <v>1</v>
      </c>
      <c r="AH112" s="144">
        <v>100</v>
      </c>
    </row>
    <row r="113" spans="1:34">
      <c r="A113" s="146">
        <v>32316</v>
      </c>
      <c r="B113" s="143" t="s">
        <v>151</v>
      </c>
      <c r="C113" s="144" t="s">
        <v>1903</v>
      </c>
      <c r="D113" s="144">
        <v>4</v>
      </c>
      <c r="F113" s="144" t="s">
        <v>125</v>
      </c>
      <c r="G113" s="144">
        <v>1</v>
      </c>
      <c r="I113" s="144">
        <v>1</v>
      </c>
      <c r="J113" s="144">
        <v>0</v>
      </c>
      <c r="M113" s="144">
        <f t="shared" si="26"/>
        <v>4</v>
      </c>
      <c r="N113" s="144">
        <f t="shared" si="27"/>
        <v>400</v>
      </c>
      <c r="O113" s="144">
        <v>52202</v>
      </c>
      <c r="P113" s="144" t="str">
        <f>IF(O113="","",VLOOKUP(O113,'#材料大全'!A:B,2,FALSE))</f>
        <v>最强女军人2星</v>
      </c>
      <c r="Q113" s="144">
        <v>1</v>
      </c>
      <c r="R113" s="144">
        <v>1</v>
      </c>
      <c r="S113" s="144">
        <v>100</v>
      </c>
      <c r="T113" s="144">
        <v>52213</v>
      </c>
      <c r="U113" s="144" t="str">
        <f>IF(T113="","",VLOOKUP(T113,'#材料大全'!A:B,2,FALSE))</f>
        <v>火法2星</v>
      </c>
      <c r="V113" s="144">
        <v>1</v>
      </c>
      <c r="W113" s="144">
        <v>1</v>
      </c>
      <c r="X113" s="144">
        <v>100</v>
      </c>
      <c r="Y113" s="144">
        <v>52224</v>
      </c>
      <c r="Z113" s="144" t="str">
        <f>IF(Y113="","",VLOOKUP(Y113,'#材料大全'!A:B,2,FALSE))</f>
        <v>喵喵2星</v>
      </c>
      <c r="AA113" s="144">
        <v>1</v>
      </c>
      <c r="AB113" s="144">
        <v>1</v>
      </c>
      <c r="AC113" s="144">
        <v>100</v>
      </c>
      <c r="AD113" s="144">
        <v>52234</v>
      </c>
      <c r="AE113" s="144" t="str">
        <f>IF(AD113="","",VLOOKUP(AD113,'#材料大全'!A:B,2,FALSE))</f>
        <v>实习程序员2星</v>
      </c>
      <c r="AF113" s="144">
        <v>1</v>
      </c>
      <c r="AG113" s="144">
        <v>1</v>
      </c>
      <c r="AH113" s="144">
        <v>100</v>
      </c>
    </row>
    <row r="114" spans="1:34">
      <c r="A114" s="146">
        <v>32317</v>
      </c>
      <c r="B114" s="143" t="s">
        <v>155</v>
      </c>
      <c r="C114" s="144" t="s">
        <v>1903</v>
      </c>
      <c r="D114" s="144">
        <v>4</v>
      </c>
      <c r="F114" s="144" t="s">
        <v>125</v>
      </c>
      <c r="G114" s="144">
        <v>1</v>
      </c>
      <c r="I114" s="144">
        <v>1</v>
      </c>
      <c r="J114" s="144">
        <v>0</v>
      </c>
      <c r="M114" s="144">
        <f t="shared" si="26"/>
        <v>4</v>
      </c>
      <c r="N114" s="144">
        <f t="shared" si="27"/>
        <v>400</v>
      </c>
      <c r="O114" s="144">
        <v>52203</v>
      </c>
      <c r="P114" s="144" t="str">
        <f>IF(O114="","",VLOOKUP(O114,'#材料大全'!A:B,2,FALSE))</f>
        <v>男警察2星</v>
      </c>
      <c r="Q114" s="144">
        <v>1</v>
      </c>
      <c r="R114" s="144">
        <v>1</v>
      </c>
      <c r="S114" s="144">
        <v>100</v>
      </c>
      <c r="T114" s="144">
        <v>52214</v>
      </c>
      <c r="U114" s="144" t="str">
        <f>IF(T114="","",VLOOKUP(T114,'#材料大全'!A:B,2,FALSE))</f>
        <v>奥法2星</v>
      </c>
      <c r="V114" s="144">
        <v>1</v>
      </c>
      <c r="W114" s="144">
        <v>1</v>
      </c>
      <c r="X114" s="144">
        <v>100</v>
      </c>
      <c r="Y114" s="144">
        <v>52225</v>
      </c>
      <c r="Z114" s="144" t="str">
        <f>IF(Y114="","",VLOOKUP(Y114,'#材料大全'!A:B,2,FALSE))</f>
        <v>武道家2星</v>
      </c>
      <c r="AA114" s="144">
        <v>1</v>
      </c>
      <c r="AB114" s="144">
        <v>1</v>
      </c>
      <c r="AC114" s="144">
        <v>100</v>
      </c>
      <c r="AD114" s="144">
        <v>52235</v>
      </c>
      <c r="AE114" s="144" t="str">
        <f>IF(AD114="","",VLOOKUP(AD114,'#材料大全'!A:B,2,FALSE))</f>
        <v>矮人矿工2星</v>
      </c>
      <c r="AF114" s="144">
        <v>1</v>
      </c>
      <c r="AG114" s="144">
        <v>1</v>
      </c>
      <c r="AH114" s="144">
        <v>100</v>
      </c>
    </row>
    <row r="115" spans="1:34">
      <c r="A115" s="146">
        <v>32318</v>
      </c>
      <c r="B115" s="143" t="s">
        <v>160</v>
      </c>
      <c r="C115" s="144" t="s">
        <v>1903</v>
      </c>
      <c r="D115" s="144">
        <v>4</v>
      </c>
      <c r="F115" s="144" t="s">
        <v>125</v>
      </c>
      <c r="G115" s="144">
        <v>1</v>
      </c>
      <c r="I115" s="144">
        <v>1</v>
      </c>
      <c r="J115" s="144">
        <v>0</v>
      </c>
      <c r="M115" s="144">
        <f t="shared" si="26"/>
        <v>4</v>
      </c>
      <c r="N115" s="144">
        <f t="shared" si="27"/>
        <v>400</v>
      </c>
      <c r="O115" s="144">
        <v>52204</v>
      </c>
      <c r="P115" s="144" t="str">
        <f>IF(O115="","",VLOOKUP(O115,'#材料大全'!A:B,2,FALSE))</f>
        <v>女警察2星</v>
      </c>
      <c r="Q115" s="144">
        <v>1</v>
      </c>
      <c r="R115" s="144">
        <v>1</v>
      </c>
      <c r="S115" s="144">
        <v>100</v>
      </c>
      <c r="T115" s="144">
        <v>52215</v>
      </c>
      <c r="U115" s="144" t="str">
        <f>IF(T115="","",VLOOKUP(T115,'#材料大全'!A:B,2,FALSE))</f>
        <v>魔化老太婆2星</v>
      </c>
      <c r="V115" s="144">
        <v>1</v>
      </c>
      <c r="W115" s="144">
        <v>1</v>
      </c>
      <c r="X115" s="144">
        <v>100</v>
      </c>
      <c r="Y115" s="144">
        <v>52226</v>
      </c>
      <c r="Z115" s="144" t="str">
        <f>IF(Y115="","",VLOOKUP(Y115,'#材料大全'!A:B,2,FALSE))</f>
        <v>女武道家2星</v>
      </c>
      <c r="AA115" s="144">
        <v>1</v>
      </c>
      <c r="AB115" s="144">
        <v>1</v>
      </c>
      <c r="AC115" s="144">
        <v>100</v>
      </c>
      <c r="AD115" s="144">
        <v>52236</v>
      </c>
      <c r="AE115" s="144" t="str">
        <f>IF(AD115="","",VLOOKUP(AD115,'#材料大全'!A:B,2,FALSE))</f>
        <v>地精海贼2星</v>
      </c>
      <c r="AF115" s="144">
        <v>1</v>
      </c>
      <c r="AG115" s="144">
        <v>1</v>
      </c>
      <c r="AH115" s="144">
        <v>100</v>
      </c>
    </row>
    <row r="116" spans="1:34">
      <c r="A116" s="146">
        <v>32319</v>
      </c>
      <c r="B116" s="143" t="s">
        <v>165</v>
      </c>
      <c r="C116" s="144" t="s">
        <v>1903</v>
      </c>
      <c r="D116" s="144">
        <v>4</v>
      </c>
      <c r="F116" s="144" t="s">
        <v>125</v>
      </c>
      <c r="G116" s="144">
        <v>1</v>
      </c>
      <c r="I116" s="144">
        <v>1</v>
      </c>
      <c r="J116" s="144">
        <v>0</v>
      </c>
      <c r="M116" s="144">
        <f t="shared" si="26"/>
        <v>4</v>
      </c>
      <c r="N116" s="144">
        <f t="shared" si="27"/>
        <v>400</v>
      </c>
      <c r="O116" s="144">
        <v>52205</v>
      </c>
      <c r="P116" s="144" t="str">
        <f>IF(O116="","",VLOOKUP(O116,'#材料大全'!A:B,2,FALSE))</f>
        <v>男战士2星</v>
      </c>
      <c r="Q116" s="144">
        <v>1</v>
      </c>
      <c r="R116" s="144">
        <v>1</v>
      </c>
      <c r="S116" s="144">
        <v>100</v>
      </c>
      <c r="T116" s="144">
        <v>52216</v>
      </c>
      <c r="U116" s="144" t="str">
        <f>IF(T116="","",VLOOKUP(T116,'#材料大全'!A:B,2,FALSE))</f>
        <v>阿拉伯2星</v>
      </c>
      <c r="V116" s="144">
        <v>1</v>
      </c>
      <c r="W116" s="144">
        <v>1</v>
      </c>
      <c r="X116" s="144">
        <v>100</v>
      </c>
      <c r="Y116" s="144">
        <v>52227</v>
      </c>
      <c r="Z116" s="144" t="str">
        <f>IF(Y116="","",VLOOKUP(Y116,'#材料大全'!A:B,2,FALSE))</f>
        <v>头盔人2星</v>
      </c>
      <c r="AA116" s="144">
        <v>1</v>
      </c>
      <c r="AB116" s="144">
        <v>1</v>
      </c>
      <c r="AC116" s="144">
        <v>100</v>
      </c>
      <c r="AD116" s="144">
        <v>52237</v>
      </c>
      <c r="AE116" s="144" t="str">
        <f>IF(AD116="","",VLOOKUP(AD116,'#材料大全'!A:B,2,FALSE))</f>
        <v>隐匿者2星</v>
      </c>
      <c r="AF116" s="144">
        <v>1</v>
      </c>
      <c r="AG116" s="144">
        <v>1</v>
      </c>
      <c r="AH116" s="144">
        <v>100</v>
      </c>
    </row>
    <row r="117" spans="1:34">
      <c r="A117" s="146">
        <v>32320</v>
      </c>
      <c r="B117" s="143" t="s">
        <v>170</v>
      </c>
      <c r="C117" s="144" t="s">
        <v>1903</v>
      </c>
      <c r="D117" s="144">
        <v>4</v>
      </c>
      <c r="F117" s="144" t="s">
        <v>125</v>
      </c>
      <c r="G117" s="144">
        <v>1</v>
      </c>
      <c r="I117" s="144">
        <v>1</v>
      </c>
      <c r="J117" s="144">
        <v>0</v>
      </c>
      <c r="M117" s="144">
        <f t="shared" si="26"/>
        <v>4</v>
      </c>
      <c r="N117" s="144">
        <f t="shared" si="27"/>
        <v>400</v>
      </c>
      <c r="O117" s="144">
        <v>52206</v>
      </c>
      <c r="P117" s="144" t="str">
        <f>IF(O117="","",VLOOKUP(O117,'#材料大全'!A:B,2,FALSE))</f>
        <v>女战士2星</v>
      </c>
      <c r="Q117" s="144">
        <v>1</v>
      </c>
      <c r="R117" s="144">
        <v>1</v>
      </c>
      <c r="S117" s="144">
        <v>100</v>
      </c>
      <c r="T117" s="144">
        <v>52217</v>
      </c>
      <c r="U117" s="144" t="str">
        <f>IF(T117="","",VLOOKUP(T117,'#材料大全'!A:B,2,FALSE))</f>
        <v>老太婆2星</v>
      </c>
      <c r="V117" s="144">
        <v>1</v>
      </c>
      <c r="W117" s="144">
        <v>1</v>
      </c>
      <c r="X117" s="144">
        <v>100</v>
      </c>
      <c r="Y117" s="144">
        <v>52228</v>
      </c>
      <c r="Z117" s="144" t="str">
        <f>IF(Y117="","",VLOOKUP(Y117,'#材料大全'!A:B,2,FALSE))</f>
        <v>钢盔人2星</v>
      </c>
      <c r="AA117" s="144">
        <v>1</v>
      </c>
      <c r="AB117" s="144">
        <v>1</v>
      </c>
      <c r="AC117" s="144">
        <v>100</v>
      </c>
      <c r="AD117" s="144">
        <v>52238</v>
      </c>
      <c r="AE117" s="144" t="str">
        <f>IF(AD117="","",VLOOKUP(AD117,'#材料大全'!A:B,2,FALSE))</f>
        <v>亚马逊杀手2星</v>
      </c>
      <c r="AF117" s="144">
        <v>1</v>
      </c>
      <c r="AG117" s="144">
        <v>1</v>
      </c>
      <c r="AH117" s="144">
        <v>100</v>
      </c>
    </row>
    <row r="118" spans="1:34">
      <c r="A118" s="146">
        <v>32321</v>
      </c>
      <c r="B118" s="143" t="s">
        <v>175</v>
      </c>
      <c r="C118" s="144" t="s">
        <v>1903</v>
      </c>
      <c r="D118" s="144">
        <v>4</v>
      </c>
      <c r="F118" s="144" t="s">
        <v>125</v>
      </c>
      <c r="G118" s="144">
        <v>1</v>
      </c>
      <c r="I118" s="144">
        <v>1</v>
      </c>
      <c r="J118" s="144">
        <v>0</v>
      </c>
      <c r="M118" s="144">
        <f t="shared" si="26"/>
        <v>4</v>
      </c>
      <c r="N118" s="144">
        <f t="shared" si="27"/>
        <v>400</v>
      </c>
      <c r="O118" s="144">
        <v>52207</v>
      </c>
      <c r="P118" s="144" t="str">
        <f>IF(O118="","",VLOOKUP(O118,'#材料大全'!A:B,2,FALSE))</f>
        <v>皇后2星</v>
      </c>
      <c r="Q118" s="144">
        <v>1</v>
      </c>
      <c r="R118" s="144">
        <v>1</v>
      </c>
      <c r="S118" s="144">
        <v>100</v>
      </c>
      <c r="T118" s="144">
        <v>52218</v>
      </c>
      <c r="U118" s="144" t="str">
        <f>IF(T118="","",VLOOKUP(T118,'#材料大全'!A:B,2,FALSE))</f>
        <v>老头子2星</v>
      </c>
      <c r="V118" s="144">
        <v>1</v>
      </c>
      <c r="W118" s="144">
        <v>1</v>
      </c>
      <c r="X118" s="144">
        <v>100</v>
      </c>
      <c r="Y118" s="144">
        <v>52229</v>
      </c>
      <c r="Z118" s="144" t="str">
        <f>IF(Y118="","",VLOOKUP(Y118,'#材料大全'!A:B,2,FALSE))</f>
        <v>哥布林2星</v>
      </c>
      <c r="AA118" s="144">
        <v>1</v>
      </c>
      <c r="AB118" s="144">
        <v>1</v>
      </c>
      <c r="AC118" s="144">
        <v>100</v>
      </c>
      <c r="AD118" s="144">
        <v>52239</v>
      </c>
      <c r="AE118" s="144" t="str">
        <f>IF(AD118="","",VLOOKUP(AD118,'#材料大全'!A:B,2,FALSE))</f>
        <v>黑衣人2星</v>
      </c>
      <c r="AF118" s="144">
        <v>1</v>
      </c>
      <c r="AG118" s="144">
        <v>1</v>
      </c>
      <c r="AH118" s="144">
        <v>100</v>
      </c>
    </row>
    <row r="119" spans="1:34">
      <c r="A119" s="146">
        <v>32322</v>
      </c>
      <c r="B119" s="143" t="s">
        <v>180</v>
      </c>
      <c r="C119" s="144" t="s">
        <v>1903</v>
      </c>
      <c r="D119" s="144">
        <v>4</v>
      </c>
      <c r="F119" s="144" t="s">
        <v>125</v>
      </c>
      <c r="G119" s="144">
        <v>1</v>
      </c>
      <c r="I119" s="144">
        <v>1</v>
      </c>
      <c r="J119" s="144">
        <v>0</v>
      </c>
      <c r="M119" s="144">
        <f t="shared" si="26"/>
        <v>4</v>
      </c>
      <c r="N119" s="144">
        <f t="shared" si="27"/>
        <v>400</v>
      </c>
      <c r="O119" s="144">
        <v>52208</v>
      </c>
      <c r="P119" s="144" t="str">
        <f>IF(O119="","",VLOOKUP(O119,'#材料大全'!A:B,2,FALSE))</f>
        <v>国王2星</v>
      </c>
      <c r="Q119" s="144">
        <v>1</v>
      </c>
      <c r="R119" s="144">
        <v>1</v>
      </c>
      <c r="S119" s="144">
        <v>100</v>
      </c>
      <c r="T119" s="144">
        <v>52219</v>
      </c>
      <c r="U119" s="144" t="str">
        <f>IF(T119="","",VLOOKUP(T119,'#材料大全'!A:B,2,FALSE))</f>
        <v>绿发游侠2星</v>
      </c>
      <c r="V119" s="144">
        <v>1</v>
      </c>
      <c r="W119" s="144">
        <v>1</v>
      </c>
      <c r="X119" s="144">
        <v>100</v>
      </c>
      <c r="Y119" s="144">
        <v>52230</v>
      </c>
      <c r="Z119" s="144" t="str">
        <f>IF(Y119="","",VLOOKUP(Y119,'#材料大全'!A:B,2,FALSE))</f>
        <v>牛头怪2星</v>
      </c>
      <c r="AA119" s="144">
        <v>1</v>
      </c>
      <c r="AB119" s="144">
        <v>1</v>
      </c>
      <c r="AC119" s="144">
        <v>100</v>
      </c>
      <c r="AD119" s="144">
        <v>52240</v>
      </c>
      <c r="AE119" s="144" t="str">
        <f>IF(AD119="","",VLOOKUP(AD119,'#材料大全'!A:B,2,FALSE))</f>
        <v>外星人2星</v>
      </c>
      <c r="AF119" s="144">
        <v>1</v>
      </c>
      <c r="AG119" s="144">
        <v>1</v>
      </c>
      <c r="AH119" s="144">
        <v>100</v>
      </c>
    </row>
    <row r="120" spans="1:34">
      <c r="A120" s="146">
        <v>32323</v>
      </c>
      <c r="B120" s="143" t="s">
        <v>1171</v>
      </c>
      <c r="C120" s="144" t="s">
        <v>1903</v>
      </c>
      <c r="D120" s="144">
        <v>4</v>
      </c>
      <c r="F120" s="144" t="s">
        <v>125</v>
      </c>
      <c r="G120" s="144">
        <v>1</v>
      </c>
      <c r="I120" s="144">
        <v>1</v>
      </c>
      <c r="J120" s="144">
        <v>0</v>
      </c>
      <c r="M120" s="144">
        <f t="shared" si="26"/>
        <v>4</v>
      </c>
      <c r="N120" s="144">
        <f t="shared" si="27"/>
        <v>400</v>
      </c>
      <c r="O120" s="144">
        <v>52209</v>
      </c>
      <c r="P120" s="144" t="str">
        <f>IF(O120="","",VLOOKUP(O120,'#材料大全'!A:B,2,FALSE))</f>
        <v>黄精灵2星</v>
      </c>
      <c r="Q120" s="144">
        <v>1</v>
      </c>
      <c r="R120" s="144">
        <v>1</v>
      </c>
      <c r="S120" s="144">
        <v>100</v>
      </c>
      <c r="T120" s="144">
        <v>52220</v>
      </c>
      <c r="U120" s="144" t="str">
        <f>IF(T120="","",VLOOKUP(T120,'#材料大全'!A:B,2,FALSE))</f>
        <v>黄发游侠2星</v>
      </c>
      <c r="V120" s="144">
        <v>1</v>
      </c>
      <c r="W120" s="144">
        <v>1</v>
      </c>
      <c r="X120" s="144">
        <v>100</v>
      </c>
      <c r="Y120" s="144">
        <v>52231</v>
      </c>
      <c r="Z120" s="144" t="str">
        <f>IF(Y120="","",VLOOKUP(Y120,'#材料大全'!A:B,2,FALSE))</f>
        <v>方块勇士2星</v>
      </c>
      <c r="AA120" s="144">
        <v>1</v>
      </c>
      <c r="AB120" s="144">
        <v>1</v>
      </c>
      <c r="AC120" s="144">
        <v>100</v>
      </c>
      <c r="AD120" s="144">
        <v>52241</v>
      </c>
      <c r="AE120" s="144" t="str">
        <f>IF(AD120="","",VLOOKUP(AD120,'#材料大全'!A:B,2,FALSE))</f>
        <v>小混混2星</v>
      </c>
      <c r="AF120" s="144">
        <v>1</v>
      </c>
      <c r="AG120" s="144">
        <v>1</v>
      </c>
      <c r="AH120" s="144">
        <v>100</v>
      </c>
    </row>
    <row r="121" spans="1:34">
      <c r="A121" s="146">
        <v>32324</v>
      </c>
      <c r="B121" s="143" t="s">
        <v>1172</v>
      </c>
      <c r="C121" s="144" t="s">
        <v>1903</v>
      </c>
      <c r="D121" s="144">
        <v>4</v>
      </c>
      <c r="F121" s="144" t="s">
        <v>125</v>
      </c>
      <c r="G121" s="144">
        <v>1</v>
      </c>
      <c r="I121" s="144">
        <v>1</v>
      </c>
      <c r="J121" s="144">
        <v>0</v>
      </c>
      <c r="M121" s="144">
        <f t="shared" si="26"/>
        <v>4</v>
      </c>
      <c r="N121" s="144">
        <f t="shared" si="27"/>
        <v>400</v>
      </c>
      <c r="O121" s="144">
        <v>52210</v>
      </c>
      <c r="P121" s="144" t="str">
        <f>IF(O121="","",VLOOKUP(O121,'#材料大全'!A:B,2,FALSE))</f>
        <v>红精灵2星</v>
      </c>
      <c r="Q121" s="144">
        <v>1</v>
      </c>
      <c r="R121" s="144">
        <v>1</v>
      </c>
      <c r="S121" s="144">
        <v>100</v>
      </c>
      <c r="T121" s="144">
        <v>52221</v>
      </c>
      <c r="U121" s="144" t="str">
        <f>IF(T121="","",VLOOKUP(T121,'#材料大全'!A:B,2,FALSE))</f>
        <v>黑皮少女2星</v>
      </c>
      <c r="V121" s="144">
        <v>1</v>
      </c>
      <c r="W121" s="144">
        <v>1</v>
      </c>
      <c r="X121" s="144">
        <v>100</v>
      </c>
      <c r="Y121" s="144">
        <v>52232</v>
      </c>
      <c r="Z121" s="144" t="str">
        <f>IF(Y121="","",VLOOKUP(Y121,'#材料大全'!A:B,2,FALSE))</f>
        <v>大福勇士2星</v>
      </c>
      <c r="AA121" s="144">
        <v>1</v>
      </c>
      <c r="AB121" s="144">
        <v>1</v>
      </c>
      <c r="AC121" s="144">
        <v>100</v>
      </c>
      <c r="AD121" s="144">
        <v>52242</v>
      </c>
      <c r="AE121" s="144" t="str">
        <f>IF(AD121="","",VLOOKUP(AD121,'#材料大全'!A:B,2,FALSE))</f>
        <v>恐龙妹2星</v>
      </c>
      <c r="AF121" s="144">
        <v>1</v>
      </c>
      <c r="AG121" s="144">
        <v>1</v>
      </c>
      <c r="AH121" s="144">
        <v>100</v>
      </c>
    </row>
    <row r="122" spans="1:34">
      <c r="A122" s="146">
        <v>32325</v>
      </c>
      <c r="B122" s="143" t="s">
        <v>1173</v>
      </c>
      <c r="C122" s="144" t="s">
        <v>1903</v>
      </c>
      <c r="D122" s="144">
        <v>4</v>
      </c>
      <c r="F122" s="144" t="s">
        <v>125</v>
      </c>
      <c r="G122" s="144">
        <v>1</v>
      </c>
      <c r="I122" s="144">
        <v>1</v>
      </c>
      <c r="J122" s="144">
        <v>0</v>
      </c>
      <c r="M122" s="144">
        <f t="shared" si="26"/>
        <v>4</v>
      </c>
      <c r="N122" s="144">
        <f t="shared" si="27"/>
        <v>202</v>
      </c>
      <c r="O122" s="144">
        <v>52211</v>
      </c>
      <c r="P122" s="144" t="str">
        <f>IF(O122="","",VLOOKUP(O122,'#材料大全'!A:B,2,FALSE))</f>
        <v>吱吱2星</v>
      </c>
      <c r="Q122" s="144">
        <v>1</v>
      </c>
      <c r="R122" s="144">
        <v>1</v>
      </c>
      <c r="S122" s="144">
        <v>100</v>
      </c>
      <c r="T122" s="144">
        <v>52222</v>
      </c>
      <c r="U122" s="144" t="str">
        <f>IF(T122="","",VLOOKUP(T122,'#材料大全'!A:B,2,FALSE))</f>
        <v>黑皮少年2星</v>
      </c>
      <c r="V122" s="144">
        <v>1</v>
      </c>
      <c r="W122" s="144">
        <v>1</v>
      </c>
      <c r="X122" s="144">
        <v>100</v>
      </c>
      <c r="Y122" s="144">
        <v>52046</v>
      </c>
      <c r="Z122" s="144" t="str">
        <f>IF(Y122="","",VLOOKUP(Y122,'#材料大全'!A:B,2,FALSE))</f>
        <v>雅典娜2星</v>
      </c>
      <c r="AA122" s="144">
        <v>1</v>
      </c>
      <c r="AB122" s="144">
        <v>1</v>
      </c>
      <c r="AC122" s="144">
        <v>1</v>
      </c>
      <c r="AD122" s="144">
        <v>52060</v>
      </c>
      <c r="AE122" s="144" t="str">
        <f>IF(AD122="","",VLOOKUP(AD122,'#材料大全'!A:B,2,FALSE))</f>
        <v>波塞冬2星</v>
      </c>
      <c r="AF122" s="144">
        <v>1</v>
      </c>
      <c r="AG122" s="144">
        <v>1</v>
      </c>
      <c r="AH122" s="144">
        <v>1</v>
      </c>
    </row>
    <row r="123" spans="1:34">
      <c r="A123" s="146">
        <v>32326</v>
      </c>
      <c r="B123" s="143" t="s">
        <v>132</v>
      </c>
      <c r="C123" s="144" t="s">
        <v>1903</v>
      </c>
      <c r="D123" s="144">
        <v>4</v>
      </c>
      <c r="F123" s="144" t="s">
        <v>125</v>
      </c>
      <c r="G123" s="144">
        <v>1</v>
      </c>
      <c r="I123" s="144">
        <v>1</v>
      </c>
      <c r="J123" s="144">
        <v>0</v>
      </c>
      <c r="M123" s="144">
        <f t="shared" si="26"/>
        <v>4</v>
      </c>
      <c r="N123" s="144">
        <f t="shared" si="27"/>
        <v>400</v>
      </c>
      <c r="O123" s="144">
        <v>32315</v>
      </c>
      <c r="P123" s="144" t="str">
        <f>IF(O123="","",VLOOKUP(O123,'#材料大全'!A:B,2,FALSE))</f>
        <v>2星英雄基础箱1</v>
      </c>
      <c r="Q123" s="144">
        <v>1</v>
      </c>
      <c r="R123" s="144">
        <v>1</v>
      </c>
      <c r="S123" s="144">
        <v>100</v>
      </c>
      <c r="T123" s="144">
        <v>32318</v>
      </c>
      <c r="U123" s="144" t="str">
        <f>IF(T123="","",VLOOKUP(T123,'#材料大全'!A:B,2,FALSE))</f>
        <v>2星英雄基础箱4</v>
      </c>
      <c r="V123" s="144">
        <v>1</v>
      </c>
      <c r="W123" s="144">
        <v>1</v>
      </c>
      <c r="X123" s="144">
        <v>100</v>
      </c>
      <c r="Y123" s="144">
        <v>32321</v>
      </c>
      <c r="Z123" s="144" t="str">
        <f>IF(Y123="","",VLOOKUP(Y123,'#材料大全'!A:B,2,FALSE))</f>
        <v>2星英雄基础箱7</v>
      </c>
      <c r="AA123" s="144">
        <v>1</v>
      </c>
      <c r="AB123" s="144">
        <v>1</v>
      </c>
      <c r="AC123" s="144">
        <v>100</v>
      </c>
      <c r="AD123" s="144">
        <v>32324</v>
      </c>
      <c r="AE123" s="144" t="str">
        <f>IF(AD123="","",VLOOKUP(AD123,'#材料大全'!A:B,2,FALSE))</f>
        <v>2星英雄基础箱10</v>
      </c>
      <c r="AF123" s="144">
        <v>1</v>
      </c>
      <c r="AG123" s="144">
        <v>1</v>
      </c>
      <c r="AH123" s="144">
        <v>100</v>
      </c>
    </row>
    <row r="124" spans="1:34">
      <c r="A124" s="146">
        <v>32327</v>
      </c>
      <c r="B124" s="143" t="s">
        <v>133</v>
      </c>
      <c r="C124" s="144" t="s">
        <v>1903</v>
      </c>
      <c r="D124" s="144">
        <v>4</v>
      </c>
      <c r="F124" s="144" t="s">
        <v>125</v>
      </c>
      <c r="G124" s="144">
        <v>1</v>
      </c>
      <c r="I124" s="144">
        <v>1</v>
      </c>
      <c r="J124" s="144">
        <v>0</v>
      </c>
      <c r="M124" s="144">
        <f t="shared" si="26"/>
        <v>4</v>
      </c>
      <c r="N124" s="144">
        <f t="shared" si="27"/>
        <v>400</v>
      </c>
      <c r="O124" s="144">
        <v>32316</v>
      </c>
      <c r="P124" s="144" t="str">
        <f>IF(O124="","",VLOOKUP(O124,'#材料大全'!A:B,2,FALSE))</f>
        <v>2星英雄基础箱2</v>
      </c>
      <c r="Q124" s="144">
        <v>1</v>
      </c>
      <c r="R124" s="144">
        <v>1</v>
      </c>
      <c r="S124" s="144">
        <v>100</v>
      </c>
      <c r="T124" s="144">
        <v>32319</v>
      </c>
      <c r="U124" s="144" t="str">
        <f>IF(T124="","",VLOOKUP(T124,'#材料大全'!A:B,2,FALSE))</f>
        <v>2星英雄基础箱5</v>
      </c>
      <c r="V124" s="144">
        <v>1</v>
      </c>
      <c r="W124" s="144">
        <v>1</v>
      </c>
      <c r="X124" s="144">
        <v>100</v>
      </c>
      <c r="Y124" s="144">
        <v>32322</v>
      </c>
      <c r="Z124" s="144" t="str">
        <f>IF(Y124="","",VLOOKUP(Y124,'#材料大全'!A:B,2,FALSE))</f>
        <v>2星英雄基础箱8</v>
      </c>
      <c r="AA124" s="144">
        <v>1</v>
      </c>
      <c r="AB124" s="144">
        <v>1</v>
      </c>
      <c r="AC124" s="144">
        <v>100</v>
      </c>
      <c r="AD124" s="144">
        <v>32325</v>
      </c>
      <c r="AE124" s="144" t="str">
        <f>IF(AD124="","",VLOOKUP(AD124,'#材料大全'!A:B,2,FALSE))</f>
        <v>2星英雄基础箱11</v>
      </c>
      <c r="AF124" s="144">
        <v>1</v>
      </c>
      <c r="AG124" s="144">
        <v>1</v>
      </c>
      <c r="AH124" s="144">
        <v>100</v>
      </c>
    </row>
    <row r="125" spans="1:34">
      <c r="A125" s="146">
        <v>32328</v>
      </c>
      <c r="B125" s="143" t="s">
        <v>1178</v>
      </c>
      <c r="C125" s="144" t="s">
        <v>1903</v>
      </c>
      <c r="D125" s="144">
        <v>4</v>
      </c>
      <c r="F125" s="144" t="s">
        <v>125</v>
      </c>
      <c r="G125" s="144">
        <v>1</v>
      </c>
      <c r="I125" s="144">
        <v>1</v>
      </c>
      <c r="J125" s="144">
        <v>0</v>
      </c>
      <c r="M125" s="144">
        <f t="shared" si="26"/>
        <v>3</v>
      </c>
      <c r="N125" s="144">
        <f t="shared" si="27"/>
        <v>300</v>
      </c>
      <c r="O125" s="144">
        <v>32317</v>
      </c>
      <c r="P125" s="144" t="str">
        <f>IF(O125="","",VLOOKUP(O125,'#材料大全'!A:B,2,FALSE))</f>
        <v>2星英雄基础箱3</v>
      </c>
      <c r="Q125" s="144">
        <v>1</v>
      </c>
      <c r="R125" s="144">
        <v>1</v>
      </c>
      <c r="S125" s="144">
        <v>100</v>
      </c>
      <c r="T125" s="144">
        <v>32320</v>
      </c>
      <c r="U125" s="144" t="str">
        <f>IF(T125="","",VLOOKUP(T125,'#材料大全'!A:B,2,FALSE))</f>
        <v>2星英雄基础箱6</v>
      </c>
      <c r="V125" s="144">
        <v>1</v>
      </c>
      <c r="W125" s="144">
        <v>1</v>
      </c>
      <c r="X125" s="144">
        <v>100</v>
      </c>
      <c r="Y125" s="144">
        <v>32323</v>
      </c>
      <c r="Z125" s="144" t="str">
        <f>IF(Y125="","",VLOOKUP(Y125,'#材料大全'!A:B,2,FALSE))</f>
        <v>2星英雄基础箱9</v>
      </c>
      <c r="AA125" s="144">
        <v>1</v>
      </c>
      <c r="AB125" s="144">
        <v>1</v>
      </c>
      <c r="AC125" s="144">
        <v>100</v>
      </c>
      <c r="AE125" s="144" t="str">
        <f>IF(AD125="","",VLOOKUP(AD125,'#材料大全'!A:B,2,FALSE))</f>
        <v/>
      </c>
    </row>
    <row r="126" spans="1:34">
      <c r="A126" s="146">
        <v>32329</v>
      </c>
      <c r="B126" s="143" t="s">
        <v>183</v>
      </c>
      <c r="C126" s="144" t="s">
        <v>1903</v>
      </c>
      <c r="D126" s="144">
        <v>5</v>
      </c>
      <c r="F126" s="144" t="s">
        <v>125</v>
      </c>
      <c r="G126" s="144">
        <v>1</v>
      </c>
      <c r="I126" s="144">
        <v>1</v>
      </c>
      <c r="J126" s="144">
        <v>0</v>
      </c>
      <c r="M126" s="144">
        <f t="shared" si="26"/>
        <v>4</v>
      </c>
      <c r="N126" s="144">
        <f t="shared" si="27"/>
        <v>400</v>
      </c>
      <c r="O126" s="144">
        <v>53201</v>
      </c>
      <c r="P126" s="144" t="str">
        <f>IF(O126="","",VLOOKUP(O126,'#材料大全'!A:B,2,FALSE))</f>
        <v>最强男军人3星</v>
      </c>
      <c r="Q126" s="144">
        <v>1</v>
      </c>
      <c r="R126" s="144">
        <v>1</v>
      </c>
      <c r="S126" s="144">
        <v>100</v>
      </c>
      <c r="T126" s="144">
        <v>53212</v>
      </c>
      <c r="U126" s="144" t="str">
        <f>IF(T126="","",VLOOKUP(T126,'#材料大全'!A:B,2,FALSE))</f>
        <v>咩咩3星</v>
      </c>
      <c r="V126" s="144">
        <v>1</v>
      </c>
      <c r="W126" s="144">
        <v>1</v>
      </c>
      <c r="X126" s="144">
        <v>100</v>
      </c>
      <c r="Y126" s="144">
        <v>53223</v>
      </c>
      <c r="Z126" s="144" t="str">
        <f>IF(Y126="","",VLOOKUP(Y126,'#材料大全'!A:B,2,FALSE))</f>
        <v>汪汪3星</v>
      </c>
      <c r="AA126" s="144">
        <v>1</v>
      </c>
      <c r="AB126" s="144">
        <v>1</v>
      </c>
      <c r="AC126" s="144">
        <v>100</v>
      </c>
      <c r="AD126" s="144">
        <v>53233</v>
      </c>
      <c r="AE126" s="144" t="str">
        <f>IF(AD126="","",VLOOKUP(AD126,'#材料大全'!A:B,2,FALSE))</f>
        <v>塑料构造体3星</v>
      </c>
      <c r="AF126" s="144">
        <v>1</v>
      </c>
      <c r="AG126" s="144">
        <v>1</v>
      </c>
      <c r="AH126" s="144">
        <v>100</v>
      </c>
    </row>
    <row r="127" spans="1:34">
      <c r="A127" s="146">
        <v>32330</v>
      </c>
      <c r="B127" s="143" t="s">
        <v>188</v>
      </c>
      <c r="C127" s="144" t="s">
        <v>1903</v>
      </c>
      <c r="D127" s="144">
        <v>5</v>
      </c>
      <c r="F127" s="144" t="s">
        <v>125</v>
      </c>
      <c r="G127" s="144">
        <v>1</v>
      </c>
      <c r="I127" s="144">
        <v>1</v>
      </c>
      <c r="J127" s="144">
        <v>0</v>
      </c>
      <c r="M127" s="144">
        <f t="shared" si="26"/>
        <v>4</v>
      </c>
      <c r="N127" s="144">
        <f t="shared" si="27"/>
        <v>400</v>
      </c>
      <c r="O127" s="144">
        <v>53202</v>
      </c>
      <c r="P127" s="144" t="str">
        <f>IF(O127="","",VLOOKUP(O127,'#材料大全'!A:B,2,FALSE))</f>
        <v>最强女军人3星</v>
      </c>
      <c r="Q127" s="144">
        <v>1</v>
      </c>
      <c r="R127" s="144">
        <v>1</v>
      </c>
      <c r="S127" s="144">
        <v>100</v>
      </c>
      <c r="T127" s="144">
        <v>53213</v>
      </c>
      <c r="U127" s="144" t="str">
        <f>IF(T127="","",VLOOKUP(T127,'#材料大全'!A:B,2,FALSE))</f>
        <v>火法3星</v>
      </c>
      <c r="V127" s="144">
        <v>1</v>
      </c>
      <c r="W127" s="144">
        <v>1</v>
      </c>
      <c r="X127" s="144">
        <v>100</v>
      </c>
      <c r="Y127" s="144">
        <v>53224</v>
      </c>
      <c r="Z127" s="144" t="str">
        <f>IF(Y127="","",VLOOKUP(Y127,'#材料大全'!A:B,2,FALSE))</f>
        <v>喵喵3星</v>
      </c>
      <c r="AA127" s="144">
        <v>1</v>
      </c>
      <c r="AB127" s="144">
        <v>1</v>
      </c>
      <c r="AC127" s="144">
        <v>100</v>
      </c>
      <c r="AD127" s="144">
        <v>53234</v>
      </c>
      <c r="AE127" s="144" t="str">
        <f>IF(AD127="","",VLOOKUP(AD127,'#材料大全'!A:B,2,FALSE))</f>
        <v>实习程序员3星</v>
      </c>
      <c r="AF127" s="144">
        <v>1</v>
      </c>
      <c r="AG127" s="144">
        <v>1</v>
      </c>
      <c r="AH127" s="144">
        <v>100</v>
      </c>
    </row>
    <row r="128" spans="1:34">
      <c r="A128" s="146">
        <v>32331</v>
      </c>
      <c r="B128" s="143" t="s">
        <v>192</v>
      </c>
      <c r="C128" s="144" t="s">
        <v>1903</v>
      </c>
      <c r="D128" s="144">
        <v>5</v>
      </c>
      <c r="F128" s="144" t="s">
        <v>125</v>
      </c>
      <c r="G128" s="144">
        <v>1</v>
      </c>
      <c r="I128" s="144">
        <v>1</v>
      </c>
      <c r="J128" s="144">
        <v>0</v>
      </c>
      <c r="M128" s="144">
        <f t="shared" si="26"/>
        <v>4</v>
      </c>
      <c r="N128" s="144">
        <f t="shared" si="27"/>
        <v>400</v>
      </c>
      <c r="O128" s="144">
        <v>53203</v>
      </c>
      <c r="P128" s="144" t="str">
        <f>IF(O128="","",VLOOKUP(O128,'#材料大全'!A:B,2,FALSE))</f>
        <v>男警察3星</v>
      </c>
      <c r="Q128" s="144">
        <v>1</v>
      </c>
      <c r="R128" s="144">
        <v>1</v>
      </c>
      <c r="S128" s="144">
        <v>100</v>
      </c>
      <c r="T128" s="144">
        <v>53214</v>
      </c>
      <c r="U128" s="144" t="str">
        <f>IF(T128="","",VLOOKUP(T128,'#材料大全'!A:B,2,FALSE))</f>
        <v>奥法3星</v>
      </c>
      <c r="V128" s="144">
        <v>1</v>
      </c>
      <c r="W128" s="144">
        <v>1</v>
      </c>
      <c r="X128" s="144">
        <v>100</v>
      </c>
      <c r="Y128" s="144">
        <v>53225</v>
      </c>
      <c r="Z128" s="144" t="str">
        <f>IF(Y128="","",VLOOKUP(Y128,'#材料大全'!A:B,2,FALSE))</f>
        <v>武道家3星</v>
      </c>
      <c r="AA128" s="144">
        <v>1</v>
      </c>
      <c r="AB128" s="144">
        <v>1</v>
      </c>
      <c r="AC128" s="144">
        <v>100</v>
      </c>
      <c r="AD128" s="144">
        <v>53235</v>
      </c>
      <c r="AE128" s="144" t="str">
        <f>IF(AD128="","",VLOOKUP(AD128,'#材料大全'!A:B,2,FALSE))</f>
        <v>矮人矿工3星</v>
      </c>
      <c r="AF128" s="144">
        <v>1</v>
      </c>
      <c r="AG128" s="144">
        <v>1</v>
      </c>
      <c r="AH128" s="144">
        <v>100</v>
      </c>
    </row>
    <row r="129" spans="1:34">
      <c r="A129" s="146">
        <v>32332</v>
      </c>
      <c r="B129" s="143" t="s">
        <v>197</v>
      </c>
      <c r="C129" s="144" t="s">
        <v>1903</v>
      </c>
      <c r="D129" s="144">
        <v>5</v>
      </c>
      <c r="F129" s="144" t="s">
        <v>125</v>
      </c>
      <c r="G129" s="144">
        <v>1</v>
      </c>
      <c r="I129" s="144">
        <v>1</v>
      </c>
      <c r="J129" s="144">
        <v>0</v>
      </c>
      <c r="M129" s="144">
        <f t="shared" si="26"/>
        <v>4</v>
      </c>
      <c r="N129" s="144">
        <f t="shared" si="27"/>
        <v>400</v>
      </c>
      <c r="O129" s="144">
        <v>53204</v>
      </c>
      <c r="P129" s="144" t="str">
        <f>IF(O129="","",VLOOKUP(O129,'#材料大全'!A:B,2,FALSE))</f>
        <v>女警察3星</v>
      </c>
      <c r="Q129" s="144">
        <v>1</v>
      </c>
      <c r="R129" s="144">
        <v>1</v>
      </c>
      <c r="S129" s="144">
        <v>100</v>
      </c>
      <c r="T129" s="144">
        <v>53215</v>
      </c>
      <c r="U129" s="144" t="str">
        <f>IF(T129="","",VLOOKUP(T129,'#材料大全'!A:B,2,FALSE))</f>
        <v>魔化老太婆3星</v>
      </c>
      <c r="V129" s="144">
        <v>1</v>
      </c>
      <c r="W129" s="144">
        <v>1</v>
      </c>
      <c r="X129" s="144">
        <v>100</v>
      </c>
      <c r="Y129" s="144">
        <v>53226</v>
      </c>
      <c r="Z129" s="144" t="str">
        <f>IF(Y129="","",VLOOKUP(Y129,'#材料大全'!A:B,2,FALSE))</f>
        <v>女武道家3星</v>
      </c>
      <c r="AA129" s="144">
        <v>1</v>
      </c>
      <c r="AB129" s="144">
        <v>1</v>
      </c>
      <c r="AC129" s="144">
        <v>100</v>
      </c>
      <c r="AD129" s="144">
        <v>53236</v>
      </c>
      <c r="AE129" s="144" t="str">
        <f>IF(AD129="","",VLOOKUP(AD129,'#材料大全'!A:B,2,FALSE))</f>
        <v>地精海贼3星</v>
      </c>
      <c r="AF129" s="144">
        <v>1</v>
      </c>
      <c r="AG129" s="144">
        <v>1</v>
      </c>
      <c r="AH129" s="144">
        <v>100</v>
      </c>
    </row>
    <row r="130" spans="1:34">
      <c r="A130" s="146">
        <v>32333</v>
      </c>
      <c r="B130" s="143" t="s">
        <v>202</v>
      </c>
      <c r="C130" s="144" t="s">
        <v>1903</v>
      </c>
      <c r="D130" s="144">
        <v>5</v>
      </c>
      <c r="F130" s="144" t="s">
        <v>125</v>
      </c>
      <c r="G130" s="144">
        <v>1</v>
      </c>
      <c r="I130" s="144">
        <v>1</v>
      </c>
      <c r="J130" s="144">
        <v>0</v>
      </c>
      <c r="M130" s="144">
        <f t="shared" si="26"/>
        <v>4</v>
      </c>
      <c r="N130" s="144">
        <f t="shared" si="27"/>
        <v>400</v>
      </c>
      <c r="O130" s="144">
        <v>53205</v>
      </c>
      <c r="P130" s="144" t="str">
        <f>IF(O130="","",VLOOKUP(O130,'#材料大全'!A:B,2,FALSE))</f>
        <v>男战士3星</v>
      </c>
      <c r="Q130" s="144">
        <v>1</v>
      </c>
      <c r="R130" s="144">
        <v>1</v>
      </c>
      <c r="S130" s="144">
        <v>100</v>
      </c>
      <c r="T130" s="144">
        <v>53216</v>
      </c>
      <c r="U130" s="144" t="str">
        <f>IF(T130="","",VLOOKUP(T130,'#材料大全'!A:B,2,FALSE))</f>
        <v>阿拉伯3星</v>
      </c>
      <c r="V130" s="144">
        <v>1</v>
      </c>
      <c r="W130" s="144">
        <v>1</v>
      </c>
      <c r="X130" s="144">
        <v>100</v>
      </c>
      <c r="Y130" s="144">
        <v>53227</v>
      </c>
      <c r="Z130" s="144" t="str">
        <f>IF(Y130="","",VLOOKUP(Y130,'#材料大全'!A:B,2,FALSE))</f>
        <v>头盔人3星</v>
      </c>
      <c r="AA130" s="144">
        <v>1</v>
      </c>
      <c r="AB130" s="144">
        <v>1</v>
      </c>
      <c r="AC130" s="144">
        <v>100</v>
      </c>
      <c r="AD130" s="144">
        <v>53237</v>
      </c>
      <c r="AE130" s="144" t="str">
        <f>IF(AD130="","",VLOOKUP(AD130,'#材料大全'!A:B,2,FALSE))</f>
        <v>隐匿者3星</v>
      </c>
      <c r="AF130" s="144">
        <v>1</v>
      </c>
      <c r="AG130" s="144">
        <v>1</v>
      </c>
      <c r="AH130" s="144">
        <v>100</v>
      </c>
    </row>
    <row r="131" spans="1:34">
      <c r="A131" s="146">
        <v>32334</v>
      </c>
      <c r="B131" s="143" t="s">
        <v>207</v>
      </c>
      <c r="C131" s="144" t="s">
        <v>1903</v>
      </c>
      <c r="D131" s="144">
        <v>5</v>
      </c>
      <c r="F131" s="144" t="s">
        <v>125</v>
      </c>
      <c r="G131" s="144">
        <v>1</v>
      </c>
      <c r="I131" s="144">
        <v>1</v>
      </c>
      <c r="J131" s="144">
        <v>0</v>
      </c>
      <c r="M131" s="144">
        <f t="shared" si="26"/>
        <v>4</v>
      </c>
      <c r="N131" s="144">
        <f t="shared" si="27"/>
        <v>400</v>
      </c>
      <c r="O131" s="144">
        <v>53206</v>
      </c>
      <c r="P131" s="144" t="str">
        <f>IF(O131="","",VLOOKUP(O131,'#材料大全'!A:B,2,FALSE))</f>
        <v>女战士3星</v>
      </c>
      <c r="Q131" s="144">
        <v>1</v>
      </c>
      <c r="R131" s="144">
        <v>1</v>
      </c>
      <c r="S131" s="144">
        <v>100</v>
      </c>
      <c r="T131" s="144">
        <v>53217</v>
      </c>
      <c r="U131" s="144" t="str">
        <f>IF(T131="","",VLOOKUP(T131,'#材料大全'!A:B,2,FALSE))</f>
        <v>老太婆3星</v>
      </c>
      <c r="V131" s="144">
        <v>1</v>
      </c>
      <c r="W131" s="144">
        <v>1</v>
      </c>
      <c r="X131" s="144">
        <v>100</v>
      </c>
      <c r="Y131" s="144">
        <v>53228</v>
      </c>
      <c r="Z131" s="144" t="str">
        <f>IF(Y131="","",VLOOKUP(Y131,'#材料大全'!A:B,2,FALSE))</f>
        <v>钢盔人3星</v>
      </c>
      <c r="AA131" s="144">
        <v>1</v>
      </c>
      <c r="AB131" s="144">
        <v>1</v>
      </c>
      <c r="AC131" s="144">
        <v>100</v>
      </c>
      <c r="AD131" s="144">
        <v>53238</v>
      </c>
      <c r="AE131" s="144" t="str">
        <f>IF(AD131="","",VLOOKUP(AD131,'#材料大全'!A:B,2,FALSE))</f>
        <v>亚马逊杀手3星</v>
      </c>
      <c r="AF131" s="144">
        <v>1</v>
      </c>
      <c r="AG131" s="144">
        <v>1</v>
      </c>
      <c r="AH131" s="144">
        <v>100</v>
      </c>
    </row>
    <row r="132" spans="1:34">
      <c r="A132" s="146">
        <v>32335</v>
      </c>
      <c r="B132" s="143" t="s">
        <v>212</v>
      </c>
      <c r="C132" s="144" t="s">
        <v>1903</v>
      </c>
      <c r="D132" s="144">
        <v>5</v>
      </c>
      <c r="F132" s="144" t="s">
        <v>125</v>
      </c>
      <c r="G132" s="144">
        <v>1</v>
      </c>
      <c r="I132" s="144">
        <v>1</v>
      </c>
      <c r="J132" s="144">
        <v>0</v>
      </c>
      <c r="M132" s="144">
        <f t="shared" si="26"/>
        <v>4</v>
      </c>
      <c r="N132" s="144">
        <f t="shared" si="27"/>
        <v>400</v>
      </c>
      <c r="O132" s="144">
        <v>53207</v>
      </c>
      <c r="P132" s="144" t="str">
        <f>IF(O132="","",VLOOKUP(O132,'#材料大全'!A:B,2,FALSE))</f>
        <v>皇后3星</v>
      </c>
      <c r="Q132" s="144">
        <v>1</v>
      </c>
      <c r="R132" s="144">
        <v>1</v>
      </c>
      <c r="S132" s="144">
        <v>100</v>
      </c>
      <c r="T132" s="144">
        <v>53218</v>
      </c>
      <c r="U132" s="144" t="str">
        <f>IF(T132="","",VLOOKUP(T132,'#材料大全'!A:B,2,FALSE))</f>
        <v>老头子3星</v>
      </c>
      <c r="V132" s="144">
        <v>1</v>
      </c>
      <c r="W132" s="144">
        <v>1</v>
      </c>
      <c r="X132" s="144">
        <v>100</v>
      </c>
      <c r="Y132" s="144">
        <v>53229</v>
      </c>
      <c r="Z132" s="144" t="str">
        <f>IF(Y132="","",VLOOKUP(Y132,'#材料大全'!A:B,2,FALSE))</f>
        <v>哥布林3星</v>
      </c>
      <c r="AA132" s="144">
        <v>1</v>
      </c>
      <c r="AB132" s="144">
        <v>1</v>
      </c>
      <c r="AC132" s="144">
        <v>100</v>
      </c>
      <c r="AD132" s="144">
        <v>53239</v>
      </c>
      <c r="AE132" s="144" t="str">
        <f>IF(AD132="","",VLOOKUP(AD132,'#材料大全'!A:B,2,FALSE))</f>
        <v>黑衣人3星</v>
      </c>
      <c r="AF132" s="144">
        <v>1</v>
      </c>
      <c r="AG132" s="144">
        <v>1</v>
      </c>
      <c r="AH132" s="144">
        <v>100</v>
      </c>
    </row>
    <row r="133" spans="1:34">
      <c r="A133" s="146">
        <v>32336</v>
      </c>
      <c r="B133" s="143" t="s">
        <v>217</v>
      </c>
      <c r="C133" s="144" t="s">
        <v>1903</v>
      </c>
      <c r="D133" s="144">
        <v>5</v>
      </c>
      <c r="F133" s="144" t="s">
        <v>125</v>
      </c>
      <c r="G133" s="144">
        <v>1</v>
      </c>
      <c r="I133" s="144">
        <v>1</v>
      </c>
      <c r="J133" s="144">
        <v>0</v>
      </c>
      <c r="M133" s="144">
        <f t="shared" si="26"/>
        <v>4</v>
      </c>
      <c r="N133" s="144">
        <f t="shared" si="27"/>
        <v>400</v>
      </c>
      <c r="O133" s="144">
        <v>53208</v>
      </c>
      <c r="P133" s="144" t="str">
        <f>IF(O133="","",VLOOKUP(O133,'#材料大全'!A:B,2,FALSE))</f>
        <v>国王3星</v>
      </c>
      <c r="Q133" s="144">
        <v>1</v>
      </c>
      <c r="R133" s="144">
        <v>1</v>
      </c>
      <c r="S133" s="144">
        <v>100</v>
      </c>
      <c r="T133" s="144">
        <v>53219</v>
      </c>
      <c r="U133" s="144" t="str">
        <f>IF(T133="","",VLOOKUP(T133,'#材料大全'!A:B,2,FALSE))</f>
        <v>绿发游侠3星</v>
      </c>
      <c r="V133" s="144">
        <v>1</v>
      </c>
      <c r="W133" s="144">
        <v>1</v>
      </c>
      <c r="X133" s="144">
        <v>100</v>
      </c>
      <c r="Y133" s="144">
        <v>53230</v>
      </c>
      <c r="Z133" s="144" t="str">
        <f>IF(Y133="","",VLOOKUP(Y133,'#材料大全'!A:B,2,FALSE))</f>
        <v>牛头怪3星</v>
      </c>
      <c r="AA133" s="144">
        <v>1</v>
      </c>
      <c r="AB133" s="144">
        <v>1</v>
      </c>
      <c r="AC133" s="144">
        <v>100</v>
      </c>
      <c r="AD133" s="144">
        <v>53240</v>
      </c>
      <c r="AE133" s="144" t="str">
        <f>IF(AD133="","",VLOOKUP(AD133,'#材料大全'!A:B,2,FALSE))</f>
        <v>外星人3星</v>
      </c>
      <c r="AF133" s="144">
        <v>1</v>
      </c>
      <c r="AG133" s="144">
        <v>1</v>
      </c>
      <c r="AH133" s="144">
        <v>100</v>
      </c>
    </row>
    <row r="134" spans="1:34">
      <c r="A134" s="146">
        <v>32337</v>
      </c>
      <c r="B134" s="143" t="s">
        <v>1174</v>
      </c>
      <c r="C134" s="144" t="s">
        <v>1903</v>
      </c>
      <c r="D134" s="144">
        <v>5</v>
      </c>
      <c r="F134" s="144" t="s">
        <v>125</v>
      </c>
      <c r="G134" s="144">
        <v>1</v>
      </c>
      <c r="I134" s="144">
        <v>1</v>
      </c>
      <c r="J134" s="144">
        <v>0</v>
      </c>
      <c r="M134" s="144">
        <f t="shared" si="26"/>
        <v>4</v>
      </c>
      <c r="N134" s="144">
        <f t="shared" si="27"/>
        <v>400</v>
      </c>
      <c r="O134" s="144">
        <v>53209</v>
      </c>
      <c r="P134" s="144" t="str">
        <f>IF(O134="","",VLOOKUP(O134,'#材料大全'!A:B,2,FALSE))</f>
        <v>黄精灵3星</v>
      </c>
      <c r="Q134" s="144">
        <v>1</v>
      </c>
      <c r="R134" s="144">
        <v>1</v>
      </c>
      <c r="S134" s="144">
        <v>100</v>
      </c>
      <c r="T134" s="144">
        <v>53220</v>
      </c>
      <c r="U134" s="144" t="str">
        <f>IF(T134="","",VLOOKUP(T134,'#材料大全'!A:B,2,FALSE))</f>
        <v>黄发游侠3星</v>
      </c>
      <c r="V134" s="144">
        <v>1</v>
      </c>
      <c r="W134" s="144">
        <v>1</v>
      </c>
      <c r="X134" s="144">
        <v>100</v>
      </c>
      <c r="Y134" s="144">
        <v>53231</v>
      </c>
      <c r="Z134" s="144" t="str">
        <f>IF(Y134="","",VLOOKUP(Y134,'#材料大全'!A:B,2,FALSE))</f>
        <v>方块勇士3星</v>
      </c>
      <c r="AA134" s="144">
        <v>1</v>
      </c>
      <c r="AB134" s="144">
        <v>1</v>
      </c>
      <c r="AC134" s="144">
        <v>100</v>
      </c>
      <c r="AD134" s="144">
        <v>53241</v>
      </c>
      <c r="AE134" s="144" t="str">
        <f>IF(AD134="","",VLOOKUP(AD134,'#材料大全'!A:B,2,FALSE))</f>
        <v>小混混3星</v>
      </c>
      <c r="AF134" s="144">
        <v>1</v>
      </c>
      <c r="AG134" s="144">
        <v>1</v>
      </c>
      <c r="AH134" s="144">
        <v>100</v>
      </c>
    </row>
    <row r="135" spans="1:34">
      <c r="A135" s="146">
        <v>32338</v>
      </c>
      <c r="B135" s="143" t="s">
        <v>1175</v>
      </c>
      <c r="C135" s="144" t="s">
        <v>1903</v>
      </c>
      <c r="D135" s="144">
        <v>5</v>
      </c>
      <c r="F135" s="144" t="s">
        <v>125</v>
      </c>
      <c r="G135" s="144">
        <v>1</v>
      </c>
      <c r="I135" s="144">
        <v>1</v>
      </c>
      <c r="J135" s="144">
        <v>0</v>
      </c>
      <c r="M135" s="144">
        <f t="shared" si="26"/>
        <v>4</v>
      </c>
      <c r="N135" s="144">
        <f t="shared" si="27"/>
        <v>400</v>
      </c>
      <c r="O135" s="144">
        <v>53210</v>
      </c>
      <c r="P135" s="144" t="str">
        <f>IF(O135="","",VLOOKUP(O135,'#材料大全'!A:B,2,FALSE))</f>
        <v>红精灵3星</v>
      </c>
      <c r="Q135" s="144">
        <v>1</v>
      </c>
      <c r="R135" s="144">
        <v>1</v>
      </c>
      <c r="S135" s="144">
        <v>100</v>
      </c>
      <c r="T135" s="144">
        <v>53221</v>
      </c>
      <c r="U135" s="144" t="str">
        <f>IF(T135="","",VLOOKUP(T135,'#材料大全'!A:B,2,FALSE))</f>
        <v>黑皮少女3星</v>
      </c>
      <c r="V135" s="144">
        <v>1</v>
      </c>
      <c r="W135" s="144">
        <v>1</v>
      </c>
      <c r="X135" s="144">
        <v>100</v>
      </c>
      <c r="Y135" s="144">
        <v>53232</v>
      </c>
      <c r="Z135" s="144" t="str">
        <f>IF(Y135="","",VLOOKUP(Y135,'#材料大全'!A:B,2,FALSE))</f>
        <v>大福勇士3星</v>
      </c>
      <c r="AA135" s="144">
        <v>1</v>
      </c>
      <c r="AB135" s="144">
        <v>1</v>
      </c>
      <c r="AC135" s="144">
        <v>100</v>
      </c>
      <c r="AD135" s="144">
        <v>53242</v>
      </c>
      <c r="AE135" s="144" t="str">
        <f>IF(AD135="","",VLOOKUP(AD135,'#材料大全'!A:B,2,FALSE))</f>
        <v>恐龙妹3星</v>
      </c>
      <c r="AF135" s="144">
        <v>1</v>
      </c>
      <c r="AG135" s="144">
        <v>1</v>
      </c>
      <c r="AH135" s="144">
        <v>100</v>
      </c>
    </row>
    <row r="136" spans="1:34">
      <c r="A136" s="146">
        <v>32339</v>
      </c>
      <c r="B136" s="143" t="s">
        <v>1176</v>
      </c>
      <c r="C136" s="144" t="s">
        <v>1903</v>
      </c>
      <c r="D136" s="144">
        <v>5</v>
      </c>
      <c r="F136" s="144" t="s">
        <v>125</v>
      </c>
      <c r="G136" s="144">
        <v>1</v>
      </c>
      <c r="I136" s="144">
        <v>1</v>
      </c>
      <c r="J136" s="144">
        <v>0</v>
      </c>
      <c r="M136" s="144">
        <f t="shared" si="26"/>
        <v>4</v>
      </c>
      <c r="N136" s="144">
        <f t="shared" si="27"/>
        <v>202</v>
      </c>
      <c r="O136" s="144">
        <v>53211</v>
      </c>
      <c r="P136" s="144" t="str">
        <f>IF(O136="","",VLOOKUP(O136,'#材料大全'!A:B,2,FALSE))</f>
        <v>吱吱3星</v>
      </c>
      <c r="Q136" s="144">
        <v>1</v>
      </c>
      <c r="R136" s="144">
        <v>1</v>
      </c>
      <c r="S136" s="144">
        <v>100</v>
      </c>
      <c r="T136" s="144">
        <v>53222</v>
      </c>
      <c r="U136" s="144" t="str">
        <f>IF(T136="","",VLOOKUP(T136,'#材料大全'!A:B,2,FALSE))</f>
        <v>黑皮少年3星</v>
      </c>
      <c r="V136" s="144">
        <v>1</v>
      </c>
      <c r="W136" s="144">
        <v>1</v>
      </c>
      <c r="X136" s="144">
        <v>100</v>
      </c>
      <c r="Y136" s="144">
        <v>53054</v>
      </c>
      <c r="Z136" s="144" t="str">
        <f>IF(Y136="","",VLOOKUP(Y136,'#材料大全'!A:B,2,FALSE))</f>
        <v>关羽3星</v>
      </c>
      <c r="AA136" s="144">
        <v>1</v>
      </c>
      <c r="AB136" s="144">
        <v>1</v>
      </c>
      <c r="AC136" s="144">
        <v>1</v>
      </c>
      <c r="AD136" s="144">
        <v>53017</v>
      </c>
      <c r="AE136" s="144" t="str">
        <f>IF(AD136="","",VLOOKUP(AD136,'#材料大全'!A:B,2,FALSE))</f>
        <v>典韦3星</v>
      </c>
      <c r="AF136" s="144">
        <v>1</v>
      </c>
      <c r="AG136" s="144">
        <v>1</v>
      </c>
      <c r="AH136" s="144">
        <v>1</v>
      </c>
    </row>
    <row r="137" spans="1:34">
      <c r="A137" s="146">
        <v>32340</v>
      </c>
      <c r="B137" s="143" t="s">
        <v>136</v>
      </c>
      <c r="C137" s="144" t="s">
        <v>1903</v>
      </c>
      <c r="D137" s="144">
        <v>5</v>
      </c>
      <c r="F137" s="144" t="s">
        <v>125</v>
      </c>
      <c r="G137" s="144">
        <v>1</v>
      </c>
      <c r="I137" s="144">
        <v>1</v>
      </c>
      <c r="J137" s="144">
        <v>0</v>
      </c>
      <c r="M137" s="144">
        <f t="shared" si="26"/>
        <v>4</v>
      </c>
      <c r="N137" s="144">
        <f t="shared" si="27"/>
        <v>400</v>
      </c>
      <c r="O137" s="144">
        <v>32329</v>
      </c>
      <c r="P137" s="144" t="str">
        <f>IF(O137="","",VLOOKUP(O137,'#材料大全'!A:B,2,FALSE))</f>
        <v>3星英雄基础箱1</v>
      </c>
      <c r="Q137" s="144">
        <v>1</v>
      </c>
      <c r="R137" s="144">
        <v>1</v>
      </c>
      <c r="S137" s="144">
        <v>100</v>
      </c>
      <c r="T137" s="144">
        <v>32332</v>
      </c>
      <c r="U137" s="144" t="str">
        <f>IF(T137="","",VLOOKUP(T137,'#材料大全'!A:B,2,FALSE))</f>
        <v>3星英雄基础箱4</v>
      </c>
      <c r="V137" s="144">
        <v>1</v>
      </c>
      <c r="W137" s="144">
        <v>1</v>
      </c>
      <c r="X137" s="144">
        <v>100</v>
      </c>
      <c r="Y137" s="144">
        <v>32335</v>
      </c>
      <c r="Z137" s="144" t="str">
        <f>IF(Y137="","",VLOOKUP(Y137,'#材料大全'!A:B,2,FALSE))</f>
        <v>3星英雄基础箱7</v>
      </c>
      <c r="AA137" s="144">
        <v>1</v>
      </c>
      <c r="AB137" s="144">
        <v>1</v>
      </c>
      <c r="AC137" s="144">
        <v>100</v>
      </c>
      <c r="AD137" s="144">
        <v>32338</v>
      </c>
      <c r="AE137" s="144" t="str">
        <f>IF(AD137="","",VLOOKUP(AD137,'#材料大全'!A:B,2,FALSE))</f>
        <v>3星英雄基础箱10</v>
      </c>
      <c r="AF137" s="144">
        <v>1</v>
      </c>
      <c r="AG137" s="144">
        <v>1</v>
      </c>
      <c r="AH137" s="144">
        <v>100</v>
      </c>
    </row>
    <row r="138" spans="1:34">
      <c r="A138" s="146">
        <v>32341</v>
      </c>
      <c r="B138" s="143" t="s">
        <v>137</v>
      </c>
      <c r="C138" s="144" t="s">
        <v>1903</v>
      </c>
      <c r="D138" s="144">
        <v>5</v>
      </c>
      <c r="F138" s="144" t="s">
        <v>125</v>
      </c>
      <c r="G138" s="144">
        <v>1</v>
      </c>
      <c r="I138" s="144">
        <v>1</v>
      </c>
      <c r="J138" s="144">
        <v>0</v>
      </c>
      <c r="M138" s="144">
        <f t="shared" si="26"/>
        <v>4</v>
      </c>
      <c r="N138" s="144">
        <f t="shared" si="27"/>
        <v>400</v>
      </c>
      <c r="O138" s="144">
        <v>32330</v>
      </c>
      <c r="P138" s="144" t="str">
        <f>IF(O138="","",VLOOKUP(O138,'#材料大全'!A:B,2,FALSE))</f>
        <v>3星英雄基础箱2</v>
      </c>
      <c r="Q138" s="144">
        <v>1</v>
      </c>
      <c r="R138" s="144">
        <v>1</v>
      </c>
      <c r="S138" s="144">
        <v>100</v>
      </c>
      <c r="T138" s="144">
        <v>32333</v>
      </c>
      <c r="U138" s="144" t="str">
        <f>IF(T138="","",VLOOKUP(T138,'#材料大全'!A:B,2,FALSE))</f>
        <v>3星英雄基础箱5</v>
      </c>
      <c r="V138" s="144">
        <v>1</v>
      </c>
      <c r="W138" s="144">
        <v>1</v>
      </c>
      <c r="X138" s="144">
        <v>100</v>
      </c>
      <c r="Y138" s="144">
        <v>32336</v>
      </c>
      <c r="Z138" s="144" t="str">
        <f>IF(Y138="","",VLOOKUP(Y138,'#材料大全'!A:B,2,FALSE))</f>
        <v>3星英雄基础箱8</v>
      </c>
      <c r="AA138" s="144">
        <v>1</v>
      </c>
      <c r="AB138" s="144">
        <v>1</v>
      </c>
      <c r="AC138" s="144">
        <v>100</v>
      </c>
      <c r="AD138" s="144">
        <v>32339</v>
      </c>
      <c r="AE138" s="144" t="str">
        <f>IF(AD138="","",VLOOKUP(AD138,'#材料大全'!A:B,2,FALSE))</f>
        <v>3星英雄基础箱11</v>
      </c>
      <c r="AF138" s="144">
        <v>1</v>
      </c>
      <c r="AG138" s="144">
        <v>1</v>
      </c>
      <c r="AH138" s="144">
        <v>100</v>
      </c>
    </row>
    <row r="139" spans="1:34">
      <c r="A139" s="146">
        <v>32342</v>
      </c>
      <c r="B139" s="143" t="s">
        <v>1177</v>
      </c>
      <c r="C139" s="144" t="s">
        <v>1903</v>
      </c>
      <c r="D139" s="144">
        <v>5</v>
      </c>
      <c r="F139" s="144" t="s">
        <v>125</v>
      </c>
      <c r="G139" s="144">
        <v>1</v>
      </c>
      <c r="I139" s="144">
        <v>1</v>
      </c>
      <c r="J139" s="144">
        <v>0</v>
      </c>
      <c r="M139" s="144">
        <f t="shared" si="26"/>
        <v>3</v>
      </c>
      <c r="N139" s="144">
        <f t="shared" si="27"/>
        <v>300</v>
      </c>
      <c r="O139" s="144">
        <v>32331</v>
      </c>
      <c r="P139" s="144" t="str">
        <f>IF(O139="","",VLOOKUP(O139,'#材料大全'!A:B,2,FALSE))</f>
        <v>3星英雄基础箱3</v>
      </c>
      <c r="Q139" s="144">
        <v>1</v>
      </c>
      <c r="R139" s="144">
        <v>1</v>
      </c>
      <c r="S139" s="144">
        <v>100</v>
      </c>
      <c r="T139" s="144">
        <v>32334</v>
      </c>
      <c r="U139" s="144" t="str">
        <f>IF(T139="","",VLOOKUP(T139,'#材料大全'!A:B,2,FALSE))</f>
        <v>3星英雄基础箱6</v>
      </c>
      <c r="V139" s="144">
        <v>1</v>
      </c>
      <c r="W139" s="144">
        <v>1</v>
      </c>
      <c r="X139" s="144">
        <v>100</v>
      </c>
      <c r="Y139" s="144">
        <v>32337</v>
      </c>
      <c r="Z139" s="144" t="str">
        <f>IF(Y139="","",VLOOKUP(Y139,'#材料大全'!A:B,2,FALSE))</f>
        <v>3星英雄基础箱9</v>
      </c>
      <c r="AA139" s="144">
        <v>1</v>
      </c>
      <c r="AB139" s="144">
        <v>1</v>
      </c>
      <c r="AC139" s="144">
        <v>100</v>
      </c>
      <c r="AE139" s="144" t="str">
        <f>IF(AD139="","",VLOOKUP(AD139,'#材料大全'!A:B,2,FALSE))</f>
        <v/>
      </c>
    </row>
    <row r="140" spans="1:34">
      <c r="A140" s="146">
        <v>32831</v>
      </c>
      <c r="B140" s="143" t="s">
        <v>115</v>
      </c>
      <c r="C140" s="144" t="s">
        <v>1903</v>
      </c>
      <c r="D140" s="144">
        <v>5</v>
      </c>
      <c r="F140" s="144" t="s">
        <v>125</v>
      </c>
      <c r="G140" s="144">
        <v>1</v>
      </c>
      <c r="I140" s="144">
        <v>1</v>
      </c>
      <c r="J140" s="144">
        <v>0</v>
      </c>
      <c r="M140" s="144">
        <f t="shared" si="26"/>
        <v>4</v>
      </c>
      <c r="N140" s="144">
        <f t="shared" si="27"/>
        <v>400</v>
      </c>
      <c r="O140" s="144">
        <v>52206</v>
      </c>
      <c r="P140" s="144" t="str">
        <f>IF(O140="","",VLOOKUP(O140,'#材料大全'!A:B,2,FALSE))</f>
        <v>女战士2星</v>
      </c>
      <c r="Q140" s="144">
        <v>1</v>
      </c>
      <c r="R140" s="144">
        <v>1</v>
      </c>
      <c r="S140" s="144">
        <v>100</v>
      </c>
      <c r="T140" s="144">
        <v>52217</v>
      </c>
      <c r="U140" s="144" t="str">
        <f>IF(T140="","",VLOOKUP(T140,'#材料大全'!A:B,2,FALSE))</f>
        <v>老太婆2星</v>
      </c>
      <c r="V140" s="144">
        <v>1</v>
      </c>
      <c r="W140" s="144">
        <v>1</v>
      </c>
      <c r="X140" s="144">
        <v>100</v>
      </c>
      <c r="Y140" s="144">
        <v>52229</v>
      </c>
      <c r="Z140" s="144" t="str">
        <f>IF(Y140="","",VLOOKUP(Y140,'#材料大全'!A:B,2,FALSE))</f>
        <v>哥布林2星</v>
      </c>
      <c r="AA140" s="144">
        <v>1</v>
      </c>
      <c r="AB140" s="144">
        <v>1</v>
      </c>
      <c r="AC140" s="144">
        <v>100</v>
      </c>
      <c r="AD140" s="144">
        <v>52235</v>
      </c>
      <c r="AE140" s="144" t="str">
        <f>IF(AD140="","",VLOOKUP(AD140,'#材料大全'!A:B,2,FALSE))</f>
        <v>矮人矿工2星</v>
      </c>
      <c r="AF140" s="144">
        <v>1</v>
      </c>
      <c r="AG140" s="144">
        <v>1</v>
      </c>
      <c r="AH140" s="144">
        <v>100</v>
      </c>
    </row>
    <row r="141" spans="1:34">
      <c r="A141" s="146">
        <v>32832</v>
      </c>
      <c r="B141" s="143" t="s">
        <v>116</v>
      </c>
      <c r="C141" s="144" t="s">
        <v>1903</v>
      </c>
      <c r="D141" s="144">
        <v>5</v>
      </c>
      <c r="F141" s="144" t="s">
        <v>125</v>
      </c>
      <c r="G141" s="144">
        <v>1</v>
      </c>
      <c r="I141" s="144">
        <v>1</v>
      </c>
      <c r="J141" s="144">
        <v>0</v>
      </c>
      <c r="M141" s="144">
        <f t="shared" si="26"/>
        <v>3</v>
      </c>
      <c r="N141" s="144">
        <f t="shared" si="27"/>
        <v>300</v>
      </c>
      <c r="O141" s="144">
        <v>52211</v>
      </c>
      <c r="P141" s="144" t="str">
        <f>IF(O141="","",VLOOKUP(O141,'#材料大全'!A:B,2,FALSE))</f>
        <v>吱吱2星</v>
      </c>
      <c r="Q141" s="144">
        <v>1</v>
      </c>
      <c r="R141" s="144">
        <v>1</v>
      </c>
      <c r="S141" s="144">
        <v>100</v>
      </c>
      <c r="T141" s="144">
        <v>52223</v>
      </c>
      <c r="U141" s="144" t="str">
        <f>IF(T141="","",VLOOKUP(T141,'#材料大全'!A:B,2,FALSE))</f>
        <v>汪汪2星</v>
      </c>
      <c r="V141" s="144">
        <v>1</v>
      </c>
      <c r="W141" s="144">
        <v>1</v>
      </c>
      <c r="X141" s="144">
        <v>100</v>
      </c>
      <c r="Y141" s="144">
        <v>52242</v>
      </c>
      <c r="Z141" s="144" t="str">
        <f>IF(Y141="","",VLOOKUP(Y141,'#材料大全'!A:B,2,FALSE))</f>
        <v>恐龙妹2星</v>
      </c>
      <c r="AA141" s="144">
        <v>1</v>
      </c>
      <c r="AB141" s="144">
        <v>1</v>
      </c>
      <c r="AC141" s="144">
        <v>100</v>
      </c>
      <c r="AE141" s="144" t="str">
        <f>IF(AD141="","",VLOOKUP(AD141,'#材料大全'!A:B,2,FALSE))</f>
        <v/>
      </c>
    </row>
    <row r="142" spans="1:34">
      <c r="A142" s="146">
        <v>32833</v>
      </c>
      <c r="B142" s="143" t="s">
        <v>119</v>
      </c>
      <c r="C142" s="144" t="s">
        <v>1903</v>
      </c>
      <c r="D142" s="144">
        <v>5</v>
      </c>
      <c r="F142" s="144" t="s">
        <v>125</v>
      </c>
      <c r="G142" s="144">
        <v>1</v>
      </c>
      <c r="I142" s="144">
        <v>1</v>
      </c>
      <c r="J142" s="144">
        <v>0</v>
      </c>
      <c r="M142" s="144">
        <f t="shared" ref="M142:M201" si="28">IF(O142="",0,1)+IF(T142="",0,1)+IF(Y142="",0,1)+IF(AD142="",0,1)</f>
        <v>4</v>
      </c>
      <c r="N142" s="144">
        <f t="shared" ref="N142:N196" si="29">SUM(S142+X142+AC142+AH142)</f>
        <v>400</v>
      </c>
      <c r="O142" s="144">
        <v>53206</v>
      </c>
      <c r="P142" s="144" t="str">
        <f>IF(O142="","",VLOOKUP(O142,'#材料大全'!A:B,2,FALSE))</f>
        <v>女战士3星</v>
      </c>
      <c r="Q142" s="144">
        <v>1</v>
      </c>
      <c r="R142" s="144">
        <v>1</v>
      </c>
      <c r="S142" s="144">
        <v>100</v>
      </c>
      <c r="T142" s="144">
        <v>53217</v>
      </c>
      <c r="U142" s="144" t="str">
        <f>IF(T142="","",VLOOKUP(T142,'#材料大全'!A:B,2,FALSE))</f>
        <v>老太婆3星</v>
      </c>
      <c r="V142" s="144">
        <v>1</v>
      </c>
      <c r="W142" s="144">
        <v>1</v>
      </c>
      <c r="X142" s="144">
        <v>100</v>
      </c>
      <c r="Y142" s="144">
        <v>53229</v>
      </c>
      <c r="Z142" s="144" t="str">
        <f>IF(Y142="","",VLOOKUP(Y142,'#材料大全'!A:B,2,FALSE))</f>
        <v>哥布林3星</v>
      </c>
      <c r="AA142" s="144">
        <v>1</v>
      </c>
      <c r="AB142" s="144">
        <v>1</v>
      </c>
      <c r="AC142" s="144">
        <v>100</v>
      </c>
      <c r="AD142" s="144">
        <v>53235</v>
      </c>
      <c r="AE142" s="144" t="str">
        <f>IF(AD142="","",VLOOKUP(AD142,'#材料大全'!A:B,2,FALSE))</f>
        <v>矮人矿工3星</v>
      </c>
      <c r="AF142" s="144">
        <v>1</v>
      </c>
      <c r="AG142" s="144">
        <v>1</v>
      </c>
      <c r="AH142" s="144">
        <v>100</v>
      </c>
    </row>
    <row r="143" spans="1:34">
      <c r="A143" s="146">
        <v>32834</v>
      </c>
      <c r="B143" s="143" t="s">
        <v>120</v>
      </c>
      <c r="C143" s="144" t="s">
        <v>1903</v>
      </c>
      <c r="D143" s="144">
        <v>5</v>
      </c>
      <c r="F143" s="144" t="s">
        <v>125</v>
      </c>
      <c r="G143" s="144">
        <v>1</v>
      </c>
      <c r="I143" s="144">
        <v>1</v>
      </c>
      <c r="J143" s="144">
        <v>0</v>
      </c>
      <c r="M143" s="144">
        <f t="shared" si="28"/>
        <v>3</v>
      </c>
      <c r="N143" s="144">
        <f t="shared" si="29"/>
        <v>300</v>
      </c>
      <c r="O143" s="144">
        <v>53211</v>
      </c>
      <c r="P143" s="144" t="str">
        <f>IF(O143="","",VLOOKUP(O143,'#材料大全'!A:B,2,FALSE))</f>
        <v>吱吱3星</v>
      </c>
      <c r="Q143" s="144">
        <v>1</v>
      </c>
      <c r="R143" s="144">
        <v>1</v>
      </c>
      <c r="S143" s="144">
        <v>100</v>
      </c>
      <c r="T143" s="144">
        <v>53223</v>
      </c>
      <c r="U143" s="144" t="str">
        <f>IF(T143="","",VLOOKUP(T143,'#材料大全'!A:B,2,FALSE))</f>
        <v>汪汪3星</v>
      </c>
      <c r="V143" s="144">
        <v>1</v>
      </c>
      <c r="W143" s="144">
        <v>1</v>
      </c>
      <c r="X143" s="144">
        <v>100</v>
      </c>
      <c r="Y143" s="144">
        <v>53242</v>
      </c>
      <c r="Z143" s="144" t="str">
        <f>IF(Y143="","",VLOOKUP(Y143,'#材料大全'!A:B,2,FALSE))</f>
        <v>恐龙妹3星</v>
      </c>
      <c r="AA143" s="144">
        <v>1</v>
      </c>
      <c r="AB143" s="144">
        <v>1</v>
      </c>
      <c r="AC143" s="144">
        <v>100</v>
      </c>
      <c r="AE143" s="144" t="str">
        <f>IF(AD143="","",VLOOKUP(AD143,'#材料大全'!A:B,2,FALSE))</f>
        <v/>
      </c>
    </row>
    <row r="144" spans="1:34">
      <c r="A144" s="146">
        <v>32835</v>
      </c>
      <c r="B144" s="143" t="s">
        <v>123</v>
      </c>
      <c r="C144" s="144" t="s">
        <v>1903</v>
      </c>
      <c r="D144" s="144">
        <v>5</v>
      </c>
      <c r="F144" s="144" t="s">
        <v>125</v>
      </c>
      <c r="G144" s="144">
        <v>1</v>
      </c>
      <c r="I144" s="144">
        <v>1</v>
      </c>
      <c r="J144" s="144">
        <v>0</v>
      </c>
      <c r="M144" s="144">
        <f t="shared" si="28"/>
        <v>4</v>
      </c>
      <c r="N144" s="144">
        <f t="shared" si="29"/>
        <v>400</v>
      </c>
      <c r="O144" s="144">
        <v>54206</v>
      </c>
      <c r="P144" s="144" t="str">
        <f>IF(O144="","",VLOOKUP(O144,'#材料大全'!A:B,2,FALSE))</f>
        <v>女战士4星</v>
      </c>
      <c r="Q144" s="144">
        <v>1</v>
      </c>
      <c r="R144" s="144">
        <v>1</v>
      </c>
      <c r="S144" s="144">
        <v>100</v>
      </c>
      <c r="T144" s="144">
        <v>54217</v>
      </c>
      <c r="U144" s="144" t="str">
        <f>IF(T144="","",VLOOKUP(T144,'#材料大全'!A:B,2,FALSE))</f>
        <v>老太婆4星</v>
      </c>
      <c r="V144" s="144">
        <v>1</v>
      </c>
      <c r="W144" s="144">
        <v>1</v>
      </c>
      <c r="X144" s="144">
        <v>100</v>
      </c>
      <c r="Y144" s="144">
        <v>54229</v>
      </c>
      <c r="Z144" s="144" t="str">
        <f>IF(Y144="","",VLOOKUP(Y144,'#材料大全'!A:B,2,FALSE))</f>
        <v>哥布林4星</v>
      </c>
      <c r="AA144" s="144">
        <v>1</v>
      </c>
      <c r="AB144" s="144">
        <v>1</v>
      </c>
      <c r="AC144" s="144">
        <v>100</v>
      </c>
      <c r="AD144" s="144">
        <v>54235</v>
      </c>
      <c r="AE144" s="144" t="str">
        <f>IF(AD144="","",VLOOKUP(AD144,'#材料大全'!A:B,2,FALSE))</f>
        <v>矮人矿工4星</v>
      </c>
      <c r="AF144" s="144">
        <v>1</v>
      </c>
      <c r="AG144" s="144">
        <v>1</v>
      </c>
      <c r="AH144" s="144">
        <v>100</v>
      </c>
    </row>
    <row r="145" spans="1:34">
      <c r="A145" s="146">
        <v>32836</v>
      </c>
      <c r="B145" s="143" t="s">
        <v>124</v>
      </c>
      <c r="C145" s="144" t="s">
        <v>1903</v>
      </c>
      <c r="D145" s="144">
        <v>5</v>
      </c>
      <c r="F145" s="144" t="s">
        <v>125</v>
      </c>
      <c r="G145" s="144">
        <v>1</v>
      </c>
      <c r="I145" s="144">
        <v>1</v>
      </c>
      <c r="J145" s="144">
        <v>0</v>
      </c>
      <c r="M145" s="144">
        <f t="shared" si="28"/>
        <v>3</v>
      </c>
      <c r="N145" s="144">
        <f t="shared" si="29"/>
        <v>300</v>
      </c>
      <c r="O145" s="144">
        <v>54211</v>
      </c>
      <c r="P145" s="144" t="str">
        <f>IF(O145="","",VLOOKUP(O145,'#材料大全'!A:B,2,FALSE))</f>
        <v>吱吱4星</v>
      </c>
      <c r="Q145" s="144">
        <v>1</v>
      </c>
      <c r="R145" s="144">
        <v>1</v>
      </c>
      <c r="S145" s="144">
        <v>100</v>
      </c>
      <c r="T145" s="144">
        <v>54223</v>
      </c>
      <c r="U145" s="144" t="str">
        <f>IF(T145="","",VLOOKUP(T145,'#材料大全'!A:B,2,FALSE))</f>
        <v>汪汪4星</v>
      </c>
      <c r="V145" s="144">
        <v>1</v>
      </c>
      <c r="W145" s="144">
        <v>1</v>
      </c>
      <c r="X145" s="144">
        <v>100</v>
      </c>
      <c r="Y145" s="144">
        <v>54242</v>
      </c>
      <c r="Z145" s="144" t="str">
        <f>IF(Y145="","",VLOOKUP(Y145,'#材料大全'!A:B,2,FALSE))</f>
        <v>恐龙妹4星</v>
      </c>
      <c r="AA145" s="144">
        <v>1</v>
      </c>
      <c r="AB145" s="144">
        <v>1</v>
      </c>
      <c r="AC145" s="144">
        <v>100</v>
      </c>
      <c r="AE145" s="144" t="str">
        <f>IF(AD145="","",VLOOKUP(AD145,'#材料大全'!A:B,2,FALSE))</f>
        <v/>
      </c>
    </row>
    <row r="146" spans="1:34">
      <c r="A146" s="192">
        <v>32901</v>
      </c>
      <c r="B146" s="201" t="s">
        <v>7093</v>
      </c>
      <c r="C146" s="1" t="s">
        <v>6390</v>
      </c>
      <c r="D146" s="192">
        <v>1</v>
      </c>
      <c r="F146" s="192" t="s">
        <v>7111</v>
      </c>
      <c r="G146" s="192">
        <v>0</v>
      </c>
      <c r="I146" s="192">
        <v>0</v>
      </c>
      <c r="J146" s="144">
        <v>0</v>
      </c>
      <c r="M146" s="144">
        <f t="shared" ref="M146:M163" si="30">IF(O146="",0,1)+IF(T146="",0,1)+IF(Y146="",0,1)+IF(AD146="",0,1)</f>
        <v>2</v>
      </c>
      <c r="N146" s="144">
        <f t="shared" ref="N146:N163" si="31">SUM(S146+X146+AC146+AH146)</f>
        <v>200</v>
      </c>
      <c r="O146" s="192">
        <v>32907</v>
      </c>
      <c r="P146" s="144" t="str">
        <f>IF(O146="","",VLOOKUP(O146,'#材料大全'!A:B,2,FALSE))</f>
        <v>狗粮包1</v>
      </c>
      <c r="Q146" s="144">
        <v>1</v>
      </c>
      <c r="R146" s="144">
        <v>1</v>
      </c>
      <c r="S146" s="144">
        <v>100</v>
      </c>
      <c r="T146" s="192">
        <v>32913</v>
      </c>
      <c r="U146" s="144" t="str">
        <f>IF(T146="","",VLOOKUP(T146,'#材料大全'!A:B,2,FALSE))</f>
        <v>狗粮包7</v>
      </c>
      <c r="V146" s="144">
        <v>1</v>
      </c>
      <c r="W146" s="144">
        <v>1</v>
      </c>
      <c r="X146" s="144">
        <v>100</v>
      </c>
      <c r="Z146" s="144" t="str">
        <f>IF(Y146="","",VLOOKUP(Y146,'#材料大全'!A:B,2,FALSE))</f>
        <v/>
      </c>
      <c r="AE146" s="144" t="str">
        <f>IF(AD146="","",VLOOKUP(AD146,'#材料大全'!A:B,2,FALSE))</f>
        <v/>
      </c>
    </row>
    <row r="147" spans="1:34">
      <c r="A147" s="192">
        <v>32902</v>
      </c>
      <c r="B147" s="201" t="s">
        <v>7094</v>
      </c>
      <c r="C147" s="1" t="s">
        <v>6390</v>
      </c>
      <c r="D147" s="192">
        <v>2</v>
      </c>
      <c r="F147" s="192" t="s">
        <v>7112</v>
      </c>
      <c r="G147" s="192">
        <v>0</v>
      </c>
      <c r="I147" s="192">
        <v>0</v>
      </c>
      <c r="J147" s="144">
        <v>0</v>
      </c>
      <c r="M147" s="144">
        <f t="shared" si="30"/>
        <v>2</v>
      </c>
      <c r="N147" s="144">
        <f t="shared" si="31"/>
        <v>200</v>
      </c>
      <c r="O147" s="192">
        <v>32908</v>
      </c>
      <c r="P147" s="144" t="str">
        <f>IF(O147="","",VLOOKUP(O147,'#材料大全'!A:B,2,FALSE))</f>
        <v>狗粮包2</v>
      </c>
      <c r="Q147" s="144">
        <v>1</v>
      </c>
      <c r="R147" s="144">
        <v>1</v>
      </c>
      <c r="S147" s="144">
        <v>100</v>
      </c>
      <c r="T147" s="192">
        <v>32914</v>
      </c>
      <c r="U147" s="144" t="str">
        <f>IF(T147="","",VLOOKUP(T147,'#材料大全'!A:B,2,FALSE))</f>
        <v>狗粮包8</v>
      </c>
      <c r="V147" s="144">
        <v>1</v>
      </c>
      <c r="W147" s="144">
        <v>1</v>
      </c>
      <c r="X147" s="144">
        <v>100</v>
      </c>
      <c r="Z147" s="144" t="str">
        <f>IF(Y147="","",VLOOKUP(Y147,'#材料大全'!A:B,2,FALSE))</f>
        <v/>
      </c>
      <c r="AE147" s="144" t="str">
        <f>IF(AD147="","",VLOOKUP(AD147,'#材料大全'!A:B,2,FALSE))</f>
        <v/>
      </c>
    </row>
    <row r="148" spans="1:34">
      <c r="A148" s="192">
        <v>32903</v>
      </c>
      <c r="B148" s="201" t="s">
        <v>7095</v>
      </c>
      <c r="C148" s="1" t="s">
        <v>6390</v>
      </c>
      <c r="D148" s="192">
        <v>3</v>
      </c>
      <c r="F148" s="192" t="s">
        <v>7113</v>
      </c>
      <c r="G148" s="192">
        <v>0</v>
      </c>
      <c r="I148" s="192">
        <v>0</v>
      </c>
      <c r="J148" s="144">
        <v>0</v>
      </c>
      <c r="M148" s="144">
        <f t="shared" si="30"/>
        <v>2</v>
      </c>
      <c r="N148" s="144">
        <f t="shared" si="31"/>
        <v>200</v>
      </c>
      <c r="O148" s="192">
        <v>32909</v>
      </c>
      <c r="P148" s="144" t="str">
        <f>IF(O148="","",VLOOKUP(O148,'#材料大全'!A:B,2,FALSE))</f>
        <v>狗粮包3</v>
      </c>
      <c r="Q148" s="144">
        <v>1</v>
      </c>
      <c r="R148" s="144">
        <v>1</v>
      </c>
      <c r="S148" s="144">
        <v>100</v>
      </c>
      <c r="T148" s="192">
        <v>32915</v>
      </c>
      <c r="U148" s="144" t="str">
        <f>IF(T148="","",VLOOKUP(T148,'#材料大全'!A:B,2,FALSE))</f>
        <v>狗粮包9</v>
      </c>
      <c r="V148" s="144">
        <v>1</v>
      </c>
      <c r="W148" s="144">
        <v>1</v>
      </c>
      <c r="X148" s="144">
        <v>100</v>
      </c>
      <c r="Z148" s="144" t="str">
        <f>IF(Y148="","",VLOOKUP(Y148,'#材料大全'!A:B,2,FALSE))</f>
        <v/>
      </c>
      <c r="AE148" s="144" t="str">
        <f>IF(AD148="","",VLOOKUP(AD148,'#材料大全'!A:B,2,FALSE))</f>
        <v/>
      </c>
    </row>
    <row r="149" spans="1:34">
      <c r="A149" s="192">
        <v>32904</v>
      </c>
      <c r="B149" s="201" t="s">
        <v>7096</v>
      </c>
      <c r="C149" s="1" t="s">
        <v>6390</v>
      </c>
      <c r="D149" s="192">
        <v>4</v>
      </c>
      <c r="F149" s="192" t="s">
        <v>7114</v>
      </c>
      <c r="G149" s="192">
        <v>0</v>
      </c>
      <c r="I149" s="192">
        <v>0</v>
      </c>
      <c r="J149" s="144">
        <v>0</v>
      </c>
      <c r="M149" s="144">
        <f t="shared" si="30"/>
        <v>2</v>
      </c>
      <c r="N149" s="144">
        <f t="shared" si="31"/>
        <v>200</v>
      </c>
      <c r="O149" s="192">
        <v>32910</v>
      </c>
      <c r="P149" s="144" t="str">
        <f>IF(O149="","",VLOOKUP(O149,'#材料大全'!A:B,2,FALSE))</f>
        <v>狗粮包4</v>
      </c>
      <c r="Q149" s="144">
        <v>1</v>
      </c>
      <c r="R149" s="144">
        <v>1</v>
      </c>
      <c r="S149" s="144">
        <v>100</v>
      </c>
      <c r="T149" s="192">
        <v>32916</v>
      </c>
      <c r="U149" s="144" t="str">
        <f>IF(T149="","",VLOOKUP(T149,'#材料大全'!A:B,2,FALSE))</f>
        <v>狗粮包10</v>
      </c>
      <c r="V149" s="144">
        <v>1</v>
      </c>
      <c r="W149" s="144">
        <v>1</v>
      </c>
      <c r="X149" s="144">
        <v>100</v>
      </c>
      <c r="Z149" s="144" t="str">
        <f>IF(Y149="","",VLOOKUP(Y149,'#材料大全'!A:B,2,FALSE))</f>
        <v/>
      </c>
      <c r="AE149" s="144" t="str">
        <f>IF(AD149="","",VLOOKUP(AD149,'#材料大全'!A:B,2,FALSE))</f>
        <v/>
      </c>
    </row>
    <row r="150" spans="1:34">
      <c r="A150" s="192">
        <v>32905</v>
      </c>
      <c r="B150" s="201" t="s">
        <v>7097</v>
      </c>
      <c r="C150" s="1" t="s">
        <v>6390</v>
      </c>
      <c r="D150" s="192">
        <v>5</v>
      </c>
      <c r="F150" s="192" t="s">
        <v>7115</v>
      </c>
      <c r="G150" s="192">
        <v>0</v>
      </c>
      <c r="I150" s="192">
        <v>0</v>
      </c>
      <c r="J150" s="144">
        <v>0</v>
      </c>
      <c r="M150" s="144">
        <f t="shared" si="30"/>
        <v>2</v>
      </c>
      <c r="N150" s="144">
        <f t="shared" si="31"/>
        <v>200</v>
      </c>
      <c r="O150" s="192">
        <v>32911</v>
      </c>
      <c r="P150" s="144" t="str">
        <f>IF(O150="","",VLOOKUP(O150,'#材料大全'!A:B,2,FALSE))</f>
        <v>狗粮包5</v>
      </c>
      <c r="Q150" s="144">
        <v>1</v>
      </c>
      <c r="R150" s="144">
        <v>1</v>
      </c>
      <c r="S150" s="144">
        <v>100</v>
      </c>
      <c r="T150" s="192">
        <v>32917</v>
      </c>
      <c r="U150" s="144" t="str">
        <f>IF(T150="","",VLOOKUP(T150,'#材料大全'!A:B,2,FALSE))</f>
        <v>狗粮包11</v>
      </c>
      <c r="V150" s="144">
        <v>1</v>
      </c>
      <c r="W150" s="144">
        <v>1</v>
      </c>
      <c r="X150" s="144">
        <v>100</v>
      </c>
      <c r="Z150" s="144" t="str">
        <f>IF(Y150="","",VLOOKUP(Y150,'#材料大全'!A:B,2,FALSE))</f>
        <v/>
      </c>
      <c r="AE150" s="144" t="str">
        <f>IF(AD150="","",VLOOKUP(AD150,'#材料大全'!A:B,2,FALSE))</f>
        <v/>
      </c>
    </row>
    <row r="151" spans="1:34">
      <c r="A151" s="192">
        <v>32906</v>
      </c>
      <c r="B151" s="201" t="s">
        <v>7098</v>
      </c>
      <c r="C151" s="1" t="s">
        <v>6390</v>
      </c>
      <c r="D151" s="192">
        <v>6</v>
      </c>
      <c r="F151" s="192" t="s">
        <v>7116</v>
      </c>
      <c r="G151" s="192">
        <v>0</v>
      </c>
      <c r="I151" s="192">
        <v>0</v>
      </c>
      <c r="J151" s="144">
        <v>0</v>
      </c>
      <c r="M151" s="144">
        <f t="shared" si="30"/>
        <v>2</v>
      </c>
      <c r="N151" s="144">
        <f t="shared" si="31"/>
        <v>200</v>
      </c>
      <c r="O151" s="192">
        <v>32912</v>
      </c>
      <c r="P151" s="144" t="str">
        <f>IF(O151="","",VLOOKUP(O151,'#材料大全'!A:B,2,FALSE))</f>
        <v>狗粮包6</v>
      </c>
      <c r="Q151" s="144">
        <v>1</v>
      </c>
      <c r="R151" s="144">
        <v>1</v>
      </c>
      <c r="S151" s="144">
        <v>100</v>
      </c>
      <c r="T151" s="192">
        <v>32918</v>
      </c>
      <c r="U151" s="144" t="str">
        <f>IF(T151="","",VLOOKUP(T151,'#材料大全'!A:B,2,FALSE))</f>
        <v>狗粮包12</v>
      </c>
      <c r="V151" s="144">
        <v>1</v>
      </c>
      <c r="W151" s="144">
        <v>1</v>
      </c>
      <c r="X151" s="144">
        <v>100</v>
      </c>
      <c r="Z151" s="144" t="str">
        <f>IF(Y151="","",VLOOKUP(Y151,'#材料大全'!A:B,2,FALSE))</f>
        <v/>
      </c>
      <c r="AE151" s="144" t="str">
        <f>IF(AD151="","",VLOOKUP(AD151,'#材料大全'!A:B,2,FALSE))</f>
        <v/>
      </c>
    </row>
    <row r="152" spans="1:34">
      <c r="A152" s="192">
        <v>32907</v>
      </c>
      <c r="B152" s="201" t="s">
        <v>7099</v>
      </c>
      <c r="C152" s="1" t="s">
        <v>6390</v>
      </c>
      <c r="D152" s="192">
        <v>1</v>
      </c>
      <c r="F152" s="144" t="s">
        <v>125</v>
      </c>
      <c r="G152" s="192">
        <v>1</v>
      </c>
      <c r="I152" s="192">
        <v>0</v>
      </c>
      <c r="J152" s="144">
        <v>0</v>
      </c>
      <c r="M152" s="144">
        <f t="shared" si="30"/>
        <v>3</v>
      </c>
      <c r="N152" s="144">
        <f t="shared" si="31"/>
        <v>400</v>
      </c>
      <c r="O152" s="1">
        <v>26001</v>
      </c>
      <c r="P152" s="144" t="str">
        <f>IF(O152="","",VLOOKUP(O152,'#材料大全'!A:B,2,FALSE))</f>
        <v>1星勇者狗粮</v>
      </c>
      <c r="Q152" s="144">
        <v>1</v>
      </c>
      <c r="R152" s="144">
        <v>1</v>
      </c>
      <c r="S152" s="144">
        <v>100</v>
      </c>
      <c r="T152" s="1">
        <v>26013</v>
      </c>
      <c r="U152" s="144" t="str">
        <f>IF(T152="","",VLOOKUP(T152,'#材料大全'!A:B,2,FALSE))</f>
        <v>1星射手狗粮</v>
      </c>
      <c r="V152" s="144">
        <v>1</v>
      </c>
      <c r="W152" s="144">
        <v>1</v>
      </c>
      <c r="X152" s="144">
        <v>100</v>
      </c>
      <c r="Y152" s="1">
        <v>26025</v>
      </c>
      <c r="Z152" s="144" t="str">
        <f>IF(Y152="","",VLOOKUP(Y152,'#材料大全'!A:B,2,FALSE))</f>
        <v>1星刺客狗粮</v>
      </c>
      <c r="AA152" s="144">
        <v>1</v>
      </c>
      <c r="AB152" s="144">
        <v>1</v>
      </c>
      <c r="AC152" s="144">
        <v>100</v>
      </c>
      <c r="AE152" s="1">
        <v>26037</v>
      </c>
      <c r="AF152" s="144">
        <v>1</v>
      </c>
      <c r="AG152" s="144">
        <v>1</v>
      </c>
      <c r="AH152" s="144">
        <v>100</v>
      </c>
    </row>
    <row r="153" spans="1:34">
      <c r="A153" s="192">
        <v>32908</v>
      </c>
      <c r="B153" s="201" t="s">
        <v>7100</v>
      </c>
      <c r="C153" s="1" t="s">
        <v>6390</v>
      </c>
      <c r="D153" s="192">
        <v>1</v>
      </c>
      <c r="F153" s="144" t="s">
        <v>125</v>
      </c>
      <c r="G153" s="192">
        <v>1</v>
      </c>
      <c r="I153" s="192">
        <v>0</v>
      </c>
      <c r="J153" s="144">
        <v>0</v>
      </c>
      <c r="M153" s="144">
        <f t="shared" si="30"/>
        <v>3</v>
      </c>
      <c r="N153" s="144">
        <f t="shared" si="31"/>
        <v>400</v>
      </c>
      <c r="O153" s="1">
        <v>26002</v>
      </c>
      <c r="P153" s="144" t="str">
        <f>IF(O153="","",VLOOKUP(O153,'#材料大全'!A:B,2,FALSE))</f>
        <v>2星勇者狗粮</v>
      </c>
      <c r="Q153" s="144">
        <v>1</v>
      </c>
      <c r="R153" s="144">
        <v>1</v>
      </c>
      <c r="S153" s="144">
        <v>100</v>
      </c>
      <c r="T153" s="1">
        <v>26014</v>
      </c>
      <c r="U153" s="144" t="str">
        <f>IF(T153="","",VLOOKUP(T153,'#材料大全'!A:B,2,FALSE))</f>
        <v>2星射手狗粮</v>
      </c>
      <c r="V153" s="144">
        <v>1</v>
      </c>
      <c r="W153" s="144">
        <v>1</v>
      </c>
      <c r="X153" s="144">
        <v>100</v>
      </c>
      <c r="Y153" s="1">
        <v>26026</v>
      </c>
      <c r="Z153" s="144" t="str">
        <f>IF(Y153="","",VLOOKUP(Y153,'#材料大全'!A:B,2,FALSE))</f>
        <v>2星刺客狗粮</v>
      </c>
      <c r="AA153" s="144">
        <v>1</v>
      </c>
      <c r="AB153" s="144">
        <v>1</v>
      </c>
      <c r="AC153" s="144">
        <v>100</v>
      </c>
      <c r="AE153" s="1">
        <v>26038</v>
      </c>
      <c r="AF153" s="144">
        <v>1</v>
      </c>
      <c r="AG153" s="144">
        <v>1</v>
      </c>
      <c r="AH153" s="144">
        <v>100</v>
      </c>
    </row>
    <row r="154" spans="1:34">
      <c r="A154" s="192">
        <v>32909</v>
      </c>
      <c r="B154" s="201" t="s">
        <v>7101</v>
      </c>
      <c r="C154" s="1" t="s">
        <v>6390</v>
      </c>
      <c r="D154" s="192">
        <v>1</v>
      </c>
      <c r="F154" s="144" t="s">
        <v>125</v>
      </c>
      <c r="G154" s="192">
        <v>1</v>
      </c>
      <c r="I154" s="192">
        <v>0</v>
      </c>
      <c r="J154" s="144">
        <v>0</v>
      </c>
      <c r="M154" s="144">
        <f t="shared" si="30"/>
        <v>3</v>
      </c>
      <c r="N154" s="144">
        <f t="shared" si="31"/>
        <v>400</v>
      </c>
      <c r="O154" s="1">
        <v>26003</v>
      </c>
      <c r="P154" s="144" t="str">
        <f>IF(O154="","",VLOOKUP(O154,'#材料大全'!A:B,2,FALSE))</f>
        <v>3星勇者狗粮</v>
      </c>
      <c r="Q154" s="144">
        <v>1</v>
      </c>
      <c r="R154" s="144">
        <v>1</v>
      </c>
      <c r="S154" s="144">
        <v>100</v>
      </c>
      <c r="T154" s="1">
        <v>26015</v>
      </c>
      <c r="U154" s="144" t="str">
        <f>IF(T154="","",VLOOKUP(T154,'#材料大全'!A:B,2,FALSE))</f>
        <v>3星射手狗粮</v>
      </c>
      <c r="V154" s="144">
        <v>1</v>
      </c>
      <c r="W154" s="144">
        <v>1</v>
      </c>
      <c r="X154" s="144">
        <v>100</v>
      </c>
      <c r="Y154" s="1">
        <v>26027</v>
      </c>
      <c r="Z154" s="144" t="str">
        <f>IF(Y154="","",VLOOKUP(Y154,'#材料大全'!A:B,2,FALSE))</f>
        <v>3星刺客狗粮</v>
      </c>
      <c r="AA154" s="144">
        <v>1</v>
      </c>
      <c r="AB154" s="144">
        <v>1</v>
      </c>
      <c r="AC154" s="144">
        <v>100</v>
      </c>
      <c r="AE154" s="1">
        <v>26039</v>
      </c>
      <c r="AF154" s="144">
        <v>1</v>
      </c>
      <c r="AG154" s="144">
        <v>1</v>
      </c>
      <c r="AH154" s="144">
        <v>100</v>
      </c>
    </row>
    <row r="155" spans="1:34">
      <c r="A155" s="192">
        <v>32910</v>
      </c>
      <c r="B155" s="201" t="s">
        <v>7102</v>
      </c>
      <c r="C155" s="1" t="s">
        <v>6390</v>
      </c>
      <c r="D155" s="192">
        <v>1</v>
      </c>
      <c r="F155" s="144" t="s">
        <v>125</v>
      </c>
      <c r="G155" s="192">
        <v>1</v>
      </c>
      <c r="I155" s="192">
        <v>0</v>
      </c>
      <c r="J155" s="144">
        <v>0</v>
      </c>
      <c r="M155" s="144">
        <f t="shared" si="30"/>
        <v>3</v>
      </c>
      <c r="N155" s="144">
        <f t="shared" si="31"/>
        <v>400</v>
      </c>
      <c r="O155" s="1">
        <v>26004</v>
      </c>
      <c r="P155" s="144" t="str">
        <f>IF(O155="","",VLOOKUP(O155,'#材料大全'!A:B,2,FALSE))</f>
        <v>4星勇者狗粮</v>
      </c>
      <c r="Q155" s="144">
        <v>1</v>
      </c>
      <c r="R155" s="144">
        <v>1</v>
      </c>
      <c r="S155" s="144">
        <v>100</v>
      </c>
      <c r="T155" s="1">
        <v>26016</v>
      </c>
      <c r="U155" s="144" t="str">
        <f>IF(T155="","",VLOOKUP(T155,'#材料大全'!A:B,2,FALSE))</f>
        <v>4星射手狗粮</v>
      </c>
      <c r="V155" s="144">
        <v>1</v>
      </c>
      <c r="W155" s="144">
        <v>1</v>
      </c>
      <c r="X155" s="144">
        <v>100</v>
      </c>
      <c r="Y155" s="1">
        <v>26028</v>
      </c>
      <c r="Z155" s="144" t="str">
        <f>IF(Y155="","",VLOOKUP(Y155,'#材料大全'!A:B,2,FALSE))</f>
        <v>4星刺客狗粮</v>
      </c>
      <c r="AA155" s="144">
        <v>1</v>
      </c>
      <c r="AB155" s="144">
        <v>1</v>
      </c>
      <c r="AC155" s="144">
        <v>100</v>
      </c>
      <c r="AE155" s="1">
        <v>26040</v>
      </c>
      <c r="AF155" s="144">
        <v>1</v>
      </c>
      <c r="AG155" s="144">
        <v>1</v>
      </c>
      <c r="AH155" s="144">
        <v>100</v>
      </c>
    </row>
    <row r="156" spans="1:34">
      <c r="A156" s="192">
        <v>32911</v>
      </c>
      <c r="B156" s="201" t="s">
        <v>7103</v>
      </c>
      <c r="C156" s="1" t="s">
        <v>6390</v>
      </c>
      <c r="D156" s="192">
        <v>1</v>
      </c>
      <c r="F156" s="144" t="s">
        <v>125</v>
      </c>
      <c r="G156" s="192">
        <v>1</v>
      </c>
      <c r="I156" s="192">
        <v>0</v>
      </c>
      <c r="J156" s="144">
        <v>0</v>
      </c>
      <c r="M156" s="144">
        <f t="shared" si="30"/>
        <v>3</v>
      </c>
      <c r="N156" s="144">
        <f t="shared" si="31"/>
        <v>400</v>
      </c>
      <c r="O156" s="1">
        <v>26005</v>
      </c>
      <c r="P156" s="144" t="str">
        <f>IF(O156="","",VLOOKUP(O156,'#材料大全'!A:B,2,FALSE))</f>
        <v>5星勇者狗粮</v>
      </c>
      <c r="Q156" s="144">
        <v>1</v>
      </c>
      <c r="R156" s="144">
        <v>1</v>
      </c>
      <c r="S156" s="144">
        <v>100</v>
      </c>
      <c r="T156" s="1">
        <v>26017</v>
      </c>
      <c r="U156" s="144" t="str">
        <f>IF(T156="","",VLOOKUP(T156,'#材料大全'!A:B,2,FALSE))</f>
        <v>5星射手狗粮</v>
      </c>
      <c r="V156" s="144">
        <v>1</v>
      </c>
      <c r="W156" s="144">
        <v>1</v>
      </c>
      <c r="X156" s="144">
        <v>100</v>
      </c>
      <c r="Y156" s="1">
        <v>26029</v>
      </c>
      <c r="Z156" s="144" t="str">
        <f>IF(Y156="","",VLOOKUP(Y156,'#材料大全'!A:B,2,FALSE))</f>
        <v>5星刺客狗粮</v>
      </c>
      <c r="AA156" s="144">
        <v>1</v>
      </c>
      <c r="AB156" s="144">
        <v>1</v>
      </c>
      <c r="AC156" s="144">
        <v>100</v>
      </c>
      <c r="AE156" s="1">
        <v>26041</v>
      </c>
      <c r="AF156" s="144">
        <v>1</v>
      </c>
      <c r="AG156" s="144">
        <v>1</v>
      </c>
      <c r="AH156" s="144">
        <v>100</v>
      </c>
    </row>
    <row r="157" spans="1:34">
      <c r="A157" s="192">
        <v>32912</v>
      </c>
      <c r="B157" s="201" t="s">
        <v>7104</v>
      </c>
      <c r="C157" s="1" t="s">
        <v>6390</v>
      </c>
      <c r="D157" s="192">
        <v>1</v>
      </c>
      <c r="F157" s="144" t="s">
        <v>125</v>
      </c>
      <c r="G157" s="192">
        <v>1</v>
      </c>
      <c r="I157" s="192">
        <v>0</v>
      </c>
      <c r="J157" s="144">
        <v>0</v>
      </c>
      <c r="M157" s="144">
        <f t="shared" si="30"/>
        <v>3</v>
      </c>
      <c r="N157" s="144">
        <f t="shared" si="31"/>
        <v>400</v>
      </c>
      <c r="O157" s="1">
        <v>26006</v>
      </c>
      <c r="P157" s="144" t="str">
        <f>IF(O157="","",VLOOKUP(O157,'#材料大全'!A:B,2,FALSE))</f>
        <v>6星勇者狗粮</v>
      </c>
      <c r="Q157" s="144">
        <v>1</v>
      </c>
      <c r="R157" s="144">
        <v>1</v>
      </c>
      <c r="S157" s="144">
        <v>100</v>
      </c>
      <c r="T157" s="1">
        <v>26018</v>
      </c>
      <c r="U157" s="144" t="str">
        <f>IF(T157="","",VLOOKUP(T157,'#材料大全'!A:B,2,FALSE))</f>
        <v>6星射手狗粮</v>
      </c>
      <c r="V157" s="144">
        <v>1</v>
      </c>
      <c r="W157" s="144">
        <v>1</v>
      </c>
      <c r="X157" s="144">
        <v>100</v>
      </c>
      <c r="Y157" s="1">
        <v>26030</v>
      </c>
      <c r="Z157" s="144" t="str">
        <f>IF(Y157="","",VLOOKUP(Y157,'#材料大全'!A:B,2,FALSE))</f>
        <v>6星刺客狗粮</v>
      </c>
      <c r="AA157" s="144">
        <v>1</v>
      </c>
      <c r="AB157" s="144">
        <v>1</v>
      </c>
      <c r="AC157" s="144">
        <v>100</v>
      </c>
      <c r="AE157" s="1">
        <v>26042</v>
      </c>
      <c r="AF157" s="144">
        <v>1</v>
      </c>
      <c r="AG157" s="144">
        <v>1</v>
      </c>
      <c r="AH157" s="144">
        <v>100</v>
      </c>
    </row>
    <row r="158" spans="1:34">
      <c r="A158" s="192">
        <v>32913</v>
      </c>
      <c r="B158" s="201" t="s">
        <v>7105</v>
      </c>
      <c r="C158" s="1" t="s">
        <v>6390</v>
      </c>
      <c r="D158" s="192">
        <v>1</v>
      </c>
      <c r="F158" s="144" t="s">
        <v>125</v>
      </c>
      <c r="G158" s="192">
        <v>1</v>
      </c>
      <c r="I158" s="192">
        <v>0</v>
      </c>
      <c r="J158" s="144">
        <v>0</v>
      </c>
      <c r="M158" s="144">
        <f t="shared" si="30"/>
        <v>3</v>
      </c>
      <c r="N158" s="144">
        <f t="shared" si="31"/>
        <v>300</v>
      </c>
      <c r="O158" s="1">
        <v>26007</v>
      </c>
      <c r="P158" s="144" t="str">
        <f>IF(O158="","",VLOOKUP(O158,'#材料大全'!A:B,2,FALSE))</f>
        <v>1星战士狗粮</v>
      </c>
      <c r="Q158" s="144">
        <v>1</v>
      </c>
      <c r="R158" s="144">
        <v>1</v>
      </c>
      <c r="S158" s="144">
        <v>100</v>
      </c>
      <c r="T158" s="1">
        <v>26019</v>
      </c>
      <c r="U158" s="144" t="str">
        <f>IF(T158="","",VLOOKUP(T158,'#材料大全'!A:B,2,FALSE))</f>
        <v>1星坦克狗粮</v>
      </c>
      <c r="V158" s="144">
        <v>1</v>
      </c>
      <c r="W158" s="144">
        <v>1</v>
      </c>
      <c r="X158" s="144">
        <v>100</v>
      </c>
      <c r="Y158" s="1">
        <v>26031</v>
      </c>
      <c r="Z158" s="144" t="str">
        <f>IF(Y158="","",VLOOKUP(Y158,'#材料大全'!A:B,2,FALSE))</f>
        <v>1星法师狗粮</v>
      </c>
      <c r="AA158" s="144">
        <v>1</v>
      </c>
      <c r="AB158" s="144">
        <v>1</v>
      </c>
      <c r="AC158" s="144">
        <v>100</v>
      </c>
      <c r="AE158" s="144" t="str">
        <f>IF(AD158="","",VLOOKUP(AD158,'#材料大全'!A:B,2,FALSE))</f>
        <v/>
      </c>
    </row>
    <row r="159" spans="1:34">
      <c r="A159" s="192">
        <v>32914</v>
      </c>
      <c r="B159" s="201" t="s">
        <v>7106</v>
      </c>
      <c r="C159" s="1" t="s">
        <v>6390</v>
      </c>
      <c r="D159" s="192">
        <v>1</v>
      </c>
      <c r="F159" s="144" t="s">
        <v>125</v>
      </c>
      <c r="G159" s="192">
        <v>1</v>
      </c>
      <c r="I159" s="192">
        <v>0</v>
      </c>
      <c r="J159" s="144">
        <v>0</v>
      </c>
      <c r="M159" s="144">
        <f t="shared" si="30"/>
        <v>3</v>
      </c>
      <c r="N159" s="144">
        <f t="shared" si="31"/>
        <v>300</v>
      </c>
      <c r="O159" s="1">
        <v>26008</v>
      </c>
      <c r="P159" s="144" t="str">
        <f>IF(O159="","",VLOOKUP(O159,'#材料大全'!A:B,2,FALSE))</f>
        <v>2星战士狗粮</v>
      </c>
      <c r="Q159" s="144">
        <v>1</v>
      </c>
      <c r="R159" s="144">
        <v>1</v>
      </c>
      <c r="S159" s="144">
        <v>100</v>
      </c>
      <c r="T159" s="1">
        <v>26020</v>
      </c>
      <c r="U159" s="144" t="str">
        <f>IF(T159="","",VLOOKUP(T159,'#材料大全'!A:B,2,FALSE))</f>
        <v>2星坦克狗粮</v>
      </c>
      <c r="V159" s="144">
        <v>1</v>
      </c>
      <c r="W159" s="144">
        <v>1</v>
      </c>
      <c r="X159" s="144">
        <v>100</v>
      </c>
      <c r="Y159" s="1">
        <v>26032</v>
      </c>
      <c r="Z159" s="144" t="str">
        <f>IF(Y159="","",VLOOKUP(Y159,'#材料大全'!A:B,2,FALSE))</f>
        <v>2星法师狗粮</v>
      </c>
      <c r="AA159" s="144">
        <v>1</v>
      </c>
      <c r="AB159" s="144">
        <v>1</v>
      </c>
      <c r="AC159" s="144">
        <v>100</v>
      </c>
      <c r="AE159" s="144" t="str">
        <f>IF(AD159="","",VLOOKUP(AD159,'#材料大全'!A:B,2,FALSE))</f>
        <v/>
      </c>
    </row>
    <row r="160" spans="1:34">
      <c r="A160" s="192">
        <v>32915</v>
      </c>
      <c r="B160" s="201" t="s">
        <v>7107</v>
      </c>
      <c r="C160" s="1" t="s">
        <v>6390</v>
      </c>
      <c r="D160" s="192">
        <v>1</v>
      </c>
      <c r="F160" s="144" t="s">
        <v>125</v>
      </c>
      <c r="G160" s="192">
        <v>1</v>
      </c>
      <c r="I160" s="192">
        <v>0</v>
      </c>
      <c r="J160" s="144">
        <v>0</v>
      </c>
      <c r="M160" s="144">
        <f t="shared" si="30"/>
        <v>3</v>
      </c>
      <c r="N160" s="144">
        <f t="shared" si="31"/>
        <v>300</v>
      </c>
      <c r="O160" s="1">
        <v>26009</v>
      </c>
      <c r="P160" s="144" t="str">
        <f>IF(O160="","",VLOOKUP(O160,'#材料大全'!A:B,2,FALSE))</f>
        <v>3星战士狗粮</v>
      </c>
      <c r="Q160" s="144">
        <v>1</v>
      </c>
      <c r="R160" s="144">
        <v>1</v>
      </c>
      <c r="S160" s="144">
        <v>100</v>
      </c>
      <c r="T160" s="1">
        <v>26021</v>
      </c>
      <c r="U160" s="144" t="str">
        <f>IF(T160="","",VLOOKUP(T160,'#材料大全'!A:B,2,FALSE))</f>
        <v>3星坦克狗粮</v>
      </c>
      <c r="V160" s="144">
        <v>1</v>
      </c>
      <c r="W160" s="144">
        <v>1</v>
      </c>
      <c r="X160" s="144">
        <v>100</v>
      </c>
      <c r="Y160" s="1">
        <v>26033</v>
      </c>
      <c r="Z160" s="144" t="str">
        <f>IF(Y160="","",VLOOKUP(Y160,'#材料大全'!A:B,2,FALSE))</f>
        <v>3星法师狗粮</v>
      </c>
      <c r="AA160" s="144">
        <v>1</v>
      </c>
      <c r="AB160" s="144">
        <v>1</v>
      </c>
      <c r="AC160" s="144">
        <v>100</v>
      </c>
      <c r="AE160" s="144" t="str">
        <f>IF(AD160="","",VLOOKUP(AD160,'#材料大全'!A:B,2,FALSE))</f>
        <v/>
      </c>
    </row>
    <row r="161" spans="1:34">
      <c r="A161" s="192">
        <v>32916</v>
      </c>
      <c r="B161" s="201" t="s">
        <v>7108</v>
      </c>
      <c r="C161" s="1" t="s">
        <v>6390</v>
      </c>
      <c r="D161" s="192">
        <v>1</v>
      </c>
      <c r="F161" s="144" t="s">
        <v>125</v>
      </c>
      <c r="G161" s="192">
        <v>1</v>
      </c>
      <c r="I161" s="192">
        <v>0</v>
      </c>
      <c r="J161" s="144">
        <v>0</v>
      </c>
      <c r="M161" s="144">
        <f t="shared" si="30"/>
        <v>3</v>
      </c>
      <c r="N161" s="144">
        <f t="shared" si="31"/>
        <v>300</v>
      </c>
      <c r="O161" s="1">
        <v>26010</v>
      </c>
      <c r="P161" s="144" t="str">
        <f>IF(O161="","",VLOOKUP(O161,'#材料大全'!A:B,2,FALSE))</f>
        <v>4星战士狗粮</v>
      </c>
      <c r="Q161" s="144">
        <v>1</v>
      </c>
      <c r="R161" s="144">
        <v>1</v>
      </c>
      <c r="S161" s="144">
        <v>100</v>
      </c>
      <c r="T161" s="1">
        <v>26022</v>
      </c>
      <c r="U161" s="144" t="str">
        <f>IF(T161="","",VLOOKUP(T161,'#材料大全'!A:B,2,FALSE))</f>
        <v>4星坦克狗粮</v>
      </c>
      <c r="V161" s="144">
        <v>1</v>
      </c>
      <c r="W161" s="144">
        <v>1</v>
      </c>
      <c r="X161" s="144">
        <v>100</v>
      </c>
      <c r="Y161" s="1">
        <v>26034</v>
      </c>
      <c r="Z161" s="144" t="str">
        <f>IF(Y161="","",VLOOKUP(Y161,'#材料大全'!A:B,2,FALSE))</f>
        <v>4星法师狗粮</v>
      </c>
      <c r="AA161" s="144">
        <v>1</v>
      </c>
      <c r="AB161" s="144">
        <v>1</v>
      </c>
      <c r="AC161" s="144">
        <v>100</v>
      </c>
      <c r="AE161" s="144" t="str">
        <f>IF(AD161="","",VLOOKUP(AD161,'#材料大全'!A:B,2,FALSE))</f>
        <v/>
      </c>
    </row>
    <row r="162" spans="1:34">
      <c r="A162" s="192">
        <v>32917</v>
      </c>
      <c r="B162" s="201" t="s">
        <v>7109</v>
      </c>
      <c r="C162" s="1" t="s">
        <v>6390</v>
      </c>
      <c r="D162" s="192">
        <v>1</v>
      </c>
      <c r="F162" s="144" t="s">
        <v>125</v>
      </c>
      <c r="G162" s="192">
        <v>1</v>
      </c>
      <c r="I162" s="192">
        <v>0</v>
      </c>
      <c r="J162" s="144">
        <v>0</v>
      </c>
      <c r="M162" s="144">
        <f t="shared" si="30"/>
        <v>3</v>
      </c>
      <c r="N162" s="144">
        <f t="shared" si="31"/>
        <v>300</v>
      </c>
      <c r="O162" s="1">
        <v>26011</v>
      </c>
      <c r="P162" s="144" t="str">
        <f>IF(O162="","",VLOOKUP(O162,'#材料大全'!A:B,2,FALSE))</f>
        <v>5星战士狗粮</v>
      </c>
      <c r="Q162" s="144">
        <v>1</v>
      </c>
      <c r="R162" s="144">
        <v>1</v>
      </c>
      <c r="S162" s="144">
        <v>100</v>
      </c>
      <c r="T162" s="1">
        <v>26023</v>
      </c>
      <c r="U162" s="144" t="str">
        <f>IF(T162="","",VLOOKUP(T162,'#材料大全'!A:B,2,FALSE))</f>
        <v>5星坦克狗粮</v>
      </c>
      <c r="V162" s="144">
        <v>1</v>
      </c>
      <c r="W162" s="144">
        <v>1</v>
      </c>
      <c r="X162" s="144">
        <v>100</v>
      </c>
      <c r="Y162" s="1">
        <v>26035</v>
      </c>
      <c r="Z162" s="144" t="str">
        <f>IF(Y162="","",VLOOKUP(Y162,'#材料大全'!A:B,2,FALSE))</f>
        <v>5星法师狗粮</v>
      </c>
      <c r="AA162" s="144">
        <v>1</v>
      </c>
      <c r="AB162" s="144">
        <v>1</v>
      </c>
      <c r="AC162" s="144">
        <v>100</v>
      </c>
      <c r="AE162" s="144" t="str">
        <f>IF(AD162="","",VLOOKUP(AD162,'#材料大全'!A:B,2,FALSE))</f>
        <v/>
      </c>
    </row>
    <row r="163" spans="1:34">
      <c r="A163" s="192">
        <v>32918</v>
      </c>
      <c r="B163" s="201" t="s">
        <v>7110</v>
      </c>
      <c r="C163" s="1" t="s">
        <v>6390</v>
      </c>
      <c r="D163" s="192">
        <v>1</v>
      </c>
      <c r="F163" s="144" t="s">
        <v>125</v>
      </c>
      <c r="G163" s="192">
        <v>1</v>
      </c>
      <c r="I163" s="192">
        <v>0</v>
      </c>
      <c r="J163" s="144">
        <v>0</v>
      </c>
      <c r="M163" s="144">
        <f t="shared" si="30"/>
        <v>3</v>
      </c>
      <c r="N163" s="144">
        <f t="shared" si="31"/>
        <v>300</v>
      </c>
      <c r="O163" s="1">
        <v>26012</v>
      </c>
      <c r="P163" s="144" t="str">
        <f>IF(O163="","",VLOOKUP(O163,'#材料大全'!A:B,2,FALSE))</f>
        <v>6星战士狗粮</v>
      </c>
      <c r="Q163" s="144">
        <v>1</v>
      </c>
      <c r="R163" s="144">
        <v>1</v>
      </c>
      <c r="S163" s="144">
        <v>100</v>
      </c>
      <c r="T163" s="1">
        <v>26024</v>
      </c>
      <c r="U163" s="144" t="str">
        <f>IF(T163="","",VLOOKUP(T163,'#材料大全'!A:B,2,FALSE))</f>
        <v>6星坦克狗粮</v>
      </c>
      <c r="V163" s="144">
        <v>1</v>
      </c>
      <c r="W163" s="144">
        <v>1</v>
      </c>
      <c r="X163" s="144">
        <v>100</v>
      </c>
      <c r="Y163" s="1">
        <v>26036</v>
      </c>
      <c r="Z163" s="144" t="str">
        <f>IF(Y163="","",VLOOKUP(Y163,'#材料大全'!A:B,2,FALSE))</f>
        <v>6星法师狗粮</v>
      </c>
      <c r="AA163" s="144">
        <v>1</v>
      </c>
      <c r="AB163" s="144">
        <v>1</v>
      </c>
      <c r="AC163" s="144">
        <v>100</v>
      </c>
      <c r="AE163" s="144" t="str">
        <f>IF(AD163="","",VLOOKUP(AD163,'#材料大全'!A:B,2,FALSE))</f>
        <v/>
      </c>
    </row>
    <row r="164" spans="1:34">
      <c r="A164" s="144">
        <v>33000</v>
      </c>
      <c r="B164" s="150" t="s">
        <v>4531</v>
      </c>
      <c r="C164" s="144" t="s">
        <v>1878</v>
      </c>
      <c r="D164" s="144">
        <v>5</v>
      </c>
      <c r="F164" s="144" t="s">
        <v>4532</v>
      </c>
      <c r="G164" s="144">
        <v>0</v>
      </c>
      <c r="I164" s="144">
        <v>0</v>
      </c>
      <c r="J164" s="144">
        <v>0</v>
      </c>
      <c r="M164" s="144">
        <f t="shared" ref="M164" si="32">IF(O164="",0,1)+IF(T164="",0,1)+IF(Y164="",0,1)+IF(AD164="",0,1)</f>
        <v>2</v>
      </c>
      <c r="N164" s="144">
        <f t="shared" ref="N164" si="33">SUM(S164+X164+AC164+AH164)</f>
        <v>100</v>
      </c>
      <c r="O164" s="144">
        <v>33005</v>
      </c>
      <c r="P164" s="144" t="str">
        <f>IF(O164="","",VLOOKUP(O164,'#材料大全'!A:B,2,FALSE))</f>
        <v>传说进阶箱</v>
      </c>
      <c r="Q164" s="144">
        <v>1</v>
      </c>
      <c r="R164" s="144">
        <v>1</v>
      </c>
      <c r="S164" s="144">
        <v>16</v>
      </c>
      <c r="T164" s="155">
        <v>24005</v>
      </c>
      <c r="U164" s="144" t="str">
        <f>IF(T164="","",VLOOKUP(T164,'#材料大全'!A:B,2,FALSE))</f>
        <v>蛮龙心脏</v>
      </c>
      <c r="V164" s="144">
        <v>1</v>
      </c>
      <c r="W164" s="144">
        <v>1</v>
      </c>
      <c r="X164" s="144">
        <v>84</v>
      </c>
    </row>
    <row r="165" spans="1:34">
      <c r="A165" s="156">
        <v>33001</v>
      </c>
      <c r="B165" s="143" t="s">
        <v>1258</v>
      </c>
      <c r="C165" s="144" t="s">
        <v>1878</v>
      </c>
      <c r="D165" s="144">
        <v>1</v>
      </c>
      <c r="F165" s="144" t="s">
        <v>1914</v>
      </c>
      <c r="G165" s="144">
        <v>0</v>
      </c>
      <c r="I165" s="144">
        <v>0</v>
      </c>
      <c r="J165" s="144">
        <v>0</v>
      </c>
      <c r="M165" s="144">
        <f t="shared" si="28"/>
        <v>2</v>
      </c>
      <c r="N165" s="144">
        <f t="shared" si="29"/>
        <v>125</v>
      </c>
      <c r="O165" s="144">
        <v>33006</v>
      </c>
      <c r="P165" s="144" t="str">
        <f>IF(O165="","",VLOOKUP(O165,'#材料大全'!A:B,2,FALSE))</f>
        <v>白1</v>
      </c>
      <c r="Q165" s="144">
        <v>1</v>
      </c>
      <c r="R165" s="144">
        <v>1</v>
      </c>
      <c r="S165" s="144">
        <v>100</v>
      </c>
      <c r="T165" s="144">
        <v>33007</v>
      </c>
      <c r="U165" s="144" t="str">
        <f>IF(T165="","",VLOOKUP(T165,'#材料大全'!A:B,2,FALSE))</f>
        <v>白2</v>
      </c>
      <c r="V165" s="144">
        <v>1</v>
      </c>
      <c r="W165" s="144">
        <v>1</v>
      </c>
      <c r="X165" s="144">
        <v>25</v>
      </c>
    </row>
    <row r="166" spans="1:34">
      <c r="A166" s="156">
        <v>33002</v>
      </c>
      <c r="B166" s="154" t="s">
        <v>1259</v>
      </c>
      <c r="C166" s="144" t="s">
        <v>1878</v>
      </c>
      <c r="D166" s="144">
        <v>2</v>
      </c>
      <c r="F166" s="144" t="s">
        <v>1915</v>
      </c>
      <c r="G166" s="144">
        <v>0</v>
      </c>
      <c r="I166" s="144">
        <v>0</v>
      </c>
      <c r="J166" s="144">
        <v>0</v>
      </c>
      <c r="M166" s="144">
        <f t="shared" si="28"/>
        <v>2</v>
      </c>
      <c r="N166" s="144">
        <f t="shared" si="29"/>
        <v>125</v>
      </c>
      <c r="O166" s="144">
        <v>33008</v>
      </c>
      <c r="P166" s="144" t="str">
        <f>IF(O166="","",VLOOKUP(O166,'#材料大全'!A:B,2,FALSE))</f>
        <v>绿1</v>
      </c>
      <c r="Q166" s="144">
        <v>1</v>
      </c>
      <c r="R166" s="144">
        <v>1</v>
      </c>
      <c r="S166" s="144">
        <v>100</v>
      </c>
      <c r="T166" s="144">
        <v>33009</v>
      </c>
      <c r="U166" s="144" t="str">
        <f>IF(T166="","",VLOOKUP(T166,'#材料大全'!A:B,2,FALSE))</f>
        <v>绿2</v>
      </c>
      <c r="V166" s="144">
        <v>1</v>
      </c>
      <c r="W166" s="144">
        <v>1</v>
      </c>
      <c r="X166" s="144">
        <v>25</v>
      </c>
    </row>
    <row r="167" spans="1:34">
      <c r="A167" s="156">
        <v>33003</v>
      </c>
      <c r="B167" s="147" t="s">
        <v>1260</v>
      </c>
      <c r="C167" s="144" t="s">
        <v>1878</v>
      </c>
      <c r="D167" s="144">
        <v>3</v>
      </c>
      <c r="F167" s="144" t="s">
        <v>1916</v>
      </c>
      <c r="G167" s="144">
        <v>0</v>
      </c>
      <c r="I167" s="144">
        <v>0</v>
      </c>
      <c r="J167" s="144">
        <v>0</v>
      </c>
      <c r="M167" s="144">
        <f t="shared" si="28"/>
        <v>2</v>
      </c>
      <c r="N167" s="144">
        <f t="shared" si="29"/>
        <v>200</v>
      </c>
      <c r="O167" s="144">
        <v>33010</v>
      </c>
      <c r="P167" s="144" t="str">
        <f>IF(O167="","",VLOOKUP(O167,'#材料大全'!A:B,2,FALSE))</f>
        <v>蓝1</v>
      </c>
      <c r="Q167" s="144">
        <v>1</v>
      </c>
      <c r="R167" s="144">
        <v>1</v>
      </c>
      <c r="S167" s="144">
        <v>100</v>
      </c>
      <c r="T167" s="144">
        <v>33011</v>
      </c>
      <c r="U167" s="144" t="str">
        <f>IF(T167="","",VLOOKUP(T167,'#材料大全'!A:B,2,FALSE))</f>
        <v>蓝2</v>
      </c>
      <c r="V167" s="144">
        <v>1</v>
      </c>
      <c r="W167" s="144">
        <v>1</v>
      </c>
      <c r="X167" s="144">
        <v>100</v>
      </c>
      <c r="Z167" s="144" t="str">
        <f>IF(Y167="","",VLOOKUP(Y167,'#材料大全'!A:B,2,FALSE))</f>
        <v/>
      </c>
      <c r="AE167" s="144" t="str">
        <f>IF(AD167="","",VLOOKUP(AD167,'#材料大全'!A:B,2,FALSE))</f>
        <v/>
      </c>
    </row>
    <row r="168" spans="1:34">
      <c r="A168" s="156">
        <v>33004</v>
      </c>
      <c r="B168" s="149" t="s">
        <v>1261</v>
      </c>
      <c r="C168" s="144" t="s">
        <v>1878</v>
      </c>
      <c r="D168" s="144">
        <v>4</v>
      </c>
      <c r="F168" s="144" t="s">
        <v>1918</v>
      </c>
      <c r="G168" s="144">
        <v>0</v>
      </c>
      <c r="I168" s="144">
        <v>0</v>
      </c>
      <c r="J168" s="144">
        <v>0</v>
      </c>
      <c r="M168" s="144">
        <f t="shared" si="28"/>
        <v>3</v>
      </c>
      <c r="N168" s="144">
        <f t="shared" si="29"/>
        <v>250</v>
      </c>
      <c r="O168" s="144">
        <v>33012</v>
      </c>
      <c r="P168" s="144" t="str">
        <f>IF(O168="","",VLOOKUP(O168,'#材料大全'!A:B,2,FALSE))</f>
        <v>紫1</v>
      </c>
      <c r="Q168" s="144">
        <v>1</v>
      </c>
      <c r="R168" s="144">
        <v>1</v>
      </c>
      <c r="S168" s="144">
        <v>100</v>
      </c>
      <c r="T168" s="144">
        <v>33013</v>
      </c>
      <c r="U168" s="144" t="str">
        <f>IF(T168="","",VLOOKUP(T168,'#材料大全'!A:B,2,FALSE))</f>
        <v>紫2</v>
      </c>
      <c r="V168" s="144">
        <v>1</v>
      </c>
      <c r="W168" s="144">
        <v>1</v>
      </c>
      <c r="X168" s="144">
        <v>100</v>
      </c>
      <c r="Y168" s="144">
        <v>33014</v>
      </c>
      <c r="Z168" s="144" t="str">
        <f>IF(Y168="","",VLOOKUP(Y168,'#材料大全'!A:B,2,FALSE))</f>
        <v>紫3</v>
      </c>
      <c r="AA168" s="144">
        <v>1</v>
      </c>
      <c r="AB168" s="144">
        <v>1</v>
      </c>
      <c r="AC168" s="144">
        <v>50</v>
      </c>
      <c r="AE168" s="144" t="str">
        <f>IF(AD168="","",VLOOKUP(AD168,'#材料大全'!A:B,2,FALSE))</f>
        <v/>
      </c>
    </row>
    <row r="169" spans="1:34">
      <c r="A169" s="156">
        <v>33005</v>
      </c>
      <c r="B169" s="150" t="s">
        <v>1266</v>
      </c>
      <c r="C169" s="144" t="s">
        <v>1878</v>
      </c>
      <c r="D169" s="144">
        <v>5</v>
      </c>
      <c r="F169" s="144" t="s">
        <v>1921</v>
      </c>
      <c r="G169" s="144">
        <v>0</v>
      </c>
      <c r="I169" s="144">
        <v>0</v>
      </c>
      <c r="J169" s="144">
        <v>0</v>
      </c>
      <c r="M169" s="144">
        <f t="shared" si="28"/>
        <v>3</v>
      </c>
      <c r="N169" s="144">
        <f t="shared" si="29"/>
        <v>250</v>
      </c>
      <c r="O169" s="144">
        <v>33015</v>
      </c>
      <c r="P169" s="144" t="str">
        <f>IF(O169="","",VLOOKUP(O169,'#材料大全'!A:B,2,FALSE))</f>
        <v>橙1</v>
      </c>
      <c r="Q169" s="144">
        <v>1</v>
      </c>
      <c r="R169" s="144">
        <v>1</v>
      </c>
      <c r="S169" s="144">
        <v>100</v>
      </c>
      <c r="T169" s="144">
        <v>33016</v>
      </c>
      <c r="U169" s="144" t="str">
        <f>IF(T169="","",VLOOKUP(T169,'#材料大全'!A:B,2,FALSE))</f>
        <v>橙2</v>
      </c>
      <c r="V169" s="144">
        <v>1</v>
      </c>
      <c r="W169" s="144">
        <v>1</v>
      </c>
      <c r="X169" s="144">
        <v>100</v>
      </c>
      <c r="Y169" s="144">
        <v>33017</v>
      </c>
      <c r="Z169" s="144" t="str">
        <f>IF(Y169="","",VLOOKUP(Y169,'#材料大全'!A:B,2,FALSE))</f>
        <v>橙3</v>
      </c>
      <c r="AA169" s="144">
        <v>1</v>
      </c>
      <c r="AB169" s="144">
        <v>1</v>
      </c>
      <c r="AC169" s="144">
        <v>50</v>
      </c>
      <c r="AE169" s="144" t="str">
        <f>IF(AD169="","",VLOOKUP(AD169,'#材料大全'!A:B,2,FALSE))</f>
        <v/>
      </c>
    </row>
    <row r="170" spans="1:34">
      <c r="A170" s="146">
        <v>33006</v>
      </c>
      <c r="B170" s="143" t="s">
        <v>1179</v>
      </c>
      <c r="C170" s="144" t="s">
        <v>1903</v>
      </c>
      <c r="D170" s="144">
        <v>1</v>
      </c>
      <c r="F170" s="144" t="s">
        <v>125</v>
      </c>
      <c r="G170" s="144">
        <v>1</v>
      </c>
      <c r="I170" s="144">
        <v>0</v>
      </c>
      <c r="J170" s="144">
        <v>0</v>
      </c>
      <c r="M170" s="144">
        <f t="shared" si="28"/>
        <v>4</v>
      </c>
      <c r="N170" s="144">
        <f t="shared" si="29"/>
        <v>400</v>
      </c>
      <c r="O170" s="148">
        <v>25101</v>
      </c>
      <c r="P170" s="144" t="str">
        <f>IF(O170="","",VLOOKUP(O170,'#材料大全'!A:B,2,FALSE))</f>
        <v>魔爪</v>
      </c>
      <c r="Q170" s="144">
        <v>1</v>
      </c>
      <c r="R170" s="144">
        <v>1</v>
      </c>
      <c r="S170" s="144">
        <v>100</v>
      </c>
      <c r="T170" s="148">
        <v>25103</v>
      </c>
      <c r="U170" s="144" t="str">
        <f>IF(T170="","",VLOOKUP(T170,'#材料大全'!A:B,2,FALSE))</f>
        <v>遗物碎片</v>
      </c>
      <c r="V170" s="144">
        <v>1</v>
      </c>
      <c r="W170" s="144">
        <v>1</v>
      </c>
      <c r="X170" s="144">
        <v>100</v>
      </c>
      <c r="Y170" s="148">
        <v>25104</v>
      </c>
      <c r="Z170" s="144" t="str">
        <f>IF(Y170="","",VLOOKUP(Y170,'#材料大全'!A:B,2,FALSE))</f>
        <v>魔化的肉</v>
      </c>
      <c r="AA170" s="144">
        <v>1</v>
      </c>
      <c r="AB170" s="144">
        <v>1</v>
      </c>
      <c r="AC170" s="144">
        <v>100</v>
      </c>
      <c r="AD170" s="148">
        <v>25105</v>
      </c>
      <c r="AE170" s="144" t="str">
        <f>IF(AD170="","",VLOOKUP(AD170,'#材料大全'!A:B,2,FALSE))</f>
        <v>粗糙的石块</v>
      </c>
      <c r="AF170" s="144">
        <v>1</v>
      </c>
      <c r="AG170" s="144">
        <v>1</v>
      </c>
      <c r="AH170" s="144">
        <v>100</v>
      </c>
    </row>
    <row r="171" spans="1:34">
      <c r="A171" s="146">
        <v>33007</v>
      </c>
      <c r="B171" s="143" t="s">
        <v>1180</v>
      </c>
      <c r="C171" s="144" t="s">
        <v>1903</v>
      </c>
      <c r="D171" s="144">
        <v>1</v>
      </c>
      <c r="F171" s="144" t="s">
        <v>125</v>
      </c>
      <c r="G171" s="144">
        <v>1</v>
      </c>
      <c r="I171" s="144">
        <v>0</v>
      </c>
      <c r="J171" s="144">
        <v>0</v>
      </c>
      <c r="M171" s="144">
        <f t="shared" si="28"/>
        <v>1</v>
      </c>
      <c r="N171" s="144">
        <f t="shared" si="29"/>
        <v>100</v>
      </c>
      <c r="O171" s="148">
        <v>25102</v>
      </c>
      <c r="P171" s="144" t="str">
        <f>IF(O171="","",VLOOKUP(O171,'#材料大全'!A:B,2,FALSE))</f>
        <v>魔皮</v>
      </c>
      <c r="Q171" s="144">
        <v>1</v>
      </c>
      <c r="R171" s="144">
        <v>1</v>
      </c>
      <c r="S171" s="144">
        <v>100</v>
      </c>
      <c r="U171" s="144" t="str">
        <f>IF(T171="","",VLOOKUP(T171,'#材料大全'!A:B,2,FALSE))</f>
        <v/>
      </c>
      <c r="Z171" s="144" t="str">
        <f>IF(Y171="","",VLOOKUP(Y171,'#材料大全'!A:B,2,FALSE))</f>
        <v/>
      </c>
      <c r="AE171" s="144" t="str">
        <f>IF(AD171="","",VLOOKUP(AD171,'#材料大全'!A:B,2,FALSE))</f>
        <v/>
      </c>
    </row>
    <row r="172" spans="1:34">
      <c r="A172" s="146">
        <v>33008</v>
      </c>
      <c r="B172" s="143" t="s">
        <v>1181</v>
      </c>
      <c r="C172" s="144" t="s">
        <v>1903</v>
      </c>
      <c r="D172" s="144">
        <v>2</v>
      </c>
      <c r="F172" s="144" t="s">
        <v>125</v>
      </c>
      <c r="G172" s="144">
        <v>1</v>
      </c>
      <c r="I172" s="144">
        <v>0</v>
      </c>
      <c r="J172" s="144">
        <v>0</v>
      </c>
      <c r="M172" s="144">
        <f t="shared" si="28"/>
        <v>4</v>
      </c>
      <c r="N172" s="144">
        <f t="shared" si="29"/>
        <v>400</v>
      </c>
      <c r="O172" s="148">
        <v>25201</v>
      </c>
      <c r="P172" s="144" t="str">
        <f>IF(O172="","",VLOOKUP(O172,'#材料大全'!A:B,2,FALSE))</f>
        <v>剧毒结晶</v>
      </c>
      <c r="Q172" s="144">
        <v>1</v>
      </c>
      <c r="R172" s="144">
        <v>1</v>
      </c>
      <c r="S172" s="144">
        <v>100</v>
      </c>
      <c r="T172" s="148">
        <v>25203</v>
      </c>
      <c r="U172" s="144" t="str">
        <f>IF(T172="","",VLOOKUP(T172,'#材料大全'!A:B,2,FALSE))</f>
        <v>密封的试验品</v>
      </c>
      <c r="V172" s="144">
        <v>1</v>
      </c>
      <c r="W172" s="144">
        <v>1</v>
      </c>
      <c r="X172" s="144">
        <v>100</v>
      </c>
      <c r="Y172" s="148">
        <v>25204</v>
      </c>
      <c r="Z172" s="144" t="str">
        <f>IF(Y172="","",VLOOKUP(Y172,'#材料大全'!A:B,2,FALSE))</f>
        <v>光滑的石块</v>
      </c>
      <c r="AA172" s="144">
        <v>1</v>
      </c>
      <c r="AB172" s="144">
        <v>1</v>
      </c>
      <c r="AC172" s="144">
        <v>100</v>
      </c>
      <c r="AD172" s="148">
        <v>25205</v>
      </c>
      <c r="AE172" s="144" t="str">
        <f>IF(AD172="","",VLOOKUP(AD172,'#材料大全'!A:B,2,FALSE))</f>
        <v>磨损的齿轮</v>
      </c>
      <c r="AF172" s="144">
        <v>1</v>
      </c>
      <c r="AG172" s="144">
        <v>1</v>
      </c>
      <c r="AH172" s="144">
        <v>100</v>
      </c>
    </row>
    <row r="173" spans="1:34">
      <c r="A173" s="146">
        <v>33009</v>
      </c>
      <c r="B173" s="143" t="s">
        <v>1182</v>
      </c>
      <c r="C173" s="144" t="s">
        <v>1903</v>
      </c>
      <c r="D173" s="144">
        <v>2</v>
      </c>
      <c r="F173" s="144" t="s">
        <v>125</v>
      </c>
      <c r="G173" s="144">
        <v>1</v>
      </c>
      <c r="I173" s="144">
        <v>0</v>
      </c>
      <c r="J173" s="144">
        <v>0</v>
      </c>
      <c r="M173" s="144">
        <f t="shared" si="28"/>
        <v>1</v>
      </c>
      <c r="N173" s="144">
        <f t="shared" si="29"/>
        <v>100</v>
      </c>
      <c r="O173" s="148">
        <v>25202</v>
      </c>
      <c r="P173" s="144" t="str">
        <f>IF(O173="","",VLOOKUP(O173,'#材料大全'!A:B,2,FALSE))</f>
        <v>人工合成药剂</v>
      </c>
      <c r="Q173" s="144">
        <v>1</v>
      </c>
      <c r="R173" s="144">
        <v>1</v>
      </c>
      <c r="S173" s="144">
        <v>100</v>
      </c>
      <c r="U173" s="144" t="str">
        <f>IF(T173="","",VLOOKUP(T173,'#材料大全'!A:B,2,FALSE))</f>
        <v/>
      </c>
      <c r="Z173" s="144" t="str">
        <f>IF(Y173="","",VLOOKUP(Y173,'#材料大全'!A:B,2,FALSE))</f>
        <v/>
      </c>
      <c r="AE173" s="144" t="str">
        <f>IF(AD173="","",VLOOKUP(AD173,'#材料大全'!A:B,2,FALSE))</f>
        <v/>
      </c>
    </row>
    <row r="174" spans="1:34">
      <c r="A174" s="146">
        <v>33010</v>
      </c>
      <c r="B174" s="143" t="s">
        <v>1183</v>
      </c>
      <c r="C174" s="144" t="s">
        <v>1903</v>
      </c>
      <c r="D174" s="144">
        <v>3</v>
      </c>
      <c r="F174" s="144" t="s">
        <v>125</v>
      </c>
      <c r="G174" s="144">
        <v>1</v>
      </c>
      <c r="I174" s="144">
        <v>0</v>
      </c>
      <c r="J174" s="144">
        <v>0</v>
      </c>
      <c r="M174" s="144">
        <f t="shared" si="28"/>
        <v>4</v>
      </c>
      <c r="N174" s="144">
        <f t="shared" si="29"/>
        <v>400</v>
      </c>
      <c r="O174" s="148">
        <v>25301</v>
      </c>
      <c r="P174" s="144" t="str">
        <f>IF(O174="","",VLOOKUP(O174,'#材料大全'!A:B,2,FALSE))</f>
        <v>不稳定元素</v>
      </c>
      <c r="Q174" s="144">
        <v>1</v>
      </c>
      <c r="R174" s="144">
        <v>1</v>
      </c>
      <c r="S174" s="144">
        <v>100</v>
      </c>
      <c r="T174" s="148">
        <v>25303</v>
      </c>
      <c r="U174" s="144" t="str">
        <f>IF(T174="","",VLOOKUP(T174,'#材料大全'!A:B,2,FALSE))</f>
        <v>异化元素</v>
      </c>
      <c r="V174" s="144">
        <v>1</v>
      </c>
      <c r="W174" s="144">
        <v>1</v>
      </c>
      <c r="X174" s="144">
        <v>100</v>
      </c>
      <c r="Y174" s="148">
        <v>25305</v>
      </c>
      <c r="Z174" s="144" t="str">
        <f>IF(Y174="","",VLOOKUP(Y174,'#材料大全'!A:B,2,FALSE))</f>
        <v>圣骸布</v>
      </c>
      <c r="AA174" s="144">
        <v>1</v>
      </c>
      <c r="AB174" s="144">
        <v>1</v>
      </c>
      <c r="AC174" s="144">
        <v>100</v>
      </c>
      <c r="AD174" s="148">
        <v>25307</v>
      </c>
      <c r="AE174" s="144" t="str">
        <f>IF(AD174="","",VLOOKUP(AD174,'#材料大全'!A:B,2,FALSE))</f>
        <v>死灵宝石</v>
      </c>
      <c r="AF174" s="144">
        <v>1</v>
      </c>
      <c r="AG174" s="144">
        <v>1</v>
      </c>
      <c r="AH174" s="144">
        <v>100</v>
      </c>
    </row>
    <row r="175" spans="1:34">
      <c r="A175" s="146">
        <v>33011</v>
      </c>
      <c r="B175" s="143" t="s">
        <v>1184</v>
      </c>
      <c r="C175" s="144" t="s">
        <v>1903</v>
      </c>
      <c r="D175" s="144">
        <v>3</v>
      </c>
      <c r="F175" s="144" t="s">
        <v>125</v>
      </c>
      <c r="G175" s="144">
        <v>1</v>
      </c>
      <c r="I175" s="144">
        <v>0</v>
      </c>
      <c r="J175" s="144">
        <v>0</v>
      </c>
      <c r="M175" s="144">
        <f t="shared" si="28"/>
        <v>4</v>
      </c>
      <c r="N175" s="144">
        <f t="shared" si="29"/>
        <v>400</v>
      </c>
      <c r="O175" s="148">
        <v>25302</v>
      </c>
      <c r="P175" s="144" t="str">
        <f>IF(O175="","",VLOOKUP(O175,'#材料大全'!A:B,2,FALSE))</f>
        <v>异化角质</v>
      </c>
      <c r="Q175" s="144">
        <v>1</v>
      </c>
      <c r="R175" s="144">
        <v>1</v>
      </c>
      <c r="S175" s="144">
        <v>100</v>
      </c>
      <c r="T175" s="148">
        <v>25304</v>
      </c>
      <c r="U175" s="144" t="str">
        <f>IF(T175="","",VLOOKUP(T175,'#材料大全'!A:B,2,FALSE))</f>
        <v>异化鳞片</v>
      </c>
      <c r="V175" s="144">
        <v>1</v>
      </c>
      <c r="W175" s="144">
        <v>1</v>
      </c>
      <c r="X175" s="144">
        <v>100</v>
      </c>
      <c r="Y175" s="148">
        <v>25306</v>
      </c>
      <c r="Z175" s="144" t="str">
        <f>IF(Y175="","",VLOOKUP(Y175,'#材料大全'!A:B,2,FALSE))</f>
        <v>英雄之证</v>
      </c>
      <c r="AA175" s="144">
        <v>1</v>
      </c>
      <c r="AB175" s="144">
        <v>1</v>
      </c>
      <c r="AC175" s="144">
        <v>100</v>
      </c>
      <c r="AD175" s="148">
        <v>25308</v>
      </c>
      <c r="AE175" s="144" t="str">
        <f>IF(AD175="","",VLOOKUP(AD175,'#材料大全'!A:B,2,FALSE))</f>
        <v>精密微调器</v>
      </c>
      <c r="AF175" s="144">
        <v>1</v>
      </c>
      <c r="AG175" s="144">
        <v>1</v>
      </c>
      <c r="AH175" s="144">
        <v>100</v>
      </c>
    </row>
    <row r="176" spans="1:34">
      <c r="A176" s="146">
        <v>33012</v>
      </c>
      <c r="B176" s="143" t="s">
        <v>1185</v>
      </c>
      <c r="C176" s="144" t="s">
        <v>1903</v>
      </c>
      <c r="D176" s="144">
        <v>4</v>
      </c>
      <c r="F176" s="144" t="s">
        <v>125</v>
      </c>
      <c r="G176" s="144">
        <v>1</v>
      </c>
      <c r="I176" s="144">
        <v>0</v>
      </c>
      <c r="J176" s="144">
        <v>0</v>
      </c>
      <c r="M176" s="144">
        <f t="shared" si="28"/>
        <v>4</v>
      </c>
      <c r="N176" s="144">
        <f t="shared" si="29"/>
        <v>400</v>
      </c>
      <c r="O176" s="148">
        <v>25401</v>
      </c>
      <c r="P176" s="144" t="str">
        <f>IF(O176="","",VLOOKUP(O176,'#材料大全'!A:B,2,FALSE))</f>
        <v>震荡核心</v>
      </c>
      <c r="Q176" s="144">
        <v>1</v>
      </c>
      <c r="R176" s="144">
        <v>1</v>
      </c>
      <c r="S176" s="144">
        <v>100</v>
      </c>
      <c r="T176" s="148">
        <v>25404</v>
      </c>
      <c r="U176" s="144" t="str">
        <f>IF(T176="","",VLOOKUP(T176,'#材料大全'!A:B,2,FALSE))</f>
        <v>亡者的铭牌</v>
      </c>
      <c r="V176" s="144">
        <v>1</v>
      </c>
      <c r="W176" s="144">
        <v>1</v>
      </c>
      <c r="X176" s="144">
        <v>100</v>
      </c>
      <c r="Y176" s="148">
        <v>25407</v>
      </c>
      <c r="Z176" s="144" t="str">
        <f>IF(Y176="","",VLOOKUP(Y176,'#材料大全'!A:B,2,FALSE))</f>
        <v>龙之逆鳞</v>
      </c>
      <c r="AA176" s="144">
        <v>1</v>
      </c>
      <c r="AB176" s="144">
        <v>1</v>
      </c>
      <c r="AC176" s="144">
        <v>100</v>
      </c>
      <c r="AD176" s="148">
        <v>25409</v>
      </c>
      <c r="AE176" s="144" t="str">
        <f>IF(AD176="","",VLOOKUP(AD176,'#材料大全'!A:B,2,FALSE))</f>
        <v>魔龙之心</v>
      </c>
      <c r="AF176" s="144">
        <v>1</v>
      </c>
      <c r="AG176" s="144">
        <v>1</v>
      </c>
      <c r="AH176" s="144">
        <v>100</v>
      </c>
    </row>
    <row r="177" spans="1:37">
      <c r="A177" s="146">
        <v>33013</v>
      </c>
      <c r="B177" s="143" t="s">
        <v>1186</v>
      </c>
      <c r="C177" s="144" t="s">
        <v>1903</v>
      </c>
      <c r="D177" s="144">
        <v>4</v>
      </c>
      <c r="F177" s="144" t="s">
        <v>125</v>
      </c>
      <c r="G177" s="144">
        <v>1</v>
      </c>
      <c r="I177" s="144">
        <v>0</v>
      </c>
      <c r="J177" s="144">
        <v>0</v>
      </c>
      <c r="M177" s="144">
        <f t="shared" si="28"/>
        <v>4</v>
      </c>
      <c r="N177" s="144">
        <f t="shared" si="29"/>
        <v>400</v>
      </c>
      <c r="O177" s="148">
        <v>25402</v>
      </c>
      <c r="P177" s="144" t="str">
        <f>IF(O177="","",VLOOKUP(O177,'#材料大全'!A:B,2,FALSE))</f>
        <v>共鸣环</v>
      </c>
      <c r="Q177" s="144">
        <v>1</v>
      </c>
      <c r="R177" s="144">
        <v>1</v>
      </c>
      <c r="S177" s="144">
        <v>100</v>
      </c>
      <c r="T177" s="148">
        <v>25405</v>
      </c>
      <c r="U177" s="144" t="str">
        <f>IF(T177="","",VLOOKUP(T177,'#材料大全'!A:B,2,FALSE))</f>
        <v>火力模块</v>
      </c>
      <c r="V177" s="144">
        <v>1</v>
      </c>
      <c r="W177" s="144">
        <v>1</v>
      </c>
      <c r="X177" s="144">
        <v>100</v>
      </c>
      <c r="Y177" s="148">
        <v>25408</v>
      </c>
      <c r="Z177" s="144" t="str">
        <f>IF(Y177="","",VLOOKUP(Y177,'#材料大全'!A:B,2,FALSE))</f>
        <v>混沌龙爪</v>
      </c>
      <c r="AA177" s="144">
        <v>1</v>
      </c>
      <c r="AB177" s="144">
        <v>1</v>
      </c>
      <c r="AC177" s="144">
        <v>100</v>
      </c>
      <c r="AD177" s="148">
        <v>25410</v>
      </c>
      <c r="AE177" s="144" t="str">
        <f>IF(AD177="","",VLOOKUP(AD177,'#材料大全'!A:B,2,FALSE))</f>
        <v>焰龙之血</v>
      </c>
      <c r="AF177" s="144">
        <v>1</v>
      </c>
      <c r="AG177" s="144">
        <v>1</v>
      </c>
      <c r="AH177" s="144">
        <v>100</v>
      </c>
    </row>
    <row r="178" spans="1:37">
      <c r="A178" s="146">
        <v>33014</v>
      </c>
      <c r="B178" s="143" t="s">
        <v>1187</v>
      </c>
      <c r="C178" s="144" t="s">
        <v>1903</v>
      </c>
      <c r="D178" s="144">
        <v>4</v>
      </c>
      <c r="F178" s="144" t="s">
        <v>125</v>
      </c>
      <c r="G178" s="144">
        <v>1</v>
      </c>
      <c r="I178" s="144">
        <v>0</v>
      </c>
      <c r="J178" s="144">
        <v>0</v>
      </c>
      <c r="M178" s="144">
        <f t="shared" si="28"/>
        <v>2</v>
      </c>
      <c r="N178" s="144">
        <f t="shared" si="29"/>
        <v>200</v>
      </c>
      <c r="O178" s="148">
        <v>25403</v>
      </c>
      <c r="P178" s="144" t="str">
        <f>IF(O178="","",VLOOKUP(O178,'#材料大全'!A:B,2,FALSE))</f>
        <v>动力螺母</v>
      </c>
      <c r="Q178" s="144">
        <v>1</v>
      </c>
      <c r="R178" s="144">
        <v>1</v>
      </c>
      <c r="S178" s="144">
        <v>100</v>
      </c>
      <c r="T178" s="148">
        <v>25406</v>
      </c>
      <c r="U178" s="144" t="str">
        <f>IF(T178="","",VLOOKUP(T178,'#材料大全'!A:B,2,FALSE))</f>
        <v>防御模块</v>
      </c>
      <c r="V178" s="144">
        <v>1</v>
      </c>
      <c r="W178" s="144">
        <v>1</v>
      </c>
      <c r="X178" s="144">
        <v>100</v>
      </c>
      <c r="Z178" s="144" t="str">
        <f>IF(Y178="","",VLOOKUP(Y178,'#材料大全'!A:B,2,FALSE))</f>
        <v/>
      </c>
      <c r="AE178" s="144" t="str">
        <f>IF(AD178="","",VLOOKUP(AD178,'#材料大全'!A:B,2,FALSE))</f>
        <v/>
      </c>
    </row>
    <row r="179" spans="1:37">
      <c r="A179" s="146">
        <v>33015</v>
      </c>
      <c r="B179" s="143" t="s">
        <v>1188</v>
      </c>
      <c r="C179" s="144" t="s">
        <v>1903</v>
      </c>
      <c r="D179" s="144">
        <v>5</v>
      </c>
      <c r="F179" s="144" t="s">
        <v>125</v>
      </c>
      <c r="G179" s="144">
        <v>1</v>
      </c>
      <c r="I179" s="144">
        <v>0</v>
      </c>
      <c r="J179" s="144">
        <v>0</v>
      </c>
      <c r="M179" s="144">
        <f t="shared" si="28"/>
        <v>4</v>
      </c>
      <c r="N179" s="144">
        <f t="shared" si="29"/>
        <v>400</v>
      </c>
      <c r="O179" s="148">
        <v>25501</v>
      </c>
      <c r="P179" s="144" t="str">
        <f>IF(O179="","",VLOOKUP(O179,'#材料大全'!A:B,2,FALSE))</f>
        <v>超级能量单元</v>
      </c>
      <c r="Q179" s="144">
        <v>1</v>
      </c>
      <c r="R179" s="144">
        <v>1</v>
      </c>
      <c r="S179" s="144">
        <v>100</v>
      </c>
      <c r="T179" s="148">
        <v>25504</v>
      </c>
      <c r="U179" s="144" t="str">
        <f>IF(T179="","",VLOOKUP(T179,'#材料大全'!A:B,2,FALSE))</f>
        <v>以太粒子</v>
      </c>
      <c r="V179" s="144">
        <v>1</v>
      </c>
      <c r="W179" s="144">
        <v>1</v>
      </c>
      <c r="X179" s="144">
        <v>100</v>
      </c>
      <c r="Y179" s="148">
        <v>25507</v>
      </c>
      <c r="Z179" s="144" t="str">
        <f>IF(Y179="","",VLOOKUP(Y179,'#材料大全'!A:B,2,FALSE))</f>
        <v>无限宝石</v>
      </c>
      <c r="AA179" s="144">
        <v>1</v>
      </c>
      <c r="AB179" s="144">
        <v>1</v>
      </c>
      <c r="AC179" s="144">
        <v>100</v>
      </c>
      <c r="AD179" s="148">
        <v>25509</v>
      </c>
      <c r="AE179" s="144" t="str">
        <f>IF(AD179="","",VLOOKUP(AD179,'#材料大全'!A:B,2,FALSE))</f>
        <v>不安之魂</v>
      </c>
      <c r="AF179" s="144">
        <v>1</v>
      </c>
      <c r="AG179" s="144">
        <v>1</v>
      </c>
      <c r="AH179" s="144">
        <v>100</v>
      </c>
    </row>
    <row r="180" spans="1:37">
      <c r="A180" s="146">
        <v>33016</v>
      </c>
      <c r="B180" s="143" t="s">
        <v>1189</v>
      </c>
      <c r="C180" s="144" t="s">
        <v>1903</v>
      </c>
      <c r="D180" s="144">
        <v>5</v>
      </c>
      <c r="F180" s="144" t="s">
        <v>125</v>
      </c>
      <c r="G180" s="144">
        <v>1</v>
      </c>
      <c r="I180" s="144">
        <v>0</v>
      </c>
      <c r="J180" s="144">
        <v>0</v>
      </c>
      <c r="M180" s="144">
        <f t="shared" si="28"/>
        <v>4</v>
      </c>
      <c r="N180" s="144">
        <f t="shared" si="29"/>
        <v>400</v>
      </c>
      <c r="O180" s="148">
        <v>25502</v>
      </c>
      <c r="P180" s="144" t="str">
        <f>IF(O180="","",VLOOKUP(O180,'#材料大全'!A:B,2,FALSE))</f>
        <v>灵魂容器</v>
      </c>
      <c r="Q180" s="144">
        <v>1</v>
      </c>
      <c r="R180" s="144">
        <v>1</v>
      </c>
      <c r="S180" s="144">
        <v>100</v>
      </c>
      <c r="T180" s="148">
        <v>25505</v>
      </c>
      <c r="U180" s="144" t="str">
        <f>IF(T180="","",VLOOKUP(T180,'#材料大全'!A:B,2,FALSE))</f>
        <v>王国勋章</v>
      </c>
      <c r="V180" s="144">
        <v>1</v>
      </c>
      <c r="W180" s="144">
        <v>1</v>
      </c>
      <c r="X180" s="144">
        <v>100</v>
      </c>
      <c r="Y180" s="148">
        <v>25508</v>
      </c>
      <c r="Z180" s="144" t="str">
        <f>IF(Y180="","",VLOOKUP(Y180,'#材料大全'!A:B,2,FALSE))</f>
        <v>永生之酒</v>
      </c>
      <c r="AA180" s="144">
        <v>1</v>
      </c>
      <c r="AB180" s="144">
        <v>1</v>
      </c>
      <c r="AC180" s="144">
        <v>100</v>
      </c>
      <c r="AD180" s="148">
        <v>25510</v>
      </c>
      <c r="AE180" s="144" t="str">
        <f>IF(AD180="","",VLOOKUP(AD180,'#材料大全'!A:B,2,FALSE))</f>
        <v>氪金的枪弹</v>
      </c>
      <c r="AF180" s="144">
        <v>1</v>
      </c>
      <c r="AG180" s="144">
        <v>1</v>
      </c>
      <c r="AH180" s="144">
        <v>100</v>
      </c>
    </row>
    <row r="181" spans="1:37">
      <c r="A181" s="146">
        <v>33017</v>
      </c>
      <c r="B181" s="143" t="s">
        <v>1190</v>
      </c>
      <c r="C181" s="144" t="s">
        <v>1903</v>
      </c>
      <c r="D181" s="144">
        <v>5</v>
      </c>
      <c r="F181" s="144" t="s">
        <v>125</v>
      </c>
      <c r="G181" s="144">
        <v>1</v>
      </c>
      <c r="I181" s="144">
        <v>0</v>
      </c>
      <c r="J181" s="144">
        <v>0</v>
      </c>
      <c r="M181" s="144">
        <f t="shared" si="28"/>
        <v>2</v>
      </c>
      <c r="N181" s="144">
        <f t="shared" si="29"/>
        <v>200</v>
      </c>
      <c r="O181" s="148">
        <v>25503</v>
      </c>
      <c r="P181" s="144" t="str">
        <f>IF(O181="","",VLOOKUP(O181,'#材料大全'!A:B,2,FALSE))</f>
        <v>心能增幅装置</v>
      </c>
      <c r="Q181" s="144">
        <v>1</v>
      </c>
      <c r="R181" s="144">
        <v>1</v>
      </c>
      <c r="S181" s="144">
        <v>100</v>
      </c>
      <c r="T181" s="148">
        <v>25506</v>
      </c>
      <c r="U181" s="144" t="str">
        <f>IF(T181="","",VLOOKUP(T181,'#材料大全'!A:B,2,FALSE))</f>
        <v>可塑性金属</v>
      </c>
      <c r="V181" s="144">
        <v>1</v>
      </c>
      <c r="W181" s="144">
        <v>1</v>
      </c>
      <c r="X181" s="144">
        <v>100</v>
      </c>
      <c r="Z181" s="144" t="str">
        <f>IF(Y181="","",VLOOKUP(Y181,'#材料大全'!A:B,2,FALSE))</f>
        <v/>
      </c>
      <c r="AE181" s="144" t="str">
        <f>IF(AD181="","",VLOOKUP(AD181,'#材料大全'!A:B,2,FALSE))</f>
        <v/>
      </c>
    </row>
    <row r="182" spans="1:37" s="158" customFormat="1">
      <c r="A182" s="157">
        <v>33018</v>
      </c>
      <c r="B182" s="158" t="s">
        <v>4403</v>
      </c>
      <c r="C182" s="144" t="s">
        <v>1878</v>
      </c>
      <c r="D182" s="159">
        <v>4</v>
      </c>
      <c r="E182" s="159"/>
      <c r="F182" s="144" t="s">
        <v>4409</v>
      </c>
      <c r="G182" s="159">
        <v>0</v>
      </c>
      <c r="H182" s="159"/>
      <c r="I182" s="144">
        <v>0</v>
      </c>
      <c r="J182" s="144">
        <v>0</v>
      </c>
      <c r="K182" s="159"/>
      <c r="L182" s="159"/>
      <c r="M182" s="144">
        <f t="shared" ref="M182:M185" si="34">IF(O182="",0,1)+IF(T182="",0,1)+IF(Y182="",0,1)+IF(AD182="",0,1)</f>
        <v>2</v>
      </c>
      <c r="N182" s="144">
        <f t="shared" ref="N182:N185" si="35">SUM(S182+X182+AC182+AH182)</f>
        <v>375</v>
      </c>
      <c r="O182" s="159">
        <v>33020</v>
      </c>
      <c r="P182" s="144" t="str">
        <f>IF(O182="","",VLOOKUP(O182,'#材料大全'!A:B,2,FALSE))</f>
        <v>进阶材料箱0</v>
      </c>
      <c r="Q182" s="159">
        <v>1</v>
      </c>
      <c r="R182" s="159">
        <v>1</v>
      </c>
      <c r="S182" s="159">
        <v>350</v>
      </c>
      <c r="T182" s="159">
        <v>33005</v>
      </c>
      <c r="U182" s="144" t="str">
        <f>IF(T182="","",VLOOKUP(T182,'#材料大全'!A:B,2,FALSE))</f>
        <v>传说进阶箱</v>
      </c>
      <c r="V182" s="159">
        <v>1</v>
      </c>
      <c r="W182" s="159">
        <v>1</v>
      </c>
      <c r="X182" s="159">
        <v>25</v>
      </c>
      <c r="Y182" s="159"/>
      <c r="Z182" s="144" t="str">
        <f>IF(Y182="","",VLOOKUP(Y182,'#材料大全'!A:B,2,FALSE))</f>
        <v/>
      </c>
      <c r="AA182" s="159"/>
      <c r="AB182" s="159"/>
      <c r="AC182" s="159"/>
      <c r="AD182" s="159"/>
      <c r="AE182" s="144" t="str">
        <f>IF(AD182="","",VLOOKUP(AD182,'#材料大全'!A:B,2,FALSE))</f>
        <v/>
      </c>
      <c r="AF182" s="159"/>
      <c r="AG182" s="159"/>
      <c r="AH182" s="159"/>
    </row>
    <row r="183" spans="1:37" s="158" customFormat="1">
      <c r="A183" s="157">
        <v>33019</v>
      </c>
      <c r="B183" s="158" t="s">
        <v>4404</v>
      </c>
      <c r="C183" s="144" t="s">
        <v>1878</v>
      </c>
      <c r="D183" s="159">
        <v>4</v>
      </c>
      <c r="E183" s="159"/>
      <c r="F183" s="144" t="s">
        <v>4410</v>
      </c>
      <c r="G183" s="159">
        <v>0</v>
      </c>
      <c r="H183" s="159"/>
      <c r="I183" s="144">
        <v>0</v>
      </c>
      <c r="J183" s="144">
        <v>0</v>
      </c>
      <c r="K183" s="159"/>
      <c r="L183" s="159"/>
      <c r="M183" s="144">
        <f t="shared" si="34"/>
        <v>2</v>
      </c>
      <c r="N183" s="144">
        <f t="shared" si="35"/>
        <v>500</v>
      </c>
      <c r="O183" s="159">
        <v>33019</v>
      </c>
      <c r="P183" s="144" t="str">
        <f>IF(O183="","",VLOOKUP(O183,'#材料大全'!A:B,2,FALSE))</f>
        <v>佣兵材料箱</v>
      </c>
      <c r="Q183" s="159">
        <v>1</v>
      </c>
      <c r="R183" s="159">
        <v>1</v>
      </c>
      <c r="S183" s="159">
        <v>400</v>
      </c>
      <c r="T183" s="159">
        <v>24005</v>
      </c>
      <c r="U183" s="144" t="str">
        <f>IF(T183="","",VLOOKUP(T183,'#材料大全'!A:B,2,FALSE))</f>
        <v>蛮龙心脏</v>
      </c>
      <c r="V183" s="159">
        <v>1</v>
      </c>
      <c r="W183" s="159">
        <v>1</v>
      </c>
      <c r="X183" s="159">
        <v>100</v>
      </c>
      <c r="Y183" s="159"/>
      <c r="Z183" s="144" t="str">
        <f>IF(Y183="","",VLOOKUP(Y183,'#材料大全'!A:B,2,FALSE))</f>
        <v/>
      </c>
      <c r="AA183" s="159"/>
      <c r="AB183" s="159"/>
      <c r="AC183" s="159"/>
      <c r="AD183" s="159"/>
      <c r="AE183" s="144" t="str">
        <f>IF(AD183="","",VLOOKUP(AD183,'#材料大全'!A:B,2,FALSE))</f>
        <v/>
      </c>
      <c r="AF183" s="159"/>
      <c r="AG183" s="159"/>
      <c r="AH183" s="159"/>
    </row>
    <row r="184" spans="1:37" s="158" customFormat="1">
      <c r="A184" s="159">
        <v>33020</v>
      </c>
      <c r="B184" s="158" t="s">
        <v>4407</v>
      </c>
      <c r="C184" s="144" t="s">
        <v>1878</v>
      </c>
      <c r="D184" s="159">
        <v>4</v>
      </c>
      <c r="E184" s="159"/>
      <c r="F184" s="144" t="s">
        <v>4405</v>
      </c>
      <c r="G184" s="159">
        <v>1</v>
      </c>
      <c r="H184" s="159"/>
      <c r="I184" s="144">
        <v>0</v>
      </c>
      <c r="J184" s="144">
        <v>0</v>
      </c>
      <c r="K184" s="159"/>
      <c r="L184" s="159"/>
      <c r="M184" s="144">
        <f t="shared" si="34"/>
        <v>4</v>
      </c>
      <c r="N184" s="144">
        <f t="shared" si="35"/>
        <v>350</v>
      </c>
      <c r="O184" s="159">
        <v>33001</v>
      </c>
      <c r="P184" s="144" t="str">
        <f>IF(O184="","",VLOOKUP(O184,'#材料大全'!A:B,2,FALSE))</f>
        <v>普通进阶箱</v>
      </c>
      <c r="Q184" s="159">
        <v>4</v>
      </c>
      <c r="R184" s="159">
        <v>4</v>
      </c>
      <c r="S184" s="159">
        <v>100</v>
      </c>
      <c r="T184" s="159">
        <v>33002</v>
      </c>
      <c r="U184" s="144" t="str">
        <f>IF(T184="","",VLOOKUP(T184,'#材料大全'!A:B,2,FALSE))</f>
        <v>优秀进阶箱</v>
      </c>
      <c r="V184" s="159">
        <v>2</v>
      </c>
      <c r="W184" s="159">
        <v>2</v>
      </c>
      <c r="X184" s="159">
        <v>100</v>
      </c>
      <c r="Y184" s="159">
        <v>33003</v>
      </c>
      <c r="Z184" s="144" t="str">
        <f>IF(Y184="","",VLOOKUP(Y184,'#材料大全'!A:B,2,FALSE))</f>
        <v>精良进阶箱</v>
      </c>
      <c r="AA184" s="159">
        <v>1</v>
      </c>
      <c r="AB184" s="159">
        <v>1</v>
      </c>
      <c r="AC184" s="159">
        <v>100</v>
      </c>
      <c r="AD184" s="159">
        <v>33004</v>
      </c>
      <c r="AE184" s="144" t="str">
        <f>IF(AD184="","",VLOOKUP(AD184,'#材料大全'!A:B,2,FALSE))</f>
        <v>史诗进阶箱</v>
      </c>
      <c r="AF184" s="159">
        <v>1</v>
      </c>
      <c r="AG184" s="159">
        <v>1</v>
      </c>
      <c r="AH184" s="159">
        <v>50</v>
      </c>
    </row>
    <row r="185" spans="1:37" s="158" customFormat="1">
      <c r="A185" s="159">
        <v>33021</v>
      </c>
      <c r="B185" s="158" t="s">
        <v>4408</v>
      </c>
      <c r="C185" s="144" t="s">
        <v>1878</v>
      </c>
      <c r="D185" s="159">
        <v>4</v>
      </c>
      <c r="E185" s="159"/>
      <c r="F185" s="144" t="s">
        <v>4406</v>
      </c>
      <c r="G185" s="159">
        <v>1</v>
      </c>
      <c r="H185" s="159"/>
      <c r="I185" s="144">
        <v>0</v>
      </c>
      <c r="J185" s="144">
        <v>0</v>
      </c>
      <c r="K185" s="159"/>
      <c r="L185" s="159"/>
      <c r="M185" s="144">
        <f t="shared" si="34"/>
        <v>4</v>
      </c>
      <c r="N185" s="144">
        <f t="shared" si="35"/>
        <v>400</v>
      </c>
      <c r="O185" s="159">
        <v>24001</v>
      </c>
      <c r="P185" s="144" t="str">
        <f>IF(O185="","",VLOOKUP(O185,'#材料大全'!A:B,2,FALSE))</f>
        <v>魔化之鳞</v>
      </c>
      <c r="Q185" s="159">
        <v>10</v>
      </c>
      <c r="R185" s="159">
        <v>10</v>
      </c>
      <c r="S185" s="159">
        <v>100</v>
      </c>
      <c r="T185" s="159">
        <v>24002</v>
      </c>
      <c r="U185" s="144" t="str">
        <f>IF(T185="","",VLOOKUP(T185,'#材料大全'!A:B,2,FALSE))</f>
        <v>狂暴结晶</v>
      </c>
      <c r="V185" s="159">
        <v>5</v>
      </c>
      <c r="W185" s="159">
        <v>5</v>
      </c>
      <c r="X185" s="159">
        <v>100</v>
      </c>
      <c r="Y185" s="159">
        <v>24003</v>
      </c>
      <c r="Z185" s="144" t="str">
        <f>IF(Y185="","",VLOOKUP(Y185,'#材料大全'!A:B,2,FALSE))</f>
        <v>旋风之眼</v>
      </c>
      <c r="AA185" s="159">
        <v>2</v>
      </c>
      <c r="AB185" s="159">
        <v>3</v>
      </c>
      <c r="AC185" s="159">
        <v>100</v>
      </c>
      <c r="AD185" s="159">
        <v>24004</v>
      </c>
      <c r="AE185" s="144" t="str">
        <f>IF(AD185="","",VLOOKUP(AD185,'#材料大全'!A:B,2,FALSE))</f>
        <v>虚空之光</v>
      </c>
      <c r="AF185" s="159">
        <v>2</v>
      </c>
      <c r="AG185" s="159">
        <v>2</v>
      </c>
      <c r="AH185" s="159">
        <v>100</v>
      </c>
    </row>
    <row r="186" spans="1:37" s="195" customFormat="1">
      <c r="A186" s="146">
        <v>33106</v>
      </c>
      <c r="B186" s="195" t="s">
        <v>1273</v>
      </c>
      <c r="C186" s="197" t="s">
        <v>1878</v>
      </c>
      <c r="D186" s="197">
        <v>1</v>
      </c>
      <c r="E186" s="197"/>
      <c r="F186" s="197" t="s">
        <v>1404</v>
      </c>
      <c r="G186" s="197">
        <v>1</v>
      </c>
      <c r="H186" s="197"/>
      <c r="I186" s="197">
        <v>1</v>
      </c>
      <c r="J186" s="197">
        <v>10</v>
      </c>
      <c r="K186" s="197"/>
      <c r="L186" s="197"/>
      <c r="M186" s="197">
        <f t="shared" si="28"/>
        <v>3</v>
      </c>
      <c r="N186" s="197">
        <f t="shared" si="29"/>
        <v>220</v>
      </c>
      <c r="O186" s="197">
        <v>33001</v>
      </c>
      <c r="P186" s="197" t="str">
        <f>IF(O186="","",VLOOKUP(O186,'#材料大全'!A:B,2,FALSE))</f>
        <v>普通进阶箱</v>
      </c>
      <c r="Q186" s="197">
        <v>1</v>
      </c>
      <c r="R186" s="197">
        <v>1</v>
      </c>
      <c r="S186" s="197">
        <v>100</v>
      </c>
      <c r="T186" s="197">
        <v>31002</v>
      </c>
      <c r="U186" s="197" t="str">
        <f>IF(T186="","",VLOOKUP(T186,'#材料大全'!A:B,2,FALSE))</f>
        <v>中型经验药水</v>
      </c>
      <c r="V186" s="197">
        <v>1</v>
      </c>
      <c r="W186" s="197">
        <v>3</v>
      </c>
      <c r="X186" s="197">
        <v>10</v>
      </c>
      <c r="Y186" s="197">
        <v>33121</v>
      </c>
      <c r="Z186" s="197" t="str">
        <f>IF(Y186="","",VLOOKUP(Y186,'#材料大全'!A:B,2,FALSE))</f>
        <v>活动素材包</v>
      </c>
      <c r="AA186" s="197">
        <v>1</v>
      </c>
      <c r="AB186" s="197">
        <v>1</v>
      </c>
      <c r="AC186" s="197">
        <v>110</v>
      </c>
      <c r="AD186" s="197"/>
      <c r="AE186" s="197" t="str">
        <f>IF(AD186="","",VLOOKUP(AD186,'#材料大全'!A:B,2,FALSE))</f>
        <v/>
      </c>
      <c r="AF186" s="197"/>
      <c r="AG186" s="197"/>
      <c r="AH186" s="197"/>
    </row>
    <row r="187" spans="1:37" s="195" customFormat="1">
      <c r="A187" s="146">
        <v>33107</v>
      </c>
      <c r="B187" s="195" t="s">
        <v>1274</v>
      </c>
      <c r="C187" s="197" t="s">
        <v>1878</v>
      </c>
      <c r="D187" s="197">
        <v>1</v>
      </c>
      <c r="E187" s="197"/>
      <c r="F187" s="197" t="s">
        <v>1427</v>
      </c>
      <c r="G187" s="197">
        <v>1</v>
      </c>
      <c r="H187" s="197"/>
      <c r="I187" s="197">
        <v>1</v>
      </c>
      <c r="J187" s="197">
        <v>10</v>
      </c>
      <c r="K187" s="197"/>
      <c r="L187" s="197"/>
      <c r="M187" s="197">
        <f t="shared" si="28"/>
        <v>4</v>
      </c>
      <c r="N187" s="197">
        <f t="shared" si="29"/>
        <v>234</v>
      </c>
      <c r="O187" s="197">
        <v>33001</v>
      </c>
      <c r="P187" s="197" t="str">
        <f>IF(O187="","",VLOOKUP(O187,'#材料大全'!A:B,2,FALSE))</f>
        <v>普通进阶箱</v>
      </c>
      <c r="Q187" s="197">
        <v>1</v>
      </c>
      <c r="R187" s="197">
        <v>1</v>
      </c>
      <c r="S187" s="197">
        <v>100</v>
      </c>
      <c r="T187" s="197">
        <v>34001</v>
      </c>
      <c r="U187" s="197" t="str">
        <f>IF(T187="","",VLOOKUP(T187,'#材料大全'!A:B,2,FALSE))</f>
        <v>史诗英雄碎片包</v>
      </c>
      <c r="V187" s="197">
        <v>1</v>
      </c>
      <c r="W187" s="197">
        <v>1</v>
      </c>
      <c r="X187" s="197">
        <v>3</v>
      </c>
      <c r="Y187" s="197">
        <v>33121</v>
      </c>
      <c r="Z187" s="197" t="str">
        <f>IF(Y187="","",VLOOKUP(Y187,'#材料大全'!A:B,2,FALSE))</f>
        <v>活动素材包</v>
      </c>
      <c r="AA187" s="197">
        <v>1</v>
      </c>
      <c r="AB187" s="197">
        <v>1</v>
      </c>
      <c r="AC187" s="197">
        <v>117</v>
      </c>
      <c r="AD187" s="197">
        <v>28001</v>
      </c>
      <c r="AE187" s="197" t="str">
        <f>IF(AD187="","",VLOOKUP(AD187,'#材料大全'!A:B,2,FALSE))</f>
        <v>副本钥匙</v>
      </c>
      <c r="AF187" s="197">
        <v>1</v>
      </c>
      <c r="AG187" s="197">
        <v>1</v>
      </c>
      <c r="AH187" s="197">
        <v>14</v>
      </c>
    </row>
    <row r="188" spans="1:37" s="195" customFormat="1">
      <c r="A188" s="146">
        <v>33108</v>
      </c>
      <c r="B188" s="195" t="s">
        <v>1275</v>
      </c>
      <c r="C188" s="197" t="s">
        <v>1913</v>
      </c>
      <c r="D188" s="197">
        <v>1</v>
      </c>
      <c r="E188" s="197"/>
      <c r="F188" s="197" t="s">
        <v>1405</v>
      </c>
      <c r="G188" s="197">
        <v>1</v>
      </c>
      <c r="H188" s="197"/>
      <c r="I188" s="197">
        <v>1</v>
      </c>
      <c r="J188" s="197">
        <v>10</v>
      </c>
      <c r="K188" s="197"/>
      <c r="L188" s="197"/>
      <c r="M188" s="197">
        <f t="shared" si="28"/>
        <v>4</v>
      </c>
      <c r="N188" s="197">
        <f t="shared" si="29"/>
        <v>258</v>
      </c>
      <c r="O188" s="197">
        <v>33001</v>
      </c>
      <c r="P188" s="197" t="str">
        <f>IF(O188="","",VLOOKUP(O188,'#材料大全'!A:B,2,FALSE))</f>
        <v>普通进阶箱</v>
      </c>
      <c r="Q188" s="197">
        <v>1</v>
      </c>
      <c r="R188" s="197">
        <v>3</v>
      </c>
      <c r="S188" s="197">
        <v>100</v>
      </c>
      <c r="T188" s="197">
        <v>33002</v>
      </c>
      <c r="U188" s="197" t="str">
        <f>IF(T188="","",VLOOKUP(T188,'#材料大全'!A:B,2,FALSE))</f>
        <v>优秀进阶箱</v>
      </c>
      <c r="V188" s="197">
        <v>1</v>
      </c>
      <c r="W188" s="197">
        <v>1</v>
      </c>
      <c r="X188" s="197">
        <v>15</v>
      </c>
      <c r="Y188" s="197">
        <v>33121</v>
      </c>
      <c r="Z188" s="197" t="str">
        <f>IF(Y188="","",VLOOKUP(Y188,'#材料大全'!A:B,2,FALSE))</f>
        <v>活动素材包</v>
      </c>
      <c r="AA188" s="197">
        <v>1</v>
      </c>
      <c r="AB188" s="197">
        <v>1</v>
      </c>
      <c r="AC188" s="197">
        <v>129</v>
      </c>
      <c r="AD188" s="197">
        <v>28001</v>
      </c>
      <c r="AE188" s="197" t="str">
        <f>IF(AD188="","",VLOOKUP(AD188,'#材料大全'!A:B,2,FALSE))</f>
        <v>副本钥匙</v>
      </c>
      <c r="AF188" s="197">
        <v>1</v>
      </c>
      <c r="AG188" s="197">
        <v>1</v>
      </c>
      <c r="AH188" s="197">
        <v>14</v>
      </c>
      <c r="AK188" s="196"/>
    </row>
    <row r="189" spans="1:37" s="195" customFormat="1">
      <c r="A189" s="146">
        <v>33109</v>
      </c>
      <c r="B189" s="196" t="s">
        <v>1276</v>
      </c>
      <c r="C189" s="197" t="s">
        <v>1878</v>
      </c>
      <c r="D189" s="197">
        <v>2</v>
      </c>
      <c r="E189" s="197"/>
      <c r="F189" s="197" t="s">
        <v>1428</v>
      </c>
      <c r="G189" s="197">
        <v>1</v>
      </c>
      <c r="H189" s="197"/>
      <c r="I189" s="197">
        <v>1</v>
      </c>
      <c r="J189" s="197">
        <v>10</v>
      </c>
      <c r="K189" s="197"/>
      <c r="L189" s="197"/>
      <c r="M189" s="197">
        <f t="shared" si="28"/>
        <v>4</v>
      </c>
      <c r="N189" s="197">
        <f t="shared" si="29"/>
        <v>234</v>
      </c>
      <c r="O189" s="197">
        <v>33002</v>
      </c>
      <c r="P189" s="197" t="str">
        <f>IF(O189="","",VLOOKUP(O189,'#材料大全'!A:B,2,FALSE))</f>
        <v>优秀进阶箱</v>
      </c>
      <c r="Q189" s="197">
        <v>1</v>
      </c>
      <c r="R189" s="197">
        <v>1</v>
      </c>
      <c r="S189" s="197">
        <v>100</v>
      </c>
      <c r="T189" s="197">
        <v>31019</v>
      </c>
      <c r="U189" s="197" t="str">
        <f>IF(T189="","",VLOOKUP(T189,'#材料大全'!A:B,2,FALSE))</f>
        <v>神器雕纹</v>
      </c>
      <c r="V189" s="197">
        <v>1</v>
      </c>
      <c r="W189" s="197">
        <v>1</v>
      </c>
      <c r="X189" s="197">
        <v>3</v>
      </c>
      <c r="Y189" s="197">
        <v>33121</v>
      </c>
      <c r="Z189" s="197" t="str">
        <f>IF(Y189="","",VLOOKUP(Y189,'#材料大全'!A:B,2,FALSE))</f>
        <v>活动素材包</v>
      </c>
      <c r="AA189" s="197">
        <v>1</v>
      </c>
      <c r="AB189" s="197">
        <v>1</v>
      </c>
      <c r="AC189" s="197">
        <v>117</v>
      </c>
      <c r="AD189" s="197">
        <v>28001</v>
      </c>
      <c r="AE189" s="197" t="str">
        <f>IF(AD189="","",VLOOKUP(AD189,'#材料大全'!A:B,2,FALSE))</f>
        <v>副本钥匙</v>
      </c>
      <c r="AF189" s="197">
        <v>1</v>
      </c>
      <c r="AG189" s="197">
        <v>1</v>
      </c>
      <c r="AH189" s="197">
        <v>14</v>
      </c>
    </row>
    <row r="190" spans="1:37" s="195" customFormat="1">
      <c r="A190" s="146">
        <v>33110</v>
      </c>
      <c r="B190" s="196" t="s">
        <v>1277</v>
      </c>
      <c r="C190" s="197" t="s">
        <v>1878</v>
      </c>
      <c r="D190" s="197">
        <v>2</v>
      </c>
      <c r="E190" s="197"/>
      <c r="F190" s="197" t="s">
        <v>1429</v>
      </c>
      <c r="G190" s="197">
        <v>1</v>
      </c>
      <c r="H190" s="197"/>
      <c r="I190" s="197">
        <v>1</v>
      </c>
      <c r="J190" s="197">
        <v>10</v>
      </c>
      <c r="K190" s="197"/>
      <c r="L190" s="197"/>
      <c r="M190" s="197">
        <f t="shared" si="28"/>
        <v>4</v>
      </c>
      <c r="N190" s="197">
        <f t="shared" si="29"/>
        <v>240</v>
      </c>
      <c r="O190" s="197">
        <v>33002</v>
      </c>
      <c r="P190" s="197" t="str">
        <f>IF(O190="","",VLOOKUP(O190,'#材料大全'!A:B,2,FALSE))</f>
        <v>优秀进阶箱</v>
      </c>
      <c r="Q190" s="197">
        <v>1</v>
      </c>
      <c r="R190" s="197">
        <v>1</v>
      </c>
      <c r="S190" s="197">
        <v>100</v>
      </c>
      <c r="T190" s="197">
        <v>34001</v>
      </c>
      <c r="U190" s="197" t="str">
        <f>IF(T190="","",VLOOKUP(T190,'#材料大全'!A:B,2,FALSE))</f>
        <v>史诗英雄碎片包</v>
      </c>
      <c r="V190" s="197">
        <v>1</v>
      </c>
      <c r="W190" s="197">
        <v>1</v>
      </c>
      <c r="X190" s="197">
        <v>6</v>
      </c>
      <c r="Y190" s="197">
        <v>33121</v>
      </c>
      <c r="Z190" s="197" t="str">
        <f>IF(Y190="","",VLOOKUP(Y190,'#材料大全'!A:B,2,FALSE))</f>
        <v>活动素材包</v>
      </c>
      <c r="AA190" s="197">
        <v>1</v>
      </c>
      <c r="AB190" s="197">
        <v>1</v>
      </c>
      <c r="AC190" s="197">
        <v>120</v>
      </c>
      <c r="AD190" s="197">
        <v>28001</v>
      </c>
      <c r="AE190" s="197" t="str">
        <f>IF(AD190="","",VLOOKUP(AD190,'#材料大全'!A:B,2,FALSE))</f>
        <v>副本钥匙</v>
      </c>
      <c r="AF190" s="197">
        <v>1</v>
      </c>
      <c r="AG190" s="197">
        <v>1</v>
      </c>
      <c r="AH190" s="197">
        <v>14</v>
      </c>
    </row>
    <row r="191" spans="1:37" s="195" customFormat="1">
      <c r="A191" s="146">
        <v>33111</v>
      </c>
      <c r="B191" s="196" t="s">
        <v>1278</v>
      </c>
      <c r="C191" s="197" t="s">
        <v>1878</v>
      </c>
      <c r="D191" s="197">
        <v>2</v>
      </c>
      <c r="E191" s="197"/>
      <c r="F191" s="197" t="s">
        <v>1936</v>
      </c>
      <c r="G191" s="197">
        <v>1</v>
      </c>
      <c r="H191" s="197"/>
      <c r="I191" s="197">
        <v>1</v>
      </c>
      <c r="J191" s="197">
        <v>10</v>
      </c>
      <c r="K191" s="197"/>
      <c r="L191" s="197"/>
      <c r="M191" s="197">
        <f t="shared" si="28"/>
        <v>4</v>
      </c>
      <c r="N191" s="197">
        <f t="shared" si="29"/>
        <v>258</v>
      </c>
      <c r="O191" s="197">
        <v>33002</v>
      </c>
      <c r="P191" s="197" t="str">
        <f>IF(O191="","",VLOOKUP(O191,'#材料大全'!A:B,2,FALSE))</f>
        <v>优秀进阶箱</v>
      </c>
      <c r="Q191" s="197">
        <v>1</v>
      </c>
      <c r="R191" s="197">
        <v>2</v>
      </c>
      <c r="S191" s="197">
        <v>100</v>
      </c>
      <c r="T191" s="197">
        <v>33003</v>
      </c>
      <c r="U191" s="197" t="str">
        <f>IF(T191="","",VLOOKUP(T191,'#材料大全'!A:B,2,FALSE))</f>
        <v>精良进阶箱</v>
      </c>
      <c r="V191" s="197">
        <v>1</v>
      </c>
      <c r="W191" s="197">
        <v>1</v>
      </c>
      <c r="X191" s="197">
        <v>15</v>
      </c>
      <c r="Y191" s="197">
        <v>33121</v>
      </c>
      <c r="Z191" s="197" t="str">
        <f>IF(Y191="","",VLOOKUP(Y191,'#材料大全'!A:B,2,FALSE))</f>
        <v>活动素材包</v>
      </c>
      <c r="AA191" s="197">
        <v>1</v>
      </c>
      <c r="AB191" s="197">
        <v>1</v>
      </c>
      <c r="AC191" s="197">
        <v>129</v>
      </c>
      <c r="AD191" s="197">
        <v>28001</v>
      </c>
      <c r="AE191" s="197" t="str">
        <f>IF(AD191="","",VLOOKUP(AD191,'#材料大全'!A:B,2,FALSE))</f>
        <v>副本钥匙</v>
      </c>
      <c r="AF191" s="197">
        <v>1</v>
      </c>
      <c r="AG191" s="197">
        <v>1</v>
      </c>
      <c r="AH191" s="197">
        <v>14</v>
      </c>
    </row>
    <row r="192" spans="1:37" s="195" customFormat="1">
      <c r="A192" s="146">
        <v>33112</v>
      </c>
      <c r="B192" s="196" t="s">
        <v>1279</v>
      </c>
      <c r="C192" s="197" t="s">
        <v>1878</v>
      </c>
      <c r="D192" s="197">
        <v>3</v>
      </c>
      <c r="E192" s="197"/>
      <c r="F192" s="197" t="s">
        <v>1937</v>
      </c>
      <c r="G192" s="197">
        <v>1</v>
      </c>
      <c r="H192" s="197"/>
      <c r="I192" s="197">
        <v>1</v>
      </c>
      <c r="J192" s="197">
        <v>10</v>
      </c>
      <c r="K192" s="197"/>
      <c r="L192" s="197"/>
      <c r="M192" s="197">
        <f t="shared" si="28"/>
        <v>4</v>
      </c>
      <c r="N192" s="197">
        <f t="shared" si="29"/>
        <v>248</v>
      </c>
      <c r="O192" s="197">
        <v>33003</v>
      </c>
      <c r="P192" s="197" t="str">
        <f>IF(O192="","",VLOOKUP(O192,'#材料大全'!A:B,2,FALSE))</f>
        <v>精良进阶箱</v>
      </c>
      <c r="Q192" s="197">
        <v>1</v>
      </c>
      <c r="R192" s="197">
        <v>1</v>
      </c>
      <c r="S192" s="197">
        <v>100</v>
      </c>
      <c r="T192" s="197">
        <v>31004</v>
      </c>
      <c r="U192" s="197" t="str">
        <f>IF(T192="","",VLOOKUP(T192,'#材料大全'!A:B,2,FALSE))</f>
        <v>超级经验药水</v>
      </c>
      <c r="V192" s="197">
        <v>1</v>
      </c>
      <c r="W192" s="197">
        <v>1</v>
      </c>
      <c r="X192" s="197">
        <v>10</v>
      </c>
      <c r="Y192" s="197">
        <v>33121</v>
      </c>
      <c r="Z192" s="197" t="str">
        <f>IF(Y192="","",VLOOKUP(Y192,'#材料大全'!A:B,2,FALSE))</f>
        <v>活动素材包</v>
      </c>
      <c r="AA192" s="197">
        <v>1</v>
      </c>
      <c r="AB192" s="197">
        <v>1</v>
      </c>
      <c r="AC192" s="197">
        <v>124</v>
      </c>
      <c r="AD192" s="197">
        <v>28001</v>
      </c>
      <c r="AE192" s="197" t="str">
        <f>IF(AD192="","",VLOOKUP(AD192,'#材料大全'!A:B,2,FALSE))</f>
        <v>副本钥匙</v>
      </c>
      <c r="AF192" s="197">
        <v>1</v>
      </c>
      <c r="AG192" s="197">
        <v>1</v>
      </c>
      <c r="AH192" s="197">
        <v>14</v>
      </c>
    </row>
    <row r="193" spans="1:34" s="195" customFormat="1">
      <c r="A193" s="146">
        <v>33113</v>
      </c>
      <c r="B193" s="196" t="s">
        <v>1280</v>
      </c>
      <c r="C193" s="197" t="s">
        <v>1878</v>
      </c>
      <c r="D193" s="197">
        <v>3</v>
      </c>
      <c r="E193" s="197"/>
      <c r="F193" s="197" t="s">
        <v>1938</v>
      </c>
      <c r="G193" s="197">
        <v>1</v>
      </c>
      <c r="H193" s="197"/>
      <c r="I193" s="197">
        <v>1</v>
      </c>
      <c r="J193" s="197">
        <v>10</v>
      </c>
      <c r="K193" s="197"/>
      <c r="L193" s="197"/>
      <c r="M193" s="197">
        <f t="shared" si="28"/>
        <v>4</v>
      </c>
      <c r="N193" s="197">
        <f t="shared" si="29"/>
        <v>234</v>
      </c>
      <c r="O193" s="197">
        <v>33003</v>
      </c>
      <c r="P193" s="197" t="str">
        <f>IF(O193="","",VLOOKUP(O193,'#材料大全'!A:B,2,FALSE))</f>
        <v>精良进阶箱</v>
      </c>
      <c r="Q193" s="197">
        <v>1</v>
      </c>
      <c r="R193" s="197">
        <v>1</v>
      </c>
      <c r="S193" s="197">
        <v>100</v>
      </c>
      <c r="T193" s="197">
        <v>34002</v>
      </c>
      <c r="U193" s="197" t="str">
        <f>IF(T193="","",VLOOKUP(T193,'#材料大全'!A:B,2,FALSE))</f>
        <v>传说英雄碎片包</v>
      </c>
      <c r="V193" s="197">
        <v>1</v>
      </c>
      <c r="W193" s="197">
        <v>1</v>
      </c>
      <c r="X193" s="197">
        <v>2</v>
      </c>
      <c r="Y193" s="197">
        <v>33121</v>
      </c>
      <c r="Z193" s="197" t="str">
        <f>IF(Y193="","",VLOOKUP(Y193,'#材料大全'!A:B,2,FALSE))</f>
        <v>活动素材包</v>
      </c>
      <c r="AA193" s="197">
        <v>1</v>
      </c>
      <c r="AB193" s="197">
        <v>1</v>
      </c>
      <c r="AC193" s="197">
        <v>118</v>
      </c>
      <c r="AD193" s="197">
        <v>28001</v>
      </c>
      <c r="AE193" s="197" t="str">
        <f>IF(AD193="","",VLOOKUP(AD193,'#材料大全'!A:B,2,FALSE))</f>
        <v>副本钥匙</v>
      </c>
      <c r="AF193" s="197">
        <v>1</v>
      </c>
      <c r="AG193" s="197">
        <v>1</v>
      </c>
      <c r="AH193" s="197">
        <v>14</v>
      </c>
    </row>
    <row r="194" spans="1:34" s="195" customFormat="1">
      <c r="A194" s="146">
        <v>33114</v>
      </c>
      <c r="B194" s="196" t="s">
        <v>1281</v>
      </c>
      <c r="C194" s="197" t="s">
        <v>1878</v>
      </c>
      <c r="D194" s="197">
        <v>3</v>
      </c>
      <c r="E194" s="197"/>
      <c r="F194" s="197" t="s">
        <v>1939</v>
      </c>
      <c r="G194" s="197">
        <v>1</v>
      </c>
      <c r="H194" s="197"/>
      <c r="I194" s="197">
        <v>1</v>
      </c>
      <c r="J194" s="197">
        <v>10</v>
      </c>
      <c r="K194" s="197"/>
      <c r="L194" s="197"/>
      <c r="M194" s="197">
        <f t="shared" si="28"/>
        <v>4</v>
      </c>
      <c r="N194" s="197">
        <f t="shared" si="29"/>
        <v>258</v>
      </c>
      <c r="O194" s="197">
        <v>33003</v>
      </c>
      <c r="P194" s="197" t="str">
        <f>IF(O194="","",VLOOKUP(O194,'#材料大全'!A:B,2,FALSE))</f>
        <v>精良进阶箱</v>
      </c>
      <c r="Q194" s="197">
        <v>1</v>
      </c>
      <c r="R194" s="197">
        <v>3</v>
      </c>
      <c r="S194" s="197">
        <v>100</v>
      </c>
      <c r="T194" s="197">
        <v>33004</v>
      </c>
      <c r="U194" s="197" t="str">
        <f>IF(T194="","",VLOOKUP(T194,'#材料大全'!A:B,2,FALSE))</f>
        <v>史诗进阶箱</v>
      </c>
      <c r="V194" s="197">
        <v>1</v>
      </c>
      <c r="W194" s="197">
        <v>1</v>
      </c>
      <c r="X194" s="197">
        <v>15</v>
      </c>
      <c r="Y194" s="197">
        <v>33121</v>
      </c>
      <c r="Z194" s="197" t="str">
        <f>IF(Y194="","",VLOOKUP(Y194,'#材料大全'!A:B,2,FALSE))</f>
        <v>活动素材包</v>
      </c>
      <c r="AA194" s="197">
        <v>1</v>
      </c>
      <c r="AB194" s="197">
        <v>1</v>
      </c>
      <c r="AC194" s="197">
        <v>129</v>
      </c>
      <c r="AD194" s="197">
        <v>28001</v>
      </c>
      <c r="AE194" s="197" t="str">
        <f>IF(AD194="","",VLOOKUP(AD194,'#材料大全'!A:B,2,FALSE))</f>
        <v>副本钥匙</v>
      </c>
      <c r="AF194" s="197">
        <v>1</v>
      </c>
      <c r="AG194" s="197">
        <v>1</v>
      </c>
      <c r="AH194" s="197">
        <v>14</v>
      </c>
    </row>
    <row r="195" spans="1:34" s="195" customFormat="1">
      <c r="A195" s="146">
        <v>33115</v>
      </c>
      <c r="B195" s="196" t="s">
        <v>1401</v>
      </c>
      <c r="C195" s="197" t="s">
        <v>1878</v>
      </c>
      <c r="D195" s="197">
        <v>4</v>
      </c>
      <c r="E195" s="197"/>
      <c r="F195" s="197" t="s">
        <v>1940</v>
      </c>
      <c r="G195" s="197">
        <v>1</v>
      </c>
      <c r="H195" s="197"/>
      <c r="I195" s="197">
        <v>1</v>
      </c>
      <c r="J195" s="197">
        <v>10</v>
      </c>
      <c r="K195" s="197"/>
      <c r="L195" s="197"/>
      <c r="M195" s="197">
        <f t="shared" si="28"/>
        <v>4</v>
      </c>
      <c r="N195" s="197">
        <f t="shared" si="29"/>
        <v>242</v>
      </c>
      <c r="O195" s="197">
        <v>33004</v>
      </c>
      <c r="P195" s="197" t="str">
        <f>IF(O195="","",VLOOKUP(O195,'#材料大全'!A:B,2,FALSE))</f>
        <v>史诗进阶箱</v>
      </c>
      <c r="Q195" s="197">
        <v>1</v>
      </c>
      <c r="R195" s="197">
        <v>1</v>
      </c>
      <c r="S195" s="197">
        <v>100</v>
      </c>
      <c r="T195" s="197">
        <v>31020</v>
      </c>
      <c r="U195" s="197" t="str">
        <f>IF(T195="","",VLOOKUP(T195,'#材料大全'!A:B,2,FALSE))</f>
        <v>神器符印</v>
      </c>
      <c r="V195" s="197">
        <v>1</v>
      </c>
      <c r="W195" s="197">
        <v>1</v>
      </c>
      <c r="X195" s="197">
        <v>3</v>
      </c>
      <c r="Y195" s="197">
        <v>33121</v>
      </c>
      <c r="Z195" s="197" t="str">
        <f>IF(Y195="","",VLOOKUP(Y195,'#材料大全'!A:B,2,FALSE))</f>
        <v>活动素材包</v>
      </c>
      <c r="AA195" s="197">
        <v>1</v>
      </c>
      <c r="AB195" s="197">
        <v>1</v>
      </c>
      <c r="AC195" s="197">
        <v>125</v>
      </c>
      <c r="AD195" s="197">
        <v>28001</v>
      </c>
      <c r="AE195" s="197" t="str">
        <f>IF(AD195="","",VLOOKUP(AD195,'#材料大全'!A:B,2,FALSE))</f>
        <v>副本钥匙</v>
      </c>
      <c r="AF195" s="197">
        <v>1</v>
      </c>
      <c r="AG195" s="197">
        <v>1</v>
      </c>
      <c r="AH195" s="197">
        <v>14</v>
      </c>
    </row>
    <row r="196" spans="1:34" s="195" customFormat="1">
      <c r="A196" s="146">
        <v>33116</v>
      </c>
      <c r="B196" s="196" t="s">
        <v>1402</v>
      </c>
      <c r="C196" s="197" t="s">
        <v>1878</v>
      </c>
      <c r="D196" s="197">
        <v>4</v>
      </c>
      <c r="E196" s="197"/>
      <c r="F196" s="197" t="s">
        <v>1941</v>
      </c>
      <c r="G196" s="197">
        <v>1</v>
      </c>
      <c r="H196" s="197"/>
      <c r="I196" s="197">
        <v>1</v>
      </c>
      <c r="J196" s="197">
        <v>10</v>
      </c>
      <c r="K196" s="197"/>
      <c r="L196" s="197"/>
      <c r="M196" s="197">
        <f t="shared" si="28"/>
        <v>4</v>
      </c>
      <c r="N196" s="197">
        <f t="shared" si="29"/>
        <v>234</v>
      </c>
      <c r="O196" s="197">
        <v>33004</v>
      </c>
      <c r="P196" s="197" t="str">
        <f>IF(O196="","",VLOOKUP(O196,'#材料大全'!A:B,2,FALSE))</f>
        <v>史诗进阶箱</v>
      </c>
      <c r="Q196" s="197">
        <v>1</v>
      </c>
      <c r="R196" s="197">
        <v>1</v>
      </c>
      <c r="S196" s="197">
        <v>100</v>
      </c>
      <c r="T196" s="197">
        <v>34002</v>
      </c>
      <c r="U196" s="197" t="str">
        <f>IF(T196="","",VLOOKUP(T196,'#材料大全'!A:B,2,FALSE))</f>
        <v>传说英雄碎片包</v>
      </c>
      <c r="V196" s="197">
        <v>1</v>
      </c>
      <c r="W196" s="197">
        <v>1</v>
      </c>
      <c r="X196" s="197">
        <v>3</v>
      </c>
      <c r="Y196" s="197">
        <v>33121</v>
      </c>
      <c r="Z196" s="197" t="str">
        <f>IF(Y196="","",VLOOKUP(Y196,'#材料大全'!A:B,2,FALSE))</f>
        <v>活动素材包</v>
      </c>
      <c r="AA196" s="197">
        <v>1</v>
      </c>
      <c r="AB196" s="197">
        <v>1</v>
      </c>
      <c r="AC196" s="197">
        <v>117</v>
      </c>
      <c r="AD196" s="197">
        <v>28001</v>
      </c>
      <c r="AE196" s="197" t="str">
        <f>IF(AD196="","",VLOOKUP(AD196,'#材料大全'!A:B,2,FALSE))</f>
        <v>副本钥匙</v>
      </c>
      <c r="AF196" s="197">
        <v>1</v>
      </c>
      <c r="AG196" s="197">
        <v>1</v>
      </c>
      <c r="AH196" s="197">
        <v>14</v>
      </c>
    </row>
    <row r="197" spans="1:34" s="195" customFormat="1">
      <c r="A197" s="146">
        <v>33117</v>
      </c>
      <c r="B197" s="196" t="s">
        <v>1403</v>
      </c>
      <c r="C197" s="197" t="s">
        <v>1878</v>
      </c>
      <c r="D197" s="197">
        <v>4</v>
      </c>
      <c r="E197" s="197"/>
      <c r="F197" s="197" t="s">
        <v>1942</v>
      </c>
      <c r="G197" s="197">
        <v>1</v>
      </c>
      <c r="H197" s="197"/>
      <c r="I197" s="197">
        <v>1</v>
      </c>
      <c r="J197" s="197">
        <v>10</v>
      </c>
      <c r="K197" s="197"/>
      <c r="L197" s="197"/>
      <c r="M197" s="197">
        <f t="shared" si="28"/>
        <v>4</v>
      </c>
      <c r="N197" s="197">
        <f t="shared" ref="N197:N214" si="36">SUM(S197+X197+AC197+AH197)</f>
        <v>258</v>
      </c>
      <c r="O197" s="197">
        <v>33004</v>
      </c>
      <c r="P197" s="197" t="str">
        <f>IF(O197="","",VLOOKUP(O197,'#材料大全'!A:B,2,FALSE))</f>
        <v>史诗进阶箱</v>
      </c>
      <c r="Q197" s="197">
        <v>1</v>
      </c>
      <c r="R197" s="197">
        <v>2</v>
      </c>
      <c r="S197" s="197">
        <v>100</v>
      </c>
      <c r="T197" s="197">
        <v>33005</v>
      </c>
      <c r="U197" s="197" t="str">
        <f>IF(T197="","",VLOOKUP(T197,'#材料大全'!A:B,2,FALSE))</f>
        <v>传说进阶箱</v>
      </c>
      <c r="V197" s="197">
        <v>1</v>
      </c>
      <c r="W197" s="197">
        <v>1</v>
      </c>
      <c r="X197" s="197">
        <v>10</v>
      </c>
      <c r="Y197" s="197">
        <v>33121</v>
      </c>
      <c r="Z197" s="197" t="str">
        <f>IF(Y197="","",VLOOKUP(Y197,'#材料大全'!A:B,2,FALSE))</f>
        <v>活动素材包</v>
      </c>
      <c r="AA197" s="197">
        <v>1</v>
      </c>
      <c r="AB197" s="197">
        <v>1</v>
      </c>
      <c r="AC197" s="197">
        <v>134</v>
      </c>
      <c r="AD197" s="197">
        <v>28001</v>
      </c>
      <c r="AE197" s="197" t="str">
        <f>IF(AD197="","",VLOOKUP(AD197,'#材料大全'!A:B,2,FALSE))</f>
        <v>副本钥匙</v>
      </c>
      <c r="AF197" s="197">
        <v>1</v>
      </c>
      <c r="AG197" s="197">
        <v>1</v>
      </c>
      <c r="AH197" s="197">
        <v>14</v>
      </c>
    </row>
    <row r="198" spans="1:34" s="195" customFormat="1">
      <c r="A198" s="146">
        <v>33118</v>
      </c>
      <c r="B198" s="196" t="s">
        <v>1282</v>
      </c>
      <c r="C198" s="197" t="s">
        <v>1878</v>
      </c>
      <c r="D198" s="197">
        <v>5</v>
      </c>
      <c r="E198" s="197"/>
      <c r="F198" s="197" t="s">
        <v>1943</v>
      </c>
      <c r="G198" s="197">
        <v>1</v>
      </c>
      <c r="H198" s="197"/>
      <c r="I198" s="197">
        <v>1</v>
      </c>
      <c r="J198" s="197">
        <v>10</v>
      </c>
      <c r="K198" s="197"/>
      <c r="L198" s="197"/>
      <c r="M198" s="197">
        <f t="shared" si="28"/>
        <v>4</v>
      </c>
      <c r="N198" s="197">
        <f t="shared" si="36"/>
        <v>242</v>
      </c>
      <c r="O198" s="197">
        <v>33005</v>
      </c>
      <c r="P198" s="197" t="str">
        <f>IF(O198="","",VLOOKUP(O198,'#材料大全'!A:B,2,FALSE))</f>
        <v>传说进阶箱</v>
      </c>
      <c r="Q198" s="197">
        <v>1</v>
      </c>
      <c r="R198" s="197">
        <v>1</v>
      </c>
      <c r="S198" s="197">
        <v>100</v>
      </c>
      <c r="T198" s="197">
        <v>31021</v>
      </c>
      <c r="U198" s="197" t="str">
        <f>IF(T198="","",VLOOKUP(T198,'#材料大全'!A:B,2,FALSE))</f>
        <v>神器印记</v>
      </c>
      <c r="V198" s="197">
        <v>1</v>
      </c>
      <c r="W198" s="197">
        <v>1</v>
      </c>
      <c r="X198" s="197">
        <v>3</v>
      </c>
      <c r="Y198" s="197">
        <v>33121</v>
      </c>
      <c r="Z198" s="197" t="str">
        <f>IF(Y198="","",VLOOKUP(Y198,'#材料大全'!A:B,2,FALSE))</f>
        <v>活动素材包</v>
      </c>
      <c r="AA198" s="197">
        <v>1</v>
      </c>
      <c r="AB198" s="197">
        <v>1</v>
      </c>
      <c r="AC198" s="197">
        <v>125</v>
      </c>
      <c r="AD198" s="197">
        <v>28001</v>
      </c>
      <c r="AE198" s="197" t="str">
        <f>IF(AD198="","",VLOOKUP(AD198,'#材料大全'!A:B,2,FALSE))</f>
        <v>副本钥匙</v>
      </c>
      <c r="AF198" s="197">
        <v>1</v>
      </c>
      <c r="AG198" s="197">
        <v>1</v>
      </c>
      <c r="AH198" s="197">
        <v>14</v>
      </c>
    </row>
    <row r="199" spans="1:34" s="195" customFormat="1">
      <c r="A199" s="146">
        <v>33119</v>
      </c>
      <c r="B199" s="196" t="s">
        <v>1283</v>
      </c>
      <c r="C199" s="197" t="s">
        <v>1878</v>
      </c>
      <c r="D199" s="197">
        <v>5</v>
      </c>
      <c r="E199" s="197"/>
      <c r="F199" s="197" t="s">
        <v>1943</v>
      </c>
      <c r="G199" s="197">
        <v>1</v>
      </c>
      <c r="H199" s="197"/>
      <c r="I199" s="197">
        <v>1</v>
      </c>
      <c r="J199" s="197">
        <v>10</v>
      </c>
      <c r="K199" s="197"/>
      <c r="L199" s="197"/>
      <c r="M199" s="197">
        <f t="shared" si="28"/>
        <v>4</v>
      </c>
      <c r="N199" s="197">
        <f t="shared" si="36"/>
        <v>238</v>
      </c>
      <c r="O199" s="197">
        <v>33005</v>
      </c>
      <c r="P199" s="197" t="str">
        <f>IF(O199="","",VLOOKUP(O199,'#材料大全'!A:B,2,FALSE))</f>
        <v>传说进阶箱</v>
      </c>
      <c r="Q199" s="197">
        <v>1</v>
      </c>
      <c r="R199" s="197">
        <v>1</v>
      </c>
      <c r="S199" s="197">
        <v>100</v>
      </c>
      <c r="T199" s="197">
        <v>34002</v>
      </c>
      <c r="U199" s="197" t="str">
        <f>IF(T199="","",VLOOKUP(T199,'#材料大全'!A:B,2,FALSE))</f>
        <v>传说英雄碎片包</v>
      </c>
      <c r="V199" s="197">
        <v>1</v>
      </c>
      <c r="W199" s="197">
        <v>1</v>
      </c>
      <c r="X199" s="197">
        <v>5</v>
      </c>
      <c r="Y199" s="197">
        <v>33121</v>
      </c>
      <c r="Z199" s="197" t="str">
        <f>IF(Y199="","",VLOOKUP(Y199,'#材料大全'!A:B,2,FALSE))</f>
        <v>活动素材包</v>
      </c>
      <c r="AA199" s="197">
        <v>1</v>
      </c>
      <c r="AB199" s="197">
        <v>1</v>
      </c>
      <c r="AC199" s="197">
        <v>119</v>
      </c>
      <c r="AD199" s="197">
        <v>28001</v>
      </c>
      <c r="AE199" s="197" t="str">
        <f>IF(AD199="","",VLOOKUP(AD199,'#材料大全'!A:B,2,FALSE))</f>
        <v>副本钥匙</v>
      </c>
      <c r="AF199" s="197">
        <v>1</v>
      </c>
      <c r="AG199" s="197">
        <v>1</v>
      </c>
      <c r="AH199" s="197">
        <v>14</v>
      </c>
    </row>
    <row r="200" spans="1:34" s="195" customFormat="1">
      <c r="A200" s="146">
        <v>33120</v>
      </c>
      <c r="B200" s="196" t="s">
        <v>1284</v>
      </c>
      <c r="C200" s="197" t="s">
        <v>1878</v>
      </c>
      <c r="D200" s="197">
        <v>5</v>
      </c>
      <c r="E200" s="197"/>
      <c r="F200" s="197" t="s">
        <v>1944</v>
      </c>
      <c r="G200" s="197">
        <v>1</v>
      </c>
      <c r="H200" s="197"/>
      <c r="I200" s="197">
        <v>1</v>
      </c>
      <c r="J200" s="197">
        <v>10</v>
      </c>
      <c r="K200" s="197"/>
      <c r="L200" s="197"/>
      <c r="M200" s="197">
        <f t="shared" si="28"/>
        <v>4</v>
      </c>
      <c r="N200" s="197">
        <f t="shared" si="36"/>
        <v>246</v>
      </c>
      <c r="O200" s="197">
        <v>33005</v>
      </c>
      <c r="P200" s="197" t="str">
        <f>IF(O200="","",VLOOKUP(O200,'#材料大全'!A:B,2,FALSE))</f>
        <v>传说进阶箱</v>
      </c>
      <c r="Q200" s="197">
        <v>1</v>
      </c>
      <c r="R200" s="197">
        <v>2</v>
      </c>
      <c r="S200" s="197">
        <v>100</v>
      </c>
      <c r="T200" s="197">
        <v>31022</v>
      </c>
      <c r="U200" s="197" t="str">
        <f>IF(T200="","",VLOOKUP(T200,'#材料大全'!A:B,2,FALSE))</f>
        <v>神器精华</v>
      </c>
      <c r="V200" s="197">
        <v>1</v>
      </c>
      <c r="W200" s="197">
        <v>1</v>
      </c>
      <c r="X200" s="197">
        <v>3</v>
      </c>
      <c r="Y200" s="197">
        <v>33121</v>
      </c>
      <c r="Z200" s="197" t="str">
        <f>IF(Y200="","",VLOOKUP(Y200,'#材料大全'!A:B,2,FALSE))</f>
        <v>活动素材包</v>
      </c>
      <c r="AA200" s="197">
        <v>1</v>
      </c>
      <c r="AB200" s="197">
        <v>1</v>
      </c>
      <c r="AC200" s="197">
        <v>129</v>
      </c>
      <c r="AD200" s="197">
        <v>28001</v>
      </c>
      <c r="AE200" s="197" t="str">
        <f>IF(AD200="","",VLOOKUP(AD200,'#材料大全'!A:B,2,FALSE))</f>
        <v>副本钥匙</v>
      </c>
      <c r="AF200" s="197">
        <v>1</v>
      </c>
      <c r="AG200" s="197">
        <v>1</v>
      </c>
      <c r="AH200" s="197">
        <v>14</v>
      </c>
    </row>
    <row r="201" spans="1:34">
      <c r="A201" s="192">
        <v>33121</v>
      </c>
      <c r="B201" s="150" t="s">
        <v>1420</v>
      </c>
      <c r="C201" s="144" t="s">
        <v>1878</v>
      </c>
      <c r="D201" s="144">
        <v>3</v>
      </c>
      <c r="F201" s="144" t="s">
        <v>4512</v>
      </c>
      <c r="G201" s="144">
        <v>1</v>
      </c>
      <c r="I201" s="144">
        <v>1</v>
      </c>
      <c r="J201" s="144">
        <v>1</v>
      </c>
      <c r="M201" s="144">
        <f t="shared" si="28"/>
        <v>3</v>
      </c>
      <c r="N201" s="144">
        <f t="shared" si="36"/>
        <v>160</v>
      </c>
      <c r="O201" s="155">
        <v>1000</v>
      </c>
      <c r="P201" s="144" t="str">
        <f>IF(O201="","",VLOOKUP(O201,'#材料大全'!A:B,2,FALSE))</f>
        <v>经验</v>
      </c>
      <c r="Q201" s="144">
        <v>1</v>
      </c>
      <c r="R201" s="144">
        <v>1</v>
      </c>
      <c r="S201" s="144">
        <v>100</v>
      </c>
      <c r="T201" s="144">
        <v>1000</v>
      </c>
      <c r="U201" s="144" t="str">
        <f>IF(T201="","",VLOOKUP(T201,'#材料大全'!A:B,2,FALSE))</f>
        <v>经验</v>
      </c>
      <c r="V201" s="144">
        <v>1</v>
      </c>
      <c r="W201" s="144">
        <v>3</v>
      </c>
      <c r="X201" s="144">
        <v>30</v>
      </c>
      <c r="Y201" s="144">
        <v>1000</v>
      </c>
      <c r="Z201" s="144" t="str">
        <f>IF(Y201="","",VLOOKUP(Y201,'#材料大全'!A:B,2,FALSE))</f>
        <v>经验</v>
      </c>
      <c r="AA201" s="144">
        <v>1</v>
      </c>
      <c r="AB201" s="144">
        <v>1000</v>
      </c>
      <c r="AC201" s="144">
        <v>30</v>
      </c>
      <c r="AE201" s="144" t="str">
        <f>IF(AD201="","",VLOOKUP(AD201,'#材料大全'!A:B,2,FALSE))</f>
        <v/>
      </c>
    </row>
    <row r="202" spans="1:34">
      <c r="A202" s="160">
        <v>33201</v>
      </c>
      <c r="B202" s="143" t="s">
        <v>1950</v>
      </c>
      <c r="C202" s="144" t="s">
        <v>1903</v>
      </c>
      <c r="D202" s="144">
        <v>5</v>
      </c>
      <c r="F202" s="144" t="s">
        <v>125</v>
      </c>
      <c r="G202" s="144">
        <v>1</v>
      </c>
      <c r="I202" s="144">
        <v>0</v>
      </c>
      <c r="J202" s="144">
        <v>0</v>
      </c>
      <c r="M202" s="144">
        <f t="shared" ref="M202:M213" si="37">IF(O202="",0,1)+IF(T202="",0,1)+IF(Y202="",0,1)+IF(AD202="",0,1)</f>
        <v>3</v>
      </c>
      <c r="N202" s="144">
        <f t="shared" si="36"/>
        <v>10</v>
      </c>
      <c r="O202" s="144">
        <v>33202</v>
      </c>
      <c r="P202" s="144" t="str">
        <f>IF(O202="","",VLOOKUP(O202,'#材料大全'!A:B,2,FALSE))</f>
        <v>深渊A</v>
      </c>
      <c r="Q202" s="144">
        <v>1</v>
      </c>
      <c r="R202" s="144">
        <v>1</v>
      </c>
      <c r="S202" s="161">
        <f t="shared" ref="S202:S215" si="38">IF(O202="","",VLOOKUP(O202,$A:$N,13,FALSE))</f>
        <v>4</v>
      </c>
      <c r="T202" s="144">
        <v>33203</v>
      </c>
      <c r="U202" s="144" t="str">
        <f>IF(T202="","",VLOOKUP(T202,'#材料大全'!A:B,2,FALSE))</f>
        <v>深渊B</v>
      </c>
      <c r="V202" s="144">
        <v>1</v>
      </c>
      <c r="W202" s="144">
        <v>1</v>
      </c>
      <c r="X202" s="161">
        <f t="shared" ref="X202:X215" si="39">IF(T202="","",VLOOKUP(T202,$A:$N,13,FALSE))</f>
        <v>3</v>
      </c>
      <c r="Y202" s="144">
        <v>33204</v>
      </c>
      <c r="Z202" s="144" t="str">
        <f>IF(Y202="","",VLOOKUP(Y202,'#材料大全'!A:B,2,FALSE))</f>
        <v>深渊C</v>
      </c>
      <c r="AA202" s="144">
        <v>1</v>
      </c>
      <c r="AB202" s="144">
        <v>1</v>
      </c>
      <c r="AC202" s="161">
        <f t="shared" ref="AC202:AC215" si="40">IF(Y202="","",VLOOKUP(Y202,$A:$N,13,FALSE))</f>
        <v>3</v>
      </c>
      <c r="AD202" s="161"/>
      <c r="AF202" s="161"/>
      <c r="AG202" s="161"/>
      <c r="AH202" s="161"/>
    </row>
    <row r="203" spans="1:34">
      <c r="A203" s="160">
        <v>33202</v>
      </c>
      <c r="B203" s="143" t="s">
        <v>4030</v>
      </c>
      <c r="C203" s="144" t="s">
        <v>1903</v>
      </c>
      <c r="D203" s="144">
        <v>5</v>
      </c>
      <c r="F203" s="144" t="s">
        <v>125</v>
      </c>
      <c r="G203" s="144">
        <v>1</v>
      </c>
      <c r="I203" s="144">
        <v>0</v>
      </c>
      <c r="J203" s="144">
        <v>0</v>
      </c>
      <c r="M203" s="144">
        <f t="shared" si="37"/>
        <v>4</v>
      </c>
      <c r="N203" s="144">
        <f t="shared" si="36"/>
        <v>15</v>
      </c>
      <c r="O203" s="144">
        <v>33205</v>
      </c>
      <c r="P203" s="144" t="str">
        <f>IF(O203="","",VLOOKUP(O203,'#材料大全'!A:B,2,FALSE))</f>
        <v>深渊1</v>
      </c>
      <c r="Q203" s="161">
        <v>1</v>
      </c>
      <c r="R203" s="161">
        <v>1</v>
      </c>
      <c r="S203" s="161">
        <f t="shared" si="38"/>
        <v>4</v>
      </c>
      <c r="T203" s="144">
        <v>33206</v>
      </c>
      <c r="U203" s="144" t="str">
        <f>IF(T203="","",VLOOKUP(T203,'#材料大全'!A:B,2,FALSE))</f>
        <v>深渊2</v>
      </c>
      <c r="V203" s="161">
        <v>1</v>
      </c>
      <c r="W203" s="161">
        <v>1</v>
      </c>
      <c r="X203" s="161">
        <f t="shared" si="39"/>
        <v>4</v>
      </c>
      <c r="Y203" s="144">
        <v>33207</v>
      </c>
      <c r="Z203" s="144" t="str">
        <f>IF(Y203="","",VLOOKUP(Y203,'#材料大全'!A:B,2,FALSE))</f>
        <v>深渊3</v>
      </c>
      <c r="AA203" s="161">
        <v>1</v>
      </c>
      <c r="AB203" s="161">
        <v>1</v>
      </c>
      <c r="AC203" s="161">
        <f t="shared" si="40"/>
        <v>4</v>
      </c>
      <c r="AD203" s="161">
        <v>33214</v>
      </c>
      <c r="AE203" s="144" t="str">
        <f>IF(AD203="","",VLOOKUP(AD203,'#材料大全'!A:B,2,FALSE))</f>
        <v>深渊10</v>
      </c>
      <c r="AF203" s="161">
        <v>1</v>
      </c>
      <c r="AG203" s="161">
        <v>1</v>
      </c>
      <c r="AH203" s="161">
        <f>IF(AD203="","",VLOOKUP(AD203,$A:$N,13,FALSE))</f>
        <v>3</v>
      </c>
    </row>
    <row r="204" spans="1:34">
      <c r="A204" s="160">
        <v>33203</v>
      </c>
      <c r="B204" s="143" t="s">
        <v>4031</v>
      </c>
      <c r="C204" s="144" t="s">
        <v>1903</v>
      </c>
      <c r="D204" s="144">
        <v>5</v>
      </c>
      <c r="F204" s="144" t="s">
        <v>125</v>
      </c>
      <c r="G204" s="144">
        <v>1</v>
      </c>
      <c r="I204" s="144">
        <v>0</v>
      </c>
      <c r="J204" s="144">
        <v>0</v>
      </c>
      <c r="M204" s="144">
        <f t="shared" si="37"/>
        <v>3</v>
      </c>
      <c r="N204" s="144">
        <f t="shared" si="36"/>
        <v>12</v>
      </c>
      <c r="O204" s="144">
        <v>33208</v>
      </c>
      <c r="P204" s="144" t="str">
        <f>IF(O204="","",VLOOKUP(O204,'#材料大全'!A:B,2,FALSE))</f>
        <v>深渊4</v>
      </c>
      <c r="Q204" s="161">
        <v>1</v>
      </c>
      <c r="R204" s="161">
        <v>1</v>
      </c>
      <c r="S204" s="161">
        <f t="shared" si="38"/>
        <v>4</v>
      </c>
      <c r="T204" s="144">
        <v>33209</v>
      </c>
      <c r="U204" s="144" t="str">
        <f>IF(T204="","",VLOOKUP(T204,'#材料大全'!A:B,2,FALSE))</f>
        <v>深渊5</v>
      </c>
      <c r="V204" s="161">
        <v>1</v>
      </c>
      <c r="W204" s="161">
        <v>1</v>
      </c>
      <c r="X204" s="161">
        <f t="shared" si="39"/>
        <v>4</v>
      </c>
      <c r="Y204" s="144">
        <v>33210</v>
      </c>
      <c r="Z204" s="144" t="str">
        <f>IF(Y204="","",VLOOKUP(Y204,'#材料大全'!A:B,2,FALSE))</f>
        <v>深渊6</v>
      </c>
      <c r="AA204" s="161">
        <v>1</v>
      </c>
      <c r="AB204" s="161">
        <v>1</v>
      </c>
      <c r="AC204" s="161">
        <f t="shared" si="40"/>
        <v>4</v>
      </c>
      <c r="AE204" s="144" t="str">
        <f>IF(AD204="","",VLOOKUP(AD204,'#材料大全'!A:B,2,FALSE))</f>
        <v/>
      </c>
      <c r="AF204" s="161"/>
      <c r="AG204" s="161"/>
      <c r="AH204" s="161"/>
    </row>
    <row r="205" spans="1:34">
      <c r="A205" s="160">
        <v>33204</v>
      </c>
      <c r="B205" s="143" t="s">
        <v>4032</v>
      </c>
      <c r="C205" s="144" t="s">
        <v>1903</v>
      </c>
      <c r="D205" s="144">
        <v>5</v>
      </c>
      <c r="F205" s="144" t="s">
        <v>125</v>
      </c>
      <c r="G205" s="144">
        <v>1</v>
      </c>
      <c r="I205" s="144">
        <v>0</v>
      </c>
      <c r="J205" s="144">
        <v>0</v>
      </c>
      <c r="M205" s="144">
        <f t="shared" si="37"/>
        <v>3</v>
      </c>
      <c r="N205" s="144">
        <f t="shared" si="36"/>
        <v>11</v>
      </c>
      <c r="O205" s="161">
        <v>33211</v>
      </c>
      <c r="P205" s="144" t="str">
        <f>IF(O205="","",VLOOKUP(O205,'#材料大全'!A:B,2,FALSE))</f>
        <v>深渊7</v>
      </c>
      <c r="Q205" s="161">
        <v>1</v>
      </c>
      <c r="R205" s="161">
        <v>1</v>
      </c>
      <c r="S205" s="161">
        <f t="shared" si="38"/>
        <v>4</v>
      </c>
      <c r="T205" s="161">
        <v>33212</v>
      </c>
      <c r="U205" s="144" t="str">
        <f>IF(T205="","",VLOOKUP(T205,'#材料大全'!A:B,2,FALSE))</f>
        <v>深渊8</v>
      </c>
      <c r="V205" s="161">
        <v>1</v>
      </c>
      <c r="W205" s="161">
        <v>1</v>
      </c>
      <c r="X205" s="161">
        <f t="shared" si="39"/>
        <v>4</v>
      </c>
      <c r="Y205" s="161">
        <v>33213</v>
      </c>
      <c r="Z205" s="144" t="str">
        <f>IF(Y205="","",VLOOKUP(Y205,'#材料大全'!A:B,2,FALSE))</f>
        <v>深渊9</v>
      </c>
      <c r="AA205" s="161">
        <v>1</v>
      </c>
      <c r="AB205" s="161">
        <v>1</v>
      </c>
      <c r="AC205" s="161">
        <f t="shared" si="40"/>
        <v>3</v>
      </c>
      <c r="AD205" s="161"/>
      <c r="AE205" s="144" t="str">
        <f>IF(AD205="","",VLOOKUP(AD205,'#材料大全'!A:B,2,FALSE))</f>
        <v/>
      </c>
      <c r="AF205" s="161"/>
      <c r="AG205" s="161"/>
      <c r="AH205" s="161"/>
    </row>
    <row r="206" spans="1:34">
      <c r="A206" s="160">
        <v>33205</v>
      </c>
      <c r="B206" s="143" t="s">
        <v>4033</v>
      </c>
      <c r="C206" s="144" t="s">
        <v>1903</v>
      </c>
      <c r="D206" s="144">
        <v>5</v>
      </c>
      <c r="F206" s="144" t="s">
        <v>125</v>
      </c>
      <c r="G206" s="144">
        <v>1</v>
      </c>
      <c r="I206" s="144">
        <v>0</v>
      </c>
      <c r="J206" s="144">
        <v>0</v>
      </c>
      <c r="M206" s="144">
        <f t="shared" si="37"/>
        <v>4</v>
      </c>
      <c r="N206" s="144">
        <f t="shared" si="36"/>
        <v>16</v>
      </c>
      <c r="O206" s="161">
        <v>33301</v>
      </c>
      <c r="P206" s="144" t="str">
        <f>IF(O206="","",VLOOKUP(O206,'#材料大全'!A:B,2,FALSE))</f>
        <v>深渊-武器1</v>
      </c>
      <c r="Q206" s="161">
        <v>1</v>
      </c>
      <c r="R206" s="161">
        <v>1</v>
      </c>
      <c r="S206" s="161">
        <f t="shared" si="38"/>
        <v>4</v>
      </c>
      <c r="T206" s="161">
        <v>33302</v>
      </c>
      <c r="U206" s="144" t="str">
        <f>IF(T206="","",VLOOKUP(T206,'#材料大全'!A:B,2,FALSE))</f>
        <v>深渊-武器2</v>
      </c>
      <c r="V206" s="161">
        <v>1</v>
      </c>
      <c r="W206" s="161">
        <v>1</v>
      </c>
      <c r="X206" s="161">
        <f t="shared" si="39"/>
        <v>4</v>
      </c>
      <c r="Y206" s="161">
        <v>33303</v>
      </c>
      <c r="Z206" s="144" t="str">
        <f>IF(Y206="","",VLOOKUP(Y206,'#材料大全'!A:B,2,FALSE))</f>
        <v>深渊-武器3</v>
      </c>
      <c r="AA206" s="161">
        <v>1</v>
      </c>
      <c r="AB206" s="161">
        <v>1</v>
      </c>
      <c r="AC206" s="161">
        <f t="shared" si="40"/>
        <v>4</v>
      </c>
      <c r="AD206" s="161">
        <v>33304</v>
      </c>
      <c r="AE206" s="144" t="str">
        <f>IF(AD206="","",VLOOKUP(AD206,'#材料大全'!A:B,2,FALSE))</f>
        <v>深渊-武器4</v>
      </c>
      <c r="AF206" s="161">
        <v>1</v>
      </c>
      <c r="AG206" s="161">
        <v>1</v>
      </c>
      <c r="AH206" s="161">
        <f t="shared" ref="AH206:AH213" si="41">IF(AD206="","",VLOOKUP(AD206,$A:$N,13,FALSE))</f>
        <v>4</v>
      </c>
    </row>
    <row r="207" spans="1:34">
      <c r="A207" s="160">
        <v>33206</v>
      </c>
      <c r="B207" s="143" t="s">
        <v>4034</v>
      </c>
      <c r="C207" s="144" t="s">
        <v>1903</v>
      </c>
      <c r="D207" s="144">
        <v>5</v>
      </c>
      <c r="F207" s="144" t="s">
        <v>125</v>
      </c>
      <c r="G207" s="144">
        <v>1</v>
      </c>
      <c r="I207" s="144">
        <v>0</v>
      </c>
      <c r="J207" s="144">
        <v>0</v>
      </c>
      <c r="M207" s="144">
        <f t="shared" si="37"/>
        <v>4</v>
      </c>
      <c r="N207" s="144">
        <f t="shared" si="36"/>
        <v>16</v>
      </c>
      <c r="O207" s="161">
        <v>33305</v>
      </c>
      <c r="P207" s="144" t="str">
        <f>IF(O207="","",VLOOKUP(O207,'#材料大全'!A:B,2,FALSE))</f>
        <v>深渊-武器5</v>
      </c>
      <c r="Q207" s="161">
        <v>1</v>
      </c>
      <c r="R207" s="161">
        <v>1</v>
      </c>
      <c r="S207" s="161">
        <f t="shared" si="38"/>
        <v>4</v>
      </c>
      <c r="T207" s="161">
        <v>33306</v>
      </c>
      <c r="U207" s="144" t="str">
        <f>IF(T207="","",VLOOKUP(T207,'#材料大全'!A:B,2,FALSE))</f>
        <v>深渊-武器6</v>
      </c>
      <c r="V207" s="161">
        <v>1</v>
      </c>
      <c r="W207" s="161">
        <v>1</v>
      </c>
      <c r="X207" s="161">
        <f t="shared" si="39"/>
        <v>4</v>
      </c>
      <c r="Y207" s="161">
        <v>33307</v>
      </c>
      <c r="Z207" s="144" t="str">
        <f>IF(Y207="","",VLOOKUP(Y207,'#材料大全'!A:B,2,FALSE))</f>
        <v>深渊-武器7</v>
      </c>
      <c r="AA207" s="161">
        <v>1</v>
      </c>
      <c r="AB207" s="161">
        <v>1</v>
      </c>
      <c r="AC207" s="161">
        <f t="shared" si="40"/>
        <v>4</v>
      </c>
      <c r="AD207" s="161">
        <v>33308</v>
      </c>
      <c r="AE207" s="144" t="str">
        <f>IF(AD207="","",VLOOKUP(AD207,'#材料大全'!A:B,2,FALSE))</f>
        <v>深渊-武器8</v>
      </c>
      <c r="AF207" s="144">
        <v>1</v>
      </c>
      <c r="AG207" s="144">
        <v>1</v>
      </c>
      <c r="AH207" s="161">
        <f t="shared" si="41"/>
        <v>4</v>
      </c>
    </row>
    <row r="208" spans="1:34">
      <c r="A208" s="160">
        <v>33207</v>
      </c>
      <c r="B208" s="143" t="s">
        <v>4035</v>
      </c>
      <c r="C208" s="144" t="s">
        <v>1903</v>
      </c>
      <c r="D208" s="144">
        <v>5</v>
      </c>
      <c r="F208" s="144" t="s">
        <v>125</v>
      </c>
      <c r="G208" s="144">
        <v>1</v>
      </c>
      <c r="I208" s="144">
        <v>0</v>
      </c>
      <c r="J208" s="144">
        <v>0</v>
      </c>
      <c r="M208" s="144">
        <f t="shared" si="37"/>
        <v>4</v>
      </c>
      <c r="N208" s="144">
        <f t="shared" si="36"/>
        <v>13</v>
      </c>
      <c r="O208" s="161">
        <v>33309</v>
      </c>
      <c r="P208" s="144" t="str">
        <f>IF(O208="","",VLOOKUP(O208,'#材料大全'!A:B,2,FALSE))</f>
        <v>深渊-防具1</v>
      </c>
      <c r="Q208" s="161">
        <v>1</v>
      </c>
      <c r="R208" s="161">
        <v>1</v>
      </c>
      <c r="S208" s="161">
        <f t="shared" si="38"/>
        <v>3</v>
      </c>
      <c r="T208" s="161">
        <v>33310</v>
      </c>
      <c r="U208" s="144" t="str">
        <f>IF(T208="","",VLOOKUP(T208,'#材料大全'!A:B,2,FALSE))</f>
        <v>深渊-防具2</v>
      </c>
      <c r="V208" s="161">
        <v>1</v>
      </c>
      <c r="W208" s="161">
        <v>1</v>
      </c>
      <c r="X208" s="161">
        <f t="shared" si="39"/>
        <v>3</v>
      </c>
      <c r="Y208" s="161">
        <v>33311</v>
      </c>
      <c r="Z208" s="144" t="str">
        <f>IF(Y208="","",VLOOKUP(Y208,'#材料大全'!A:B,2,FALSE))</f>
        <v>深渊-防具3</v>
      </c>
      <c r="AA208" s="161">
        <v>1</v>
      </c>
      <c r="AB208" s="161">
        <v>1</v>
      </c>
      <c r="AC208" s="161">
        <f t="shared" si="40"/>
        <v>3</v>
      </c>
      <c r="AD208" s="161">
        <v>33312</v>
      </c>
      <c r="AE208" s="144" t="str">
        <f>IF(AD208="","",VLOOKUP(AD208,'#材料大全'!A:B,2,FALSE))</f>
        <v>深渊-防具4</v>
      </c>
      <c r="AF208" s="144">
        <v>1</v>
      </c>
      <c r="AG208" s="144">
        <v>1</v>
      </c>
      <c r="AH208" s="161">
        <f t="shared" si="41"/>
        <v>4</v>
      </c>
    </row>
    <row r="209" spans="1:34">
      <c r="A209" s="160">
        <v>33208</v>
      </c>
      <c r="B209" s="143" t="s">
        <v>4036</v>
      </c>
      <c r="C209" s="144" t="s">
        <v>1903</v>
      </c>
      <c r="D209" s="144">
        <v>5</v>
      </c>
      <c r="F209" s="144" t="s">
        <v>125</v>
      </c>
      <c r="G209" s="144">
        <v>1</v>
      </c>
      <c r="I209" s="144">
        <v>0</v>
      </c>
      <c r="J209" s="144">
        <v>0</v>
      </c>
      <c r="M209" s="144">
        <f t="shared" si="37"/>
        <v>4</v>
      </c>
      <c r="N209" s="144">
        <f t="shared" si="36"/>
        <v>16</v>
      </c>
      <c r="O209" s="162">
        <v>33313</v>
      </c>
      <c r="P209" s="144" t="str">
        <f>IF(O209="","",VLOOKUP(O209,'#材料大全'!A:B,2,FALSE))</f>
        <v>深渊-防具5</v>
      </c>
      <c r="Q209" s="161">
        <v>1</v>
      </c>
      <c r="R209" s="161">
        <v>1</v>
      </c>
      <c r="S209" s="161">
        <f t="shared" si="38"/>
        <v>4</v>
      </c>
      <c r="T209" s="162">
        <v>33314</v>
      </c>
      <c r="U209" s="144" t="str">
        <f>IF(T209="","",VLOOKUP(T209,'#材料大全'!A:B,2,FALSE))</f>
        <v>深渊-防具6</v>
      </c>
      <c r="V209" s="161">
        <v>1</v>
      </c>
      <c r="W209" s="161">
        <v>1</v>
      </c>
      <c r="X209" s="161">
        <f t="shared" si="39"/>
        <v>4</v>
      </c>
      <c r="Y209" s="162">
        <v>33315</v>
      </c>
      <c r="Z209" s="144" t="str">
        <f>IF(Y209="","",VLOOKUP(Y209,'#材料大全'!A:B,2,FALSE))</f>
        <v>深渊-防具7</v>
      </c>
      <c r="AA209" s="161">
        <v>1</v>
      </c>
      <c r="AB209" s="161">
        <v>1</v>
      </c>
      <c r="AC209" s="161">
        <f t="shared" si="40"/>
        <v>4</v>
      </c>
      <c r="AD209" s="161">
        <v>33316</v>
      </c>
      <c r="AE209" s="144" t="str">
        <f>IF(AD209="","",VLOOKUP(AD209,'#材料大全'!A:B,2,FALSE))</f>
        <v>深渊-防具8</v>
      </c>
      <c r="AF209" s="144">
        <v>1</v>
      </c>
      <c r="AG209" s="144">
        <v>1</v>
      </c>
      <c r="AH209" s="161">
        <f t="shared" si="41"/>
        <v>4</v>
      </c>
    </row>
    <row r="210" spans="1:34">
      <c r="A210" s="160">
        <v>33209</v>
      </c>
      <c r="B210" s="143" t="s">
        <v>4037</v>
      </c>
      <c r="C210" s="144" t="s">
        <v>1903</v>
      </c>
      <c r="D210" s="144">
        <v>5</v>
      </c>
      <c r="F210" s="144" t="s">
        <v>125</v>
      </c>
      <c r="G210" s="144">
        <v>1</v>
      </c>
      <c r="I210" s="144">
        <v>0</v>
      </c>
      <c r="J210" s="144">
        <v>0</v>
      </c>
      <c r="M210" s="144">
        <f t="shared" si="37"/>
        <v>4</v>
      </c>
      <c r="N210" s="144">
        <f t="shared" si="36"/>
        <v>13</v>
      </c>
      <c r="O210" s="162">
        <v>33317</v>
      </c>
      <c r="P210" s="144" t="str">
        <f>IF(O210="","",VLOOKUP(O210,'#材料大全'!A:B,2,FALSE))</f>
        <v>深渊-防具9</v>
      </c>
      <c r="Q210" s="161">
        <v>1</v>
      </c>
      <c r="R210" s="161">
        <v>1</v>
      </c>
      <c r="S210" s="161">
        <f t="shared" si="38"/>
        <v>3</v>
      </c>
      <c r="T210" s="162">
        <v>33318</v>
      </c>
      <c r="U210" s="144" t="str">
        <f>IF(T210="","",VLOOKUP(T210,'#材料大全'!A:B,2,FALSE))</f>
        <v>深渊-防具10</v>
      </c>
      <c r="V210" s="161">
        <v>1</v>
      </c>
      <c r="W210" s="161">
        <v>1</v>
      </c>
      <c r="X210" s="161">
        <f t="shared" si="39"/>
        <v>3</v>
      </c>
      <c r="Y210" s="161">
        <v>33319</v>
      </c>
      <c r="Z210" s="144" t="str">
        <f>IF(Y210="","",VLOOKUP(Y210,'#材料大全'!A:B,2,FALSE))</f>
        <v>深渊-防具11</v>
      </c>
      <c r="AA210" s="161">
        <v>1</v>
      </c>
      <c r="AB210" s="161">
        <v>1</v>
      </c>
      <c r="AC210" s="161">
        <f t="shared" si="40"/>
        <v>3</v>
      </c>
      <c r="AD210" s="161">
        <v>33320</v>
      </c>
      <c r="AE210" s="144" t="str">
        <f>IF(AD210="","",VLOOKUP(AD210,'#材料大全'!A:B,2,FALSE))</f>
        <v>深渊-防具12</v>
      </c>
      <c r="AF210" s="144">
        <v>1</v>
      </c>
      <c r="AG210" s="144">
        <v>1</v>
      </c>
      <c r="AH210" s="161">
        <f t="shared" si="41"/>
        <v>4</v>
      </c>
    </row>
    <row r="211" spans="1:34">
      <c r="A211" s="160">
        <v>33210</v>
      </c>
      <c r="B211" s="143" t="s">
        <v>4038</v>
      </c>
      <c r="C211" s="144" t="s">
        <v>1903</v>
      </c>
      <c r="D211" s="144">
        <v>5</v>
      </c>
      <c r="F211" s="144" t="s">
        <v>125</v>
      </c>
      <c r="G211" s="144">
        <v>1</v>
      </c>
      <c r="I211" s="144">
        <v>0</v>
      </c>
      <c r="J211" s="144">
        <v>0</v>
      </c>
      <c r="M211" s="144">
        <f t="shared" si="37"/>
        <v>4</v>
      </c>
      <c r="N211" s="144">
        <f t="shared" si="36"/>
        <v>14</v>
      </c>
      <c r="O211" s="162">
        <v>33321</v>
      </c>
      <c r="P211" s="144" t="str">
        <f>IF(O211="","",VLOOKUP(O211,'#材料大全'!A:B,2,FALSE))</f>
        <v>深渊-防具13</v>
      </c>
      <c r="Q211" s="161">
        <v>1</v>
      </c>
      <c r="R211" s="161">
        <v>1</v>
      </c>
      <c r="S211" s="161">
        <f t="shared" si="38"/>
        <v>4</v>
      </c>
      <c r="T211" s="162">
        <v>33322</v>
      </c>
      <c r="U211" s="144" t="str">
        <f>IF(T211="","",VLOOKUP(T211,'#材料大全'!A:B,2,FALSE))</f>
        <v>深渊-防具14</v>
      </c>
      <c r="V211" s="161">
        <v>1</v>
      </c>
      <c r="W211" s="161">
        <v>1</v>
      </c>
      <c r="X211" s="161">
        <f t="shared" si="39"/>
        <v>4</v>
      </c>
      <c r="Y211" s="162">
        <v>33323</v>
      </c>
      <c r="Z211" s="144" t="str">
        <f>IF(Y211="","",VLOOKUP(Y211,'#材料大全'!A:B,2,FALSE))</f>
        <v>深渊-防具15</v>
      </c>
      <c r="AA211" s="161">
        <v>1</v>
      </c>
      <c r="AB211" s="161">
        <v>1</v>
      </c>
      <c r="AC211" s="161">
        <f t="shared" si="40"/>
        <v>3</v>
      </c>
      <c r="AD211" s="161">
        <v>33324</v>
      </c>
      <c r="AE211" s="144" t="str">
        <f>IF(AD211="","",VLOOKUP(AD211,'#材料大全'!A:B,2,FALSE))</f>
        <v>深渊-防具16</v>
      </c>
      <c r="AF211" s="144">
        <v>1</v>
      </c>
      <c r="AG211" s="144">
        <v>1</v>
      </c>
      <c r="AH211" s="161">
        <f t="shared" si="41"/>
        <v>3</v>
      </c>
    </row>
    <row r="212" spans="1:34">
      <c r="A212" s="160">
        <v>33211</v>
      </c>
      <c r="B212" s="143" t="s">
        <v>4039</v>
      </c>
      <c r="C212" s="144" t="s">
        <v>1903</v>
      </c>
      <c r="D212" s="144">
        <v>5</v>
      </c>
      <c r="F212" s="144" t="s">
        <v>125</v>
      </c>
      <c r="G212" s="144">
        <v>1</v>
      </c>
      <c r="I212" s="144">
        <v>0</v>
      </c>
      <c r="J212" s="144">
        <v>0</v>
      </c>
      <c r="M212" s="144">
        <f t="shared" si="37"/>
        <v>4</v>
      </c>
      <c r="N212" s="144">
        <f t="shared" si="36"/>
        <v>12</v>
      </c>
      <c r="O212" s="162">
        <v>33325</v>
      </c>
      <c r="P212" s="144" t="str">
        <f>IF(O212="","",VLOOKUP(O212,'#材料大全'!A:B,2,FALSE))</f>
        <v>深渊-防具17</v>
      </c>
      <c r="Q212" s="161">
        <v>1</v>
      </c>
      <c r="R212" s="161">
        <v>1</v>
      </c>
      <c r="S212" s="161">
        <f t="shared" si="38"/>
        <v>3</v>
      </c>
      <c r="T212" s="162">
        <v>33326</v>
      </c>
      <c r="U212" s="144" t="str">
        <f>IF(T212="","",VLOOKUP(T212,'#材料大全'!A:B,2,FALSE))</f>
        <v>深渊-防具18</v>
      </c>
      <c r="V212" s="161">
        <v>1</v>
      </c>
      <c r="W212" s="161">
        <v>1</v>
      </c>
      <c r="X212" s="161">
        <f t="shared" si="39"/>
        <v>3</v>
      </c>
      <c r="Y212" s="162">
        <v>33327</v>
      </c>
      <c r="Z212" s="144" t="str">
        <f>IF(Y212="","",VLOOKUP(Y212,'#材料大全'!A:B,2,FALSE))</f>
        <v>深渊-防具19</v>
      </c>
      <c r="AA212" s="161">
        <v>1</v>
      </c>
      <c r="AB212" s="161">
        <v>1</v>
      </c>
      <c r="AC212" s="161">
        <f t="shared" si="40"/>
        <v>3</v>
      </c>
      <c r="AD212" s="161">
        <v>33328</v>
      </c>
      <c r="AE212" s="144" t="str">
        <f>IF(AD212="","",VLOOKUP(AD212,'#材料大全'!A:B,2,FALSE))</f>
        <v>深渊-防具20</v>
      </c>
      <c r="AF212" s="144">
        <v>1</v>
      </c>
      <c r="AG212" s="144">
        <v>1</v>
      </c>
      <c r="AH212" s="161">
        <f t="shared" si="41"/>
        <v>3</v>
      </c>
    </row>
    <row r="213" spans="1:34">
      <c r="A213" s="160">
        <v>33212</v>
      </c>
      <c r="B213" s="143" t="s">
        <v>4040</v>
      </c>
      <c r="C213" s="144" t="s">
        <v>1903</v>
      </c>
      <c r="D213" s="144">
        <v>5</v>
      </c>
      <c r="F213" s="144" t="s">
        <v>125</v>
      </c>
      <c r="G213" s="144">
        <v>1</v>
      </c>
      <c r="I213" s="144">
        <v>0</v>
      </c>
      <c r="J213" s="144">
        <v>0</v>
      </c>
      <c r="M213" s="144">
        <f t="shared" si="37"/>
        <v>4</v>
      </c>
      <c r="N213" s="144">
        <f t="shared" si="36"/>
        <v>12</v>
      </c>
      <c r="O213" s="161">
        <v>33329</v>
      </c>
      <c r="P213" s="144" t="str">
        <f>IF(O213="","",VLOOKUP(O213,'#材料大全'!A:B,2,FALSE))</f>
        <v>深渊-防具21</v>
      </c>
      <c r="Q213" s="161">
        <v>1</v>
      </c>
      <c r="R213" s="161">
        <v>1</v>
      </c>
      <c r="S213" s="161">
        <f t="shared" si="38"/>
        <v>3</v>
      </c>
      <c r="T213" s="161">
        <v>33330</v>
      </c>
      <c r="U213" s="144" t="str">
        <f>IF(T213="","",VLOOKUP(T213,'#材料大全'!A:B,2,FALSE))</f>
        <v>深渊-防具22</v>
      </c>
      <c r="V213" s="161">
        <v>1</v>
      </c>
      <c r="W213" s="161">
        <v>1</v>
      </c>
      <c r="X213" s="161">
        <f t="shared" si="39"/>
        <v>3</v>
      </c>
      <c r="Y213" s="161">
        <v>33331</v>
      </c>
      <c r="Z213" s="144" t="str">
        <f>IF(Y213="","",VLOOKUP(Y213,'#材料大全'!A:B,2,FALSE))</f>
        <v>深渊-防具23</v>
      </c>
      <c r="AA213" s="161">
        <v>1</v>
      </c>
      <c r="AB213" s="161">
        <v>1</v>
      </c>
      <c r="AC213" s="161">
        <f t="shared" si="40"/>
        <v>3</v>
      </c>
      <c r="AD213" s="161">
        <v>33332</v>
      </c>
      <c r="AE213" s="144" t="str">
        <f>IF(AD213="","",VLOOKUP(AD213,'#材料大全'!A:B,2,FALSE))</f>
        <v>深渊-防具24</v>
      </c>
      <c r="AF213" s="144">
        <v>1</v>
      </c>
      <c r="AG213" s="144">
        <v>1</v>
      </c>
      <c r="AH213" s="161">
        <f t="shared" si="41"/>
        <v>3</v>
      </c>
    </row>
    <row r="214" spans="1:34">
      <c r="A214" s="160">
        <v>33213</v>
      </c>
      <c r="B214" s="143" t="s">
        <v>4041</v>
      </c>
      <c r="C214" s="144" t="s">
        <v>1903</v>
      </c>
      <c r="D214" s="144">
        <v>5</v>
      </c>
      <c r="F214" s="144" t="s">
        <v>125</v>
      </c>
      <c r="G214" s="144">
        <v>1</v>
      </c>
      <c r="I214" s="144">
        <v>0</v>
      </c>
      <c r="J214" s="144">
        <v>0</v>
      </c>
      <c r="M214" s="144">
        <f t="shared" ref="M214:M250" si="42">IF(O214="",0,1)+IF(T214="",0,1)+IF(Y214="",0,1)+IF(AD214="",0,1)</f>
        <v>3</v>
      </c>
      <c r="N214" s="144">
        <f t="shared" si="36"/>
        <v>9</v>
      </c>
      <c r="O214" s="161">
        <v>33333</v>
      </c>
      <c r="P214" s="144" t="str">
        <f>IF(O214="","",VLOOKUP(O214,'#材料大全'!A:B,2,FALSE))</f>
        <v>深渊-防具25</v>
      </c>
      <c r="Q214" s="161">
        <v>1</v>
      </c>
      <c r="R214" s="161">
        <v>1</v>
      </c>
      <c r="S214" s="161">
        <f t="shared" si="38"/>
        <v>3</v>
      </c>
      <c r="T214" s="161">
        <v>33334</v>
      </c>
      <c r="U214" s="144" t="str">
        <f>IF(T214="","",VLOOKUP(T214,'#材料大全'!A:B,2,FALSE))</f>
        <v>深渊-防具26</v>
      </c>
      <c r="V214" s="161">
        <v>1</v>
      </c>
      <c r="W214" s="161">
        <v>1</v>
      </c>
      <c r="X214" s="161">
        <f t="shared" si="39"/>
        <v>3</v>
      </c>
      <c r="Y214" s="161">
        <v>33335</v>
      </c>
      <c r="Z214" s="144" t="str">
        <f>IF(Y214="","",VLOOKUP(Y214,'#材料大全'!A:B,2,FALSE))</f>
        <v>深渊-防具27</v>
      </c>
      <c r="AA214" s="161">
        <v>1</v>
      </c>
      <c r="AB214" s="161">
        <v>1</v>
      </c>
      <c r="AC214" s="161">
        <f t="shared" si="40"/>
        <v>3</v>
      </c>
      <c r="AD214" s="161"/>
      <c r="AE214" s="144" t="str">
        <f>IF(AD214="","",VLOOKUP(AD214,'#材料大全'!A:B,2,FALSE))</f>
        <v/>
      </c>
      <c r="AH214" s="161"/>
    </row>
    <row r="215" spans="1:34">
      <c r="A215" s="160">
        <v>33214</v>
      </c>
      <c r="B215" s="143" t="s">
        <v>6358</v>
      </c>
      <c r="C215" s="144" t="s">
        <v>1903</v>
      </c>
      <c r="D215" s="144">
        <v>5</v>
      </c>
      <c r="F215" s="144" t="s">
        <v>125</v>
      </c>
      <c r="G215" s="144">
        <v>1</v>
      </c>
      <c r="I215" s="144">
        <v>0</v>
      </c>
      <c r="J215" s="144">
        <v>0</v>
      </c>
      <c r="M215" s="144">
        <f t="shared" ref="M215" si="43">IF(O215="",0,1)+IF(T215="",0,1)+IF(Y215="",0,1)+IF(AD215="",0,1)</f>
        <v>3</v>
      </c>
      <c r="N215" s="144">
        <f t="shared" ref="N215" si="44">SUM(S215+X215+AC215+AH215)</f>
        <v>6</v>
      </c>
      <c r="O215" s="161">
        <v>33336</v>
      </c>
      <c r="P215" s="144" t="str">
        <f>IF(O215="","",VLOOKUP(O215,'#材料大全'!A:B,2,FALSE))</f>
        <v>深渊-武器9</v>
      </c>
      <c r="Q215" s="161">
        <v>1</v>
      </c>
      <c r="R215" s="161">
        <v>1</v>
      </c>
      <c r="S215" s="161">
        <f t="shared" si="38"/>
        <v>4</v>
      </c>
      <c r="T215" s="161">
        <v>33337</v>
      </c>
      <c r="U215" s="144" t="str">
        <f>IF(T215="","",VLOOKUP(T215,'#材料大全'!A:B,2,FALSE))</f>
        <v>深渊-武器10</v>
      </c>
      <c r="V215" s="161">
        <v>1</v>
      </c>
      <c r="W215" s="161">
        <v>1</v>
      </c>
      <c r="X215" s="161">
        <f t="shared" si="39"/>
        <v>2</v>
      </c>
      <c r="Y215" s="71">
        <v>33338</v>
      </c>
      <c r="Z215" s="144" t="str">
        <f>IF(Y215="","",VLOOKUP(Y215,'#材料大全'!A:B,2,FALSE))</f>
        <v>深渊-武器11</v>
      </c>
      <c r="AA215" s="161">
        <v>1</v>
      </c>
      <c r="AB215" s="161">
        <v>1</v>
      </c>
      <c r="AC215" s="71">
        <f t="shared" si="40"/>
        <v>0</v>
      </c>
      <c r="AD215" s="161"/>
      <c r="AH215" s="161"/>
    </row>
    <row r="216" spans="1:34">
      <c r="A216" s="160">
        <v>33301</v>
      </c>
      <c r="B216" s="143" t="s">
        <v>4042</v>
      </c>
      <c r="C216" s="144" t="s">
        <v>1903</v>
      </c>
      <c r="D216" s="144">
        <v>5</v>
      </c>
      <c r="F216" s="144" t="s">
        <v>125</v>
      </c>
      <c r="G216" s="144">
        <v>1</v>
      </c>
      <c r="I216" s="144">
        <v>0</v>
      </c>
      <c r="J216" s="144">
        <v>0</v>
      </c>
      <c r="M216" s="144">
        <f t="shared" si="42"/>
        <v>4</v>
      </c>
      <c r="N216" s="144">
        <f t="shared" ref="N216:N250" si="45">SUM(S216+X216+AC216+AH216)</f>
        <v>400</v>
      </c>
      <c r="O216" s="161">
        <v>10030</v>
      </c>
      <c r="P216" s="144" t="str">
        <f>IF(O216="","",VLOOKUP(O216,'#材料大全'!A:B,2,FALSE))</f>
        <v>盾枪伊芙雷泽尔</v>
      </c>
      <c r="Q216" s="161">
        <v>1</v>
      </c>
      <c r="R216" s="161">
        <v>1</v>
      </c>
      <c r="S216" s="161">
        <v>100</v>
      </c>
      <c r="T216" s="161">
        <v>10031</v>
      </c>
      <c r="U216" s="144" t="str">
        <f>IF(T216="","",VLOOKUP(T216,'#材料大全'!A:B,2,FALSE))</f>
        <v>赤焰提斯卡托斯</v>
      </c>
      <c r="V216" s="161">
        <v>1</v>
      </c>
      <c r="W216" s="161">
        <v>1</v>
      </c>
      <c r="X216" s="161">
        <v>100</v>
      </c>
      <c r="Y216" s="161">
        <v>10032</v>
      </c>
      <c r="Z216" s="144" t="str">
        <f>IF(Y216="","",VLOOKUP(Y216,'#材料大全'!A:B,2,FALSE))</f>
        <v>绚蓝阿布特罗斯</v>
      </c>
      <c r="AA216" s="161">
        <v>1</v>
      </c>
      <c r="AB216" s="161">
        <v>1</v>
      </c>
      <c r="AC216" s="161">
        <v>100</v>
      </c>
      <c r="AD216" s="161">
        <v>10033</v>
      </c>
      <c r="AE216" s="144" t="str">
        <f>IF(AD216="","",VLOOKUP(AD216,'#材料大全'!A:B,2,FALSE))</f>
        <v>武装奥布罗斯</v>
      </c>
      <c r="AF216" s="144">
        <v>1</v>
      </c>
      <c r="AG216" s="144">
        <v>1</v>
      </c>
      <c r="AH216" s="144">
        <v>100</v>
      </c>
    </row>
    <row r="217" spans="1:34">
      <c r="A217" s="160">
        <v>33302</v>
      </c>
      <c r="B217" s="143" t="s">
        <v>4043</v>
      </c>
      <c r="C217" s="144" t="s">
        <v>1903</v>
      </c>
      <c r="D217" s="144">
        <v>5</v>
      </c>
      <c r="F217" s="144" t="s">
        <v>125</v>
      </c>
      <c r="G217" s="144">
        <v>1</v>
      </c>
      <c r="I217" s="144">
        <v>0</v>
      </c>
      <c r="J217" s="144">
        <v>0</v>
      </c>
      <c r="M217" s="144">
        <f t="shared" si="42"/>
        <v>4</v>
      </c>
      <c r="N217" s="144">
        <f t="shared" si="45"/>
        <v>400</v>
      </c>
      <c r="O217" s="161">
        <v>10034</v>
      </c>
      <c r="P217" s="144" t="str">
        <f>IF(O217="","",VLOOKUP(O217,'#材料大全'!A:B,2,FALSE))</f>
        <v>钝剑阿普克洛斯</v>
      </c>
      <c r="Q217" s="161">
        <v>1</v>
      </c>
      <c r="R217" s="161">
        <v>1</v>
      </c>
      <c r="S217" s="161">
        <v>100</v>
      </c>
      <c r="T217" s="161">
        <v>10035</v>
      </c>
      <c r="U217" s="144" t="str">
        <f>IF(T217="","",VLOOKUP(T217,'#材料大全'!A:B,2,FALSE))</f>
        <v>巨神王托托斯</v>
      </c>
      <c r="V217" s="161">
        <v>1</v>
      </c>
      <c r="W217" s="161">
        <v>1</v>
      </c>
      <c r="X217" s="161">
        <v>100</v>
      </c>
      <c r="Y217" s="161">
        <v>10036</v>
      </c>
      <c r="Z217" s="144" t="str">
        <f>IF(Y217="","",VLOOKUP(Y217,'#材料大全'!A:B,2,FALSE))</f>
        <v>四色之焰亚卡托姆</v>
      </c>
      <c r="AA217" s="161">
        <v>1</v>
      </c>
      <c r="AB217" s="161">
        <v>1</v>
      </c>
      <c r="AC217" s="161">
        <v>100</v>
      </c>
      <c r="AD217" s="161">
        <v>10037</v>
      </c>
      <c r="AE217" s="144" t="str">
        <f>IF(AD217="","",VLOOKUP(AD217,'#材料大全'!A:B,2,FALSE))</f>
        <v>龙之纹巴萨欧拉</v>
      </c>
      <c r="AF217" s="144">
        <v>1</v>
      </c>
      <c r="AG217" s="144">
        <v>1</v>
      </c>
      <c r="AH217" s="144">
        <v>100</v>
      </c>
    </row>
    <row r="218" spans="1:34">
      <c r="A218" s="160">
        <v>33303</v>
      </c>
      <c r="B218" s="143" t="s">
        <v>4044</v>
      </c>
      <c r="C218" s="144" t="s">
        <v>1903</v>
      </c>
      <c r="D218" s="144">
        <v>5</v>
      </c>
      <c r="F218" s="144" t="s">
        <v>125</v>
      </c>
      <c r="G218" s="144">
        <v>1</v>
      </c>
      <c r="I218" s="144">
        <v>0</v>
      </c>
      <c r="J218" s="144">
        <v>0</v>
      </c>
      <c r="M218" s="144">
        <f t="shared" si="42"/>
        <v>4</v>
      </c>
      <c r="N218" s="144">
        <f t="shared" si="45"/>
        <v>400</v>
      </c>
      <c r="O218" s="161">
        <v>10038</v>
      </c>
      <c r="P218" s="144" t="str">
        <f>IF(O218="","",VLOOKUP(O218,'#材料大全'!A:B,2,FALSE))</f>
        <v>月神之弓</v>
      </c>
      <c r="Q218" s="161">
        <v>1</v>
      </c>
      <c r="R218" s="161">
        <v>1</v>
      </c>
      <c r="S218" s="161">
        <v>100</v>
      </c>
      <c r="T218" s="161">
        <v>10039</v>
      </c>
      <c r="U218" s="144" t="str">
        <f>IF(T218="","",VLOOKUP(T218,'#材料大全'!A:B,2,FALSE))</f>
        <v>裂变短匕</v>
      </c>
      <c r="V218" s="161">
        <v>1</v>
      </c>
      <c r="W218" s="161">
        <v>1</v>
      </c>
      <c r="X218" s="161">
        <v>100</v>
      </c>
      <c r="Y218" s="161">
        <v>10040</v>
      </c>
      <c r="Z218" s="144" t="str">
        <f>IF(Y218="","",VLOOKUP(Y218,'#材料大全'!A:B,2,FALSE))</f>
        <v>妙法千五</v>
      </c>
      <c r="AA218" s="161">
        <v>1</v>
      </c>
      <c r="AB218" s="161">
        <v>1</v>
      </c>
      <c r="AC218" s="161">
        <v>100</v>
      </c>
      <c r="AD218" s="161">
        <v>10041</v>
      </c>
      <c r="AE218" s="144" t="str">
        <f>IF(AD218="","",VLOOKUP(AD218,'#材料大全'!A:B,2,FALSE))</f>
        <v>断钢</v>
      </c>
      <c r="AF218" s="144">
        <v>1</v>
      </c>
      <c r="AG218" s="144">
        <v>1</v>
      </c>
      <c r="AH218" s="144">
        <v>100</v>
      </c>
    </row>
    <row r="219" spans="1:34">
      <c r="A219" s="160">
        <v>33304</v>
      </c>
      <c r="B219" s="143" t="s">
        <v>4045</v>
      </c>
      <c r="C219" s="144" t="s">
        <v>1903</v>
      </c>
      <c r="D219" s="144">
        <v>5</v>
      </c>
      <c r="F219" s="144" t="s">
        <v>125</v>
      </c>
      <c r="G219" s="144">
        <v>1</v>
      </c>
      <c r="I219" s="144">
        <v>0</v>
      </c>
      <c r="J219" s="144">
        <v>0</v>
      </c>
      <c r="M219" s="144">
        <f t="shared" si="42"/>
        <v>4</v>
      </c>
      <c r="N219" s="144">
        <f t="shared" si="45"/>
        <v>400</v>
      </c>
      <c r="O219" s="161">
        <v>10042</v>
      </c>
      <c r="P219" s="144" t="str">
        <f>IF(O219="","",VLOOKUP(O219,'#材料大全'!A:B,2,FALSE))</f>
        <v>浑天【太初篇】</v>
      </c>
      <c r="Q219" s="161">
        <v>1</v>
      </c>
      <c r="R219" s="161">
        <v>1</v>
      </c>
      <c r="S219" s="161">
        <v>100</v>
      </c>
      <c r="T219" s="161">
        <v>10081</v>
      </c>
      <c r="U219" s="144" t="str">
        <f>IF(T219="","",VLOOKUP(T219,'#材料大全'!A:B,2,FALSE))</f>
        <v>虚空重锤</v>
      </c>
      <c r="V219" s="161">
        <v>1</v>
      </c>
      <c r="W219" s="161">
        <v>1</v>
      </c>
      <c r="X219" s="161">
        <v>100</v>
      </c>
      <c r="Y219" s="161">
        <v>10082</v>
      </c>
      <c r="Z219" s="144" t="str">
        <f>IF(Y219="","",VLOOKUP(Y219,'#材料大全'!A:B,2,FALSE))</f>
        <v>巫毒匕首</v>
      </c>
      <c r="AA219" s="161">
        <v>1</v>
      </c>
      <c r="AB219" s="161">
        <v>1</v>
      </c>
      <c r="AC219" s="161">
        <v>100</v>
      </c>
      <c r="AD219" s="161">
        <v>10083</v>
      </c>
      <c r="AE219" s="144" t="str">
        <f>IF(AD219="","",VLOOKUP(AD219,'#材料大全'!A:B,2,FALSE))</f>
        <v>开膛手枪</v>
      </c>
      <c r="AF219" s="144">
        <v>1</v>
      </c>
      <c r="AG219" s="144">
        <v>1</v>
      </c>
      <c r="AH219" s="144">
        <v>100</v>
      </c>
    </row>
    <row r="220" spans="1:34">
      <c r="A220" s="160">
        <v>33305</v>
      </c>
      <c r="B220" s="143" t="s">
        <v>4046</v>
      </c>
      <c r="C220" s="144" t="s">
        <v>1903</v>
      </c>
      <c r="D220" s="144">
        <v>5</v>
      </c>
      <c r="F220" s="144" t="s">
        <v>125</v>
      </c>
      <c r="G220" s="144">
        <v>1</v>
      </c>
      <c r="I220" s="144">
        <v>0</v>
      </c>
      <c r="J220" s="144">
        <v>0</v>
      </c>
      <c r="M220" s="144">
        <f t="shared" si="42"/>
        <v>4</v>
      </c>
      <c r="N220" s="144">
        <f t="shared" si="45"/>
        <v>400</v>
      </c>
      <c r="O220" s="161">
        <v>10084</v>
      </c>
      <c r="P220" s="144" t="str">
        <f>IF(O220="","",VLOOKUP(O220,'#材料大全'!A:B,2,FALSE))</f>
        <v>定海神针</v>
      </c>
      <c r="Q220" s="161">
        <v>1</v>
      </c>
      <c r="R220" s="161">
        <v>1</v>
      </c>
      <c r="S220" s="161">
        <v>100</v>
      </c>
      <c r="T220" s="161">
        <v>10085</v>
      </c>
      <c r="U220" s="144" t="str">
        <f>IF(T220="","",VLOOKUP(T220,'#材料大全'!A:B,2,FALSE))</f>
        <v>双铁戟</v>
      </c>
      <c r="V220" s="161">
        <v>1</v>
      </c>
      <c r="W220" s="161">
        <v>1</v>
      </c>
      <c r="X220" s="161">
        <v>100</v>
      </c>
      <c r="Y220" s="161">
        <v>10086</v>
      </c>
      <c r="Z220" s="144" t="str">
        <f>IF(Y220="","",VLOOKUP(Y220,'#材料大全'!A:B,2,FALSE))</f>
        <v>彩篆</v>
      </c>
      <c r="AA220" s="161">
        <v>1</v>
      </c>
      <c r="AB220" s="161">
        <v>1</v>
      </c>
      <c r="AC220" s="161">
        <v>100</v>
      </c>
      <c r="AD220" s="161">
        <v>10087</v>
      </c>
      <c r="AE220" s="144" t="str">
        <f>IF(AD220="","",VLOOKUP(AD220,'#材料大全'!A:B,2,FALSE))</f>
        <v>能量强化装置</v>
      </c>
      <c r="AF220" s="144">
        <v>1</v>
      </c>
      <c r="AG220" s="144">
        <v>1</v>
      </c>
      <c r="AH220" s="144">
        <v>100</v>
      </c>
    </row>
    <row r="221" spans="1:34">
      <c r="A221" s="160">
        <v>33306</v>
      </c>
      <c r="B221" s="143" t="s">
        <v>4047</v>
      </c>
      <c r="C221" s="144" t="s">
        <v>1903</v>
      </c>
      <c r="D221" s="144">
        <v>5</v>
      </c>
      <c r="F221" s="144" t="s">
        <v>125</v>
      </c>
      <c r="G221" s="144">
        <v>1</v>
      </c>
      <c r="I221" s="144">
        <v>0</v>
      </c>
      <c r="J221" s="144">
        <v>0</v>
      </c>
      <c r="M221" s="144">
        <f t="shared" si="42"/>
        <v>4</v>
      </c>
      <c r="N221" s="144">
        <f t="shared" si="45"/>
        <v>400</v>
      </c>
      <c r="O221" s="161">
        <v>10088</v>
      </c>
      <c r="P221" s="144" t="str">
        <f>IF(O221="","",VLOOKUP(O221,'#材料大全'!A:B,2,FALSE))</f>
        <v>火焰卷轴</v>
      </c>
      <c r="Q221" s="161">
        <v>1</v>
      </c>
      <c r="R221" s="161">
        <v>1</v>
      </c>
      <c r="S221" s="161">
        <v>100</v>
      </c>
      <c r="T221" s="161">
        <v>10089</v>
      </c>
      <c r="U221" s="144" t="str">
        <f>IF(T221="","",VLOOKUP(T221,'#材料大全'!A:B,2,FALSE))</f>
        <v>吸水提卢枪</v>
      </c>
      <c r="V221" s="161">
        <v>1</v>
      </c>
      <c r="W221" s="161">
        <v>1</v>
      </c>
      <c r="X221" s="161">
        <v>100</v>
      </c>
      <c r="Y221" s="161">
        <v>10090</v>
      </c>
      <c r="Z221" s="144" t="str">
        <f>IF(Y221="","",VLOOKUP(Y221,'#材料大全'!A:B,2,FALSE))</f>
        <v>万法之光</v>
      </c>
      <c r="AA221" s="161">
        <v>1</v>
      </c>
      <c r="AB221" s="161">
        <v>1</v>
      </c>
      <c r="AC221" s="161">
        <v>100</v>
      </c>
      <c r="AD221" s="161">
        <v>10091</v>
      </c>
      <c r="AE221" s="144" t="str">
        <f>IF(AD221="","",VLOOKUP(AD221,'#材料大全'!A:B,2,FALSE))</f>
        <v>天堂守护</v>
      </c>
      <c r="AF221" s="144">
        <v>1</v>
      </c>
      <c r="AG221" s="144">
        <v>1</v>
      </c>
      <c r="AH221" s="144">
        <v>100</v>
      </c>
    </row>
    <row r="222" spans="1:34">
      <c r="A222" s="160">
        <v>33307</v>
      </c>
      <c r="B222" s="143" t="s">
        <v>4048</v>
      </c>
      <c r="C222" s="144" t="s">
        <v>1903</v>
      </c>
      <c r="D222" s="144">
        <v>5</v>
      </c>
      <c r="F222" s="144" t="s">
        <v>125</v>
      </c>
      <c r="G222" s="144">
        <v>1</v>
      </c>
      <c r="I222" s="144">
        <v>0</v>
      </c>
      <c r="J222" s="144">
        <v>0</v>
      </c>
      <c r="M222" s="144">
        <f t="shared" si="42"/>
        <v>4</v>
      </c>
      <c r="N222" s="144">
        <f t="shared" si="45"/>
        <v>400</v>
      </c>
      <c r="O222" s="161">
        <v>10092</v>
      </c>
      <c r="P222" s="144" t="str">
        <f>IF(O222="","",VLOOKUP(O222,'#材料大全'!A:B,2,FALSE))</f>
        <v>青龙偃月刀</v>
      </c>
      <c r="Q222" s="161">
        <v>1</v>
      </c>
      <c r="R222" s="161">
        <v>1</v>
      </c>
      <c r="S222" s="161">
        <v>100</v>
      </c>
      <c r="T222" s="161">
        <v>10093</v>
      </c>
      <c r="U222" s="144" t="str">
        <f>IF(T222="","",VLOOKUP(T222,'#材料大全'!A:B,2,FALSE))</f>
        <v>渴血左轮</v>
      </c>
      <c r="V222" s="161">
        <v>1</v>
      </c>
      <c r="W222" s="161">
        <v>1</v>
      </c>
      <c r="X222" s="161">
        <v>100</v>
      </c>
      <c r="Y222" s="161">
        <v>10097</v>
      </c>
      <c r="Z222" s="144" t="str">
        <f>IF(Y222="","",VLOOKUP(Y222,'#材料大全'!A:B,2,FALSE))</f>
        <v>暗牙黄泉津</v>
      </c>
      <c r="AA222" s="161">
        <v>1</v>
      </c>
      <c r="AB222" s="161">
        <v>1</v>
      </c>
      <c r="AC222" s="161">
        <v>100</v>
      </c>
      <c r="AD222" s="161">
        <v>10098</v>
      </c>
      <c r="AE222" s="144" t="str">
        <f>IF(AD222="","",VLOOKUP(AD222,'#材料大全'!A:B,2,FALSE))</f>
        <v>夺魄拘</v>
      </c>
      <c r="AF222" s="144">
        <v>1</v>
      </c>
      <c r="AG222" s="144">
        <v>1</v>
      </c>
      <c r="AH222" s="144">
        <v>100</v>
      </c>
    </row>
    <row r="223" spans="1:34">
      <c r="A223" s="160">
        <v>33308</v>
      </c>
      <c r="B223" s="143" t="s">
        <v>4049</v>
      </c>
      <c r="C223" s="144" t="s">
        <v>1903</v>
      </c>
      <c r="D223" s="144">
        <v>5</v>
      </c>
      <c r="F223" s="144" t="s">
        <v>125</v>
      </c>
      <c r="G223" s="144">
        <v>1</v>
      </c>
      <c r="I223" s="144">
        <v>0</v>
      </c>
      <c r="J223" s="144">
        <v>0</v>
      </c>
      <c r="M223" s="144">
        <f t="shared" si="42"/>
        <v>4</v>
      </c>
      <c r="N223" s="144">
        <f t="shared" si="45"/>
        <v>400</v>
      </c>
      <c r="O223" s="161">
        <v>10094</v>
      </c>
      <c r="P223" s="144" t="str">
        <f>IF(O223="","",VLOOKUP(O223,'#材料大全'!A:B,2,FALSE))</f>
        <v>神之愤怒</v>
      </c>
      <c r="Q223" s="161">
        <v>1</v>
      </c>
      <c r="R223" s="161">
        <v>1</v>
      </c>
      <c r="S223" s="161">
        <v>100</v>
      </c>
      <c r="T223" s="161">
        <v>10095</v>
      </c>
      <c r="U223" s="144" t="str">
        <f>IF(T223="","",VLOOKUP(T223,'#材料大全'!A:B,2,FALSE))</f>
        <v>天使圣盾</v>
      </c>
      <c r="V223" s="161">
        <v>1</v>
      </c>
      <c r="W223" s="161">
        <v>1</v>
      </c>
      <c r="X223" s="161">
        <v>100</v>
      </c>
      <c r="Y223" s="161">
        <v>10096</v>
      </c>
      <c r="Z223" s="144" t="str">
        <f>IF(Y223="","",VLOOKUP(Y223,'#材料大全'!A:B,2,FALSE))</f>
        <v>圣洁之书</v>
      </c>
      <c r="AA223" s="161">
        <v>1</v>
      </c>
      <c r="AB223" s="161">
        <v>1</v>
      </c>
      <c r="AC223" s="161">
        <v>100</v>
      </c>
      <c r="AD223" s="161">
        <v>11999</v>
      </c>
      <c r="AE223" s="144" t="str">
        <f>IF(AD223="","",VLOOKUP(AD223,'#材料大全'!A:B,2,FALSE))</f>
        <v>聪聪君的光束剑</v>
      </c>
      <c r="AF223" s="144">
        <v>1</v>
      </c>
      <c r="AG223" s="144">
        <v>1</v>
      </c>
      <c r="AH223" s="144">
        <v>100</v>
      </c>
    </row>
    <row r="224" spans="1:34">
      <c r="A224" s="160">
        <v>33309</v>
      </c>
      <c r="B224" s="143" t="s">
        <v>4050</v>
      </c>
      <c r="C224" s="144" t="s">
        <v>1903</v>
      </c>
      <c r="D224" s="144">
        <v>5</v>
      </c>
      <c r="F224" s="144" t="s">
        <v>125</v>
      </c>
      <c r="G224" s="144">
        <v>1</v>
      </c>
      <c r="I224" s="144">
        <v>0</v>
      </c>
      <c r="J224" s="144">
        <v>0</v>
      </c>
      <c r="M224" s="144">
        <f t="shared" si="42"/>
        <v>3</v>
      </c>
      <c r="N224" s="144">
        <f t="shared" si="45"/>
        <v>300</v>
      </c>
      <c r="O224" s="161">
        <v>15017</v>
      </c>
      <c r="P224" s="144" t="str">
        <f>IF(O224="","",VLOOKUP(O224,'#材料大全'!A:B,2,FALSE))</f>
        <v>法老之扣</v>
      </c>
      <c r="Q224" s="161">
        <v>1</v>
      </c>
      <c r="R224" s="161">
        <v>1</v>
      </c>
      <c r="S224" s="161">
        <v>100</v>
      </c>
      <c r="T224" s="161">
        <v>15018</v>
      </c>
      <c r="U224" s="144" t="str">
        <f>IF(T224="","",VLOOKUP(T224,'#材料大全'!A:B,2,FALSE))</f>
        <v>先祖之魂</v>
      </c>
      <c r="V224" s="161">
        <v>1</v>
      </c>
      <c r="W224" s="161">
        <v>1</v>
      </c>
      <c r="X224" s="161">
        <v>100</v>
      </c>
      <c r="Y224" s="161">
        <v>15019</v>
      </c>
      <c r="Z224" s="144" t="str">
        <f>IF(Y224="","",VLOOKUP(Y224,'#材料大全'!A:B,2,FALSE))</f>
        <v>石沙之缚</v>
      </c>
      <c r="AA224" s="161">
        <v>1</v>
      </c>
      <c r="AB224" s="161">
        <v>1</v>
      </c>
      <c r="AC224" s="161">
        <v>100</v>
      </c>
      <c r="AD224" s="71"/>
      <c r="AF224" s="192"/>
      <c r="AG224" s="192"/>
      <c r="AH224" s="192"/>
    </row>
    <row r="225" spans="1:34">
      <c r="A225" s="160">
        <v>33310</v>
      </c>
      <c r="B225" s="143" t="s">
        <v>1396</v>
      </c>
      <c r="C225" s="144" t="s">
        <v>1903</v>
      </c>
      <c r="D225" s="144">
        <v>5</v>
      </c>
      <c r="F225" s="144" t="s">
        <v>125</v>
      </c>
      <c r="G225" s="144">
        <v>1</v>
      </c>
      <c r="I225" s="144">
        <v>0</v>
      </c>
      <c r="J225" s="144">
        <v>0</v>
      </c>
      <c r="M225" s="144">
        <f t="shared" si="42"/>
        <v>3</v>
      </c>
      <c r="N225" s="144">
        <f t="shared" si="45"/>
        <v>300</v>
      </c>
      <c r="O225" s="161">
        <v>15020</v>
      </c>
      <c r="P225" s="144" t="str">
        <f>IF(O225="","",VLOOKUP(O225,'#材料大全'!A:B,2,FALSE))</f>
        <v>天穹伊欧斯</v>
      </c>
      <c r="Q225" s="161">
        <v>1</v>
      </c>
      <c r="R225" s="161">
        <v>1</v>
      </c>
      <c r="S225" s="161">
        <v>100</v>
      </c>
      <c r="T225" s="161">
        <v>15021</v>
      </c>
      <c r="U225" s="144" t="str">
        <f>IF(T225="","",VLOOKUP(T225,'#材料大全'!A:B,2,FALSE))</f>
        <v>风扬蓝波斯</v>
      </c>
      <c r="V225" s="161">
        <v>1</v>
      </c>
      <c r="W225" s="161">
        <v>1</v>
      </c>
      <c r="X225" s="161">
        <v>100</v>
      </c>
      <c r="Y225" s="161">
        <v>15022</v>
      </c>
      <c r="Z225" s="144" t="str">
        <f>IF(Y225="","",VLOOKUP(Y225,'#材料大全'!A:B,2,FALSE))</f>
        <v>地覆戈涅斯</v>
      </c>
      <c r="AA225" s="161">
        <v>1</v>
      </c>
      <c r="AB225" s="161">
        <v>1</v>
      </c>
      <c r="AC225" s="161">
        <v>100</v>
      </c>
      <c r="AD225" s="71"/>
      <c r="AF225" s="192"/>
      <c r="AG225" s="192"/>
      <c r="AH225" s="192"/>
    </row>
    <row r="226" spans="1:34">
      <c r="A226" s="160">
        <v>33311</v>
      </c>
      <c r="B226" s="143" t="s">
        <v>4051</v>
      </c>
      <c r="C226" s="144" t="s">
        <v>1903</v>
      </c>
      <c r="D226" s="144">
        <v>5</v>
      </c>
      <c r="F226" s="144" t="s">
        <v>125</v>
      </c>
      <c r="G226" s="144">
        <v>1</v>
      </c>
      <c r="I226" s="144">
        <v>0</v>
      </c>
      <c r="J226" s="144">
        <v>0</v>
      </c>
      <c r="M226" s="144">
        <f t="shared" si="42"/>
        <v>3</v>
      </c>
      <c r="N226" s="144">
        <f t="shared" si="45"/>
        <v>300</v>
      </c>
      <c r="O226" s="161">
        <v>15034</v>
      </c>
      <c r="P226" s="144" t="str">
        <f>IF(O226="","",VLOOKUP(O226,'#材料大全'!A:B,2,FALSE))</f>
        <v>迪勒瑞姆</v>
      </c>
      <c r="Q226" s="161">
        <v>1</v>
      </c>
      <c r="R226" s="161">
        <v>1</v>
      </c>
      <c r="S226" s="161">
        <v>100</v>
      </c>
      <c r="T226" s="161">
        <v>15035</v>
      </c>
      <c r="U226" s="144" t="str">
        <f>IF(T226="","",VLOOKUP(T226,'#材料大全'!A:B,2,FALSE))</f>
        <v>刚毅</v>
      </c>
      <c r="V226" s="161">
        <v>1</v>
      </c>
      <c r="W226" s="161">
        <v>1</v>
      </c>
      <c r="X226" s="161">
        <v>100</v>
      </c>
      <c r="Y226" s="161">
        <v>15038</v>
      </c>
      <c r="Z226" s="144" t="str">
        <f>IF(Y226="","",VLOOKUP(Y226,'#材料大全'!A:B,2,FALSE))</f>
        <v>恶魔之赐</v>
      </c>
      <c r="AA226" s="161">
        <v>1</v>
      </c>
      <c r="AB226" s="161">
        <v>1</v>
      </c>
      <c r="AC226" s="161">
        <v>100</v>
      </c>
      <c r="AD226" s="161" t="s">
        <v>225</v>
      </c>
      <c r="AE226" s="144" t="str">
        <f>IF(AD226="","",VLOOKUP(AD226,'#材料大全'!A:B,2,FALSE))</f>
        <v/>
      </c>
    </row>
    <row r="227" spans="1:34">
      <c r="A227" s="160">
        <v>33312</v>
      </c>
      <c r="B227" s="143" t="s">
        <v>4052</v>
      </c>
      <c r="C227" s="144" t="s">
        <v>1903</v>
      </c>
      <c r="D227" s="144">
        <v>5</v>
      </c>
      <c r="F227" s="144" t="s">
        <v>125</v>
      </c>
      <c r="G227" s="144">
        <v>1</v>
      </c>
      <c r="I227" s="144">
        <v>0</v>
      </c>
      <c r="J227" s="144">
        <v>0</v>
      </c>
      <c r="M227" s="144">
        <f t="shared" si="42"/>
        <v>4</v>
      </c>
      <c r="N227" s="144">
        <f t="shared" si="45"/>
        <v>400</v>
      </c>
      <c r="O227" s="161">
        <v>15026</v>
      </c>
      <c r="P227" s="144" t="str">
        <f>IF(O227="","",VLOOKUP(O227,'#材料大全'!A:B,2,FALSE))</f>
        <v>[火生]彩虹刻面</v>
      </c>
      <c r="Q227" s="161">
        <v>1</v>
      </c>
      <c r="R227" s="161">
        <v>1</v>
      </c>
      <c r="S227" s="161">
        <v>100</v>
      </c>
      <c r="T227" s="161">
        <v>15027</v>
      </c>
      <c r="U227" s="144" t="str">
        <f>IF(T227="","",VLOOKUP(T227,'#材料大全'!A:B,2,FALSE))</f>
        <v>[冰生]彩虹刻面</v>
      </c>
      <c r="V227" s="161">
        <v>1</v>
      </c>
      <c r="W227" s="161">
        <v>1</v>
      </c>
      <c r="X227" s="161">
        <v>100</v>
      </c>
      <c r="Y227" s="161">
        <v>15028</v>
      </c>
      <c r="Z227" s="144" t="str">
        <f>IF(Y227="","",VLOOKUP(Y227,'#材料大全'!A:B,2,FALSE))</f>
        <v>[光生]彩虹刻面</v>
      </c>
      <c r="AA227" s="161">
        <v>1</v>
      </c>
      <c r="AB227" s="161">
        <v>1</v>
      </c>
      <c r="AC227" s="161">
        <v>100</v>
      </c>
      <c r="AD227" s="161">
        <v>15029</v>
      </c>
      <c r="AE227" s="144" t="str">
        <f>IF(AD227="","",VLOOKUP(AD227,'#材料大全'!A:B,2,FALSE))</f>
        <v>[暗生]彩虹刻面</v>
      </c>
      <c r="AF227" s="144">
        <v>1</v>
      </c>
      <c r="AG227" s="144">
        <v>1</v>
      </c>
      <c r="AH227" s="144">
        <v>100</v>
      </c>
    </row>
    <row r="228" spans="1:34">
      <c r="A228" s="160">
        <v>33313</v>
      </c>
      <c r="B228" s="143" t="s">
        <v>4053</v>
      </c>
      <c r="C228" s="144" t="s">
        <v>1903</v>
      </c>
      <c r="D228" s="144">
        <v>5</v>
      </c>
      <c r="F228" s="144" t="s">
        <v>125</v>
      </c>
      <c r="G228" s="144">
        <v>1</v>
      </c>
      <c r="I228" s="144">
        <v>0</v>
      </c>
      <c r="J228" s="144">
        <v>0</v>
      </c>
      <c r="M228" s="144">
        <f t="shared" si="42"/>
        <v>4</v>
      </c>
      <c r="N228" s="144">
        <f t="shared" si="45"/>
        <v>400</v>
      </c>
      <c r="O228" s="161">
        <v>15030</v>
      </c>
      <c r="P228" s="144" t="str">
        <f>IF(O228="","",VLOOKUP(O228,'#材料大全'!A:B,2,FALSE))</f>
        <v>[火死]彩虹刻面</v>
      </c>
      <c r="Q228" s="161">
        <v>1</v>
      </c>
      <c r="R228" s="161">
        <v>1</v>
      </c>
      <c r="S228" s="161">
        <v>100</v>
      </c>
      <c r="T228" s="161">
        <v>15031</v>
      </c>
      <c r="U228" s="144" t="str">
        <f>IF(T228="","",VLOOKUP(T228,'#材料大全'!A:B,2,FALSE))</f>
        <v>[冰死]彩虹刻面</v>
      </c>
      <c r="V228" s="161">
        <v>1</v>
      </c>
      <c r="W228" s="161">
        <v>1</v>
      </c>
      <c r="X228" s="161">
        <v>100</v>
      </c>
      <c r="Y228" s="161">
        <v>15032</v>
      </c>
      <c r="Z228" s="144" t="str">
        <f>IF(Y228="","",VLOOKUP(Y228,'#材料大全'!A:B,2,FALSE))</f>
        <v>[光死]彩虹刻面</v>
      </c>
      <c r="AA228" s="161">
        <v>1</v>
      </c>
      <c r="AB228" s="161">
        <v>1</v>
      </c>
      <c r="AC228" s="161">
        <v>100</v>
      </c>
      <c r="AD228" s="161">
        <v>15033</v>
      </c>
      <c r="AE228" s="144" t="str">
        <f>IF(AD228="","",VLOOKUP(AD228,'#材料大全'!A:B,2,FALSE))</f>
        <v>[暗死]彩虹刻面</v>
      </c>
      <c r="AF228" s="144">
        <v>1</v>
      </c>
      <c r="AG228" s="144">
        <v>1</v>
      </c>
      <c r="AH228" s="144">
        <v>100</v>
      </c>
    </row>
    <row r="229" spans="1:34">
      <c r="A229" s="160">
        <v>33314</v>
      </c>
      <c r="B229" s="143" t="s">
        <v>4054</v>
      </c>
      <c r="C229" s="144" t="s">
        <v>1903</v>
      </c>
      <c r="D229" s="144">
        <v>5</v>
      </c>
      <c r="F229" s="144" t="s">
        <v>125</v>
      </c>
      <c r="G229" s="144">
        <v>1</v>
      </c>
      <c r="I229" s="144">
        <v>0</v>
      </c>
      <c r="J229" s="144">
        <v>0</v>
      </c>
      <c r="M229" s="144">
        <f t="shared" si="42"/>
        <v>4</v>
      </c>
      <c r="N229" s="144">
        <f t="shared" si="45"/>
        <v>300</v>
      </c>
      <c r="O229" s="161">
        <v>15042</v>
      </c>
      <c r="P229" s="144" t="str">
        <f>IF(O229="","",VLOOKUP(O229,'#材料大全'!A:B,2,FALSE))</f>
        <v>吉永之脸</v>
      </c>
      <c r="Q229" s="161">
        <v>1</v>
      </c>
      <c r="R229" s="161">
        <v>1</v>
      </c>
      <c r="S229" s="161">
        <v>100</v>
      </c>
      <c r="T229" s="161">
        <v>15043</v>
      </c>
      <c r="U229" s="144" t="str">
        <f>IF(T229="","",VLOOKUP(T229,'#材料大全'!A:B,2,FALSE))</f>
        <v>威廉的自尊</v>
      </c>
      <c r="V229" s="161">
        <v>1</v>
      </c>
      <c r="W229" s="161">
        <v>1</v>
      </c>
      <c r="X229" s="161">
        <v>100</v>
      </c>
      <c r="Y229" s="161">
        <v>15044</v>
      </c>
      <c r="Z229" s="144" t="str">
        <f>IF(Y229="","",VLOOKUP(Y229,'#材料大全'!A:B,2,FALSE))</f>
        <v>马格纳斯之皮</v>
      </c>
      <c r="AA229" s="161">
        <v>1</v>
      </c>
      <c r="AB229" s="161">
        <v>1</v>
      </c>
      <c r="AC229" s="161">
        <v>50</v>
      </c>
      <c r="AD229" s="161">
        <v>15045</v>
      </c>
      <c r="AE229" s="144" t="str">
        <f>IF(AD229="","",VLOOKUP(AD229,'#材料大全'!A:B,2,FALSE))</f>
        <v>惠斯坦武装之戒</v>
      </c>
      <c r="AF229" s="144">
        <v>1</v>
      </c>
      <c r="AG229" s="144">
        <v>1</v>
      </c>
      <c r="AH229" s="144">
        <v>50</v>
      </c>
    </row>
    <row r="230" spans="1:34">
      <c r="A230" s="160">
        <v>33315</v>
      </c>
      <c r="B230" s="143" t="s">
        <v>4055</v>
      </c>
      <c r="C230" s="144" t="s">
        <v>1903</v>
      </c>
      <c r="D230" s="144">
        <v>5</v>
      </c>
      <c r="F230" s="144" t="s">
        <v>125</v>
      </c>
      <c r="G230" s="144">
        <v>1</v>
      </c>
      <c r="I230" s="144">
        <v>0</v>
      </c>
      <c r="J230" s="144">
        <v>0</v>
      </c>
      <c r="M230" s="144">
        <f t="shared" si="42"/>
        <v>4</v>
      </c>
      <c r="N230" s="144">
        <f t="shared" si="45"/>
        <v>400</v>
      </c>
      <c r="O230" s="161">
        <v>15101</v>
      </c>
      <c r="P230" s="144" t="str">
        <f>IF(O230="","",VLOOKUP(O230,'#材料大全'!A:B,2,FALSE))</f>
        <v>聪聪君的方方盔</v>
      </c>
      <c r="Q230" s="161">
        <v>1</v>
      </c>
      <c r="R230" s="161">
        <v>1</v>
      </c>
      <c r="S230" s="161">
        <v>100</v>
      </c>
      <c r="T230" s="161">
        <v>15102</v>
      </c>
      <c r="U230" s="144" t="str">
        <f>IF(T230="","",VLOOKUP(T230,'#材料大全'!A:B,2,FALSE))</f>
        <v>聪聪君的帅帅甲</v>
      </c>
      <c r="V230" s="161">
        <v>1</v>
      </c>
      <c r="W230" s="161">
        <v>1</v>
      </c>
      <c r="X230" s="161">
        <v>100</v>
      </c>
      <c r="Y230" s="161">
        <v>15103</v>
      </c>
      <c r="Z230" s="144" t="str">
        <f>IF(Y230="","",VLOOKUP(Y230,'#材料大全'!A:B,2,FALSE))</f>
        <v>聪聪君的滑滑鞋</v>
      </c>
      <c r="AA230" s="161">
        <v>1</v>
      </c>
      <c r="AB230" s="161">
        <v>1</v>
      </c>
      <c r="AC230" s="161">
        <v>100</v>
      </c>
      <c r="AD230" s="161">
        <v>15108</v>
      </c>
      <c r="AE230" s="144" t="str">
        <f>IF(AD230="","",VLOOKUP(AD230,'#材料大全'!A:B,2,FALSE))</f>
        <v>聪聪君的玉佩</v>
      </c>
      <c r="AF230" s="144">
        <v>1</v>
      </c>
      <c r="AG230" s="144">
        <v>1</v>
      </c>
      <c r="AH230" s="144">
        <v>100</v>
      </c>
    </row>
    <row r="231" spans="1:34">
      <c r="A231" s="160">
        <v>33316</v>
      </c>
      <c r="B231" s="143" t="s">
        <v>4056</v>
      </c>
      <c r="C231" s="144" t="s">
        <v>1903</v>
      </c>
      <c r="D231" s="144">
        <v>5</v>
      </c>
      <c r="F231" s="144" t="s">
        <v>125</v>
      </c>
      <c r="G231" s="144">
        <v>1</v>
      </c>
      <c r="I231" s="144">
        <v>0</v>
      </c>
      <c r="J231" s="144">
        <v>0</v>
      </c>
      <c r="M231" s="144">
        <f t="shared" si="42"/>
        <v>4</v>
      </c>
      <c r="N231" s="144">
        <f t="shared" si="45"/>
        <v>400</v>
      </c>
      <c r="O231" s="161">
        <v>15104</v>
      </c>
      <c r="P231" s="144" t="str">
        <f>IF(O231="","",VLOOKUP(O231,'#材料大全'!A:B,2,FALSE))</f>
        <v>聪聪君的回忆</v>
      </c>
      <c r="Q231" s="161">
        <v>1</v>
      </c>
      <c r="R231" s="161">
        <v>1</v>
      </c>
      <c r="S231" s="161">
        <v>100</v>
      </c>
      <c r="T231" s="161">
        <v>15105</v>
      </c>
      <c r="U231" s="144" t="str">
        <f>IF(T231="","",VLOOKUP(T231,'#材料大全'!A:B,2,FALSE))</f>
        <v>聪聪君的花环</v>
      </c>
      <c r="V231" s="161">
        <v>1</v>
      </c>
      <c r="W231" s="161">
        <v>1</v>
      </c>
      <c r="X231" s="161">
        <v>100</v>
      </c>
      <c r="Y231" s="161">
        <v>15106</v>
      </c>
      <c r="Z231" s="144" t="str">
        <f>IF(Y231="","",VLOOKUP(Y231,'#材料大全'!A:B,2,FALSE))</f>
        <v>聪聪君的疯狂</v>
      </c>
      <c r="AA231" s="161">
        <v>1</v>
      </c>
      <c r="AB231" s="161">
        <v>1</v>
      </c>
      <c r="AC231" s="161">
        <v>100</v>
      </c>
      <c r="AD231" s="161">
        <v>15107</v>
      </c>
      <c r="AE231" s="144" t="str">
        <f>IF(AD231="","",VLOOKUP(AD231,'#材料大全'!A:B,2,FALSE))</f>
        <v>聪聪君的战士之饰</v>
      </c>
      <c r="AF231" s="144">
        <v>1</v>
      </c>
      <c r="AG231" s="144">
        <v>1</v>
      </c>
      <c r="AH231" s="144">
        <v>100</v>
      </c>
    </row>
    <row r="232" spans="1:34">
      <c r="A232" s="160">
        <v>33317</v>
      </c>
      <c r="B232" s="143" t="s">
        <v>4057</v>
      </c>
      <c r="C232" s="144" t="s">
        <v>1903</v>
      </c>
      <c r="D232" s="144">
        <v>5</v>
      </c>
      <c r="F232" s="144" t="s">
        <v>125</v>
      </c>
      <c r="G232" s="144">
        <v>1</v>
      </c>
      <c r="I232" s="144">
        <v>0</v>
      </c>
      <c r="J232" s="144">
        <v>0</v>
      </c>
      <c r="M232" s="144">
        <f t="shared" si="42"/>
        <v>3</v>
      </c>
      <c r="N232" s="144">
        <f t="shared" si="45"/>
        <v>300</v>
      </c>
      <c r="O232" s="161">
        <v>15109</v>
      </c>
      <c r="P232" s="144" t="str">
        <f>IF(O232="","",VLOOKUP(O232,'#材料大全'!A:B,2,FALSE))</f>
        <v>米迦勒的慈悲</v>
      </c>
      <c r="Q232" s="161">
        <v>1</v>
      </c>
      <c r="R232" s="161">
        <v>1</v>
      </c>
      <c r="S232" s="161">
        <v>100</v>
      </c>
      <c r="T232" s="161">
        <v>15110</v>
      </c>
      <c r="U232" s="144" t="str">
        <f>IF(T232="","",VLOOKUP(T232,'#材料大全'!A:B,2,FALSE))</f>
        <v>拉斐尔的治愈</v>
      </c>
      <c r="V232" s="161">
        <v>1</v>
      </c>
      <c r="W232" s="161">
        <v>1</v>
      </c>
      <c r="X232" s="161">
        <v>100</v>
      </c>
      <c r="Y232" s="161">
        <v>15111</v>
      </c>
      <c r="Z232" s="144" t="str">
        <f>IF(Y232="","",VLOOKUP(Y232,'#材料大全'!A:B,2,FALSE))</f>
        <v>加百列的守护</v>
      </c>
      <c r="AA232" s="161">
        <v>1</v>
      </c>
      <c r="AB232" s="161">
        <v>1</v>
      </c>
      <c r="AC232" s="161">
        <v>100</v>
      </c>
      <c r="AD232" s="45"/>
    </row>
    <row r="233" spans="1:34">
      <c r="A233" s="160">
        <v>33318</v>
      </c>
      <c r="B233" s="143" t="s">
        <v>4058</v>
      </c>
      <c r="C233" s="144" t="s">
        <v>1903</v>
      </c>
      <c r="D233" s="144">
        <v>5</v>
      </c>
      <c r="F233" s="144" t="s">
        <v>125</v>
      </c>
      <c r="G233" s="144">
        <v>1</v>
      </c>
      <c r="I233" s="144">
        <v>0</v>
      </c>
      <c r="J233" s="144">
        <v>0</v>
      </c>
      <c r="M233" s="144">
        <f t="shared" si="42"/>
        <v>3</v>
      </c>
      <c r="N233" s="144">
        <f t="shared" si="45"/>
        <v>300</v>
      </c>
      <c r="O233" s="161">
        <v>15112</v>
      </c>
      <c r="P233" s="144" t="str">
        <f>IF(O233="","",VLOOKUP(O233,'#材料大全'!A:B,2,FALSE))</f>
        <v>雷米尔的指引</v>
      </c>
      <c r="Q233" s="161">
        <v>1</v>
      </c>
      <c r="R233" s="161">
        <v>1</v>
      </c>
      <c r="S233" s="161">
        <v>100</v>
      </c>
      <c r="T233" s="161">
        <v>15113</v>
      </c>
      <c r="U233" s="144" t="str">
        <f>IF(T233="","",VLOOKUP(T233,'#材料大全'!A:B,2,FALSE))</f>
        <v>米达伦的教导</v>
      </c>
      <c r="V233" s="161">
        <v>1</v>
      </c>
      <c r="W233" s="161">
        <v>1</v>
      </c>
      <c r="X233" s="161">
        <v>100</v>
      </c>
      <c r="Y233" s="161">
        <v>15114</v>
      </c>
      <c r="Z233" s="144" t="str">
        <f>IF(Y233="","",VLOOKUP(Y233,'#材料大全'!A:B,2,FALSE))</f>
        <v>乌利尔的审判</v>
      </c>
      <c r="AA233" s="161">
        <v>1</v>
      </c>
      <c r="AB233" s="161">
        <v>1</v>
      </c>
      <c r="AC233" s="161">
        <v>100</v>
      </c>
      <c r="AD233" s="45"/>
    </row>
    <row r="234" spans="1:34">
      <c r="A234" s="160">
        <v>33319</v>
      </c>
      <c r="B234" s="143" t="s">
        <v>4059</v>
      </c>
      <c r="C234" s="144" t="s">
        <v>1903</v>
      </c>
      <c r="D234" s="144">
        <v>5</v>
      </c>
      <c r="F234" s="144" t="s">
        <v>125</v>
      </c>
      <c r="G234" s="144">
        <v>1</v>
      </c>
      <c r="I234" s="144">
        <v>0</v>
      </c>
      <c r="J234" s="144">
        <v>0</v>
      </c>
      <c r="M234" s="144">
        <f t="shared" si="42"/>
        <v>3</v>
      </c>
      <c r="N234" s="144">
        <f t="shared" si="45"/>
        <v>300</v>
      </c>
      <c r="O234" s="161">
        <v>15115</v>
      </c>
      <c r="P234" s="144" t="str">
        <f>IF(O234="","",VLOOKUP(O234,'#材料大全'!A:B,2,FALSE))</f>
        <v>骷髅之冠</v>
      </c>
      <c r="Q234" s="161">
        <v>1</v>
      </c>
      <c r="R234" s="161">
        <v>1</v>
      </c>
      <c r="S234" s="161">
        <v>100</v>
      </c>
      <c r="T234" s="161">
        <v>15116</v>
      </c>
      <c r="U234" s="144" t="str">
        <f>IF(T234="","",VLOOKUP(T234,'#材料大全'!A:B,2,FALSE))</f>
        <v>骨龙之躯</v>
      </c>
      <c r="V234" s="161">
        <v>1</v>
      </c>
      <c r="W234" s="161">
        <v>1</v>
      </c>
      <c r="X234" s="161">
        <v>100</v>
      </c>
      <c r="Y234" s="161">
        <v>15117</v>
      </c>
      <c r="Z234" s="144" t="str">
        <f>IF(Y234="","",VLOOKUP(Y234,'#材料大全'!A:B,2,FALSE))</f>
        <v>憎恶之足</v>
      </c>
      <c r="AA234" s="161">
        <v>1</v>
      </c>
      <c r="AB234" s="161">
        <v>1</v>
      </c>
      <c r="AC234" s="161">
        <v>100</v>
      </c>
      <c r="AD234" s="45"/>
    </row>
    <row r="235" spans="1:34">
      <c r="A235" s="160">
        <v>33320</v>
      </c>
      <c r="B235" s="143" t="s">
        <v>4060</v>
      </c>
      <c r="C235" s="144" t="s">
        <v>1903</v>
      </c>
      <c r="D235" s="144">
        <v>5</v>
      </c>
      <c r="F235" s="144" t="s">
        <v>125</v>
      </c>
      <c r="G235" s="144">
        <v>1</v>
      </c>
      <c r="I235" s="144">
        <v>0</v>
      </c>
      <c r="J235" s="144">
        <v>0</v>
      </c>
      <c r="M235" s="144">
        <f t="shared" si="42"/>
        <v>4</v>
      </c>
      <c r="N235" s="144">
        <f t="shared" si="45"/>
        <v>400</v>
      </c>
      <c r="O235" s="161">
        <v>15118</v>
      </c>
      <c r="P235" s="144" t="str">
        <f>IF(O235="","",VLOOKUP(O235,'#材料大全'!A:B,2,FALSE))</f>
        <v>火焰之魂</v>
      </c>
      <c r="Q235" s="161">
        <v>1</v>
      </c>
      <c r="R235" s="161">
        <v>1</v>
      </c>
      <c r="S235" s="161">
        <v>100</v>
      </c>
      <c r="T235" s="161">
        <v>15119</v>
      </c>
      <c r="U235" s="144" t="str">
        <f>IF(T235="","",VLOOKUP(T235,'#材料大全'!A:B,2,FALSE))</f>
        <v>永冬之匣</v>
      </c>
      <c r="V235" s="161">
        <v>1</v>
      </c>
      <c r="W235" s="161">
        <v>1</v>
      </c>
      <c r="X235" s="161">
        <v>100</v>
      </c>
      <c r="Y235" s="161">
        <v>15120</v>
      </c>
      <c r="Z235" s="144" t="str">
        <f>IF(Y235="","",VLOOKUP(Y235,'#材料大全'!A:B,2,FALSE))</f>
        <v>堕天使之翼</v>
      </c>
      <c r="AA235" s="161">
        <v>1</v>
      </c>
      <c r="AB235" s="161">
        <v>1</v>
      </c>
      <c r="AC235" s="161">
        <v>100</v>
      </c>
      <c r="AD235" s="45">
        <v>18019</v>
      </c>
      <c r="AE235" s="144" t="str">
        <f>IF(AD235="","",VLOOKUP(AD235,'#材料大全'!A:B,2,FALSE))</f>
        <v>罗格的丝绸手帕</v>
      </c>
      <c r="AF235" s="144">
        <v>1</v>
      </c>
      <c r="AG235" s="144">
        <v>1</v>
      </c>
      <c r="AH235" s="144">
        <v>100</v>
      </c>
    </row>
    <row r="236" spans="1:34">
      <c r="A236" s="160">
        <v>33321</v>
      </c>
      <c r="B236" s="143" t="s">
        <v>4061</v>
      </c>
      <c r="C236" s="144" t="s">
        <v>1903</v>
      </c>
      <c r="D236" s="144">
        <v>5</v>
      </c>
      <c r="F236" s="144" t="s">
        <v>125</v>
      </c>
      <c r="G236" s="144">
        <v>1</v>
      </c>
      <c r="I236" s="144">
        <v>0</v>
      </c>
      <c r="J236" s="144">
        <v>0</v>
      </c>
      <c r="M236" s="144">
        <f t="shared" si="42"/>
        <v>4</v>
      </c>
      <c r="N236" s="144">
        <f t="shared" si="45"/>
        <v>400</v>
      </c>
      <c r="O236" s="161">
        <v>15121</v>
      </c>
      <c r="P236" s="144" t="str">
        <f>IF(O236="","",VLOOKUP(O236,'#材料大全'!A:B,2,FALSE))</f>
        <v>九头龙王头盔</v>
      </c>
      <c r="Q236" s="161">
        <v>1</v>
      </c>
      <c r="R236" s="161">
        <v>1</v>
      </c>
      <c r="S236" s="161">
        <v>100</v>
      </c>
      <c r="T236" s="161">
        <v>15122</v>
      </c>
      <c r="U236" s="144" t="str">
        <f>IF(T236="","",VLOOKUP(T236,'#材料大全'!A:B,2,FALSE))</f>
        <v>大力龙王铠甲</v>
      </c>
      <c r="V236" s="161">
        <v>1</v>
      </c>
      <c r="W236" s="161">
        <v>1</v>
      </c>
      <c r="X236" s="161">
        <v>100</v>
      </c>
      <c r="Y236" s="161">
        <v>15123</v>
      </c>
      <c r="Z236" s="144" t="str">
        <f>IF(Y236="","",VLOOKUP(Y236,'#材料大全'!A:B,2,FALSE))</f>
        <v>青莲龙王护靴</v>
      </c>
      <c r="AA236" s="161">
        <v>1</v>
      </c>
      <c r="AB236" s="161">
        <v>1</v>
      </c>
      <c r="AC236" s="161">
        <v>100</v>
      </c>
      <c r="AD236" s="45">
        <v>18020</v>
      </c>
      <c r="AE236" s="144" t="str">
        <f>IF(AD236="","",VLOOKUP(AD236,'#材料大全'!A:B,2,FALSE))</f>
        <v>迟缓者拉格的不屈意志</v>
      </c>
      <c r="AF236" s="144">
        <v>1</v>
      </c>
      <c r="AG236" s="144">
        <v>1</v>
      </c>
      <c r="AH236" s="144">
        <v>100</v>
      </c>
    </row>
    <row r="237" spans="1:34">
      <c r="A237" s="160">
        <v>33322</v>
      </c>
      <c r="B237" s="143" t="s">
        <v>4062</v>
      </c>
      <c r="C237" s="144" t="s">
        <v>1903</v>
      </c>
      <c r="D237" s="144">
        <v>5</v>
      </c>
      <c r="F237" s="144" t="s">
        <v>125</v>
      </c>
      <c r="G237" s="144">
        <v>1</v>
      </c>
      <c r="I237" s="144">
        <v>0</v>
      </c>
      <c r="J237" s="144">
        <v>0</v>
      </c>
      <c r="M237" s="144">
        <f t="shared" si="42"/>
        <v>4</v>
      </c>
      <c r="N237" s="144">
        <f t="shared" si="45"/>
        <v>400</v>
      </c>
      <c r="O237" s="161">
        <v>15124</v>
      </c>
      <c r="P237" s="144" t="str">
        <f>IF(O237="","",VLOOKUP(O237,'#材料大全'!A:B,2,FALSE))</f>
        <v>欢喜龙王戒指</v>
      </c>
      <c r="Q237" s="161">
        <v>1</v>
      </c>
      <c r="R237" s="161">
        <v>1</v>
      </c>
      <c r="S237" s="161">
        <v>100</v>
      </c>
      <c r="T237" s="161">
        <v>15125</v>
      </c>
      <c r="U237" s="144" t="str">
        <f>IF(T237="","",VLOOKUP(T237,'#材料大全'!A:B,2,FALSE))</f>
        <v>海龙王项链</v>
      </c>
      <c r="V237" s="161">
        <v>1</v>
      </c>
      <c r="W237" s="161">
        <v>1</v>
      </c>
      <c r="X237" s="161">
        <v>100</v>
      </c>
      <c r="Y237" s="161">
        <v>15126</v>
      </c>
      <c r="Z237" s="144" t="str">
        <f>IF(Y237="","",VLOOKUP(Y237,'#材料大全'!A:B,2,FALSE))</f>
        <v>毒龙王手镯</v>
      </c>
      <c r="AA237" s="161">
        <v>1</v>
      </c>
      <c r="AB237" s="161">
        <v>1</v>
      </c>
      <c r="AC237" s="161">
        <v>100</v>
      </c>
      <c r="AD237" s="45">
        <v>18021</v>
      </c>
      <c r="AE237" s="144" t="str">
        <f>IF(AD237="","",VLOOKUP(AD237,'#材料大全'!A:B,2,FALSE))</f>
        <v>超级加农炮</v>
      </c>
      <c r="AF237" s="144">
        <v>1</v>
      </c>
      <c r="AG237" s="144">
        <v>1</v>
      </c>
      <c r="AH237" s="144">
        <v>100</v>
      </c>
    </row>
    <row r="238" spans="1:34">
      <c r="A238" s="160">
        <v>33323</v>
      </c>
      <c r="B238" s="143" t="s">
        <v>4063</v>
      </c>
      <c r="C238" s="144" t="s">
        <v>1903</v>
      </c>
      <c r="D238" s="144">
        <v>5</v>
      </c>
      <c r="F238" s="144" t="s">
        <v>125</v>
      </c>
      <c r="G238" s="144">
        <v>1</v>
      </c>
      <c r="I238" s="144">
        <v>0</v>
      </c>
      <c r="J238" s="144">
        <v>0</v>
      </c>
      <c r="M238" s="144">
        <f t="shared" si="42"/>
        <v>3</v>
      </c>
      <c r="N238" s="144">
        <f t="shared" si="45"/>
        <v>300</v>
      </c>
      <c r="O238" s="161">
        <v>15127</v>
      </c>
      <c r="P238" s="144" t="str">
        <f>IF(O238="","",VLOOKUP(O238,'#材料大全'!A:B,2,FALSE))</f>
        <v>暗杀者</v>
      </c>
      <c r="Q238" s="161">
        <v>1</v>
      </c>
      <c r="R238" s="161">
        <v>1</v>
      </c>
      <c r="S238" s="161">
        <v>100</v>
      </c>
      <c r="T238" s="161">
        <v>15128</v>
      </c>
      <c r="U238" s="144" t="str">
        <f>IF(T238="","",VLOOKUP(T238,'#材料大全'!A:B,2,FALSE))</f>
        <v>守护者</v>
      </c>
      <c r="V238" s="161">
        <v>1</v>
      </c>
      <c r="W238" s="161">
        <v>1</v>
      </c>
      <c r="X238" s="161">
        <v>100</v>
      </c>
      <c r="Y238" s="161">
        <v>15129</v>
      </c>
      <c r="Z238" s="144" t="str">
        <f>IF(Y238="","",VLOOKUP(Y238,'#材料大全'!A:B,2,FALSE))</f>
        <v>苦修者</v>
      </c>
      <c r="AA238" s="161">
        <v>1</v>
      </c>
      <c r="AB238" s="161">
        <v>1</v>
      </c>
      <c r="AC238" s="161">
        <v>100</v>
      </c>
      <c r="AD238" s="45"/>
    </row>
    <row r="239" spans="1:34">
      <c r="A239" s="160">
        <v>33324</v>
      </c>
      <c r="B239" s="143" t="s">
        <v>4064</v>
      </c>
      <c r="C239" s="144" t="s">
        <v>1903</v>
      </c>
      <c r="D239" s="144">
        <v>5</v>
      </c>
      <c r="F239" s="144" t="s">
        <v>125</v>
      </c>
      <c r="G239" s="144">
        <v>1</v>
      </c>
      <c r="I239" s="144">
        <v>0</v>
      </c>
      <c r="J239" s="144">
        <v>0</v>
      </c>
      <c r="M239" s="144">
        <f t="shared" si="42"/>
        <v>3</v>
      </c>
      <c r="N239" s="144">
        <f t="shared" si="45"/>
        <v>300</v>
      </c>
      <c r="O239" s="161">
        <v>15130</v>
      </c>
      <c r="P239" s="144" t="str">
        <f>IF(O239="","",VLOOKUP(O239,'#材料大全'!A:B,2,FALSE))</f>
        <v>狩猎者</v>
      </c>
      <c r="Q239" s="161">
        <v>1</v>
      </c>
      <c r="R239" s="161">
        <v>1</v>
      </c>
      <c r="S239" s="161">
        <v>100</v>
      </c>
      <c r="T239" s="161">
        <v>15131</v>
      </c>
      <c r="U239" s="144" t="str">
        <f>IF(T239="","",VLOOKUP(T239,'#材料大全'!A:B,2,FALSE))</f>
        <v>祈求者</v>
      </c>
      <c r="V239" s="161">
        <v>1</v>
      </c>
      <c r="W239" s="161">
        <v>1</v>
      </c>
      <c r="X239" s="161">
        <v>100</v>
      </c>
      <c r="Y239" s="161">
        <v>15132</v>
      </c>
      <c r="Z239" s="144" t="str">
        <f>IF(Y239="","",VLOOKUP(Y239,'#材料大全'!A:B,2,FALSE))</f>
        <v>传承者</v>
      </c>
      <c r="AA239" s="161">
        <v>1</v>
      </c>
      <c r="AB239" s="161">
        <v>1</v>
      </c>
      <c r="AC239" s="161">
        <v>100</v>
      </c>
      <c r="AD239" s="45"/>
    </row>
    <row r="240" spans="1:34">
      <c r="A240" s="160">
        <v>33325</v>
      </c>
      <c r="B240" s="143" t="s">
        <v>4065</v>
      </c>
      <c r="C240" s="144" t="s">
        <v>1903</v>
      </c>
      <c r="D240" s="144">
        <v>5</v>
      </c>
      <c r="F240" s="144" t="s">
        <v>125</v>
      </c>
      <c r="G240" s="144">
        <v>1</v>
      </c>
      <c r="I240" s="144">
        <v>0</v>
      </c>
      <c r="J240" s="144">
        <v>0</v>
      </c>
      <c r="M240" s="144">
        <f t="shared" si="42"/>
        <v>3</v>
      </c>
      <c r="N240" s="144">
        <f t="shared" si="45"/>
        <v>300</v>
      </c>
      <c r="O240" s="161">
        <v>15133</v>
      </c>
      <c r="P240" s="144" t="str">
        <f>IF(O240="","",VLOOKUP(O240,'#材料大全'!A:B,2,FALSE))</f>
        <v>交响曲</v>
      </c>
      <c r="Q240" s="161">
        <v>1</v>
      </c>
      <c r="R240" s="161">
        <v>1</v>
      </c>
      <c r="S240" s="161">
        <v>100</v>
      </c>
      <c r="T240" s="161">
        <v>15134</v>
      </c>
      <c r="U240" s="144" t="str">
        <f>IF(T240="","",VLOOKUP(T240,'#材料大全'!A:B,2,FALSE))</f>
        <v>协奏曲</v>
      </c>
      <c r="V240" s="161">
        <v>1</v>
      </c>
      <c r="W240" s="161">
        <v>1</v>
      </c>
      <c r="X240" s="161">
        <v>100</v>
      </c>
      <c r="Y240" s="161">
        <v>15135</v>
      </c>
      <c r="Z240" s="144" t="str">
        <f>IF(Y240="","",VLOOKUP(Y240,'#材料大全'!A:B,2,FALSE))</f>
        <v>圆舞曲</v>
      </c>
      <c r="AA240" s="161">
        <v>1</v>
      </c>
      <c r="AB240" s="161">
        <v>1</v>
      </c>
      <c r="AC240" s="161">
        <v>100</v>
      </c>
      <c r="AD240" s="45"/>
    </row>
    <row r="241" spans="1:34">
      <c r="A241" s="160">
        <v>33326</v>
      </c>
      <c r="B241" s="143" t="s">
        <v>4066</v>
      </c>
      <c r="C241" s="144" t="s">
        <v>1903</v>
      </c>
      <c r="D241" s="144">
        <v>5</v>
      </c>
      <c r="F241" s="144" t="s">
        <v>125</v>
      </c>
      <c r="G241" s="144">
        <v>1</v>
      </c>
      <c r="I241" s="144">
        <v>0</v>
      </c>
      <c r="J241" s="144">
        <v>0</v>
      </c>
      <c r="M241" s="144">
        <f t="shared" si="42"/>
        <v>3</v>
      </c>
      <c r="N241" s="144">
        <f t="shared" si="45"/>
        <v>300</v>
      </c>
      <c r="O241" s="161">
        <v>15136</v>
      </c>
      <c r="P241" s="144" t="str">
        <f>IF(O241="","",VLOOKUP(O241,'#材料大全'!A:B,2,FALSE))</f>
        <v>狂想曲</v>
      </c>
      <c r="Q241" s="161">
        <v>1</v>
      </c>
      <c r="R241" s="161">
        <v>1</v>
      </c>
      <c r="S241" s="161">
        <v>100</v>
      </c>
      <c r="T241" s="161">
        <v>15137</v>
      </c>
      <c r="U241" s="144" t="str">
        <f>IF(T241="","",VLOOKUP(T241,'#材料大全'!A:B,2,FALSE))</f>
        <v>幻想曲</v>
      </c>
      <c r="V241" s="161">
        <v>1</v>
      </c>
      <c r="W241" s="161">
        <v>1</v>
      </c>
      <c r="X241" s="161">
        <v>100</v>
      </c>
      <c r="Y241" s="161">
        <v>15138</v>
      </c>
      <c r="Z241" s="144" t="str">
        <f>IF(Y241="","",VLOOKUP(Y241,'#材料大全'!A:B,2,FALSE))</f>
        <v>随想曲</v>
      </c>
      <c r="AA241" s="161">
        <v>1</v>
      </c>
      <c r="AB241" s="161">
        <v>1</v>
      </c>
      <c r="AC241" s="161">
        <v>100</v>
      </c>
      <c r="AD241" s="45"/>
    </row>
    <row r="242" spans="1:34">
      <c r="A242" s="160">
        <v>33327</v>
      </c>
      <c r="B242" s="143" t="s">
        <v>4067</v>
      </c>
      <c r="C242" s="144" t="s">
        <v>1903</v>
      </c>
      <c r="D242" s="144">
        <v>5</v>
      </c>
      <c r="F242" s="144" t="s">
        <v>125</v>
      </c>
      <c r="G242" s="144">
        <v>1</v>
      </c>
      <c r="I242" s="144">
        <v>0</v>
      </c>
      <c r="J242" s="144">
        <v>0</v>
      </c>
      <c r="M242" s="144">
        <f t="shared" si="42"/>
        <v>3</v>
      </c>
      <c r="N242" s="144">
        <f t="shared" si="45"/>
        <v>300</v>
      </c>
      <c r="O242" s="161">
        <v>15139</v>
      </c>
      <c r="P242" s="144" t="str">
        <f>IF(O242="","",VLOOKUP(O242,'#材料大全'!A:B,2,FALSE))</f>
        <v>天帝战盔</v>
      </c>
      <c r="Q242" s="161">
        <v>1</v>
      </c>
      <c r="R242" s="161">
        <v>1</v>
      </c>
      <c r="S242" s="161">
        <v>100</v>
      </c>
      <c r="T242" s="161">
        <v>15140</v>
      </c>
      <c r="U242" s="144" t="str">
        <f>IF(T242="","",VLOOKUP(T242,'#材料大全'!A:B,2,FALSE))</f>
        <v>黄帝战甲</v>
      </c>
      <c r="V242" s="161">
        <v>1</v>
      </c>
      <c r="W242" s="161">
        <v>1</v>
      </c>
      <c r="X242" s="161">
        <v>100</v>
      </c>
      <c r="Y242" s="161">
        <v>15141</v>
      </c>
      <c r="Z242" s="144" t="str">
        <f>IF(Y242="","",VLOOKUP(Y242,'#材料大全'!A:B,2,FALSE))</f>
        <v>炎帝战靴</v>
      </c>
      <c r="AA242" s="161">
        <v>1</v>
      </c>
      <c r="AB242" s="161">
        <v>1</v>
      </c>
      <c r="AC242" s="161">
        <v>100</v>
      </c>
      <c r="AD242" s="45"/>
    </row>
    <row r="243" spans="1:34">
      <c r="A243" s="160">
        <v>33328</v>
      </c>
      <c r="B243" s="143" t="s">
        <v>4068</v>
      </c>
      <c r="C243" s="144" t="s">
        <v>1903</v>
      </c>
      <c r="D243" s="144">
        <v>5</v>
      </c>
      <c r="F243" s="144" t="s">
        <v>125</v>
      </c>
      <c r="G243" s="144">
        <v>1</v>
      </c>
      <c r="I243" s="144">
        <v>0</v>
      </c>
      <c r="J243" s="144">
        <v>0</v>
      </c>
      <c r="M243" s="144">
        <f t="shared" si="42"/>
        <v>3</v>
      </c>
      <c r="N243" s="144">
        <f t="shared" si="45"/>
        <v>300</v>
      </c>
      <c r="O243" s="161">
        <v>15142</v>
      </c>
      <c r="P243" s="144" t="str">
        <f>IF(O243="","",VLOOKUP(O243,'#材料大全'!A:B,2,FALSE))</f>
        <v>青帝戒指</v>
      </c>
      <c r="Q243" s="161">
        <v>1</v>
      </c>
      <c r="R243" s="161">
        <v>1</v>
      </c>
      <c r="S243" s="161">
        <v>100</v>
      </c>
      <c r="T243" s="161">
        <v>15143</v>
      </c>
      <c r="U243" s="144" t="str">
        <f>IF(T243="","",VLOOKUP(T243,'#材料大全'!A:B,2,FALSE))</f>
        <v>黑帝项链</v>
      </c>
      <c r="V243" s="161">
        <v>1</v>
      </c>
      <c r="W243" s="161">
        <v>1</v>
      </c>
      <c r="X243" s="161">
        <v>100</v>
      </c>
      <c r="Y243" s="161">
        <v>15144</v>
      </c>
      <c r="Z243" s="144" t="str">
        <f>IF(Y243="","",VLOOKUP(Y243,'#材料大全'!A:B,2,FALSE))</f>
        <v>白帝手镯</v>
      </c>
      <c r="AA243" s="161">
        <v>1</v>
      </c>
      <c r="AB243" s="161">
        <v>1</v>
      </c>
      <c r="AC243" s="161">
        <v>100</v>
      </c>
      <c r="AD243" s="45"/>
    </row>
    <row r="244" spans="1:34">
      <c r="A244" s="160">
        <v>33329</v>
      </c>
      <c r="B244" s="143" t="s">
        <v>4069</v>
      </c>
      <c r="C244" s="144" t="s">
        <v>1903</v>
      </c>
      <c r="D244" s="144">
        <v>5</v>
      </c>
      <c r="F244" s="144" t="s">
        <v>125</v>
      </c>
      <c r="G244" s="144">
        <v>1</v>
      </c>
      <c r="I244" s="144">
        <v>0</v>
      </c>
      <c r="J244" s="144">
        <v>0</v>
      </c>
      <c r="M244" s="144">
        <f t="shared" si="42"/>
        <v>3</v>
      </c>
      <c r="N244" s="144">
        <f t="shared" si="45"/>
        <v>300</v>
      </c>
      <c r="O244" s="161">
        <v>15145</v>
      </c>
      <c r="P244" s="144" t="str">
        <f>IF(O244="","",VLOOKUP(O244,'#材料大全'!A:B,2,FALSE))</f>
        <v>奥术核心</v>
      </c>
      <c r="Q244" s="161">
        <v>1</v>
      </c>
      <c r="R244" s="161">
        <v>1</v>
      </c>
      <c r="S244" s="161">
        <v>100</v>
      </c>
      <c r="T244" s="161">
        <v>15146</v>
      </c>
      <c r="U244" s="144" t="str">
        <f>IF(T244="","",VLOOKUP(T244,'#材料大全'!A:B,2,FALSE))</f>
        <v>黄金动力炉</v>
      </c>
      <c r="V244" s="161">
        <v>1</v>
      </c>
      <c r="W244" s="161">
        <v>1</v>
      </c>
      <c r="X244" s="161">
        <v>100</v>
      </c>
      <c r="Y244" s="161">
        <v>15147</v>
      </c>
      <c r="Z244" s="144" t="str">
        <f>IF(Y244="","",VLOOKUP(Y244,'#材料大全'!A:B,2,FALSE))</f>
        <v>岩石助推器</v>
      </c>
      <c r="AA244" s="161">
        <v>1</v>
      </c>
      <c r="AB244" s="161">
        <v>1</v>
      </c>
      <c r="AC244" s="161">
        <v>100</v>
      </c>
      <c r="AD244" s="161" t="s">
        <v>225</v>
      </c>
      <c r="AE244" s="144" t="str">
        <f>IF(AD244="","",VLOOKUP(AD244,'#材料大全'!A:B,2,FALSE))</f>
        <v/>
      </c>
    </row>
    <row r="245" spans="1:34">
      <c r="A245" s="160">
        <v>33330</v>
      </c>
      <c r="B245" s="143" t="s">
        <v>4070</v>
      </c>
      <c r="C245" s="144" t="s">
        <v>1903</v>
      </c>
      <c r="D245" s="144">
        <v>5</v>
      </c>
      <c r="F245" s="144" t="s">
        <v>125</v>
      </c>
      <c r="G245" s="144">
        <v>1</v>
      </c>
      <c r="I245" s="144">
        <v>0</v>
      </c>
      <c r="J245" s="144">
        <v>0</v>
      </c>
      <c r="M245" s="144">
        <f t="shared" si="42"/>
        <v>3</v>
      </c>
      <c r="N245" s="144">
        <f t="shared" si="45"/>
        <v>300</v>
      </c>
      <c r="O245" s="161">
        <v>15148</v>
      </c>
      <c r="P245" s="144" t="str">
        <f>IF(O245="","",VLOOKUP(O245,'#材料大全'!A:B,2,FALSE))</f>
        <v>冰霜指环</v>
      </c>
      <c r="Q245" s="161">
        <v>1</v>
      </c>
      <c r="R245" s="161">
        <v>1</v>
      </c>
      <c r="S245" s="161">
        <v>100</v>
      </c>
      <c r="T245" s="161">
        <v>15149</v>
      </c>
      <c r="U245" s="144" t="str">
        <f>IF(T245="","",VLOOKUP(T245,'#材料大全'!A:B,2,FALSE))</f>
        <v>熔岩火链</v>
      </c>
      <c r="V245" s="161">
        <v>1</v>
      </c>
      <c r="W245" s="161">
        <v>1</v>
      </c>
      <c r="X245" s="161">
        <v>100</v>
      </c>
      <c r="Y245" s="161">
        <v>15150</v>
      </c>
      <c r="Z245" s="144" t="str">
        <f>IF(Y245="","",VLOOKUP(Y245,'#材料大全'!A:B,2,FALSE))</f>
        <v>双子手镯</v>
      </c>
      <c r="AA245" s="161">
        <v>1</v>
      </c>
      <c r="AB245" s="161">
        <v>1</v>
      </c>
      <c r="AC245" s="161">
        <v>100</v>
      </c>
      <c r="AD245" s="161" t="s">
        <v>225</v>
      </c>
      <c r="AE245" s="144" t="str">
        <f>IF(AD245="","",VLOOKUP(AD245,'#材料大全'!A:B,2,FALSE))</f>
        <v/>
      </c>
    </row>
    <row r="246" spans="1:34">
      <c r="A246" s="160">
        <v>33331</v>
      </c>
      <c r="B246" s="143" t="s">
        <v>4071</v>
      </c>
      <c r="C246" s="144" t="s">
        <v>1903</v>
      </c>
      <c r="D246" s="144">
        <v>5</v>
      </c>
      <c r="F246" s="144" t="s">
        <v>125</v>
      </c>
      <c r="G246" s="144">
        <v>1</v>
      </c>
      <c r="I246" s="144">
        <v>0</v>
      </c>
      <c r="J246" s="144">
        <v>0</v>
      </c>
      <c r="M246" s="144">
        <f t="shared" si="42"/>
        <v>3</v>
      </c>
      <c r="N246" s="144">
        <f t="shared" si="45"/>
        <v>300</v>
      </c>
      <c r="O246" s="161">
        <v>15151</v>
      </c>
      <c r="P246" s="144" t="str">
        <f>IF(O246="","",VLOOKUP(O246,'#材料大全'!A:B,2,FALSE))</f>
        <v>愚者的流浪</v>
      </c>
      <c r="Q246" s="161">
        <v>1</v>
      </c>
      <c r="R246" s="161">
        <v>1</v>
      </c>
      <c r="S246" s="161">
        <v>100</v>
      </c>
      <c r="T246" s="161">
        <v>15152</v>
      </c>
      <c r="U246" s="144" t="str">
        <f>IF(T246="","",VLOOKUP(T246,'#材料大全'!A:B,2,FALSE))</f>
        <v>教皇的援助</v>
      </c>
      <c r="V246" s="161">
        <v>1</v>
      </c>
      <c r="W246" s="161">
        <v>1</v>
      </c>
      <c r="X246" s="161">
        <v>100</v>
      </c>
      <c r="Y246" s="161">
        <v>15153</v>
      </c>
      <c r="Z246" s="144" t="str">
        <f>IF(Y246="","",VLOOKUP(Y246,'#材料大全'!A:B,2,FALSE))</f>
        <v>恋人的结合</v>
      </c>
      <c r="AA246" s="161">
        <v>1</v>
      </c>
      <c r="AB246" s="161">
        <v>1</v>
      </c>
      <c r="AC246" s="161">
        <v>100</v>
      </c>
      <c r="AD246" s="161" t="s">
        <v>225</v>
      </c>
      <c r="AE246" s="144" t="str">
        <f>IF(AD246="","",VLOOKUP(AD246,'#材料大全'!A:B,2,FALSE))</f>
        <v/>
      </c>
    </row>
    <row r="247" spans="1:34">
      <c r="A247" s="160">
        <v>33332</v>
      </c>
      <c r="B247" s="143" t="s">
        <v>4072</v>
      </c>
      <c r="C247" s="144" t="s">
        <v>1903</v>
      </c>
      <c r="D247" s="144">
        <v>5</v>
      </c>
      <c r="F247" s="144" t="s">
        <v>125</v>
      </c>
      <c r="G247" s="144">
        <v>1</v>
      </c>
      <c r="I247" s="144">
        <v>0</v>
      </c>
      <c r="J247" s="144">
        <v>0</v>
      </c>
      <c r="M247" s="144">
        <f t="shared" si="42"/>
        <v>3</v>
      </c>
      <c r="N247" s="144">
        <f t="shared" si="45"/>
        <v>300</v>
      </c>
      <c r="O247" s="161">
        <v>15154</v>
      </c>
      <c r="P247" s="144" t="str">
        <f>IF(O247="","",VLOOKUP(O247,'#材料大全'!A:B,2,FALSE))</f>
        <v>隐者的探索</v>
      </c>
      <c r="Q247" s="161">
        <v>1</v>
      </c>
      <c r="R247" s="161">
        <v>1</v>
      </c>
      <c r="S247" s="161">
        <v>100</v>
      </c>
      <c r="T247" s="161">
        <v>15155</v>
      </c>
      <c r="U247" s="144" t="str">
        <f>IF(T247="","",VLOOKUP(T247,'#材料大全'!A:B,2,FALSE))</f>
        <v>魔术师的创造</v>
      </c>
      <c r="V247" s="161">
        <v>1</v>
      </c>
      <c r="W247" s="161">
        <v>1</v>
      </c>
      <c r="X247" s="161">
        <v>100</v>
      </c>
      <c r="Y247" s="161">
        <v>15156</v>
      </c>
      <c r="Z247" s="144" t="str">
        <f>IF(Y247="","",VLOOKUP(Y247,'#材料大全'!A:B,2,FALSE))</f>
        <v>女祭司的智慧</v>
      </c>
      <c r="AA247" s="161">
        <v>1</v>
      </c>
      <c r="AB247" s="161">
        <v>1</v>
      </c>
      <c r="AC247" s="161">
        <v>100</v>
      </c>
      <c r="AD247" s="161" t="s">
        <v>225</v>
      </c>
      <c r="AE247" s="144" t="str">
        <f>IF(AD247="","",VLOOKUP(AD247,'#材料大全'!A:B,2,FALSE))</f>
        <v/>
      </c>
    </row>
    <row r="248" spans="1:34">
      <c r="A248" s="160">
        <v>33333</v>
      </c>
      <c r="B248" s="143" t="s">
        <v>4073</v>
      </c>
      <c r="C248" s="144" t="s">
        <v>1903</v>
      </c>
      <c r="D248" s="144">
        <v>5</v>
      </c>
      <c r="F248" s="144" t="s">
        <v>125</v>
      </c>
      <c r="G248" s="144">
        <v>1</v>
      </c>
      <c r="I248" s="144">
        <v>0</v>
      </c>
      <c r="J248" s="144">
        <v>0</v>
      </c>
      <c r="M248" s="144">
        <f t="shared" si="42"/>
        <v>3</v>
      </c>
      <c r="N248" s="144">
        <f t="shared" si="45"/>
        <v>300</v>
      </c>
      <c r="O248" s="161">
        <v>15157</v>
      </c>
      <c r="P248" s="144" t="str">
        <f>IF(O248="","",VLOOKUP(O248,'#材料大全'!A:B,2,FALSE))</f>
        <v>狼之力</v>
      </c>
      <c r="Q248" s="161">
        <v>1</v>
      </c>
      <c r="R248" s="161">
        <v>1</v>
      </c>
      <c r="S248" s="161">
        <v>100</v>
      </c>
      <c r="T248" s="161">
        <v>15158</v>
      </c>
      <c r="U248" s="144" t="str">
        <f>IF(T248="","",VLOOKUP(T248,'#材料大全'!A:B,2,FALSE))</f>
        <v>虎之力</v>
      </c>
      <c r="V248" s="161">
        <v>1</v>
      </c>
      <c r="W248" s="161">
        <v>1</v>
      </c>
      <c r="X248" s="161">
        <v>100</v>
      </c>
      <c r="Y248" s="161">
        <v>15159</v>
      </c>
      <c r="Z248" s="144" t="str">
        <f>IF(Y248="","",VLOOKUP(Y248,'#材料大全'!A:B,2,FALSE))</f>
        <v>兔之力</v>
      </c>
      <c r="AA248" s="161">
        <v>1</v>
      </c>
      <c r="AB248" s="161">
        <v>1</v>
      </c>
      <c r="AC248" s="161">
        <v>100</v>
      </c>
      <c r="AD248" s="161" t="s">
        <v>225</v>
      </c>
      <c r="AE248" s="144" t="str">
        <f>IF(AD248="","",VLOOKUP(AD248,'#材料大全'!A:B,2,FALSE))</f>
        <v/>
      </c>
    </row>
    <row r="249" spans="1:34">
      <c r="A249" s="160">
        <v>33334</v>
      </c>
      <c r="B249" s="143" t="s">
        <v>4074</v>
      </c>
      <c r="C249" s="144" t="s">
        <v>1903</v>
      </c>
      <c r="D249" s="144">
        <v>5</v>
      </c>
      <c r="F249" s="144" t="s">
        <v>125</v>
      </c>
      <c r="G249" s="144">
        <v>1</v>
      </c>
      <c r="I249" s="144">
        <v>0</v>
      </c>
      <c r="J249" s="144">
        <v>0</v>
      </c>
      <c r="M249" s="144">
        <f t="shared" si="42"/>
        <v>3</v>
      </c>
      <c r="N249" s="144">
        <f t="shared" si="45"/>
        <v>300</v>
      </c>
      <c r="O249" s="161">
        <v>15160</v>
      </c>
      <c r="P249" s="144" t="str">
        <f>IF(O249="","",VLOOKUP(O249,'#材料大全'!A:B,2,FALSE))</f>
        <v>猫之力</v>
      </c>
      <c r="Q249" s="161">
        <v>1</v>
      </c>
      <c r="R249" s="161">
        <v>1</v>
      </c>
      <c r="S249" s="161">
        <v>100</v>
      </c>
      <c r="T249" s="161">
        <v>15161</v>
      </c>
      <c r="U249" s="144" t="str">
        <f>IF(T249="","",VLOOKUP(T249,'#材料大全'!A:B,2,FALSE))</f>
        <v>狐之力</v>
      </c>
      <c r="V249" s="161">
        <v>1</v>
      </c>
      <c r="W249" s="161">
        <v>1</v>
      </c>
      <c r="X249" s="161">
        <v>100</v>
      </c>
      <c r="Y249" s="161">
        <v>15162</v>
      </c>
      <c r="Z249" s="144" t="str">
        <f>IF(Y249="","",VLOOKUP(Y249,'#材料大全'!A:B,2,FALSE))</f>
        <v>熊之力</v>
      </c>
      <c r="AA249" s="161">
        <v>1</v>
      </c>
      <c r="AB249" s="161">
        <v>1</v>
      </c>
      <c r="AC249" s="161">
        <v>100</v>
      </c>
      <c r="AD249" s="161" t="s">
        <v>225</v>
      </c>
      <c r="AE249" s="144" t="str">
        <f>IF(AD249="","",VLOOKUP(AD249,'#材料大全'!A:B,2,FALSE))</f>
        <v/>
      </c>
    </row>
    <row r="250" spans="1:34">
      <c r="A250" s="160">
        <v>33335</v>
      </c>
      <c r="B250" s="143" t="s">
        <v>4075</v>
      </c>
      <c r="C250" s="144" t="s">
        <v>1903</v>
      </c>
      <c r="D250" s="144">
        <v>5</v>
      </c>
      <c r="F250" s="144" t="s">
        <v>125</v>
      </c>
      <c r="G250" s="144">
        <v>1</v>
      </c>
      <c r="I250" s="144">
        <v>0</v>
      </c>
      <c r="J250" s="144">
        <v>0</v>
      </c>
      <c r="M250" s="144">
        <f t="shared" si="42"/>
        <v>3</v>
      </c>
      <c r="N250" s="144">
        <f t="shared" si="45"/>
        <v>300</v>
      </c>
      <c r="O250" s="161">
        <v>18010</v>
      </c>
      <c r="P250" s="144" t="str">
        <f>IF(O250="","",VLOOKUP(O250,'#材料大全'!A:B,2,FALSE))</f>
        <v>聪聪君布鲁方哥</v>
      </c>
      <c r="Q250" s="161">
        <v>1</v>
      </c>
      <c r="R250" s="161">
        <v>1</v>
      </c>
      <c r="S250" s="161">
        <v>100</v>
      </c>
      <c r="T250" s="161">
        <v>18011</v>
      </c>
      <c r="U250" s="144" t="str">
        <f>IF(T250="","",VLOOKUP(T250,'#材料大全'!A:B,2,FALSE))</f>
        <v>极限的风</v>
      </c>
      <c r="V250" s="161">
        <v>1</v>
      </c>
      <c r="W250" s="161">
        <v>1</v>
      </c>
      <c r="X250" s="161">
        <v>100</v>
      </c>
      <c r="Y250" s="161">
        <v>18012</v>
      </c>
      <c r="Z250" s="144" t="str">
        <f>IF(Y250="","",VLOOKUP(Y250,'#材料大全'!A:B,2,FALSE))</f>
        <v>远古战神</v>
      </c>
      <c r="AA250" s="161">
        <v>1</v>
      </c>
      <c r="AB250" s="161">
        <v>1</v>
      </c>
      <c r="AC250" s="161">
        <v>100</v>
      </c>
      <c r="AD250" s="161" t="s">
        <v>225</v>
      </c>
      <c r="AE250" s="144" t="str">
        <f>IF(AD250="","",VLOOKUP(AD250,'#材料大全'!A:B,2,FALSE))</f>
        <v/>
      </c>
    </row>
    <row r="251" spans="1:34">
      <c r="A251" s="160">
        <v>33336</v>
      </c>
      <c r="B251" s="143" t="s">
        <v>6356</v>
      </c>
      <c r="C251" s="144" t="s">
        <v>1903</v>
      </c>
      <c r="D251" s="144">
        <v>5</v>
      </c>
      <c r="F251" s="144" t="s">
        <v>125</v>
      </c>
      <c r="G251" s="144">
        <v>1</v>
      </c>
      <c r="I251" s="144">
        <v>0</v>
      </c>
      <c r="J251" s="144">
        <v>0</v>
      </c>
      <c r="M251" s="144">
        <f t="shared" ref="M251:M252" si="46">IF(O251="",0,1)+IF(T251="",0,1)+IF(Y251="",0,1)+IF(AD251="",0,1)</f>
        <v>4</v>
      </c>
      <c r="N251" s="144">
        <f t="shared" ref="N251:N252" si="47">SUM(S251+X251+AC251+AH251)</f>
        <v>400</v>
      </c>
      <c r="O251" s="161">
        <v>10044</v>
      </c>
      <c r="P251" s="144" t="str">
        <f>IF(O251="","",VLOOKUP(O251,'#材料大全'!A:B,2,FALSE))</f>
        <v>方天画戟</v>
      </c>
      <c r="Q251" s="161">
        <v>1</v>
      </c>
      <c r="R251" s="161">
        <v>1</v>
      </c>
      <c r="S251" s="161">
        <v>100</v>
      </c>
      <c r="T251" s="161">
        <v>10045</v>
      </c>
      <c r="U251" s="144" t="str">
        <f>IF(T251="","",VLOOKUP(T251,'#材料大全'!A:B,2,FALSE))</f>
        <v>狩</v>
      </c>
      <c r="V251" s="161">
        <v>1</v>
      </c>
      <c r="W251" s="161">
        <v>1</v>
      </c>
      <c r="X251" s="161">
        <v>100</v>
      </c>
      <c r="Y251" s="161">
        <v>10046</v>
      </c>
      <c r="Z251" s="144" t="str">
        <f>IF(Y251="","",VLOOKUP(Y251,'#材料大全'!A:B,2,FALSE))</f>
        <v>帝国军旗</v>
      </c>
      <c r="AA251" s="161">
        <v>1</v>
      </c>
      <c r="AB251" s="161">
        <v>1</v>
      </c>
      <c r="AC251" s="161">
        <v>100</v>
      </c>
      <c r="AD251" s="161">
        <v>10047</v>
      </c>
      <c r="AE251" s="144" t="str">
        <f>IF(AD251="","",VLOOKUP(AD251,'#材料大全'!A:B,2,FALSE))</f>
        <v>八咫镜</v>
      </c>
      <c r="AF251" s="144">
        <v>1</v>
      </c>
      <c r="AG251" s="144">
        <v>1</v>
      </c>
      <c r="AH251" s="144">
        <v>100</v>
      </c>
    </row>
    <row r="252" spans="1:34">
      <c r="A252" s="160">
        <v>33337</v>
      </c>
      <c r="B252" s="143" t="s">
        <v>6357</v>
      </c>
      <c r="C252" s="144" t="s">
        <v>1903</v>
      </c>
      <c r="D252" s="144">
        <v>5</v>
      </c>
      <c r="F252" s="144" t="s">
        <v>125</v>
      </c>
      <c r="G252" s="144">
        <v>1</v>
      </c>
      <c r="I252" s="144">
        <v>0</v>
      </c>
      <c r="J252" s="144">
        <v>0</v>
      </c>
      <c r="M252" s="144">
        <f t="shared" si="46"/>
        <v>2</v>
      </c>
      <c r="N252" s="144">
        <f t="shared" si="47"/>
        <v>200</v>
      </c>
      <c r="O252" s="161"/>
      <c r="Q252" s="161"/>
      <c r="R252" s="161"/>
      <c r="S252" s="161"/>
      <c r="T252" s="161">
        <v>10048</v>
      </c>
      <c r="U252" s="144" t="str">
        <f>IF(T252="","",VLOOKUP(T252,'#材料大全'!A:B,2,FALSE))</f>
        <v>光明权杖亚亚诺斯</v>
      </c>
      <c r="V252" s="161">
        <v>1</v>
      </c>
      <c r="W252" s="161">
        <v>1</v>
      </c>
      <c r="X252" s="161">
        <v>100</v>
      </c>
      <c r="Y252" s="161">
        <v>10049</v>
      </c>
      <c r="Z252" s="144" t="str">
        <f>IF(Y252="","",VLOOKUP(Y252,'#材料大全'!A:B,2,FALSE))</f>
        <v>死神之吻堪塔克洛斯</v>
      </c>
      <c r="AA252" s="161">
        <v>1</v>
      </c>
      <c r="AB252" s="161">
        <v>1</v>
      </c>
      <c r="AC252" s="161">
        <v>100</v>
      </c>
      <c r="AD252" s="161"/>
    </row>
    <row r="253" spans="1:34">
      <c r="A253" s="160">
        <v>33338</v>
      </c>
      <c r="B253" s="143" t="s">
        <v>6621</v>
      </c>
      <c r="C253" s="144" t="s">
        <v>1903</v>
      </c>
      <c r="D253" s="144">
        <v>5</v>
      </c>
      <c r="F253" s="144" t="s">
        <v>125</v>
      </c>
      <c r="G253" s="144">
        <v>1</v>
      </c>
      <c r="I253" s="144">
        <v>0</v>
      </c>
      <c r="J253" s="144">
        <v>0</v>
      </c>
      <c r="M253" s="144">
        <f t="shared" ref="M253" si="48">IF(O253="",0,1)+IF(T253="",0,1)+IF(Y253="",0,1)+IF(AD253="",0,1)</f>
        <v>0</v>
      </c>
      <c r="N253" s="144">
        <f t="shared" ref="N253" si="49">SUM(S253+X253+AC253+AH253)</f>
        <v>0</v>
      </c>
      <c r="O253" s="71"/>
      <c r="Q253" s="161"/>
      <c r="R253" s="161"/>
      <c r="S253" s="161"/>
      <c r="T253" s="71"/>
      <c r="V253" s="161"/>
      <c r="W253" s="161"/>
      <c r="X253" s="161"/>
      <c r="Y253" s="71"/>
      <c r="AA253" s="192"/>
      <c r="AB253" s="192"/>
      <c r="AC253" s="192"/>
      <c r="AD253" s="161"/>
    </row>
    <row r="254" spans="1:34">
      <c r="A254" s="163">
        <v>33399</v>
      </c>
      <c r="B254" s="143" t="s">
        <v>4383</v>
      </c>
      <c r="C254" s="144" t="s">
        <v>4392</v>
      </c>
      <c r="D254" s="144">
        <v>5</v>
      </c>
      <c r="F254" s="144" t="s">
        <v>4380</v>
      </c>
      <c r="G254" s="144">
        <v>1</v>
      </c>
      <c r="I254" s="144">
        <v>0</v>
      </c>
      <c r="J254" s="144">
        <v>0</v>
      </c>
      <c r="M254" s="144">
        <f>IF(O254="",0,1)+IF(T254="",0,1)+IF(Y254="",0,1)+IF(AD254="",0,1)</f>
        <v>2</v>
      </c>
      <c r="N254" s="144">
        <f>SUM(S254+X254+AC254+AH254)</f>
        <v>100</v>
      </c>
      <c r="O254" s="161">
        <v>33400</v>
      </c>
      <c r="P254" s="144" t="str">
        <f>IF(O254="","",VLOOKUP(O254,'#材料大全'!A:B,2,FALSE))</f>
        <v>勇者0</v>
      </c>
      <c r="Q254" s="161">
        <v>1</v>
      </c>
      <c r="R254" s="161">
        <v>1</v>
      </c>
      <c r="S254" s="161">
        <v>5</v>
      </c>
      <c r="T254" s="161">
        <v>24006</v>
      </c>
      <c r="U254" s="144" t="str">
        <f>IF(T254="","",VLOOKUP(T254,'#材料大全'!A:B,2,FALSE))</f>
        <v>勇者精华</v>
      </c>
      <c r="V254" s="144">
        <v>1</v>
      </c>
      <c r="W254" s="144">
        <v>1</v>
      </c>
      <c r="X254" s="144">
        <v>95</v>
      </c>
      <c r="Y254" s="161"/>
      <c r="AA254" s="161"/>
      <c r="AB254" s="161"/>
      <c r="AC254" s="161"/>
      <c r="AD254" s="161"/>
    </row>
    <row r="255" spans="1:34">
      <c r="A255" s="163">
        <v>33400</v>
      </c>
      <c r="B255" s="143" t="s">
        <v>4353</v>
      </c>
      <c r="C255" s="144" t="s">
        <v>1903</v>
      </c>
      <c r="D255" s="144">
        <v>5</v>
      </c>
      <c r="F255" s="144" t="s">
        <v>125</v>
      </c>
      <c r="G255" s="144">
        <v>1</v>
      </c>
      <c r="I255" s="144">
        <v>0</v>
      </c>
      <c r="J255" s="144">
        <v>0</v>
      </c>
      <c r="M255" s="144">
        <f t="shared" ref="M255:M317" si="50">IF(O255="",0,1)+IF(T255="",0,1)+IF(Y255="",0,1)+IF(AD255="",0,1)</f>
        <v>4</v>
      </c>
      <c r="N255" s="144">
        <f t="shared" ref="N255:N317" si="51">SUM(S255+X255+AC255+AH255)</f>
        <v>15</v>
      </c>
      <c r="O255" s="161">
        <v>33401</v>
      </c>
      <c r="P255" s="144" t="str">
        <f>IF(O255="","",VLOOKUP(O255,'#材料大全'!A:B,2,FALSE))</f>
        <v>勇者A</v>
      </c>
      <c r="Q255" s="161">
        <v>1</v>
      </c>
      <c r="R255" s="161">
        <v>1</v>
      </c>
      <c r="S255" s="161">
        <f t="shared" ref="S255:S274" si="52">VLOOKUP(O255,$A:$N,13,FALSE)</f>
        <v>4</v>
      </c>
      <c r="T255" s="161">
        <v>33402</v>
      </c>
      <c r="U255" s="144" t="str">
        <f>IF(T255="","",VLOOKUP(T255,'#材料大全'!A:B,2,FALSE))</f>
        <v>勇者B</v>
      </c>
      <c r="V255" s="161">
        <v>1</v>
      </c>
      <c r="W255" s="161">
        <v>1</v>
      </c>
      <c r="X255" s="161">
        <f t="shared" ref="X255:X274" si="53">VLOOKUP(T255,$A:$N,13,FALSE)</f>
        <v>4</v>
      </c>
      <c r="Y255" s="161">
        <v>33403</v>
      </c>
      <c r="Z255" s="144" t="str">
        <f>IF(Y255="","",VLOOKUP(Y255,'#材料大全'!A:B,2,FALSE))</f>
        <v>勇者C</v>
      </c>
      <c r="AA255" s="161">
        <v>1</v>
      </c>
      <c r="AB255" s="161">
        <v>1</v>
      </c>
      <c r="AC255" s="161">
        <f t="shared" ref="AC255:AC274" si="54">VLOOKUP(Y255,$A:$N,13,FALSE)</f>
        <v>4</v>
      </c>
      <c r="AD255" s="161">
        <v>33404</v>
      </c>
      <c r="AE255" s="144" t="str">
        <f>IF(AD255="","",VLOOKUP(AD255,'#材料大全'!A:B,2,FALSE))</f>
        <v>勇者D</v>
      </c>
      <c r="AF255" s="144">
        <v>1</v>
      </c>
      <c r="AG255" s="144">
        <v>1</v>
      </c>
      <c r="AH255" s="161">
        <f>VLOOKUP(AD255,$A:$N,13,FALSE)</f>
        <v>3</v>
      </c>
    </row>
    <row r="256" spans="1:34">
      <c r="A256" s="163">
        <v>33401</v>
      </c>
      <c r="B256" s="143" t="s">
        <v>4140</v>
      </c>
      <c r="C256" s="144" t="s">
        <v>1903</v>
      </c>
      <c r="D256" s="144">
        <v>5</v>
      </c>
      <c r="F256" s="144" t="s">
        <v>125</v>
      </c>
      <c r="G256" s="144">
        <v>1</v>
      </c>
      <c r="I256" s="144">
        <v>0</v>
      </c>
      <c r="J256" s="144">
        <v>0</v>
      </c>
      <c r="M256" s="144">
        <f t="shared" si="50"/>
        <v>4</v>
      </c>
      <c r="N256" s="144">
        <f t="shared" si="51"/>
        <v>16</v>
      </c>
      <c r="O256" s="161">
        <v>33405</v>
      </c>
      <c r="P256" s="144" t="str">
        <f>IF(O256="","",VLOOKUP(O256,'#材料大全'!A:B,2,FALSE))</f>
        <v>勇者1</v>
      </c>
      <c r="Q256" s="161">
        <v>1</v>
      </c>
      <c r="R256" s="161">
        <v>1</v>
      </c>
      <c r="S256" s="161">
        <f t="shared" si="52"/>
        <v>4</v>
      </c>
      <c r="T256" s="161">
        <v>33406</v>
      </c>
      <c r="U256" s="144" t="str">
        <f>IF(T256="","",VLOOKUP(T256,'#材料大全'!A:B,2,FALSE))</f>
        <v>勇者2</v>
      </c>
      <c r="V256" s="161">
        <v>1</v>
      </c>
      <c r="W256" s="161">
        <v>1</v>
      </c>
      <c r="X256" s="161">
        <f t="shared" si="53"/>
        <v>4</v>
      </c>
      <c r="Y256" s="161">
        <v>33407</v>
      </c>
      <c r="Z256" s="144" t="str">
        <f>IF(Y256="","",VLOOKUP(Y256,'#材料大全'!A:B,2,FALSE))</f>
        <v>勇者3</v>
      </c>
      <c r="AA256" s="161">
        <v>1</v>
      </c>
      <c r="AB256" s="161">
        <v>1</v>
      </c>
      <c r="AC256" s="161">
        <f t="shared" si="54"/>
        <v>4</v>
      </c>
      <c r="AD256" s="161">
        <v>33408</v>
      </c>
      <c r="AE256" s="144" t="str">
        <f>IF(AD256="","",VLOOKUP(AD256,'#材料大全'!A:B,2,FALSE))</f>
        <v>勇者4</v>
      </c>
      <c r="AF256" s="144">
        <v>1</v>
      </c>
      <c r="AG256" s="144">
        <v>1</v>
      </c>
      <c r="AH256" s="161">
        <f>VLOOKUP(AD256,$A:$N,13,FALSE)</f>
        <v>4</v>
      </c>
    </row>
    <row r="257" spans="1:34">
      <c r="A257" s="163">
        <v>33402</v>
      </c>
      <c r="B257" s="143" t="s">
        <v>4141</v>
      </c>
      <c r="C257" s="144" t="s">
        <v>1903</v>
      </c>
      <c r="D257" s="144">
        <v>5</v>
      </c>
      <c r="F257" s="144" t="s">
        <v>125</v>
      </c>
      <c r="G257" s="144">
        <v>1</v>
      </c>
      <c r="I257" s="144">
        <v>0</v>
      </c>
      <c r="J257" s="144">
        <v>0</v>
      </c>
      <c r="M257" s="144">
        <f t="shared" si="50"/>
        <v>4</v>
      </c>
      <c r="N257" s="144">
        <f t="shared" si="51"/>
        <v>16</v>
      </c>
      <c r="O257" s="161">
        <v>33409</v>
      </c>
      <c r="P257" s="144" t="str">
        <f>IF(O257="","",VLOOKUP(O257,'#材料大全'!A:B,2,FALSE))</f>
        <v>勇者5</v>
      </c>
      <c r="Q257" s="161">
        <v>1</v>
      </c>
      <c r="R257" s="161">
        <v>1</v>
      </c>
      <c r="S257" s="161">
        <f t="shared" si="52"/>
        <v>4</v>
      </c>
      <c r="T257" s="161">
        <v>33410</v>
      </c>
      <c r="U257" s="144" t="str">
        <f>IF(T257="","",VLOOKUP(T257,'#材料大全'!A:B,2,FALSE))</f>
        <v>勇者6</v>
      </c>
      <c r="V257" s="161">
        <v>1</v>
      </c>
      <c r="W257" s="161">
        <v>1</v>
      </c>
      <c r="X257" s="161">
        <f t="shared" si="53"/>
        <v>4</v>
      </c>
      <c r="Y257" s="161">
        <v>33411</v>
      </c>
      <c r="Z257" s="144" t="str">
        <f>IF(Y257="","",VLOOKUP(Y257,'#材料大全'!A:B,2,FALSE))</f>
        <v>勇者7</v>
      </c>
      <c r="AA257" s="161">
        <v>1</v>
      </c>
      <c r="AB257" s="161">
        <v>1</v>
      </c>
      <c r="AC257" s="161">
        <f t="shared" si="54"/>
        <v>4</v>
      </c>
      <c r="AD257" s="161">
        <v>33412</v>
      </c>
      <c r="AE257" s="144" t="str">
        <f>IF(AD257="","",VLOOKUP(AD257,'#材料大全'!A:B,2,FALSE))</f>
        <v>勇者8</v>
      </c>
      <c r="AF257" s="144">
        <v>1</v>
      </c>
      <c r="AG257" s="144">
        <v>1</v>
      </c>
      <c r="AH257" s="161">
        <f>VLOOKUP(AD257,$A:$N,13,FALSE)</f>
        <v>4</v>
      </c>
    </row>
    <row r="258" spans="1:34">
      <c r="A258" s="163">
        <v>33403</v>
      </c>
      <c r="B258" s="143" t="s">
        <v>4142</v>
      </c>
      <c r="C258" s="144" t="s">
        <v>1903</v>
      </c>
      <c r="D258" s="144">
        <v>5</v>
      </c>
      <c r="F258" s="144" t="s">
        <v>125</v>
      </c>
      <c r="G258" s="144">
        <v>1</v>
      </c>
      <c r="I258" s="144">
        <v>0</v>
      </c>
      <c r="J258" s="144">
        <v>0</v>
      </c>
      <c r="M258" s="144">
        <f t="shared" si="50"/>
        <v>4</v>
      </c>
      <c r="N258" s="144">
        <f t="shared" si="51"/>
        <v>16</v>
      </c>
      <c r="O258" s="161">
        <v>33413</v>
      </c>
      <c r="P258" s="144" t="str">
        <f>IF(O258="","",VLOOKUP(O258,'#材料大全'!A:B,2,FALSE))</f>
        <v>勇者9</v>
      </c>
      <c r="Q258" s="161">
        <v>1</v>
      </c>
      <c r="R258" s="161">
        <v>1</v>
      </c>
      <c r="S258" s="161">
        <f t="shared" si="52"/>
        <v>4</v>
      </c>
      <c r="T258" s="161">
        <v>33414</v>
      </c>
      <c r="U258" s="144" t="str">
        <f>IF(T258="","",VLOOKUP(T258,'#材料大全'!A:B,2,FALSE))</f>
        <v>勇者10</v>
      </c>
      <c r="V258" s="161">
        <v>1</v>
      </c>
      <c r="W258" s="161">
        <v>1</v>
      </c>
      <c r="X258" s="161">
        <f t="shared" si="53"/>
        <v>4</v>
      </c>
      <c r="Y258" s="161">
        <v>33415</v>
      </c>
      <c r="Z258" s="144" t="str">
        <f>IF(Y258="","",VLOOKUP(Y258,'#材料大全'!A:B,2,FALSE))</f>
        <v>勇者11</v>
      </c>
      <c r="AA258" s="161">
        <v>1</v>
      </c>
      <c r="AB258" s="161">
        <v>1</v>
      </c>
      <c r="AC258" s="161">
        <f t="shared" si="54"/>
        <v>4</v>
      </c>
      <c r="AD258" s="161">
        <v>33416</v>
      </c>
      <c r="AE258" s="144" t="str">
        <f>IF(AD258="","",VLOOKUP(AD258,'#材料大全'!A:B,2,FALSE))</f>
        <v>勇者12</v>
      </c>
      <c r="AF258" s="144">
        <v>1</v>
      </c>
      <c r="AG258" s="144">
        <v>1</v>
      </c>
      <c r="AH258" s="161">
        <f>VLOOKUP(AD258,$A:$N,13,FALSE)</f>
        <v>4</v>
      </c>
    </row>
    <row r="259" spans="1:34">
      <c r="A259" s="163">
        <v>33404</v>
      </c>
      <c r="B259" s="143" t="s">
        <v>4143</v>
      </c>
      <c r="C259" s="144" t="s">
        <v>1903</v>
      </c>
      <c r="D259" s="144">
        <v>5</v>
      </c>
      <c r="F259" s="144" t="s">
        <v>125</v>
      </c>
      <c r="G259" s="144">
        <v>1</v>
      </c>
      <c r="I259" s="144">
        <v>0</v>
      </c>
      <c r="J259" s="144">
        <v>0</v>
      </c>
      <c r="M259" s="144">
        <f t="shared" si="50"/>
        <v>3</v>
      </c>
      <c r="N259" s="144">
        <f t="shared" si="51"/>
        <v>12</v>
      </c>
      <c r="O259" s="161">
        <v>33417</v>
      </c>
      <c r="P259" s="144" t="str">
        <f>IF(O259="","",VLOOKUP(O259,'#材料大全'!A:B,2,FALSE))</f>
        <v>勇者13</v>
      </c>
      <c r="Q259" s="161">
        <v>1</v>
      </c>
      <c r="R259" s="161">
        <v>1</v>
      </c>
      <c r="S259" s="161">
        <f t="shared" si="52"/>
        <v>4</v>
      </c>
      <c r="T259" s="161">
        <v>33418</v>
      </c>
      <c r="U259" s="144" t="str">
        <f>IF(T259="","",VLOOKUP(T259,'#材料大全'!A:B,2,FALSE))</f>
        <v>勇者14</v>
      </c>
      <c r="V259" s="161">
        <v>1</v>
      </c>
      <c r="W259" s="161">
        <v>1</v>
      </c>
      <c r="X259" s="161">
        <f t="shared" si="53"/>
        <v>4</v>
      </c>
      <c r="Y259" s="161">
        <v>33419</v>
      </c>
      <c r="Z259" s="144" t="str">
        <f>IF(Y259="","",VLOOKUP(Y259,'#材料大全'!A:B,2,FALSE))</f>
        <v>勇者15</v>
      </c>
      <c r="AA259" s="161">
        <v>1</v>
      </c>
      <c r="AB259" s="161">
        <v>1</v>
      </c>
      <c r="AC259" s="161">
        <f t="shared" si="54"/>
        <v>4</v>
      </c>
      <c r="AD259" s="161"/>
      <c r="AE259" s="144" t="str">
        <f>IF(AD259="","",VLOOKUP(AD259,'#材料大全'!A:B,2,FALSE))</f>
        <v/>
      </c>
      <c r="AH259" s="161"/>
    </row>
    <row r="260" spans="1:34">
      <c r="A260" s="163">
        <v>33405</v>
      </c>
      <c r="B260" s="143" t="s">
        <v>4144</v>
      </c>
      <c r="C260" s="144" t="s">
        <v>1903</v>
      </c>
      <c r="D260" s="144">
        <v>5</v>
      </c>
      <c r="F260" s="144" t="s">
        <v>125</v>
      </c>
      <c r="G260" s="144">
        <v>1</v>
      </c>
      <c r="I260" s="144">
        <v>0</v>
      </c>
      <c r="J260" s="144">
        <v>0</v>
      </c>
      <c r="M260" s="144">
        <f t="shared" si="50"/>
        <v>4</v>
      </c>
      <c r="N260" s="144">
        <f t="shared" si="51"/>
        <v>14</v>
      </c>
      <c r="O260" s="161">
        <v>33431</v>
      </c>
      <c r="P260" s="144" t="str">
        <f>IF(O260="","",VLOOKUP(O260,'#材料大全'!A:B,2,FALSE))</f>
        <v>勇者1-1-1</v>
      </c>
      <c r="Q260" s="161">
        <v>1</v>
      </c>
      <c r="R260" s="161">
        <v>1</v>
      </c>
      <c r="S260" s="161">
        <f t="shared" si="52"/>
        <v>4</v>
      </c>
      <c r="T260" s="161">
        <v>33432</v>
      </c>
      <c r="U260" s="144" t="str">
        <f>IF(T260="","",VLOOKUP(T260,'#材料大全'!A:B,2,FALSE))</f>
        <v>勇者1-1-2</v>
      </c>
      <c r="V260" s="161">
        <v>1</v>
      </c>
      <c r="W260" s="161">
        <v>1</v>
      </c>
      <c r="X260" s="161">
        <f t="shared" si="53"/>
        <v>3</v>
      </c>
      <c r="Y260" s="161">
        <v>33433</v>
      </c>
      <c r="Z260" s="144" t="str">
        <f>IF(Y260="","",VLOOKUP(Y260,'#材料大全'!A:B,2,FALSE))</f>
        <v>勇者1-2-1</v>
      </c>
      <c r="AA260" s="161">
        <v>1</v>
      </c>
      <c r="AB260" s="161">
        <v>1</v>
      </c>
      <c r="AC260" s="161">
        <f t="shared" si="54"/>
        <v>4</v>
      </c>
      <c r="AD260" s="161">
        <v>33434</v>
      </c>
      <c r="AE260" s="144" t="str">
        <f>IF(AD260="","",VLOOKUP(AD260,'#材料大全'!A:B,2,FALSE))</f>
        <v>勇者1-2-2</v>
      </c>
      <c r="AF260" s="144">
        <v>1</v>
      </c>
      <c r="AG260" s="144">
        <v>1</v>
      </c>
      <c r="AH260" s="161">
        <f t="shared" ref="AH260:AH274" si="55">VLOOKUP(AD260,$A:$N,13,FALSE)</f>
        <v>3</v>
      </c>
    </row>
    <row r="261" spans="1:34">
      <c r="A261" s="163">
        <v>33406</v>
      </c>
      <c r="B261" s="143" t="s">
        <v>4145</v>
      </c>
      <c r="C261" s="144" t="s">
        <v>1903</v>
      </c>
      <c r="D261" s="144">
        <v>5</v>
      </c>
      <c r="F261" s="144" t="s">
        <v>125</v>
      </c>
      <c r="G261" s="144">
        <v>1</v>
      </c>
      <c r="I261" s="144">
        <v>0</v>
      </c>
      <c r="J261" s="144">
        <v>0</v>
      </c>
      <c r="M261" s="144">
        <f t="shared" si="50"/>
        <v>4</v>
      </c>
      <c r="N261" s="144">
        <f t="shared" si="51"/>
        <v>14</v>
      </c>
      <c r="O261" s="161">
        <v>33435</v>
      </c>
      <c r="P261" s="144" t="str">
        <f>IF(O261="","",VLOOKUP(O261,'#材料大全'!A:B,2,FALSE))</f>
        <v>勇者1-3-1</v>
      </c>
      <c r="Q261" s="161">
        <v>1</v>
      </c>
      <c r="R261" s="161">
        <v>1</v>
      </c>
      <c r="S261" s="161">
        <f t="shared" si="52"/>
        <v>4</v>
      </c>
      <c r="T261" s="161">
        <v>33436</v>
      </c>
      <c r="U261" s="144" t="str">
        <f>IF(T261="","",VLOOKUP(T261,'#材料大全'!A:B,2,FALSE))</f>
        <v>勇者1-3-2</v>
      </c>
      <c r="V261" s="161">
        <v>1</v>
      </c>
      <c r="W261" s="161">
        <v>1</v>
      </c>
      <c r="X261" s="161">
        <f t="shared" si="53"/>
        <v>3</v>
      </c>
      <c r="Y261" s="161">
        <v>33437</v>
      </c>
      <c r="Z261" s="144" t="str">
        <f>IF(Y261="","",VLOOKUP(Y261,'#材料大全'!A:B,2,FALSE))</f>
        <v>勇者2-1-1</v>
      </c>
      <c r="AA261" s="161">
        <v>1</v>
      </c>
      <c r="AB261" s="161">
        <v>1</v>
      </c>
      <c r="AC261" s="161">
        <f t="shared" si="54"/>
        <v>4</v>
      </c>
      <c r="AD261" s="161">
        <v>33438</v>
      </c>
      <c r="AE261" s="144" t="str">
        <f>IF(AD261="","",VLOOKUP(AD261,'#材料大全'!A:B,2,FALSE))</f>
        <v>勇者2-1-2</v>
      </c>
      <c r="AF261" s="144">
        <v>1</v>
      </c>
      <c r="AG261" s="144">
        <v>1</v>
      </c>
      <c r="AH261" s="161">
        <f t="shared" si="55"/>
        <v>3</v>
      </c>
    </row>
    <row r="262" spans="1:34">
      <c r="A262" s="163">
        <v>33407</v>
      </c>
      <c r="B262" s="143" t="s">
        <v>4146</v>
      </c>
      <c r="C262" s="144" t="s">
        <v>1903</v>
      </c>
      <c r="D262" s="144">
        <v>5</v>
      </c>
      <c r="F262" s="144" t="s">
        <v>125</v>
      </c>
      <c r="G262" s="144">
        <v>1</v>
      </c>
      <c r="I262" s="144">
        <v>0</v>
      </c>
      <c r="J262" s="144">
        <v>0</v>
      </c>
      <c r="M262" s="144">
        <f t="shared" si="50"/>
        <v>4</v>
      </c>
      <c r="N262" s="144">
        <f t="shared" si="51"/>
        <v>14</v>
      </c>
      <c r="O262" s="161">
        <v>33439</v>
      </c>
      <c r="P262" s="144" t="str">
        <f>IF(O262="","",VLOOKUP(O262,'#材料大全'!A:B,2,FALSE))</f>
        <v>勇者2-2-1</v>
      </c>
      <c r="Q262" s="161">
        <v>1</v>
      </c>
      <c r="R262" s="161">
        <v>1</v>
      </c>
      <c r="S262" s="161">
        <f t="shared" si="52"/>
        <v>4</v>
      </c>
      <c r="T262" s="161">
        <v>33440</v>
      </c>
      <c r="U262" s="144" t="str">
        <f>IF(T262="","",VLOOKUP(T262,'#材料大全'!A:B,2,FALSE))</f>
        <v>勇者2-2-2</v>
      </c>
      <c r="V262" s="161">
        <v>1</v>
      </c>
      <c r="W262" s="161">
        <v>1</v>
      </c>
      <c r="X262" s="161">
        <f t="shared" si="53"/>
        <v>3</v>
      </c>
      <c r="Y262" s="161">
        <v>33441</v>
      </c>
      <c r="Z262" s="144" t="str">
        <f>IF(Y262="","",VLOOKUP(Y262,'#材料大全'!A:B,2,FALSE))</f>
        <v>勇者2-3-1</v>
      </c>
      <c r="AA262" s="161">
        <v>1</v>
      </c>
      <c r="AB262" s="161">
        <v>1</v>
      </c>
      <c r="AC262" s="161">
        <f t="shared" si="54"/>
        <v>4</v>
      </c>
      <c r="AD262" s="161">
        <v>33442</v>
      </c>
      <c r="AE262" s="144" t="str">
        <f>IF(AD262="","",VLOOKUP(AD262,'#材料大全'!A:B,2,FALSE))</f>
        <v>勇者2-3-2</v>
      </c>
      <c r="AF262" s="144">
        <v>1</v>
      </c>
      <c r="AG262" s="144">
        <v>1</v>
      </c>
      <c r="AH262" s="161">
        <f t="shared" si="55"/>
        <v>3</v>
      </c>
    </row>
    <row r="263" spans="1:34">
      <c r="A263" s="163">
        <v>33408</v>
      </c>
      <c r="B263" s="143" t="s">
        <v>4147</v>
      </c>
      <c r="C263" s="144" t="s">
        <v>1903</v>
      </c>
      <c r="D263" s="144">
        <v>5</v>
      </c>
      <c r="F263" s="144" t="s">
        <v>125</v>
      </c>
      <c r="G263" s="144">
        <v>1</v>
      </c>
      <c r="I263" s="144">
        <v>0</v>
      </c>
      <c r="J263" s="144">
        <v>0</v>
      </c>
      <c r="M263" s="144">
        <f t="shared" si="50"/>
        <v>4</v>
      </c>
      <c r="N263" s="144">
        <f t="shared" si="51"/>
        <v>14</v>
      </c>
      <c r="O263" s="161">
        <v>33443</v>
      </c>
      <c r="P263" s="144" t="str">
        <f>IF(O263="","",VLOOKUP(O263,'#材料大全'!A:B,2,FALSE))</f>
        <v>勇者3-1-1</v>
      </c>
      <c r="Q263" s="161">
        <v>1</v>
      </c>
      <c r="R263" s="161">
        <v>1</v>
      </c>
      <c r="S263" s="161">
        <f t="shared" si="52"/>
        <v>4</v>
      </c>
      <c r="T263" s="161">
        <v>33444</v>
      </c>
      <c r="U263" s="144" t="str">
        <f>IF(T263="","",VLOOKUP(T263,'#材料大全'!A:B,2,FALSE))</f>
        <v>勇者3-1-2</v>
      </c>
      <c r="V263" s="161">
        <v>1</v>
      </c>
      <c r="W263" s="161">
        <v>1</v>
      </c>
      <c r="X263" s="161">
        <f t="shared" si="53"/>
        <v>3</v>
      </c>
      <c r="Y263" s="161">
        <v>33445</v>
      </c>
      <c r="Z263" s="144" t="str">
        <f>IF(Y263="","",VLOOKUP(Y263,'#材料大全'!A:B,2,FALSE))</f>
        <v>勇者3-2-1</v>
      </c>
      <c r="AA263" s="161">
        <v>1</v>
      </c>
      <c r="AB263" s="161">
        <v>1</v>
      </c>
      <c r="AC263" s="161">
        <f t="shared" si="54"/>
        <v>4</v>
      </c>
      <c r="AD263" s="161">
        <v>33446</v>
      </c>
      <c r="AE263" s="144" t="str">
        <f>IF(AD263="","",VLOOKUP(AD263,'#材料大全'!A:B,2,FALSE))</f>
        <v>勇者3-2-2</v>
      </c>
      <c r="AF263" s="144">
        <v>1</v>
      </c>
      <c r="AG263" s="144">
        <v>1</v>
      </c>
      <c r="AH263" s="161">
        <f t="shared" si="55"/>
        <v>3</v>
      </c>
    </row>
    <row r="264" spans="1:34">
      <c r="A264" s="163">
        <v>33409</v>
      </c>
      <c r="B264" s="143" t="s">
        <v>4148</v>
      </c>
      <c r="C264" s="144" t="s">
        <v>1903</v>
      </c>
      <c r="D264" s="144">
        <v>5</v>
      </c>
      <c r="F264" s="144" t="s">
        <v>125</v>
      </c>
      <c r="G264" s="144">
        <v>1</v>
      </c>
      <c r="I264" s="144">
        <v>0</v>
      </c>
      <c r="J264" s="144">
        <v>0</v>
      </c>
      <c r="M264" s="144">
        <f t="shared" si="50"/>
        <v>4</v>
      </c>
      <c r="N264" s="144">
        <f t="shared" si="51"/>
        <v>14</v>
      </c>
      <c r="O264" s="161">
        <v>33447</v>
      </c>
      <c r="P264" s="144" t="str">
        <f>IF(O264="","",VLOOKUP(O264,'#材料大全'!A:B,2,FALSE))</f>
        <v>勇者3-3-1</v>
      </c>
      <c r="Q264" s="161">
        <v>1</v>
      </c>
      <c r="R264" s="161">
        <v>1</v>
      </c>
      <c r="S264" s="161">
        <f t="shared" si="52"/>
        <v>4</v>
      </c>
      <c r="T264" s="161">
        <v>33448</v>
      </c>
      <c r="U264" s="144" t="str">
        <f>IF(T264="","",VLOOKUP(T264,'#材料大全'!A:B,2,FALSE))</f>
        <v>勇者3-3-2</v>
      </c>
      <c r="V264" s="161">
        <v>1</v>
      </c>
      <c r="W264" s="161">
        <v>1</v>
      </c>
      <c r="X264" s="161">
        <f t="shared" si="53"/>
        <v>3</v>
      </c>
      <c r="Y264" s="161">
        <v>33449</v>
      </c>
      <c r="Z264" s="144" t="str">
        <f>IF(Y264="","",VLOOKUP(Y264,'#材料大全'!A:B,2,FALSE))</f>
        <v>勇者4-1-1</v>
      </c>
      <c r="AA264" s="161">
        <v>1</v>
      </c>
      <c r="AB264" s="161">
        <v>1</v>
      </c>
      <c r="AC264" s="161">
        <f t="shared" si="54"/>
        <v>4</v>
      </c>
      <c r="AD264" s="161">
        <v>33450</v>
      </c>
      <c r="AE264" s="144" t="str">
        <f>IF(AD264="","",VLOOKUP(AD264,'#材料大全'!A:B,2,FALSE))</f>
        <v>勇者4-1-2</v>
      </c>
      <c r="AF264" s="144">
        <v>1</v>
      </c>
      <c r="AG264" s="144">
        <v>1</v>
      </c>
      <c r="AH264" s="161">
        <f t="shared" si="55"/>
        <v>3</v>
      </c>
    </row>
    <row r="265" spans="1:34">
      <c r="A265" s="163">
        <v>33410</v>
      </c>
      <c r="B265" s="143" t="s">
        <v>4149</v>
      </c>
      <c r="C265" s="144" t="s">
        <v>1903</v>
      </c>
      <c r="D265" s="144">
        <v>5</v>
      </c>
      <c r="F265" s="144" t="s">
        <v>125</v>
      </c>
      <c r="G265" s="144">
        <v>1</v>
      </c>
      <c r="I265" s="144">
        <v>0</v>
      </c>
      <c r="J265" s="144">
        <v>0</v>
      </c>
      <c r="M265" s="144">
        <f t="shared" si="50"/>
        <v>4</v>
      </c>
      <c r="N265" s="144">
        <f t="shared" si="51"/>
        <v>14</v>
      </c>
      <c r="O265" s="161">
        <v>33451</v>
      </c>
      <c r="P265" s="144" t="str">
        <f>IF(O265="","",VLOOKUP(O265,'#材料大全'!A:B,2,FALSE))</f>
        <v>勇者4-2-1</v>
      </c>
      <c r="Q265" s="161">
        <v>1</v>
      </c>
      <c r="R265" s="161">
        <v>1</v>
      </c>
      <c r="S265" s="161">
        <f t="shared" si="52"/>
        <v>4</v>
      </c>
      <c r="T265" s="161">
        <v>33452</v>
      </c>
      <c r="U265" s="144" t="str">
        <f>IF(T265="","",VLOOKUP(T265,'#材料大全'!A:B,2,FALSE))</f>
        <v>勇者4-2-2</v>
      </c>
      <c r="V265" s="161">
        <v>1</v>
      </c>
      <c r="W265" s="161">
        <v>1</v>
      </c>
      <c r="X265" s="161">
        <f t="shared" si="53"/>
        <v>3</v>
      </c>
      <c r="Y265" s="161">
        <v>33453</v>
      </c>
      <c r="Z265" s="144" t="str">
        <f>IF(Y265="","",VLOOKUP(Y265,'#材料大全'!A:B,2,FALSE))</f>
        <v>勇者4-3-1</v>
      </c>
      <c r="AA265" s="161">
        <v>1</v>
      </c>
      <c r="AB265" s="161">
        <v>1</v>
      </c>
      <c r="AC265" s="161">
        <f t="shared" si="54"/>
        <v>4</v>
      </c>
      <c r="AD265" s="161">
        <v>33454</v>
      </c>
      <c r="AE265" s="144" t="str">
        <f>IF(AD265="","",VLOOKUP(AD265,'#材料大全'!A:B,2,FALSE))</f>
        <v>勇者4-3-2</v>
      </c>
      <c r="AF265" s="144">
        <v>1</v>
      </c>
      <c r="AG265" s="144">
        <v>1</v>
      </c>
      <c r="AH265" s="161">
        <f t="shared" si="55"/>
        <v>3</v>
      </c>
    </row>
    <row r="266" spans="1:34">
      <c r="A266" s="163">
        <v>33411</v>
      </c>
      <c r="B266" s="143" t="s">
        <v>4150</v>
      </c>
      <c r="C266" s="144" t="s">
        <v>1903</v>
      </c>
      <c r="D266" s="144">
        <v>5</v>
      </c>
      <c r="F266" s="144" t="s">
        <v>125</v>
      </c>
      <c r="G266" s="144">
        <v>1</v>
      </c>
      <c r="I266" s="144">
        <v>0</v>
      </c>
      <c r="J266" s="144">
        <v>0</v>
      </c>
      <c r="M266" s="144">
        <f t="shared" si="50"/>
        <v>4</v>
      </c>
      <c r="N266" s="144">
        <f t="shared" si="51"/>
        <v>14</v>
      </c>
      <c r="O266" s="161">
        <v>33455</v>
      </c>
      <c r="P266" s="144" t="str">
        <f>IF(O266="","",VLOOKUP(O266,'#材料大全'!A:B,2,FALSE))</f>
        <v>勇者5-1-1</v>
      </c>
      <c r="Q266" s="161">
        <v>1</v>
      </c>
      <c r="R266" s="161">
        <v>1</v>
      </c>
      <c r="S266" s="161">
        <f t="shared" si="52"/>
        <v>4</v>
      </c>
      <c r="T266" s="161">
        <v>33456</v>
      </c>
      <c r="U266" s="144" t="str">
        <f>IF(T266="","",VLOOKUP(T266,'#材料大全'!A:B,2,FALSE))</f>
        <v>勇者5-1-2</v>
      </c>
      <c r="V266" s="161">
        <v>1</v>
      </c>
      <c r="W266" s="161">
        <v>1</v>
      </c>
      <c r="X266" s="161">
        <f t="shared" si="53"/>
        <v>3</v>
      </c>
      <c r="Y266" s="161">
        <v>33457</v>
      </c>
      <c r="Z266" s="144" t="str">
        <f>IF(Y266="","",VLOOKUP(Y266,'#材料大全'!A:B,2,FALSE))</f>
        <v>勇者5-2-1</v>
      </c>
      <c r="AA266" s="161">
        <v>1</v>
      </c>
      <c r="AB266" s="161">
        <v>1</v>
      </c>
      <c r="AC266" s="161">
        <f t="shared" si="54"/>
        <v>4</v>
      </c>
      <c r="AD266" s="161">
        <v>33458</v>
      </c>
      <c r="AE266" s="144" t="str">
        <f>IF(AD266="","",VLOOKUP(AD266,'#材料大全'!A:B,2,FALSE))</f>
        <v>勇者5-2-2</v>
      </c>
      <c r="AF266" s="144">
        <v>1</v>
      </c>
      <c r="AG266" s="144">
        <v>1</v>
      </c>
      <c r="AH266" s="161">
        <f t="shared" si="55"/>
        <v>3</v>
      </c>
    </row>
    <row r="267" spans="1:34">
      <c r="A267" s="163">
        <v>33412</v>
      </c>
      <c r="B267" s="143" t="s">
        <v>4151</v>
      </c>
      <c r="C267" s="144" t="s">
        <v>1903</v>
      </c>
      <c r="D267" s="144">
        <v>5</v>
      </c>
      <c r="F267" s="144" t="s">
        <v>125</v>
      </c>
      <c r="G267" s="144">
        <v>1</v>
      </c>
      <c r="I267" s="144">
        <v>0</v>
      </c>
      <c r="J267" s="144">
        <v>0</v>
      </c>
      <c r="M267" s="144">
        <f t="shared" si="50"/>
        <v>4</v>
      </c>
      <c r="N267" s="144">
        <f t="shared" si="51"/>
        <v>14</v>
      </c>
      <c r="O267" s="161">
        <v>33459</v>
      </c>
      <c r="P267" s="144" t="str">
        <f>IF(O267="","",VLOOKUP(O267,'#材料大全'!A:B,2,FALSE))</f>
        <v>勇者5-3-1</v>
      </c>
      <c r="Q267" s="161">
        <v>1</v>
      </c>
      <c r="R267" s="161">
        <v>1</v>
      </c>
      <c r="S267" s="161">
        <f t="shared" si="52"/>
        <v>4</v>
      </c>
      <c r="T267" s="161">
        <v>33460</v>
      </c>
      <c r="U267" s="144" t="str">
        <f>IF(T267="","",VLOOKUP(T267,'#材料大全'!A:B,2,FALSE))</f>
        <v>勇者5-3-2</v>
      </c>
      <c r="V267" s="161">
        <v>1</v>
      </c>
      <c r="W267" s="161">
        <v>1</v>
      </c>
      <c r="X267" s="161">
        <f t="shared" si="53"/>
        <v>3</v>
      </c>
      <c r="Y267" s="161">
        <v>33461</v>
      </c>
      <c r="Z267" s="144" t="str">
        <f>IF(Y267="","",VLOOKUP(Y267,'#材料大全'!A:B,2,FALSE))</f>
        <v>勇者6-1-1</v>
      </c>
      <c r="AA267" s="161">
        <v>1</v>
      </c>
      <c r="AB267" s="161">
        <v>1</v>
      </c>
      <c r="AC267" s="161">
        <f t="shared" si="54"/>
        <v>4</v>
      </c>
      <c r="AD267" s="161">
        <v>33462</v>
      </c>
      <c r="AE267" s="144" t="str">
        <f>IF(AD267="","",VLOOKUP(AD267,'#材料大全'!A:B,2,FALSE))</f>
        <v>勇者6-1-2</v>
      </c>
      <c r="AF267" s="144">
        <v>1</v>
      </c>
      <c r="AG267" s="144">
        <v>1</v>
      </c>
      <c r="AH267" s="161">
        <f t="shared" si="55"/>
        <v>3</v>
      </c>
    </row>
    <row r="268" spans="1:34">
      <c r="A268" s="163">
        <v>33413</v>
      </c>
      <c r="B268" s="143" t="s">
        <v>4152</v>
      </c>
      <c r="C268" s="144" t="s">
        <v>1903</v>
      </c>
      <c r="D268" s="144">
        <v>5</v>
      </c>
      <c r="F268" s="144" t="s">
        <v>125</v>
      </c>
      <c r="G268" s="144">
        <v>1</v>
      </c>
      <c r="I268" s="144">
        <v>0</v>
      </c>
      <c r="J268" s="144">
        <v>0</v>
      </c>
      <c r="M268" s="144">
        <f t="shared" si="50"/>
        <v>4</v>
      </c>
      <c r="N268" s="144">
        <f t="shared" si="51"/>
        <v>14</v>
      </c>
      <c r="O268" s="161">
        <v>33463</v>
      </c>
      <c r="P268" s="144" t="str">
        <f>IF(O268="","",VLOOKUP(O268,'#材料大全'!A:B,2,FALSE))</f>
        <v>勇者6-2-1</v>
      </c>
      <c r="Q268" s="161">
        <v>1</v>
      </c>
      <c r="R268" s="161">
        <v>1</v>
      </c>
      <c r="S268" s="161">
        <f t="shared" si="52"/>
        <v>4</v>
      </c>
      <c r="T268" s="161">
        <v>33464</v>
      </c>
      <c r="U268" s="144" t="str">
        <f>IF(T268="","",VLOOKUP(T268,'#材料大全'!A:B,2,FALSE))</f>
        <v>勇者6-2-2</v>
      </c>
      <c r="V268" s="161">
        <v>1</v>
      </c>
      <c r="W268" s="161">
        <v>1</v>
      </c>
      <c r="X268" s="161">
        <f t="shared" si="53"/>
        <v>3</v>
      </c>
      <c r="Y268" s="161">
        <v>33465</v>
      </c>
      <c r="Z268" s="144" t="str">
        <f>IF(Y268="","",VLOOKUP(Y268,'#材料大全'!A:B,2,FALSE))</f>
        <v>勇者6-3-1</v>
      </c>
      <c r="AA268" s="161">
        <v>1</v>
      </c>
      <c r="AB268" s="161">
        <v>1</v>
      </c>
      <c r="AC268" s="161">
        <f t="shared" si="54"/>
        <v>4</v>
      </c>
      <c r="AD268" s="161">
        <v>33466</v>
      </c>
      <c r="AE268" s="144" t="str">
        <f>IF(AD268="","",VLOOKUP(AD268,'#材料大全'!A:B,2,FALSE))</f>
        <v>勇者6-3-2</v>
      </c>
      <c r="AF268" s="144">
        <v>1</v>
      </c>
      <c r="AG268" s="144">
        <v>1</v>
      </c>
      <c r="AH268" s="161">
        <f t="shared" si="55"/>
        <v>3</v>
      </c>
    </row>
    <row r="269" spans="1:34">
      <c r="A269" s="163">
        <v>33414</v>
      </c>
      <c r="B269" s="143" t="s">
        <v>4153</v>
      </c>
      <c r="C269" s="144" t="s">
        <v>1903</v>
      </c>
      <c r="D269" s="144">
        <v>5</v>
      </c>
      <c r="F269" s="144" t="s">
        <v>125</v>
      </c>
      <c r="G269" s="144">
        <v>1</v>
      </c>
      <c r="I269" s="144">
        <v>0</v>
      </c>
      <c r="J269" s="144">
        <v>0</v>
      </c>
      <c r="M269" s="144">
        <f t="shared" si="50"/>
        <v>4</v>
      </c>
      <c r="N269" s="144">
        <f t="shared" si="51"/>
        <v>14</v>
      </c>
      <c r="O269" s="161">
        <v>33467</v>
      </c>
      <c r="P269" s="144" t="str">
        <f>IF(O269="","",VLOOKUP(O269,'#材料大全'!A:B,2,FALSE))</f>
        <v>勇者7-1-1</v>
      </c>
      <c r="Q269" s="161">
        <v>1</v>
      </c>
      <c r="R269" s="161">
        <v>1</v>
      </c>
      <c r="S269" s="161">
        <f t="shared" si="52"/>
        <v>4</v>
      </c>
      <c r="T269" s="161">
        <v>33468</v>
      </c>
      <c r="U269" s="144" t="str">
        <f>IF(T269="","",VLOOKUP(T269,'#材料大全'!A:B,2,FALSE))</f>
        <v>勇者7-1-2</v>
      </c>
      <c r="V269" s="161">
        <v>1</v>
      </c>
      <c r="W269" s="161">
        <v>1</v>
      </c>
      <c r="X269" s="161">
        <f t="shared" si="53"/>
        <v>3</v>
      </c>
      <c r="Y269" s="161">
        <v>33469</v>
      </c>
      <c r="Z269" s="144" t="str">
        <f>IF(Y269="","",VLOOKUP(Y269,'#材料大全'!A:B,2,FALSE))</f>
        <v>勇者7-2-1</v>
      </c>
      <c r="AA269" s="161">
        <v>1</v>
      </c>
      <c r="AB269" s="161">
        <v>1</v>
      </c>
      <c r="AC269" s="161">
        <f t="shared" si="54"/>
        <v>4</v>
      </c>
      <c r="AD269" s="161">
        <v>33470</v>
      </c>
      <c r="AE269" s="144" t="str">
        <f>IF(AD269="","",VLOOKUP(AD269,'#材料大全'!A:B,2,FALSE))</f>
        <v>勇者7-2-2</v>
      </c>
      <c r="AF269" s="144">
        <v>1</v>
      </c>
      <c r="AG269" s="144">
        <v>1</v>
      </c>
      <c r="AH269" s="161">
        <f t="shared" si="55"/>
        <v>3</v>
      </c>
    </row>
    <row r="270" spans="1:34">
      <c r="A270" s="163">
        <v>33415</v>
      </c>
      <c r="B270" s="143" t="s">
        <v>4154</v>
      </c>
      <c r="C270" s="144" t="s">
        <v>1903</v>
      </c>
      <c r="D270" s="144">
        <v>5</v>
      </c>
      <c r="F270" s="144" t="s">
        <v>125</v>
      </c>
      <c r="G270" s="144">
        <v>1</v>
      </c>
      <c r="I270" s="144">
        <v>0</v>
      </c>
      <c r="J270" s="144">
        <v>0</v>
      </c>
      <c r="M270" s="144">
        <f t="shared" si="50"/>
        <v>4</v>
      </c>
      <c r="N270" s="144">
        <f t="shared" si="51"/>
        <v>14</v>
      </c>
      <c r="O270" s="161">
        <v>33471</v>
      </c>
      <c r="P270" s="144" t="str">
        <f>IF(O270="","",VLOOKUP(O270,'#材料大全'!A:B,2,FALSE))</f>
        <v>勇者7-3-1</v>
      </c>
      <c r="Q270" s="161">
        <v>1</v>
      </c>
      <c r="R270" s="161">
        <v>1</v>
      </c>
      <c r="S270" s="161">
        <f t="shared" si="52"/>
        <v>4</v>
      </c>
      <c r="T270" s="161">
        <v>33472</v>
      </c>
      <c r="U270" s="144" t="str">
        <f>IF(T270="","",VLOOKUP(T270,'#材料大全'!A:B,2,FALSE))</f>
        <v>勇者7-3-2</v>
      </c>
      <c r="V270" s="161">
        <v>1</v>
      </c>
      <c r="W270" s="161">
        <v>1</v>
      </c>
      <c r="X270" s="161">
        <f t="shared" si="53"/>
        <v>3</v>
      </c>
      <c r="Y270" s="161">
        <v>33473</v>
      </c>
      <c r="Z270" s="144" t="str">
        <f>IF(Y270="","",VLOOKUP(Y270,'#材料大全'!A:B,2,FALSE))</f>
        <v>勇者8-1-1</v>
      </c>
      <c r="AA270" s="161">
        <v>1</v>
      </c>
      <c r="AB270" s="161">
        <v>1</v>
      </c>
      <c r="AC270" s="161">
        <f t="shared" si="54"/>
        <v>4</v>
      </c>
      <c r="AD270" s="161">
        <v>33474</v>
      </c>
      <c r="AE270" s="144" t="str">
        <f>IF(AD270="","",VLOOKUP(AD270,'#材料大全'!A:B,2,FALSE))</f>
        <v>勇者8-1-2</v>
      </c>
      <c r="AF270" s="144">
        <v>1</v>
      </c>
      <c r="AG270" s="144">
        <v>1</v>
      </c>
      <c r="AH270" s="161">
        <f t="shared" si="55"/>
        <v>3</v>
      </c>
    </row>
    <row r="271" spans="1:34">
      <c r="A271" s="163">
        <v>33416</v>
      </c>
      <c r="B271" s="143" t="s">
        <v>4155</v>
      </c>
      <c r="C271" s="144" t="s">
        <v>1903</v>
      </c>
      <c r="D271" s="144">
        <v>5</v>
      </c>
      <c r="F271" s="144" t="s">
        <v>125</v>
      </c>
      <c r="G271" s="144">
        <v>1</v>
      </c>
      <c r="I271" s="144">
        <v>0</v>
      </c>
      <c r="J271" s="144">
        <v>0</v>
      </c>
      <c r="M271" s="144">
        <f t="shared" si="50"/>
        <v>4</v>
      </c>
      <c r="N271" s="144">
        <f t="shared" si="51"/>
        <v>14</v>
      </c>
      <c r="O271" s="161">
        <v>33475</v>
      </c>
      <c r="P271" s="144" t="str">
        <f>IF(O271="","",VLOOKUP(O271,'#材料大全'!A:B,2,FALSE))</f>
        <v>勇者8-2-1</v>
      </c>
      <c r="Q271" s="161">
        <v>1</v>
      </c>
      <c r="R271" s="161">
        <v>1</v>
      </c>
      <c r="S271" s="161">
        <f t="shared" si="52"/>
        <v>4</v>
      </c>
      <c r="T271" s="161">
        <v>33476</v>
      </c>
      <c r="U271" s="144" t="str">
        <f>IF(T271="","",VLOOKUP(T271,'#材料大全'!A:B,2,FALSE))</f>
        <v>勇者8-2-2</v>
      </c>
      <c r="V271" s="161">
        <v>1</v>
      </c>
      <c r="W271" s="161">
        <v>1</v>
      </c>
      <c r="X271" s="161">
        <f t="shared" si="53"/>
        <v>3</v>
      </c>
      <c r="Y271" s="161">
        <v>33477</v>
      </c>
      <c r="Z271" s="144" t="str">
        <f>IF(Y271="","",VLOOKUP(Y271,'#材料大全'!A:B,2,FALSE))</f>
        <v>勇者8-3-1</v>
      </c>
      <c r="AA271" s="161">
        <v>1</v>
      </c>
      <c r="AB271" s="161">
        <v>1</v>
      </c>
      <c r="AC271" s="161">
        <f t="shared" si="54"/>
        <v>4</v>
      </c>
      <c r="AD271" s="161">
        <v>33478</v>
      </c>
      <c r="AE271" s="144" t="str">
        <f>IF(AD271="","",VLOOKUP(AD271,'#材料大全'!A:B,2,FALSE))</f>
        <v>勇者8-3-2</v>
      </c>
      <c r="AF271" s="144">
        <v>1</v>
      </c>
      <c r="AG271" s="144">
        <v>1</v>
      </c>
      <c r="AH271" s="161">
        <f t="shared" si="55"/>
        <v>3</v>
      </c>
    </row>
    <row r="272" spans="1:34">
      <c r="A272" s="163">
        <v>33417</v>
      </c>
      <c r="B272" s="143" t="s">
        <v>4156</v>
      </c>
      <c r="C272" s="144" t="s">
        <v>1903</v>
      </c>
      <c r="D272" s="144">
        <v>5</v>
      </c>
      <c r="F272" s="144" t="s">
        <v>125</v>
      </c>
      <c r="G272" s="144">
        <v>1</v>
      </c>
      <c r="I272" s="144">
        <v>0</v>
      </c>
      <c r="J272" s="144">
        <v>0</v>
      </c>
      <c r="M272" s="144">
        <f t="shared" si="50"/>
        <v>4</v>
      </c>
      <c r="N272" s="144">
        <f t="shared" si="51"/>
        <v>14</v>
      </c>
      <c r="O272" s="161">
        <v>33479</v>
      </c>
      <c r="P272" s="144" t="str">
        <f>IF(O272="","",VLOOKUP(O272,'#材料大全'!A:B,2,FALSE))</f>
        <v>勇者9-1-1</v>
      </c>
      <c r="Q272" s="161">
        <v>1</v>
      </c>
      <c r="R272" s="161">
        <v>1</v>
      </c>
      <c r="S272" s="161">
        <f t="shared" si="52"/>
        <v>4</v>
      </c>
      <c r="T272" s="161">
        <v>33480</v>
      </c>
      <c r="U272" s="144" t="str">
        <f>IF(T272="","",VLOOKUP(T272,'#材料大全'!A:B,2,FALSE))</f>
        <v>勇者9-1-2</v>
      </c>
      <c r="V272" s="161">
        <v>1</v>
      </c>
      <c r="W272" s="161">
        <v>1</v>
      </c>
      <c r="X272" s="161">
        <f t="shared" si="53"/>
        <v>3</v>
      </c>
      <c r="Y272" s="161">
        <v>33481</v>
      </c>
      <c r="Z272" s="144" t="str">
        <f>IF(Y272="","",VLOOKUP(Y272,'#材料大全'!A:B,2,FALSE))</f>
        <v>勇者9-2-1</v>
      </c>
      <c r="AA272" s="161">
        <v>1</v>
      </c>
      <c r="AB272" s="161">
        <v>1</v>
      </c>
      <c r="AC272" s="161">
        <f t="shared" si="54"/>
        <v>4</v>
      </c>
      <c r="AD272" s="161">
        <v>33482</v>
      </c>
      <c r="AE272" s="144" t="str">
        <f>IF(AD272="","",VLOOKUP(AD272,'#材料大全'!A:B,2,FALSE))</f>
        <v>勇者9-2-2</v>
      </c>
      <c r="AF272" s="144">
        <v>1</v>
      </c>
      <c r="AG272" s="144">
        <v>1</v>
      </c>
      <c r="AH272" s="161">
        <f t="shared" si="55"/>
        <v>3</v>
      </c>
    </row>
    <row r="273" spans="1:34">
      <c r="A273" s="163">
        <v>33418</v>
      </c>
      <c r="B273" s="143" t="s">
        <v>4157</v>
      </c>
      <c r="C273" s="144" t="s">
        <v>1903</v>
      </c>
      <c r="D273" s="144">
        <v>5</v>
      </c>
      <c r="F273" s="144" t="s">
        <v>125</v>
      </c>
      <c r="G273" s="144">
        <v>1</v>
      </c>
      <c r="I273" s="144">
        <v>0</v>
      </c>
      <c r="J273" s="144">
        <v>0</v>
      </c>
      <c r="M273" s="144">
        <f t="shared" si="50"/>
        <v>4</v>
      </c>
      <c r="N273" s="144">
        <f t="shared" si="51"/>
        <v>14</v>
      </c>
      <c r="O273" s="161">
        <v>33483</v>
      </c>
      <c r="P273" s="144" t="str">
        <f>IF(O273="","",VLOOKUP(O273,'#材料大全'!A:B,2,FALSE))</f>
        <v>勇者9-3-1</v>
      </c>
      <c r="Q273" s="161">
        <v>1</v>
      </c>
      <c r="R273" s="161">
        <v>1</v>
      </c>
      <c r="S273" s="161">
        <f t="shared" si="52"/>
        <v>4</v>
      </c>
      <c r="T273" s="161">
        <v>33484</v>
      </c>
      <c r="U273" s="144" t="str">
        <f>IF(T273="","",VLOOKUP(T273,'#材料大全'!A:B,2,FALSE))</f>
        <v>勇者9-3-2</v>
      </c>
      <c r="V273" s="161">
        <v>1</v>
      </c>
      <c r="W273" s="161">
        <v>1</v>
      </c>
      <c r="X273" s="161">
        <f t="shared" si="53"/>
        <v>3</v>
      </c>
      <c r="Y273" s="161">
        <v>33485</v>
      </c>
      <c r="Z273" s="144" t="str">
        <f>IF(Y273="","",VLOOKUP(Y273,'#材料大全'!A:B,2,FALSE))</f>
        <v>勇者10-1-1</v>
      </c>
      <c r="AA273" s="161">
        <v>1</v>
      </c>
      <c r="AB273" s="161">
        <v>1</v>
      </c>
      <c r="AC273" s="161">
        <f t="shared" si="54"/>
        <v>4</v>
      </c>
      <c r="AD273" s="161">
        <v>33486</v>
      </c>
      <c r="AE273" s="144" t="str">
        <f>IF(AD273="","",VLOOKUP(AD273,'#材料大全'!A:B,2,FALSE))</f>
        <v>勇者10-1-2</v>
      </c>
      <c r="AF273" s="144">
        <v>1</v>
      </c>
      <c r="AG273" s="144">
        <v>1</v>
      </c>
      <c r="AH273" s="161">
        <f t="shared" si="55"/>
        <v>3</v>
      </c>
    </row>
    <row r="274" spans="1:34">
      <c r="A274" s="163">
        <v>33419</v>
      </c>
      <c r="B274" s="143" t="s">
        <v>4158</v>
      </c>
      <c r="C274" s="144" t="s">
        <v>1903</v>
      </c>
      <c r="D274" s="144">
        <v>5</v>
      </c>
      <c r="F274" s="144" t="s">
        <v>125</v>
      </c>
      <c r="G274" s="144">
        <v>1</v>
      </c>
      <c r="I274" s="144">
        <v>0</v>
      </c>
      <c r="J274" s="144">
        <v>0</v>
      </c>
      <c r="M274" s="144">
        <f t="shared" si="50"/>
        <v>4</v>
      </c>
      <c r="N274" s="144">
        <f t="shared" si="51"/>
        <v>14</v>
      </c>
      <c r="O274" s="161">
        <v>33487</v>
      </c>
      <c r="P274" s="144" t="str">
        <f>IF(O274="","",VLOOKUP(O274,'#材料大全'!A:B,2,FALSE))</f>
        <v>勇者10-2-1</v>
      </c>
      <c r="Q274" s="161">
        <v>1</v>
      </c>
      <c r="R274" s="161">
        <v>1</v>
      </c>
      <c r="S274" s="161">
        <f t="shared" si="52"/>
        <v>4</v>
      </c>
      <c r="T274" s="161">
        <v>33488</v>
      </c>
      <c r="U274" s="144" t="str">
        <f>IF(T274="","",VLOOKUP(T274,'#材料大全'!A:B,2,FALSE))</f>
        <v>勇者10-2-2</v>
      </c>
      <c r="V274" s="161">
        <v>1</v>
      </c>
      <c r="W274" s="161">
        <v>1</v>
      </c>
      <c r="X274" s="161">
        <f t="shared" si="53"/>
        <v>3</v>
      </c>
      <c r="Y274" s="161">
        <v>33489</v>
      </c>
      <c r="Z274" s="144" t="str">
        <f>IF(Y274="","",VLOOKUP(Y274,'#材料大全'!A:B,2,FALSE))</f>
        <v>勇者10-3-1</v>
      </c>
      <c r="AA274" s="161">
        <v>1</v>
      </c>
      <c r="AB274" s="161">
        <v>1</v>
      </c>
      <c r="AC274" s="161">
        <f t="shared" si="54"/>
        <v>4</v>
      </c>
      <c r="AD274" s="161">
        <v>33490</v>
      </c>
      <c r="AE274" s="144" t="str">
        <f>IF(AD274="","",VLOOKUP(AD274,'#材料大全'!A:B,2,FALSE))</f>
        <v>勇者10-3-2</v>
      </c>
      <c r="AF274" s="144">
        <v>1</v>
      </c>
      <c r="AG274" s="144">
        <v>1</v>
      </c>
      <c r="AH274" s="161">
        <f t="shared" si="55"/>
        <v>3</v>
      </c>
    </row>
    <row r="275" spans="1:34">
      <c r="A275" s="163">
        <v>33431</v>
      </c>
      <c r="B275" s="143" t="s">
        <v>4080</v>
      </c>
      <c r="C275" s="144" t="s">
        <v>1903</v>
      </c>
      <c r="D275" s="144">
        <v>5</v>
      </c>
      <c r="F275" s="144" t="s">
        <v>125</v>
      </c>
      <c r="G275" s="144">
        <v>1</v>
      </c>
      <c r="I275" s="144">
        <v>0</v>
      </c>
      <c r="J275" s="144">
        <v>0</v>
      </c>
      <c r="M275" s="144">
        <f t="shared" si="50"/>
        <v>4</v>
      </c>
      <c r="N275" s="144">
        <f t="shared" si="51"/>
        <v>400</v>
      </c>
      <c r="O275" s="161">
        <v>16001</v>
      </c>
      <c r="P275" s="144" t="str">
        <f>IF(O275="","",VLOOKUP(O275,'#材料大全'!A:B,2,FALSE))</f>
        <v>神之恩赐头盔</v>
      </c>
      <c r="Q275" s="161">
        <v>1</v>
      </c>
      <c r="R275" s="161">
        <v>1</v>
      </c>
      <c r="S275" s="161">
        <v>100</v>
      </c>
      <c r="T275" s="161">
        <v>16002</v>
      </c>
      <c r="U275" s="144" t="str">
        <f>IF(T275="","",VLOOKUP(T275,'#材料大全'!A:B,2,FALSE))</f>
        <v>神之恩赐胸甲</v>
      </c>
      <c r="V275" s="161">
        <v>1</v>
      </c>
      <c r="W275" s="161">
        <v>1</v>
      </c>
      <c r="X275" s="161">
        <v>100</v>
      </c>
      <c r="Y275" s="161">
        <v>16003</v>
      </c>
      <c r="Z275" s="144" t="str">
        <f>IF(Y275="","",VLOOKUP(Y275,'#材料大全'!A:B,2,FALSE))</f>
        <v>神之恩赐护靴</v>
      </c>
      <c r="AA275" s="161">
        <v>1</v>
      </c>
      <c r="AB275" s="161">
        <v>1</v>
      </c>
      <c r="AC275" s="161">
        <v>100</v>
      </c>
      <c r="AD275" s="161">
        <v>12001</v>
      </c>
      <c r="AE275" s="144" t="str">
        <f>IF(AD275="","",VLOOKUP(AD275,'#材料大全'!A:B,2,FALSE))</f>
        <v>神之恩赐长枪</v>
      </c>
      <c r="AF275" s="144">
        <v>1</v>
      </c>
      <c r="AG275" s="144">
        <v>1</v>
      </c>
      <c r="AH275" s="144">
        <v>100</v>
      </c>
    </row>
    <row r="276" spans="1:34">
      <c r="A276" s="163">
        <v>33432</v>
      </c>
      <c r="B276" s="143" t="s">
        <v>4081</v>
      </c>
      <c r="C276" s="144" t="s">
        <v>1903</v>
      </c>
      <c r="D276" s="144">
        <v>5</v>
      </c>
      <c r="F276" s="144" t="s">
        <v>125</v>
      </c>
      <c r="G276" s="144">
        <v>1</v>
      </c>
      <c r="I276" s="144">
        <v>0</v>
      </c>
      <c r="J276" s="144">
        <v>0</v>
      </c>
      <c r="M276" s="144">
        <f t="shared" si="50"/>
        <v>3</v>
      </c>
      <c r="N276" s="144">
        <f t="shared" si="51"/>
        <v>300</v>
      </c>
      <c r="O276" s="161">
        <v>16004</v>
      </c>
      <c r="P276" s="144" t="str">
        <f>IF(O276="","",VLOOKUP(O276,'#材料大全'!A:B,2,FALSE))</f>
        <v>神之恩赐戒指</v>
      </c>
      <c r="Q276" s="161">
        <v>1</v>
      </c>
      <c r="R276" s="161">
        <v>1</v>
      </c>
      <c r="S276" s="161">
        <v>100</v>
      </c>
      <c r="T276" s="161">
        <v>16005</v>
      </c>
      <c r="U276" s="144" t="str">
        <f>IF(T276="","",VLOOKUP(T276,'#材料大全'!A:B,2,FALSE))</f>
        <v>神之恩赐项链</v>
      </c>
      <c r="V276" s="161">
        <v>1</v>
      </c>
      <c r="W276" s="161">
        <v>1</v>
      </c>
      <c r="X276" s="161">
        <v>100</v>
      </c>
      <c r="Y276" s="161">
        <v>16006</v>
      </c>
      <c r="Z276" s="144" t="str">
        <f>IF(Y276="","",VLOOKUP(Y276,'#材料大全'!A:B,2,FALSE))</f>
        <v>神之恩赐手镯</v>
      </c>
      <c r="AA276" s="161">
        <v>1</v>
      </c>
      <c r="AB276" s="161">
        <v>1</v>
      </c>
      <c r="AC276" s="161">
        <v>100</v>
      </c>
      <c r="AD276" s="161"/>
      <c r="AE276" s="144" t="str">
        <f>IF(AD276="","",VLOOKUP(AD276,'#材料大全'!A:B,2,FALSE))</f>
        <v/>
      </c>
    </row>
    <row r="277" spans="1:34">
      <c r="A277" s="163">
        <v>33433</v>
      </c>
      <c r="B277" s="143" t="s">
        <v>4082</v>
      </c>
      <c r="C277" s="144" t="s">
        <v>1903</v>
      </c>
      <c r="D277" s="144">
        <v>5</v>
      </c>
      <c r="F277" s="144" t="s">
        <v>125</v>
      </c>
      <c r="G277" s="144">
        <v>1</v>
      </c>
      <c r="I277" s="144">
        <v>0</v>
      </c>
      <c r="J277" s="144">
        <v>0</v>
      </c>
      <c r="M277" s="144">
        <f t="shared" si="50"/>
        <v>4</v>
      </c>
      <c r="N277" s="144">
        <f t="shared" si="51"/>
        <v>400</v>
      </c>
      <c r="O277" s="161">
        <v>16007</v>
      </c>
      <c r="P277" s="144" t="str">
        <f>IF(O277="","",VLOOKUP(O277,'#材料大全'!A:B,2,FALSE))</f>
        <v>开拓者之盔</v>
      </c>
      <c r="Q277" s="161">
        <v>1</v>
      </c>
      <c r="R277" s="161">
        <v>1</v>
      </c>
      <c r="S277" s="161">
        <v>100</v>
      </c>
      <c r="T277" s="161">
        <v>16008</v>
      </c>
      <c r="U277" s="144" t="str">
        <f>IF(T277="","",VLOOKUP(T277,'#材料大全'!A:B,2,FALSE))</f>
        <v>开拓者之甲</v>
      </c>
      <c r="V277" s="161">
        <v>1</v>
      </c>
      <c r="W277" s="161">
        <v>1</v>
      </c>
      <c r="X277" s="161">
        <v>100</v>
      </c>
      <c r="Y277" s="161">
        <v>16009</v>
      </c>
      <c r="Z277" s="144" t="str">
        <f>IF(Y277="","",VLOOKUP(Y277,'#材料大全'!A:B,2,FALSE))</f>
        <v>开拓者之靴</v>
      </c>
      <c r="AA277" s="161">
        <v>1</v>
      </c>
      <c r="AB277" s="161">
        <v>1</v>
      </c>
      <c r="AC277" s="161">
        <v>100</v>
      </c>
      <c r="AD277" s="161">
        <v>12002</v>
      </c>
      <c r="AE277" s="144" t="str">
        <f>IF(AD277="","",VLOOKUP(AD277,'#材料大全'!A:B,2,FALSE))</f>
        <v>开拓者之枪</v>
      </c>
      <c r="AF277" s="144">
        <v>1</v>
      </c>
      <c r="AG277" s="144">
        <v>1</v>
      </c>
      <c r="AH277" s="144">
        <v>100</v>
      </c>
    </row>
    <row r="278" spans="1:34">
      <c r="A278" s="163">
        <v>33434</v>
      </c>
      <c r="B278" s="143" t="s">
        <v>4083</v>
      </c>
      <c r="C278" s="144" t="s">
        <v>1903</v>
      </c>
      <c r="D278" s="144">
        <v>5</v>
      </c>
      <c r="F278" s="144" t="s">
        <v>125</v>
      </c>
      <c r="G278" s="144">
        <v>1</v>
      </c>
      <c r="I278" s="144">
        <v>0</v>
      </c>
      <c r="J278" s="144">
        <v>0</v>
      </c>
      <c r="M278" s="144">
        <f t="shared" si="50"/>
        <v>3</v>
      </c>
      <c r="N278" s="144">
        <f t="shared" si="51"/>
        <v>300</v>
      </c>
      <c r="O278" s="161">
        <v>16010</v>
      </c>
      <c r="P278" s="144" t="str">
        <f>IF(O278="","",VLOOKUP(O278,'#材料大全'!A:B,2,FALSE))</f>
        <v>开拓者之戒</v>
      </c>
      <c r="Q278" s="161">
        <v>1</v>
      </c>
      <c r="R278" s="161">
        <v>1</v>
      </c>
      <c r="S278" s="161">
        <v>100</v>
      </c>
      <c r="T278" s="161">
        <v>16011</v>
      </c>
      <c r="U278" s="144" t="str">
        <f>IF(T278="","",VLOOKUP(T278,'#材料大全'!A:B,2,FALSE))</f>
        <v>开拓者之链</v>
      </c>
      <c r="V278" s="161">
        <v>1</v>
      </c>
      <c r="W278" s="161">
        <v>1</v>
      </c>
      <c r="X278" s="161">
        <v>100</v>
      </c>
      <c r="Y278" s="161">
        <v>16012</v>
      </c>
      <c r="Z278" s="144" t="str">
        <f>IF(Y278="","",VLOOKUP(Y278,'#材料大全'!A:B,2,FALSE))</f>
        <v>开拓者之镯</v>
      </c>
      <c r="AA278" s="161">
        <v>1</v>
      </c>
      <c r="AB278" s="161">
        <v>1</v>
      </c>
      <c r="AC278" s="161">
        <v>100</v>
      </c>
      <c r="AD278" s="161"/>
      <c r="AE278" s="144" t="str">
        <f>IF(AD278="","",VLOOKUP(AD278,'#材料大全'!A:B,2,FALSE))</f>
        <v/>
      </c>
    </row>
    <row r="279" spans="1:34">
      <c r="A279" s="163">
        <v>33435</v>
      </c>
      <c r="B279" s="143" t="s">
        <v>4084</v>
      </c>
      <c r="C279" s="144" t="s">
        <v>1903</v>
      </c>
      <c r="D279" s="144">
        <v>5</v>
      </c>
      <c r="F279" s="144" t="s">
        <v>125</v>
      </c>
      <c r="G279" s="144">
        <v>1</v>
      </c>
      <c r="I279" s="144">
        <v>0</v>
      </c>
      <c r="J279" s="144">
        <v>0</v>
      </c>
      <c r="M279" s="144">
        <f t="shared" si="50"/>
        <v>4</v>
      </c>
      <c r="N279" s="144">
        <f t="shared" si="51"/>
        <v>400</v>
      </c>
      <c r="O279" s="161">
        <v>16013</v>
      </c>
      <c r="P279" s="144" t="str">
        <f>IF(O279="","",VLOOKUP(O279,'#材料大全'!A:B,2,FALSE))</f>
        <v>天启者之冠</v>
      </c>
      <c r="Q279" s="161">
        <v>1</v>
      </c>
      <c r="R279" s="161">
        <v>1</v>
      </c>
      <c r="S279" s="161">
        <v>100</v>
      </c>
      <c r="T279" s="161">
        <v>16014</v>
      </c>
      <c r="U279" s="144" t="str">
        <f>IF(T279="","",VLOOKUP(T279,'#材料大全'!A:B,2,FALSE))</f>
        <v>统治者之甲</v>
      </c>
      <c r="V279" s="161">
        <v>1</v>
      </c>
      <c r="W279" s="161">
        <v>1</v>
      </c>
      <c r="X279" s="161">
        <v>100</v>
      </c>
      <c r="Y279" s="161">
        <v>16015</v>
      </c>
      <c r="Z279" s="144" t="str">
        <f>IF(Y279="","",VLOOKUP(Y279,'#材料大全'!A:B,2,FALSE))</f>
        <v>引导者之靴</v>
      </c>
      <c r="AA279" s="161">
        <v>1</v>
      </c>
      <c r="AB279" s="161">
        <v>1</v>
      </c>
      <c r="AC279" s="161">
        <v>100</v>
      </c>
      <c r="AD279" s="161">
        <v>12003</v>
      </c>
      <c r="AE279" s="144" t="str">
        <f>IF(AD279="","",VLOOKUP(AD279,'#材料大全'!A:B,2,FALSE))</f>
        <v>裁决者之刺</v>
      </c>
      <c r="AF279" s="144">
        <v>1</v>
      </c>
      <c r="AG279" s="144">
        <v>1</v>
      </c>
      <c r="AH279" s="144">
        <v>100</v>
      </c>
    </row>
    <row r="280" spans="1:34">
      <c r="A280" s="163">
        <v>33436</v>
      </c>
      <c r="B280" s="143" t="s">
        <v>4085</v>
      </c>
      <c r="C280" s="144" t="s">
        <v>1903</v>
      </c>
      <c r="D280" s="144">
        <v>5</v>
      </c>
      <c r="F280" s="144" t="s">
        <v>125</v>
      </c>
      <c r="G280" s="144">
        <v>1</v>
      </c>
      <c r="I280" s="144">
        <v>0</v>
      </c>
      <c r="J280" s="144">
        <v>0</v>
      </c>
      <c r="M280" s="144">
        <f t="shared" si="50"/>
        <v>3</v>
      </c>
      <c r="N280" s="144">
        <f t="shared" si="51"/>
        <v>300</v>
      </c>
      <c r="O280" s="161">
        <v>16016</v>
      </c>
      <c r="P280" s="144" t="str">
        <f>IF(O280="","",VLOOKUP(O280,'#材料大全'!A:B,2,FALSE))</f>
        <v>处刑者之纹</v>
      </c>
      <c r="Q280" s="161">
        <v>1</v>
      </c>
      <c r="R280" s="161">
        <v>1</v>
      </c>
      <c r="S280" s="161">
        <v>100</v>
      </c>
      <c r="T280" s="161">
        <v>16017</v>
      </c>
      <c r="U280" s="144" t="str">
        <f>IF(T280="","",VLOOKUP(T280,'#材料大全'!A:B,2,FALSE))</f>
        <v>断罪者之徽</v>
      </c>
      <c r="V280" s="161">
        <v>1</v>
      </c>
      <c r="W280" s="161">
        <v>1</v>
      </c>
      <c r="X280" s="161">
        <v>100</v>
      </c>
      <c r="Y280" s="161">
        <v>16018</v>
      </c>
      <c r="Z280" s="144" t="str">
        <f>IF(Y280="","",VLOOKUP(Y280,'#材料大全'!A:B,2,FALSE))</f>
        <v>审判者之环</v>
      </c>
      <c r="AA280" s="161">
        <v>1</v>
      </c>
      <c r="AB280" s="161">
        <v>1</v>
      </c>
      <c r="AC280" s="161">
        <v>100</v>
      </c>
      <c r="AD280" s="161"/>
      <c r="AE280" s="144" t="str">
        <f>IF(AD280="","",VLOOKUP(AD280,'#材料大全'!A:B,2,FALSE))</f>
        <v/>
      </c>
    </row>
    <row r="281" spans="1:34">
      <c r="A281" s="163">
        <v>33437</v>
      </c>
      <c r="B281" s="143" t="s">
        <v>4086</v>
      </c>
      <c r="C281" s="144" t="s">
        <v>1903</v>
      </c>
      <c r="D281" s="144">
        <v>5</v>
      </c>
      <c r="F281" s="144" t="s">
        <v>125</v>
      </c>
      <c r="G281" s="144">
        <v>1</v>
      </c>
      <c r="I281" s="144">
        <v>0</v>
      </c>
      <c r="J281" s="144">
        <v>0</v>
      </c>
      <c r="M281" s="144">
        <f t="shared" si="50"/>
        <v>4</v>
      </c>
      <c r="N281" s="144">
        <f t="shared" si="51"/>
        <v>400</v>
      </c>
      <c r="O281" s="161">
        <v>16019</v>
      </c>
      <c r="P281" s="144" t="str">
        <f>IF(O281="","",VLOOKUP(O281,'#材料大全'!A:B,2,FALSE))</f>
        <v>鲜血渴望战盔</v>
      </c>
      <c r="Q281" s="161">
        <v>1</v>
      </c>
      <c r="R281" s="161">
        <v>1</v>
      </c>
      <c r="S281" s="161">
        <v>100</v>
      </c>
      <c r="T281" s="161">
        <v>16020</v>
      </c>
      <c r="U281" s="144" t="str">
        <f>IF(T281="","",VLOOKUP(T281,'#材料大全'!A:B,2,FALSE))</f>
        <v>鲜血渴望战甲</v>
      </c>
      <c r="V281" s="161">
        <v>1</v>
      </c>
      <c r="W281" s="161">
        <v>1</v>
      </c>
      <c r="X281" s="161">
        <v>100</v>
      </c>
      <c r="Y281" s="161">
        <v>16021</v>
      </c>
      <c r="Z281" s="144" t="str">
        <f>IF(Y281="","",VLOOKUP(Y281,'#材料大全'!A:B,2,FALSE))</f>
        <v>鲜血渴望战靴</v>
      </c>
      <c r="AA281" s="161">
        <v>1</v>
      </c>
      <c r="AB281" s="161">
        <v>1</v>
      </c>
      <c r="AC281" s="161">
        <v>100</v>
      </c>
      <c r="AD281" s="161">
        <v>12004</v>
      </c>
      <c r="AE281" s="144" t="str">
        <f>IF(AD281="","",VLOOKUP(AD281,'#材料大全'!A:B,2,FALSE))</f>
        <v>鲜血渴望战刀</v>
      </c>
      <c r="AF281" s="144">
        <v>1</v>
      </c>
      <c r="AG281" s="144">
        <v>1</v>
      </c>
      <c r="AH281" s="144">
        <v>100</v>
      </c>
    </row>
    <row r="282" spans="1:34">
      <c r="A282" s="163">
        <v>33438</v>
      </c>
      <c r="B282" s="143" t="s">
        <v>4087</v>
      </c>
      <c r="C282" s="144" t="s">
        <v>1903</v>
      </c>
      <c r="D282" s="144">
        <v>5</v>
      </c>
      <c r="F282" s="144" t="s">
        <v>125</v>
      </c>
      <c r="G282" s="144">
        <v>1</v>
      </c>
      <c r="I282" s="144">
        <v>0</v>
      </c>
      <c r="J282" s="144">
        <v>0</v>
      </c>
      <c r="M282" s="144">
        <f t="shared" si="50"/>
        <v>3</v>
      </c>
      <c r="N282" s="144">
        <f t="shared" si="51"/>
        <v>300</v>
      </c>
      <c r="O282" s="161">
        <v>16022</v>
      </c>
      <c r="P282" s="144" t="str">
        <f>IF(O282="","",VLOOKUP(O282,'#材料大全'!A:B,2,FALSE))</f>
        <v>鲜血渴望指环</v>
      </c>
      <c r="Q282" s="161">
        <v>1</v>
      </c>
      <c r="R282" s="161">
        <v>1</v>
      </c>
      <c r="S282" s="161">
        <v>100</v>
      </c>
      <c r="T282" s="161">
        <v>16023</v>
      </c>
      <c r="U282" s="144" t="str">
        <f>IF(T282="","",VLOOKUP(T282,'#材料大全'!A:B,2,FALSE))</f>
        <v>鲜血渴望项链</v>
      </c>
      <c r="V282" s="161">
        <v>1</v>
      </c>
      <c r="W282" s="161">
        <v>1</v>
      </c>
      <c r="X282" s="161">
        <v>100</v>
      </c>
      <c r="Y282" s="161">
        <v>16024</v>
      </c>
      <c r="Z282" s="144" t="str">
        <f>IF(Y282="","",VLOOKUP(Y282,'#材料大全'!A:B,2,FALSE))</f>
        <v>鲜血渴望手镯</v>
      </c>
      <c r="AA282" s="161">
        <v>1</v>
      </c>
      <c r="AB282" s="161">
        <v>1</v>
      </c>
      <c r="AC282" s="161">
        <v>100</v>
      </c>
      <c r="AD282" s="161"/>
      <c r="AE282" s="144" t="str">
        <f>IF(AD282="","",VLOOKUP(AD282,'#材料大全'!A:B,2,FALSE))</f>
        <v/>
      </c>
    </row>
    <row r="283" spans="1:34">
      <c r="A283" s="163">
        <v>33439</v>
      </c>
      <c r="B283" s="143" t="s">
        <v>4088</v>
      </c>
      <c r="C283" s="144" t="s">
        <v>1903</v>
      </c>
      <c r="D283" s="144">
        <v>5</v>
      </c>
      <c r="F283" s="144" t="s">
        <v>125</v>
      </c>
      <c r="G283" s="144">
        <v>1</v>
      </c>
      <c r="I283" s="144">
        <v>0</v>
      </c>
      <c r="J283" s="144">
        <v>0</v>
      </c>
      <c r="M283" s="144">
        <f t="shared" si="50"/>
        <v>4</v>
      </c>
      <c r="N283" s="144">
        <f t="shared" si="51"/>
        <v>400</v>
      </c>
      <c r="O283" s="161">
        <v>16025</v>
      </c>
      <c r="P283" s="144" t="str">
        <f>IF(O283="","",VLOOKUP(O283,'#材料大全'!A:B,2,FALSE))</f>
        <v>无限强袭之盔</v>
      </c>
      <c r="Q283" s="161">
        <v>1</v>
      </c>
      <c r="R283" s="161">
        <v>1</v>
      </c>
      <c r="S283" s="161">
        <v>100</v>
      </c>
      <c r="T283" s="161">
        <v>16026</v>
      </c>
      <c r="U283" s="144" t="str">
        <f>IF(T283="","",VLOOKUP(T283,'#材料大全'!A:B,2,FALSE))</f>
        <v>无限强袭之甲</v>
      </c>
      <c r="V283" s="161">
        <v>1</v>
      </c>
      <c r="W283" s="161">
        <v>1</v>
      </c>
      <c r="X283" s="161">
        <v>100</v>
      </c>
      <c r="Y283" s="161">
        <v>16027</v>
      </c>
      <c r="Z283" s="144" t="str">
        <f>IF(Y283="","",VLOOKUP(Y283,'#材料大全'!A:B,2,FALSE))</f>
        <v>无限强袭之靴</v>
      </c>
      <c r="AA283" s="161">
        <v>1</v>
      </c>
      <c r="AB283" s="161">
        <v>1</v>
      </c>
      <c r="AC283" s="161">
        <v>100</v>
      </c>
      <c r="AD283" s="161">
        <v>12005</v>
      </c>
      <c r="AE283" s="144" t="str">
        <f>IF(AD283="","",VLOOKUP(AD283,'#材料大全'!A:B,2,FALSE))</f>
        <v>无限强袭之刀</v>
      </c>
      <c r="AF283" s="144">
        <v>1</v>
      </c>
      <c r="AG283" s="144">
        <v>1</v>
      </c>
      <c r="AH283" s="144">
        <v>100</v>
      </c>
    </row>
    <row r="284" spans="1:34">
      <c r="A284" s="163">
        <v>33440</v>
      </c>
      <c r="B284" s="143" t="s">
        <v>4089</v>
      </c>
      <c r="C284" s="144" t="s">
        <v>1903</v>
      </c>
      <c r="D284" s="144">
        <v>5</v>
      </c>
      <c r="F284" s="144" t="s">
        <v>125</v>
      </c>
      <c r="G284" s="144">
        <v>1</v>
      </c>
      <c r="I284" s="144">
        <v>0</v>
      </c>
      <c r="J284" s="144">
        <v>0</v>
      </c>
      <c r="M284" s="144">
        <f t="shared" si="50"/>
        <v>3</v>
      </c>
      <c r="N284" s="144">
        <f t="shared" si="51"/>
        <v>300</v>
      </c>
      <c r="O284" s="161">
        <v>16028</v>
      </c>
      <c r="P284" s="144" t="str">
        <f>IF(O284="","",VLOOKUP(O284,'#材料大全'!A:B,2,FALSE))</f>
        <v>无限强袭之戒</v>
      </c>
      <c r="Q284" s="161">
        <v>1</v>
      </c>
      <c r="R284" s="161">
        <v>1</v>
      </c>
      <c r="S284" s="161">
        <v>100</v>
      </c>
      <c r="T284" s="161">
        <v>16029</v>
      </c>
      <c r="U284" s="144" t="str">
        <f>IF(T284="","",VLOOKUP(T284,'#材料大全'!A:B,2,FALSE))</f>
        <v>无限强袭之链</v>
      </c>
      <c r="V284" s="161">
        <v>1</v>
      </c>
      <c r="W284" s="161">
        <v>1</v>
      </c>
      <c r="X284" s="161">
        <v>100</v>
      </c>
      <c r="Y284" s="161">
        <v>16030</v>
      </c>
      <c r="Z284" s="144" t="str">
        <f>IF(Y284="","",VLOOKUP(Y284,'#材料大全'!A:B,2,FALSE))</f>
        <v>无限强袭之镯</v>
      </c>
      <c r="AA284" s="161">
        <v>1</v>
      </c>
      <c r="AB284" s="161">
        <v>1</v>
      </c>
      <c r="AC284" s="161">
        <v>100</v>
      </c>
      <c r="AD284" s="161"/>
      <c r="AE284" s="144" t="str">
        <f>IF(AD284="","",VLOOKUP(AD284,'#材料大全'!A:B,2,FALSE))</f>
        <v/>
      </c>
    </row>
    <row r="285" spans="1:34">
      <c r="A285" s="163">
        <v>33441</v>
      </c>
      <c r="B285" s="143" t="s">
        <v>4090</v>
      </c>
      <c r="C285" s="144" t="s">
        <v>1903</v>
      </c>
      <c r="D285" s="144">
        <v>5</v>
      </c>
      <c r="F285" s="144" t="s">
        <v>125</v>
      </c>
      <c r="G285" s="144">
        <v>1</v>
      </c>
      <c r="I285" s="144">
        <v>0</v>
      </c>
      <c r="J285" s="144">
        <v>0</v>
      </c>
      <c r="M285" s="144">
        <f t="shared" si="50"/>
        <v>4</v>
      </c>
      <c r="N285" s="144">
        <f t="shared" si="51"/>
        <v>400</v>
      </c>
      <c r="O285" s="161">
        <v>16031</v>
      </c>
      <c r="P285" s="144" t="str">
        <f>IF(O285="","",VLOOKUP(O285,'#材料大全'!A:B,2,FALSE))</f>
        <v>暗魅之影</v>
      </c>
      <c r="Q285" s="161">
        <v>1</v>
      </c>
      <c r="R285" s="161">
        <v>1</v>
      </c>
      <c r="S285" s="161">
        <v>100</v>
      </c>
      <c r="T285" s="161">
        <v>16032</v>
      </c>
      <c r="U285" s="144" t="str">
        <f>IF(T285="","",VLOOKUP(T285,'#材料大全'!A:B,2,FALSE))</f>
        <v>亡灵之帐</v>
      </c>
      <c r="V285" s="161">
        <v>1</v>
      </c>
      <c r="W285" s="161">
        <v>1</v>
      </c>
      <c r="X285" s="161">
        <v>100</v>
      </c>
      <c r="Y285" s="161">
        <v>16033</v>
      </c>
      <c r="Z285" s="144" t="str">
        <f>IF(Y285="","",VLOOKUP(Y285,'#材料大全'!A:B,2,FALSE))</f>
        <v>黄泉之风</v>
      </c>
      <c r="AA285" s="161">
        <v>1</v>
      </c>
      <c r="AB285" s="161">
        <v>1</v>
      </c>
      <c r="AC285" s="161">
        <v>100</v>
      </c>
      <c r="AD285" s="161">
        <v>12006</v>
      </c>
      <c r="AE285" s="144" t="str">
        <f>IF(AD285="","",VLOOKUP(AD285,'#材料大全'!A:B,2,FALSE))</f>
        <v>魂殇之刃</v>
      </c>
      <c r="AF285" s="144">
        <v>1</v>
      </c>
      <c r="AG285" s="144">
        <v>1</v>
      </c>
      <c r="AH285" s="144">
        <v>100</v>
      </c>
    </row>
    <row r="286" spans="1:34">
      <c r="A286" s="163">
        <v>33442</v>
      </c>
      <c r="B286" s="143" t="s">
        <v>4091</v>
      </c>
      <c r="C286" s="144" t="s">
        <v>1903</v>
      </c>
      <c r="D286" s="144">
        <v>5</v>
      </c>
      <c r="F286" s="144" t="s">
        <v>125</v>
      </c>
      <c r="G286" s="144">
        <v>1</v>
      </c>
      <c r="I286" s="144">
        <v>0</v>
      </c>
      <c r="J286" s="144">
        <v>0</v>
      </c>
      <c r="M286" s="144">
        <f t="shared" si="50"/>
        <v>3</v>
      </c>
      <c r="N286" s="144">
        <f t="shared" si="51"/>
        <v>300</v>
      </c>
      <c r="O286" s="161">
        <v>16034</v>
      </c>
      <c r="P286" s="144" t="str">
        <f>IF(O286="","",VLOOKUP(O286,'#材料大全'!A:B,2,FALSE))</f>
        <v>地狱之眼</v>
      </c>
      <c r="Q286" s="161">
        <v>1</v>
      </c>
      <c r="R286" s="161">
        <v>1</v>
      </c>
      <c r="S286" s="161">
        <v>100</v>
      </c>
      <c r="T286" s="161">
        <v>16035</v>
      </c>
      <c r="U286" s="144" t="str">
        <f>IF(T286="","",VLOOKUP(T286,'#材料大全'!A:B,2,FALSE))</f>
        <v>冥狱之瞳</v>
      </c>
      <c r="V286" s="161">
        <v>1</v>
      </c>
      <c r="W286" s="161">
        <v>1</v>
      </c>
      <c r="X286" s="161">
        <v>100</v>
      </c>
      <c r="Y286" s="161">
        <v>16036</v>
      </c>
      <c r="Z286" s="144" t="str">
        <f>IF(Y286="","",VLOOKUP(Y286,'#材料大全'!A:B,2,FALSE))</f>
        <v>血舞之牙</v>
      </c>
      <c r="AA286" s="161">
        <v>1</v>
      </c>
      <c r="AB286" s="161">
        <v>1</v>
      </c>
      <c r="AC286" s="161">
        <v>100</v>
      </c>
      <c r="AD286" s="161"/>
      <c r="AE286" s="144" t="str">
        <f>IF(AD286="","",VLOOKUP(AD286,'#材料大全'!A:B,2,FALSE))</f>
        <v/>
      </c>
    </row>
    <row r="287" spans="1:34">
      <c r="A287" s="163">
        <v>33443</v>
      </c>
      <c r="B287" s="143" t="s">
        <v>4092</v>
      </c>
      <c r="C287" s="144" t="s">
        <v>1903</v>
      </c>
      <c r="D287" s="144">
        <v>5</v>
      </c>
      <c r="F287" s="144" t="s">
        <v>125</v>
      </c>
      <c r="G287" s="144">
        <v>1</v>
      </c>
      <c r="I287" s="144">
        <v>0</v>
      </c>
      <c r="J287" s="144">
        <v>0</v>
      </c>
      <c r="M287" s="144">
        <f t="shared" si="50"/>
        <v>4</v>
      </c>
      <c r="N287" s="144">
        <f t="shared" si="51"/>
        <v>400</v>
      </c>
      <c r="O287" s="161">
        <v>16037</v>
      </c>
      <c r="P287" s="144" t="str">
        <f>IF(O287="","",VLOOKUP(O287,'#材料大全'!A:B,2,FALSE))</f>
        <v>苍鹰之眸头盔</v>
      </c>
      <c r="Q287" s="161">
        <v>1</v>
      </c>
      <c r="R287" s="161">
        <v>1</v>
      </c>
      <c r="S287" s="161">
        <v>100</v>
      </c>
      <c r="T287" s="161">
        <v>16038</v>
      </c>
      <c r="U287" s="144" t="str">
        <f>IF(T287="","",VLOOKUP(T287,'#材料大全'!A:B,2,FALSE))</f>
        <v>苍鹰之眸胸甲</v>
      </c>
      <c r="V287" s="161">
        <v>1</v>
      </c>
      <c r="W287" s="161">
        <v>1</v>
      </c>
      <c r="X287" s="161">
        <v>100</v>
      </c>
      <c r="Y287" s="161">
        <v>16039</v>
      </c>
      <c r="Z287" s="144" t="str">
        <f>IF(Y287="","",VLOOKUP(Y287,'#材料大全'!A:B,2,FALSE))</f>
        <v>苍鹰之眸护靴</v>
      </c>
      <c r="AA287" s="161">
        <v>1</v>
      </c>
      <c r="AB287" s="161">
        <v>1</v>
      </c>
      <c r="AC287" s="161">
        <v>100</v>
      </c>
      <c r="AD287" s="161">
        <v>12007</v>
      </c>
      <c r="AE287" s="144" t="str">
        <f>IF(AD287="","",VLOOKUP(AD287,'#材料大全'!A:B,2,FALSE))</f>
        <v>苍鹰之眸长弓</v>
      </c>
      <c r="AF287" s="144">
        <v>1</v>
      </c>
      <c r="AG287" s="144">
        <v>1</v>
      </c>
      <c r="AH287" s="144">
        <v>100</v>
      </c>
    </row>
    <row r="288" spans="1:34">
      <c r="A288" s="163">
        <v>33444</v>
      </c>
      <c r="B288" s="143" t="s">
        <v>4093</v>
      </c>
      <c r="C288" s="144" t="s">
        <v>1903</v>
      </c>
      <c r="D288" s="144">
        <v>5</v>
      </c>
      <c r="F288" s="144" t="s">
        <v>125</v>
      </c>
      <c r="G288" s="144">
        <v>1</v>
      </c>
      <c r="I288" s="144">
        <v>0</v>
      </c>
      <c r="J288" s="144">
        <v>0</v>
      </c>
      <c r="M288" s="144">
        <f t="shared" si="50"/>
        <v>3</v>
      </c>
      <c r="N288" s="144">
        <f t="shared" si="51"/>
        <v>300</v>
      </c>
      <c r="O288" s="161">
        <v>16040</v>
      </c>
      <c r="P288" s="144" t="str">
        <f>IF(O288="","",VLOOKUP(O288,'#材料大全'!A:B,2,FALSE))</f>
        <v>苍鹰之眸戒指</v>
      </c>
      <c r="Q288" s="161">
        <v>1</v>
      </c>
      <c r="R288" s="161">
        <v>1</v>
      </c>
      <c r="S288" s="161">
        <v>100</v>
      </c>
      <c r="T288" s="161">
        <v>16041</v>
      </c>
      <c r="U288" s="144" t="str">
        <f>IF(T288="","",VLOOKUP(T288,'#材料大全'!A:B,2,FALSE))</f>
        <v>苍鹰之眸项链</v>
      </c>
      <c r="V288" s="161">
        <v>1</v>
      </c>
      <c r="W288" s="161">
        <v>1</v>
      </c>
      <c r="X288" s="161">
        <v>100</v>
      </c>
      <c r="Y288" s="161">
        <v>16042</v>
      </c>
      <c r="Z288" s="144" t="str">
        <f>IF(Y288="","",VLOOKUP(Y288,'#材料大全'!A:B,2,FALSE))</f>
        <v>苍鹰之眸手镯</v>
      </c>
      <c r="AA288" s="161">
        <v>1</v>
      </c>
      <c r="AB288" s="161">
        <v>1</v>
      </c>
      <c r="AC288" s="161">
        <v>100</v>
      </c>
      <c r="AD288" s="161"/>
      <c r="AE288" s="144" t="str">
        <f>IF(AD288="","",VLOOKUP(AD288,'#材料大全'!A:B,2,FALSE))</f>
        <v/>
      </c>
    </row>
    <row r="289" spans="1:34">
      <c r="A289" s="163">
        <v>33445</v>
      </c>
      <c r="B289" s="143" t="s">
        <v>4094</v>
      </c>
      <c r="C289" s="144" t="s">
        <v>1903</v>
      </c>
      <c r="D289" s="144">
        <v>5</v>
      </c>
      <c r="F289" s="144" t="s">
        <v>125</v>
      </c>
      <c r="G289" s="144">
        <v>1</v>
      </c>
      <c r="I289" s="144">
        <v>0</v>
      </c>
      <c r="J289" s="144">
        <v>0</v>
      </c>
      <c r="M289" s="144">
        <f t="shared" si="50"/>
        <v>4</v>
      </c>
      <c r="N289" s="144">
        <f t="shared" si="51"/>
        <v>400</v>
      </c>
      <c r="O289" s="161">
        <v>16043</v>
      </c>
      <c r="P289" s="144" t="str">
        <f>IF(O289="","",VLOOKUP(O289,'#材料大全'!A:B,2,FALSE))</f>
        <v>风行者之盔</v>
      </c>
      <c r="Q289" s="161">
        <v>1</v>
      </c>
      <c r="R289" s="161">
        <v>1</v>
      </c>
      <c r="S289" s="161">
        <v>100</v>
      </c>
      <c r="T289" s="161">
        <v>16044</v>
      </c>
      <c r="U289" s="144" t="str">
        <f>IF(T289="","",VLOOKUP(T289,'#材料大全'!A:B,2,FALSE))</f>
        <v>风行者之甲</v>
      </c>
      <c r="V289" s="161">
        <v>1</v>
      </c>
      <c r="W289" s="161">
        <v>1</v>
      </c>
      <c r="X289" s="161">
        <v>100</v>
      </c>
      <c r="Y289" s="161">
        <v>16045</v>
      </c>
      <c r="Z289" s="144" t="str">
        <f>IF(Y289="","",VLOOKUP(Y289,'#材料大全'!A:B,2,FALSE))</f>
        <v>风行者之靴</v>
      </c>
      <c r="AA289" s="161">
        <v>1</v>
      </c>
      <c r="AB289" s="161">
        <v>1</v>
      </c>
      <c r="AC289" s="161">
        <v>100</v>
      </c>
      <c r="AD289" s="161">
        <v>12008</v>
      </c>
      <c r="AE289" s="144" t="str">
        <f>IF(AD289="","",VLOOKUP(AD289,'#材料大全'!A:B,2,FALSE))</f>
        <v>风行者之弓</v>
      </c>
      <c r="AF289" s="144">
        <v>1</v>
      </c>
      <c r="AG289" s="144">
        <v>1</v>
      </c>
      <c r="AH289" s="144">
        <v>100</v>
      </c>
    </row>
    <row r="290" spans="1:34">
      <c r="A290" s="163">
        <v>33446</v>
      </c>
      <c r="B290" s="143" t="s">
        <v>4095</v>
      </c>
      <c r="C290" s="144" t="s">
        <v>1903</v>
      </c>
      <c r="D290" s="144">
        <v>5</v>
      </c>
      <c r="F290" s="144" t="s">
        <v>125</v>
      </c>
      <c r="G290" s="144">
        <v>1</v>
      </c>
      <c r="I290" s="144">
        <v>0</v>
      </c>
      <c r="J290" s="144">
        <v>0</v>
      </c>
      <c r="M290" s="144">
        <f t="shared" si="50"/>
        <v>3</v>
      </c>
      <c r="N290" s="144">
        <f t="shared" si="51"/>
        <v>300</v>
      </c>
      <c r="O290" s="161">
        <v>16046</v>
      </c>
      <c r="P290" s="144" t="str">
        <f>IF(O290="","",VLOOKUP(O290,'#材料大全'!A:B,2,FALSE))</f>
        <v>风行者之戒</v>
      </c>
      <c r="Q290" s="161">
        <v>1</v>
      </c>
      <c r="R290" s="161">
        <v>1</v>
      </c>
      <c r="S290" s="161">
        <v>100</v>
      </c>
      <c r="T290" s="161">
        <v>16047</v>
      </c>
      <c r="U290" s="144" t="str">
        <f>IF(T290="","",VLOOKUP(T290,'#材料大全'!A:B,2,FALSE))</f>
        <v>风行者之链</v>
      </c>
      <c r="V290" s="161">
        <v>1</v>
      </c>
      <c r="W290" s="161">
        <v>1</v>
      </c>
      <c r="X290" s="161">
        <v>100</v>
      </c>
      <c r="Y290" s="161">
        <v>16048</v>
      </c>
      <c r="Z290" s="144" t="str">
        <f>IF(Y290="","",VLOOKUP(Y290,'#材料大全'!A:B,2,FALSE))</f>
        <v>风行者之镯</v>
      </c>
      <c r="AA290" s="161">
        <v>1</v>
      </c>
      <c r="AB290" s="161">
        <v>1</v>
      </c>
      <c r="AC290" s="161">
        <v>100</v>
      </c>
      <c r="AD290" s="161"/>
      <c r="AE290" s="144" t="str">
        <f>IF(AD290="","",VLOOKUP(AD290,'#材料大全'!A:B,2,FALSE))</f>
        <v/>
      </c>
    </row>
    <row r="291" spans="1:34">
      <c r="A291" s="163">
        <v>33447</v>
      </c>
      <c r="B291" s="143" t="s">
        <v>4096</v>
      </c>
      <c r="C291" s="144" t="s">
        <v>1903</v>
      </c>
      <c r="D291" s="144">
        <v>5</v>
      </c>
      <c r="F291" s="144" t="s">
        <v>125</v>
      </c>
      <c r="G291" s="144">
        <v>1</v>
      </c>
      <c r="I291" s="144">
        <v>0</v>
      </c>
      <c r="J291" s="144">
        <v>0</v>
      </c>
      <c r="M291" s="144">
        <f t="shared" si="50"/>
        <v>4</v>
      </c>
      <c r="N291" s="144">
        <f t="shared" si="51"/>
        <v>400</v>
      </c>
      <c r="O291" s="161">
        <v>16049</v>
      </c>
      <c r="P291" s="144" t="str">
        <f>IF(O291="","",VLOOKUP(O291,'#材料大全'!A:B,2,FALSE))</f>
        <v>混沌钟</v>
      </c>
      <c r="Q291" s="161">
        <v>1</v>
      </c>
      <c r="R291" s="161">
        <v>1</v>
      </c>
      <c r="S291" s="161">
        <v>100</v>
      </c>
      <c r="T291" s="161">
        <v>16050</v>
      </c>
      <c r="U291" s="144" t="str">
        <f>IF(T291="","",VLOOKUP(T291,'#材料大全'!A:B,2,FALSE))</f>
        <v>魔神铠</v>
      </c>
      <c r="V291" s="161">
        <v>1</v>
      </c>
      <c r="W291" s="161">
        <v>1</v>
      </c>
      <c r="X291" s="161">
        <v>100</v>
      </c>
      <c r="Y291" s="161">
        <v>16051</v>
      </c>
      <c r="Z291" s="144" t="str">
        <f>IF(Y291="","",VLOOKUP(Y291,'#材料大全'!A:B,2,FALSE))</f>
        <v>逐日靴</v>
      </c>
      <c r="AA291" s="161">
        <v>1</v>
      </c>
      <c r="AB291" s="161">
        <v>1</v>
      </c>
      <c r="AC291" s="161">
        <v>100</v>
      </c>
      <c r="AD291" s="161">
        <v>12009</v>
      </c>
      <c r="AE291" s="144" t="str">
        <f>IF(AD291="","",VLOOKUP(AD291,'#材料大全'!A:B,2,FALSE))</f>
        <v>射日弓</v>
      </c>
      <c r="AF291" s="144">
        <v>1</v>
      </c>
      <c r="AG291" s="144">
        <v>1</v>
      </c>
      <c r="AH291" s="144">
        <v>100</v>
      </c>
    </row>
    <row r="292" spans="1:34">
      <c r="A292" s="163">
        <v>33448</v>
      </c>
      <c r="B292" s="143" t="s">
        <v>4097</v>
      </c>
      <c r="C292" s="144" t="s">
        <v>1903</v>
      </c>
      <c r="D292" s="144">
        <v>5</v>
      </c>
      <c r="F292" s="144" t="s">
        <v>125</v>
      </c>
      <c r="G292" s="144">
        <v>1</v>
      </c>
      <c r="I292" s="144">
        <v>0</v>
      </c>
      <c r="J292" s="144">
        <v>0</v>
      </c>
      <c r="M292" s="144">
        <f t="shared" si="50"/>
        <v>3</v>
      </c>
      <c r="N292" s="144">
        <f t="shared" si="51"/>
        <v>300</v>
      </c>
      <c r="O292" s="161">
        <v>16052</v>
      </c>
      <c r="P292" s="144" t="str">
        <f>IF(O292="","",VLOOKUP(O292,'#材料大全'!A:B,2,FALSE))</f>
        <v>补天石</v>
      </c>
      <c r="Q292" s="161">
        <v>1</v>
      </c>
      <c r="R292" s="161">
        <v>1</v>
      </c>
      <c r="S292" s="161">
        <v>100</v>
      </c>
      <c r="T292" s="161">
        <v>16053</v>
      </c>
      <c r="U292" s="144" t="str">
        <f>IF(T292="","",VLOOKUP(T292,'#材料大全'!A:B,2,FALSE))</f>
        <v>玲珑塔</v>
      </c>
      <c r="V292" s="161">
        <v>1</v>
      </c>
      <c r="W292" s="161">
        <v>1</v>
      </c>
      <c r="X292" s="161">
        <v>100</v>
      </c>
      <c r="Y292" s="161">
        <v>16054</v>
      </c>
      <c r="Z292" s="144" t="str">
        <f>IF(Y292="","",VLOOKUP(Y292,'#材料大全'!A:B,2,FALSE))</f>
        <v>昆仑镜</v>
      </c>
      <c r="AA292" s="161">
        <v>1</v>
      </c>
      <c r="AB292" s="161">
        <v>1</v>
      </c>
      <c r="AC292" s="161">
        <v>100</v>
      </c>
      <c r="AD292" s="161"/>
      <c r="AE292" s="144" t="str">
        <f>IF(AD292="","",VLOOKUP(AD292,'#材料大全'!A:B,2,FALSE))</f>
        <v/>
      </c>
    </row>
    <row r="293" spans="1:34">
      <c r="A293" s="163">
        <v>33449</v>
      </c>
      <c r="B293" s="143" t="s">
        <v>4098</v>
      </c>
      <c r="C293" s="144" t="s">
        <v>1903</v>
      </c>
      <c r="D293" s="144">
        <v>5</v>
      </c>
      <c r="F293" s="144" t="s">
        <v>125</v>
      </c>
      <c r="G293" s="144">
        <v>1</v>
      </c>
      <c r="I293" s="144">
        <v>0</v>
      </c>
      <c r="J293" s="144">
        <v>0</v>
      </c>
      <c r="M293" s="144">
        <f t="shared" si="50"/>
        <v>4</v>
      </c>
      <c r="N293" s="144">
        <f t="shared" si="51"/>
        <v>400</v>
      </c>
      <c r="O293" s="161">
        <v>16055</v>
      </c>
      <c r="P293" s="144" t="str">
        <f>IF(O293="","",VLOOKUP(O293,'#材料大全'!A:B,2,FALSE))</f>
        <v>元素共鸣毡帽</v>
      </c>
      <c r="Q293" s="161">
        <v>1</v>
      </c>
      <c r="R293" s="161">
        <v>1</v>
      </c>
      <c r="S293" s="161">
        <v>100</v>
      </c>
      <c r="T293" s="161">
        <v>16056</v>
      </c>
      <c r="U293" s="144" t="str">
        <f>IF(T293="","",VLOOKUP(T293,'#材料大全'!A:B,2,FALSE))</f>
        <v>元素共鸣长袍</v>
      </c>
      <c r="V293" s="161">
        <v>1</v>
      </c>
      <c r="W293" s="161">
        <v>1</v>
      </c>
      <c r="X293" s="161">
        <v>100</v>
      </c>
      <c r="Y293" s="161">
        <v>16057</v>
      </c>
      <c r="Z293" s="144" t="str">
        <f>IF(Y293="","",VLOOKUP(Y293,'#材料大全'!A:B,2,FALSE))</f>
        <v>元素共鸣布靴</v>
      </c>
      <c r="AA293" s="161">
        <v>1</v>
      </c>
      <c r="AB293" s="161">
        <v>1</v>
      </c>
      <c r="AC293" s="161">
        <v>100</v>
      </c>
      <c r="AD293" s="161">
        <v>12010</v>
      </c>
      <c r="AE293" s="144" t="str">
        <f>IF(AD293="","",VLOOKUP(AD293,'#材料大全'!A:B,2,FALSE))</f>
        <v>元素共鸣法杖</v>
      </c>
      <c r="AF293" s="144">
        <v>1</v>
      </c>
      <c r="AG293" s="144">
        <v>1</v>
      </c>
      <c r="AH293" s="144">
        <v>100</v>
      </c>
    </row>
    <row r="294" spans="1:34">
      <c r="A294" s="163">
        <v>33450</v>
      </c>
      <c r="B294" s="143" t="s">
        <v>4099</v>
      </c>
      <c r="C294" s="144" t="s">
        <v>1903</v>
      </c>
      <c r="D294" s="144">
        <v>5</v>
      </c>
      <c r="F294" s="144" t="s">
        <v>125</v>
      </c>
      <c r="G294" s="144">
        <v>1</v>
      </c>
      <c r="I294" s="144">
        <v>0</v>
      </c>
      <c r="J294" s="144">
        <v>0</v>
      </c>
      <c r="M294" s="144">
        <f t="shared" si="50"/>
        <v>3</v>
      </c>
      <c r="N294" s="144">
        <f t="shared" si="51"/>
        <v>300</v>
      </c>
      <c r="O294" s="161">
        <v>16058</v>
      </c>
      <c r="P294" s="144" t="str">
        <f>IF(O294="","",VLOOKUP(O294,'#材料大全'!A:B,2,FALSE))</f>
        <v>元素共鸣戒指</v>
      </c>
      <c r="Q294" s="161">
        <v>1</v>
      </c>
      <c r="R294" s="161">
        <v>1</v>
      </c>
      <c r="S294" s="161">
        <v>100</v>
      </c>
      <c r="T294" s="161">
        <v>16059</v>
      </c>
      <c r="U294" s="144" t="str">
        <f>IF(T294="","",VLOOKUP(T294,'#材料大全'!A:B,2,FALSE))</f>
        <v>元素共鸣项链</v>
      </c>
      <c r="V294" s="161">
        <v>1</v>
      </c>
      <c r="W294" s="161">
        <v>1</v>
      </c>
      <c r="X294" s="161">
        <v>100</v>
      </c>
      <c r="Y294" s="161">
        <v>16060</v>
      </c>
      <c r="Z294" s="144" t="str">
        <f>IF(Y294="","",VLOOKUP(Y294,'#材料大全'!A:B,2,FALSE))</f>
        <v>元素共鸣手镯</v>
      </c>
      <c r="AA294" s="161">
        <v>1</v>
      </c>
      <c r="AB294" s="161">
        <v>1</v>
      </c>
      <c r="AC294" s="161">
        <v>100</v>
      </c>
      <c r="AD294" s="161"/>
      <c r="AE294" s="144" t="str">
        <f>IF(AD294="","",VLOOKUP(AD294,'#材料大全'!A:B,2,FALSE))</f>
        <v/>
      </c>
    </row>
    <row r="295" spans="1:34">
      <c r="A295" s="163">
        <v>33451</v>
      </c>
      <c r="B295" s="143" t="s">
        <v>4100</v>
      </c>
      <c r="C295" s="144" t="s">
        <v>1903</v>
      </c>
      <c r="D295" s="144">
        <v>5</v>
      </c>
      <c r="F295" s="144" t="s">
        <v>125</v>
      </c>
      <c r="G295" s="144">
        <v>1</v>
      </c>
      <c r="I295" s="144">
        <v>0</v>
      </c>
      <c r="J295" s="144">
        <v>0</v>
      </c>
      <c r="M295" s="144">
        <f t="shared" si="50"/>
        <v>4</v>
      </c>
      <c r="N295" s="144">
        <f t="shared" si="51"/>
        <v>400</v>
      </c>
      <c r="O295" s="161">
        <v>16061</v>
      </c>
      <c r="P295" s="144" t="str">
        <f>IF(O295="","",VLOOKUP(O295,'#材料大全'!A:B,2,FALSE))</f>
        <v>奥术帝国之帽</v>
      </c>
      <c r="Q295" s="161">
        <v>1</v>
      </c>
      <c r="R295" s="161">
        <v>1</v>
      </c>
      <c r="S295" s="161">
        <v>100</v>
      </c>
      <c r="T295" s="161">
        <v>16062</v>
      </c>
      <c r="U295" s="144" t="str">
        <f>IF(T295="","",VLOOKUP(T295,'#材料大全'!A:B,2,FALSE))</f>
        <v>奥术帝国之袍</v>
      </c>
      <c r="V295" s="161">
        <v>1</v>
      </c>
      <c r="W295" s="161">
        <v>1</v>
      </c>
      <c r="X295" s="161">
        <v>100</v>
      </c>
      <c r="Y295" s="161">
        <v>16063</v>
      </c>
      <c r="Z295" s="144" t="str">
        <f>IF(Y295="","",VLOOKUP(Y295,'#材料大全'!A:B,2,FALSE))</f>
        <v>奥术帝国之靴</v>
      </c>
      <c r="AA295" s="161">
        <v>1</v>
      </c>
      <c r="AB295" s="161">
        <v>1</v>
      </c>
      <c r="AC295" s="161">
        <v>100</v>
      </c>
      <c r="AD295" s="161">
        <v>12011</v>
      </c>
      <c r="AE295" s="144" t="str">
        <f>IF(AD295="","",VLOOKUP(AD295,'#材料大全'!A:B,2,FALSE))</f>
        <v>奥术帝国之杖</v>
      </c>
      <c r="AF295" s="144">
        <v>1</v>
      </c>
      <c r="AG295" s="144">
        <v>1</v>
      </c>
      <c r="AH295" s="144">
        <v>100</v>
      </c>
    </row>
    <row r="296" spans="1:34">
      <c r="A296" s="163">
        <v>33452</v>
      </c>
      <c r="B296" s="143" t="s">
        <v>4101</v>
      </c>
      <c r="C296" s="144" t="s">
        <v>1903</v>
      </c>
      <c r="D296" s="144">
        <v>5</v>
      </c>
      <c r="F296" s="144" t="s">
        <v>125</v>
      </c>
      <c r="G296" s="144">
        <v>1</v>
      </c>
      <c r="I296" s="144">
        <v>0</v>
      </c>
      <c r="J296" s="144">
        <v>0</v>
      </c>
      <c r="M296" s="144">
        <f t="shared" si="50"/>
        <v>3</v>
      </c>
      <c r="N296" s="144">
        <f t="shared" si="51"/>
        <v>300</v>
      </c>
      <c r="O296" s="161">
        <v>16064</v>
      </c>
      <c r="P296" s="144" t="str">
        <f>IF(O296="","",VLOOKUP(O296,'#材料大全'!A:B,2,FALSE))</f>
        <v>奥术帝国之戒</v>
      </c>
      <c r="Q296" s="161">
        <v>1</v>
      </c>
      <c r="R296" s="161">
        <v>1</v>
      </c>
      <c r="S296" s="161">
        <v>100</v>
      </c>
      <c r="T296" s="161">
        <v>16065</v>
      </c>
      <c r="U296" s="144" t="str">
        <f>IF(T296="","",VLOOKUP(T296,'#材料大全'!A:B,2,FALSE))</f>
        <v>奥术帝国之链</v>
      </c>
      <c r="V296" s="161">
        <v>1</v>
      </c>
      <c r="W296" s="161">
        <v>1</v>
      </c>
      <c r="X296" s="161">
        <v>100</v>
      </c>
      <c r="Y296" s="161">
        <v>16066</v>
      </c>
      <c r="Z296" s="144" t="str">
        <f>IF(Y296="","",VLOOKUP(Y296,'#材料大全'!A:B,2,FALSE))</f>
        <v>奥术帝国之镯</v>
      </c>
      <c r="AA296" s="161">
        <v>1</v>
      </c>
      <c r="AB296" s="161">
        <v>1</v>
      </c>
      <c r="AC296" s="161">
        <v>100</v>
      </c>
      <c r="AD296" s="161"/>
      <c r="AE296" s="144" t="str">
        <f>IF(AD296="","",VLOOKUP(AD296,'#材料大全'!A:B,2,FALSE))</f>
        <v/>
      </c>
    </row>
    <row r="297" spans="1:34">
      <c r="A297" s="163">
        <v>33453</v>
      </c>
      <c r="B297" s="143" t="s">
        <v>4102</v>
      </c>
      <c r="C297" s="144" t="s">
        <v>1903</v>
      </c>
      <c r="D297" s="144">
        <v>5</v>
      </c>
      <c r="F297" s="144" t="s">
        <v>125</v>
      </c>
      <c r="G297" s="144">
        <v>1</v>
      </c>
      <c r="I297" s="144">
        <v>0</v>
      </c>
      <c r="J297" s="144">
        <v>0</v>
      </c>
      <c r="M297" s="144">
        <f t="shared" si="50"/>
        <v>4</v>
      </c>
      <c r="N297" s="144">
        <f t="shared" si="51"/>
        <v>400</v>
      </c>
      <c r="O297" s="161">
        <v>16067</v>
      </c>
      <c r="P297" s="144" t="str">
        <f>IF(O297="","",VLOOKUP(O297,'#材料大全'!A:B,2,FALSE))</f>
        <v>蚀日无辉帽</v>
      </c>
      <c r="Q297" s="161">
        <v>1</v>
      </c>
      <c r="R297" s="161">
        <v>1</v>
      </c>
      <c r="S297" s="161">
        <v>100</v>
      </c>
      <c r="T297" s="161">
        <v>16068</v>
      </c>
      <c r="U297" s="144" t="str">
        <f>IF(T297="","",VLOOKUP(T297,'#材料大全'!A:B,2,FALSE))</f>
        <v>残月惊天袍</v>
      </c>
      <c r="V297" s="161">
        <v>1</v>
      </c>
      <c r="W297" s="161">
        <v>1</v>
      </c>
      <c r="X297" s="161">
        <v>100</v>
      </c>
      <c r="Y297" s="161">
        <v>16069</v>
      </c>
      <c r="Z297" s="144" t="str">
        <f>IF(Y297="","",VLOOKUP(Y297,'#材料大全'!A:B,2,FALSE))</f>
        <v>闲云碎步靴</v>
      </c>
      <c r="AA297" s="161">
        <v>1</v>
      </c>
      <c r="AB297" s="161">
        <v>1</v>
      </c>
      <c r="AC297" s="161">
        <v>100</v>
      </c>
      <c r="AD297" s="161">
        <v>12012</v>
      </c>
      <c r="AE297" s="144" t="str">
        <f>IF(AD297="","",VLOOKUP(AD297,'#材料大全'!A:B,2,FALSE))</f>
        <v>雷罚灭世杖</v>
      </c>
      <c r="AF297" s="144">
        <v>1</v>
      </c>
      <c r="AG297" s="144">
        <v>1</v>
      </c>
      <c r="AH297" s="144">
        <v>100</v>
      </c>
    </row>
    <row r="298" spans="1:34">
      <c r="A298" s="163">
        <v>33454</v>
      </c>
      <c r="B298" s="143" t="s">
        <v>4103</v>
      </c>
      <c r="C298" s="144" t="s">
        <v>1903</v>
      </c>
      <c r="D298" s="144">
        <v>5</v>
      </c>
      <c r="F298" s="144" t="s">
        <v>125</v>
      </c>
      <c r="G298" s="144">
        <v>1</v>
      </c>
      <c r="I298" s="144">
        <v>0</v>
      </c>
      <c r="J298" s="144">
        <v>0</v>
      </c>
      <c r="M298" s="144">
        <f t="shared" si="50"/>
        <v>3</v>
      </c>
      <c r="N298" s="144">
        <f t="shared" si="51"/>
        <v>300</v>
      </c>
      <c r="O298" s="161">
        <v>16070</v>
      </c>
      <c r="P298" s="144" t="str">
        <f>IF(O298="","",VLOOKUP(O298,'#材料大全'!A:B,2,FALSE))</f>
        <v>冰霜雪影戒</v>
      </c>
      <c r="Q298" s="161">
        <v>1</v>
      </c>
      <c r="R298" s="161">
        <v>1</v>
      </c>
      <c r="S298" s="161">
        <v>100</v>
      </c>
      <c r="T298" s="161">
        <v>16071</v>
      </c>
      <c r="U298" s="144" t="str">
        <f>IF(T298="","",VLOOKUP(T298,'#材料大全'!A:B,2,FALSE))</f>
        <v>火殒灭炎链</v>
      </c>
      <c r="V298" s="161">
        <v>1</v>
      </c>
      <c r="W298" s="161">
        <v>1</v>
      </c>
      <c r="X298" s="161">
        <v>100</v>
      </c>
      <c r="Y298" s="161">
        <v>16072</v>
      </c>
      <c r="Z298" s="144" t="str">
        <f>IF(Y298="","",VLOOKUP(Y298,'#材料大全'!A:B,2,FALSE))</f>
        <v>暗影绝殇镯</v>
      </c>
      <c r="AA298" s="161">
        <v>1</v>
      </c>
      <c r="AB298" s="161">
        <v>1</v>
      </c>
      <c r="AC298" s="161">
        <v>100</v>
      </c>
      <c r="AD298" s="161"/>
      <c r="AE298" s="144" t="str">
        <f>IF(AD298="","",VLOOKUP(AD298,'#材料大全'!A:B,2,FALSE))</f>
        <v/>
      </c>
    </row>
    <row r="299" spans="1:34">
      <c r="A299" s="163">
        <v>33455</v>
      </c>
      <c r="B299" s="143" t="s">
        <v>4104</v>
      </c>
      <c r="C299" s="144" t="s">
        <v>1903</v>
      </c>
      <c r="D299" s="144">
        <v>5</v>
      </c>
      <c r="F299" s="144" t="s">
        <v>125</v>
      </c>
      <c r="G299" s="144">
        <v>1</v>
      </c>
      <c r="I299" s="144">
        <v>0</v>
      </c>
      <c r="J299" s="144">
        <v>0</v>
      </c>
      <c r="M299" s="144">
        <f t="shared" si="50"/>
        <v>4</v>
      </c>
      <c r="N299" s="144">
        <f t="shared" si="51"/>
        <v>400</v>
      </c>
      <c r="O299" s="161">
        <v>16073</v>
      </c>
      <c r="P299" s="144" t="str">
        <f>IF(O299="","",VLOOKUP(O299,'#材料大全'!A:B,2,FALSE))</f>
        <v>混沌之源头盔</v>
      </c>
      <c r="Q299" s="161">
        <v>1</v>
      </c>
      <c r="R299" s="161">
        <v>1</v>
      </c>
      <c r="S299" s="161">
        <v>100</v>
      </c>
      <c r="T299" s="161">
        <v>16074</v>
      </c>
      <c r="U299" s="144" t="str">
        <f>IF(T299="","",VLOOKUP(T299,'#材料大全'!A:B,2,FALSE))</f>
        <v>混沌之源轻甲</v>
      </c>
      <c r="V299" s="161">
        <v>1</v>
      </c>
      <c r="W299" s="161">
        <v>1</v>
      </c>
      <c r="X299" s="161">
        <v>100</v>
      </c>
      <c r="Y299" s="161">
        <v>16075</v>
      </c>
      <c r="Z299" s="144" t="str">
        <f>IF(Y299="","",VLOOKUP(Y299,'#材料大全'!A:B,2,FALSE))</f>
        <v>混沌之源足具</v>
      </c>
      <c r="AA299" s="161">
        <v>1</v>
      </c>
      <c r="AB299" s="161">
        <v>1</v>
      </c>
      <c r="AC299" s="161">
        <v>100</v>
      </c>
      <c r="AD299" s="161">
        <v>12013</v>
      </c>
      <c r="AE299" s="144" t="str">
        <f>IF(AD299="","",VLOOKUP(AD299,'#材料大全'!A:B,2,FALSE))</f>
        <v>混沌之源宝典</v>
      </c>
      <c r="AF299" s="144">
        <v>1</v>
      </c>
      <c r="AG299" s="144">
        <v>1</v>
      </c>
      <c r="AH299" s="144">
        <v>100</v>
      </c>
    </row>
    <row r="300" spans="1:34">
      <c r="A300" s="163">
        <v>33456</v>
      </c>
      <c r="B300" s="143" t="s">
        <v>4105</v>
      </c>
      <c r="C300" s="144" t="s">
        <v>1903</v>
      </c>
      <c r="D300" s="144">
        <v>5</v>
      </c>
      <c r="F300" s="144" t="s">
        <v>125</v>
      </c>
      <c r="G300" s="144">
        <v>1</v>
      </c>
      <c r="I300" s="144">
        <v>0</v>
      </c>
      <c r="J300" s="144">
        <v>0</v>
      </c>
      <c r="M300" s="144">
        <f t="shared" si="50"/>
        <v>3</v>
      </c>
      <c r="N300" s="144">
        <f t="shared" si="51"/>
        <v>300</v>
      </c>
      <c r="O300" s="161">
        <v>16076</v>
      </c>
      <c r="P300" s="144" t="str">
        <f>IF(O300="","",VLOOKUP(O300,'#材料大全'!A:B,2,FALSE))</f>
        <v>混沌之源戒指</v>
      </c>
      <c r="Q300" s="161">
        <v>1</v>
      </c>
      <c r="R300" s="161">
        <v>1</v>
      </c>
      <c r="S300" s="161">
        <v>100</v>
      </c>
      <c r="T300" s="161">
        <v>16077</v>
      </c>
      <c r="U300" s="144" t="str">
        <f>IF(T300="","",VLOOKUP(T300,'#材料大全'!A:B,2,FALSE))</f>
        <v>混沌之源项链</v>
      </c>
      <c r="V300" s="161">
        <v>1</v>
      </c>
      <c r="W300" s="161">
        <v>1</v>
      </c>
      <c r="X300" s="161">
        <v>100</v>
      </c>
      <c r="Y300" s="161">
        <v>16078</v>
      </c>
      <c r="Z300" s="144" t="str">
        <f>IF(Y300="","",VLOOKUP(Y300,'#材料大全'!A:B,2,FALSE))</f>
        <v>混沌之源手镯</v>
      </c>
      <c r="AA300" s="161">
        <v>1</v>
      </c>
      <c r="AB300" s="161">
        <v>1</v>
      </c>
      <c r="AC300" s="161">
        <v>100</v>
      </c>
      <c r="AD300" s="161"/>
      <c r="AE300" s="144" t="str">
        <f>IF(AD300="","",VLOOKUP(AD300,'#材料大全'!A:B,2,FALSE))</f>
        <v/>
      </c>
    </row>
    <row r="301" spans="1:34">
      <c r="A301" s="163">
        <v>33457</v>
      </c>
      <c r="B301" s="143" t="s">
        <v>4106</v>
      </c>
      <c r="C301" s="144" t="s">
        <v>1903</v>
      </c>
      <c r="D301" s="144">
        <v>5</v>
      </c>
      <c r="F301" s="144" t="s">
        <v>125</v>
      </c>
      <c r="G301" s="144">
        <v>1</v>
      </c>
      <c r="I301" s="144">
        <v>0</v>
      </c>
      <c r="J301" s="144">
        <v>0</v>
      </c>
      <c r="M301" s="144">
        <f t="shared" si="50"/>
        <v>4</v>
      </c>
      <c r="N301" s="144">
        <f t="shared" si="51"/>
        <v>400</v>
      </c>
      <c r="O301" s="161">
        <v>16079</v>
      </c>
      <c r="P301" s="144" t="str">
        <f>IF(O301="","",VLOOKUP(O301,'#材料大全'!A:B,2,FALSE))</f>
        <v>末日天启之盔</v>
      </c>
      <c r="Q301" s="161">
        <v>1</v>
      </c>
      <c r="R301" s="161">
        <v>1</v>
      </c>
      <c r="S301" s="161">
        <v>100</v>
      </c>
      <c r="T301" s="161">
        <v>16080</v>
      </c>
      <c r="U301" s="144" t="str">
        <f>IF(T301="","",VLOOKUP(T301,'#材料大全'!A:B,2,FALSE))</f>
        <v>末日天启之甲</v>
      </c>
      <c r="V301" s="161">
        <v>1</v>
      </c>
      <c r="W301" s="161">
        <v>1</v>
      </c>
      <c r="X301" s="161">
        <v>100</v>
      </c>
      <c r="Y301" s="161">
        <v>16081</v>
      </c>
      <c r="Z301" s="144" t="str">
        <f>IF(Y301="","",VLOOKUP(Y301,'#材料大全'!A:B,2,FALSE))</f>
        <v>末日天启之靴</v>
      </c>
      <c r="AA301" s="161">
        <v>1</v>
      </c>
      <c r="AB301" s="161">
        <v>1</v>
      </c>
      <c r="AC301" s="161">
        <v>100</v>
      </c>
      <c r="AD301" s="161">
        <v>12014</v>
      </c>
      <c r="AE301" s="144" t="str">
        <f>IF(AD301="","",VLOOKUP(AD301,'#材料大全'!A:B,2,FALSE))</f>
        <v>末日天启之书</v>
      </c>
      <c r="AF301" s="144">
        <v>1</v>
      </c>
      <c r="AG301" s="144">
        <v>1</v>
      </c>
      <c r="AH301" s="144">
        <v>100</v>
      </c>
    </row>
    <row r="302" spans="1:34">
      <c r="A302" s="163">
        <v>33458</v>
      </c>
      <c r="B302" s="143" t="s">
        <v>4107</v>
      </c>
      <c r="C302" s="144" t="s">
        <v>1903</v>
      </c>
      <c r="D302" s="144">
        <v>5</v>
      </c>
      <c r="F302" s="144" t="s">
        <v>125</v>
      </c>
      <c r="G302" s="144">
        <v>1</v>
      </c>
      <c r="I302" s="144">
        <v>0</v>
      </c>
      <c r="J302" s="144">
        <v>0</v>
      </c>
      <c r="M302" s="144">
        <f t="shared" si="50"/>
        <v>3</v>
      </c>
      <c r="N302" s="144">
        <f t="shared" si="51"/>
        <v>300</v>
      </c>
      <c r="O302" s="161">
        <v>16082</v>
      </c>
      <c r="P302" s="144" t="str">
        <f>IF(O302="","",VLOOKUP(O302,'#材料大全'!A:B,2,FALSE))</f>
        <v>末日天启之戒</v>
      </c>
      <c r="Q302" s="161">
        <v>1</v>
      </c>
      <c r="R302" s="161">
        <v>1</v>
      </c>
      <c r="S302" s="161">
        <v>100</v>
      </c>
      <c r="T302" s="161">
        <v>16083</v>
      </c>
      <c r="U302" s="144" t="str">
        <f>IF(T302="","",VLOOKUP(T302,'#材料大全'!A:B,2,FALSE))</f>
        <v>末日天启之链</v>
      </c>
      <c r="V302" s="161">
        <v>1</v>
      </c>
      <c r="W302" s="161">
        <v>1</v>
      </c>
      <c r="X302" s="161">
        <v>100</v>
      </c>
      <c r="Y302" s="161">
        <v>16084</v>
      </c>
      <c r="Z302" s="144" t="str">
        <f>IF(Y302="","",VLOOKUP(Y302,'#材料大全'!A:B,2,FALSE))</f>
        <v>末日天启之镯</v>
      </c>
      <c r="AA302" s="161">
        <v>1</v>
      </c>
      <c r="AB302" s="161">
        <v>1</v>
      </c>
      <c r="AC302" s="161">
        <v>100</v>
      </c>
      <c r="AD302" s="161"/>
      <c r="AE302" s="144" t="str">
        <f>IF(AD302="","",VLOOKUP(AD302,'#材料大全'!A:B,2,FALSE))</f>
        <v/>
      </c>
    </row>
    <row r="303" spans="1:34">
      <c r="A303" s="163">
        <v>33459</v>
      </c>
      <c r="B303" s="143" t="s">
        <v>4108</v>
      </c>
      <c r="C303" s="144" t="s">
        <v>1903</v>
      </c>
      <c r="D303" s="144">
        <v>5</v>
      </c>
      <c r="F303" s="144" t="s">
        <v>125</v>
      </c>
      <c r="G303" s="144">
        <v>1</v>
      </c>
      <c r="I303" s="144">
        <v>0</v>
      </c>
      <c r="J303" s="144">
        <v>0</v>
      </c>
      <c r="M303" s="144">
        <f t="shared" si="50"/>
        <v>4</v>
      </c>
      <c r="N303" s="144">
        <f t="shared" si="51"/>
        <v>400</v>
      </c>
      <c r="O303" s="161">
        <v>16085</v>
      </c>
      <c r="P303" s="144" t="str">
        <f>IF(O303="","",VLOOKUP(O303,'#材料大全'!A:B,2,FALSE))</f>
        <v>傲慢之眼</v>
      </c>
      <c r="Q303" s="161">
        <v>1</v>
      </c>
      <c r="R303" s="161">
        <v>1</v>
      </c>
      <c r="S303" s="161">
        <v>100</v>
      </c>
      <c r="T303" s="161">
        <v>16086</v>
      </c>
      <c r="U303" s="144" t="str">
        <f>IF(T303="","",VLOOKUP(T303,'#材料大全'!A:B,2,FALSE))</f>
        <v>贪婪之手</v>
      </c>
      <c r="V303" s="161">
        <v>1</v>
      </c>
      <c r="W303" s="161">
        <v>1</v>
      </c>
      <c r="X303" s="161">
        <v>100</v>
      </c>
      <c r="Y303" s="161">
        <v>16087</v>
      </c>
      <c r="Z303" s="144" t="str">
        <f>IF(Y303="","",VLOOKUP(Y303,'#材料大全'!A:B,2,FALSE))</f>
        <v>怠惰之足</v>
      </c>
      <c r="AA303" s="161">
        <v>1</v>
      </c>
      <c r="AB303" s="161">
        <v>1</v>
      </c>
      <c r="AC303" s="161">
        <v>100</v>
      </c>
      <c r="AD303" s="161">
        <v>12015</v>
      </c>
      <c r="AE303" s="144" t="str">
        <f>IF(AD303="","",VLOOKUP(AD303,'#材料大全'!A:B,2,FALSE))</f>
        <v>博爱之心</v>
      </c>
      <c r="AF303" s="144">
        <v>1</v>
      </c>
      <c r="AG303" s="144">
        <v>1</v>
      </c>
      <c r="AH303" s="144">
        <v>100</v>
      </c>
    </row>
    <row r="304" spans="1:34">
      <c r="A304" s="163">
        <v>33460</v>
      </c>
      <c r="B304" s="143" t="s">
        <v>4109</v>
      </c>
      <c r="C304" s="144" t="s">
        <v>1903</v>
      </c>
      <c r="D304" s="144">
        <v>5</v>
      </c>
      <c r="F304" s="144" t="s">
        <v>125</v>
      </c>
      <c r="G304" s="144">
        <v>1</v>
      </c>
      <c r="I304" s="144">
        <v>0</v>
      </c>
      <c r="J304" s="144">
        <v>0</v>
      </c>
      <c r="M304" s="144">
        <f t="shared" si="50"/>
        <v>3</v>
      </c>
      <c r="N304" s="144">
        <f t="shared" si="51"/>
        <v>300</v>
      </c>
      <c r="O304" s="161">
        <v>16088</v>
      </c>
      <c r="P304" s="144" t="str">
        <f>IF(O304="","",VLOOKUP(O304,'#材料大全'!A:B,2,FALSE))</f>
        <v>愤怒之瞳</v>
      </c>
      <c r="Q304" s="161">
        <v>1</v>
      </c>
      <c r="R304" s="161">
        <v>1</v>
      </c>
      <c r="S304" s="161">
        <v>100</v>
      </c>
      <c r="T304" s="161">
        <v>16089</v>
      </c>
      <c r="U304" s="144" t="str">
        <f>IF(T304="","",VLOOKUP(T304,'#材料大全'!A:B,2,FALSE))</f>
        <v>暴食之口</v>
      </c>
      <c r="V304" s="161">
        <v>1</v>
      </c>
      <c r="W304" s="161">
        <v>1</v>
      </c>
      <c r="X304" s="161">
        <v>100</v>
      </c>
      <c r="Y304" s="161">
        <v>16090</v>
      </c>
      <c r="Z304" s="144" t="str">
        <f>IF(Y304="","",VLOOKUP(Y304,'#材料大全'!A:B,2,FALSE))</f>
        <v>嫉妒之舌</v>
      </c>
      <c r="AA304" s="161">
        <v>1</v>
      </c>
      <c r="AB304" s="161">
        <v>1</v>
      </c>
      <c r="AC304" s="161">
        <v>100</v>
      </c>
      <c r="AD304" s="161"/>
      <c r="AE304" s="144" t="str">
        <f>IF(AD304="","",VLOOKUP(AD304,'#材料大全'!A:B,2,FALSE))</f>
        <v/>
      </c>
    </row>
    <row r="305" spans="1:34">
      <c r="A305" s="163">
        <v>33461</v>
      </c>
      <c r="B305" s="143" t="s">
        <v>4110</v>
      </c>
      <c r="C305" s="144" t="s">
        <v>1903</v>
      </c>
      <c r="D305" s="144">
        <v>5</v>
      </c>
      <c r="F305" s="144" t="s">
        <v>125</v>
      </c>
      <c r="G305" s="144">
        <v>1</v>
      </c>
      <c r="I305" s="144">
        <v>0</v>
      </c>
      <c r="J305" s="144">
        <v>0</v>
      </c>
      <c r="M305" s="144">
        <f t="shared" si="50"/>
        <v>4</v>
      </c>
      <c r="N305" s="144">
        <f t="shared" si="51"/>
        <v>400</v>
      </c>
      <c r="O305" s="161">
        <v>16091</v>
      </c>
      <c r="P305" s="144" t="str">
        <f>IF(O305="","",VLOOKUP(O305,'#材料大全'!A:B,2,FALSE))</f>
        <v>光明顶</v>
      </c>
      <c r="Q305" s="161">
        <v>1</v>
      </c>
      <c r="R305" s="161">
        <v>1</v>
      </c>
      <c r="S305" s="161">
        <v>100</v>
      </c>
      <c r="T305" s="161">
        <v>16092</v>
      </c>
      <c r="U305" s="144" t="str">
        <f>IF(T305="","",VLOOKUP(T305,'#材料大全'!A:B,2,FALSE))</f>
        <v>光明布袍</v>
      </c>
      <c r="V305" s="161">
        <v>1</v>
      </c>
      <c r="W305" s="161">
        <v>1</v>
      </c>
      <c r="X305" s="161">
        <v>100</v>
      </c>
      <c r="Y305" s="161">
        <v>16093</v>
      </c>
      <c r="Z305" s="144" t="str">
        <f>IF(Y305="","",VLOOKUP(Y305,'#材料大全'!A:B,2,FALSE))</f>
        <v>光明长筒靴</v>
      </c>
      <c r="AA305" s="161">
        <v>1</v>
      </c>
      <c r="AB305" s="161">
        <v>1</v>
      </c>
      <c r="AC305" s="161">
        <v>100</v>
      </c>
      <c r="AD305" s="161">
        <v>12016</v>
      </c>
      <c r="AE305" s="144" t="str">
        <f>IF(AD305="","",VLOOKUP(AD305,'#材料大全'!A:B,2,FALSE))</f>
        <v>光明使者典籍</v>
      </c>
      <c r="AF305" s="144">
        <v>1</v>
      </c>
      <c r="AG305" s="144">
        <v>1</v>
      </c>
      <c r="AH305" s="144">
        <v>100</v>
      </c>
    </row>
    <row r="306" spans="1:34">
      <c r="A306" s="163">
        <v>33462</v>
      </c>
      <c r="B306" s="143" t="s">
        <v>4111</v>
      </c>
      <c r="C306" s="144" t="s">
        <v>1903</v>
      </c>
      <c r="D306" s="144">
        <v>5</v>
      </c>
      <c r="F306" s="144" t="s">
        <v>125</v>
      </c>
      <c r="G306" s="144">
        <v>1</v>
      </c>
      <c r="I306" s="144">
        <v>0</v>
      </c>
      <c r="J306" s="144">
        <v>0</v>
      </c>
      <c r="M306" s="144">
        <f t="shared" si="50"/>
        <v>3</v>
      </c>
      <c r="N306" s="144">
        <f t="shared" si="51"/>
        <v>300</v>
      </c>
      <c r="O306" s="161">
        <v>16094</v>
      </c>
      <c r="P306" s="144" t="str">
        <f>IF(O306="","",VLOOKUP(O306,'#材料大全'!A:B,2,FALSE))</f>
        <v>光明印戒</v>
      </c>
      <c r="Q306" s="161">
        <v>1</v>
      </c>
      <c r="R306" s="161">
        <v>1</v>
      </c>
      <c r="S306" s="161">
        <v>100</v>
      </c>
      <c r="T306" s="161">
        <v>16095</v>
      </c>
      <c r="U306" s="144" t="str">
        <f>IF(T306="","",VLOOKUP(T306,'#材料大全'!A:B,2,FALSE))</f>
        <v>光明项链</v>
      </c>
      <c r="V306" s="161">
        <v>1</v>
      </c>
      <c r="W306" s="161">
        <v>1</v>
      </c>
      <c r="X306" s="161">
        <v>100</v>
      </c>
      <c r="Y306" s="161">
        <v>16096</v>
      </c>
      <c r="Z306" s="144" t="str">
        <f>IF(Y306="","",VLOOKUP(Y306,'#材料大全'!A:B,2,FALSE))</f>
        <v>光明手链</v>
      </c>
      <c r="AA306" s="161">
        <v>1</v>
      </c>
      <c r="AB306" s="161">
        <v>1</v>
      </c>
      <c r="AC306" s="161">
        <v>100</v>
      </c>
      <c r="AD306" s="161"/>
      <c r="AE306" s="144" t="str">
        <f>IF(AD306="","",VLOOKUP(AD306,'#材料大全'!A:B,2,FALSE))</f>
        <v/>
      </c>
    </row>
    <row r="307" spans="1:34">
      <c r="A307" s="163">
        <v>33463</v>
      </c>
      <c r="B307" s="143" t="s">
        <v>4112</v>
      </c>
      <c r="C307" s="144" t="s">
        <v>1903</v>
      </c>
      <c r="D307" s="144">
        <v>5</v>
      </c>
      <c r="F307" s="144" t="s">
        <v>125</v>
      </c>
      <c r="G307" s="144">
        <v>1</v>
      </c>
      <c r="I307" s="144">
        <v>0</v>
      </c>
      <c r="J307" s="144">
        <v>0</v>
      </c>
      <c r="M307" s="144">
        <f t="shared" si="50"/>
        <v>4</v>
      </c>
      <c r="N307" s="144">
        <f t="shared" si="51"/>
        <v>400</v>
      </c>
      <c r="O307" s="161">
        <v>16097</v>
      </c>
      <c r="P307" s="144" t="str">
        <f>IF(O307="","",VLOOKUP(O307,'#材料大全'!A:B,2,FALSE))</f>
        <v>神圣之冠</v>
      </c>
      <c r="Q307" s="161">
        <v>1</v>
      </c>
      <c r="R307" s="161">
        <v>1</v>
      </c>
      <c r="S307" s="161">
        <v>100</v>
      </c>
      <c r="T307" s="161">
        <v>16098</v>
      </c>
      <c r="U307" s="144" t="str">
        <f>IF(T307="","",VLOOKUP(T307,'#材料大全'!A:B,2,FALSE))</f>
        <v>神圣法衣</v>
      </c>
      <c r="V307" s="161">
        <v>1</v>
      </c>
      <c r="W307" s="161">
        <v>1</v>
      </c>
      <c r="X307" s="161">
        <v>100</v>
      </c>
      <c r="Y307" s="161">
        <v>16099</v>
      </c>
      <c r="Z307" s="144" t="str">
        <f>IF(Y307="","",VLOOKUP(Y307,'#材料大全'!A:B,2,FALSE))</f>
        <v>神圣绑腿</v>
      </c>
      <c r="AA307" s="161">
        <v>1</v>
      </c>
      <c r="AB307" s="161">
        <v>1</v>
      </c>
      <c r="AC307" s="161">
        <v>100</v>
      </c>
      <c r="AD307" s="161">
        <v>12017</v>
      </c>
      <c r="AE307" s="144" t="str">
        <f>IF(AD307="","",VLOOKUP(AD307,'#材料大全'!A:B,2,FALSE))</f>
        <v>圣职者的祷告书</v>
      </c>
      <c r="AF307" s="144">
        <v>1</v>
      </c>
      <c r="AG307" s="144">
        <v>1</v>
      </c>
      <c r="AH307" s="144">
        <v>100</v>
      </c>
    </row>
    <row r="308" spans="1:34">
      <c r="A308" s="163">
        <v>33464</v>
      </c>
      <c r="B308" s="143" t="s">
        <v>4113</v>
      </c>
      <c r="C308" s="144" t="s">
        <v>1903</v>
      </c>
      <c r="D308" s="144">
        <v>5</v>
      </c>
      <c r="F308" s="144" t="s">
        <v>125</v>
      </c>
      <c r="G308" s="144">
        <v>1</v>
      </c>
      <c r="I308" s="144">
        <v>0</v>
      </c>
      <c r="J308" s="144">
        <v>0</v>
      </c>
      <c r="M308" s="144">
        <f t="shared" si="50"/>
        <v>3</v>
      </c>
      <c r="N308" s="144">
        <f t="shared" si="51"/>
        <v>300</v>
      </c>
      <c r="O308" s="161">
        <v>16100</v>
      </c>
      <c r="P308" s="144" t="str">
        <f>IF(O308="","",VLOOKUP(O308,'#材料大全'!A:B,2,FALSE))</f>
        <v>神圣能量指环</v>
      </c>
      <c r="Q308" s="161">
        <v>1</v>
      </c>
      <c r="R308" s="161">
        <v>1</v>
      </c>
      <c r="S308" s="161">
        <v>100</v>
      </c>
      <c r="T308" s="161">
        <v>16101</v>
      </c>
      <c r="U308" s="144" t="str">
        <f>IF(T308="","",VLOOKUP(T308,'#材料大全'!A:B,2,FALSE))</f>
        <v>神圣金项链</v>
      </c>
      <c r="V308" s="161">
        <v>1</v>
      </c>
      <c r="W308" s="161">
        <v>1</v>
      </c>
      <c r="X308" s="161">
        <v>100</v>
      </c>
      <c r="Y308" s="161">
        <v>16102</v>
      </c>
      <c r="Z308" s="144" t="str">
        <f>IF(Y308="","",VLOOKUP(Y308,'#材料大全'!A:B,2,FALSE))</f>
        <v>神圣护手</v>
      </c>
      <c r="AA308" s="161">
        <v>1</v>
      </c>
      <c r="AB308" s="161">
        <v>1</v>
      </c>
      <c r="AC308" s="161">
        <v>100</v>
      </c>
      <c r="AD308" s="161"/>
      <c r="AE308" s="144" t="str">
        <f>IF(AD308="","",VLOOKUP(AD308,'#材料大全'!A:B,2,FALSE))</f>
        <v/>
      </c>
    </row>
    <row r="309" spans="1:34">
      <c r="A309" s="163">
        <v>33465</v>
      </c>
      <c r="B309" s="143" t="s">
        <v>4114</v>
      </c>
      <c r="C309" s="144" t="s">
        <v>1903</v>
      </c>
      <c r="D309" s="144">
        <v>5</v>
      </c>
      <c r="F309" s="144" t="s">
        <v>125</v>
      </c>
      <c r="G309" s="144">
        <v>1</v>
      </c>
      <c r="I309" s="144">
        <v>0</v>
      </c>
      <c r="J309" s="144">
        <v>0</v>
      </c>
      <c r="M309" s="144">
        <f t="shared" si="50"/>
        <v>4</v>
      </c>
      <c r="N309" s="144">
        <f t="shared" si="51"/>
        <v>400</v>
      </c>
      <c r="O309" s="161">
        <v>16103</v>
      </c>
      <c r="P309" s="144" t="str">
        <f>IF(O309="","",VLOOKUP(O309,'#材料大全'!A:B,2,FALSE))</f>
        <v>天罚</v>
      </c>
      <c r="Q309" s="161">
        <v>1</v>
      </c>
      <c r="R309" s="161">
        <v>1</v>
      </c>
      <c r="S309" s="161">
        <v>100</v>
      </c>
      <c r="T309" s="161">
        <v>16104</v>
      </c>
      <c r="U309" s="144" t="str">
        <f>IF(T309="","",VLOOKUP(T309,'#材料大全'!A:B,2,FALSE))</f>
        <v>审判之姿</v>
      </c>
      <c r="V309" s="161">
        <v>1</v>
      </c>
      <c r="W309" s="161">
        <v>1</v>
      </c>
      <c r="X309" s="161">
        <v>100</v>
      </c>
      <c r="Y309" s="161">
        <v>16105</v>
      </c>
      <c r="Z309" s="144" t="str">
        <f>IF(Y309="","",VLOOKUP(Y309,'#材料大全'!A:B,2,FALSE))</f>
        <v>堕落的步伐</v>
      </c>
      <c r="AA309" s="161">
        <v>1</v>
      </c>
      <c r="AB309" s="161">
        <v>1</v>
      </c>
      <c r="AC309" s="161">
        <v>100</v>
      </c>
      <c r="AD309" s="161">
        <v>12018</v>
      </c>
      <c r="AE309" s="144" t="str">
        <f>IF(AD309="","",VLOOKUP(AD309,'#材料大全'!A:B,2,FALSE))</f>
        <v>启示录</v>
      </c>
      <c r="AF309" s="144">
        <v>1</v>
      </c>
      <c r="AG309" s="144">
        <v>1</v>
      </c>
      <c r="AH309" s="144">
        <v>100</v>
      </c>
    </row>
    <row r="310" spans="1:34">
      <c r="A310" s="163">
        <v>33466</v>
      </c>
      <c r="B310" s="143" t="s">
        <v>4115</v>
      </c>
      <c r="C310" s="144" t="s">
        <v>1903</v>
      </c>
      <c r="D310" s="144">
        <v>5</v>
      </c>
      <c r="F310" s="144" t="s">
        <v>125</v>
      </c>
      <c r="G310" s="144">
        <v>1</v>
      </c>
      <c r="I310" s="144">
        <v>0</v>
      </c>
      <c r="J310" s="144">
        <v>0</v>
      </c>
      <c r="M310" s="144">
        <f t="shared" si="50"/>
        <v>3</v>
      </c>
      <c r="N310" s="144">
        <f t="shared" si="51"/>
        <v>300</v>
      </c>
      <c r="O310" s="161">
        <v>16106</v>
      </c>
      <c r="P310" s="144" t="str">
        <f>IF(O310="","",VLOOKUP(O310,'#材料大全'!A:B,2,FALSE))</f>
        <v>疯狂的低语</v>
      </c>
      <c r="Q310" s="161">
        <v>1</v>
      </c>
      <c r="R310" s="161">
        <v>1</v>
      </c>
      <c r="S310" s="161">
        <v>100</v>
      </c>
      <c r="T310" s="161">
        <v>16107</v>
      </c>
      <c r="U310" s="144" t="str">
        <f>IF(T310="","",VLOOKUP(T310,'#材料大全'!A:B,2,FALSE))</f>
        <v>祭司之证</v>
      </c>
      <c r="V310" s="161">
        <v>1</v>
      </c>
      <c r="W310" s="161">
        <v>1</v>
      </c>
      <c r="X310" s="161">
        <v>100</v>
      </c>
      <c r="Y310" s="161">
        <v>16108</v>
      </c>
      <c r="Z310" s="144" t="str">
        <f>IF(Y310="","",VLOOKUP(Y310,'#材料大全'!A:B,2,FALSE))</f>
        <v>理智束腕</v>
      </c>
      <c r="AA310" s="161">
        <v>1</v>
      </c>
      <c r="AB310" s="161">
        <v>1</v>
      </c>
      <c r="AC310" s="161">
        <v>100</v>
      </c>
      <c r="AD310" s="161"/>
      <c r="AE310" s="144" t="str">
        <f>IF(AD310="","",VLOOKUP(AD310,'#材料大全'!A:B,2,FALSE))</f>
        <v/>
      </c>
    </row>
    <row r="311" spans="1:34">
      <c r="A311" s="163">
        <v>33467</v>
      </c>
      <c r="B311" s="143" t="s">
        <v>4116</v>
      </c>
      <c r="C311" s="144" t="s">
        <v>1903</v>
      </c>
      <c r="D311" s="144">
        <v>5</v>
      </c>
      <c r="F311" s="144" t="s">
        <v>125</v>
      </c>
      <c r="G311" s="144">
        <v>1</v>
      </c>
      <c r="I311" s="144">
        <v>0</v>
      </c>
      <c r="J311" s="144">
        <v>0</v>
      </c>
      <c r="M311" s="144">
        <f t="shared" si="50"/>
        <v>4</v>
      </c>
      <c r="N311" s="144">
        <f t="shared" si="51"/>
        <v>400</v>
      </c>
      <c r="O311" s="161">
        <v>16109</v>
      </c>
      <c r="P311" s="144" t="str">
        <f>IF(O311="","",VLOOKUP(O311,'#材料大全'!A:B,2,FALSE))</f>
        <v>无尽杀机面罩</v>
      </c>
      <c r="Q311" s="161">
        <v>1</v>
      </c>
      <c r="R311" s="161">
        <v>1</v>
      </c>
      <c r="S311" s="161">
        <v>100</v>
      </c>
      <c r="T311" s="161">
        <v>16110</v>
      </c>
      <c r="U311" s="144" t="str">
        <f>IF(T311="","",VLOOKUP(T311,'#材料大全'!A:B,2,FALSE))</f>
        <v>无尽杀机胸甲</v>
      </c>
      <c r="V311" s="161">
        <v>1</v>
      </c>
      <c r="W311" s="161">
        <v>1</v>
      </c>
      <c r="X311" s="161">
        <v>100</v>
      </c>
      <c r="Y311" s="161">
        <v>16111</v>
      </c>
      <c r="Z311" s="144" t="str">
        <f>IF(Y311="","",VLOOKUP(Y311,'#材料大全'!A:B,2,FALSE))</f>
        <v>无尽杀机护腿</v>
      </c>
      <c r="AA311" s="161">
        <v>1</v>
      </c>
      <c r="AB311" s="161">
        <v>1</v>
      </c>
      <c r="AC311" s="161">
        <v>100</v>
      </c>
      <c r="AD311" s="161">
        <v>12019</v>
      </c>
      <c r="AE311" s="144" t="str">
        <f>IF(AD311="","",VLOOKUP(AD311,'#材料大全'!A:B,2,FALSE))</f>
        <v>无尽杀机匕首</v>
      </c>
      <c r="AF311" s="144">
        <v>1</v>
      </c>
      <c r="AG311" s="144">
        <v>1</v>
      </c>
      <c r="AH311" s="144">
        <v>100</v>
      </c>
    </row>
    <row r="312" spans="1:34">
      <c r="A312" s="163">
        <v>33468</v>
      </c>
      <c r="B312" s="143" t="s">
        <v>4117</v>
      </c>
      <c r="C312" s="144" t="s">
        <v>1903</v>
      </c>
      <c r="D312" s="144">
        <v>5</v>
      </c>
      <c r="F312" s="144" t="s">
        <v>125</v>
      </c>
      <c r="G312" s="144">
        <v>1</v>
      </c>
      <c r="I312" s="144">
        <v>0</v>
      </c>
      <c r="J312" s="144">
        <v>0</v>
      </c>
      <c r="M312" s="144">
        <f t="shared" si="50"/>
        <v>3</v>
      </c>
      <c r="N312" s="144">
        <f t="shared" si="51"/>
        <v>300</v>
      </c>
      <c r="O312" s="161">
        <v>16112</v>
      </c>
      <c r="P312" s="144" t="str">
        <f>IF(O312="","",VLOOKUP(O312,'#材料大全'!A:B,2,FALSE))</f>
        <v>无尽杀机戒指</v>
      </c>
      <c r="Q312" s="161">
        <v>1</v>
      </c>
      <c r="R312" s="161">
        <v>1</v>
      </c>
      <c r="S312" s="161">
        <v>100</v>
      </c>
      <c r="T312" s="161">
        <v>16113</v>
      </c>
      <c r="U312" s="144" t="str">
        <f>IF(T312="","",VLOOKUP(T312,'#材料大全'!A:B,2,FALSE))</f>
        <v>无尽杀机项链</v>
      </c>
      <c r="V312" s="161">
        <v>1</v>
      </c>
      <c r="W312" s="161">
        <v>1</v>
      </c>
      <c r="X312" s="161">
        <v>100</v>
      </c>
      <c r="Y312" s="161">
        <v>16114</v>
      </c>
      <c r="Z312" s="144" t="str">
        <f>IF(Y312="","",VLOOKUP(Y312,'#材料大全'!A:B,2,FALSE))</f>
        <v>无尽杀机手镯</v>
      </c>
      <c r="AA312" s="161">
        <v>1</v>
      </c>
      <c r="AB312" s="161">
        <v>1</v>
      </c>
      <c r="AC312" s="161">
        <v>100</v>
      </c>
      <c r="AD312" s="161"/>
      <c r="AE312" s="144" t="str">
        <f>IF(AD312="","",VLOOKUP(AD312,'#材料大全'!A:B,2,FALSE))</f>
        <v/>
      </c>
    </row>
    <row r="313" spans="1:34">
      <c r="A313" s="163">
        <v>33469</v>
      </c>
      <c r="B313" s="143" t="s">
        <v>4118</v>
      </c>
      <c r="C313" s="144" t="s">
        <v>1903</v>
      </c>
      <c r="D313" s="144">
        <v>5</v>
      </c>
      <c r="F313" s="144" t="s">
        <v>125</v>
      </c>
      <c r="G313" s="144">
        <v>1</v>
      </c>
      <c r="I313" s="144">
        <v>0</v>
      </c>
      <c r="J313" s="144">
        <v>0</v>
      </c>
      <c r="M313" s="144">
        <f t="shared" si="50"/>
        <v>4</v>
      </c>
      <c r="N313" s="144">
        <f t="shared" si="51"/>
        <v>400</v>
      </c>
      <c r="O313" s="161">
        <v>16115</v>
      </c>
      <c r="P313" s="144" t="str">
        <f>IF(O313="","",VLOOKUP(O313,'#材料大全'!A:B,2,FALSE))</f>
        <v>地狱之眼</v>
      </c>
      <c r="Q313" s="161">
        <v>1</v>
      </c>
      <c r="R313" s="161">
        <v>1</v>
      </c>
      <c r="S313" s="161">
        <v>100</v>
      </c>
      <c r="T313" s="161">
        <v>16116</v>
      </c>
      <c r="U313" s="144" t="str">
        <f>IF(T313="","",VLOOKUP(T313,'#材料大全'!A:B,2,FALSE))</f>
        <v>地狱之缚</v>
      </c>
      <c r="V313" s="161">
        <v>1</v>
      </c>
      <c r="W313" s="161">
        <v>1</v>
      </c>
      <c r="X313" s="161">
        <v>100</v>
      </c>
      <c r="Y313" s="161">
        <v>16117</v>
      </c>
      <c r="Z313" s="144" t="str">
        <f>IF(Y313="","",VLOOKUP(Y313,'#材料大全'!A:B,2,FALSE))</f>
        <v>地狱之速</v>
      </c>
      <c r="AA313" s="161">
        <v>1</v>
      </c>
      <c r="AB313" s="161">
        <v>1</v>
      </c>
      <c r="AC313" s="161">
        <v>100</v>
      </c>
      <c r="AD313" s="161">
        <v>12020</v>
      </c>
      <c r="AE313" s="144" t="str">
        <f>IF(AD313="","",VLOOKUP(AD313,'#材料大全'!A:B,2,FALSE))</f>
        <v>地狱的第三把刀</v>
      </c>
      <c r="AF313" s="144">
        <v>1</v>
      </c>
      <c r="AG313" s="144">
        <v>1</v>
      </c>
      <c r="AH313" s="144">
        <v>100</v>
      </c>
    </row>
    <row r="314" spans="1:34">
      <c r="A314" s="163">
        <v>33470</v>
      </c>
      <c r="B314" s="143" t="s">
        <v>4119</v>
      </c>
      <c r="C314" s="144" t="s">
        <v>1903</v>
      </c>
      <c r="D314" s="144">
        <v>5</v>
      </c>
      <c r="F314" s="144" t="s">
        <v>125</v>
      </c>
      <c r="G314" s="144">
        <v>1</v>
      </c>
      <c r="I314" s="144">
        <v>0</v>
      </c>
      <c r="J314" s="144">
        <v>0</v>
      </c>
      <c r="M314" s="144">
        <f t="shared" si="50"/>
        <v>3</v>
      </c>
      <c r="N314" s="144">
        <f t="shared" si="51"/>
        <v>300</v>
      </c>
      <c r="O314" s="161">
        <v>16118</v>
      </c>
      <c r="P314" s="144" t="str">
        <f>IF(O314="","",VLOOKUP(O314,'#材料大全'!A:B,2,FALSE))</f>
        <v>地狱炎金指环</v>
      </c>
      <c r="Q314" s="161">
        <v>1</v>
      </c>
      <c r="R314" s="161">
        <v>1</v>
      </c>
      <c r="S314" s="161">
        <v>100</v>
      </c>
      <c r="T314" s="161">
        <v>16119</v>
      </c>
      <c r="U314" s="144" t="str">
        <f>IF(T314="","",VLOOKUP(T314,'#材料大全'!A:B,2,FALSE))</f>
        <v>地狱大门钥匙</v>
      </c>
      <c r="V314" s="161">
        <v>1</v>
      </c>
      <c r="W314" s="161">
        <v>1</v>
      </c>
      <c r="X314" s="161">
        <v>100</v>
      </c>
      <c r="Y314" s="161">
        <v>16120</v>
      </c>
      <c r="Z314" s="144" t="str">
        <f>IF(Y314="","",VLOOKUP(Y314,'#材料大全'!A:B,2,FALSE))</f>
        <v>地狱锁链</v>
      </c>
      <c r="AA314" s="161">
        <v>1</v>
      </c>
      <c r="AB314" s="161">
        <v>1</v>
      </c>
      <c r="AC314" s="161">
        <v>100</v>
      </c>
      <c r="AD314" s="161"/>
      <c r="AE314" s="144" t="str">
        <f>IF(AD314="","",VLOOKUP(AD314,'#材料大全'!A:B,2,FALSE))</f>
        <v/>
      </c>
    </row>
    <row r="315" spans="1:34">
      <c r="A315" s="163">
        <v>33471</v>
      </c>
      <c r="B315" s="143" t="s">
        <v>4120</v>
      </c>
      <c r="C315" s="144" t="s">
        <v>1903</v>
      </c>
      <c r="D315" s="144">
        <v>5</v>
      </c>
      <c r="F315" s="144" t="s">
        <v>125</v>
      </c>
      <c r="G315" s="144">
        <v>1</v>
      </c>
      <c r="I315" s="144">
        <v>0</v>
      </c>
      <c r="J315" s="144">
        <v>0</v>
      </c>
      <c r="M315" s="144">
        <f t="shared" si="50"/>
        <v>4</v>
      </c>
      <c r="N315" s="144">
        <f t="shared" si="51"/>
        <v>400</v>
      </c>
      <c r="O315" s="161">
        <v>16121</v>
      </c>
      <c r="P315" s="144" t="str">
        <f>IF(O315="","",VLOOKUP(O315,'#材料大全'!A:B,2,FALSE))</f>
        <v>虚无面具</v>
      </c>
      <c r="Q315" s="161">
        <v>1</v>
      </c>
      <c r="R315" s="161">
        <v>1</v>
      </c>
      <c r="S315" s="161">
        <v>100</v>
      </c>
      <c r="T315" s="161">
        <v>16122</v>
      </c>
      <c r="U315" s="144" t="str">
        <f>IF(T315="","",VLOOKUP(T315,'#材料大全'!A:B,2,FALSE))</f>
        <v>鲜血伪装</v>
      </c>
      <c r="V315" s="161">
        <v>1</v>
      </c>
      <c r="W315" s="161">
        <v>1</v>
      </c>
      <c r="X315" s="161">
        <v>100</v>
      </c>
      <c r="Y315" s="161">
        <v>16123</v>
      </c>
      <c r="Z315" s="144" t="str">
        <f>IF(Y315="","",VLOOKUP(Y315,'#材料大全'!A:B,2,FALSE))</f>
        <v>静谧</v>
      </c>
      <c r="AA315" s="161">
        <v>1</v>
      </c>
      <c r="AB315" s="161">
        <v>1</v>
      </c>
      <c r="AC315" s="161">
        <v>100</v>
      </c>
      <c r="AD315" s="161">
        <v>12021</v>
      </c>
      <c r="AE315" s="144" t="str">
        <f>IF(AD315="","",VLOOKUP(AD315,'#材料大全'!A:B,2,FALSE))</f>
        <v>血棘</v>
      </c>
      <c r="AF315" s="144">
        <v>1</v>
      </c>
      <c r="AG315" s="144">
        <v>1</v>
      </c>
      <c r="AH315" s="144">
        <v>100</v>
      </c>
    </row>
    <row r="316" spans="1:34">
      <c r="A316" s="163">
        <v>33472</v>
      </c>
      <c r="B316" s="143" t="s">
        <v>4121</v>
      </c>
      <c r="C316" s="144" t="s">
        <v>1903</v>
      </c>
      <c r="D316" s="144">
        <v>5</v>
      </c>
      <c r="F316" s="144" t="s">
        <v>125</v>
      </c>
      <c r="G316" s="144">
        <v>1</v>
      </c>
      <c r="I316" s="144">
        <v>0</v>
      </c>
      <c r="J316" s="144">
        <v>0</v>
      </c>
      <c r="M316" s="144">
        <f t="shared" si="50"/>
        <v>3</v>
      </c>
      <c r="N316" s="144">
        <f t="shared" si="51"/>
        <v>300</v>
      </c>
      <c r="O316" s="161">
        <v>16124</v>
      </c>
      <c r="P316" s="144" t="str">
        <f>IF(O316="","",VLOOKUP(O316,'#材料大全'!A:B,2,FALSE))</f>
        <v>轮回灌注</v>
      </c>
      <c r="Q316" s="161">
        <v>1</v>
      </c>
      <c r="R316" s="161">
        <v>1</v>
      </c>
      <c r="S316" s="161">
        <v>100</v>
      </c>
      <c r="T316" s="161">
        <v>16125</v>
      </c>
      <c r="U316" s="144" t="str">
        <f>IF(T316="","",VLOOKUP(T316,'#材料大全'!A:B,2,FALSE))</f>
        <v>限刻的十字架</v>
      </c>
      <c r="V316" s="161">
        <v>1</v>
      </c>
      <c r="W316" s="161">
        <v>1</v>
      </c>
      <c r="X316" s="161">
        <v>100</v>
      </c>
      <c r="Y316" s="161">
        <v>16126</v>
      </c>
      <c r="Z316" s="144" t="str">
        <f>IF(Y316="","",VLOOKUP(Y316,'#材料大全'!A:B,2,FALSE))</f>
        <v>咒腕</v>
      </c>
      <c r="AA316" s="161">
        <v>1</v>
      </c>
      <c r="AB316" s="161">
        <v>1</v>
      </c>
      <c r="AC316" s="161">
        <v>100</v>
      </c>
      <c r="AD316" s="161"/>
      <c r="AE316" s="144" t="str">
        <f>IF(AD316="","",VLOOKUP(AD316,'#材料大全'!A:B,2,FALSE))</f>
        <v/>
      </c>
    </row>
    <row r="317" spans="1:34">
      <c r="A317" s="163">
        <v>33473</v>
      </c>
      <c r="B317" s="143" t="s">
        <v>4122</v>
      </c>
      <c r="C317" s="144" t="s">
        <v>1903</v>
      </c>
      <c r="D317" s="144">
        <v>5</v>
      </c>
      <c r="F317" s="144" t="s">
        <v>125</v>
      </c>
      <c r="G317" s="144">
        <v>1</v>
      </c>
      <c r="I317" s="144">
        <v>0</v>
      </c>
      <c r="J317" s="144">
        <v>0</v>
      </c>
      <c r="M317" s="144">
        <f t="shared" si="50"/>
        <v>4</v>
      </c>
      <c r="N317" s="144">
        <f t="shared" si="51"/>
        <v>400</v>
      </c>
      <c r="O317" s="161">
        <v>16127</v>
      </c>
      <c r="P317" s="144" t="str">
        <f>IF(O317="","",VLOOKUP(O317,'#材料大全'!A:B,2,FALSE))</f>
        <v>亡魂的惊悚</v>
      </c>
      <c r="Q317" s="161">
        <v>1</v>
      </c>
      <c r="R317" s="161">
        <v>1</v>
      </c>
      <c r="S317" s="161">
        <v>100</v>
      </c>
      <c r="T317" s="161">
        <v>16128</v>
      </c>
      <c r="U317" s="144" t="str">
        <f>IF(T317="","",VLOOKUP(T317,'#材料大全'!A:B,2,FALSE))</f>
        <v>亡魂的欺凌</v>
      </c>
      <c r="V317" s="161">
        <v>1</v>
      </c>
      <c r="W317" s="161">
        <v>1</v>
      </c>
      <c r="X317" s="161">
        <v>100</v>
      </c>
      <c r="Y317" s="161">
        <v>16129</v>
      </c>
      <c r="Z317" s="144" t="str">
        <f>IF(Y317="","",VLOOKUP(Y317,'#材料大全'!A:B,2,FALSE))</f>
        <v>亡魂的纠缠</v>
      </c>
      <c r="AA317" s="161">
        <v>1</v>
      </c>
      <c r="AB317" s="161">
        <v>1</v>
      </c>
      <c r="AC317" s="161">
        <v>100</v>
      </c>
      <c r="AD317" s="161">
        <v>12022</v>
      </c>
      <c r="AE317" s="144" t="str">
        <f>IF(AD317="","",VLOOKUP(AD317,'#材料大全'!A:B,2,FALSE))</f>
        <v>亡魂之音</v>
      </c>
      <c r="AF317" s="144">
        <v>1</v>
      </c>
      <c r="AG317" s="144">
        <v>1</v>
      </c>
      <c r="AH317" s="144">
        <v>100</v>
      </c>
    </row>
    <row r="318" spans="1:34">
      <c r="A318" s="163">
        <v>33474</v>
      </c>
      <c r="B318" s="143" t="s">
        <v>4123</v>
      </c>
      <c r="C318" s="144" t="s">
        <v>1903</v>
      </c>
      <c r="D318" s="144">
        <v>5</v>
      </c>
      <c r="F318" s="144" t="s">
        <v>125</v>
      </c>
      <c r="G318" s="144">
        <v>1</v>
      </c>
      <c r="I318" s="144">
        <v>0</v>
      </c>
      <c r="J318" s="144">
        <v>0</v>
      </c>
      <c r="M318" s="144">
        <f t="shared" ref="M318:M334" si="56">IF(O318="",0,1)+IF(T318="",0,1)+IF(Y318="",0,1)+IF(AD318="",0,1)</f>
        <v>3</v>
      </c>
      <c r="N318" s="144">
        <f t="shared" ref="N318:N334" si="57">SUM(S318+X318+AC318+AH318)</f>
        <v>300</v>
      </c>
      <c r="O318" s="161">
        <v>16130</v>
      </c>
      <c r="P318" s="144" t="str">
        <f>IF(O318="","",VLOOKUP(O318,'#材料大全'!A:B,2,FALSE))</f>
        <v>亡魂的回响</v>
      </c>
      <c r="Q318" s="161">
        <v>1</v>
      </c>
      <c r="R318" s="161">
        <v>1</v>
      </c>
      <c r="S318" s="161">
        <v>100</v>
      </c>
      <c r="T318" s="161">
        <v>16131</v>
      </c>
      <c r="U318" s="144" t="str">
        <f>IF(T318="","",VLOOKUP(T318,'#材料大全'!A:B,2,FALSE))</f>
        <v>亡魂的束缚</v>
      </c>
      <c r="V318" s="161">
        <v>1</v>
      </c>
      <c r="W318" s="161">
        <v>1</v>
      </c>
      <c r="X318" s="161">
        <v>100</v>
      </c>
      <c r="Y318" s="161">
        <v>16132</v>
      </c>
      <c r="Z318" s="144" t="str">
        <f>IF(Y318="","",VLOOKUP(Y318,'#材料大全'!A:B,2,FALSE))</f>
        <v>亡魂的诡诈</v>
      </c>
      <c r="AA318" s="161">
        <v>1</v>
      </c>
      <c r="AB318" s="161">
        <v>1</v>
      </c>
      <c r="AC318" s="161">
        <v>100</v>
      </c>
      <c r="AD318" s="161"/>
      <c r="AE318" s="144" t="str">
        <f>IF(AD318="","",VLOOKUP(AD318,'#材料大全'!A:B,2,FALSE))</f>
        <v/>
      </c>
    </row>
    <row r="319" spans="1:34">
      <c r="A319" s="163">
        <v>33475</v>
      </c>
      <c r="B319" s="143" t="s">
        <v>4124</v>
      </c>
      <c r="C319" s="144" t="s">
        <v>1903</v>
      </c>
      <c r="D319" s="144">
        <v>5</v>
      </c>
      <c r="F319" s="144" t="s">
        <v>125</v>
      </c>
      <c r="G319" s="144">
        <v>1</v>
      </c>
      <c r="I319" s="144">
        <v>0</v>
      </c>
      <c r="J319" s="144">
        <v>0</v>
      </c>
      <c r="M319" s="144">
        <f t="shared" si="56"/>
        <v>4</v>
      </c>
      <c r="N319" s="144">
        <f t="shared" si="57"/>
        <v>400</v>
      </c>
      <c r="O319" s="161">
        <v>16133</v>
      </c>
      <c r="P319" s="144" t="str">
        <f>IF(O319="","",VLOOKUP(O319,'#材料大全'!A:B,2,FALSE))</f>
        <v>教徒巫帽</v>
      </c>
      <c r="Q319" s="161">
        <v>1</v>
      </c>
      <c r="R319" s="161">
        <v>1</v>
      </c>
      <c r="S319" s="161">
        <v>100</v>
      </c>
      <c r="T319" s="161">
        <v>16134</v>
      </c>
      <c r="U319" s="144" t="str">
        <f>IF(T319="","",VLOOKUP(T319,'#材料大全'!A:B,2,FALSE))</f>
        <v>教徒长袍</v>
      </c>
      <c r="V319" s="161">
        <v>1</v>
      </c>
      <c r="W319" s="161">
        <v>1</v>
      </c>
      <c r="X319" s="161">
        <v>100</v>
      </c>
      <c r="Y319" s="161">
        <v>16135</v>
      </c>
      <c r="Z319" s="144" t="str">
        <f>IF(Y319="","",VLOOKUP(Y319,'#材料大全'!A:B,2,FALSE))</f>
        <v>教徒皮靴</v>
      </c>
      <c r="AA319" s="161">
        <v>1</v>
      </c>
      <c r="AB319" s="161">
        <v>1</v>
      </c>
      <c r="AC319" s="161">
        <v>100</v>
      </c>
      <c r="AD319" s="161">
        <v>12023</v>
      </c>
      <c r="AE319" s="144" t="str">
        <f>IF(AD319="","",VLOOKUP(AD319,'#材料大全'!A:B,2,FALSE))</f>
        <v>狂热</v>
      </c>
      <c r="AF319" s="144">
        <v>1</v>
      </c>
      <c r="AG319" s="144">
        <v>1</v>
      </c>
      <c r="AH319" s="144">
        <v>100</v>
      </c>
    </row>
    <row r="320" spans="1:34">
      <c r="A320" s="163">
        <v>33476</v>
      </c>
      <c r="B320" s="143" t="s">
        <v>4125</v>
      </c>
      <c r="C320" s="144" t="s">
        <v>1903</v>
      </c>
      <c r="D320" s="144">
        <v>5</v>
      </c>
      <c r="F320" s="144" t="s">
        <v>125</v>
      </c>
      <c r="G320" s="144">
        <v>1</v>
      </c>
      <c r="I320" s="144">
        <v>0</v>
      </c>
      <c r="J320" s="144">
        <v>0</v>
      </c>
      <c r="M320" s="144">
        <f t="shared" si="56"/>
        <v>3</v>
      </c>
      <c r="N320" s="144">
        <f t="shared" si="57"/>
        <v>300</v>
      </c>
      <c r="O320" s="161">
        <v>16136</v>
      </c>
      <c r="P320" s="144" t="str">
        <f>IF(O320="","",VLOOKUP(O320,'#材料大全'!A:B,2,FALSE))</f>
        <v>教徒印记</v>
      </c>
      <c r="Q320" s="161">
        <v>1</v>
      </c>
      <c r="R320" s="161">
        <v>1</v>
      </c>
      <c r="S320" s="161">
        <v>100</v>
      </c>
      <c r="T320" s="161">
        <v>16137</v>
      </c>
      <c r="U320" s="144" t="str">
        <f>IF(T320="","",VLOOKUP(T320,'#材料大全'!A:B,2,FALSE))</f>
        <v>教徒十字</v>
      </c>
      <c r="V320" s="161">
        <v>1</v>
      </c>
      <c r="W320" s="161">
        <v>1</v>
      </c>
      <c r="X320" s="161">
        <v>100</v>
      </c>
      <c r="Y320" s="161">
        <v>16138</v>
      </c>
      <c r="Z320" s="144" t="str">
        <f>IF(Y320="","",VLOOKUP(Y320,'#材料大全'!A:B,2,FALSE))</f>
        <v>教徒咒令</v>
      </c>
      <c r="AA320" s="161">
        <v>1</v>
      </c>
      <c r="AB320" s="161">
        <v>1</v>
      </c>
      <c r="AC320" s="161">
        <v>100</v>
      </c>
      <c r="AD320" s="161"/>
      <c r="AE320" s="144" t="str">
        <f>IF(AD320="","",VLOOKUP(AD320,'#材料大全'!A:B,2,FALSE))</f>
        <v/>
      </c>
    </row>
    <row r="321" spans="1:34">
      <c r="A321" s="163">
        <v>33477</v>
      </c>
      <c r="B321" s="143" t="s">
        <v>4126</v>
      </c>
      <c r="C321" s="144" t="s">
        <v>1903</v>
      </c>
      <c r="D321" s="144">
        <v>5</v>
      </c>
      <c r="F321" s="144" t="s">
        <v>125</v>
      </c>
      <c r="G321" s="144">
        <v>1</v>
      </c>
      <c r="I321" s="144">
        <v>0</v>
      </c>
      <c r="J321" s="144">
        <v>0</v>
      </c>
      <c r="M321" s="144">
        <f t="shared" si="56"/>
        <v>4</v>
      </c>
      <c r="N321" s="144">
        <f t="shared" si="57"/>
        <v>400</v>
      </c>
      <c r="O321" s="161">
        <v>16139</v>
      </c>
      <c r="P321" s="144" t="str">
        <f>IF(O321="","",VLOOKUP(O321,'#材料大全'!A:B,2,FALSE))</f>
        <v>观死</v>
      </c>
      <c r="Q321" s="161">
        <v>1</v>
      </c>
      <c r="R321" s="161">
        <v>1</v>
      </c>
      <c r="S321" s="161">
        <v>100</v>
      </c>
      <c r="T321" s="161">
        <v>16140</v>
      </c>
      <c r="U321" s="144" t="str">
        <f>IF(T321="","",VLOOKUP(T321,'#材料大全'!A:B,2,FALSE))</f>
        <v>裹尸布</v>
      </c>
      <c r="V321" s="161">
        <v>1</v>
      </c>
      <c r="W321" s="161">
        <v>1</v>
      </c>
      <c r="X321" s="161">
        <v>100</v>
      </c>
      <c r="Y321" s="161">
        <v>16141</v>
      </c>
      <c r="Z321" s="144" t="str">
        <f>IF(Y321="","",VLOOKUP(Y321,'#材料大全'!A:B,2,FALSE))</f>
        <v>灵魂漂移</v>
      </c>
      <c r="AA321" s="161">
        <v>1</v>
      </c>
      <c r="AB321" s="161">
        <v>1</v>
      </c>
      <c r="AC321" s="161">
        <v>100</v>
      </c>
      <c r="AD321" s="161">
        <v>12024</v>
      </c>
      <c r="AE321" s="144" t="str">
        <f>IF(AD321="","",VLOOKUP(AD321,'#材料大全'!A:B,2,FALSE))</f>
        <v>骷髅水晶法杖</v>
      </c>
      <c r="AF321" s="144">
        <v>1</v>
      </c>
      <c r="AG321" s="144">
        <v>1</v>
      </c>
      <c r="AH321" s="144">
        <v>100</v>
      </c>
    </row>
    <row r="322" spans="1:34">
      <c r="A322" s="163">
        <v>33478</v>
      </c>
      <c r="B322" s="143" t="s">
        <v>4127</v>
      </c>
      <c r="C322" s="144" t="s">
        <v>1903</v>
      </c>
      <c r="D322" s="144">
        <v>5</v>
      </c>
      <c r="F322" s="144" t="s">
        <v>125</v>
      </c>
      <c r="G322" s="144">
        <v>1</v>
      </c>
      <c r="I322" s="144">
        <v>0</v>
      </c>
      <c r="J322" s="144">
        <v>0</v>
      </c>
      <c r="M322" s="144">
        <f t="shared" si="56"/>
        <v>3</v>
      </c>
      <c r="N322" s="144">
        <f t="shared" si="57"/>
        <v>300</v>
      </c>
      <c r="O322" s="161">
        <v>16142</v>
      </c>
      <c r="P322" s="144" t="str">
        <f>IF(O322="","",VLOOKUP(O322,'#材料大全'!A:B,2,FALSE))</f>
        <v>通灵</v>
      </c>
      <c r="Q322" s="161">
        <v>1</v>
      </c>
      <c r="R322" s="161">
        <v>1</v>
      </c>
      <c r="S322" s="161">
        <v>100</v>
      </c>
      <c r="T322" s="161">
        <v>16143</v>
      </c>
      <c r="U322" s="144" t="str">
        <f>IF(T322="","",VLOOKUP(T322,'#材料大全'!A:B,2,FALSE))</f>
        <v>镇魂</v>
      </c>
      <c r="V322" s="161">
        <v>1</v>
      </c>
      <c r="W322" s="161">
        <v>1</v>
      </c>
      <c r="X322" s="161">
        <v>100</v>
      </c>
      <c r="Y322" s="161">
        <v>16144</v>
      </c>
      <c r="Z322" s="144" t="str">
        <f>IF(Y322="","",VLOOKUP(Y322,'#材料大全'!A:B,2,FALSE))</f>
        <v>转生</v>
      </c>
      <c r="AA322" s="161">
        <v>1</v>
      </c>
      <c r="AB322" s="161">
        <v>1</v>
      </c>
      <c r="AC322" s="161">
        <v>100</v>
      </c>
      <c r="AD322" s="161"/>
      <c r="AE322" s="144" t="str">
        <f>IF(AD322="","",VLOOKUP(AD322,'#材料大全'!A:B,2,FALSE))</f>
        <v/>
      </c>
    </row>
    <row r="323" spans="1:34">
      <c r="A323" s="163">
        <v>33479</v>
      </c>
      <c r="B323" s="143" t="s">
        <v>4128</v>
      </c>
      <c r="C323" s="144" t="s">
        <v>1903</v>
      </c>
      <c r="D323" s="144">
        <v>5</v>
      </c>
      <c r="F323" s="144" t="s">
        <v>125</v>
      </c>
      <c r="G323" s="144">
        <v>1</v>
      </c>
      <c r="I323" s="144">
        <v>0</v>
      </c>
      <c r="J323" s="144">
        <v>0</v>
      </c>
      <c r="M323" s="144">
        <f t="shared" si="56"/>
        <v>4</v>
      </c>
      <c r="N323" s="144">
        <f t="shared" si="57"/>
        <v>400</v>
      </c>
      <c r="O323" s="161">
        <v>16145</v>
      </c>
      <c r="P323" s="144" t="str">
        <f>IF(O323="","",VLOOKUP(O323,'#材料大全'!A:B,2,FALSE))</f>
        <v>战地重盔</v>
      </c>
      <c r="Q323" s="161">
        <v>1</v>
      </c>
      <c r="R323" s="161">
        <v>1</v>
      </c>
      <c r="S323" s="161">
        <v>100</v>
      </c>
      <c r="T323" s="161">
        <v>16146</v>
      </c>
      <c r="U323" s="144" t="str">
        <f>IF(T323="","",VLOOKUP(T323,'#材料大全'!A:B,2,FALSE))</f>
        <v>战地铁甲</v>
      </c>
      <c r="V323" s="161">
        <v>1</v>
      </c>
      <c r="W323" s="161">
        <v>1</v>
      </c>
      <c r="X323" s="161">
        <v>100</v>
      </c>
      <c r="Y323" s="161">
        <v>16147</v>
      </c>
      <c r="Z323" s="144" t="str">
        <f>IF(Y323="","",VLOOKUP(Y323,'#材料大全'!A:B,2,FALSE))</f>
        <v>战地钢胫</v>
      </c>
      <c r="AA323" s="161">
        <v>1</v>
      </c>
      <c r="AB323" s="161">
        <v>1</v>
      </c>
      <c r="AC323" s="161">
        <v>100</v>
      </c>
      <c r="AD323" s="161">
        <v>12025</v>
      </c>
      <c r="AE323" s="144" t="str">
        <f>IF(AD323="","",VLOOKUP(AD323,'#材料大全'!A:B,2,FALSE))</f>
        <v>战地巨盾</v>
      </c>
      <c r="AF323" s="144">
        <v>1</v>
      </c>
      <c r="AG323" s="144">
        <v>1</v>
      </c>
      <c r="AH323" s="144">
        <v>100</v>
      </c>
    </row>
    <row r="324" spans="1:34">
      <c r="A324" s="163">
        <v>33480</v>
      </c>
      <c r="B324" s="143" t="s">
        <v>4129</v>
      </c>
      <c r="C324" s="144" t="s">
        <v>1903</v>
      </c>
      <c r="D324" s="144">
        <v>5</v>
      </c>
      <c r="F324" s="144" t="s">
        <v>125</v>
      </c>
      <c r="G324" s="144">
        <v>1</v>
      </c>
      <c r="I324" s="144">
        <v>0</v>
      </c>
      <c r="J324" s="144">
        <v>0</v>
      </c>
      <c r="M324" s="144">
        <f t="shared" si="56"/>
        <v>3</v>
      </c>
      <c r="N324" s="144">
        <f t="shared" si="57"/>
        <v>300</v>
      </c>
      <c r="O324" s="161">
        <v>16148</v>
      </c>
      <c r="P324" s="144" t="str">
        <f>IF(O324="","",VLOOKUP(O324,'#材料大全'!A:B,2,FALSE))</f>
        <v>战地铁戒</v>
      </c>
      <c r="Q324" s="161">
        <v>1</v>
      </c>
      <c r="R324" s="161">
        <v>1</v>
      </c>
      <c r="S324" s="161">
        <v>100</v>
      </c>
      <c r="T324" s="161">
        <v>16149</v>
      </c>
      <c r="U324" s="144" t="str">
        <f>IF(T324="","",VLOOKUP(T324,'#材料大全'!A:B,2,FALSE))</f>
        <v>战地铭牌</v>
      </c>
      <c r="V324" s="161">
        <v>1</v>
      </c>
      <c r="W324" s="161">
        <v>1</v>
      </c>
      <c r="X324" s="161">
        <v>100</v>
      </c>
      <c r="Y324" s="161">
        <v>16150</v>
      </c>
      <c r="Z324" s="144" t="str">
        <f>IF(Y324="","",VLOOKUP(Y324,'#材料大全'!A:B,2,FALSE))</f>
        <v>战地护腕</v>
      </c>
      <c r="AA324" s="161">
        <v>1</v>
      </c>
      <c r="AB324" s="161">
        <v>1</v>
      </c>
      <c r="AC324" s="161">
        <v>100</v>
      </c>
      <c r="AD324" s="161"/>
      <c r="AE324" s="144" t="str">
        <f>IF(AD324="","",VLOOKUP(AD324,'#材料大全'!A:B,2,FALSE))</f>
        <v/>
      </c>
    </row>
    <row r="325" spans="1:34">
      <c r="A325" s="163">
        <v>33481</v>
      </c>
      <c r="B325" s="143" t="s">
        <v>4130</v>
      </c>
      <c r="C325" s="144" t="s">
        <v>1903</v>
      </c>
      <c r="D325" s="144">
        <v>5</v>
      </c>
      <c r="F325" s="144" t="s">
        <v>125</v>
      </c>
      <c r="G325" s="144">
        <v>1</v>
      </c>
      <c r="I325" s="144">
        <v>0</v>
      </c>
      <c r="J325" s="144">
        <v>0</v>
      </c>
      <c r="M325" s="144">
        <f t="shared" si="56"/>
        <v>4</v>
      </c>
      <c r="N325" s="144">
        <f t="shared" si="57"/>
        <v>400</v>
      </c>
      <c r="O325" s="161">
        <v>16151</v>
      </c>
      <c r="P325" s="144" t="str">
        <f>IF(O325="","",VLOOKUP(O325,'#材料大全'!A:B,2,FALSE))</f>
        <v>复仇之眼</v>
      </c>
      <c r="Q325" s="161">
        <v>1</v>
      </c>
      <c r="R325" s="161">
        <v>1</v>
      </c>
      <c r="S325" s="161">
        <v>100</v>
      </c>
      <c r="T325" s="161">
        <v>16152</v>
      </c>
      <c r="U325" s="144" t="str">
        <f>IF(T325="","",VLOOKUP(T325,'#材料大全'!A:B,2,FALSE))</f>
        <v>复仇之欲</v>
      </c>
      <c r="V325" s="161">
        <v>1</v>
      </c>
      <c r="W325" s="161">
        <v>1</v>
      </c>
      <c r="X325" s="161">
        <v>100</v>
      </c>
      <c r="Y325" s="161">
        <v>16153</v>
      </c>
      <c r="Z325" s="144" t="str">
        <f>IF(Y325="","",VLOOKUP(Y325,'#材料大全'!A:B,2,FALSE))</f>
        <v>复仇之路</v>
      </c>
      <c r="AA325" s="161">
        <v>1</v>
      </c>
      <c r="AB325" s="161">
        <v>1</v>
      </c>
      <c r="AC325" s="161">
        <v>100</v>
      </c>
      <c r="AD325" s="161">
        <v>12026</v>
      </c>
      <c r="AE325" s="144" t="str">
        <f>IF(AD325="","",VLOOKUP(AD325,'#材料大全'!A:B,2,FALSE))</f>
        <v>复仇之怒</v>
      </c>
      <c r="AF325" s="144">
        <v>1</v>
      </c>
      <c r="AG325" s="144">
        <v>1</v>
      </c>
      <c r="AH325" s="144">
        <v>100</v>
      </c>
    </row>
    <row r="326" spans="1:34">
      <c r="A326" s="163">
        <v>33482</v>
      </c>
      <c r="B326" s="143" t="s">
        <v>4131</v>
      </c>
      <c r="C326" s="144" t="s">
        <v>1903</v>
      </c>
      <c r="D326" s="144">
        <v>5</v>
      </c>
      <c r="F326" s="144" t="s">
        <v>125</v>
      </c>
      <c r="G326" s="144">
        <v>1</v>
      </c>
      <c r="I326" s="144">
        <v>0</v>
      </c>
      <c r="J326" s="144">
        <v>0</v>
      </c>
      <c r="M326" s="144">
        <f t="shared" si="56"/>
        <v>3</v>
      </c>
      <c r="N326" s="144">
        <f t="shared" si="57"/>
        <v>300</v>
      </c>
      <c r="O326" s="161">
        <v>16154</v>
      </c>
      <c r="P326" s="144" t="str">
        <f>IF(O326="","",VLOOKUP(O326,'#材料大全'!A:B,2,FALSE))</f>
        <v>复仇的渴望</v>
      </c>
      <c r="Q326" s="161">
        <v>1</v>
      </c>
      <c r="R326" s="161">
        <v>1</v>
      </c>
      <c r="S326" s="161">
        <v>100</v>
      </c>
      <c r="T326" s="161">
        <v>16155</v>
      </c>
      <c r="U326" s="144" t="str">
        <f>IF(T326="","",VLOOKUP(T326,'#材料大全'!A:B,2,FALSE))</f>
        <v>复仇的决心</v>
      </c>
      <c r="V326" s="161">
        <v>1</v>
      </c>
      <c r="W326" s="161">
        <v>1</v>
      </c>
      <c r="X326" s="161">
        <v>100</v>
      </c>
      <c r="Y326" s="161">
        <v>16156</v>
      </c>
      <c r="Z326" s="144" t="str">
        <f>IF(Y326="","",VLOOKUP(Y326,'#材料大全'!A:B,2,FALSE))</f>
        <v>复仇的诅咒</v>
      </c>
      <c r="AA326" s="161">
        <v>1</v>
      </c>
      <c r="AB326" s="161">
        <v>1</v>
      </c>
      <c r="AC326" s="161">
        <v>100</v>
      </c>
      <c r="AD326" s="161"/>
      <c r="AE326" s="144" t="str">
        <f>IF(AD326="","",VLOOKUP(AD326,'#材料大全'!A:B,2,FALSE))</f>
        <v/>
      </c>
    </row>
    <row r="327" spans="1:34">
      <c r="A327" s="163">
        <v>33483</v>
      </c>
      <c r="B327" s="143" t="s">
        <v>4132</v>
      </c>
      <c r="C327" s="144" t="s">
        <v>1903</v>
      </c>
      <c r="D327" s="144">
        <v>5</v>
      </c>
      <c r="F327" s="144" t="s">
        <v>125</v>
      </c>
      <c r="G327" s="144">
        <v>1</v>
      </c>
      <c r="I327" s="144">
        <v>0</v>
      </c>
      <c r="J327" s="144">
        <v>0</v>
      </c>
      <c r="M327" s="144">
        <f t="shared" si="56"/>
        <v>4</v>
      </c>
      <c r="N327" s="144">
        <f t="shared" si="57"/>
        <v>400</v>
      </c>
      <c r="O327" s="161">
        <v>16157</v>
      </c>
      <c r="P327" s="144" t="str">
        <f>IF(O327="","",VLOOKUP(O327,'#材料大全'!A:B,2,FALSE))</f>
        <v>怒冠</v>
      </c>
      <c r="Q327" s="161">
        <v>1</v>
      </c>
      <c r="R327" s="161">
        <v>1</v>
      </c>
      <c r="S327" s="161">
        <v>100</v>
      </c>
      <c r="T327" s="161">
        <v>16158</v>
      </c>
      <c r="U327" s="144" t="str">
        <f>IF(T327="","",VLOOKUP(T327,'#材料大全'!A:B,2,FALSE))</f>
        <v>鲜血拥抱</v>
      </c>
      <c r="V327" s="161">
        <v>1</v>
      </c>
      <c r="W327" s="161">
        <v>1</v>
      </c>
      <c r="X327" s="161">
        <v>100</v>
      </c>
      <c r="Y327" s="161">
        <v>16159</v>
      </c>
      <c r="Z327" s="144" t="str">
        <f>IF(Y327="","",VLOOKUP(Y327,'#材料大全'!A:B,2,FALSE))</f>
        <v>血足</v>
      </c>
      <c r="AA327" s="161">
        <v>1</v>
      </c>
      <c r="AB327" s="161">
        <v>1</v>
      </c>
      <c r="AC327" s="161">
        <v>100</v>
      </c>
      <c r="AD327" s="161">
        <v>12027</v>
      </c>
      <c r="AE327" s="144" t="str">
        <f>IF(AD327="","",VLOOKUP(AD327,'#材料大全'!A:B,2,FALSE))</f>
        <v>龙血壁垒</v>
      </c>
      <c r="AF327" s="144">
        <v>1</v>
      </c>
      <c r="AG327" s="144">
        <v>1</v>
      </c>
      <c r="AH327" s="144">
        <v>100</v>
      </c>
    </row>
    <row r="328" spans="1:34">
      <c r="A328" s="163">
        <v>33484</v>
      </c>
      <c r="B328" s="143" t="s">
        <v>4133</v>
      </c>
      <c r="C328" s="144" t="s">
        <v>1903</v>
      </c>
      <c r="D328" s="144">
        <v>5</v>
      </c>
      <c r="F328" s="144" t="s">
        <v>125</v>
      </c>
      <c r="G328" s="144">
        <v>1</v>
      </c>
      <c r="I328" s="144">
        <v>0</v>
      </c>
      <c r="J328" s="144">
        <v>0</v>
      </c>
      <c r="M328" s="144">
        <f t="shared" si="56"/>
        <v>3</v>
      </c>
      <c r="N328" s="144">
        <f t="shared" si="57"/>
        <v>300</v>
      </c>
      <c r="O328" s="161">
        <v>16160</v>
      </c>
      <c r="P328" s="144" t="str">
        <f>IF(O328="","",VLOOKUP(O328,'#材料大全'!A:B,2,FALSE))</f>
        <v>鲜血继承者</v>
      </c>
      <c r="Q328" s="161">
        <v>1</v>
      </c>
      <c r="R328" s="161">
        <v>1</v>
      </c>
      <c r="S328" s="161">
        <v>100</v>
      </c>
      <c r="T328" s="161">
        <v>16161</v>
      </c>
      <c r="U328" s="144" t="str">
        <f>IF(T328="","",VLOOKUP(T328,'#材料大全'!A:B,2,FALSE))</f>
        <v>家族的信条</v>
      </c>
      <c r="V328" s="161">
        <v>1</v>
      </c>
      <c r="W328" s="161">
        <v>1</v>
      </c>
      <c r="X328" s="161">
        <v>100</v>
      </c>
      <c r="Y328" s="161">
        <v>16162</v>
      </c>
      <c r="Z328" s="144" t="str">
        <f>IF(Y328="","",VLOOKUP(Y328,'#材料大全'!A:B,2,FALSE))</f>
        <v>远古诅咒</v>
      </c>
      <c r="AA328" s="161">
        <v>1</v>
      </c>
      <c r="AB328" s="161">
        <v>1</v>
      </c>
      <c r="AC328" s="161">
        <v>100</v>
      </c>
      <c r="AD328" s="161"/>
      <c r="AE328" s="144" t="str">
        <f>IF(AD328="","",VLOOKUP(AD328,'#材料大全'!A:B,2,FALSE))</f>
        <v/>
      </c>
    </row>
    <row r="329" spans="1:34">
      <c r="A329" s="163">
        <v>33485</v>
      </c>
      <c r="B329" s="143" t="s">
        <v>4134</v>
      </c>
      <c r="C329" s="144" t="s">
        <v>1903</v>
      </c>
      <c r="D329" s="144">
        <v>5</v>
      </c>
      <c r="F329" s="144" t="s">
        <v>125</v>
      </c>
      <c r="G329" s="144">
        <v>1</v>
      </c>
      <c r="I329" s="144">
        <v>0</v>
      </c>
      <c r="J329" s="144">
        <v>0</v>
      </c>
      <c r="M329" s="144">
        <f t="shared" si="56"/>
        <v>4</v>
      </c>
      <c r="N329" s="144">
        <f t="shared" si="57"/>
        <v>400</v>
      </c>
      <c r="O329" s="161">
        <v>16163</v>
      </c>
      <c r="P329" s="144" t="str">
        <f>IF(O329="","",VLOOKUP(O329,'#材料大全'!A:B,2,FALSE))</f>
        <v>华冠</v>
      </c>
      <c r="Q329" s="161">
        <v>1</v>
      </c>
      <c r="R329" s="161">
        <v>1</v>
      </c>
      <c r="S329" s="161">
        <v>100</v>
      </c>
      <c r="T329" s="161">
        <v>16164</v>
      </c>
      <c r="U329" s="144" t="str">
        <f>IF(T329="","",VLOOKUP(T329,'#材料大全'!A:B,2,FALSE))</f>
        <v>华服</v>
      </c>
      <c r="V329" s="161">
        <v>1</v>
      </c>
      <c r="W329" s="161">
        <v>1</v>
      </c>
      <c r="X329" s="161">
        <v>100</v>
      </c>
      <c r="Y329" s="161">
        <v>16165</v>
      </c>
      <c r="Z329" s="144" t="str">
        <f>IF(Y329="","",VLOOKUP(Y329,'#材料大全'!A:B,2,FALSE))</f>
        <v>华胫</v>
      </c>
      <c r="AA329" s="161">
        <v>1</v>
      </c>
      <c r="AB329" s="161">
        <v>1</v>
      </c>
      <c r="AC329" s="161">
        <v>100</v>
      </c>
      <c r="AD329" s="161">
        <v>12028</v>
      </c>
      <c r="AE329" s="144" t="str">
        <f>IF(AD329="","",VLOOKUP(AD329,'#材料大全'!A:B,2,FALSE))</f>
        <v>华丽演出的剧本</v>
      </c>
      <c r="AF329" s="144">
        <v>1</v>
      </c>
      <c r="AG329" s="144">
        <v>1</v>
      </c>
      <c r="AH329" s="144">
        <v>100</v>
      </c>
    </row>
    <row r="330" spans="1:34">
      <c r="A330" s="163">
        <v>33486</v>
      </c>
      <c r="B330" s="143" t="s">
        <v>4135</v>
      </c>
      <c r="C330" s="144" t="s">
        <v>1903</v>
      </c>
      <c r="D330" s="144">
        <v>5</v>
      </c>
      <c r="F330" s="144" t="s">
        <v>125</v>
      </c>
      <c r="G330" s="144">
        <v>1</v>
      </c>
      <c r="I330" s="144">
        <v>0</v>
      </c>
      <c r="J330" s="144">
        <v>0</v>
      </c>
      <c r="M330" s="144">
        <f t="shared" si="56"/>
        <v>3</v>
      </c>
      <c r="N330" s="144">
        <f t="shared" si="57"/>
        <v>300</v>
      </c>
      <c r="O330" s="161">
        <v>16166</v>
      </c>
      <c r="P330" s="144" t="str">
        <f>IF(O330="","",VLOOKUP(O330,'#材料大全'!A:B,2,FALSE))</f>
        <v>华戒</v>
      </c>
      <c r="Q330" s="161">
        <v>1</v>
      </c>
      <c r="R330" s="161">
        <v>1</v>
      </c>
      <c r="S330" s="161">
        <v>100</v>
      </c>
      <c r="T330" s="161">
        <v>16167</v>
      </c>
      <c r="U330" s="144" t="str">
        <f>IF(T330="","",VLOOKUP(T330,'#材料大全'!A:B,2,FALSE))</f>
        <v>华链</v>
      </c>
      <c r="V330" s="161">
        <v>1</v>
      </c>
      <c r="W330" s="161">
        <v>1</v>
      </c>
      <c r="X330" s="161">
        <v>100</v>
      </c>
      <c r="Y330" s="161">
        <v>16168</v>
      </c>
      <c r="Z330" s="144" t="str">
        <f>IF(Y330="","",VLOOKUP(Y330,'#材料大全'!A:B,2,FALSE))</f>
        <v>华腕</v>
      </c>
      <c r="AA330" s="161">
        <v>1</v>
      </c>
      <c r="AB330" s="161">
        <v>1</v>
      </c>
      <c r="AC330" s="161">
        <v>100</v>
      </c>
      <c r="AD330" s="161"/>
      <c r="AE330" s="144" t="str">
        <f>IF(AD330="","",VLOOKUP(AD330,'#材料大全'!A:B,2,FALSE))</f>
        <v/>
      </c>
    </row>
    <row r="331" spans="1:34">
      <c r="A331" s="163">
        <v>33487</v>
      </c>
      <c r="B331" s="143" t="s">
        <v>4136</v>
      </c>
      <c r="C331" s="144" t="s">
        <v>1903</v>
      </c>
      <c r="D331" s="144">
        <v>5</v>
      </c>
      <c r="F331" s="144" t="s">
        <v>125</v>
      </c>
      <c r="G331" s="144">
        <v>1</v>
      </c>
      <c r="I331" s="144">
        <v>0</v>
      </c>
      <c r="J331" s="144">
        <v>0</v>
      </c>
      <c r="M331" s="144">
        <f t="shared" si="56"/>
        <v>4</v>
      </c>
      <c r="N331" s="144">
        <f t="shared" si="57"/>
        <v>400</v>
      </c>
      <c r="O331" s="161">
        <v>16169</v>
      </c>
      <c r="P331" s="144" t="str">
        <f>IF(O331="","",VLOOKUP(O331,'#材料大全'!A:B,2,FALSE))</f>
        <v>贤者之帽</v>
      </c>
      <c r="Q331" s="161">
        <v>1</v>
      </c>
      <c r="R331" s="161">
        <v>1</v>
      </c>
      <c r="S331" s="161">
        <v>100</v>
      </c>
      <c r="T331" s="161">
        <v>16170</v>
      </c>
      <c r="U331" s="144" t="str">
        <f>IF(T331="","",VLOOKUP(T331,'#材料大全'!A:B,2,FALSE))</f>
        <v>贤者护胸</v>
      </c>
      <c r="V331" s="161">
        <v>1</v>
      </c>
      <c r="W331" s="161">
        <v>1</v>
      </c>
      <c r="X331" s="161">
        <v>100</v>
      </c>
      <c r="Y331" s="161">
        <v>16171</v>
      </c>
      <c r="Z331" s="144" t="str">
        <f>IF(Y331="","",VLOOKUP(Y331,'#材料大全'!A:B,2,FALSE))</f>
        <v>贤者皮裤</v>
      </c>
      <c r="AA331" s="161">
        <v>1</v>
      </c>
      <c r="AB331" s="161">
        <v>1</v>
      </c>
      <c r="AC331" s="161">
        <v>100</v>
      </c>
      <c r="AD331" s="161">
        <v>12029</v>
      </c>
      <c r="AE331" s="144" t="str">
        <f>IF(AD331="","",VLOOKUP(AD331,'#材料大全'!A:B,2,FALSE))</f>
        <v>贤者法则</v>
      </c>
      <c r="AF331" s="144">
        <v>1</v>
      </c>
      <c r="AG331" s="144">
        <v>1</v>
      </c>
      <c r="AH331" s="144">
        <v>100</v>
      </c>
    </row>
    <row r="332" spans="1:34">
      <c r="A332" s="163">
        <v>33488</v>
      </c>
      <c r="B332" s="143" t="s">
        <v>4137</v>
      </c>
      <c r="C332" s="144" t="s">
        <v>1903</v>
      </c>
      <c r="D332" s="144">
        <v>5</v>
      </c>
      <c r="F332" s="144" t="s">
        <v>125</v>
      </c>
      <c r="G332" s="144">
        <v>1</v>
      </c>
      <c r="I332" s="144">
        <v>0</v>
      </c>
      <c r="J332" s="144">
        <v>0</v>
      </c>
      <c r="M332" s="144">
        <f t="shared" si="56"/>
        <v>3</v>
      </c>
      <c r="N332" s="144">
        <f t="shared" si="57"/>
        <v>300</v>
      </c>
      <c r="O332" s="161">
        <v>16172</v>
      </c>
      <c r="P332" s="144" t="str">
        <f>IF(O332="","",VLOOKUP(O332,'#材料大全'!A:B,2,FALSE))</f>
        <v>贤者之扣</v>
      </c>
      <c r="Q332" s="161">
        <v>1</v>
      </c>
      <c r="R332" s="161">
        <v>1</v>
      </c>
      <c r="S332" s="161">
        <v>100</v>
      </c>
      <c r="T332" s="161">
        <v>16173</v>
      </c>
      <c r="U332" s="144" t="str">
        <f>IF(T332="","",VLOOKUP(T332,'#材料大全'!A:B,2,FALSE))</f>
        <v>贤者项链</v>
      </c>
      <c r="V332" s="161">
        <v>1</v>
      </c>
      <c r="W332" s="161">
        <v>1</v>
      </c>
      <c r="X332" s="161">
        <v>100</v>
      </c>
      <c r="Y332" s="161">
        <v>16174</v>
      </c>
      <c r="Z332" s="144" t="str">
        <f>IF(Y332="","",VLOOKUP(Y332,'#材料大全'!A:B,2,FALSE))</f>
        <v>贤者手镯</v>
      </c>
      <c r="AA332" s="161">
        <v>1</v>
      </c>
      <c r="AB332" s="161">
        <v>1</v>
      </c>
      <c r="AC332" s="161">
        <v>100</v>
      </c>
      <c r="AD332" s="161"/>
      <c r="AE332" s="144" t="str">
        <f>IF(AD332="","",VLOOKUP(AD332,'#材料大全'!A:B,2,FALSE))</f>
        <v/>
      </c>
    </row>
    <row r="333" spans="1:34">
      <c r="A333" s="163">
        <v>33489</v>
      </c>
      <c r="B333" s="143" t="s">
        <v>4138</v>
      </c>
      <c r="C333" s="144" t="s">
        <v>1903</v>
      </c>
      <c r="D333" s="144">
        <v>5</v>
      </c>
      <c r="F333" s="144" t="s">
        <v>125</v>
      </c>
      <c r="G333" s="144">
        <v>1</v>
      </c>
      <c r="I333" s="144">
        <v>0</v>
      </c>
      <c r="J333" s="144">
        <v>0</v>
      </c>
      <c r="M333" s="144">
        <f t="shared" si="56"/>
        <v>4</v>
      </c>
      <c r="N333" s="144">
        <f t="shared" si="57"/>
        <v>400</v>
      </c>
      <c r="O333" s="161">
        <v>16175</v>
      </c>
      <c r="P333" s="144" t="str">
        <f>IF(O333="","",VLOOKUP(O333,'#材料大全'!A:B,2,FALSE))</f>
        <v>起点</v>
      </c>
      <c r="Q333" s="161">
        <v>1</v>
      </c>
      <c r="R333" s="161">
        <v>1</v>
      </c>
      <c r="S333" s="161">
        <v>100</v>
      </c>
      <c r="T333" s="161">
        <v>16176</v>
      </c>
      <c r="U333" s="144" t="str">
        <f>IF(T333="","",VLOOKUP(T333,'#材料大全'!A:B,2,FALSE))</f>
        <v>旅途</v>
      </c>
      <c r="V333" s="161">
        <v>1</v>
      </c>
      <c r="W333" s="161">
        <v>1</v>
      </c>
      <c r="X333" s="161">
        <v>100</v>
      </c>
      <c r="Y333" s="161">
        <v>16177</v>
      </c>
      <c r="Z333" s="144" t="str">
        <f>IF(Y333="","",VLOOKUP(Y333,'#材料大全'!A:B,2,FALSE))</f>
        <v>终点</v>
      </c>
      <c r="AA333" s="161">
        <v>1</v>
      </c>
      <c r="AB333" s="161">
        <v>1</v>
      </c>
      <c r="AC333" s="161">
        <v>100</v>
      </c>
      <c r="AD333" s="161">
        <v>12030</v>
      </c>
      <c r="AE333" s="144" t="str">
        <f>IF(AD333="","",VLOOKUP(AD333,'#材料大全'!A:B,2,FALSE))</f>
        <v>旅游攻略全集</v>
      </c>
      <c r="AF333" s="144">
        <v>1</v>
      </c>
      <c r="AG333" s="144">
        <v>1</v>
      </c>
      <c r="AH333" s="144">
        <v>100</v>
      </c>
    </row>
    <row r="334" spans="1:34">
      <c r="A334" s="163">
        <v>33490</v>
      </c>
      <c r="B334" s="143" t="s">
        <v>4139</v>
      </c>
      <c r="C334" s="144" t="s">
        <v>1903</v>
      </c>
      <c r="D334" s="144">
        <v>5</v>
      </c>
      <c r="F334" s="144" t="s">
        <v>125</v>
      </c>
      <c r="G334" s="144">
        <v>1</v>
      </c>
      <c r="I334" s="144">
        <v>0</v>
      </c>
      <c r="J334" s="144">
        <v>0</v>
      </c>
      <c r="M334" s="144">
        <f t="shared" si="56"/>
        <v>3</v>
      </c>
      <c r="N334" s="144">
        <f t="shared" si="57"/>
        <v>300</v>
      </c>
      <c r="O334" s="161">
        <v>16178</v>
      </c>
      <c r="P334" s="144" t="str">
        <f>IF(O334="","",VLOOKUP(O334,'#材料大全'!A:B,2,FALSE))</f>
        <v>时光慢游</v>
      </c>
      <c r="Q334" s="161">
        <v>1</v>
      </c>
      <c r="R334" s="161">
        <v>1</v>
      </c>
      <c r="S334" s="161">
        <v>100</v>
      </c>
      <c r="T334" s="161">
        <v>16179</v>
      </c>
      <c r="U334" s="144" t="str">
        <f>IF(T334="","",VLOOKUP(T334,'#材料大全'!A:B,2,FALSE))</f>
        <v>旅者之誓</v>
      </c>
      <c r="V334" s="161">
        <v>1</v>
      </c>
      <c r="W334" s="161">
        <v>1</v>
      </c>
      <c r="X334" s="161">
        <v>100</v>
      </c>
      <c r="Y334" s="161">
        <v>16180</v>
      </c>
      <c r="Z334" s="144" t="str">
        <f>IF(Y334="","",VLOOKUP(Y334,'#材料大全'!A:B,2,FALSE))</f>
        <v>零次集束</v>
      </c>
      <c r="AA334" s="161">
        <v>1</v>
      </c>
      <c r="AB334" s="161">
        <v>1</v>
      </c>
      <c r="AC334" s="161">
        <v>100</v>
      </c>
      <c r="AD334" s="161"/>
      <c r="AE334" s="144" t="str">
        <f>IF(AD334="","",VLOOKUP(AD334,'#材料大全'!A:B,2,FALSE))</f>
        <v/>
      </c>
    </row>
    <row r="335" spans="1:34">
      <c r="A335" s="163">
        <v>33501</v>
      </c>
      <c r="B335" s="143" t="s">
        <v>4401</v>
      </c>
      <c r="C335" s="144" t="s">
        <v>1883</v>
      </c>
      <c r="D335" s="144">
        <v>5</v>
      </c>
      <c r="F335" s="144" t="s">
        <v>4402</v>
      </c>
      <c r="G335" s="144">
        <v>0</v>
      </c>
      <c r="I335" s="144">
        <v>0</v>
      </c>
      <c r="J335" s="144">
        <v>0</v>
      </c>
      <c r="M335" s="144">
        <f t="shared" ref="M335:M343" si="58">IF(O335="",0,1)+IF(T335="",0,1)+IF(Y335="",0,1)+IF(AD335="",0,1)</f>
        <v>4</v>
      </c>
      <c r="N335" s="144">
        <f t="shared" ref="N335:N343" si="59">SUM(S335+X335+AC335+AH335)</f>
        <v>400</v>
      </c>
      <c r="O335" s="161">
        <v>24001</v>
      </c>
      <c r="P335" s="144" t="str">
        <f>IF(O335="","",VLOOKUP(O335,'#材料大全'!A:B,2,FALSE))</f>
        <v>魔化之鳞</v>
      </c>
      <c r="Q335" s="161">
        <v>50</v>
      </c>
      <c r="R335" s="161">
        <v>50</v>
      </c>
      <c r="S335" s="161">
        <v>100</v>
      </c>
      <c r="T335" s="161">
        <v>24002</v>
      </c>
      <c r="U335" s="144" t="str">
        <f>IF(T335="","",VLOOKUP(T335,'#材料大全'!A:B,2,FALSE))</f>
        <v>狂暴结晶</v>
      </c>
      <c r="V335" s="144">
        <v>25</v>
      </c>
      <c r="W335" s="144">
        <v>25</v>
      </c>
      <c r="X335" s="144">
        <v>100</v>
      </c>
      <c r="Y335" s="161">
        <v>24003</v>
      </c>
      <c r="Z335" s="144" t="str">
        <f>IF(Y335="","",VLOOKUP(Y335,'#材料大全'!A:B,2,FALSE))</f>
        <v>旋风之眼</v>
      </c>
      <c r="AA335" s="144">
        <v>12</v>
      </c>
      <c r="AB335" s="144">
        <v>12</v>
      </c>
      <c r="AC335" s="144">
        <v>100</v>
      </c>
      <c r="AD335" s="161">
        <v>24004</v>
      </c>
      <c r="AE335" s="144" t="str">
        <f>IF(AD335="","",VLOOKUP(AD335,'#材料大全'!A:B,2,FALSE))</f>
        <v>虚空之光</v>
      </c>
      <c r="AF335" s="144">
        <v>10</v>
      </c>
      <c r="AG335" s="144">
        <v>10</v>
      </c>
      <c r="AH335" s="144">
        <v>100</v>
      </c>
    </row>
    <row r="336" spans="1:34">
      <c r="A336" s="163">
        <v>33502</v>
      </c>
      <c r="B336" s="143" t="s">
        <v>4320</v>
      </c>
      <c r="C336" s="144" t="s">
        <v>1883</v>
      </c>
      <c r="D336" s="144">
        <v>5</v>
      </c>
      <c r="F336" s="144" t="s">
        <v>4321</v>
      </c>
      <c r="G336" s="144">
        <v>0</v>
      </c>
      <c r="I336" s="144">
        <v>0</v>
      </c>
      <c r="J336" s="144">
        <v>0</v>
      </c>
      <c r="M336" s="144">
        <f t="shared" si="58"/>
        <v>3</v>
      </c>
      <c r="N336" s="144">
        <f t="shared" si="59"/>
        <v>100</v>
      </c>
      <c r="O336" s="161">
        <v>1005</v>
      </c>
      <c r="P336" s="144" t="str">
        <f>IF(O336="","",VLOOKUP(O336,'#材料大全'!A:B,2,FALSE))</f>
        <v>荣誉</v>
      </c>
      <c r="Q336" s="161">
        <v>888</v>
      </c>
      <c r="R336" s="161">
        <v>888</v>
      </c>
      <c r="S336" s="161">
        <v>10</v>
      </c>
      <c r="T336" s="161">
        <v>1005</v>
      </c>
      <c r="U336" s="144" t="str">
        <f>IF(T336="","",VLOOKUP(T336,'#材料大全'!A:B,2,FALSE))</f>
        <v>荣誉</v>
      </c>
      <c r="V336" s="161">
        <v>666</v>
      </c>
      <c r="W336" s="161">
        <v>666</v>
      </c>
      <c r="X336" s="161">
        <v>15</v>
      </c>
      <c r="Y336" s="161">
        <v>1005</v>
      </c>
      <c r="Z336" s="144" t="str">
        <f>IF(Y336="","",VLOOKUP(Y336,'#材料大全'!A:B,2,FALSE))</f>
        <v>荣誉</v>
      </c>
      <c r="AA336" s="161">
        <v>288</v>
      </c>
      <c r="AB336" s="161">
        <v>288</v>
      </c>
      <c r="AC336" s="161">
        <v>75</v>
      </c>
      <c r="AD336" s="161"/>
      <c r="AE336" s="144" t="str">
        <f>IF(AD336="","",VLOOKUP(AD336,'#材料大全'!A:B,2,FALSE))</f>
        <v/>
      </c>
    </row>
    <row r="337" spans="1:34" s="144" customFormat="1">
      <c r="A337" s="144">
        <v>33503</v>
      </c>
      <c r="B337" s="198" t="s">
        <v>4384</v>
      </c>
      <c r="C337" s="144" t="s">
        <v>4388</v>
      </c>
      <c r="D337" s="144">
        <v>6</v>
      </c>
      <c r="F337" s="144" t="s">
        <v>4381</v>
      </c>
      <c r="G337" s="144">
        <v>1</v>
      </c>
      <c r="I337" s="144">
        <v>0</v>
      </c>
      <c r="J337" s="144">
        <v>1</v>
      </c>
      <c r="M337" s="144">
        <f t="shared" si="58"/>
        <v>2</v>
      </c>
      <c r="N337" s="144">
        <f t="shared" si="59"/>
        <v>1000</v>
      </c>
      <c r="O337" s="155">
        <v>33201</v>
      </c>
      <c r="P337" s="144" t="str">
        <f>IF(O337="","",VLOOKUP(O337,'#材料大全'!A:B,2,FALSE))</f>
        <v>深渊</v>
      </c>
      <c r="Q337" s="161">
        <v>1</v>
      </c>
      <c r="R337" s="161">
        <v>1</v>
      </c>
      <c r="S337" s="161">
        <v>1</v>
      </c>
      <c r="T337" s="155">
        <v>33505</v>
      </c>
      <c r="U337" s="144" t="str">
        <f>IF(T337="","",VLOOKUP(T337,'#材料大全'!A:B,2,FALSE))</f>
        <v>深渊碎片和票</v>
      </c>
      <c r="V337" s="144">
        <v>6</v>
      </c>
      <c r="W337" s="144">
        <v>6</v>
      </c>
      <c r="X337" s="144">
        <v>999</v>
      </c>
      <c r="Y337" s="155"/>
      <c r="Z337" s="144" t="str">
        <f>IF(Y337="","",VLOOKUP(Y337,'#材料大全'!A:B,2,FALSE))</f>
        <v/>
      </c>
      <c r="AD337" s="161"/>
      <c r="AE337" s="144" t="str">
        <f>IF(AD337="","",VLOOKUP(AD337,'#材料大全'!A:B,2,FALSE))</f>
        <v/>
      </c>
    </row>
    <row r="338" spans="1:34" s="144" customFormat="1">
      <c r="A338" s="144">
        <v>33504</v>
      </c>
      <c r="B338" s="199" t="s">
        <v>4385</v>
      </c>
      <c r="C338" s="144" t="s">
        <v>4389</v>
      </c>
      <c r="D338" s="144">
        <v>6</v>
      </c>
      <c r="F338" s="144" t="s">
        <v>4381</v>
      </c>
      <c r="G338" s="144">
        <v>1</v>
      </c>
      <c r="I338" s="144">
        <v>0</v>
      </c>
      <c r="J338" s="144">
        <v>1</v>
      </c>
      <c r="M338" s="144">
        <f t="shared" si="58"/>
        <v>3</v>
      </c>
      <c r="N338" s="144">
        <f t="shared" si="59"/>
        <v>1000</v>
      </c>
      <c r="O338" s="155">
        <v>33201</v>
      </c>
      <c r="P338" s="144" t="str">
        <f>IF(O338="","",VLOOKUP(O338,'#材料大全'!A:B,2,FALSE))</f>
        <v>深渊</v>
      </c>
      <c r="Q338" s="161">
        <v>1</v>
      </c>
      <c r="R338" s="161">
        <v>1</v>
      </c>
      <c r="S338" s="161">
        <v>2</v>
      </c>
      <c r="T338" s="155">
        <v>33505</v>
      </c>
      <c r="U338" s="144" t="str">
        <f>IF(T338="","",VLOOKUP(T338,'#材料大全'!A:B,2,FALSE))</f>
        <v>深渊碎片和票</v>
      </c>
      <c r="V338" s="144">
        <v>16</v>
      </c>
      <c r="W338" s="144">
        <v>16</v>
      </c>
      <c r="X338" s="144">
        <v>997</v>
      </c>
      <c r="Y338" s="155">
        <v>24010</v>
      </c>
      <c r="Z338" s="144" t="str">
        <f>IF(Y338="","",VLOOKUP(Y338,'#材料大全'!A:B,2,FALSE))</f>
        <v>神话灵魂</v>
      </c>
      <c r="AA338" s="144">
        <v>1</v>
      </c>
      <c r="AB338" s="144">
        <v>1</v>
      </c>
      <c r="AC338" s="144">
        <v>1</v>
      </c>
      <c r="AD338" s="161"/>
      <c r="AE338" s="144" t="str">
        <f>IF(AD338="","",VLOOKUP(AD338,'#材料大全'!A:B,2,FALSE))</f>
        <v/>
      </c>
    </row>
    <row r="339" spans="1:34" s="144" customFormat="1">
      <c r="A339" s="144">
        <v>33505</v>
      </c>
      <c r="B339" s="144" t="s">
        <v>4518</v>
      </c>
      <c r="C339" s="144" t="s">
        <v>1903</v>
      </c>
      <c r="D339" s="144">
        <v>5</v>
      </c>
      <c r="F339" s="144" t="s">
        <v>125</v>
      </c>
      <c r="G339" s="144">
        <v>1</v>
      </c>
      <c r="I339" s="144">
        <v>0</v>
      </c>
      <c r="J339" s="144">
        <v>0</v>
      </c>
      <c r="M339" s="144">
        <f t="shared" si="58"/>
        <v>3</v>
      </c>
      <c r="N339" s="144">
        <f t="shared" si="59"/>
        <v>20000</v>
      </c>
      <c r="O339" s="155">
        <v>34101</v>
      </c>
      <c r="P339" s="144" t="str">
        <f>IF(O339="","",VLOOKUP(O339,'#材料大全'!A:B,2,FALSE))</f>
        <v>深渊碎片</v>
      </c>
      <c r="Q339" s="161">
        <v>1</v>
      </c>
      <c r="R339" s="161">
        <v>1</v>
      </c>
      <c r="S339" s="161">
        <v>10000</v>
      </c>
      <c r="T339" s="155">
        <v>30021</v>
      </c>
      <c r="U339" s="144" t="str">
        <f>IF(T339="","",VLOOKUP(T339,'#材料大全'!A:B,2,FALSE))</f>
        <v>极限的风珍藏的深渊票箱</v>
      </c>
      <c r="V339" s="144">
        <v>1</v>
      </c>
      <c r="W339" s="144">
        <v>1</v>
      </c>
      <c r="X339" s="144">
        <v>1</v>
      </c>
      <c r="Y339" s="155">
        <v>28201</v>
      </c>
      <c r="Z339" s="144" t="str">
        <f>IF(Y339="","",VLOOKUP(Y339,'#材料大全'!A:B,2,FALSE))</f>
        <v>深渊票</v>
      </c>
      <c r="AA339" s="144">
        <v>1</v>
      </c>
      <c r="AB339" s="144">
        <v>1</v>
      </c>
      <c r="AC339" s="144">
        <v>9999</v>
      </c>
      <c r="AD339" s="161"/>
      <c r="AE339" s="144" t="str">
        <f>IF(AD339="","",VLOOKUP(AD339,'#材料大全'!A:B,2,FALSE))</f>
        <v/>
      </c>
    </row>
    <row r="340" spans="1:34" s="144" customFormat="1">
      <c r="A340" s="144">
        <v>33506</v>
      </c>
      <c r="B340" s="144" t="s">
        <v>6101</v>
      </c>
      <c r="C340" s="144" t="s">
        <v>6103</v>
      </c>
      <c r="D340" s="144">
        <v>4</v>
      </c>
      <c r="F340" s="144" t="s">
        <v>6401</v>
      </c>
      <c r="G340" s="144">
        <v>0</v>
      </c>
      <c r="I340" s="144">
        <v>0</v>
      </c>
      <c r="J340" s="144">
        <v>0</v>
      </c>
      <c r="M340" s="144">
        <f t="shared" ref="M340:M341" si="60">IF(O340="",0,1)+IF(T340="",0,1)+IF(Y340="",0,1)+IF(AD340="",0,1)</f>
        <v>1</v>
      </c>
      <c r="N340" s="144">
        <f t="shared" ref="N340:N341" si="61">SUM(S340+X340+AC340+AH340)</f>
        <v>100</v>
      </c>
      <c r="O340" s="155">
        <v>28201</v>
      </c>
      <c r="P340" s="144" t="str">
        <f>IF(O340="","",VLOOKUP(O340,'#材料大全'!A:B,2,FALSE))</f>
        <v>深渊票</v>
      </c>
      <c r="Q340" s="161">
        <v>588</v>
      </c>
      <c r="R340" s="161">
        <v>588</v>
      </c>
      <c r="S340" s="161">
        <v>100</v>
      </c>
      <c r="T340" s="155"/>
      <c r="U340" s="144" t="str">
        <f>IF(T340="","",VLOOKUP(T340,'#材料大全'!A:B,2,FALSE))</f>
        <v/>
      </c>
      <c r="Y340" s="155"/>
      <c r="Z340" s="144" t="str">
        <f>IF(Y340="","",VLOOKUP(Y340,'#材料大全'!A:B,2,FALSE))</f>
        <v/>
      </c>
      <c r="AD340" s="161"/>
      <c r="AE340" s="144" t="str">
        <f>IF(AD340="","",VLOOKUP(AD340,'#材料大全'!A:B,2,FALSE))</f>
        <v/>
      </c>
    </row>
    <row r="341" spans="1:34" s="144" customFormat="1">
      <c r="A341" s="144">
        <v>33507</v>
      </c>
      <c r="B341" s="144" t="s">
        <v>6102</v>
      </c>
      <c r="C341" s="144" t="s">
        <v>6104</v>
      </c>
      <c r="D341" s="144">
        <v>4</v>
      </c>
      <c r="F341" s="144" t="s">
        <v>6402</v>
      </c>
      <c r="G341" s="144">
        <v>0</v>
      </c>
      <c r="I341" s="144">
        <v>0</v>
      </c>
      <c r="J341" s="144">
        <v>0</v>
      </c>
      <c r="M341" s="144">
        <f t="shared" si="60"/>
        <v>1</v>
      </c>
      <c r="N341" s="144">
        <f t="shared" si="61"/>
        <v>100</v>
      </c>
      <c r="O341" s="155">
        <v>28001</v>
      </c>
      <c r="P341" s="144" t="str">
        <f>IF(O341="","",VLOOKUP(O341,'#材料大全'!A:B,2,FALSE))</f>
        <v>副本钥匙</v>
      </c>
      <c r="Q341" s="161">
        <v>288</v>
      </c>
      <c r="R341" s="161">
        <v>288</v>
      </c>
      <c r="S341" s="161">
        <v>100</v>
      </c>
      <c r="T341" s="155"/>
      <c r="U341" s="144" t="str">
        <f>IF(T341="","",VLOOKUP(T341,'#材料大全'!A:B,2,FALSE))</f>
        <v/>
      </c>
      <c r="Y341" s="155"/>
      <c r="Z341" s="144" t="str">
        <f>IF(Y341="","",VLOOKUP(Y341,'#材料大全'!A:B,2,FALSE))</f>
        <v/>
      </c>
      <c r="AD341" s="161"/>
      <c r="AE341" s="144" t="str">
        <f>IF(AD341="","",VLOOKUP(AD341,'#材料大全'!A:B,2,FALSE))</f>
        <v/>
      </c>
    </row>
    <row r="342" spans="1:34" s="144" customFormat="1">
      <c r="A342" s="144">
        <v>33508</v>
      </c>
      <c r="B342" s="144" t="s">
        <v>6107</v>
      </c>
      <c r="C342" s="144" t="s">
        <v>6106</v>
      </c>
      <c r="D342" s="144">
        <v>4</v>
      </c>
      <c r="F342" s="144" t="s">
        <v>6105</v>
      </c>
      <c r="G342" s="144">
        <v>0</v>
      </c>
      <c r="I342" s="144">
        <v>0</v>
      </c>
      <c r="J342" s="144">
        <v>0</v>
      </c>
      <c r="M342" s="144">
        <f t="shared" ref="M342" si="62">IF(O342="",0,1)+IF(T342="",0,1)+IF(Y342="",0,1)+IF(AD342="",0,1)</f>
        <v>4</v>
      </c>
      <c r="N342" s="144">
        <f t="shared" ref="N342" si="63">SUM(S342+X342+AC342+AH342)</f>
        <v>100</v>
      </c>
      <c r="O342" s="155">
        <v>39101</v>
      </c>
      <c r="P342" s="144" t="str">
        <f>IF(O342="","",VLOOKUP(O342,'#材料大全'!A:B,2,FALSE))</f>
        <v>普通主角升级药剂</v>
      </c>
      <c r="Q342" s="161">
        <v>1</v>
      </c>
      <c r="R342" s="161">
        <v>1</v>
      </c>
      <c r="S342" s="161">
        <v>40</v>
      </c>
      <c r="T342" s="155">
        <v>39102</v>
      </c>
      <c r="U342" s="144" t="str">
        <f>IF(T342="","",VLOOKUP(T342,'#材料大全'!A:B,2,FALSE))</f>
        <v>优秀主角升级药剂</v>
      </c>
      <c r="V342" s="144">
        <v>1</v>
      </c>
      <c r="W342" s="144">
        <v>1</v>
      </c>
      <c r="X342" s="144">
        <v>30</v>
      </c>
      <c r="Y342" s="155">
        <v>39103</v>
      </c>
      <c r="Z342" s="144" t="str">
        <f>IF(Y342="","",VLOOKUP(Y342,'#材料大全'!A:B,2,FALSE))</f>
        <v>精良主角升级药剂</v>
      </c>
      <c r="AA342" s="144">
        <v>1</v>
      </c>
      <c r="AB342" s="144">
        <v>1</v>
      </c>
      <c r="AC342" s="144">
        <v>20</v>
      </c>
      <c r="AD342" s="144">
        <v>39104</v>
      </c>
      <c r="AE342" s="144" t="str">
        <f>IF(AD342="","",VLOOKUP(AD342,'#材料大全'!A:B,2,FALSE))</f>
        <v>史诗主角升级药剂</v>
      </c>
      <c r="AF342" s="144">
        <v>1</v>
      </c>
      <c r="AG342" s="144">
        <v>1</v>
      </c>
      <c r="AH342" s="144">
        <v>10</v>
      </c>
    </row>
    <row r="343" spans="1:34" s="144" customFormat="1">
      <c r="A343" s="144">
        <v>33600</v>
      </c>
      <c r="B343" s="144" t="s">
        <v>4386</v>
      </c>
      <c r="C343" s="144" t="s">
        <v>4390</v>
      </c>
      <c r="D343" s="144">
        <v>5</v>
      </c>
      <c r="F343" s="144" t="s">
        <v>4382</v>
      </c>
      <c r="G343" s="144">
        <v>1</v>
      </c>
      <c r="I343" s="144">
        <v>0</v>
      </c>
      <c r="J343" s="144">
        <v>1</v>
      </c>
      <c r="M343" s="144">
        <f t="shared" si="58"/>
        <v>2</v>
      </c>
      <c r="N343" s="144">
        <f t="shared" si="59"/>
        <v>100</v>
      </c>
      <c r="O343" s="155">
        <v>33602</v>
      </c>
      <c r="P343" s="144" t="str">
        <f>IF(O343="","",VLOOKUP(O343,'#材料大全'!A:B,2,FALSE))</f>
        <v>斗者0</v>
      </c>
      <c r="Q343" s="161">
        <v>1</v>
      </c>
      <c r="R343" s="161">
        <v>1</v>
      </c>
      <c r="S343" s="161">
        <v>3</v>
      </c>
      <c r="T343" s="155">
        <v>24007</v>
      </c>
      <c r="U343" s="144" t="str">
        <f>IF(T343="","",VLOOKUP(T343,'#材料大全'!A:B,2,FALSE))</f>
        <v>斗者精华</v>
      </c>
      <c r="V343" s="144">
        <v>1</v>
      </c>
      <c r="W343" s="144">
        <v>1</v>
      </c>
      <c r="X343" s="144">
        <v>97</v>
      </c>
      <c r="Y343" s="155"/>
      <c r="Z343" s="144" t="str">
        <f>IF(Y343="","",VLOOKUP(Y343,'#材料大全'!A:B,2,FALSE))</f>
        <v/>
      </c>
      <c r="AD343" s="161"/>
      <c r="AE343" s="144" t="str">
        <f>IF(AD343="","",VLOOKUP(AD343,'#材料大全'!A:B,2,FALSE))</f>
        <v/>
      </c>
    </row>
    <row r="344" spans="1:34" s="144" customFormat="1">
      <c r="A344" s="144">
        <v>33601</v>
      </c>
      <c r="B344" s="144" t="s">
        <v>4387</v>
      </c>
      <c r="C344" s="144" t="s">
        <v>4391</v>
      </c>
      <c r="D344" s="144">
        <v>5</v>
      </c>
      <c r="F344" s="144" t="s">
        <v>4382</v>
      </c>
      <c r="G344" s="144">
        <v>1</v>
      </c>
      <c r="I344" s="144">
        <v>0</v>
      </c>
      <c r="J344" s="144">
        <v>1</v>
      </c>
      <c r="M344" s="144">
        <f t="shared" ref="M344:M363" si="64">IF(O344="",0,1)+IF(T344="",0,1)+IF(Y344="",0,1)+IF(AD344="",0,1)</f>
        <v>2</v>
      </c>
      <c r="N344" s="144">
        <f t="shared" ref="N344:N363" si="65">SUM(S344+X344+AC344+AH344)</f>
        <v>100</v>
      </c>
      <c r="O344" s="155">
        <v>33602</v>
      </c>
      <c r="P344" s="144" t="str">
        <f>IF(O344="","",VLOOKUP(O344,'#材料大全'!A:B,2,FALSE))</f>
        <v>斗者0</v>
      </c>
      <c r="Q344" s="161">
        <v>1</v>
      </c>
      <c r="R344" s="161">
        <v>1</v>
      </c>
      <c r="S344" s="161">
        <v>10</v>
      </c>
      <c r="T344" s="155">
        <v>24007</v>
      </c>
      <c r="U344" s="144" t="str">
        <f>IF(T344="","",VLOOKUP(T344,'#材料大全'!A:B,2,FALSE))</f>
        <v>斗者精华</v>
      </c>
      <c r="V344" s="144">
        <v>1</v>
      </c>
      <c r="W344" s="144">
        <v>1</v>
      </c>
      <c r="X344" s="144">
        <v>90</v>
      </c>
      <c r="Y344" s="155"/>
      <c r="Z344" s="144" t="str">
        <f>IF(Y344="","",VLOOKUP(Y344,'#材料大全'!A:B,2,FALSE))</f>
        <v/>
      </c>
      <c r="AD344" s="161"/>
      <c r="AE344" s="144" t="str">
        <f>IF(AD344="","",VLOOKUP(AD344,'#材料大全'!A:B,2,FALSE))</f>
        <v/>
      </c>
    </row>
    <row r="345" spans="1:34" s="144" customFormat="1">
      <c r="A345" s="144">
        <v>33602</v>
      </c>
      <c r="B345" s="144" t="s">
        <v>4344</v>
      </c>
      <c r="C345" s="144" t="s">
        <v>1903</v>
      </c>
      <c r="D345" s="144">
        <v>5</v>
      </c>
      <c r="F345" s="144" t="s">
        <v>125</v>
      </c>
      <c r="G345" s="144">
        <v>1</v>
      </c>
      <c r="I345" s="144">
        <v>0</v>
      </c>
      <c r="J345" s="144">
        <v>1</v>
      </c>
      <c r="M345" s="144">
        <f t="shared" si="64"/>
        <v>4</v>
      </c>
      <c r="N345" s="144">
        <f t="shared" si="65"/>
        <v>4900</v>
      </c>
      <c r="O345" s="155">
        <v>33603</v>
      </c>
      <c r="P345" s="144" t="str">
        <f>IF(O345="","",VLOOKUP(O345,'#材料大全'!A:B,2,FALSE))</f>
        <v>斗者1</v>
      </c>
      <c r="Q345" s="161">
        <v>1</v>
      </c>
      <c r="R345" s="161">
        <v>1</v>
      </c>
      <c r="S345" s="161">
        <v>1400</v>
      </c>
      <c r="T345" s="155">
        <v>33604</v>
      </c>
      <c r="U345" s="144" t="str">
        <f>IF(T345="","",VLOOKUP(T345,'#材料大全'!A:B,2,FALSE))</f>
        <v>斗者2</v>
      </c>
      <c r="V345" s="144">
        <v>1</v>
      </c>
      <c r="W345" s="144">
        <v>1</v>
      </c>
      <c r="X345" s="144">
        <v>1400</v>
      </c>
      <c r="Y345" s="155">
        <v>33605</v>
      </c>
      <c r="Z345" s="144" t="str">
        <f>IF(Y345="","",VLOOKUP(Y345,'#材料大全'!A:B,2,FALSE))</f>
        <v>斗者3</v>
      </c>
      <c r="AA345" s="144">
        <v>1</v>
      </c>
      <c r="AB345" s="144">
        <v>1</v>
      </c>
      <c r="AC345" s="144">
        <v>1400</v>
      </c>
      <c r="AD345" s="144">
        <v>33606</v>
      </c>
      <c r="AE345" s="144" t="str">
        <f>IF(AD345="","",VLOOKUP(AD345,'#材料大全'!A:B,2,FALSE))</f>
        <v>斗者4</v>
      </c>
      <c r="AF345" s="144">
        <v>1</v>
      </c>
      <c r="AG345" s="144">
        <v>1</v>
      </c>
      <c r="AH345" s="144">
        <v>700</v>
      </c>
    </row>
    <row r="346" spans="1:34" s="144" customFormat="1">
      <c r="A346" s="144">
        <v>33603</v>
      </c>
      <c r="B346" s="144" t="s">
        <v>4326</v>
      </c>
      <c r="C346" s="144" t="s">
        <v>1903</v>
      </c>
      <c r="D346" s="144">
        <v>5</v>
      </c>
      <c r="F346" s="144" t="s">
        <v>125</v>
      </c>
      <c r="G346" s="144">
        <v>1</v>
      </c>
      <c r="I346" s="144">
        <v>0</v>
      </c>
      <c r="J346" s="144">
        <v>1</v>
      </c>
      <c r="M346" s="144">
        <f t="shared" si="64"/>
        <v>4</v>
      </c>
      <c r="N346" s="144">
        <f t="shared" si="65"/>
        <v>1400</v>
      </c>
      <c r="O346" s="155">
        <v>33621</v>
      </c>
      <c r="P346" s="144" t="str">
        <f>IF(O346="","",VLOOKUP(O346,'#材料大全'!A:B,2,FALSE))</f>
        <v>斗者11</v>
      </c>
      <c r="Q346" s="161">
        <v>1</v>
      </c>
      <c r="R346" s="161">
        <v>1</v>
      </c>
      <c r="S346" s="161">
        <v>400</v>
      </c>
      <c r="T346" s="155">
        <v>33622</v>
      </c>
      <c r="U346" s="144" t="str">
        <f>IF(T346="","",VLOOKUP(T346,'#材料大全'!A:B,2,FALSE))</f>
        <v>斗者12</v>
      </c>
      <c r="V346" s="144">
        <v>1</v>
      </c>
      <c r="W346" s="144">
        <v>1</v>
      </c>
      <c r="X346" s="144">
        <v>300</v>
      </c>
      <c r="Y346" s="155">
        <v>33623</v>
      </c>
      <c r="Z346" s="144" t="str">
        <f>IF(Y346="","",VLOOKUP(Y346,'#材料大全'!A:B,2,FALSE))</f>
        <v>斗者13</v>
      </c>
      <c r="AA346" s="144">
        <v>1</v>
      </c>
      <c r="AB346" s="144">
        <v>1</v>
      </c>
      <c r="AC346" s="144">
        <v>400</v>
      </c>
      <c r="AD346" s="161">
        <v>33624</v>
      </c>
      <c r="AE346" s="144" t="str">
        <f>IF(AD346="","",VLOOKUP(AD346,'#材料大全'!A:B,2,FALSE))</f>
        <v>斗者14</v>
      </c>
      <c r="AF346" s="144">
        <v>1</v>
      </c>
      <c r="AG346" s="144">
        <v>1</v>
      </c>
      <c r="AH346" s="144">
        <v>300</v>
      </c>
    </row>
    <row r="347" spans="1:34" s="144" customFormat="1">
      <c r="A347" s="144">
        <v>33604</v>
      </c>
      <c r="B347" s="144" t="s">
        <v>4327</v>
      </c>
      <c r="C347" s="144" t="s">
        <v>1903</v>
      </c>
      <c r="D347" s="144">
        <v>5</v>
      </c>
      <c r="F347" s="144" t="s">
        <v>125</v>
      </c>
      <c r="G347" s="144">
        <v>1</v>
      </c>
      <c r="I347" s="144">
        <v>0</v>
      </c>
      <c r="J347" s="144">
        <v>1</v>
      </c>
      <c r="M347" s="144">
        <f t="shared" si="64"/>
        <v>4</v>
      </c>
      <c r="N347" s="144">
        <f t="shared" si="65"/>
        <v>1400</v>
      </c>
      <c r="O347" s="155">
        <v>33625</v>
      </c>
      <c r="P347" s="144" t="str">
        <f>IF(O347="","",VLOOKUP(O347,'#材料大全'!A:B,2,FALSE))</f>
        <v>斗者15</v>
      </c>
      <c r="Q347" s="161">
        <v>1</v>
      </c>
      <c r="R347" s="161">
        <v>1</v>
      </c>
      <c r="S347" s="161">
        <v>400</v>
      </c>
      <c r="T347" s="155">
        <v>33626</v>
      </c>
      <c r="U347" s="144" t="str">
        <f>IF(T347="","",VLOOKUP(T347,'#材料大全'!A:B,2,FALSE))</f>
        <v>斗者16</v>
      </c>
      <c r="V347" s="144">
        <v>1</v>
      </c>
      <c r="W347" s="144">
        <v>1</v>
      </c>
      <c r="X347" s="144">
        <v>300</v>
      </c>
      <c r="Y347" s="155">
        <v>33627</v>
      </c>
      <c r="Z347" s="144" t="str">
        <f>IF(Y347="","",VLOOKUP(Y347,'#材料大全'!A:B,2,FALSE))</f>
        <v>斗者17</v>
      </c>
      <c r="AA347" s="144">
        <v>1</v>
      </c>
      <c r="AB347" s="144">
        <v>1</v>
      </c>
      <c r="AC347" s="144">
        <v>400</v>
      </c>
      <c r="AD347" s="161">
        <v>33628</v>
      </c>
      <c r="AE347" s="144" t="str">
        <f>IF(AD347="","",VLOOKUP(AD347,'#材料大全'!A:B,2,FALSE))</f>
        <v>斗者21</v>
      </c>
      <c r="AF347" s="144">
        <v>1</v>
      </c>
      <c r="AG347" s="144">
        <v>1</v>
      </c>
      <c r="AH347" s="144">
        <v>300</v>
      </c>
    </row>
    <row r="348" spans="1:34" s="144" customFormat="1">
      <c r="A348" s="144">
        <v>33605</v>
      </c>
      <c r="B348" s="144" t="s">
        <v>4328</v>
      </c>
      <c r="C348" s="144" t="s">
        <v>1903</v>
      </c>
      <c r="D348" s="144">
        <v>5</v>
      </c>
      <c r="F348" s="144" t="s">
        <v>125</v>
      </c>
      <c r="G348" s="144">
        <v>1</v>
      </c>
      <c r="I348" s="144">
        <v>0</v>
      </c>
      <c r="J348" s="144">
        <v>1</v>
      </c>
      <c r="M348" s="144">
        <f t="shared" si="64"/>
        <v>4</v>
      </c>
      <c r="N348" s="144">
        <f t="shared" si="65"/>
        <v>1400</v>
      </c>
      <c r="O348" s="155">
        <v>33629</v>
      </c>
      <c r="P348" s="144" t="str">
        <f>IF(O348="","",VLOOKUP(O348,'#材料大全'!A:B,2,FALSE))</f>
        <v>斗者22</v>
      </c>
      <c r="Q348" s="161">
        <v>1</v>
      </c>
      <c r="R348" s="161">
        <v>1</v>
      </c>
      <c r="S348" s="161">
        <v>400</v>
      </c>
      <c r="T348" s="155">
        <v>33630</v>
      </c>
      <c r="U348" s="144" t="str">
        <f>IF(T348="","",VLOOKUP(T348,'#材料大全'!A:B,2,FALSE))</f>
        <v>斗者23</v>
      </c>
      <c r="V348" s="144">
        <v>1</v>
      </c>
      <c r="W348" s="144">
        <v>1</v>
      </c>
      <c r="X348" s="144">
        <v>300</v>
      </c>
      <c r="Y348" s="155">
        <v>33631</v>
      </c>
      <c r="Z348" s="144" t="str">
        <f>IF(Y348="","",VLOOKUP(Y348,'#材料大全'!A:B,2,FALSE))</f>
        <v>斗者24</v>
      </c>
      <c r="AA348" s="144">
        <v>1</v>
      </c>
      <c r="AB348" s="144">
        <v>1</v>
      </c>
      <c r="AC348" s="144">
        <v>400</v>
      </c>
      <c r="AD348" s="161">
        <v>33632</v>
      </c>
      <c r="AE348" s="144" t="str">
        <f>IF(AD348="","",VLOOKUP(AD348,'#材料大全'!A:B,2,FALSE))</f>
        <v>斗者25</v>
      </c>
      <c r="AF348" s="144">
        <v>1</v>
      </c>
      <c r="AG348" s="144">
        <v>1</v>
      </c>
      <c r="AH348" s="144">
        <v>300</v>
      </c>
    </row>
    <row r="349" spans="1:34" s="144" customFormat="1">
      <c r="A349" s="144">
        <v>33606</v>
      </c>
      <c r="B349" s="144" t="s">
        <v>4329</v>
      </c>
      <c r="C349" s="144" t="s">
        <v>1903</v>
      </c>
      <c r="D349" s="144">
        <v>5</v>
      </c>
      <c r="F349" s="144" t="s">
        <v>125</v>
      </c>
      <c r="G349" s="144">
        <v>1</v>
      </c>
      <c r="I349" s="144">
        <v>0</v>
      </c>
      <c r="J349" s="144">
        <v>1</v>
      </c>
      <c r="M349" s="144">
        <f t="shared" si="64"/>
        <v>2</v>
      </c>
      <c r="N349" s="144">
        <f t="shared" si="65"/>
        <v>700</v>
      </c>
      <c r="O349" s="155">
        <v>33633</v>
      </c>
      <c r="P349" s="144" t="str">
        <f>IF(O349="","",VLOOKUP(O349,'#材料大全'!A:B,2,FALSE))</f>
        <v>斗者26</v>
      </c>
      <c r="Q349" s="161">
        <v>1</v>
      </c>
      <c r="R349" s="161">
        <v>1</v>
      </c>
      <c r="S349" s="161">
        <v>400</v>
      </c>
      <c r="T349" s="155">
        <v>33634</v>
      </c>
      <c r="U349" s="144" t="str">
        <f>IF(T349="","",VLOOKUP(T349,'#材料大全'!A:B,2,FALSE))</f>
        <v>斗者27</v>
      </c>
      <c r="V349" s="144">
        <v>1</v>
      </c>
      <c r="W349" s="144">
        <v>1</v>
      </c>
      <c r="X349" s="144">
        <v>300</v>
      </c>
      <c r="Y349" s="155"/>
      <c r="Z349" s="144" t="str">
        <f>IF(Y349="","",VLOOKUP(Y349,'#材料大全'!A:B,2,FALSE))</f>
        <v/>
      </c>
      <c r="AD349" s="161"/>
      <c r="AE349" s="144" t="str">
        <f>IF(AD349="","",VLOOKUP(AD349,'#材料大全'!A:B,2,FALSE))</f>
        <v/>
      </c>
    </row>
    <row r="350" spans="1:34" s="144" customFormat="1">
      <c r="A350" s="144">
        <v>33621</v>
      </c>
      <c r="B350" s="144" t="s">
        <v>4333</v>
      </c>
      <c r="C350" s="144" t="s">
        <v>1903</v>
      </c>
      <c r="D350" s="144">
        <v>5</v>
      </c>
      <c r="F350" s="144" t="s">
        <v>125</v>
      </c>
      <c r="G350" s="144">
        <v>1</v>
      </c>
      <c r="I350" s="144">
        <v>0</v>
      </c>
      <c r="J350" s="144">
        <v>1</v>
      </c>
      <c r="M350" s="144">
        <f t="shared" si="64"/>
        <v>4</v>
      </c>
      <c r="N350" s="144">
        <f t="shared" si="65"/>
        <v>400</v>
      </c>
      <c r="O350" s="155">
        <v>16301</v>
      </c>
      <c r="P350" s="144" t="str">
        <f>IF(O350="","",VLOOKUP(O350,'#材料大全'!A:B,2,FALSE))</f>
        <v>斗师的紫杉头盔</v>
      </c>
      <c r="Q350" s="161">
        <v>1</v>
      </c>
      <c r="R350" s="161">
        <v>1</v>
      </c>
      <c r="S350" s="161">
        <v>100</v>
      </c>
      <c r="T350" s="155">
        <v>16302</v>
      </c>
      <c r="U350" s="144" t="str">
        <f>IF(T350="","",VLOOKUP(T350,'#材料大全'!A:B,2,FALSE))</f>
        <v>斗师的紫杉胸甲</v>
      </c>
      <c r="V350" s="144">
        <v>1</v>
      </c>
      <c r="W350" s="144">
        <v>1</v>
      </c>
      <c r="X350" s="144">
        <v>100</v>
      </c>
      <c r="Y350" s="155">
        <v>16303</v>
      </c>
      <c r="Z350" s="144" t="str">
        <f>IF(Y350="","",VLOOKUP(Y350,'#材料大全'!A:B,2,FALSE))</f>
        <v>斗师的紫杉护腿</v>
      </c>
      <c r="AA350" s="144">
        <v>1</v>
      </c>
      <c r="AB350" s="144">
        <v>1</v>
      </c>
      <c r="AC350" s="144">
        <v>100</v>
      </c>
      <c r="AD350" s="161">
        <v>12101</v>
      </c>
      <c r="AE350" s="144" t="str">
        <f>IF(AD350="","",VLOOKUP(AD350,'#材料大全'!A:B,2,FALSE))</f>
        <v>斗师之枪</v>
      </c>
      <c r="AF350" s="144">
        <v>1</v>
      </c>
      <c r="AG350" s="144">
        <v>1</v>
      </c>
      <c r="AH350" s="144">
        <v>100</v>
      </c>
    </row>
    <row r="351" spans="1:34" s="144" customFormat="1">
      <c r="A351" s="144">
        <v>33622</v>
      </c>
      <c r="B351" s="144" t="s">
        <v>4330</v>
      </c>
      <c r="C351" s="144" t="s">
        <v>1903</v>
      </c>
      <c r="D351" s="144">
        <v>5</v>
      </c>
      <c r="F351" s="144" t="s">
        <v>125</v>
      </c>
      <c r="G351" s="144">
        <v>1</v>
      </c>
      <c r="I351" s="144">
        <v>0</v>
      </c>
      <c r="J351" s="144">
        <v>1</v>
      </c>
      <c r="M351" s="144">
        <f t="shared" si="64"/>
        <v>3</v>
      </c>
      <c r="N351" s="144">
        <f t="shared" si="65"/>
        <v>300</v>
      </c>
      <c r="O351" s="155">
        <v>16304</v>
      </c>
      <c r="P351" s="144" t="str">
        <f>IF(O351="","",VLOOKUP(O351,'#材料大全'!A:B,2,FALSE))</f>
        <v>斗师的紫杉戒指</v>
      </c>
      <c r="Q351" s="161">
        <v>1</v>
      </c>
      <c r="R351" s="161">
        <v>1</v>
      </c>
      <c r="S351" s="161">
        <v>100</v>
      </c>
      <c r="T351" s="155">
        <v>16305</v>
      </c>
      <c r="U351" s="144" t="str">
        <f>IF(T351="","",VLOOKUP(T351,'#材料大全'!A:B,2,FALSE))</f>
        <v>斗师的紫杉项链</v>
      </c>
      <c r="V351" s="144">
        <v>1</v>
      </c>
      <c r="W351" s="144">
        <v>1</v>
      </c>
      <c r="X351" s="144">
        <v>100</v>
      </c>
      <c r="Y351" s="155">
        <v>16306</v>
      </c>
      <c r="Z351" s="144" t="str">
        <f>IF(Y351="","",VLOOKUP(Y351,'#材料大全'!A:B,2,FALSE))</f>
        <v>斗师的紫杉手镯</v>
      </c>
      <c r="AA351" s="144">
        <v>1</v>
      </c>
      <c r="AB351" s="144">
        <v>1</v>
      </c>
      <c r="AC351" s="144">
        <v>100</v>
      </c>
      <c r="AD351" s="161"/>
      <c r="AE351" s="144" t="str">
        <f>IF(AD351="","",VLOOKUP(AD351,'#材料大全'!A:B,2,FALSE))</f>
        <v/>
      </c>
    </row>
    <row r="352" spans="1:34" s="144" customFormat="1">
      <c r="A352" s="144">
        <v>33623</v>
      </c>
      <c r="B352" s="144" t="s">
        <v>4331</v>
      </c>
      <c r="C352" s="144" t="s">
        <v>1903</v>
      </c>
      <c r="D352" s="144">
        <v>5</v>
      </c>
      <c r="F352" s="144" t="s">
        <v>125</v>
      </c>
      <c r="G352" s="144">
        <v>1</v>
      </c>
      <c r="I352" s="144">
        <v>0</v>
      </c>
      <c r="J352" s="144">
        <v>1</v>
      </c>
      <c r="M352" s="144">
        <f t="shared" si="64"/>
        <v>4</v>
      </c>
      <c r="N352" s="144">
        <f t="shared" si="65"/>
        <v>400</v>
      </c>
      <c r="O352" s="155">
        <v>16307</v>
      </c>
      <c r="P352" s="144" t="str">
        <f>IF(O352="","",VLOOKUP(O352,'#材料大全'!A:B,2,FALSE))</f>
        <v>斗师的精铁战盔</v>
      </c>
      <c r="Q352" s="161">
        <v>1</v>
      </c>
      <c r="R352" s="161">
        <v>1</v>
      </c>
      <c r="S352" s="161">
        <v>100</v>
      </c>
      <c r="T352" s="155">
        <v>16308</v>
      </c>
      <c r="U352" s="144" t="str">
        <f>IF(T352="","",VLOOKUP(T352,'#材料大全'!A:B,2,FALSE))</f>
        <v>斗师的精铁战甲</v>
      </c>
      <c r="V352" s="144">
        <v>1</v>
      </c>
      <c r="W352" s="144">
        <v>1</v>
      </c>
      <c r="X352" s="144">
        <v>100</v>
      </c>
      <c r="Y352" s="155">
        <v>16309</v>
      </c>
      <c r="Z352" s="144" t="str">
        <f>IF(Y352="","",VLOOKUP(Y352,'#材料大全'!A:B,2,FALSE))</f>
        <v>斗师的精铁战靴</v>
      </c>
      <c r="AA352" s="144">
        <v>1</v>
      </c>
      <c r="AB352" s="144">
        <v>1</v>
      </c>
      <c r="AC352" s="144">
        <v>100</v>
      </c>
      <c r="AD352" s="161">
        <v>12102</v>
      </c>
      <c r="AE352" s="144" t="str">
        <f>IF(AD352="","",VLOOKUP(AD352,'#材料大全'!A:B,2,FALSE))</f>
        <v>斗师之刀</v>
      </c>
      <c r="AF352" s="144">
        <v>1</v>
      </c>
      <c r="AG352" s="144">
        <v>1</v>
      </c>
      <c r="AH352" s="144">
        <v>100</v>
      </c>
    </row>
    <row r="353" spans="1:34" s="144" customFormat="1">
      <c r="A353" s="144">
        <v>33624</v>
      </c>
      <c r="B353" s="144" t="s">
        <v>4332</v>
      </c>
      <c r="C353" s="144" t="s">
        <v>1903</v>
      </c>
      <c r="D353" s="144">
        <v>5</v>
      </c>
      <c r="F353" s="144" t="s">
        <v>125</v>
      </c>
      <c r="G353" s="144">
        <v>1</v>
      </c>
      <c r="I353" s="144">
        <v>0</v>
      </c>
      <c r="J353" s="144">
        <v>1</v>
      </c>
      <c r="M353" s="144">
        <f t="shared" si="64"/>
        <v>3</v>
      </c>
      <c r="N353" s="144">
        <f t="shared" si="65"/>
        <v>300</v>
      </c>
      <c r="O353" s="155">
        <v>16310</v>
      </c>
      <c r="P353" s="144" t="str">
        <f>IF(O353="","",VLOOKUP(O353,'#材料大全'!A:B,2,FALSE))</f>
        <v>斗师的精铁戒指</v>
      </c>
      <c r="Q353" s="161">
        <v>1</v>
      </c>
      <c r="R353" s="161">
        <v>1</v>
      </c>
      <c r="S353" s="161">
        <v>100</v>
      </c>
      <c r="T353" s="155">
        <v>16311</v>
      </c>
      <c r="U353" s="144" t="str">
        <f>IF(T353="","",VLOOKUP(T353,'#材料大全'!A:B,2,FALSE))</f>
        <v>斗师的精铁项链</v>
      </c>
      <c r="V353" s="144">
        <v>1</v>
      </c>
      <c r="W353" s="144">
        <v>1</v>
      </c>
      <c r="X353" s="144">
        <v>100</v>
      </c>
      <c r="Y353" s="155">
        <v>16312</v>
      </c>
      <c r="Z353" s="144" t="str">
        <f>IF(Y353="","",VLOOKUP(Y353,'#材料大全'!A:B,2,FALSE))</f>
        <v>斗师的精铁手镯</v>
      </c>
      <c r="AA353" s="144">
        <v>1</v>
      </c>
      <c r="AB353" s="144">
        <v>1</v>
      </c>
      <c r="AC353" s="144">
        <v>100</v>
      </c>
      <c r="AD353" s="161"/>
      <c r="AE353" s="144" t="str">
        <f>IF(AD353="","",VLOOKUP(AD353,'#材料大全'!A:B,2,FALSE))</f>
        <v/>
      </c>
    </row>
    <row r="354" spans="1:34" s="144" customFormat="1">
      <c r="A354" s="144">
        <v>33625</v>
      </c>
      <c r="B354" s="144" t="s">
        <v>4334</v>
      </c>
      <c r="C354" s="144" t="s">
        <v>1903</v>
      </c>
      <c r="D354" s="144">
        <v>5</v>
      </c>
      <c r="F354" s="144" t="s">
        <v>125</v>
      </c>
      <c r="G354" s="144">
        <v>1</v>
      </c>
      <c r="I354" s="144">
        <v>0</v>
      </c>
      <c r="J354" s="144">
        <v>1</v>
      </c>
      <c r="M354" s="144">
        <f t="shared" si="64"/>
        <v>4</v>
      </c>
      <c r="N354" s="144">
        <f t="shared" si="65"/>
        <v>400</v>
      </c>
      <c r="O354" s="155">
        <v>16313</v>
      </c>
      <c r="P354" s="144" t="str">
        <f>IF(O354="","",VLOOKUP(O354,'#材料大全'!A:B,2,FALSE))</f>
        <v>斗师的熊皮护额</v>
      </c>
      <c r="Q354" s="161">
        <v>1</v>
      </c>
      <c r="R354" s="161">
        <v>1</v>
      </c>
      <c r="S354" s="161">
        <v>100</v>
      </c>
      <c r="T354" s="155">
        <v>16314</v>
      </c>
      <c r="U354" s="144" t="str">
        <f>IF(T354="","",VLOOKUP(T354,'#材料大全'!A:B,2,FALSE))</f>
        <v>斗师的熊皮革甲</v>
      </c>
      <c r="V354" s="144">
        <v>1</v>
      </c>
      <c r="W354" s="144">
        <v>1</v>
      </c>
      <c r="X354" s="144">
        <v>100</v>
      </c>
      <c r="Y354" s="155">
        <v>16315</v>
      </c>
      <c r="Z354" s="144" t="str">
        <f>IF(Y354="","",VLOOKUP(Y354,'#材料大全'!A:B,2,FALSE))</f>
        <v>斗师的熊皮绑腿</v>
      </c>
      <c r="AA354" s="144">
        <v>1</v>
      </c>
      <c r="AB354" s="144">
        <v>1</v>
      </c>
      <c r="AC354" s="144">
        <v>100</v>
      </c>
      <c r="AD354" s="161">
        <v>12103</v>
      </c>
      <c r="AE354" s="144" t="str">
        <f>IF(AD354="","",VLOOKUP(AD354,'#材料大全'!A:B,2,FALSE))</f>
        <v>斗师之弓</v>
      </c>
      <c r="AF354" s="144">
        <v>1</v>
      </c>
      <c r="AG354" s="144">
        <v>1</v>
      </c>
      <c r="AH354" s="144">
        <v>100</v>
      </c>
    </row>
    <row r="355" spans="1:34" s="144" customFormat="1">
      <c r="A355" s="144">
        <v>33626</v>
      </c>
      <c r="B355" s="144" t="s">
        <v>4335</v>
      </c>
      <c r="C355" s="144" t="s">
        <v>1903</v>
      </c>
      <c r="D355" s="144">
        <v>5</v>
      </c>
      <c r="F355" s="144" t="s">
        <v>125</v>
      </c>
      <c r="G355" s="144">
        <v>1</v>
      </c>
      <c r="I355" s="144">
        <v>0</v>
      </c>
      <c r="J355" s="144">
        <v>1</v>
      </c>
      <c r="M355" s="144">
        <f t="shared" si="64"/>
        <v>3</v>
      </c>
      <c r="N355" s="144">
        <f t="shared" si="65"/>
        <v>300</v>
      </c>
      <c r="O355" s="155">
        <v>16316</v>
      </c>
      <c r="P355" s="144" t="str">
        <f>IF(O355="","",VLOOKUP(O355,'#材料大全'!A:B,2,FALSE))</f>
        <v>斗师的熊皮戒指</v>
      </c>
      <c r="Q355" s="161">
        <v>1</v>
      </c>
      <c r="R355" s="161">
        <v>1</v>
      </c>
      <c r="S355" s="161">
        <v>100</v>
      </c>
      <c r="T355" s="155">
        <v>16317</v>
      </c>
      <c r="U355" s="144" t="str">
        <f>IF(T355="","",VLOOKUP(T355,'#材料大全'!A:B,2,FALSE))</f>
        <v>斗师的熊皮项链</v>
      </c>
      <c r="V355" s="144">
        <v>1</v>
      </c>
      <c r="W355" s="144">
        <v>1</v>
      </c>
      <c r="X355" s="144">
        <v>100</v>
      </c>
      <c r="Y355" s="155">
        <v>16318</v>
      </c>
      <c r="Z355" s="144" t="str">
        <f>IF(Y355="","",VLOOKUP(Y355,'#材料大全'!A:B,2,FALSE))</f>
        <v>斗师的熊皮手镯</v>
      </c>
      <c r="AA355" s="144">
        <v>1</v>
      </c>
      <c r="AB355" s="144">
        <v>1</v>
      </c>
      <c r="AC355" s="144">
        <v>100</v>
      </c>
      <c r="AD355" s="161"/>
      <c r="AE355" s="144" t="str">
        <f>IF(AD355="","",VLOOKUP(AD355,'#材料大全'!A:B,2,FALSE))</f>
        <v/>
      </c>
    </row>
    <row r="356" spans="1:34" s="144" customFormat="1">
      <c r="A356" s="144">
        <v>33627</v>
      </c>
      <c r="B356" s="144" t="s">
        <v>4336</v>
      </c>
      <c r="C356" s="144" t="s">
        <v>1903</v>
      </c>
      <c r="D356" s="144">
        <v>5</v>
      </c>
      <c r="F356" s="144" t="s">
        <v>125</v>
      </c>
      <c r="G356" s="144">
        <v>1</v>
      </c>
      <c r="I356" s="144">
        <v>0</v>
      </c>
      <c r="J356" s="144">
        <v>1</v>
      </c>
      <c r="M356" s="144">
        <f t="shared" si="64"/>
        <v>4</v>
      </c>
      <c r="N356" s="144">
        <f t="shared" si="65"/>
        <v>400</v>
      </c>
      <c r="O356" s="155">
        <v>16319</v>
      </c>
      <c r="P356" s="144" t="str">
        <f>IF(O356="","",VLOOKUP(O356,'#材料大全'!A:B,2,FALSE))</f>
        <v>斗师的矽钢面甲</v>
      </c>
      <c r="Q356" s="161">
        <v>1</v>
      </c>
      <c r="R356" s="161">
        <v>1</v>
      </c>
      <c r="S356" s="161">
        <v>100</v>
      </c>
      <c r="T356" s="155">
        <v>16320</v>
      </c>
      <c r="U356" s="144" t="str">
        <f>IF(T356="","",VLOOKUP(T356,'#材料大全'!A:B,2,FALSE))</f>
        <v>斗师的矽钢板甲</v>
      </c>
      <c r="V356" s="144">
        <v>1</v>
      </c>
      <c r="W356" s="144">
        <v>1</v>
      </c>
      <c r="X356" s="144">
        <v>100</v>
      </c>
      <c r="Y356" s="155">
        <v>16321</v>
      </c>
      <c r="Z356" s="144" t="str">
        <f>IF(Y356="","",VLOOKUP(Y356,'#材料大全'!A:B,2,FALSE))</f>
        <v>斗师的矽钢腿甲</v>
      </c>
      <c r="AA356" s="144">
        <v>1</v>
      </c>
      <c r="AB356" s="144">
        <v>1</v>
      </c>
      <c r="AC356" s="144">
        <v>100</v>
      </c>
      <c r="AD356" s="161">
        <v>12104</v>
      </c>
      <c r="AE356" s="144" t="str">
        <f>IF(AD356="","",VLOOKUP(AD356,'#材料大全'!A:B,2,FALSE))</f>
        <v>斗师之盾</v>
      </c>
      <c r="AF356" s="144">
        <v>1</v>
      </c>
      <c r="AG356" s="144">
        <v>1</v>
      </c>
      <c r="AH356" s="144">
        <v>100</v>
      </c>
    </row>
    <row r="357" spans="1:34" s="144" customFormat="1">
      <c r="A357" s="144">
        <v>33628</v>
      </c>
      <c r="B357" s="144" t="s">
        <v>4337</v>
      </c>
      <c r="C357" s="144" t="s">
        <v>1903</v>
      </c>
      <c r="D357" s="144">
        <v>5</v>
      </c>
      <c r="F357" s="144" t="s">
        <v>125</v>
      </c>
      <c r="G357" s="144">
        <v>1</v>
      </c>
      <c r="I357" s="144">
        <v>0</v>
      </c>
      <c r="J357" s="144">
        <v>1</v>
      </c>
      <c r="M357" s="144">
        <f t="shared" si="64"/>
        <v>3</v>
      </c>
      <c r="N357" s="144">
        <f t="shared" si="65"/>
        <v>300</v>
      </c>
      <c r="O357" s="155">
        <v>16322</v>
      </c>
      <c r="P357" s="144" t="str">
        <f>IF(O357="","",VLOOKUP(O357,'#材料大全'!A:B,2,FALSE))</f>
        <v>斗师的矽钢戒指</v>
      </c>
      <c r="Q357" s="161">
        <v>1</v>
      </c>
      <c r="R357" s="161">
        <v>1</v>
      </c>
      <c r="S357" s="161">
        <v>100</v>
      </c>
      <c r="T357" s="155">
        <v>16323</v>
      </c>
      <c r="U357" s="144" t="str">
        <f>IF(T357="","",VLOOKUP(T357,'#材料大全'!A:B,2,FALSE))</f>
        <v>斗师的矽钢项链</v>
      </c>
      <c r="V357" s="144">
        <v>1</v>
      </c>
      <c r="W357" s="144">
        <v>1</v>
      </c>
      <c r="X357" s="144">
        <v>100</v>
      </c>
      <c r="Y357" s="155">
        <v>16324</v>
      </c>
      <c r="Z357" s="144" t="str">
        <f>IF(Y357="","",VLOOKUP(Y357,'#材料大全'!A:B,2,FALSE))</f>
        <v>斗师的矽钢手镯</v>
      </c>
      <c r="AA357" s="144">
        <v>1</v>
      </c>
      <c r="AB357" s="144">
        <v>1</v>
      </c>
      <c r="AC357" s="144">
        <v>100</v>
      </c>
      <c r="AD357" s="161"/>
      <c r="AE357" s="144" t="str">
        <f>IF(AD357="","",VLOOKUP(AD357,'#材料大全'!A:B,2,FALSE))</f>
        <v/>
      </c>
    </row>
    <row r="358" spans="1:34" s="144" customFormat="1">
      <c r="A358" s="144">
        <v>33629</v>
      </c>
      <c r="B358" s="144" t="s">
        <v>4338</v>
      </c>
      <c r="C358" s="144" t="s">
        <v>1903</v>
      </c>
      <c r="D358" s="144">
        <v>5</v>
      </c>
      <c r="F358" s="144" t="s">
        <v>125</v>
      </c>
      <c r="G358" s="144">
        <v>1</v>
      </c>
      <c r="I358" s="144">
        <v>0</v>
      </c>
      <c r="J358" s="144">
        <v>1</v>
      </c>
      <c r="M358" s="144">
        <f t="shared" si="64"/>
        <v>4</v>
      </c>
      <c r="N358" s="144">
        <f t="shared" si="65"/>
        <v>400</v>
      </c>
      <c r="O358" s="155">
        <v>16325</v>
      </c>
      <c r="P358" s="144" t="str">
        <f>IF(O358="","",VLOOKUP(O358,'#材料大全'!A:B,2,FALSE))</f>
        <v>斗师的虎皮护额</v>
      </c>
      <c r="Q358" s="161">
        <v>1</v>
      </c>
      <c r="R358" s="161">
        <v>1</v>
      </c>
      <c r="S358" s="161">
        <v>100</v>
      </c>
      <c r="T358" s="155">
        <v>16326</v>
      </c>
      <c r="U358" s="144" t="str">
        <f>IF(T358="","",VLOOKUP(T358,'#材料大全'!A:B,2,FALSE))</f>
        <v>斗师的虎皮胸甲</v>
      </c>
      <c r="V358" s="144">
        <v>1</v>
      </c>
      <c r="W358" s="144">
        <v>1</v>
      </c>
      <c r="X358" s="144">
        <v>100</v>
      </c>
      <c r="Y358" s="155">
        <v>16327</v>
      </c>
      <c r="Z358" s="144" t="str">
        <f>IF(Y358="","",VLOOKUP(Y358,'#材料大全'!A:B,2,FALSE))</f>
        <v>斗师的虎皮绑腿</v>
      </c>
      <c r="AA358" s="144">
        <v>1</v>
      </c>
      <c r="AB358" s="144">
        <v>1</v>
      </c>
      <c r="AC358" s="144">
        <v>100</v>
      </c>
      <c r="AD358" s="161">
        <v>12105</v>
      </c>
      <c r="AE358" s="144" t="str">
        <f>IF(AD358="","",VLOOKUP(AD358,'#材料大全'!A:B,2,FALSE))</f>
        <v>斗师之匕</v>
      </c>
      <c r="AF358" s="144">
        <v>1</v>
      </c>
      <c r="AG358" s="144">
        <v>1</v>
      </c>
      <c r="AH358" s="144">
        <v>100</v>
      </c>
    </row>
    <row r="359" spans="1:34" s="144" customFormat="1">
      <c r="A359" s="144">
        <v>33630</v>
      </c>
      <c r="B359" s="144" t="s">
        <v>4339</v>
      </c>
      <c r="C359" s="144" t="s">
        <v>1903</v>
      </c>
      <c r="D359" s="144">
        <v>5</v>
      </c>
      <c r="F359" s="144" t="s">
        <v>125</v>
      </c>
      <c r="G359" s="144">
        <v>1</v>
      </c>
      <c r="I359" s="144">
        <v>0</v>
      </c>
      <c r="J359" s="144">
        <v>1</v>
      </c>
      <c r="M359" s="144">
        <f t="shared" si="64"/>
        <v>3</v>
      </c>
      <c r="N359" s="144">
        <f t="shared" si="65"/>
        <v>300</v>
      </c>
      <c r="O359" s="155">
        <v>16328</v>
      </c>
      <c r="P359" s="144" t="str">
        <f>IF(O359="","",VLOOKUP(O359,'#材料大全'!A:B,2,FALSE))</f>
        <v>斗师的虎皮戒指</v>
      </c>
      <c r="Q359" s="161">
        <v>1</v>
      </c>
      <c r="R359" s="161">
        <v>1</v>
      </c>
      <c r="S359" s="161">
        <v>100</v>
      </c>
      <c r="T359" s="155">
        <v>16329</v>
      </c>
      <c r="U359" s="144" t="str">
        <f>IF(T359="","",VLOOKUP(T359,'#材料大全'!A:B,2,FALSE))</f>
        <v>斗师的虎皮项链</v>
      </c>
      <c r="V359" s="144">
        <v>1</v>
      </c>
      <c r="W359" s="144">
        <v>1</v>
      </c>
      <c r="X359" s="144">
        <v>100</v>
      </c>
      <c r="Y359" s="155">
        <v>16330</v>
      </c>
      <c r="Z359" s="144" t="str">
        <f>IF(Y359="","",VLOOKUP(Y359,'#材料大全'!A:B,2,FALSE))</f>
        <v>斗师的虎皮手镯</v>
      </c>
      <c r="AA359" s="144">
        <v>1</v>
      </c>
      <c r="AB359" s="144">
        <v>1</v>
      </c>
      <c r="AC359" s="144">
        <v>100</v>
      </c>
      <c r="AD359" s="161"/>
      <c r="AE359" s="144" t="str">
        <f>IF(AD359="","",VLOOKUP(AD359,'#材料大全'!A:B,2,FALSE))</f>
        <v/>
      </c>
    </row>
    <row r="360" spans="1:34" s="144" customFormat="1">
      <c r="A360" s="144">
        <v>33631</v>
      </c>
      <c r="B360" s="144" t="s">
        <v>4340</v>
      </c>
      <c r="C360" s="144" t="s">
        <v>1903</v>
      </c>
      <c r="D360" s="144">
        <v>5</v>
      </c>
      <c r="F360" s="144" t="s">
        <v>125</v>
      </c>
      <c r="G360" s="144">
        <v>1</v>
      </c>
      <c r="I360" s="144">
        <v>0</v>
      </c>
      <c r="J360" s="144">
        <v>1</v>
      </c>
      <c r="M360" s="144">
        <f t="shared" si="64"/>
        <v>4</v>
      </c>
      <c r="N360" s="144">
        <f t="shared" si="65"/>
        <v>400</v>
      </c>
      <c r="O360" s="155">
        <v>16331</v>
      </c>
      <c r="P360" s="144" t="str">
        <f>IF(O360="","",VLOOKUP(O360,'#材料大全'!A:B,2,FALSE))</f>
        <v>斗师的绸布兜帽</v>
      </c>
      <c r="Q360" s="161">
        <v>1</v>
      </c>
      <c r="R360" s="161">
        <v>1</v>
      </c>
      <c r="S360" s="161">
        <v>100</v>
      </c>
      <c r="T360" s="155">
        <v>16332</v>
      </c>
      <c r="U360" s="144" t="str">
        <f>IF(T360="","",VLOOKUP(T360,'#材料大全'!A:B,2,FALSE))</f>
        <v>斗师的绸布法袍</v>
      </c>
      <c r="V360" s="144">
        <v>1</v>
      </c>
      <c r="W360" s="144">
        <v>1</v>
      </c>
      <c r="X360" s="144">
        <v>100</v>
      </c>
      <c r="Y360" s="155">
        <v>16333</v>
      </c>
      <c r="Z360" s="144" t="str">
        <f>IF(Y360="","",VLOOKUP(Y360,'#材料大全'!A:B,2,FALSE))</f>
        <v>斗师的绸布长靴</v>
      </c>
      <c r="AA360" s="144">
        <v>1</v>
      </c>
      <c r="AB360" s="144">
        <v>1</v>
      </c>
      <c r="AC360" s="144">
        <v>100</v>
      </c>
      <c r="AD360" s="161">
        <v>12106</v>
      </c>
      <c r="AE360" s="144" t="str">
        <f>IF(AD360="","",VLOOKUP(AD360,'#材料大全'!A:B,2,FALSE))</f>
        <v>斗师之杖</v>
      </c>
      <c r="AF360" s="144">
        <v>1</v>
      </c>
      <c r="AG360" s="144">
        <v>1</v>
      </c>
      <c r="AH360" s="144">
        <v>100</v>
      </c>
    </row>
    <row r="361" spans="1:34" s="144" customFormat="1">
      <c r="A361" s="144">
        <v>33632</v>
      </c>
      <c r="B361" s="144" t="s">
        <v>4341</v>
      </c>
      <c r="C361" s="144" t="s">
        <v>1903</v>
      </c>
      <c r="D361" s="144">
        <v>5</v>
      </c>
      <c r="F361" s="144" t="s">
        <v>125</v>
      </c>
      <c r="G361" s="144">
        <v>1</v>
      </c>
      <c r="I361" s="144">
        <v>0</v>
      </c>
      <c r="J361" s="144">
        <v>1</v>
      </c>
      <c r="M361" s="144">
        <f t="shared" si="64"/>
        <v>3</v>
      </c>
      <c r="N361" s="144">
        <f t="shared" si="65"/>
        <v>300</v>
      </c>
      <c r="O361" s="155">
        <v>16334</v>
      </c>
      <c r="P361" s="144" t="str">
        <f>IF(O361="","",VLOOKUP(O361,'#材料大全'!A:B,2,FALSE))</f>
        <v>斗师的绸布戒指</v>
      </c>
      <c r="Q361" s="161">
        <v>1</v>
      </c>
      <c r="R361" s="161">
        <v>1</v>
      </c>
      <c r="S361" s="161">
        <v>100</v>
      </c>
      <c r="T361" s="155">
        <v>16335</v>
      </c>
      <c r="U361" s="144" t="str">
        <f>IF(T361="","",VLOOKUP(T361,'#材料大全'!A:B,2,FALSE))</f>
        <v>斗师的绸布项链</v>
      </c>
      <c r="V361" s="144">
        <v>1</v>
      </c>
      <c r="W361" s="144">
        <v>1</v>
      </c>
      <c r="X361" s="144">
        <v>100</v>
      </c>
      <c r="Y361" s="155">
        <v>16336</v>
      </c>
      <c r="Z361" s="144" t="str">
        <f>IF(Y361="","",VLOOKUP(Y361,'#材料大全'!A:B,2,FALSE))</f>
        <v>斗师的绸布手镯</v>
      </c>
      <c r="AA361" s="144">
        <v>1</v>
      </c>
      <c r="AB361" s="144">
        <v>1</v>
      </c>
      <c r="AC361" s="144">
        <v>100</v>
      </c>
      <c r="AD361" s="161"/>
      <c r="AE361" s="144" t="str">
        <f>IF(AD361="","",VLOOKUP(AD361,'#材料大全'!A:B,2,FALSE))</f>
        <v/>
      </c>
    </row>
    <row r="362" spans="1:34" s="144" customFormat="1">
      <c r="A362" s="144">
        <v>33633</v>
      </c>
      <c r="B362" s="144" t="s">
        <v>4342</v>
      </c>
      <c r="C362" s="144" t="s">
        <v>1903</v>
      </c>
      <c r="D362" s="144">
        <v>5</v>
      </c>
      <c r="F362" s="144" t="s">
        <v>125</v>
      </c>
      <c r="G362" s="144">
        <v>1</v>
      </c>
      <c r="I362" s="144">
        <v>0</v>
      </c>
      <c r="J362" s="144">
        <v>1</v>
      </c>
      <c r="M362" s="144">
        <f t="shared" si="64"/>
        <v>4</v>
      </c>
      <c r="N362" s="144">
        <f t="shared" si="65"/>
        <v>400</v>
      </c>
      <c r="O362" s="155">
        <v>16337</v>
      </c>
      <c r="P362" s="144" t="str">
        <f>IF(O362="","",VLOOKUP(O362,'#材料大全'!A:B,2,FALSE))</f>
        <v>斗师的蚕丝罩帽</v>
      </c>
      <c r="Q362" s="161">
        <v>1</v>
      </c>
      <c r="R362" s="161">
        <v>1</v>
      </c>
      <c r="S362" s="161">
        <v>100</v>
      </c>
      <c r="T362" s="155">
        <v>16338</v>
      </c>
      <c r="U362" s="144" t="str">
        <f>IF(T362="","",VLOOKUP(T362,'#材料大全'!A:B,2,FALSE))</f>
        <v>斗师的蚕丝上衣</v>
      </c>
      <c r="V362" s="144">
        <v>1</v>
      </c>
      <c r="W362" s="144">
        <v>1</v>
      </c>
      <c r="X362" s="144">
        <v>100</v>
      </c>
      <c r="Y362" s="155">
        <v>16339</v>
      </c>
      <c r="Z362" s="144" t="str">
        <f>IF(Y362="","",VLOOKUP(Y362,'#材料大全'!A:B,2,FALSE))</f>
        <v>斗师的蚕丝布鞋</v>
      </c>
      <c r="AA362" s="144">
        <v>1</v>
      </c>
      <c r="AB362" s="144">
        <v>1</v>
      </c>
      <c r="AC362" s="144">
        <v>100</v>
      </c>
      <c r="AD362" s="161">
        <v>12107</v>
      </c>
      <c r="AE362" s="144" t="str">
        <f>IF(AD362="","",VLOOKUP(AD362,'#材料大全'!A:B,2,FALSE))</f>
        <v>斗师之书</v>
      </c>
      <c r="AF362" s="144">
        <v>1</v>
      </c>
      <c r="AG362" s="144">
        <v>1</v>
      </c>
      <c r="AH362" s="144">
        <v>100</v>
      </c>
    </row>
    <row r="363" spans="1:34" s="144" customFormat="1">
      <c r="A363" s="144">
        <v>33634</v>
      </c>
      <c r="B363" s="144" t="s">
        <v>4343</v>
      </c>
      <c r="C363" s="144" t="s">
        <v>1903</v>
      </c>
      <c r="D363" s="144">
        <v>5</v>
      </c>
      <c r="F363" s="144" t="s">
        <v>125</v>
      </c>
      <c r="G363" s="144">
        <v>1</v>
      </c>
      <c r="I363" s="144">
        <v>0</v>
      </c>
      <c r="J363" s="144">
        <v>1</v>
      </c>
      <c r="M363" s="144">
        <f t="shared" si="64"/>
        <v>3</v>
      </c>
      <c r="N363" s="144">
        <f t="shared" si="65"/>
        <v>300</v>
      </c>
      <c r="O363" s="155">
        <v>16340</v>
      </c>
      <c r="P363" s="144" t="str">
        <f>IF(O363="","",VLOOKUP(O363,'#材料大全'!A:B,2,FALSE))</f>
        <v>斗师的蚕丝戒指</v>
      </c>
      <c r="Q363" s="161">
        <v>1</v>
      </c>
      <c r="R363" s="161">
        <v>1</v>
      </c>
      <c r="S363" s="161">
        <v>100</v>
      </c>
      <c r="T363" s="155">
        <v>16341</v>
      </c>
      <c r="U363" s="144" t="str">
        <f>IF(T363="","",VLOOKUP(T363,'#材料大全'!A:B,2,FALSE))</f>
        <v>斗师的蚕丝项链</v>
      </c>
      <c r="V363" s="144">
        <v>1</v>
      </c>
      <c r="W363" s="144">
        <v>1</v>
      </c>
      <c r="X363" s="144">
        <v>100</v>
      </c>
      <c r="Y363" s="155">
        <v>16342</v>
      </c>
      <c r="Z363" s="144" t="str">
        <f>IF(Y363="","",VLOOKUP(Y363,'#材料大全'!A:B,2,FALSE))</f>
        <v>斗师的蚕丝手镯</v>
      </c>
      <c r="AA363" s="144">
        <v>1</v>
      </c>
      <c r="AB363" s="144">
        <v>1</v>
      </c>
      <c r="AC363" s="144">
        <v>100</v>
      </c>
      <c r="AD363" s="161"/>
      <c r="AE363" s="144" t="str">
        <f>IF(AD363="","",VLOOKUP(AD363,'#材料大全'!A:B,2,FALSE))</f>
        <v/>
      </c>
    </row>
    <row r="364" spans="1:34" s="144" customFormat="1">
      <c r="A364" s="146">
        <v>33990</v>
      </c>
      <c r="B364" s="144" t="s">
        <v>1421</v>
      </c>
      <c r="C364" s="144" t="s">
        <v>1879</v>
      </c>
      <c r="D364" s="144">
        <v>5</v>
      </c>
      <c r="F364" s="144" t="s">
        <v>1422</v>
      </c>
      <c r="G364" s="144">
        <v>0</v>
      </c>
      <c r="I364" s="144">
        <v>0</v>
      </c>
      <c r="J364" s="144">
        <v>1</v>
      </c>
      <c r="M364" s="144">
        <f t="shared" ref="M364:M381" si="66">IF(O364="",0,1)+IF(T364="",0,1)+IF(Y364="",0,1)+IF(AD364="",0,1)</f>
        <v>3</v>
      </c>
      <c r="N364" s="144">
        <f t="shared" ref="N364:N381" si="67">SUM(S364+X364+AC364+AH364)</f>
        <v>220</v>
      </c>
      <c r="O364" s="155">
        <v>1002</v>
      </c>
      <c r="P364" s="144" t="str">
        <f>IF(O364="","",VLOOKUP(O364,'#材料大全'!A:B,2,FALSE))</f>
        <v>钻石</v>
      </c>
      <c r="Q364" s="161">
        <v>100</v>
      </c>
      <c r="R364" s="161">
        <v>100</v>
      </c>
      <c r="S364" s="161">
        <v>100</v>
      </c>
      <c r="T364" s="144">
        <v>34004</v>
      </c>
      <c r="U364" s="144" t="str">
        <f>IF(T364="","",VLOOKUP(T364,'#材料大全'!A:B,2,FALSE))</f>
        <v>英雄碎片包</v>
      </c>
      <c r="V364" s="161">
        <v>1</v>
      </c>
      <c r="W364" s="161">
        <v>1</v>
      </c>
      <c r="X364" s="161">
        <v>100</v>
      </c>
      <c r="Y364" s="155">
        <v>1009</v>
      </c>
      <c r="Z364" s="144" t="str">
        <f>IF(Y364="","",VLOOKUP(Y364,'#材料大全'!A:B,2,FALSE))</f>
        <v>召唤石</v>
      </c>
      <c r="AA364" s="161">
        <v>1</v>
      </c>
      <c r="AB364" s="161">
        <v>1</v>
      </c>
      <c r="AC364" s="161">
        <v>20</v>
      </c>
      <c r="AD364" s="161"/>
      <c r="AE364" s="144" t="str">
        <f>IF(AD364="","",VLOOKUP(AD364,'#材料大全'!A:B,2,FALSE))</f>
        <v/>
      </c>
    </row>
    <row r="365" spans="1:34">
      <c r="A365" s="144">
        <v>33999</v>
      </c>
      <c r="B365" s="151" t="s">
        <v>1204</v>
      </c>
      <c r="C365" s="164" t="s">
        <v>1903</v>
      </c>
      <c r="D365" s="144">
        <v>6</v>
      </c>
      <c r="F365" s="144" t="s">
        <v>1205</v>
      </c>
      <c r="G365" s="144">
        <v>0</v>
      </c>
      <c r="I365" s="144">
        <v>0</v>
      </c>
      <c r="J365" s="144">
        <v>100</v>
      </c>
      <c r="M365" s="144">
        <f t="shared" si="66"/>
        <v>2</v>
      </c>
      <c r="N365" s="144">
        <f t="shared" si="67"/>
        <v>200</v>
      </c>
      <c r="O365" s="144">
        <v>33998</v>
      </c>
      <c r="P365" s="144" t="str">
        <f>IF(O365="","",VLOOKUP(O365,'#材料大全'!A:B,2,FALSE))</f>
        <v>测试专用进阶箱1</v>
      </c>
      <c r="Q365" s="144">
        <v>1</v>
      </c>
      <c r="R365" s="144">
        <v>1</v>
      </c>
      <c r="S365" s="144">
        <v>100</v>
      </c>
      <c r="T365" s="144">
        <v>33997</v>
      </c>
      <c r="U365" s="144" t="str">
        <f>IF(T365="","",VLOOKUP(T365,'#材料大全'!A:B,2,FALSE))</f>
        <v>测试专用进阶箱2</v>
      </c>
      <c r="V365" s="144">
        <v>1</v>
      </c>
      <c r="W365" s="144">
        <v>1</v>
      </c>
      <c r="X365" s="144">
        <v>100</v>
      </c>
      <c r="Z365" s="144" t="str">
        <f>IF(Y365="","",VLOOKUP(Y365,'#材料大全'!A:B,2,FALSE))</f>
        <v/>
      </c>
      <c r="AE365" s="144" t="str">
        <f>IF(AD365="","",VLOOKUP(AD365,'#材料大全'!A:B,2,FALSE))</f>
        <v/>
      </c>
    </row>
    <row r="366" spans="1:34">
      <c r="A366" s="144">
        <v>33998</v>
      </c>
      <c r="B366" s="151" t="s">
        <v>1206</v>
      </c>
      <c r="C366" s="164" t="s">
        <v>1903</v>
      </c>
      <c r="D366" s="144">
        <v>6</v>
      </c>
      <c r="F366" s="144" t="s">
        <v>1205</v>
      </c>
      <c r="G366" s="144">
        <v>1</v>
      </c>
      <c r="I366" s="144">
        <v>0</v>
      </c>
      <c r="J366" s="144">
        <v>0</v>
      </c>
      <c r="M366" s="144">
        <f t="shared" si="66"/>
        <v>2</v>
      </c>
      <c r="N366" s="144">
        <f t="shared" si="67"/>
        <v>200</v>
      </c>
      <c r="O366" s="144">
        <v>33001</v>
      </c>
      <c r="P366" s="144" t="str">
        <f>IF(O366="","",VLOOKUP(O366,'#材料大全'!A:B,2,FALSE))</f>
        <v>普通进阶箱</v>
      </c>
      <c r="Q366" s="144">
        <v>1</v>
      </c>
      <c r="R366" s="144">
        <v>1</v>
      </c>
      <c r="S366" s="144">
        <v>100</v>
      </c>
      <c r="T366" s="144">
        <v>33002</v>
      </c>
      <c r="U366" s="144" t="str">
        <f>IF(T366="","",VLOOKUP(T366,'#材料大全'!A:B,2,FALSE))</f>
        <v>优秀进阶箱</v>
      </c>
      <c r="V366" s="144">
        <v>1</v>
      </c>
      <c r="W366" s="144">
        <v>1</v>
      </c>
      <c r="X366" s="144">
        <v>100</v>
      </c>
      <c r="Z366" s="144" t="str">
        <f>IF(Y366="","",VLOOKUP(Y366,'#材料大全'!A:B,2,FALSE))</f>
        <v/>
      </c>
      <c r="AE366" s="144" t="str">
        <f>IF(AD366="","",VLOOKUP(AD366,'#材料大全'!A:B,2,FALSE))</f>
        <v/>
      </c>
    </row>
    <row r="367" spans="1:34">
      <c r="A367" s="144">
        <v>33997</v>
      </c>
      <c r="B367" s="151" t="s">
        <v>1207</v>
      </c>
      <c r="C367" s="164" t="s">
        <v>1903</v>
      </c>
      <c r="D367" s="144">
        <v>6</v>
      </c>
      <c r="F367" s="144" t="s">
        <v>1205</v>
      </c>
      <c r="G367" s="144">
        <v>1</v>
      </c>
      <c r="I367" s="144">
        <v>0</v>
      </c>
      <c r="J367" s="144">
        <v>0</v>
      </c>
      <c r="M367" s="144">
        <f t="shared" si="66"/>
        <v>3</v>
      </c>
      <c r="N367" s="144">
        <f t="shared" si="67"/>
        <v>300</v>
      </c>
      <c r="O367" s="144">
        <v>33003</v>
      </c>
      <c r="P367" s="144" t="str">
        <f>IF(O367="","",VLOOKUP(O367,'#材料大全'!A:B,2,FALSE))</f>
        <v>精良进阶箱</v>
      </c>
      <c r="Q367" s="144">
        <v>1</v>
      </c>
      <c r="R367" s="144">
        <v>1</v>
      </c>
      <c r="S367" s="144">
        <v>100</v>
      </c>
      <c r="T367" s="144">
        <v>33004</v>
      </c>
      <c r="U367" s="144" t="str">
        <f>IF(T367="","",VLOOKUP(T367,'#材料大全'!A:B,2,FALSE))</f>
        <v>史诗进阶箱</v>
      </c>
      <c r="V367" s="144">
        <v>1</v>
      </c>
      <c r="W367" s="144">
        <v>1</v>
      </c>
      <c r="X367" s="144">
        <v>100</v>
      </c>
      <c r="Y367" s="144">
        <v>33005</v>
      </c>
      <c r="Z367" s="144" t="str">
        <f>IF(Y367="","",VLOOKUP(Y367,'#材料大全'!A:B,2,FALSE))</f>
        <v>传说进阶箱</v>
      </c>
      <c r="AA367" s="144">
        <v>1</v>
      </c>
      <c r="AB367" s="144">
        <v>1</v>
      </c>
      <c r="AC367" s="144">
        <v>100</v>
      </c>
      <c r="AE367" s="144" t="str">
        <f>IF(AD367="","",VLOOKUP(AD367,'#材料大全'!A:B,2,FALSE))</f>
        <v/>
      </c>
    </row>
    <row r="368" spans="1:34">
      <c r="A368" s="144">
        <v>34001</v>
      </c>
      <c r="B368" s="149" t="s">
        <v>1262</v>
      </c>
      <c r="C368" s="144" t="s">
        <v>4393</v>
      </c>
      <c r="D368" s="144">
        <v>4</v>
      </c>
      <c r="F368" s="144" t="s">
        <v>1919</v>
      </c>
      <c r="G368" s="144">
        <v>0</v>
      </c>
      <c r="I368" s="144">
        <v>0</v>
      </c>
      <c r="J368" s="144">
        <v>0</v>
      </c>
      <c r="M368" s="144">
        <f t="shared" si="66"/>
        <v>4</v>
      </c>
      <c r="N368" s="144">
        <f t="shared" si="67"/>
        <v>350</v>
      </c>
      <c r="O368" s="144">
        <v>34005</v>
      </c>
      <c r="P368" s="144" t="str">
        <f>IF(O368="","",VLOOKUP(O368,'#材料大全'!A:B,2,FALSE))</f>
        <v>史诗1</v>
      </c>
      <c r="Q368" s="144">
        <v>1</v>
      </c>
      <c r="R368" s="144">
        <v>1</v>
      </c>
      <c r="S368" s="144">
        <v>100</v>
      </c>
      <c r="T368" s="144">
        <v>34006</v>
      </c>
      <c r="U368" s="144" t="str">
        <f>IF(T368="","",VLOOKUP(T368,'#材料大全'!A:B,2,FALSE))</f>
        <v>史诗2</v>
      </c>
      <c r="V368" s="144">
        <v>1</v>
      </c>
      <c r="W368" s="144">
        <v>1</v>
      </c>
      <c r="X368" s="144">
        <v>100</v>
      </c>
      <c r="Y368" s="144">
        <v>34007</v>
      </c>
      <c r="Z368" s="144" t="str">
        <f>IF(Y368="","",VLOOKUP(Y368,'#材料大全'!A:B,2,FALSE))</f>
        <v>史诗3</v>
      </c>
      <c r="AA368" s="144">
        <v>1</v>
      </c>
      <c r="AB368" s="144">
        <v>1</v>
      </c>
      <c r="AC368" s="144">
        <v>100</v>
      </c>
      <c r="AD368" s="144">
        <v>34015</v>
      </c>
      <c r="AE368" s="144" t="str">
        <f>IF(AD368="","",VLOOKUP(AD368,'#材料大全'!A:B,2,FALSE))</f>
        <v>史诗4</v>
      </c>
      <c r="AF368" s="144">
        <v>1</v>
      </c>
      <c r="AG368" s="144">
        <v>1</v>
      </c>
      <c r="AH368" s="144">
        <v>50</v>
      </c>
    </row>
    <row r="369" spans="1:34">
      <c r="A369" s="144">
        <v>34002</v>
      </c>
      <c r="B369" s="150" t="s">
        <v>1267</v>
      </c>
      <c r="C369" s="144" t="s">
        <v>4394</v>
      </c>
      <c r="D369" s="144">
        <v>5</v>
      </c>
      <c r="F369" s="144" t="s">
        <v>1922</v>
      </c>
      <c r="G369" s="144">
        <v>0</v>
      </c>
      <c r="I369" s="144">
        <v>0</v>
      </c>
      <c r="J369" s="144">
        <v>0</v>
      </c>
      <c r="M369" s="144">
        <f t="shared" si="66"/>
        <v>4</v>
      </c>
      <c r="N369" s="144">
        <f t="shared" si="67"/>
        <v>400</v>
      </c>
      <c r="O369" s="144">
        <v>34008</v>
      </c>
      <c r="P369" s="144" t="str">
        <f>IF(O369="","",VLOOKUP(O369,'#材料大全'!A:B,2,FALSE))</f>
        <v>传说1</v>
      </c>
      <c r="Q369" s="144">
        <v>1</v>
      </c>
      <c r="R369" s="144">
        <v>1</v>
      </c>
      <c r="S369" s="144">
        <v>100</v>
      </c>
      <c r="T369" s="144">
        <v>34009</v>
      </c>
      <c r="U369" s="144" t="str">
        <f>IF(T369="","",VLOOKUP(T369,'#材料大全'!A:B,2,FALSE))</f>
        <v>传说2</v>
      </c>
      <c r="V369" s="144">
        <v>1</v>
      </c>
      <c r="W369" s="144">
        <v>1</v>
      </c>
      <c r="X369" s="144">
        <v>100</v>
      </c>
      <c r="Y369" s="144">
        <v>34010</v>
      </c>
      <c r="Z369" s="144" t="str">
        <f>IF(Y369="","",VLOOKUP(Y369,'#材料大全'!A:B,2,FALSE))</f>
        <v>传说3</v>
      </c>
      <c r="AA369" s="144">
        <v>1</v>
      </c>
      <c r="AB369" s="144">
        <v>1</v>
      </c>
      <c r="AC369" s="144">
        <v>100</v>
      </c>
      <c r="AD369" s="144">
        <v>34011</v>
      </c>
      <c r="AE369" s="144" t="str">
        <f>IF(AD369="","",VLOOKUP(AD369,'#材料大全'!A:B,2,FALSE))</f>
        <v>传说4</v>
      </c>
      <c r="AF369" s="144">
        <v>1</v>
      </c>
      <c r="AG369" s="144">
        <v>1</v>
      </c>
      <c r="AH369" s="144">
        <v>100</v>
      </c>
    </row>
    <row r="370" spans="1:34">
      <c r="A370" s="144">
        <v>34003</v>
      </c>
      <c r="B370" s="151" t="s">
        <v>1320</v>
      </c>
      <c r="C370" s="144" t="s">
        <v>1879</v>
      </c>
      <c r="D370" s="144">
        <v>6</v>
      </c>
      <c r="F370" s="144" t="s">
        <v>1924</v>
      </c>
      <c r="G370" s="144">
        <v>0</v>
      </c>
      <c r="I370" s="144">
        <v>0</v>
      </c>
      <c r="J370" s="144">
        <v>0</v>
      </c>
      <c r="M370" s="144">
        <f t="shared" si="66"/>
        <v>3</v>
      </c>
      <c r="N370" s="144">
        <f t="shared" si="67"/>
        <v>300</v>
      </c>
      <c r="O370" s="144">
        <v>34012</v>
      </c>
      <c r="P370" s="144" t="str">
        <f>IF(O370="","",VLOOKUP(O370,'#材料大全'!A:B,2,FALSE))</f>
        <v>红色1</v>
      </c>
      <c r="Q370" s="144">
        <v>1</v>
      </c>
      <c r="R370" s="144">
        <v>1</v>
      </c>
      <c r="S370" s="144">
        <v>100</v>
      </c>
      <c r="T370" s="144">
        <v>34013</v>
      </c>
      <c r="U370" s="144" t="str">
        <f>IF(T370="","",VLOOKUP(T370,'#材料大全'!A:B,2,FALSE))</f>
        <v>红色2</v>
      </c>
      <c r="V370" s="144">
        <v>1</v>
      </c>
      <c r="W370" s="144">
        <v>1</v>
      </c>
      <c r="X370" s="144">
        <v>100</v>
      </c>
      <c r="Y370" s="144">
        <v>34014</v>
      </c>
      <c r="Z370" s="144" t="str">
        <f>IF(Y370="","",VLOOKUP(Y370,'#材料大全'!A:B,2,FALSE))</f>
        <v>红色3</v>
      </c>
      <c r="AA370" s="144">
        <v>1</v>
      </c>
      <c r="AB370" s="144">
        <v>1</v>
      </c>
      <c r="AC370" s="144">
        <v>100</v>
      </c>
      <c r="AE370" s="144" t="str">
        <f>IF(AD370="","",VLOOKUP(AD370,'#材料大全'!A:B,2,FALSE))</f>
        <v/>
      </c>
    </row>
    <row r="371" spans="1:34">
      <c r="A371" s="144">
        <v>34004</v>
      </c>
      <c r="B371" s="143" t="s">
        <v>1194</v>
      </c>
      <c r="C371" s="144" t="s">
        <v>4393</v>
      </c>
      <c r="D371" s="144">
        <v>5</v>
      </c>
      <c r="F371" s="144" t="s">
        <v>238</v>
      </c>
      <c r="G371" s="144">
        <v>0</v>
      </c>
      <c r="I371" s="144">
        <v>0</v>
      </c>
      <c r="J371" s="144">
        <v>0</v>
      </c>
      <c r="M371" s="144">
        <f t="shared" si="66"/>
        <v>4</v>
      </c>
      <c r="N371" s="144">
        <f t="shared" si="67"/>
        <v>240</v>
      </c>
      <c r="O371" s="144">
        <v>34001</v>
      </c>
      <c r="P371" s="144" t="str">
        <f>IF(O371="","",VLOOKUP(O371,'#材料大全'!A:B,2,FALSE))</f>
        <v>史诗英雄碎片包</v>
      </c>
      <c r="Q371" s="144">
        <v>2</v>
      </c>
      <c r="R371" s="144">
        <v>2</v>
      </c>
      <c r="S371" s="144">
        <v>100</v>
      </c>
      <c r="T371" s="144">
        <v>34002</v>
      </c>
      <c r="U371" s="144" t="str">
        <f>IF(T371="","",VLOOKUP(T371,'#材料大全'!A:B,2,FALSE))</f>
        <v>传说英雄碎片包</v>
      </c>
      <c r="V371" s="144">
        <v>1</v>
      </c>
      <c r="W371" s="144">
        <v>1</v>
      </c>
      <c r="X371" s="144">
        <v>100</v>
      </c>
      <c r="Y371" s="144">
        <v>34003</v>
      </c>
      <c r="Z371" s="144" t="str">
        <f>IF(Y371="","",VLOOKUP(Y371,'#材料大全'!A:B,2,FALSE))</f>
        <v>神话英雄碎片包</v>
      </c>
      <c r="AA371" s="144">
        <v>1</v>
      </c>
      <c r="AB371" s="144">
        <v>1</v>
      </c>
      <c r="AC371" s="144">
        <v>10</v>
      </c>
      <c r="AD371" s="144">
        <v>34002</v>
      </c>
      <c r="AE371" s="144" t="str">
        <f>IF(AD371="","",VLOOKUP(AD371,'#材料大全'!A:B,2,FALSE))</f>
        <v>传说英雄碎片包</v>
      </c>
      <c r="AF371" s="144">
        <v>2</v>
      </c>
      <c r="AG371" s="144">
        <v>2</v>
      </c>
      <c r="AH371" s="144">
        <v>30</v>
      </c>
    </row>
    <row r="372" spans="1:34">
      <c r="A372" s="146">
        <v>34005</v>
      </c>
      <c r="B372" s="143" t="s">
        <v>1263</v>
      </c>
      <c r="C372" s="144" t="s">
        <v>1903</v>
      </c>
      <c r="D372" s="144">
        <v>4</v>
      </c>
      <c r="F372" s="144" t="s">
        <v>1919</v>
      </c>
      <c r="G372" s="144">
        <v>1</v>
      </c>
      <c r="I372" s="144">
        <v>0</v>
      </c>
      <c r="J372" s="144">
        <v>0</v>
      </c>
      <c r="M372" s="144">
        <f t="shared" si="66"/>
        <v>4</v>
      </c>
      <c r="N372" s="144">
        <f t="shared" si="67"/>
        <v>400</v>
      </c>
      <c r="O372" s="144">
        <v>21040</v>
      </c>
      <c r="P372" s="144" t="str">
        <f>IF(O372="","",VLOOKUP(O372,'#材料大全'!A:B,2,FALSE))</f>
        <v>兰斯洛特碎片</v>
      </c>
      <c r="Q372" s="144">
        <v>1</v>
      </c>
      <c r="R372" s="144">
        <v>1</v>
      </c>
      <c r="S372" s="144">
        <v>100</v>
      </c>
      <c r="T372" s="144">
        <v>21004</v>
      </c>
      <c r="U372" s="144" t="str">
        <f>IF(T372="","",VLOOKUP(T372,'#材料大全'!A:B,2,FALSE))</f>
        <v>达摩碎片</v>
      </c>
      <c r="V372" s="144">
        <v>1</v>
      </c>
      <c r="W372" s="144">
        <v>1</v>
      </c>
      <c r="X372" s="144">
        <v>100</v>
      </c>
      <c r="Y372" s="144">
        <v>21020</v>
      </c>
      <c r="Z372" s="144" t="str">
        <f>IF(Y372="","",VLOOKUP(Y372,'#材料大全'!A:B,2,FALSE))</f>
        <v>阿瑞斯碎片</v>
      </c>
      <c r="AA372" s="144">
        <v>1</v>
      </c>
      <c r="AB372" s="144">
        <v>1</v>
      </c>
      <c r="AC372" s="144">
        <v>100</v>
      </c>
      <c r="AD372" s="144">
        <v>21023</v>
      </c>
      <c r="AE372" s="144" t="str">
        <f>IF(AD372="","",VLOOKUP(AD372,'#材料大全'!A:B,2,FALSE))</f>
        <v>狄俄尼索斯碎片</v>
      </c>
      <c r="AF372" s="144">
        <v>1</v>
      </c>
      <c r="AG372" s="144">
        <v>1</v>
      </c>
      <c r="AH372" s="144">
        <v>100</v>
      </c>
    </row>
    <row r="373" spans="1:34">
      <c r="A373" s="146">
        <v>34006</v>
      </c>
      <c r="B373" s="143" t="s">
        <v>1264</v>
      </c>
      <c r="C373" s="144" t="s">
        <v>1903</v>
      </c>
      <c r="D373" s="144">
        <v>4</v>
      </c>
      <c r="F373" s="144" t="s">
        <v>1919</v>
      </c>
      <c r="G373" s="144">
        <v>1</v>
      </c>
      <c r="I373" s="144">
        <v>0</v>
      </c>
      <c r="J373" s="144">
        <v>0</v>
      </c>
      <c r="M373" s="144">
        <f t="shared" si="66"/>
        <v>4</v>
      </c>
      <c r="N373" s="144">
        <f t="shared" si="67"/>
        <v>400</v>
      </c>
      <c r="O373" s="144">
        <v>21062</v>
      </c>
      <c r="P373" s="144" t="str">
        <f>IF(O373="","",VLOOKUP(O373,'#材料大全'!A:B,2,FALSE))</f>
        <v>弗兰肯斯坦碎片</v>
      </c>
      <c r="Q373" s="144">
        <v>1</v>
      </c>
      <c r="R373" s="144">
        <v>1</v>
      </c>
      <c r="S373" s="144">
        <v>100</v>
      </c>
      <c r="T373" s="144">
        <v>21014</v>
      </c>
      <c r="U373" s="144" t="str">
        <f>IF(T373="","",VLOOKUP(T373,'#材料大全'!A:B,2,FALSE))</f>
        <v>湿婆碎片</v>
      </c>
      <c r="V373" s="144">
        <v>1</v>
      </c>
      <c r="W373" s="144">
        <v>1</v>
      </c>
      <c r="X373" s="144">
        <v>100</v>
      </c>
      <c r="Y373" s="144">
        <v>21028</v>
      </c>
      <c r="Z373" s="144" t="str">
        <f>IF(Y373="","",VLOOKUP(Y373,'#材料大全'!A:B,2,FALSE))</f>
        <v>乌尔班二世碎片</v>
      </c>
      <c r="AA373" s="144">
        <v>1</v>
      </c>
      <c r="AB373" s="144">
        <v>1</v>
      </c>
      <c r="AC373" s="144">
        <v>100</v>
      </c>
      <c r="AD373" s="144">
        <v>21046</v>
      </c>
      <c r="AE373" s="144" t="str">
        <f>IF(AD373="","",VLOOKUP(AD373,'#材料大全'!A:B,2,FALSE))</f>
        <v>雅典娜碎片</v>
      </c>
      <c r="AF373" s="144">
        <v>1</v>
      </c>
      <c r="AG373" s="144">
        <v>1</v>
      </c>
      <c r="AH373" s="144">
        <v>100</v>
      </c>
    </row>
    <row r="374" spans="1:34">
      <c r="A374" s="146">
        <v>34007</v>
      </c>
      <c r="B374" s="143" t="s">
        <v>1265</v>
      </c>
      <c r="C374" s="144" t="s">
        <v>1903</v>
      </c>
      <c r="D374" s="144">
        <v>4</v>
      </c>
      <c r="F374" s="144" t="s">
        <v>1919</v>
      </c>
      <c r="G374" s="144">
        <v>1</v>
      </c>
      <c r="I374" s="144">
        <v>0</v>
      </c>
      <c r="J374" s="144">
        <v>0</v>
      </c>
      <c r="M374" s="144">
        <f t="shared" si="66"/>
        <v>4</v>
      </c>
      <c r="N374" s="144">
        <f t="shared" si="67"/>
        <v>400</v>
      </c>
      <c r="O374" s="144">
        <v>21009</v>
      </c>
      <c r="P374" s="144" t="str">
        <f>IF(O374="","",VLOOKUP(O374,'#材料大全'!A:B,2,FALSE))</f>
        <v>盖瑞碎片</v>
      </c>
      <c r="Q374" s="144">
        <v>1</v>
      </c>
      <c r="R374" s="144">
        <v>1</v>
      </c>
      <c r="S374" s="144">
        <v>100</v>
      </c>
      <c r="T374" s="144">
        <v>21016</v>
      </c>
      <c r="U374" s="144" t="str">
        <f>IF(T374="","",VLOOKUP(T374,'#材料大全'!A:B,2,FALSE))</f>
        <v>许褚碎片</v>
      </c>
      <c r="V374" s="144">
        <v>1</v>
      </c>
      <c r="W374" s="144">
        <v>1</v>
      </c>
      <c r="X374" s="144">
        <v>100</v>
      </c>
      <c r="Y374" s="144">
        <v>21025</v>
      </c>
      <c r="Z374" s="144" t="str">
        <f>IF(Y374="","",VLOOKUP(Y374,'#材料大全'!A:B,2,FALSE))</f>
        <v>赫菲斯托斯碎片</v>
      </c>
      <c r="AA374" s="144">
        <v>1</v>
      </c>
      <c r="AB374" s="144">
        <v>1</v>
      </c>
      <c r="AC374" s="144">
        <v>100</v>
      </c>
      <c r="AD374" s="144">
        <v>21060</v>
      </c>
      <c r="AE374" s="144" t="str">
        <f>IF(AD374="","",VLOOKUP(AD374,'#材料大全'!A:B,2,FALSE))</f>
        <v>波塞冬碎片</v>
      </c>
      <c r="AF374" s="144">
        <v>1</v>
      </c>
      <c r="AG374" s="144">
        <v>1</v>
      </c>
      <c r="AH374" s="144">
        <v>100</v>
      </c>
    </row>
    <row r="375" spans="1:34">
      <c r="A375" s="146">
        <v>34008</v>
      </c>
      <c r="B375" s="143" t="s">
        <v>1268</v>
      </c>
      <c r="C375" s="144" t="s">
        <v>1903</v>
      </c>
      <c r="D375" s="144">
        <v>4</v>
      </c>
      <c r="F375" s="144" t="s">
        <v>1922</v>
      </c>
      <c r="G375" s="144">
        <v>1</v>
      </c>
      <c r="I375" s="144">
        <v>0</v>
      </c>
      <c r="J375" s="144">
        <v>0</v>
      </c>
      <c r="M375" s="144">
        <f t="shared" si="66"/>
        <v>4</v>
      </c>
      <c r="N375" s="144">
        <f t="shared" si="67"/>
        <v>400</v>
      </c>
      <c r="O375" s="161">
        <v>21001</v>
      </c>
      <c r="P375" s="144" t="str">
        <f>IF(O375="","",VLOOKUP(O375,'#材料大全'!A:B,2,FALSE))</f>
        <v>亚伯碎片</v>
      </c>
      <c r="Q375" s="144">
        <v>1</v>
      </c>
      <c r="R375" s="144">
        <v>1</v>
      </c>
      <c r="S375" s="144">
        <v>100</v>
      </c>
      <c r="T375" s="161">
        <v>21022</v>
      </c>
      <c r="U375" s="144" t="str">
        <f>IF(T375="","",VLOOKUP(T375,'#材料大全'!A:B,2,FALSE))</f>
        <v>马可·波罗碎片</v>
      </c>
      <c r="V375" s="144">
        <v>1</v>
      </c>
      <c r="W375" s="144">
        <v>1</v>
      </c>
      <c r="X375" s="144">
        <v>100</v>
      </c>
      <c r="Y375" s="161">
        <v>21003</v>
      </c>
      <c r="Z375" s="144" t="str">
        <f>IF(Y375="","",VLOOKUP(Y375,'#材料大全'!A:B,2,FALSE))</f>
        <v>美杜莎碎片</v>
      </c>
      <c r="AA375" s="144">
        <v>1</v>
      </c>
      <c r="AB375" s="144">
        <v>1</v>
      </c>
      <c r="AC375" s="144">
        <v>100</v>
      </c>
      <c r="AD375" s="161">
        <v>21048</v>
      </c>
      <c r="AE375" s="144" t="str">
        <f>IF(AD375="","",VLOOKUP(AD375,'#材料大全'!A:B,2,FALSE))</f>
        <v>洛基碎片</v>
      </c>
      <c r="AF375" s="144">
        <v>1</v>
      </c>
      <c r="AG375" s="144">
        <v>1</v>
      </c>
      <c r="AH375" s="144">
        <v>100</v>
      </c>
    </row>
    <row r="376" spans="1:34">
      <c r="A376" s="146">
        <v>34009</v>
      </c>
      <c r="B376" s="143" t="s">
        <v>1269</v>
      </c>
      <c r="C376" s="144" t="s">
        <v>1903</v>
      </c>
      <c r="D376" s="144">
        <v>4</v>
      </c>
      <c r="F376" s="144" t="s">
        <v>1922</v>
      </c>
      <c r="G376" s="144">
        <v>1</v>
      </c>
      <c r="I376" s="144">
        <v>0</v>
      </c>
      <c r="J376" s="144">
        <v>0</v>
      </c>
      <c r="M376" s="144">
        <f t="shared" si="66"/>
        <v>4</v>
      </c>
      <c r="N376" s="144">
        <f t="shared" si="67"/>
        <v>400</v>
      </c>
      <c r="O376" s="161">
        <v>21045</v>
      </c>
      <c r="P376" s="144" t="str">
        <f>IF(O376="","",VLOOKUP(O376,'#材料大全'!A:B,2,FALSE))</f>
        <v>爱德华蒂奇碎片</v>
      </c>
      <c r="Q376" s="144">
        <v>1</v>
      </c>
      <c r="R376" s="144">
        <v>1</v>
      </c>
      <c r="S376" s="144">
        <v>100</v>
      </c>
      <c r="T376" s="161">
        <v>21017</v>
      </c>
      <c r="U376" s="144" t="str">
        <f>IF(T376="","",VLOOKUP(T376,'#材料大全'!A:B,2,FALSE))</f>
        <v>典韦碎片</v>
      </c>
      <c r="V376" s="144">
        <v>1</v>
      </c>
      <c r="W376" s="144">
        <v>1</v>
      </c>
      <c r="X376" s="144">
        <v>100</v>
      </c>
      <c r="Y376" s="161">
        <v>21007</v>
      </c>
      <c r="Z376" s="144" t="str">
        <f>IF(Y376="","",VLOOKUP(Y376,'#材料大全'!A:B,2,FALSE))</f>
        <v>开膛手杰克碎片</v>
      </c>
      <c r="AA376" s="144">
        <v>1</v>
      </c>
      <c r="AB376" s="144">
        <v>1</v>
      </c>
      <c r="AC376" s="144">
        <v>100</v>
      </c>
      <c r="AD376" s="161">
        <v>21050</v>
      </c>
      <c r="AE376" s="144" t="str">
        <f>IF(AD376="","",VLOOKUP(AD376,'#材料大全'!A:B,2,FALSE))</f>
        <v>所罗门碎片</v>
      </c>
      <c r="AF376" s="144">
        <v>1</v>
      </c>
      <c r="AG376" s="144">
        <v>1</v>
      </c>
      <c r="AH376" s="144">
        <v>100</v>
      </c>
    </row>
    <row r="377" spans="1:34">
      <c r="A377" s="146">
        <v>34010</v>
      </c>
      <c r="B377" s="143" t="s">
        <v>1270</v>
      </c>
      <c r="C377" s="144" t="s">
        <v>1903</v>
      </c>
      <c r="D377" s="144">
        <v>4</v>
      </c>
      <c r="F377" s="144" t="s">
        <v>1922</v>
      </c>
      <c r="G377" s="144">
        <v>1</v>
      </c>
      <c r="I377" s="144">
        <v>0</v>
      </c>
      <c r="J377" s="144">
        <v>0</v>
      </c>
      <c r="M377" s="144">
        <f t="shared" si="66"/>
        <v>4</v>
      </c>
      <c r="N377" s="144">
        <f t="shared" si="67"/>
        <v>400</v>
      </c>
      <c r="O377" s="161">
        <v>21010</v>
      </c>
      <c r="P377" s="144" t="str">
        <f>IF(O377="","",VLOOKUP(O377,'#材料大全'!A:B,2,FALSE))</f>
        <v>孙悟空碎片</v>
      </c>
      <c r="Q377" s="144">
        <v>1</v>
      </c>
      <c r="R377" s="144">
        <v>1</v>
      </c>
      <c r="S377" s="144">
        <v>100</v>
      </c>
      <c r="T377" s="161">
        <v>21033</v>
      </c>
      <c r="U377" s="144" t="str">
        <f>IF(T377="","",VLOOKUP(T377,'#材料大全'!A:B,2,FALSE))</f>
        <v>秦琼碎片</v>
      </c>
      <c r="V377" s="144">
        <v>1</v>
      </c>
      <c r="W377" s="144">
        <v>1</v>
      </c>
      <c r="X377" s="144">
        <v>100</v>
      </c>
      <c r="Y377" s="161">
        <v>21019</v>
      </c>
      <c r="Z377" s="144" t="str">
        <f>IF(Y377="","",VLOOKUP(Y377,'#材料大全'!A:B,2,FALSE))</f>
        <v>聂隐娘碎片</v>
      </c>
      <c r="AA377" s="144">
        <v>1</v>
      </c>
      <c r="AB377" s="144">
        <v>1</v>
      </c>
      <c r="AC377" s="144">
        <v>100</v>
      </c>
      <c r="AD377" s="161">
        <v>21053</v>
      </c>
      <c r="AE377" s="144" t="str">
        <f>IF(AD377="","",VLOOKUP(AD377,'#材料大全'!A:B,2,FALSE))</f>
        <v>米迦勒碎片</v>
      </c>
      <c r="AF377" s="144">
        <v>1</v>
      </c>
      <c r="AG377" s="144">
        <v>1</v>
      </c>
      <c r="AH377" s="144">
        <v>100</v>
      </c>
    </row>
    <row r="378" spans="1:34">
      <c r="A378" s="146">
        <v>34011</v>
      </c>
      <c r="B378" s="143" t="s">
        <v>1271</v>
      </c>
      <c r="C378" s="144" t="s">
        <v>1903</v>
      </c>
      <c r="D378" s="144">
        <v>4</v>
      </c>
      <c r="F378" s="144" t="s">
        <v>1922</v>
      </c>
      <c r="G378" s="144">
        <v>1</v>
      </c>
      <c r="I378" s="144">
        <v>0</v>
      </c>
      <c r="J378" s="144">
        <v>0</v>
      </c>
      <c r="M378" s="144">
        <f t="shared" si="66"/>
        <v>4</v>
      </c>
      <c r="N378" s="144">
        <f t="shared" si="67"/>
        <v>400</v>
      </c>
      <c r="O378" s="161">
        <v>21054</v>
      </c>
      <c r="P378" s="144" t="str">
        <f>IF(O378="","",VLOOKUP(O378,'#材料大全'!A:B,2,FALSE))</f>
        <v>关羽碎片</v>
      </c>
      <c r="Q378" s="144">
        <v>1</v>
      </c>
      <c r="R378" s="144">
        <v>1</v>
      </c>
      <c r="S378" s="144">
        <v>100</v>
      </c>
      <c r="T378" s="161">
        <v>21057</v>
      </c>
      <c r="U378" s="144" t="str">
        <f>IF(T378="","",VLOOKUP(T378,'#材料大全'!A:B,2,FALSE))</f>
        <v>佐罗碎片</v>
      </c>
      <c r="V378" s="144">
        <v>1</v>
      </c>
      <c r="W378" s="144">
        <v>1</v>
      </c>
      <c r="X378" s="144">
        <v>100</v>
      </c>
      <c r="Y378" s="161">
        <v>21029</v>
      </c>
      <c r="Z378" s="144" t="str">
        <f>IF(Y378="","",VLOOKUP(Y378,'#材料大全'!A:B,2,FALSE))</f>
        <v>风魔小太郎碎片</v>
      </c>
      <c r="AA378" s="144">
        <v>1</v>
      </c>
      <c r="AB378" s="144">
        <v>1</v>
      </c>
      <c r="AC378" s="144">
        <v>100</v>
      </c>
      <c r="AD378" s="192">
        <v>21052</v>
      </c>
      <c r="AE378" s="144" t="str">
        <f>IF(AD378="","",VLOOKUP(AD378,'#材料大全'!A:B,2,FALSE))</f>
        <v>加百列碎片</v>
      </c>
      <c r="AF378" s="144">
        <v>1</v>
      </c>
      <c r="AG378" s="144">
        <v>1</v>
      </c>
      <c r="AH378" s="144">
        <v>100</v>
      </c>
    </row>
    <row r="379" spans="1:34">
      <c r="A379" s="146">
        <v>34012</v>
      </c>
      <c r="B379" s="143" t="s">
        <v>1191</v>
      </c>
      <c r="C379" s="144" t="s">
        <v>1903</v>
      </c>
      <c r="D379" s="144">
        <v>5</v>
      </c>
      <c r="F379" s="144" t="s">
        <v>1924</v>
      </c>
      <c r="G379" s="144">
        <v>1</v>
      </c>
      <c r="I379" s="144">
        <v>0</v>
      </c>
      <c r="J379" s="144">
        <v>0</v>
      </c>
      <c r="M379" s="144">
        <f t="shared" si="66"/>
        <v>3</v>
      </c>
      <c r="N379" s="144">
        <f t="shared" si="67"/>
        <v>300</v>
      </c>
      <c r="O379" s="161">
        <v>21012</v>
      </c>
      <c r="P379" s="144" t="str">
        <f>IF(O379="","",VLOOKUP(O379,'#材料大全'!A:B,2,FALSE))</f>
        <v>凯撒大帝碎片</v>
      </c>
      <c r="Q379" s="144">
        <v>1</v>
      </c>
      <c r="R379" s="144">
        <v>1</v>
      </c>
      <c r="S379" s="144">
        <v>100</v>
      </c>
      <c r="T379" s="161">
        <v>21006</v>
      </c>
      <c r="U379" s="144" t="str">
        <f>IF(T379="","",VLOOKUP(T379,'#材料大全'!A:B,2,FALSE))</f>
        <v>阿尔忒弥斯碎片</v>
      </c>
      <c r="V379" s="144">
        <v>1</v>
      </c>
      <c r="W379" s="144">
        <v>1</v>
      </c>
      <c r="X379" s="144">
        <v>100</v>
      </c>
      <c r="Y379" s="161"/>
      <c r="AD379" s="144">
        <v>21037</v>
      </c>
      <c r="AE379" s="144" t="str">
        <f>IF(AD379="","",VLOOKUP(AD379,'#材料大全'!A:B,2,FALSE))</f>
        <v>天照大神碎片</v>
      </c>
      <c r="AF379" s="144">
        <v>1</v>
      </c>
      <c r="AG379" s="144">
        <v>1</v>
      </c>
      <c r="AH379" s="144">
        <v>100</v>
      </c>
    </row>
    <row r="380" spans="1:34">
      <c r="A380" s="146">
        <v>34013</v>
      </c>
      <c r="B380" s="143" t="s">
        <v>1192</v>
      </c>
      <c r="C380" s="144" t="s">
        <v>1903</v>
      </c>
      <c r="D380" s="144">
        <v>5</v>
      </c>
      <c r="F380" s="144" t="s">
        <v>1924</v>
      </c>
      <c r="G380" s="144">
        <v>1</v>
      </c>
      <c r="I380" s="144">
        <v>0</v>
      </c>
      <c r="J380" s="144">
        <v>0</v>
      </c>
      <c r="M380" s="144">
        <f t="shared" si="66"/>
        <v>2</v>
      </c>
      <c r="N380" s="144">
        <f t="shared" si="67"/>
        <v>200</v>
      </c>
      <c r="O380" s="161">
        <v>21032</v>
      </c>
      <c r="P380" s="144" t="str">
        <f>IF(O380="","",VLOOKUP(O380,'#材料大全'!A:B,2,FALSE))</f>
        <v>丰臣秀吉碎片</v>
      </c>
      <c r="Q380" s="144">
        <v>1</v>
      </c>
      <c r="R380" s="144">
        <v>1</v>
      </c>
      <c r="S380" s="144">
        <v>100</v>
      </c>
      <c r="T380" s="161"/>
      <c r="Y380" s="161">
        <v>21011</v>
      </c>
      <c r="Z380" s="144" t="str">
        <f>IF(Y380="","",VLOOKUP(Y380,'#材料大全'!A:B,2,FALSE))</f>
        <v>范海辛碎片</v>
      </c>
      <c r="AA380" s="144">
        <v>1</v>
      </c>
      <c r="AB380" s="144">
        <v>1</v>
      </c>
      <c r="AC380" s="144">
        <v>100</v>
      </c>
    </row>
    <row r="381" spans="1:34">
      <c r="A381" s="146">
        <v>34014</v>
      </c>
      <c r="B381" s="143" t="s">
        <v>1193</v>
      </c>
      <c r="C381" s="144" t="s">
        <v>1903</v>
      </c>
      <c r="D381" s="144">
        <v>5</v>
      </c>
      <c r="F381" s="144" t="s">
        <v>1924</v>
      </c>
      <c r="G381" s="144">
        <v>1</v>
      </c>
      <c r="I381" s="144">
        <v>0</v>
      </c>
      <c r="J381" s="144">
        <v>0</v>
      </c>
      <c r="M381" s="144">
        <f t="shared" si="66"/>
        <v>4</v>
      </c>
      <c r="N381" s="144">
        <f t="shared" si="67"/>
        <v>400</v>
      </c>
      <c r="O381" s="161">
        <v>21055</v>
      </c>
      <c r="P381" s="144" t="str">
        <f>IF(O381="","",VLOOKUP(O381,'#材料大全'!A:B,2,FALSE))</f>
        <v>吕布碎片</v>
      </c>
      <c r="Q381" s="144">
        <v>1</v>
      </c>
      <c r="R381" s="144">
        <v>1</v>
      </c>
      <c r="S381" s="144">
        <v>100</v>
      </c>
      <c r="T381" s="161">
        <v>21030</v>
      </c>
      <c r="U381" s="144" t="str">
        <f>IF(T381="","",VLOOKUP(T381,'#材料大全'!A:B,2,FALSE))</f>
        <v>服部半藏碎片</v>
      </c>
      <c r="V381" s="144">
        <v>1</v>
      </c>
      <c r="W381" s="144">
        <v>1</v>
      </c>
      <c r="X381" s="144">
        <v>100</v>
      </c>
      <c r="Y381" s="144">
        <v>21005</v>
      </c>
      <c r="Z381" s="144" t="str">
        <f>IF(Y381="","",VLOOKUP(Y381,'#材料大全'!A:B,2,FALSE))</f>
        <v>塔纳托斯碎片</v>
      </c>
      <c r="AA381" s="144">
        <v>1</v>
      </c>
      <c r="AB381" s="144">
        <v>1</v>
      </c>
      <c r="AC381" s="144">
        <v>100</v>
      </c>
      <c r="AD381" s="192">
        <v>21051</v>
      </c>
      <c r="AE381" s="144" t="str">
        <f>IF(AD381="","",VLOOKUP(AD381,'#材料大全'!A:B,2,FALSE))</f>
        <v>路西法碎片</v>
      </c>
      <c r="AF381" s="192">
        <v>1</v>
      </c>
      <c r="AG381" s="192">
        <v>1</v>
      </c>
      <c r="AH381" s="192">
        <v>100</v>
      </c>
    </row>
    <row r="382" spans="1:34">
      <c r="A382" s="146">
        <v>34015</v>
      </c>
      <c r="B382" s="143" t="s">
        <v>4528</v>
      </c>
      <c r="C382" s="144" t="s">
        <v>1903</v>
      </c>
      <c r="D382" s="144">
        <v>4</v>
      </c>
      <c r="F382" s="144" t="s">
        <v>1919</v>
      </c>
      <c r="G382" s="144">
        <v>1</v>
      </c>
      <c r="I382" s="144">
        <v>0</v>
      </c>
      <c r="J382" s="144">
        <v>0</v>
      </c>
      <c r="M382" s="144">
        <f t="shared" ref="M382:M383" si="68">IF(O382="",0,1)+IF(T382="",0,1)+IF(Y382="",0,1)+IF(AD382="",0,1)</f>
        <v>2</v>
      </c>
      <c r="N382" s="144">
        <f t="shared" ref="N382:N383" si="69">SUM(S382+X382+AC382+AH382)</f>
        <v>200</v>
      </c>
      <c r="O382" s="161">
        <v>21027</v>
      </c>
      <c r="P382" s="144" t="str">
        <f>IF(O382="","",VLOOKUP(O382,'#材料大全'!A:B,2,FALSE))</f>
        <v>麦哲伦碎片</v>
      </c>
      <c r="Q382" s="144">
        <v>1</v>
      </c>
      <c r="R382" s="144">
        <v>1</v>
      </c>
      <c r="S382" s="144">
        <v>100</v>
      </c>
      <c r="T382" s="192">
        <v>21002</v>
      </c>
      <c r="U382" s="144" t="str">
        <f>IF(T382="","",VLOOKUP(T382,'#材料大全'!A:B,2,FALSE))</f>
        <v>该隐碎片</v>
      </c>
      <c r="V382" s="144">
        <v>1</v>
      </c>
      <c r="W382" s="144">
        <v>1</v>
      </c>
      <c r="X382" s="144">
        <v>100</v>
      </c>
    </row>
    <row r="383" spans="1:34" s="224" customFormat="1">
      <c r="A383" s="225">
        <v>34021</v>
      </c>
      <c r="B383" s="225" t="s">
        <v>7183</v>
      </c>
      <c r="C383" s="144" t="s">
        <v>1903</v>
      </c>
      <c r="D383" s="224">
        <v>6</v>
      </c>
      <c r="F383" s="144" t="s">
        <v>1924</v>
      </c>
      <c r="G383" s="224">
        <v>1</v>
      </c>
      <c r="I383" s="144">
        <v>0</v>
      </c>
      <c r="J383" s="144">
        <v>0</v>
      </c>
      <c r="M383" s="144">
        <f t="shared" si="68"/>
        <v>2</v>
      </c>
      <c r="N383" s="144">
        <f t="shared" si="69"/>
        <v>200</v>
      </c>
      <c r="O383" s="161">
        <v>21103</v>
      </c>
      <c r="P383" s="144" t="str">
        <f>IF(O383="","",VLOOKUP(O383,'#材料大全'!A:B,2,FALSE))</f>
        <v>尤瑞艾莉碎片</v>
      </c>
      <c r="Q383" s="144">
        <v>1</v>
      </c>
      <c r="R383" s="144">
        <v>1</v>
      </c>
      <c r="S383" s="144">
        <v>100</v>
      </c>
      <c r="T383" s="161">
        <v>21104</v>
      </c>
      <c r="U383" s="144" t="str">
        <f>IF(T383="","",VLOOKUP(T383,'#材料大全'!A:B,2,FALSE))</f>
        <v>理查一世碎片</v>
      </c>
      <c r="V383" s="144">
        <v>1</v>
      </c>
      <c r="W383" s="144">
        <v>1</v>
      </c>
      <c r="X383" s="144">
        <v>100</v>
      </c>
    </row>
    <row r="384" spans="1:34" s="144" customFormat="1">
      <c r="A384" s="192">
        <v>34022</v>
      </c>
      <c r="B384" s="192" t="s">
        <v>7184</v>
      </c>
      <c r="C384" s="144" t="s">
        <v>1903</v>
      </c>
      <c r="D384" s="192">
        <v>6</v>
      </c>
      <c r="F384" s="144" t="s">
        <v>1924</v>
      </c>
      <c r="G384" s="192">
        <v>1</v>
      </c>
      <c r="I384" s="144">
        <v>0</v>
      </c>
      <c r="J384" s="144">
        <v>0</v>
      </c>
      <c r="M384" s="144">
        <f t="shared" ref="M384:M385" si="70">IF(O384="",0,1)+IF(T384="",0,1)+IF(Y384="",0,1)+IF(AD384="",0,1)</f>
        <v>2</v>
      </c>
      <c r="N384" s="144">
        <f t="shared" ref="N384:N385" si="71">SUM(S384+X384+AC384+AH384)</f>
        <v>200</v>
      </c>
      <c r="O384" s="161">
        <v>21101</v>
      </c>
      <c r="P384" s="144" t="str">
        <f>IF(O384="","",VLOOKUP(O384,'#材料大全'!A:B,2,FALSE))</f>
        <v>诸葛孔明碎片</v>
      </c>
      <c r="Q384" s="144">
        <v>1</v>
      </c>
      <c r="R384" s="144">
        <v>1</v>
      </c>
      <c r="S384" s="144">
        <v>100</v>
      </c>
      <c r="T384" s="161">
        <v>21102</v>
      </c>
      <c r="U384" s="144" t="str">
        <f>IF(T384="","",VLOOKUP(T384,'#材料大全'!A:B,2,FALSE))</f>
        <v>神关羽碎片</v>
      </c>
      <c r="V384" s="144">
        <v>1</v>
      </c>
      <c r="W384" s="144">
        <v>1</v>
      </c>
      <c r="X384" s="144">
        <v>100</v>
      </c>
    </row>
    <row r="385" spans="1:34" s="144" customFormat="1">
      <c r="A385" s="225">
        <v>34023</v>
      </c>
      <c r="B385" s="192" t="s">
        <v>7186</v>
      </c>
      <c r="C385" s="144" t="s">
        <v>7185</v>
      </c>
      <c r="D385" s="192">
        <v>6</v>
      </c>
      <c r="F385" s="192" t="s">
        <v>7187</v>
      </c>
      <c r="G385" s="192">
        <v>1</v>
      </c>
      <c r="I385" s="144">
        <v>0</v>
      </c>
      <c r="J385" s="144">
        <v>0</v>
      </c>
      <c r="M385" s="144">
        <f t="shared" si="70"/>
        <v>2</v>
      </c>
      <c r="N385" s="144">
        <f t="shared" si="71"/>
        <v>100</v>
      </c>
      <c r="O385" s="161">
        <v>28003</v>
      </c>
      <c r="P385" s="144" t="str">
        <f>IF(O385="","",VLOOKUP(O385,'#材料大全'!A:B,2,FALSE))</f>
        <v>红色钥匙</v>
      </c>
      <c r="Q385" s="144">
        <v>1</v>
      </c>
      <c r="R385" s="144">
        <v>1</v>
      </c>
      <c r="S385" s="144">
        <v>25</v>
      </c>
      <c r="T385" s="161">
        <v>1001</v>
      </c>
      <c r="U385" s="144" t="str">
        <f>IF(T385="","",VLOOKUP(T385,'#材料大全'!A:B,2,FALSE))</f>
        <v>金币</v>
      </c>
      <c r="V385" s="144">
        <v>99</v>
      </c>
      <c r="W385" s="144">
        <v>999</v>
      </c>
      <c r="X385" s="144">
        <v>75</v>
      </c>
    </row>
    <row r="386" spans="1:34" s="144" customFormat="1">
      <c r="A386" s="144">
        <v>34091</v>
      </c>
      <c r="B386" s="165" t="s">
        <v>1930</v>
      </c>
      <c r="C386" s="144" t="s">
        <v>4393</v>
      </c>
      <c r="D386" s="144">
        <v>4</v>
      </c>
      <c r="F386" s="144" t="s">
        <v>1933</v>
      </c>
      <c r="G386" s="144">
        <v>0</v>
      </c>
      <c r="I386" s="144">
        <v>0</v>
      </c>
      <c r="J386" s="144">
        <v>2</v>
      </c>
      <c r="O386" s="161"/>
      <c r="P386" s="144" t="str">
        <f>IF(O386="","",VLOOKUP(O386,'#材料大全'!A:B,2,FALSE))</f>
        <v/>
      </c>
      <c r="T386" s="161"/>
      <c r="U386" s="144" t="str">
        <f>IF(T386="","",VLOOKUP(T386,'#材料大全'!A:B,2,FALSE))</f>
        <v/>
      </c>
      <c r="Z386" s="144" t="str">
        <f>IF(Y386="","",VLOOKUP(Y386,'#材料大全'!A:B,2,FALSE))</f>
        <v/>
      </c>
      <c r="AE386" s="144" t="str">
        <f>IF(AD386="","",VLOOKUP(AD386,'#材料大全'!A:B,2,FALSE))</f>
        <v/>
      </c>
    </row>
    <row r="387" spans="1:34" s="144" customFormat="1">
      <c r="A387" s="144">
        <v>34092</v>
      </c>
      <c r="B387" s="166" t="s">
        <v>1931</v>
      </c>
      <c r="C387" s="144" t="s">
        <v>4395</v>
      </c>
      <c r="D387" s="144">
        <v>5</v>
      </c>
      <c r="F387" s="144" t="s">
        <v>1934</v>
      </c>
      <c r="G387" s="144">
        <v>0</v>
      </c>
      <c r="I387" s="144">
        <v>0</v>
      </c>
      <c r="J387" s="144">
        <v>2</v>
      </c>
      <c r="O387" s="161"/>
      <c r="P387" s="144" t="str">
        <f>IF(O387="","",VLOOKUP(O387,'#材料大全'!A:B,2,FALSE))</f>
        <v/>
      </c>
      <c r="T387" s="161"/>
      <c r="U387" s="144" t="str">
        <f>IF(T387="","",VLOOKUP(T387,'#材料大全'!A:B,2,FALSE))</f>
        <v/>
      </c>
      <c r="Z387" s="144" t="str">
        <f>IF(Y387="","",VLOOKUP(Y387,'#材料大全'!A:B,2,FALSE))</f>
        <v/>
      </c>
      <c r="AE387" s="144" t="str">
        <f>IF(AD387="","",VLOOKUP(AD387,'#材料大全'!A:B,2,FALSE))</f>
        <v/>
      </c>
    </row>
    <row r="388" spans="1:34" s="144" customFormat="1">
      <c r="A388" s="144">
        <v>34093</v>
      </c>
      <c r="B388" s="167" t="s">
        <v>1932</v>
      </c>
      <c r="C388" s="144" t="s">
        <v>1879</v>
      </c>
      <c r="D388" s="144">
        <v>6</v>
      </c>
      <c r="F388" s="144" t="s">
        <v>1935</v>
      </c>
      <c r="G388" s="144">
        <v>0</v>
      </c>
      <c r="I388" s="144">
        <v>0</v>
      </c>
      <c r="J388" s="144">
        <v>2</v>
      </c>
      <c r="O388" s="161"/>
      <c r="P388" s="144" t="str">
        <f>IF(O388="","",VLOOKUP(O388,'#材料大全'!A:B,2,FALSE))</f>
        <v/>
      </c>
      <c r="T388" s="161"/>
      <c r="U388" s="144" t="str">
        <f>IF(T388="","",VLOOKUP(T388,'#材料大全'!A:B,2,FALSE))</f>
        <v/>
      </c>
      <c r="Z388" s="144" t="str">
        <f>IF(Y388="","",VLOOKUP(Y388,'#材料大全'!A:B,2,FALSE))</f>
        <v/>
      </c>
      <c r="AE388" s="144" t="str">
        <f>IF(AD388="","",VLOOKUP(AD388,'#材料大全'!A:B,2,FALSE))</f>
        <v/>
      </c>
    </row>
    <row r="389" spans="1:34" s="144" customFormat="1">
      <c r="A389" s="144">
        <v>34094</v>
      </c>
      <c r="B389" s="166" t="s">
        <v>5858</v>
      </c>
      <c r="C389" s="144" t="s">
        <v>6081</v>
      </c>
      <c r="D389" s="144">
        <v>5</v>
      </c>
      <c r="F389" s="144" t="s">
        <v>5862</v>
      </c>
      <c r="G389" s="144">
        <v>0</v>
      </c>
      <c r="I389" s="144">
        <v>0</v>
      </c>
      <c r="J389" s="144">
        <v>1</v>
      </c>
      <c r="O389" s="161"/>
      <c r="T389" s="161"/>
    </row>
    <row r="390" spans="1:34" s="144" customFormat="1">
      <c r="A390" s="144">
        <v>34095</v>
      </c>
      <c r="B390" s="166" t="s">
        <v>5859</v>
      </c>
      <c r="C390" s="144" t="s">
        <v>6081</v>
      </c>
      <c r="D390" s="144">
        <v>5</v>
      </c>
      <c r="F390" s="144" t="s">
        <v>5863</v>
      </c>
      <c r="G390" s="144">
        <v>0</v>
      </c>
      <c r="I390" s="144">
        <v>0</v>
      </c>
      <c r="J390" s="144">
        <v>1</v>
      </c>
      <c r="O390" s="161"/>
      <c r="T390" s="161"/>
    </row>
    <row r="391" spans="1:34" s="144" customFormat="1">
      <c r="A391" s="144">
        <v>34096</v>
      </c>
      <c r="B391" s="166" t="s">
        <v>5860</v>
      </c>
      <c r="C391" s="144" t="s">
        <v>6081</v>
      </c>
      <c r="D391" s="144">
        <v>5</v>
      </c>
      <c r="F391" s="144" t="s">
        <v>5864</v>
      </c>
      <c r="G391" s="144">
        <v>0</v>
      </c>
      <c r="I391" s="144">
        <v>0</v>
      </c>
      <c r="J391" s="144">
        <v>1</v>
      </c>
      <c r="O391" s="161"/>
      <c r="T391" s="161"/>
    </row>
    <row r="392" spans="1:34" s="144" customFormat="1">
      <c r="A392" s="144">
        <v>34097</v>
      </c>
      <c r="B392" s="166" t="s">
        <v>5861</v>
      </c>
      <c r="C392" s="144" t="s">
        <v>6081</v>
      </c>
      <c r="D392" s="144">
        <v>5</v>
      </c>
      <c r="F392" s="144" t="s">
        <v>5865</v>
      </c>
      <c r="G392" s="144">
        <v>0</v>
      </c>
      <c r="I392" s="144">
        <v>0</v>
      </c>
      <c r="J392" s="144">
        <v>1</v>
      </c>
      <c r="O392" s="161"/>
      <c r="T392" s="161"/>
    </row>
    <row r="393" spans="1:34" s="144" customFormat="1">
      <c r="A393" s="144">
        <v>34098</v>
      </c>
      <c r="B393" s="166" t="s">
        <v>6403</v>
      </c>
      <c r="C393" s="144" t="s">
        <v>6405</v>
      </c>
      <c r="D393" s="144">
        <v>4</v>
      </c>
      <c r="F393" s="144" t="s">
        <v>6406</v>
      </c>
      <c r="G393" s="144">
        <v>0</v>
      </c>
      <c r="I393" s="144">
        <v>0</v>
      </c>
      <c r="J393" s="144">
        <v>10</v>
      </c>
      <c r="O393" s="161"/>
      <c r="T393" s="161"/>
    </row>
    <row r="394" spans="1:34" s="144" customFormat="1">
      <c r="A394" s="144">
        <v>34099</v>
      </c>
      <c r="B394" s="166" t="s">
        <v>6404</v>
      </c>
      <c r="C394" s="144" t="s">
        <v>6099</v>
      </c>
      <c r="D394" s="144">
        <v>5</v>
      </c>
      <c r="F394" s="144" t="s">
        <v>6100</v>
      </c>
      <c r="G394" s="144">
        <v>0</v>
      </c>
      <c r="I394" s="144">
        <v>0</v>
      </c>
      <c r="J394" s="144">
        <v>50</v>
      </c>
      <c r="O394" s="161"/>
      <c r="T394" s="161"/>
    </row>
    <row r="395" spans="1:34">
      <c r="A395" s="160">
        <v>34101</v>
      </c>
      <c r="B395" s="143" t="s">
        <v>1397</v>
      </c>
      <c r="C395" s="144" t="s">
        <v>1903</v>
      </c>
      <c r="D395" s="144">
        <v>5</v>
      </c>
      <c r="F395" s="144" t="s">
        <v>125</v>
      </c>
      <c r="G395" s="144">
        <v>1</v>
      </c>
      <c r="I395" s="144">
        <v>0</v>
      </c>
      <c r="J395" s="144">
        <v>0</v>
      </c>
      <c r="M395" s="144">
        <f>IF(O395="",0,1)+IF(T395="",0,1)+IF(Y395="",0,1)+IF(AD395="",0,1)</f>
        <v>3</v>
      </c>
      <c r="N395" s="144">
        <f>SUM(S395+X395+AC395+AH395)</f>
        <v>10</v>
      </c>
      <c r="O395" s="144">
        <v>34102</v>
      </c>
      <c r="P395" s="144" t="str">
        <f>IF(O395="","",VLOOKUP(O395,'#材料大全'!A:B,2,FALSE))</f>
        <v>深渊碎片A</v>
      </c>
      <c r="Q395" s="144">
        <v>1</v>
      </c>
      <c r="R395" s="144">
        <v>1</v>
      </c>
      <c r="S395" s="161">
        <f t="shared" ref="S395:S408" si="72">IF(O395="","",VLOOKUP(O395,$A:$N,13,FALSE))</f>
        <v>4</v>
      </c>
      <c r="T395" s="144">
        <v>34103</v>
      </c>
      <c r="U395" s="144" t="str">
        <f>IF(T395="","",VLOOKUP(T395,'#材料大全'!A:B,2,FALSE))</f>
        <v>深渊碎片B</v>
      </c>
      <c r="V395" s="144">
        <v>1</v>
      </c>
      <c r="W395" s="144">
        <v>1</v>
      </c>
      <c r="X395" s="161">
        <f t="shared" ref="X395:X408" si="73">IF(T395="","",VLOOKUP(T395,$A:$N,13,FALSE))</f>
        <v>3</v>
      </c>
      <c r="Y395" s="144">
        <v>34104</v>
      </c>
      <c r="Z395" s="144" t="str">
        <f>IF(Y395="","",VLOOKUP(Y395,'#材料大全'!A:B,2,FALSE))</f>
        <v>深渊碎片C</v>
      </c>
      <c r="AA395" s="144">
        <v>1</v>
      </c>
      <c r="AB395" s="144">
        <v>1</v>
      </c>
      <c r="AC395" s="161">
        <f t="shared" ref="AC395:AC408" si="74">IF(Y395="","",VLOOKUP(Y395,$A:$N,13,FALSE))</f>
        <v>3</v>
      </c>
      <c r="AE395" s="144" t="str">
        <f>IF(AD395="","",VLOOKUP(AD395,'#材料大全'!A:B,2,FALSE))</f>
        <v/>
      </c>
      <c r="AH395" s="161"/>
    </row>
    <row r="396" spans="1:34">
      <c r="A396" s="160">
        <v>34102</v>
      </c>
      <c r="B396" s="143" t="s">
        <v>3985</v>
      </c>
      <c r="C396" s="144" t="s">
        <v>1903</v>
      </c>
      <c r="D396" s="144">
        <v>5</v>
      </c>
      <c r="F396" s="144" t="s">
        <v>125</v>
      </c>
      <c r="G396" s="144">
        <v>1</v>
      </c>
      <c r="I396" s="144">
        <v>0</v>
      </c>
      <c r="J396" s="144">
        <v>0</v>
      </c>
      <c r="M396" s="144">
        <f t="shared" ref="M396:M463" si="75">IF(O396="",0,1)+IF(T396="",0,1)+IF(Y396="",0,1)+IF(AD396="",0,1)</f>
        <v>4</v>
      </c>
      <c r="N396" s="144">
        <f>SUM(S396+X396+AC396+AH396)</f>
        <v>15</v>
      </c>
      <c r="O396" s="144">
        <v>34105</v>
      </c>
      <c r="P396" s="144" t="str">
        <f>IF(O396="","",VLOOKUP(O396,'#材料大全'!A:B,2,FALSE))</f>
        <v>深渊碎片1</v>
      </c>
      <c r="Q396" s="144">
        <v>1</v>
      </c>
      <c r="R396" s="144">
        <v>1</v>
      </c>
      <c r="S396" s="161">
        <f t="shared" si="72"/>
        <v>4</v>
      </c>
      <c r="T396" s="144">
        <v>34106</v>
      </c>
      <c r="U396" s="144" t="str">
        <f>IF(T396="","",VLOOKUP(T396,'#材料大全'!A:B,2,FALSE))</f>
        <v>深渊碎片2</v>
      </c>
      <c r="V396" s="144">
        <v>1</v>
      </c>
      <c r="W396" s="144">
        <v>1</v>
      </c>
      <c r="X396" s="161">
        <f t="shared" si="73"/>
        <v>4</v>
      </c>
      <c r="Y396" s="144">
        <v>34107</v>
      </c>
      <c r="Z396" s="144" t="str">
        <f>IF(Y396="","",VLOOKUP(Y396,'#材料大全'!A:B,2,FALSE))</f>
        <v>深渊碎片3</v>
      </c>
      <c r="AA396" s="144">
        <v>1</v>
      </c>
      <c r="AB396" s="144">
        <v>1</v>
      </c>
      <c r="AC396" s="161">
        <f t="shared" si="74"/>
        <v>4</v>
      </c>
      <c r="AD396" s="144">
        <v>34114</v>
      </c>
      <c r="AE396" s="144" t="str">
        <f>IF(AD396="","",VLOOKUP(AD396,'#材料大全'!A:B,2,FALSE))</f>
        <v>深渊碎片10</v>
      </c>
      <c r="AF396" s="144">
        <v>1</v>
      </c>
      <c r="AG396" s="144">
        <v>1</v>
      </c>
      <c r="AH396" s="161">
        <f>IF(AD396="","",VLOOKUP(AD396,$A:$N,13,FALSE))</f>
        <v>3</v>
      </c>
    </row>
    <row r="397" spans="1:34">
      <c r="A397" s="160">
        <v>34103</v>
      </c>
      <c r="B397" s="143" t="s">
        <v>3986</v>
      </c>
      <c r="C397" s="144" t="s">
        <v>1903</v>
      </c>
      <c r="D397" s="144">
        <v>5</v>
      </c>
      <c r="F397" s="144" t="s">
        <v>125</v>
      </c>
      <c r="G397" s="144">
        <v>1</v>
      </c>
      <c r="I397" s="144">
        <v>0</v>
      </c>
      <c r="J397" s="144">
        <v>0</v>
      </c>
      <c r="M397" s="144">
        <f t="shared" si="75"/>
        <v>3</v>
      </c>
      <c r="N397" s="144">
        <f t="shared" ref="N397:N463" si="76">SUM(S397+X397+AC397+AH397)</f>
        <v>12</v>
      </c>
      <c r="O397" s="144">
        <v>34108</v>
      </c>
      <c r="P397" s="144" t="str">
        <f>IF(O397="","",VLOOKUP(O397,'#材料大全'!A:B,2,FALSE))</f>
        <v>深渊碎片4</v>
      </c>
      <c r="Q397" s="144">
        <v>1</v>
      </c>
      <c r="R397" s="144">
        <v>1</v>
      </c>
      <c r="S397" s="161">
        <f t="shared" si="72"/>
        <v>4</v>
      </c>
      <c r="T397" s="144">
        <v>34109</v>
      </c>
      <c r="U397" s="144" t="str">
        <f>IF(T397="","",VLOOKUP(T397,'#材料大全'!A:B,2,FALSE))</f>
        <v>深渊碎片5</v>
      </c>
      <c r="V397" s="144">
        <v>1</v>
      </c>
      <c r="W397" s="144">
        <v>1</v>
      </c>
      <c r="X397" s="161">
        <f t="shared" si="73"/>
        <v>4</v>
      </c>
      <c r="Y397" s="144">
        <v>34110</v>
      </c>
      <c r="Z397" s="144" t="str">
        <f>IF(Y397="","",VLOOKUP(Y397,'#材料大全'!A:B,2,FALSE))</f>
        <v>深渊碎片6</v>
      </c>
      <c r="AA397" s="144">
        <v>1</v>
      </c>
      <c r="AB397" s="144">
        <v>1</v>
      </c>
      <c r="AC397" s="161">
        <f t="shared" si="74"/>
        <v>4</v>
      </c>
      <c r="AE397" s="144" t="str">
        <f>IF(AD397="","",VLOOKUP(AD397,'#材料大全'!A:B,2,FALSE))</f>
        <v/>
      </c>
      <c r="AH397" s="161"/>
    </row>
    <row r="398" spans="1:34">
      <c r="A398" s="160">
        <v>34104</v>
      </c>
      <c r="B398" s="143" t="s">
        <v>3987</v>
      </c>
      <c r="C398" s="144" t="s">
        <v>1903</v>
      </c>
      <c r="D398" s="144">
        <v>5</v>
      </c>
      <c r="F398" s="144" t="s">
        <v>125</v>
      </c>
      <c r="G398" s="144">
        <v>1</v>
      </c>
      <c r="I398" s="144">
        <v>0</v>
      </c>
      <c r="J398" s="144">
        <v>0</v>
      </c>
      <c r="M398" s="144">
        <f t="shared" si="75"/>
        <v>3</v>
      </c>
      <c r="N398" s="144">
        <f t="shared" si="76"/>
        <v>11</v>
      </c>
      <c r="O398" s="144">
        <v>34111</v>
      </c>
      <c r="P398" s="144" t="str">
        <f>IF(O398="","",VLOOKUP(O398,'#材料大全'!A:B,2,FALSE))</f>
        <v>深渊碎片7</v>
      </c>
      <c r="Q398" s="144">
        <v>1</v>
      </c>
      <c r="R398" s="144">
        <v>1</v>
      </c>
      <c r="S398" s="161">
        <f t="shared" si="72"/>
        <v>4</v>
      </c>
      <c r="T398" s="144">
        <v>34112</v>
      </c>
      <c r="U398" s="144" t="str">
        <f>IF(T398="","",VLOOKUP(T398,'#材料大全'!A:B,2,FALSE))</f>
        <v>深渊碎片8</v>
      </c>
      <c r="V398" s="144">
        <v>1</v>
      </c>
      <c r="W398" s="144">
        <v>1</v>
      </c>
      <c r="X398" s="161">
        <f t="shared" si="73"/>
        <v>4</v>
      </c>
      <c r="Y398" s="144">
        <v>34113</v>
      </c>
      <c r="Z398" s="144" t="str">
        <f>IF(Y398="","",VLOOKUP(Y398,'#材料大全'!A:B,2,FALSE))</f>
        <v>深渊碎片9</v>
      </c>
      <c r="AA398" s="144">
        <v>1</v>
      </c>
      <c r="AB398" s="144">
        <v>1</v>
      </c>
      <c r="AC398" s="161">
        <f t="shared" si="74"/>
        <v>3</v>
      </c>
      <c r="AE398" s="144" t="str">
        <f>IF(AD398="","",VLOOKUP(AD398,'#材料大全'!A:B,2,FALSE))</f>
        <v/>
      </c>
      <c r="AH398" s="161"/>
    </row>
    <row r="399" spans="1:34">
      <c r="A399" s="160">
        <v>34105</v>
      </c>
      <c r="B399" s="143" t="s">
        <v>3988</v>
      </c>
      <c r="C399" s="144" t="s">
        <v>1903</v>
      </c>
      <c r="D399" s="144">
        <v>5</v>
      </c>
      <c r="F399" s="144" t="s">
        <v>125</v>
      </c>
      <c r="G399" s="144">
        <v>1</v>
      </c>
      <c r="I399" s="144">
        <v>0</v>
      </c>
      <c r="J399" s="144">
        <v>0</v>
      </c>
      <c r="M399" s="144">
        <f t="shared" si="75"/>
        <v>4</v>
      </c>
      <c r="N399" s="144">
        <f t="shared" si="76"/>
        <v>16</v>
      </c>
      <c r="O399" s="144">
        <v>34201</v>
      </c>
      <c r="P399" s="144" t="str">
        <f>IF(O399="","",VLOOKUP(O399,'#材料大全'!A:B,2,FALSE))</f>
        <v>深渊碎片-武器1</v>
      </c>
      <c r="Q399" s="144">
        <v>1</v>
      </c>
      <c r="R399" s="144">
        <v>1</v>
      </c>
      <c r="S399" s="161">
        <f t="shared" si="72"/>
        <v>4</v>
      </c>
      <c r="T399" s="144">
        <v>34202</v>
      </c>
      <c r="U399" s="144" t="str">
        <f>IF(T399="","",VLOOKUP(T399,'#材料大全'!A:B,2,FALSE))</f>
        <v>深渊碎片-武器2</v>
      </c>
      <c r="V399" s="144">
        <v>1</v>
      </c>
      <c r="W399" s="144">
        <v>1</v>
      </c>
      <c r="X399" s="161">
        <f t="shared" si="73"/>
        <v>4</v>
      </c>
      <c r="Y399" s="144">
        <v>34203</v>
      </c>
      <c r="Z399" s="144" t="str">
        <f>IF(Y399="","",VLOOKUP(Y399,'#材料大全'!A:B,2,FALSE))</f>
        <v>深渊碎片-武器3</v>
      </c>
      <c r="AA399" s="144">
        <v>1</v>
      </c>
      <c r="AB399" s="144">
        <v>1</v>
      </c>
      <c r="AC399" s="161">
        <f t="shared" si="74"/>
        <v>4</v>
      </c>
      <c r="AD399" s="144">
        <v>34204</v>
      </c>
      <c r="AE399" s="144" t="str">
        <f>IF(AD399="","",VLOOKUP(AD399,'#材料大全'!A:B,2,FALSE))</f>
        <v>深渊碎片-武器4</v>
      </c>
      <c r="AF399" s="144">
        <v>1</v>
      </c>
      <c r="AG399" s="144">
        <v>1</v>
      </c>
      <c r="AH399" s="161">
        <f t="shared" ref="AH399:AH406" si="77">IF(AD399="","",VLOOKUP(AD399,$A:$N,13,FALSE))</f>
        <v>4</v>
      </c>
    </row>
    <row r="400" spans="1:34">
      <c r="A400" s="160">
        <v>34106</v>
      </c>
      <c r="B400" s="143" t="s">
        <v>3989</v>
      </c>
      <c r="C400" s="144" t="s">
        <v>1903</v>
      </c>
      <c r="D400" s="144">
        <v>5</v>
      </c>
      <c r="F400" s="144" t="s">
        <v>125</v>
      </c>
      <c r="G400" s="144">
        <v>1</v>
      </c>
      <c r="I400" s="144">
        <v>0</v>
      </c>
      <c r="J400" s="144">
        <v>0</v>
      </c>
      <c r="M400" s="144">
        <f t="shared" si="75"/>
        <v>4</v>
      </c>
      <c r="N400" s="144">
        <f t="shared" si="76"/>
        <v>16</v>
      </c>
      <c r="O400" s="144">
        <v>34205</v>
      </c>
      <c r="P400" s="144" t="str">
        <f>IF(O400="","",VLOOKUP(O400,'#材料大全'!A:B,2,FALSE))</f>
        <v>深渊碎片-武器5</v>
      </c>
      <c r="Q400" s="144">
        <v>1</v>
      </c>
      <c r="R400" s="144">
        <v>1</v>
      </c>
      <c r="S400" s="161">
        <f t="shared" si="72"/>
        <v>4</v>
      </c>
      <c r="T400" s="144">
        <v>34206</v>
      </c>
      <c r="U400" s="144" t="str">
        <f>IF(T400="","",VLOOKUP(T400,'#材料大全'!A:B,2,FALSE))</f>
        <v>深渊碎片-武器6</v>
      </c>
      <c r="V400" s="144">
        <v>1</v>
      </c>
      <c r="W400" s="144">
        <v>1</v>
      </c>
      <c r="X400" s="161">
        <f t="shared" si="73"/>
        <v>4</v>
      </c>
      <c r="Y400" s="144">
        <v>34207</v>
      </c>
      <c r="Z400" s="144" t="str">
        <f>IF(Y400="","",VLOOKUP(Y400,'#材料大全'!A:B,2,FALSE))</f>
        <v>深渊碎片-武器7</v>
      </c>
      <c r="AA400" s="144">
        <v>1</v>
      </c>
      <c r="AB400" s="144">
        <v>1</v>
      </c>
      <c r="AC400" s="161">
        <f t="shared" si="74"/>
        <v>4</v>
      </c>
      <c r="AD400" s="144">
        <v>34208</v>
      </c>
      <c r="AE400" s="144" t="str">
        <f>IF(AD400="","",VLOOKUP(AD400,'#材料大全'!A:B,2,FALSE))</f>
        <v>深渊碎片-武器8</v>
      </c>
      <c r="AF400" s="144">
        <v>1</v>
      </c>
      <c r="AG400" s="144">
        <v>1</v>
      </c>
      <c r="AH400" s="161">
        <f t="shared" si="77"/>
        <v>4</v>
      </c>
    </row>
    <row r="401" spans="1:34">
      <c r="A401" s="160">
        <v>34107</v>
      </c>
      <c r="B401" s="143" t="s">
        <v>3990</v>
      </c>
      <c r="C401" s="144" t="s">
        <v>1903</v>
      </c>
      <c r="D401" s="144">
        <v>5</v>
      </c>
      <c r="F401" s="144" t="s">
        <v>125</v>
      </c>
      <c r="G401" s="144">
        <v>1</v>
      </c>
      <c r="I401" s="144">
        <v>0</v>
      </c>
      <c r="J401" s="144">
        <v>0</v>
      </c>
      <c r="M401" s="144">
        <f t="shared" si="75"/>
        <v>4</v>
      </c>
      <c r="N401" s="144">
        <f t="shared" si="76"/>
        <v>13</v>
      </c>
      <c r="O401" s="144">
        <v>34209</v>
      </c>
      <c r="P401" s="144" t="str">
        <f>IF(O401="","",VLOOKUP(O401,'#材料大全'!A:B,2,FALSE))</f>
        <v>深渊碎片-防具1</v>
      </c>
      <c r="Q401" s="144">
        <v>1</v>
      </c>
      <c r="R401" s="144">
        <v>1</v>
      </c>
      <c r="S401" s="161">
        <f t="shared" si="72"/>
        <v>3</v>
      </c>
      <c r="T401" s="144">
        <v>34210</v>
      </c>
      <c r="U401" s="144" t="str">
        <f>IF(T401="","",VLOOKUP(T401,'#材料大全'!A:B,2,FALSE))</f>
        <v>深渊碎片-防具2</v>
      </c>
      <c r="V401" s="144">
        <v>1</v>
      </c>
      <c r="W401" s="144">
        <v>1</v>
      </c>
      <c r="X401" s="161">
        <f t="shared" si="73"/>
        <v>3</v>
      </c>
      <c r="Y401" s="144">
        <v>34211</v>
      </c>
      <c r="Z401" s="144" t="str">
        <f>IF(Y401="","",VLOOKUP(Y401,'#材料大全'!A:B,2,FALSE))</f>
        <v>深渊碎片-防具3</v>
      </c>
      <c r="AA401" s="144">
        <v>1</v>
      </c>
      <c r="AB401" s="144">
        <v>1</v>
      </c>
      <c r="AC401" s="161">
        <f t="shared" si="74"/>
        <v>3</v>
      </c>
      <c r="AD401" s="144">
        <v>34212</v>
      </c>
      <c r="AE401" s="144" t="str">
        <f>IF(AD401="","",VLOOKUP(AD401,'#材料大全'!A:B,2,FALSE))</f>
        <v>深渊碎片-防具4</v>
      </c>
      <c r="AF401" s="144">
        <v>1</v>
      </c>
      <c r="AG401" s="144">
        <v>1</v>
      </c>
      <c r="AH401" s="161">
        <f t="shared" si="77"/>
        <v>4</v>
      </c>
    </row>
    <row r="402" spans="1:34">
      <c r="A402" s="160">
        <v>34108</v>
      </c>
      <c r="B402" s="143" t="s">
        <v>3991</v>
      </c>
      <c r="C402" s="144" t="s">
        <v>1903</v>
      </c>
      <c r="D402" s="144">
        <v>5</v>
      </c>
      <c r="F402" s="144" t="s">
        <v>125</v>
      </c>
      <c r="G402" s="144">
        <v>1</v>
      </c>
      <c r="I402" s="144">
        <v>0</v>
      </c>
      <c r="J402" s="144">
        <v>0</v>
      </c>
      <c r="M402" s="144">
        <f t="shared" si="75"/>
        <v>4</v>
      </c>
      <c r="N402" s="144">
        <f t="shared" si="76"/>
        <v>16</v>
      </c>
      <c r="O402" s="144">
        <v>34213</v>
      </c>
      <c r="P402" s="144" t="str">
        <f>IF(O402="","",VLOOKUP(O402,'#材料大全'!A:B,2,FALSE))</f>
        <v>深渊碎片-防具5</v>
      </c>
      <c r="Q402" s="144">
        <v>1</v>
      </c>
      <c r="R402" s="144">
        <v>1</v>
      </c>
      <c r="S402" s="161">
        <f t="shared" si="72"/>
        <v>4</v>
      </c>
      <c r="T402" s="144">
        <v>34214</v>
      </c>
      <c r="U402" s="144" t="str">
        <f>IF(T402="","",VLOOKUP(T402,'#材料大全'!A:B,2,FALSE))</f>
        <v>深渊碎片-防具6</v>
      </c>
      <c r="V402" s="144">
        <v>1</v>
      </c>
      <c r="W402" s="144">
        <v>1</v>
      </c>
      <c r="X402" s="161">
        <f t="shared" si="73"/>
        <v>4</v>
      </c>
      <c r="Y402" s="144">
        <v>34215</v>
      </c>
      <c r="Z402" s="144" t="str">
        <f>IF(Y402="","",VLOOKUP(Y402,'#材料大全'!A:B,2,FALSE))</f>
        <v>深渊碎片-防具7</v>
      </c>
      <c r="AA402" s="144">
        <v>1</v>
      </c>
      <c r="AB402" s="144">
        <v>1</v>
      </c>
      <c r="AC402" s="161">
        <f t="shared" si="74"/>
        <v>4</v>
      </c>
      <c r="AD402" s="144">
        <v>34216</v>
      </c>
      <c r="AE402" s="144" t="str">
        <f>IF(AD402="","",VLOOKUP(AD402,'#材料大全'!A:B,2,FALSE))</f>
        <v>深渊碎片-防具8</v>
      </c>
      <c r="AF402" s="144">
        <v>1</v>
      </c>
      <c r="AG402" s="144">
        <v>1</v>
      </c>
      <c r="AH402" s="161">
        <f t="shared" si="77"/>
        <v>4</v>
      </c>
    </row>
    <row r="403" spans="1:34">
      <c r="A403" s="160">
        <v>34109</v>
      </c>
      <c r="B403" s="143" t="s">
        <v>3992</v>
      </c>
      <c r="C403" s="144" t="s">
        <v>1903</v>
      </c>
      <c r="D403" s="144">
        <v>5</v>
      </c>
      <c r="F403" s="144" t="s">
        <v>125</v>
      </c>
      <c r="G403" s="144">
        <v>1</v>
      </c>
      <c r="I403" s="144">
        <v>0</v>
      </c>
      <c r="J403" s="144">
        <v>0</v>
      </c>
      <c r="M403" s="144">
        <f t="shared" si="75"/>
        <v>4</v>
      </c>
      <c r="N403" s="144">
        <f t="shared" si="76"/>
        <v>13</v>
      </c>
      <c r="O403" s="144">
        <v>34217</v>
      </c>
      <c r="P403" s="144" t="str">
        <f>IF(O403="","",VLOOKUP(O403,'#材料大全'!A:B,2,FALSE))</f>
        <v>深渊碎片-防具9</v>
      </c>
      <c r="Q403" s="144">
        <v>1</v>
      </c>
      <c r="R403" s="144">
        <v>1</v>
      </c>
      <c r="S403" s="161">
        <f t="shared" si="72"/>
        <v>3</v>
      </c>
      <c r="T403" s="144">
        <v>34218</v>
      </c>
      <c r="U403" s="144" t="str">
        <f>IF(T403="","",VLOOKUP(T403,'#材料大全'!A:B,2,FALSE))</f>
        <v>深渊碎片-防具10</v>
      </c>
      <c r="V403" s="144">
        <v>1</v>
      </c>
      <c r="W403" s="144">
        <v>1</v>
      </c>
      <c r="X403" s="161">
        <f t="shared" si="73"/>
        <v>3</v>
      </c>
      <c r="Y403" s="144">
        <v>34219</v>
      </c>
      <c r="Z403" s="144" t="str">
        <f>IF(Y403="","",VLOOKUP(Y403,'#材料大全'!A:B,2,FALSE))</f>
        <v>深渊碎片-防具11</v>
      </c>
      <c r="AA403" s="144">
        <v>1</v>
      </c>
      <c r="AB403" s="144">
        <v>1</v>
      </c>
      <c r="AC403" s="161">
        <f t="shared" si="74"/>
        <v>3</v>
      </c>
      <c r="AD403" s="144">
        <v>34220</v>
      </c>
      <c r="AE403" s="144" t="str">
        <f>IF(AD403="","",VLOOKUP(AD403,'#材料大全'!A:B,2,FALSE))</f>
        <v>深渊碎片-防具12</v>
      </c>
      <c r="AF403" s="144">
        <v>1</v>
      </c>
      <c r="AG403" s="144">
        <v>1</v>
      </c>
      <c r="AH403" s="161">
        <f t="shared" si="77"/>
        <v>4</v>
      </c>
    </row>
    <row r="404" spans="1:34">
      <c r="A404" s="160">
        <v>34110</v>
      </c>
      <c r="B404" s="143" t="s">
        <v>3993</v>
      </c>
      <c r="C404" s="144" t="s">
        <v>1903</v>
      </c>
      <c r="D404" s="144">
        <v>5</v>
      </c>
      <c r="F404" s="144" t="s">
        <v>125</v>
      </c>
      <c r="G404" s="144">
        <v>1</v>
      </c>
      <c r="I404" s="144">
        <v>0</v>
      </c>
      <c r="J404" s="144">
        <v>0</v>
      </c>
      <c r="M404" s="144">
        <f t="shared" si="75"/>
        <v>4</v>
      </c>
      <c r="N404" s="144">
        <f t="shared" si="76"/>
        <v>14</v>
      </c>
      <c r="O404" s="144">
        <v>34221</v>
      </c>
      <c r="P404" s="144" t="str">
        <f>IF(O404="","",VLOOKUP(O404,'#材料大全'!A:B,2,FALSE))</f>
        <v>深渊碎片-防具13</v>
      </c>
      <c r="Q404" s="144">
        <v>1</v>
      </c>
      <c r="R404" s="144">
        <v>1</v>
      </c>
      <c r="S404" s="161">
        <f t="shared" si="72"/>
        <v>4</v>
      </c>
      <c r="T404" s="144">
        <v>34222</v>
      </c>
      <c r="U404" s="144" t="str">
        <f>IF(T404="","",VLOOKUP(T404,'#材料大全'!A:B,2,FALSE))</f>
        <v>深渊碎片-防具14</v>
      </c>
      <c r="V404" s="144">
        <v>1</v>
      </c>
      <c r="W404" s="144">
        <v>1</v>
      </c>
      <c r="X404" s="161">
        <f t="shared" si="73"/>
        <v>4</v>
      </c>
      <c r="Y404" s="144">
        <v>34223</v>
      </c>
      <c r="Z404" s="144" t="str">
        <f>IF(Y404="","",VLOOKUP(Y404,'#材料大全'!A:B,2,FALSE))</f>
        <v>深渊碎片-防具15</v>
      </c>
      <c r="AA404" s="144">
        <v>1</v>
      </c>
      <c r="AB404" s="144">
        <v>1</v>
      </c>
      <c r="AC404" s="161">
        <f t="shared" si="74"/>
        <v>3</v>
      </c>
      <c r="AD404" s="144">
        <v>34224</v>
      </c>
      <c r="AE404" s="144" t="str">
        <f>IF(AD404="","",VLOOKUP(AD404,'#材料大全'!A:B,2,FALSE))</f>
        <v>深渊碎片-防具16</v>
      </c>
      <c r="AF404" s="144">
        <v>1</v>
      </c>
      <c r="AG404" s="144">
        <v>1</v>
      </c>
      <c r="AH404" s="161">
        <f t="shared" si="77"/>
        <v>3</v>
      </c>
    </row>
    <row r="405" spans="1:34">
      <c r="A405" s="160">
        <v>34111</v>
      </c>
      <c r="B405" s="143" t="s">
        <v>3994</v>
      </c>
      <c r="C405" s="144" t="s">
        <v>1903</v>
      </c>
      <c r="D405" s="144">
        <v>5</v>
      </c>
      <c r="F405" s="144" t="s">
        <v>125</v>
      </c>
      <c r="G405" s="144">
        <v>1</v>
      </c>
      <c r="I405" s="144">
        <v>0</v>
      </c>
      <c r="J405" s="144">
        <v>0</v>
      </c>
      <c r="M405" s="144">
        <f t="shared" si="75"/>
        <v>4</v>
      </c>
      <c r="N405" s="144">
        <f t="shared" si="76"/>
        <v>12</v>
      </c>
      <c r="O405" s="144">
        <v>34225</v>
      </c>
      <c r="P405" s="144" t="str">
        <f>IF(O405="","",VLOOKUP(O405,'#材料大全'!A:B,2,FALSE))</f>
        <v>深渊碎片-防具17</v>
      </c>
      <c r="Q405" s="144">
        <v>1</v>
      </c>
      <c r="R405" s="144">
        <v>1</v>
      </c>
      <c r="S405" s="161">
        <f t="shared" si="72"/>
        <v>3</v>
      </c>
      <c r="T405" s="144">
        <v>34226</v>
      </c>
      <c r="U405" s="144" t="str">
        <f>IF(T405="","",VLOOKUP(T405,'#材料大全'!A:B,2,FALSE))</f>
        <v>深渊碎片-防具18</v>
      </c>
      <c r="V405" s="144">
        <v>1</v>
      </c>
      <c r="W405" s="144">
        <v>1</v>
      </c>
      <c r="X405" s="161">
        <f t="shared" si="73"/>
        <v>3</v>
      </c>
      <c r="Y405" s="144">
        <v>34227</v>
      </c>
      <c r="Z405" s="144" t="str">
        <f>IF(Y405="","",VLOOKUP(Y405,'#材料大全'!A:B,2,FALSE))</f>
        <v>深渊碎片-防具19</v>
      </c>
      <c r="AA405" s="144">
        <v>1</v>
      </c>
      <c r="AB405" s="144">
        <v>1</v>
      </c>
      <c r="AC405" s="161">
        <f t="shared" si="74"/>
        <v>3</v>
      </c>
      <c r="AD405" s="144">
        <v>34228</v>
      </c>
      <c r="AE405" s="144" t="str">
        <f>IF(AD405="","",VLOOKUP(AD405,'#材料大全'!A:B,2,FALSE))</f>
        <v>深渊碎片-防具20</v>
      </c>
      <c r="AF405" s="144">
        <v>1</v>
      </c>
      <c r="AG405" s="144">
        <v>1</v>
      </c>
      <c r="AH405" s="161">
        <f t="shared" si="77"/>
        <v>3</v>
      </c>
    </row>
    <row r="406" spans="1:34">
      <c r="A406" s="160">
        <v>34112</v>
      </c>
      <c r="B406" s="143" t="s">
        <v>3995</v>
      </c>
      <c r="C406" s="144" t="s">
        <v>1903</v>
      </c>
      <c r="D406" s="144">
        <v>5</v>
      </c>
      <c r="F406" s="144" t="s">
        <v>125</v>
      </c>
      <c r="G406" s="144">
        <v>1</v>
      </c>
      <c r="I406" s="144">
        <v>0</v>
      </c>
      <c r="J406" s="144">
        <v>0</v>
      </c>
      <c r="M406" s="144">
        <f t="shared" si="75"/>
        <v>4</v>
      </c>
      <c r="N406" s="144">
        <f t="shared" si="76"/>
        <v>12</v>
      </c>
      <c r="O406" s="144">
        <v>34229</v>
      </c>
      <c r="P406" s="144" t="str">
        <f>IF(O406="","",VLOOKUP(O406,'#材料大全'!A:B,2,FALSE))</f>
        <v>深渊碎片-防具21</v>
      </c>
      <c r="Q406" s="144">
        <v>1</v>
      </c>
      <c r="R406" s="144">
        <v>1</v>
      </c>
      <c r="S406" s="161">
        <f t="shared" si="72"/>
        <v>3</v>
      </c>
      <c r="T406" s="144">
        <v>34230</v>
      </c>
      <c r="U406" s="144" t="str">
        <f>IF(T406="","",VLOOKUP(T406,'#材料大全'!A:B,2,FALSE))</f>
        <v>深渊碎片-防具22</v>
      </c>
      <c r="V406" s="144">
        <v>1</v>
      </c>
      <c r="W406" s="144">
        <v>1</v>
      </c>
      <c r="X406" s="161">
        <f t="shared" si="73"/>
        <v>3</v>
      </c>
      <c r="Y406" s="144">
        <v>34231</v>
      </c>
      <c r="Z406" s="144" t="str">
        <f>IF(Y406="","",VLOOKUP(Y406,'#材料大全'!A:B,2,FALSE))</f>
        <v>深渊碎片-防具23</v>
      </c>
      <c r="AA406" s="144">
        <v>1</v>
      </c>
      <c r="AB406" s="144">
        <v>1</v>
      </c>
      <c r="AC406" s="161">
        <f t="shared" si="74"/>
        <v>3</v>
      </c>
      <c r="AD406" s="144">
        <v>34232</v>
      </c>
      <c r="AE406" s="144" t="str">
        <f>IF(AD406="","",VLOOKUP(AD406,'#材料大全'!A:B,2,FALSE))</f>
        <v>深渊碎片-防具24</v>
      </c>
      <c r="AF406" s="144">
        <v>1</v>
      </c>
      <c r="AG406" s="144">
        <v>1</v>
      </c>
      <c r="AH406" s="161">
        <f t="shared" si="77"/>
        <v>3</v>
      </c>
    </row>
    <row r="407" spans="1:34">
      <c r="A407" s="160">
        <v>34113</v>
      </c>
      <c r="B407" s="143" t="s">
        <v>3996</v>
      </c>
      <c r="C407" s="144" t="s">
        <v>1903</v>
      </c>
      <c r="D407" s="144">
        <v>5</v>
      </c>
      <c r="F407" s="144" t="s">
        <v>125</v>
      </c>
      <c r="G407" s="144">
        <v>1</v>
      </c>
      <c r="I407" s="144">
        <v>0</v>
      </c>
      <c r="J407" s="144">
        <v>0</v>
      </c>
      <c r="M407" s="144">
        <f t="shared" si="75"/>
        <v>3</v>
      </c>
      <c r="N407" s="144">
        <f t="shared" si="76"/>
        <v>9</v>
      </c>
      <c r="O407" s="144">
        <v>34233</v>
      </c>
      <c r="P407" s="144" t="str">
        <f>IF(O407="","",VLOOKUP(O407,'#材料大全'!A:B,2,FALSE))</f>
        <v>深渊碎片-防具25</v>
      </c>
      <c r="Q407" s="144">
        <v>1</v>
      </c>
      <c r="R407" s="144">
        <v>1</v>
      </c>
      <c r="S407" s="161">
        <f t="shared" si="72"/>
        <v>3</v>
      </c>
      <c r="T407" s="144">
        <v>34234</v>
      </c>
      <c r="U407" s="144" t="str">
        <f>IF(T407="","",VLOOKUP(T407,'#材料大全'!A:B,2,FALSE))</f>
        <v>深渊碎片-防具26</v>
      </c>
      <c r="V407" s="144">
        <v>1</v>
      </c>
      <c r="W407" s="144">
        <v>1</v>
      </c>
      <c r="X407" s="161">
        <f t="shared" si="73"/>
        <v>3</v>
      </c>
      <c r="Y407" s="144">
        <v>34235</v>
      </c>
      <c r="Z407" s="144" t="str">
        <f>IF(Y407="","",VLOOKUP(Y407,'#材料大全'!A:B,2,FALSE))</f>
        <v>深渊碎片-防具27</v>
      </c>
      <c r="AA407" s="144">
        <v>1</v>
      </c>
      <c r="AB407" s="144">
        <v>1</v>
      </c>
      <c r="AC407" s="161">
        <f t="shared" si="74"/>
        <v>3</v>
      </c>
      <c r="AE407" s="144" t="str">
        <f>IF(AD407="","",VLOOKUP(AD407,'#材料大全'!A:B,2,FALSE))</f>
        <v/>
      </c>
      <c r="AH407" s="161"/>
    </row>
    <row r="408" spans="1:34">
      <c r="A408" s="160">
        <v>34114</v>
      </c>
      <c r="B408" s="143" t="s">
        <v>6355</v>
      </c>
      <c r="C408" s="144" t="s">
        <v>1903</v>
      </c>
      <c r="D408" s="144">
        <v>5</v>
      </c>
      <c r="F408" s="144" t="s">
        <v>125</v>
      </c>
      <c r="G408" s="144">
        <v>1</v>
      </c>
      <c r="I408" s="144">
        <v>0</v>
      </c>
      <c r="J408" s="144">
        <v>0</v>
      </c>
      <c r="M408" s="144">
        <f t="shared" ref="M408" si="78">IF(O408="",0,1)+IF(T408="",0,1)+IF(Y408="",0,1)+IF(AD408="",0,1)</f>
        <v>3</v>
      </c>
      <c r="N408" s="144">
        <f t="shared" ref="N408" si="79">SUM(S408+X408+AC408+AH408)</f>
        <v>6</v>
      </c>
      <c r="O408" s="144">
        <v>34236</v>
      </c>
      <c r="P408" s="144" t="str">
        <f>IF(O408="","",VLOOKUP(O408,'#材料大全'!A:B,2,FALSE))</f>
        <v>深渊碎片-武器9</v>
      </c>
      <c r="Q408" s="144">
        <v>1</v>
      </c>
      <c r="R408" s="144">
        <v>1</v>
      </c>
      <c r="S408" s="161">
        <f t="shared" si="72"/>
        <v>4</v>
      </c>
      <c r="T408" s="144">
        <v>34237</v>
      </c>
      <c r="U408" s="144" t="str">
        <f>IF(T408="","",VLOOKUP(T408,'#材料大全'!A:B,2,FALSE))</f>
        <v>深渊碎片-武器10</v>
      </c>
      <c r="V408" s="144">
        <v>1</v>
      </c>
      <c r="W408" s="144">
        <v>1</v>
      </c>
      <c r="X408" s="161">
        <f t="shared" si="73"/>
        <v>2</v>
      </c>
      <c r="Y408" s="144">
        <v>34238</v>
      </c>
      <c r="Z408" s="144" t="str">
        <f>IF(Y408="","",VLOOKUP(Y408,'#材料大全'!A:B,2,FALSE))</f>
        <v>深渊碎片-武器11</v>
      </c>
      <c r="AA408" s="144">
        <v>1</v>
      </c>
      <c r="AB408" s="144">
        <v>1</v>
      </c>
      <c r="AC408" s="161">
        <f t="shared" si="74"/>
        <v>0</v>
      </c>
      <c r="AH408" s="161"/>
    </row>
    <row r="409" spans="1:34">
      <c r="A409" s="160">
        <v>34201</v>
      </c>
      <c r="B409" s="143" t="s">
        <v>3997</v>
      </c>
      <c r="C409" s="144" t="s">
        <v>1903</v>
      </c>
      <c r="D409" s="144">
        <v>5</v>
      </c>
      <c r="F409" s="144" t="s">
        <v>125</v>
      </c>
      <c r="G409" s="144">
        <v>1</v>
      </c>
      <c r="I409" s="144">
        <v>0</v>
      </c>
      <c r="J409" s="144">
        <v>0</v>
      </c>
      <c r="M409" s="144">
        <f t="shared" si="75"/>
        <v>4</v>
      </c>
      <c r="N409" s="144">
        <f t="shared" si="76"/>
        <v>400</v>
      </c>
      <c r="O409" s="144">
        <v>22001</v>
      </c>
      <c r="P409" s="144" t="str">
        <f>IF(O409="","",VLOOKUP(O409,'#材料大全'!A:B,2,FALSE))</f>
        <v>盾枪伊芙雷泽尔碎片</v>
      </c>
      <c r="Q409" s="144">
        <v>1</v>
      </c>
      <c r="R409" s="144">
        <v>1</v>
      </c>
      <c r="S409" s="144">
        <v>100</v>
      </c>
      <c r="T409" s="144">
        <v>22002</v>
      </c>
      <c r="U409" s="144" t="str">
        <f>IF(T409="","",VLOOKUP(T409,'#材料大全'!A:B,2,FALSE))</f>
        <v>赤焰提斯卡托斯碎片</v>
      </c>
      <c r="V409" s="144">
        <v>1</v>
      </c>
      <c r="W409" s="144">
        <v>1</v>
      </c>
      <c r="X409" s="144">
        <v>100</v>
      </c>
      <c r="Y409" s="144">
        <v>22003</v>
      </c>
      <c r="Z409" s="144" t="str">
        <f>IF(Y409="","",VLOOKUP(Y409,'#材料大全'!A:B,2,FALSE))</f>
        <v>绚蓝阿布特罗斯碎片</v>
      </c>
      <c r="AA409" s="144">
        <v>1</v>
      </c>
      <c r="AB409" s="144">
        <v>1</v>
      </c>
      <c r="AC409" s="144">
        <v>100</v>
      </c>
      <c r="AD409" s="144">
        <v>22004</v>
      </c>
      <c r="AE409" s="144" t="str">
        <f>IF(AD409="","",VLOOKUP(AD409,'#材料大全'!A:B,2,FALSE))</f>
        <v>武装奥布罗斯碎片</v>
      </c>
      <c r="AF409" s="144">
        <v>1</v>
      </c>
      <c r="AG409" s="144">
        <v>1</v>
      </c>
      <c r="AH409" s="144">
        <v>100</v>
      </c>
    </row>
    <row r="410" spans="1:34">
      <c r="A410" s="160">
        <v>34202</v>
      </c>
      <c r="B410" s="143" t="s">
        <v>1398</v>
      </c>
      <c r="C410" s="144" t="s">
        <v>1903</v>
      </c>
      <c r="D410" s="144">
        <v>5</v>
      </c>
      <c r="F410" s="144" t="s">
        <v>125</v>
      </c>
      <c r="G410" s="144">
        <v>1</v>
      </c>
      <c r="I410" s="144">
        <v>0</v>
      </c>
      <c r="J410" s="144">
        <v>0</v>
      </c>
      <c r="M410" s="144">
        <f t="shared" si="75"/>
        <v>4</v>
      </c>
      <c r="N410" s="144">
        <f t="shared" si="76"/>
        <v>400</v>
      </c>
      <c r="O410" s="144">
        <v>22005</v>
      </c>
      <c r="P410" s="144" t="str">
        <f>IF(O410="","",VLOOKUP(O410,'#材料大全'!A:B,2,FALSE))</f>
        <v>钝剑阿普克洛斯碎片</v>
      </c>
      <c r="Q410" s="144">
        <v>1</v>
      </c>
      <c r="R410" s="144">
        <v>1</v>
      </c>
      <c r="S410" s="144">
        <v>100</v>
      </c>
      <c r="T410" s="144">
        <v>22006</v>
      </c>
      <c r="U410" s="144" t="str">
        <f>IF(T410="","",VLOOKUP(T410,'#材料大全'!A:B,2,FALSE))</f>
        <v>巨神王托托斯碎片</v>
      </c>
      <c r="V410" s="144">
        <v>1</v>
      </c>
      <c r="W410" s="144">
        <v>1</v>
      </c>
      <c r="X410" s="144">
        <v>100</v>
      </c>
      <c r="Y410" s="144">
        <v>22007</v>
      </c>
      <c r="Z410" s="144" t="str">
        <f>IF(Y410="","",VLOOKUP(Y410,'#材料大全'!A:B,2,FALSE))</f>
        <v>四色之焰亚卡托姆碎片</v>
      </c>
      <c r="AA410" s="144">
        <v>1</v>
      </c>
      <c r="AB410" s="144">
        <v>1</v>
      </c>
      <c r="AC410" s="144">
        <v>100</v>
      </c>
      <c r="AD410" s="144">
        <v>22008</v>
      </c>
      <c r="AE410" s="144" t="str">
        <f>IF(AD410="","",VLOOKUP(AD410,'#材料大全'!A:B,2,FALSE))</f>
        <v>龙之纹巴萨欧拉碎片</v>
      </c>
      <c r="AF410" s="144">
        <v>1</v>
      </c>
      <c r="AG410" s="144">
        <v>1</v>
      </c>
      <c r="AH410" s="144">
        <v>100</v>
      </c>
    </row>
    <row r="411" spans="1:34">
      <c r="A411" s="160">
        <v>34203</v>
      </c>
      <c r="B411" s="143" t="s">
        <v>3998</v>
      </c>
      <c r="C411" s="144" t="s">
        <v>1903</v>
      </c>
      <c r="D411" s="144">
        <v>5</v>
      </c>
      <c r="F411" s="144" t="s">
        <v>125</v>
      </c>
      <c r="G411" s="144">
        <v>1</v>
      </c>
      <c r="I411" s="144">
        <v>0</v>
      </c>
      <c r="J411" s="144">
        <v>0</v>
      </c>
      <c r="M411" s="144">
        <f t="shared" si="75"/>
        <v>4</v>
      </c>
      <c r="N411" s="144">
        <f t="shared" si="76"/>
        <v>400</v>
      </c>
      <c r="O411" s="144">
        <v>22009</v>
      </c>
      <c r="P411" s="144" t="str">
        <f>IF(O411="","",VLOOKUP(O411,'#材料大全'!A:B,2,FALSE))</f>
        <v>月神之弓碎片</v>
      </c>
      <c r="Q411" s="144">
        <v>1</v>
      </c>
      <c r="R411" s="144">
        <v>1</v>
      </c>
      <c r="S411" s="144">
        <v>100</v>
      </c>
      <c r="T411" s="144">
        <v>22010</v>
      </c>
      <c r="U411" s="144" t="str">
        <f>IF(T411="","",VLOOKUP(T411,'#材料大全'!A:B,2,FALSE))</f>
        <v>裂变短匕碎片</v>
      </c>
      <c r="V411" s="144">
        <v>1</v>
      </c>
      <c r="W411" s="144">
        <v>1</v>
      </c>
      <c r="X411" s="144">
        <v>100</v>
      </c>
      <c r="Y411" s="144">
        <v>22011</v>
      </c>
      <c r="Z411" s="144" t="str">
        <f>IF(Y411="","",VLOOKUP(Y411,'#材料大全'!A:B,2,FALSE))</f>
        <v>妙法千五碎片</v>
      </c>
      <c r="AA411" s="144">
        <v>1</v>
      </c>
      <c r="AB411" s="144">
        <v>1</v>
      </c>
      <c r="AC411" s="144">
        <v>100</v>
      </c>
      <c r="AD411" s="144">
        <v>22012</v>
      </c>
      <c r="AE411" s="144" t="str">
        <f>IF(AD411="","",VLOOKUP(AD411,'#材料大全'!A:B,2,FALSE))</f>
        <v>断钢碎片</v>
      </c>
      <c r="AF411" s="144">
        <v>1</v>
      </c>
      <c r="AG411" s="144">
        <v>1</v>
      </c>
      <c r="AH411" s="144">
        <v>100</v>
      </c>
    </row>
    <row r="412" spans="1:34">
      <c r="A412" s="160">
        <v>34204</v>
      </c>
      <c r="B412" s="143" t="s">
        <v>3999</v>
      </c>
      <c r="C412" s="144" t="s">
        <v>1903</v>
      </c>
      <c r="D412" s="144">
        <v>5</v>
      </c>
      <c r="F412" s="144" t="s">
        <v>125</v>
      </c>
      <c r="G412" s="144">
        <v>1</v>
      </c>
      <c r="I412" s="144">
        <v>0</v>
      </c>
      <c r="J412" s="144">
        <v>0</v>
      </c>
      <c r="M412" s="144">
        <f t="shared" si="75"/>
        <v>4</v>
      </c>
      <c r="N412" s="144">
        <f t="shared" si="76"/>
        <v>400</v>
      </c>
      <c r="O412" s="144">
        <v>22013</v>
      </c>
      <c r="P412" s="144" t="str">
        <f>IF(O412="","",VLOOKUP(O412,'#材料大全'!A:B,2,FALSE))</f>
        <v>浑天【太初篇】碎片</v>
      </c>
      <c r="Q412" s="144">
        <v>1</v>
      </c>
      <c r="R412" s="144">
        <v>1</v>
      </c>
      <c r="S412" s="144">
        <v>100</v>
      </c>
      <c r="T412" s="144">
        <v>22014</v>
      </c>
      <c r="U412" s="144" t="str">
        <f>IF(T412="","",VLOOKUP(T412,'#材料大全'!A:B,2,FALSE))</f>
        <v>虚空重锤碎片</v>
      </c>
      <c r="V412" s="144">
        <v>1</v>
      </c>
      <c r="W412" s="144">
        <v>1</v>
      </c>
      <c r="X412" s="144">
        <v>100</v>
      </c>
      <c r="Y412" s="144">
        <v>22015</v>
      </c>
      <c r="Z412" s="144" t="str">
        <f>IF(Y412="","",VLOOKUP(Y412,'#材料大全'!A:B,2,FALSE))</f>
        <v>巫毒匕首碎片</v>
      </c>
      <c r="AA412" s="144">
        <v>1</v>
      </c>
      <c r="AB412" s="144">
        <v>1</v>
      </c>
      <c r="AC412" s="144">
        <v>100</v>
      </c>
      <c r="AD412" s="144">
        <v>22016</v>
      </c>
      <c r="AE412" s="144" t="str">
        <f>IF(AD412="","",VLOOKUP(AD412,'#材料大全'!A:B,2,FALSE))</f>
        <v>开膛手枪碎片</v>
      </c>
      <c r="AF412" s="144">
        <v>1</v>
      </c>
      <c r="AG412" s="144">
        <v>1</v>
      </c>
      <c r="AH412" s="144">
        <v>100</v>
      </c>
    </row>
    <row r="413" spans="1:34">
      <c r="A413" s="160">
        <v>34205</v>
      </c>
      <c r="B413" s="143" t="s">
        <v>4000</v>
      </c>
      <c r="C413" s="144" t="s">
        <v>1903</v>
      </c>
      <c r="D413" s="144">
        <v>5</v>
      </c>
      <c r="F413" s="144" t="s">
        <v>125</v>
      </c>
      <c r="G413" s="144">
        <v>1</v>
      </c>
      <c r="I413" s="144">
        <v>0</v>
      </c>
      <c r="J413" s="144">
        <v>0</v>
      </c>
      <c r="M413" s="144">
        <f t="shared" si="75"/>
        <v>4</v>
      </c>
      <c r="N413" s="144">
        <f t="shared" si="76"/>
        <v>400</v>
      </c>
      <c r="O413" s="144">
        <v>22017</v>
      </c>
      <c r="P413" s="144" t="str">
        <f>IF(O413="","",VLOOKUP(O413,'#材料大全'!A:B,2,FALSE))</f>
        <v>定海神针碎片</v>
      </c>
      <c r="Q413" s="144">
        <v>1</v>
      </c>
      <c r="R413" s="144">
        <v>1</v>
      </c>
      <c r="S413" s="144">
        <v>100</v>
      </c>
      <c r="T413" s="144">
        <v>22018</v>
      </c>
      <c r="U413" s="144" t="str">
        <f>IF(T413="","",VLOOKUP(T413,'#材料大全'!A:B,2,FALSE))</f>
        <v>双铁戟碎片</v>
      </c>
      <c r="V413" s="144">
        <v>1</v>
      </c>
      <c r="W413" s="144">
        <v>1</v>
      </c>
      <c r="X413" s="144">
        <v>100</v>
      </c>
      <c r="Y413" s="144">
        <v>22019</v>
      </c>
      <c r="Z413" s="144" t="str">
        <f>IF(Y413="","",VLOOKUP(Y413,'#材料大全'!A:B,2,FALSE))</f>
        <v>彩篆碎片</v>
      </c>
      <c r="AA413" s="144">
        <v>1</v>
      </c>
      <c r="AB413" s="144">
        <v>1</v>
      </c>
      <c r="AC413" s="144">
        <v>100</v>
      </c>
      <c r="AD413" s="144">
        <v>22020</v>
      </c>
      <c r="AE413" s="144" t="str">
        <f>IF(AD413="","",VLOOKUP(AD413,'#材料大全'!A:B,2,FALSE))</f>
        <v>能量强化装置碎片</v>
      </c>
      <c r="AF413" s="144">
        <v>1</v>
      </c>
      <c r="AG413" s="144">
        <v>1</v>
      </c>
      <c r="AH413" s="144">
        <v>100</v>
      </c>
    </row>
    <row r="414" spans="1:34">
      <c r="A414" s="160">
        <v>34206</v>
      </c>
      <c r="B414" s="143" t="s">
        <v>4001</v>
      </c>
      <c r="C414" s="144" t="s">
        <v>1903</v>
      </c>
      <c r="D414" s="144">
        <v>5</v>
      </c>
      <c r="F414" s="144" t="s">
        <v>125</v>
      </c>
      <c r="G414" s="144">
        <v>1</v>
      </c>
      <c r="I414" s="144">
        <v>0</v>
      </c>
      <c r="J414" s="144">
        <v>0</v>
      </c>
      <c r="M414" s="144">
        <f t="shared" si="75"/>
        <v>4</v>
      </c>
      <c r="N414" s="144">
        <f t="shared" si="76"/>
        <v>400</v>
      </c>
      <c r="O414" s="144">
        <v>22021</v>
      </c>
      <c r="P414" s="144" t="str">
        <f>IF(O414="","",VLOOKUP(O414,'#材料大全'!A:B,2,FALSE))</f>
        <v>火焰卷轴碎片</v>
      </c>
      <c r="Q414" s="144">
        <v>1</v>
      </c>
      <c r="R414" s="144">
        <v>1</v>
      </c>
      <c r="S414" s="144">
        <v>100</v>
      </c>
      <c r="T414" s="144">
        <v>22022</v>
      </c>
      <c r="U414" s="144" t="str">
        <f>IF(T414="","",VLOOKUP(T414,'#材料大全'!A:B,2,FALSE))</f>
        <v>吸水提卢枪碎片</v>
      </c>
      <c r="V414" s="144">
        <v>1</v>
      </c>
      <c r="W414" s="144">
        <v>1</v>
      </c>
      <c r="X414" s="144">
        <v>100</v>
      </c>
      <c r="Y414" s="144">
        <v>22023</v>
      </c>
      <c r="Z414" s="144" t="str">
        <f>IF(Y414="","",VLOOKUP(Y414,'#材料大全'!A:B,2,FALSE))</f>
        <v>万法之光碎片</v>
      </c>
      <c r="AA414" s="144">
        <v>1</v>
      </c>
      <c r="AB414" s="144">
        <v>1</v>
      </c>
      <c r="AC414" s="144">
        <v>100</v>
      </c>
      <c r="AD414" s="144">
        <v>22024</v>
      </c>
      <c r="AE414" s="144" t="str">
        <f>IF(AD414="","",VLOOKUP(AD414,'#材料大全'!A:B,2,FALSE))</f>
        <v>天堂守护碎片</v>
      </c>
      <c r="AF414" s="144">
        <v>1</v>
      </c>
      <c r="AG414" s="144">
        <v>1</v>
      </c>
      <c r="AH414" s="144">
        <v>100</v>
      </c>
    </row>
    <row r="415" spans="1:34">
      <c r="A415" s="160">
        <v>34207</v>
      </c>
      <c r="B415" s="143" t="s">
        <v>4002</v>
      </c>
      <c r="C415" s="144" t="s">
        <v>1903</v>
      </c>
      <c r="D415" s="144">
        <v>5</v>
      </c>
      <c r="F415" s="144" t="s">
        <v>125</v>
      </c>
      <c r="G415" s="144">
        <v>1</v>
      </c>
      <c r="I415" s="144">
        <v>0</v>
      </c>
      <c r="J415" s="144">
        <v>0</v>
      </c>
      <c r="M415" s="144">
        <f t="shared" si="75"/>
        <v>4</v>
      </c>
      <c r="N415" s="144">
        <f t="shared" si="76"/>
        <v>400</v>
      </c>
      <c r="O415" s="144">
        <v>22025</v>
      </c>
      <c r="P415" s="144" t="str">
        <f>IF(O415="","",VLOOKUP(O415,'#材料大全'!A:B,2,FALSE))</f>
        <v>青龙偃月刀碎片</v>
      </c>
      <c r="Q415" s="144">
        <v>1</v>
      </c>
      <c r="R415" s="144">
        <v>1</v>
      </c>
      <c r="S415" s="144">
        <v>100</v>
      </c>
      <c r="T415" s="144">
        <v>22026</v>
      </c>
      <c r="U415" s="144" t="str">
        <f>IF(T415="","",VLOOKUP(T415,'#材料大全'!A:B,2,FALSE))</f>
        <v>渴血左轮碎片</v>
      </c>
      <c r="V415" s="144">
        <v>1</v>
      </c>
      <c r="W415" s="144">
        <v>1</v>
      </c>
      <c r="X415" s="144">
        <v>100</v>
      </c>
      <c r="Y415" s="144">
        <v>22031</v>
      </c>
      <c r="Z415" s="144" t="str">
        <f>IF(Y415="","",VLOOKUP(Y415,'#材料大全'!A:B,2,FALSE))</f>
        <v>暗牙黄泉津碎片</v>
      </c>
      <c r="AA415" s="144">
        <v>1</v>
      </c>
      <c r="AB415" s="144">
        <v>1</v>
      </c>
      <c r="AC415" s="144">
        <v>100</v>
      </c>
      <c r="AD415" s="144">
        <v>22032</v>
      </c>
      <c r="AE415" s="144" t="str">
        <f>IF(AD415="","",VLOOKUP(AD415,'#材料大全'!A:B,2,FALSE))</f>
        <v>夺魄拘碎片</v>
      </c>
      <c r="AF415" s="144">
        <v>1</v>
      </c>
      <c r="AG415" s="144">
        <v>1</v>
      </c>
      <c r="AH415" s="144">
        <v>100</v>
      </c>
    </row>
    <row r="416" spans="1:34">
      <c r="A416" s="160">
        <v>34208</v>
      </c>
      <c r="B416" s="143" t="s">
        <v>4003</v>
      </c>
      <c r="C416" s="144" t="s">
        <v>1903</v>
      </c>
      <c r="D416" s="144">
        <v>5</v>
      </c>
      <c r="F416" s="144" t="s">
        <v>125</v>
      </c>
      <c r="G416" s="144">
        <v>1</v>
      </c>
      <c r="I416" s="144">
        <v>0</v>
      </c>
      <c r="J416" s="144">
        <v>0</v>
      </c>
      <c r="M416" s="144">
        <f t="shared" si="75"/>
        <v>4</v>
      </c>
      <c r="N416" s="144">
        <f t="shared" si="76"/>
        <v>400</v>
      </c>
      <c r="O416" s="144">
        <v>22027</v>
      </c>
      <c r="P416" s="144" t="str">
        <f>IF(O416="","",VLOOKUP(O416,'#材料大全'!A:B,2,FALSE))</f>
        <v>神之愤怒碎片</v>
      </c>
      <c r="Q416" s="144">
        <v>1</v>
      </c>
      <c r="R416" s="144">
        <v>1</v>
      </c>
      <c r="S416" s="144">
        <v>100</v>
      </c>
      <c r="T416" s="144">
        <v>22028</v>
      </c>
      <c r="U416" s="144" t="str">
        <f>IF(T416="","",VLOOKUP(T416,'#材料大全'!A:B,2,FALSE))</f>
        <v>天使圣盾碎片</v>
      </c>
      <c r="V416" s="144">
        <v>1</v>
      </c>
      <c r="W416" s="144">
        <v>1</v>
      </c>
      <c r="X416" s="144">
        <v>100</v>
      </c>
      <c r="Y416" s="144">
        <v>22029</v>
      </c>
      <c r="Z416" s="144" t="str">
        <f>IF(Y416="","",VLOOKUP(Y416,'#材料大全'!A:B,2,FALSE))</f>
        <v>圣洁之书碎片</v>
      </c>
      <c r="AA416" s="144">
        <v>1</v>
      </c>
      <c r="AB416" s="144">
        <v>1</v>
      </c>
      <c r="AC416" s="144">
        <v>100</v>
      </c>
      <c r="AD416" s="144">
        <v>22030</v>
      </c>
      <c r="AE416" s="144" t="str">
        <f>IF(AD416="","",VLOOKUP(AD416,'#材料大全'!A:B,2,FALSE))</f>
        <v>聪聪君的光束剑碎片</v>
      </c>
      <c r="AF416" s="144">
        <v>1</v>
      </c>
      <c r="AG416" s="144">
        <v>1</v>
      </c>
      <c r="AH416" s="144">
        <v>100</v>
      </c>
    </row>
    <row r="417" spans="1:34">
      <c r="A417" s="160">
        <v>34209</v>
      </c>
      <c r="B417" s="143" t="s">
        <v>4004</v>
      </c>
      <c r="C417" s="144" t="s">
        <v>1903</v>
      </c>
      <c r="D417" s="144">
        <v>5</v>
      </c>
      <c r="F417" s="144" t="s">
        <v>125</v>
      </c>
      <c r="G417" s="144">
        <v>1</v>
      </c>
      <c r="I417" s="144">
        <v>0</v>
      </c>
      <c r="J417" s="144">
        <v>0</v>
      </c>
      <c r="M417" s="144">
        <f t="shared" si="75"/>
        <v>3</v>
      </c>
      <c r="N417" s="144">
        <f t="shared" si="76"/>
        <v>300</v>
      </c>
      <c r="O417" s="144">
        <v>22501</v>
      </c>
      <c r="P417" s="144" t="str">
        <f>IF(O417="","",VLOOKUP(O417,'#材料大全'!A:B,2,FALSE))</f>
        <v>法老之扣碎片</v>
      </c>
      <c r="Q417" s="144">
        <v>1</v>
      </c>
      <c r="R417" s="144">
        <v>1</v>
      </c>
      <c r="S417" s="144">
        <v>100</v>
      </c>
      <c r="T417" s="144">
        <v>22502</v>
      </c>
      <c r="U417" s="144" t="str">
        <f>IF(T417="","",VLOOKUP(T417,'#材料大全'!A:B,2,FALSE))</f>
        <v>先祖之魂碎片</v>
      </c>
      <c r="V417" s="144">
        <v>1</v>
      </c>
      <c r="W417" s="144">
        <v>1</v>
      </c>
      <c r="X417" s="144">
        <v>100</v>
      </c>
      <c r="Y417" s="144">
        <v>22503</v>
      </c>
      <c r="Z417" s="144" t="str">
        <f>IF(Y417="","",VLOOKUP(Y417,'#材料大全'!A:B,2,FALSE))</f>
        <v>石沙之缚碎片</v>
      </c>
      <c r="AA417" s="144">
        <v>1</v>
      </c>
      <c r="AB417" s="144">
        <v>1</v>
      </c>
      <c r="AC417" s="144">
        <v>100</v>
      </c>
      <c r="AD417" s="192"/>
      <c r="AF417" s="192"/>
      <c r="AG417" s="192"/>
      <c r="AH417" s="192"/>
    </row>
    <row r="418" spans="1:34">
      <c r="A418" s="160">
        <v>34210</v>
      </c>
      <c r="B418" s="143" t="s">
        <v>1399</v>
      </c>
      <c r="C418" s="144" t="s">
        <v>1903</v>
      </c>
      <c r="D418" s="144">
        <v>5</v>
      </c>
      <c r="F418" s="144" t="s">
        <v>125</v>
      </c>
      <c r="G418" s="144">
        <v>1</v>
      </c>
      <c r="I418" s="144">
        <v>0</v>
      </c>
      <c r="J418" s="144">
        <v>0</v>
      </c>
      <c r="M418" s="144">
        <f t="shared" si="75"/>
        <v>3</v>
      </c>
      <c r="N418" s="144">
        <f t="shared" si="76"/>
        <v>300</v>
      </c>
      <c r="O418" s="144">
        <v>22504</v>
      </c>
      <c r="P418" s="144" t="str">
        <f>IF(O418="","",VLOOKUP(O418,'#材料大全'!A:B,2,FALSE))</f>
        <v>天穹伊欧斯碎片</v>
      </c>
      <c r="Q418" s="144">
        <v>1</v>
      </c>
      <c r="R418" s="144">
        <v>1</v>
      </c>
      <c r="S418" s="144">
        <v>100</v>
      </c>
      <c r="T418" s="144">
        <v>22505</v>
      </c>
      <c r="U418" s="144" t="str">
        <f>IF(T418="","",VLOOKUP(T418,'#材料大全'!A:B,2,FALSE))</f>
        <v>风扬蓝波斯碎片</v>
      </c>
      <c r="V418" s="144">
        <v>1</v>
      </c>
      <c r="W418" s="144">
        <v>1</v>
      </c>
      <c r="X418" s="144">
        <v>100</v>
      </c>
      <c r="Y418" s="144">
        <v>22506</v>
      </c>
      <c r="Z418" s="144" t="str">
        <f>IF(Y418="","",VLOOKUP(Y418,'#材料大全'!A:B,2,FALSE))</f>
        <v>地覆戈涅斯碎片</v>
      </c>
      <c r="AA418" s="144">
        <v>1</v>
      </c>
      <c r="AB418" s="144">
        <v>1</v>
      </c>
      <c r="AC418" s="144">
        <v>100</v>
      </c>
      <c r="AD418" s="192"/>
    </row>
    <row r="419" spans="1:34">
      <c r="A419" s="160">
        <v>34211</v>
      </c>
      <c r="B419" s="143" t="s">
        <v>4005</v>
      </c>
      <c r="C419" s="144" t="s">
        <v>1903</v>
      </c>
      <c r="D419" s="144">
        <v>5</v>
      </c>
      <c r="F419" s="144" t="s">
        <v>125</v>
      </c>
      <c r="G419" s="144">
        <v>1</v>
      </c>
      <c r="I419" s="144">
        <v>0</v>
      </c>
      <c r="J419" s="144">
        <v>0</v>
      </c>
      <c r="M419" s="144">
        <f t="shared" si="75"/>
        <v>3</v>
      </c>
      <c r="N419" s="144">
        <f t="shared" si="76"/>
        <v>300</v>
      </c>
      <c r="O419" s="144">
        <v>22507</v>
      </c>
      <c r="P419" s="144" t="str">
        <f>IF(O419="","",VLOOKUP(O419,'#材料大全'!A:B,2,FALSE))</f>
        <v>迪勒瑞姆碎片</v>
      </c>
      <c r="Q419" s="144">
        <v>1</v>
      </c>
      <c r="R419" s="144">
        <v>1</v>
      </c>
      <c r="S419" s="144">
        <v>100</v>
      </c>
      <c r="T419" s="144">
        <v>22508</v>
      </c>
      <c r="U419" s="144" t="str">
        <f>IF(T419="","",VLOOKUP(T419,'#材料大全'!A:B,2,FALSE))</f>
        <v>刚毅碎片</v>
      </c>
      <c r="V419" s="144">
        <v>1</v>
      </c>
      <c r="W419" s="144">
        <v>1</v>
      </c>
      <c r="X419" s="144">
        <v>100</v>
      </c>
      <c r="Y419" s="144">
        <v>22511</v>
      </c>
      <c r="Z419" s="144" t="str">
        <f>IF(Y419="","",VLOOKUP(Y419,'#材料大全'!A:B,2,FALSE))</f>
        <v>恶魔之赐碎片</v>
      </c>
      <c r="AA419" s="144">
        <v>1</v>
      </c>
      <c r="AB419" s="144">
        <v>1</v>
      </c>
      <c r="AC419" s="144">
        <v>100</v>
      </c>
      <c r="AE419" s="144" t="str">
        <f>IF(AD419="","",VLOOKUP(AD419,'#材料大全'!A:B,2,FALSE))</f>
        <v/>
      </c>
    </row>
    <row r="420" spans="1:34">
      <c r="A420" s="160">
        <v>34212</v>
      </c>
      <c r="B420" s="143" t="s">
        <v>4006</v>
      </c>
      <c r="C420" s="144" t="s">
        <v>1903</v>
      </c>
      <c r="D420" s="144">
        <v>5</v>
      </c>
      <c r="F420" s="144" t="s">
        <v>125</v>
      </c>
      <c r="G420" s="144">
        <v>1</v>
      </c>
      <c r="I420" s="144">
        <v>0</v>
      </c>
      <c r="J420" s="144">
        <v>0</v>
      </c>
      <c r="M420" s="144">
        <f t="shared" si="75"/>
        <v>4</v>
      </c>
      <c r="N420" s="144">
        <f t="shared" si="76"/>
        <v>400</v>
      </c>
      <c r="O420" s="144">
        <v>22512</v>
      </c>
      <c r="P420" s="144" t="str">
        <f>IF(O420="","",VLOOKUP(O420,'#材料大全'!A:B,2,FALSE))</f>
        <v>[火生]彩虹刻面碎片</v>
      </c>
      <c r="Q420" s="144">
        <v>1</v>
      </c>
      <c r="R420" s="144">
        <v>1</v>
      </c>
      <c r="S420" s="144">
        <v>100</v>
      </c>
      <c r="T420" s="144">
        <v>22513</v>
      </c>
      <c r="U420" s="144" t="str">
        <f>IF(T420="","",VLOOKUP(T420,'#材料大全'!A:B,2,FALSE))</f>
        <v>[冰生]彩虹刻面碎片</v>
      </c>
      <c r="V420" s="144">
        <v>1</v>
      </c>
      <c r="W420" s="144">
        <v>1</v>
      </c>
      <c r="X420" s="144">
        <v>100</v>
      </c>
      <c r="Y420" s="144">
        <v>22514</v>
      </c>
      <c r="Z420" s="144" t="str">
        <f>IF(Y420="","",VLOOKUP(Y420,'#材料大全'!A:B,2,FALSE))</f>
        <v>[光生]彩虹刻面碎片</v>
      </c>
      <c r="AA420" s="144">
        <v>1</v>
      </c>
      <c r="AB420" s="144">
        <v>1</v>
      </c>
      <c r="AC420" s="144">
        <v>100</v>
      </c>
      <c r="AD420" s="144">
        <v>22515</v>
      </c>
      <c r="AE420" s="144" t="str">
        <f>IF(AD420="","",VLOOKUP(AD420,'#材料大全'!A:B,2,FALSE))</f>
        <v>[暗生]彩虹刻面碎片</v>
      </c>
      <c r="AF420" s="144">
        <v>1</v>
      </c>
      <c r="AG420" s="144">
        <v>1</v>
      </c>
      <c r="AH420" s="144">
        <v>100</v>
      </c>
    </row>
    <row r="421" spans="1:34">
      <c r="A421" s="160">
        <v>34213</v>
      </c>
      <c r="B421" s="143" t="s">
        <v>4007</v>
      </c>
      <c r="C421" s="144" t="s">
        <v>1903</v>
      </c>
      <c r="D421" s="144">
        <v>5</v>
      </c>
      <c r="F421" s="144" t="s">
        <v>125</v>
      </c>
      <c r="G421" s="144">
        <v>1</v>
      </c>
      <c r="I421" s="144">
        <v>0</v>
      </c>
      <c r="J421" s="144">
        <v>0</v>
      </c>
      <c r="M421" s="144">
        <f t="shared" si="75"/>
        <v>4</v>
      </c>
      <c r="N421" s="144">
        <f t="shared" si="76"/>
        <v>400</v>
      </c>
      <c r="O421" s="144">
        <v>22516</v>
      </c>
      <c r="P421" s="144" t="str">
        <f>IF(O421="","",VLOOKUP(O421,'#材料大全'!A:B,2,FALSE))</f>
        <v>[火死]彩虹刻面碎片</v>
      </c>
      <c r="Q421" s="144">
        <v>1</v>
      </c>
      <c r="R421" s="144">
        <v>1</v>
      </c>
      <c r="S421" s="144">
        <v>100</v>
      </c>
      <c r="T421" s="144">
        <v>22517</v>
      </c>
      <c r="U421" s="144" t="str">
        <f>IF(T421="","",VLOOKUP(T421,'#材料大全'!A:B,2,FALSE))</f>
        <v>[冰死]彩虹刻面碎片</v>
      </c>
      <c r="V421" s="144">
        <v>1</v>
      </c>
      <c r="W421" s="144">
        <v>1</v>
      </c>
      <c r="X421" s="144">
        <v>100</v>
      </c>
      <c r="Y421" s="144">
        <v>22518</v>
      </c>
      <c r="Z421" s="144" t="str">
        <f>IF(Y421="","",VLOOKUP(Y421,'#材料大全'!A:B,2,FALSE))</f>
        <v>[光死]彩虹刻面碎片</v>
      </c>
      <c r="AA421" s="144">
        <v>1</v>
      </c>
      <c r="AB421" s="144">
        <v>1</v>
      </c>
      <c r="AC421" s="144">
        <v>100</v>
      </c>
      <c r="AD421" s="144">
        <v>22519</v>
      </c>
      <c r="AE421" s="144" t="str">
        <f>IF(AD421="","",VLOOKUP(AD421,'#材料大全'!A:B,2,FALSE))</f>
        <v>[暗死]彩虹刻面碎片</v>
      </c>
      <c r="AF421" s="144">
        <v>1</v>
      </c>
      <c r="AG421" s="144">
        <v>1</v>
      </c>
      <c r="AH421" s="144">
        <v>100</v>
      </c>
    </row>
    <row r="422" spans="1:34">
      <c r="A422" s="160">
        <v>34214</v>
      </c>
      <c r="B422" s="143" t="s">
        <v>4008</v>
      </c>
      <c r="C422" s="144" t="s">
        <v>1903</v>
      </c>
      <c r="D422" s="144">
        <v>5</v>
      </c>
      <c r="F422" s="144" t="s">
        <v>125</v>
      </c>
      <c r="G422" s="144">
        <v>1</v>
      </c>
      <c r="I422" s="144">
        <v>0</v>
      </c>
      <c r="J422" s="144">
        <v>0</v>
      </c>
      <c r="M422" s="144">
        <f t="shared" si="75"/>
        <v>4</v>
      </c>
      <c r="N422" s="144">
        <f t="shared" si="76"/>
        <v>300</v>
      </c>
      <c r="O422" s="144">
        <v>22520</v>
      </c>
      <c r="P422" s="144" t="str">
        <f>IF(O422="","",VLOOKUP(O422,'#材料大全'!A:B,2,FALSE))</f>
        <v>吉永之脸碎片</v>
      </c>
      <c r="Q422" s="144">
        <v>1</v>
      </c>
      <c r="R422" s="144">
        <v>1</v>
      </c>
      <c r="S422" s="144">
        <v>100</v>
      </c>
      <c r="T422" s="144">
        <v>22521</v>
      </c>
      <c r="U422" s="144" t="str">
        <f>IF(T422="","",VLOOKUP(T422,'#材料大全'!A:B,2,FALSE))</f>
        <v>威廉的自尊碎片</v>
      </c>
      <c r="V422" s="144">
        <v>1</v>
      </c>
      <c r="W422" s="144">
        <v>1</v>
      </c>
      <c r="X422" s="144">
        <v>100</v>
      </c>
      <c r="Y422" s="144">
        <v>22522</v>
      </c>
      <c r="Z422" s="144" t="str">
        <f>IF(Y422="","",VLOOKUP(Y422,'#材料大全'!A:B,2,FALSE))</f>
        <v>马格纳斯之皮碎片</v>
      </c>
      <c r="AA422" s="144">
        <v>1</v>
      </c>
      <c r="AB422" s="144">
        <v>1</v>
      </c>
      <c r="AC422" s="144">
        <v>50</v>
      </c>
      <c r="AD422" s="144">
        <v>22523</v>
      </c>
      <c r="AE422" s="144" t="str">
        <f>IF(AD422="","",VLOOKUP(AD422,'#材料大全'!A:B,2,FALSE))</f>
        <v>惠斯坦武装之戒碎片</v>
      </c>
      <c r="AF422" s="144">
        <v>1</v>
      </c>
      <c r="AG422" s="144">
        <v>1</v>
      </c>
      <c r="AH422" s="144">
        <v>50</v>
      </c>
    </row>
    <row r="423" spans="1:34">
      <c r="A423" s="160">
        <v>34215</v>
      </c>
      <c r="B423" s="143" t="s">
        <v>4009</v>
      </c>
      <c r="C423" s="144" t="s">
        <v>1903</v>
      </c>
      <c r="D423" s="144">
        <v>5</v>
      </c>
      <c r="F423" s="144" t="s">
        <v>125</v>
      </c>
      <c r="G423" s="144">
        <v>1</v>
      </c>
      <c r="I423" s="144">
        <v>0</v>
      </c>
      <c r="J423" s="144">
        <v>0</v>
      </c>
      <c r="M423" s="144">
        <f t="shared" si="75"/>
        <v>4</v>
      </c>
      <c r="N423" s="144">
        <f t="shared" si="76"/>
        <v>400</v>
      </c>
      <c r="O423" s="144">
        <v>22524</v>
      </c>
      <c r="P423" s="144" t="str">
        <f>IF(O423="","",VLOOKUP(O423,'#材料大全'!A:B,2,FALSE))</f>
        <v>聪聪君的方方盔碎片</v>
      </c>
      <c r="Q423" s="144">
        <v>1</v>
      </c>
      <c r="R423" s="144">
        <v>1</v>
      </c>
      <c r="S423" s="144">
        <v>100</v>
      </c>
      <c r="T423" s="144">
        <v>22525</v>
      </c>
      <c r="U423" s="144" t="str">
        <f>IF(T423="","",VLOOKUP(T423,'#材料大全'!A:B,2,FALSE))</f>
        <v>聪聪君的帅帅甲碎片</v>
      </c>
      <c r="V423" s="144">
        <v>1</v>
      </c>
      <c r="W423" s="144">
        <v>1</v>
      </c>
      <c r="X423" s="144">
        <v>100</v>
      </c>
      <c r="Y423" s="144">
        <v>22526</v>
      </c>
      <c r="Z423" s="144" t="str">
        <f>IF(Y423="","",VLOOKUP(Y423,'#材料大全'!A:B,2,FALSE))</f>
        <v>聪聪君的滑滑鞋碎片</v>
      </c>
      <c r="AA423" s="144">
        <v>1</v>
      </c>
      <c r="AB423" s="144">
        <v>1</v>
      </c>
      <c r="AC423" s="144">
        <v>100</v>
      </c>
      <c r="AD423" s="144">
        <v>22531</v>
      </c>
      <c r="AE423" s="144" t="str">
        <f>IF(AD423="","",VLOOKUP(AD423,'#材料大全'!A:B,2,FALSE))</f>
        <v>聪聪君的玉佩碎片</v>
      </c>
      <c r="AF423" s="144">
        <v>1</v>
      </c>
      <c r="AG423" s="144">
        <v>1</v>
      </c>
      <c r="AH423" s="144">
        <v>100</v>
      </c>
    </row>
    <row r="424" spans="1:34">
      <c r="A424" s="160">
        <v>34216</v>
      </c>
      <c r="B424" s="143" t="s">
        <v>4010</v>
      </c>
      <c r="C424" s="144" t="s">
        <v>1903</v>
      </c>
      <c r="D424" s="144">
        <v>5</v>
      </c>
      <c r="F424" s="144" t="s">
        <v>125</v>
      </c>
      <c r="G424" s="144">
        <v>1</v>
      </c>
      <c r="I424" s="144">
        <v>0</v>
      </c>
      <c r="J424" s="144">
        <v>0</v>
      </c>
      <c r="M424" s="144">
        <f t="shared" si="75"/>
        <v>4</v>
      </c>
      <c r="N424" s="144">
        <f t="shared" si="76"/>
        <v>400</v>
      </c>
      <c r="O424" s="144">
        <v>22527</v>
      </c>
      <c r="P424" s="144" t="str">
        <f>IF(O424="","",VLOOKUP(O424,'#材料大全'!A:B,2,FALSE))</f>
        <v>聪聪君的回忆碎片</v>
      </c>
      <c r="Q424" s="144">
        <v>1</v>
      </c>
      <c r="R424" s="144">
        <v>1</v>
      </c>
      <c r="S424" s="144">
        <v>100</v>
      </c>
      <c r="T424" s="144">
        <v>22528</v>
      </c>
      <c r="U424" s="144" t="str">
        <f>IF(T424="","",VLOOKUP(T424,'#材料大全'!A:B,2,FALSE))</f>
        <v>聪聪君的花环碎片</v>
      </c>
      <c r="V424" s="144">
        <v>1</v>
      </c>
      <c r="W424" s="144">
        <v>1</v>
      </c>
      <c r="X424" s="144">
        <v>100</v>
      </c>
      <c r="Y424" s="144">
        <v>22529</v>
      </c>
      <c r="Z424" s="144" t="str">
        <f>IF(Y424="","",VLOOKUP(Y424,'#材料大全'!A:B,2,FALSE))</f>
        <v>聪聪君的疯狂碎片</v>
      </c>
      <c r="AA424" s="144">
        <v>1</v>
      </c>
      <c r="AB424" s="144">
        <v>1</v>
      </c>
      <c r="AC424" s="144">
        <v>100</v>
      </c>
      <c r="AD424" s="144">
        <v>22530</v>
      </c>
      <c r="AE424" s="144" t="str">
        <f>IF(AD424="","",VLOOKUP(AD424,'#材料大全'!A:B,2,FALSE))</f>
        <v>聪聪君的战士之饰碎片</v>
      </c>
      <c r="AF424" s="144">
        <v>1</v>
      </c>
      <c r="AG424" s="144">
        <v>1</v>
      </c>
      <c r="AH424" s="144">
        <v>100</v>
      </c>
    </row>
    <row r="425" spans="1:34">
      <c r="A425" s="160">
        <v>34217</v>
      </c>
      <c r="B425" s="143" t="s">
        <v>4011</v>
      </c>
      <c r="C425" s="144" t="s">
        <v>1903</v>
      </c>
      <c r="D425" s="144">
        <v>5</v>
      </c>
      <c r="F425" s="144" t="s">
        <v>125</v>
      </c>
      <c r="G425" s="144">
        <v>1</v>
      </c>
      <c r="I425" s="144">
        <v>0</v>
      </c>
      <c r="J425" s="144">
        <v>0</v>
      </c>
      <c r="M425" s="144">
        <f t="shared" si="75"/>
        <v>3</v>
      </c>
      <c r="N425" s="144">
        <f t="shared" si="76"/>
        <v>300</v>
      </c>
      <c r="O425" s="144">
        <v>22532</v>
      </c>
      <c r="P425" s="144" t="str">
        <f>IF(O425="","",VLOOKUP(O425,'#材料大全'!A:B,2,FALSE))</f>
        <v>米迦勒的慈悲碎片</v>
      </c>
      <c r="Q425" s="144">
        <v>1</v>
      </c>
      <c r="R425" s="144">
        <v>1</v>
      </c>
      <c r="S425" s="144">
        <v>100</v>
      </c>
      <c r="T425" s="144">
        <v>22533</v>
      </c>
      <c r="U425" s="144" t="str">
        <f>IF(T425="","",VLOOKUP(T425,'#材料大全'!A:B,2,FALSE))</f>
        <v>拉斐尔的治愈碎片</v>
      </c>
      <c r="V425" s="144">
        <v>1</v>
      </c>
      <c r="W425" s="144">
        <v>1</v>
      </c>
      <c r="X425" s="144">
        <v>100</v>
      </c>
      <c r="Y425" s="144">
        <v>22534</v>
      </c>
      <c r="Z425" s="144" t="str">
        <f>IF(Y425="","",VLOOKUP(Y425,'#材料大全'!A:B,2,FALSE))</f>
        <v>加百列的守护碎片</v>
      </c>
      <c r="AA425" s="144">
        <v>1</v>
      </c>
      <c r="AB425" s="144">
        <v>1</v>
      </c>
      <c r="AC425" s="144">
        <v>100</v>
      </c>
      <c r="AD425" s="118"/>
    </row>
    <row r="426" spans="1:34">
      <c r="A426" s="160">
        <v>34218</v>
      </c>
      <c r="B426" s="143" t="s">
        <v>4012</v>
      </c>
      <c r="C426" s="144" t="s">
        <v>1903</v>
      </c>
      <c r="D426" s="144">
        <v>5</v>
      </c>
      <c r="F426" s="144" t="s">
        <v>125</v>
      </c>
      <c r="G426" s="144">
        <v>1</v>
      </c>
      <c r="I426" s="144">
        <v>0</v>
      </c>
      <c r="J426" s="144">
        <v>0</v>
      </c>
      <c r="M426" s="144">
        <f t="shared" si="75"/>
        <v>3</v>
      </c>
      <c r="N426" s="144">
        <f t="shared" si="76"/>
        <v>300</v>
      </c>
      <c r="O426" s="144">
        <v>22535</v>
      </c>
      <c r="P426" s="144" t="str">
        <f>IF(O426="","",VLOOKUP(O426,'#材料大全'!A:B,2,FALSE))</f>
        <v>雷米尔的指引碎片</v>
      </c>
      <c r="Q426" s="144">
        <v>1</v>
      </c>
      <c r="R426" s="144">
        <v>1</v>
      </c>
      <c r="S426" s="144">
        <v>100</v>
      </c>
      <c r="T426" s="144">
        <v>22536</v>
      </c>
      <c r="U426" s="144" t="str">
        <f>IF(T426="","",VLOOKUP(T426,'#材料大全'!A:B,2,FALSE))</f>
        <v>米达伦的教导碎片</v>
      </c>
      <c r="V426" s="144">
        <v>1</v>
      </c>
      <c r="W426" s="144">
        <v>1</v>
      </c>
      <c r="X426" s="144">
        <v>100</v>
      </c>
      <c r="Y426" s="144">
        <v>22537</v>
      </c>
      <c r="Z426" s="144" t="str">
        <f>IF(Y426="","",VLOOKUP(Y426,'#材料大全'!A:B,2,FALSE))</f>
        <v>乌利尔的审判碎片</v>
      </c>
      <c r="AA426" s="144">
        <v>1</v>
      </c>
      <c r="AB426" s="144">
        <v>1</v>
      </c>
      <c r="AC426" s="144">
        <v>100</v>
      </c>
      <c r="AD426" s="118"/>
    </row>
    <row r="427" spans="1:34">
      <c r="A427" s="160">
        <v>34219</v>
      </c>
      <c r="B427" s="143" t="s">
        <v>4013</v>
      </c>
      <c r="C427" s="144" t="s">
        <v>1903</v>
      </c>
      <c r="D427" s="144">
        <v>5</v>
      </c>
      <c r="F427" s="144" t="s">
        <v>125</v>
      </c>
      <c r="G427" s="144">
        <v>1</v>
      </c>
      <c r="I427" s="144">
        <v>0</v>
      </c>
      <c r="J427" s="144">
        <v>0</v>
      </c>
      <c r="M427" s="144">
        <f t="shared" si="75"/>
        <v>3</v>
      </c>
      <c r="N427" s="144">
        <f t="shared" si="76"/>
        <v>300</v>
      </c>
      <c r="O427" s="144">
        <v>22538</v>
      </c>
      <c r="P427" s="144" t="str">
        <f>IF(O427="","",VLOOKUP(O427,'#材料大全'!A:B,2,FALSE))</f>
        <v>骷髅之冠碎片</v>
      </c>
      <c r="Q427" s="144">
        <v>1</v>
      </c>
      <c r="R427" s="144">
        <v>1</v>
      </c>
      <c r="S427" s="144">
        <v>100</v>
      </c>
      <c r="T427" s="144">
        <v>22539</v>
      </c>
      <c r="U427" s="144" t="str">
        <f>IF(T427="","",VLOOKUP(T427,'#材料大全'!A:B,2,FALSE))</f>
        <v>骨龙之躯碎片</v>
      </c>
      <c r="V427" s="144">
        <v>1</v>
      </c>
      <c r="W427" s="144">
        <v>1</v>
      </c>
      <c r="X427" s="144">
        <v>100</v>
      </c>
      <c r="Y427" s="144">
        <v>22540</v>
      </c>
      <c r="Z427" s="144" t="str">
        <f>IF(Y427="","",VLOOKUP(Y427,'#材料大全'!A:B,2,FALSE))</f>
        <v>憎恶之足碎片</v>
      </c>
      <c r="AA427" s="144">
        <v>1</v>
      </c>
      <c r="AB427" s="144">
        <v>1</v>
      </c>
      <c r="AC427" s="144">
        <v>100</v>
      </c>
      <c r="AD427" s="118"/>
    </row>
    <row r="428" spans="1:34">
      <c r="A428" s="160">
        <v>34220</v>
      </c>
      <c r="B428" s="143" t="s">
        <v>4014</v>
      </c>
      <c r="C428" s="144" t="s">
        <v>1903</v>
      </c>
      <c r="D428" s="144">
        <v>5</v>
      </c>
      <c r="F428" s="144" t="s">
        <v>125</v>
      </c>
      <c r="G428" s="144">
        <v>1</v>
      </c>
      <c r="I428" s="144">
        <v>0</v>
      </c>
      <c r="J428" s="144">
        <v>0</v>
      </c>
      <c r="M428" s="144">
        <f t="shared" si="75"/>
        <v>4</v>
      </c>
      <c r="N428" s="144">
        <f t="shared" si="76"/>
        <v>400</v>
      </c>
      <c r="O428" s="144">
        <v>22541</v>
      </c>
      <c r="P428" s="144" t="str">
        <f>IF(O428="","",VLOOKUP(O428,'#材料大全'!A:B,2,FALSE))</f>
        <v>火焰之魂碎片</v>
      </c>
      <c r="Q428" s="144">
        <v>1</v>
      </c>
      <c r="R428" s="144">
        <v>1</v>
      </c>
      <c r="S428" s="144">
        <v>100</v>
      </c>
      <c r="T428" s="144">
        <v>22542</v>
      </c>
      <c r="U428" s="144" t="str">
        <f>IF(T428="","",VLOOKUP(T428,'#材料大全'!A:B,2,FALSE))</f>
        <v>永冬之匣碎片</v>
      </c>
      <c r="V428" s="144">
        <v>1</v>
      </c>
      <c r="W428" s="144">
        <v>1</v>
      </c>
      <c r="X428" s="144">
        <v>100</v>
      </c>
      <c r="Y428" s="144">
        <v>22543</v>
      </c>
      <c r="Z428" s="144" t="str">
        <f>IF(Y428="","",VLOOKUP(Y428,'#材料大全'!A:B,2,FALSE))</f>
        <v>堕天使之翼碎片</v>
      </c>
      <c r="AA428" s="144">
        <v>1</v>
      </c>
      <c r="AB428" s="144">
        <v>1</v>
      </c>
      <c r="AC428" s="144">
        <v>100</v>
      </c>
      <c r="AD428" s="119">
        <v>22804</v>
      </c>
      <c r="AE428" s="144" t="str">
        <f>IF(AD428="","",VLOOKUP(AD428,'#材料大全'!A:B,2,FALSE))</f>
        <v>罗格的丝绸手帕碎片</v>
      </c>
      <c r="AF428" s="144">
        <v>1</v>
      </c>
      <c r="AG428" s="144">
        <v>1</v>
      </c>
      <c r="AH428" s="144">
        <v>100</v>
      </c>
    </row>
    <row r="429" spans="1:34">
      <c r="A429" s="160">
        <v>34221</v>
      </c>
      <c r="B429" s="143" t="s">
        <v>4015</v>
      </c>
      <c r="C429" s="144" t="s">
        <v>1903</v>
      </c>
      <c r="D429" s="144">
        <v>5</v>
      </c>
      <c r="F429" s="144" t="s">
        <v>125</v>
      </c>
      <c r="G429" s="144">
        <v>1</v>
      </c>
      <c r="I429" s="144">
        <v>0</v>
      </c>
      <c r="J429" s="144">
        <v>0</v>
      </c>
      <c r="M429" s="144">
        <f t="shared" si="75"/>
        <v>4</v>
      </c>
      <c r="N429" s="144">
        <f t="shared" si="76"/>
        <v>400</v>
      </c>
      <c r="O429" s="144">
        <v>22544</v>
      </c>
      <c r="P429" s="144" t="str">
        <f>IF(O429="","",VLOOKUP(O429,'#材料大全'!A:B,2,FALSE))</f>
        <v>九头龙王头盔碎片</v>
      </c>
      <c r="Q429" s="144">
        <v>1</v>
      </c>
      <c r="R429" s="144">
        <v>1</v>
      </c>
      <c r="S429" s="144">
        <v>100</v>
      </c>
      <c r="T429" s="144">
        <v>22545</v>
      </c>
      <c r="U429" s="144" t="str">
        <f>IF(T429="","",VLOOKUP(T429,'#材料大全'!A:B,2,FALSE))</f>
        <v>大力龙王铠甲碎片</v>
      </c>
      <c r="V429" s="144">
        <v>1</v>
      </c>
      <c r="W429" s="144">
        <v>1</v>
      </c>
      <c r="X429" s="144">
        <v>100</v>
      </c>
      <c r="Y429" s="144">
        <v>22546</v>
      </c>
      <c r="Z429" s="144" t="str">
        <f>IF(Y429="","",VLOOKUP(Y429,'#材料大全'!A:B,2,FALSE))</f>
        <v>青莲龙王护靴碎片</v>
      </c>
      <c r="AA429" s="144">
        <v>1</v>
      </c>
      <c r="AB429" s="144">
        <v>1</v>
      </c>
      <c r="AC429" s="144">
        <v>100</v>
      </c>
      <c r="AD429" s="119">
        <v>22805</v>
      </c>
      <c r="AE429" s="144" t="str">
        <f>IF(AD429="","",VLOOKUP(AD429,'#材料大全'!A:B,2,FALSE))</f>
        <v>迟缓者拉格的不屈意志碎片</v>
      </c>
      <c r="AF429" s="144">
        <v>1</v>
      </c>
      <c r="AG429" s="144">
        <v>1</v>
      </c>
      <c r="AH429" s="144">
        <v>100</v>
      </c>
    </row>
    <row r="430" spans="1:34">
      <c r="A430" s="160">
        <v>34222</v>
      </c>
      <c r="B430" s="143" t="s">
        <v>4016</v>
      </c>
      <c r="C430" s="144" t="s">
        <v>1903</v>
      </c>
      <c r="D430" s="144">
        <v>5</v>
      </c>
      <c r="F430" s="144" t="s">
        <v>125</v>
      </c>
      <c r="G430" s="144">
        <v>1</v>
      </c>
      <c r="I430" s="144">
        <v>0</v>
      </c>
      <c r="J430" s="144">
        <v>0</v>
      </c>
      <c r="M430" s="144">
        <f t="shared" si="75"/>
        <v>4</v>
      </c>
      <c r="N430" s="144">
        <f t="shared" si="76"/>
        <v>400</v>
      </c>
      <c r="O430" s="144">
        <v>22547</v>
      </c>
      <c r="P430" s="144" t="str">
        <f>IF(O430="","",VLOOKUP(O430,'#材料大全'!A:B,2,FALSE))</f>
        <v>欢喜龙王戒指碎片</v>
      </c>
      <c r="Q430" s="144">
        <v>1</v>
      </c>
      <c r="R430" s="144">
        <v>1</v>
      </c>
      <c r="S430" s="144">
        <v>100</v>
      </c>
      <c r="T430" s="144">
        <v>22548</v>
      </c>
      <c r="U430" s="144" t="str">
        <f>IF(T430="","",VLOOKUP(T430,'#材料大全'!A:B,2,FALSE))</f>
        <v>海龙王项链碎片</v>
      </c>
      <c r="V430" s="144">
        <v>1</v>
      </c>
      <c r="W430" s="144">
        <v>1</v>
      </c>
      <c r="X430" s="144">
        <v>100</v>
      </c>
      <c r="Y430" s="144">
        <v>22549</v>
      </c>
      <c r="Z430" s="144" t="str">
        <f>IF(Y430="","",VLOOKUP(Y430,'#材料大全'!A:B,2,FALSE))</f>
        <v>毒龙王手镯碎片</v>
      </c>
      <c r="AA430" s="144">
        <v>1</v>
      </c>
      <c r="AB430" s="144">
        <v>1</v>
      </c>
      <c r="AC430" s="144">
        <v>100</v>
      </c>
      <c r="AD430" s="119">
        <v>22806</v>
      </c>
      <c r="AE430" s="144" t="str">
        <f>IF(AD430="","",VLOOKUP(AD430,'#材料大全'!A:B,2,FALSE))</f>
        <v>超级加农炮碎片</v>
      </c>
      <c r="AF430" s="144">
        <v>1</v>
      </c>
      <c r="AG430" s="144">
        <v>1</v>
      </c>
      <c r="AH430" s="144">
        <v>100</v>
      </c>
    </row>
    <row r="431" spans="1:34">
      <c r="A431" s="160">
        <v>34223</v>
      </c>
      <c r="B431" s="143" t="s">
        <v>4017</v>
      </c>
      <c r="C431" s="144" t="s">
        <v>1903</v>
      </c>
      <c r="D431" s="144">
        <v>5</v>
      </c>
      <c r="F431" s="144" t="s">
        <v>125</v>
      </c>
      <c r="G431" s="144">
        <v>1</v>
      </c>
      <c r="I431" s="144">
        <v>0</v>
      </c>
      <c r="J431" s="144">
        <v>0</v>
      </c>
      <c r="M431" s="144">
        <f t="shared" si="75"/>
        <v>3</v>
      </c>
      <c r="N431" s="144">
        <f t="shared" si="76"/>
        <v>300</v>
      </c>
      <c r="O431" s="144">
        <v>22550</v>
      </c>
      <c r="P431" s="144" t="str">
        <f>IF(O431="","",VLOOKUP(O431,'#材料大全'!A:B,2,FALSE))</f>
        <v>暗杀者碎片</v>
      </c>
      <c r="Q431" s="144">
        <v>1</v>
      </c>
      <c r="R431" s="144">
        <v>1</v>
      </c>
      <c r="S431" s="144">
        <v>100</v>
      </c>
      <c r="T431" s="144">
        <v>22551</v>
      </c>
      <c r="U431" s="144" t="str">
        <f>IF(T431="","",VLOOKUP(T431,'#材料大全'!A:B,2,FALSE))</f>
        <v>守护者碎片</v>
      </c>
      <c r="V431" s="144">
        <v>1</v>
      </c>
      <c r="W431" s="144">
        <v>1</v>
      </c>
      <c r="X431" s="144">
        <v>100</v>
      </c>
      <c r="Y431" s="144">
        <v>22552</v>
      </c>
      <c r="Z431" s="144" t="str">
        <f>IF(Y431="","",VLOOKUP(Y431,'#材料大全'!A:B,2,FALSE))</f>
        <v>苦修者碎片</v>
      </c>
      <c r="AA431" s="144">
        <v>1</v>
      </c>
      <c r="AB431" s="144">
        <v>1</v>
      </c>
      <c r="AC431" s="144">
        <v>100</v>
      </c>
      <c r="AD431" s="192"/>
    </row>
    <row r="432" spans="1:34">
      <c r="A432" s="160">
        <v>34224</v>
      </c>
      <c r="B432" s="143" t="s">
        <v>4018</v>
      </c>
      <c r="C432" s="144" t="s">
        <v>1903</v>
      </c>
      <c r="D432" s="144">
        <v>5</v>
      </c>
      <c r="F432" s="144" t="s">
        <v>125</v>
      </c>
      <c r="G432" s="144">
        <v>1</v>
      </c>
      <c r="I432" s="144">
        <v>0</v>
      </c>
      <c r="J432" s="144">
        <v>0</v>
      </c>
      <c r="M432" s="144">
        <f t="shared" si="75"/>
        <v>3</v>
      </c>
      <c r="N432" s="144">
        <f t="shared" si="76"/>
        <v>300</v>
      </c>
      <c r="O432" s="144">
        <v>22553</v>
      </c>
      <c r="P432" s="144" t="str">
        <f>IF(O432="","",VLOOKUP(O432,'#材料大全'!A:B,2,FALSE))</f>
        <v>狩猎者碎片</v>
      </c>
      <c r="Q432" s="144">
        <v>1</v>
      </c>
      <c r="R432" s="144">
        <v>1</v>
      </c>
      <c r="S432" s="144">
        <v>100</v>
      </c>
      <c r="T432" s="144">
        <v>22554</v>
      </c>
      <c r="U432" s="144" t="str">
        <f>IF(T432="","",VLOOKUP(T432,'#材料大全'!A:B,2,FALSE))</f>
        <v>祈求者碎片</v>
      </c>
      <c r="V432" s="144">
        <v>1</v>
      </c>
      <c r="W432" s="144">
        <v>1</v>
      </c>
      <c r="X432" s="144">
        <v>100</v>
      </c>
      <c r="Y432" s="144">
        <v>22555</v>
      </c>
      <c r="Z432" s="144" t="str">
        <f>IF(Y432="","",VLOOKUP(Y432,'#材料大全'!A:B,2,FALSE))</f>
        <v>传承者碎片</v>
      </c>
      <c r="AA432" s="144">
        <v>1</v>
      </c>
      <c r="AB432" s="144">
        <v>1</v>
      </c>
      <c r="AC432" s="144">
        <v>100</v>
      </c>
      <c r="AD432" s="192"/>
    </row>
    <row r="433" spans="1:34">
      <c r="A433" s="160">
        <v>34225</v>
      </c>
      <c r="B433" s="143" t="s">
        <v>4019</v>
      </c>
      <c r="C433" s="144" t="s">
        <v>1903</v>
      </c>
      <c r="D433" s="144">
        <v>5</v>
      </c>
      <c r="F433" s="144" t="s">
        <v>125</v>
      </c>
      <c r="G433" s="144">
        <v>1</v>
      </c>
      <c r="I433" s="144">
        <v>0</v>
      </c>
      <c r="J433" s="144">
        <v>0</v>
      </c>
      <c r="M433" s="144">
        <f t="shared" si="75"/>
        <v>3</v>
      </c>
      <c r="N433" s="144">
        <f t="shared" si="76"/>
        <v>300</v>
      </c>
      <c r="O433" s="144">
        <v>22556</v>
      </c>
      <c r="P433" s="144" t="str">
        <f>IF(O433="","",VLOOKUP(O433,'#材料大全'!A:B,2,FALSE))</f>
        <v>交响曲碎片</v>
      </c>
      <c r="Q433" s="144">
        <v>1</v>
      </c>
      <c r="R433" s="144">
        <v>1</v>
      </c>
      <c r="S433" s="144">
        <v>100</v>
      </c>
      <c r="T433" s="144">
        <v>22557</v>
      </c>
      <c r="U433" s="144" t="str">
        <f>IF(T433="","",VLOOKUP(T433,'#材料大全'!A:B,2,FALSE))</f>
        <v>协奏曲碎片</v>
      </c>
      <c r="V433" s="144">
        <v>1</v>
      </c>
      <c r="W433" s="144">
        <v>1</v>
      </c>
      <c r="X433" s="144">
        <v>100</v>
      </c>
      <c r="Y433" s="144">
        <v>22558</v>
      </c>
      <c r="Z433" s="144" t="str">
        <f>IF(Y433="","",VLOOKUP(Y433,'#材料大全'!A:B,2,FALSE))</f>
        <v>圆舞曲碎片</v>
      </c>
      <c r="AA433" s="144">
        <v>1</v>
      </c>
      <c r="AB433" s="144">
        <v>1</v>
      </c>
      <c r="AC433" s="144">
        <v>100</v>
      </c>
      <c r="AD433" s="192"/>
    </row>
    <row r="434" spans="1:34">
      <c r="A434" s="160">
        <v>34226</v>
      </c>
      <c r="B434" s="143" t="s">
        <v>4020</v>
      </c>
      <c r="C434" s="144" t="s">
        <v>1903</v>
      </c>
      <c r="D434" s="144">
        <v>5</v>
      </c>
      <c r="F434" s="144" t="s">
        <v>125</v>
      </c>
      <c r="G434" s="144">
        <v>1</v>
      </c>
      <c r="I434" s="144">
        <v>0</v>
      </c>
      <c r="J434" s="144">
        <v>0</v>
      </c>
      <c r="M434" s="144">
        <f t="shared" si="75"/>
        <v>3</v>
      </c>
      <c r="N434" s="144">
        <f t="shared" si="76"/>
        <v>300</v>
      </c>
      <c r="O434" s="144">
        <v>22559</v>
      </c>
      <c r="P434" s="144" t="str">
        <f>IF(O434="","",VLOOKUP(O434,'#材料大全'!A:B,2,FALSE))</f>
        <v>狂想曲碎片</v>
      </c>
      <c r="Q434" s="144">
        <v>1</v>
      </c>
      <c r="R434" s="144">
        <v>1</v>
      </c>
      <c r="S434" s="144">
        <v>100</v>
      </c>
      <c r="T434" s="144">
        <v>22560</v>
      </c>
      <c r="U434" s="144" t="str">
        <f>IF(T434="","",VLOOKUP(T434,'#材料大全'!A:B,2,FALSE))</f>
        <v>幻想曲碎片</v>
      </c>
      <c r="V434" s="144">
        <v>1</v>
      </c>
      <c r="W434" s="144">
        <v>1</v>
      </c>
      <c r="X434" s="144">
        <v>100</v>
      </c>
      <c r="Y434" s="144">
        <v>22561</v>
      </c>
      <c r="Z434" s="144" t="str">
        <f>IF(Y434="","",VLOOKUP(Y434,'#材料大全'!A:B,2,FALSE))</f>
        <v>随想曲碎片</v>
      </c>
      <c r="AA434" s="144">
        <v>1</v>
      </c>
      <c r="AB434" s="144">
        <v>1</v>
      </c>
      <c r="AC434" s="144">
        <v>100</v>
      </c>
      <c r="AD434" s="192"/>
    </row>
    <row r="435" spans="1:34">
      <c r="A435" s="160">
        <v>34227</v>
      </c>
      <c r="B435" s="143" t="s">
        <v>4021</v>
      </c>
      <c r="C435" s="144" t="s">
        <v>1903</v>
      </c>
      <c r="D435" s="144">
        <v>5</v>
      </c>
      <c r="F435" s="144" t="s">
        <v>125</v>
      </c>
      <c r="G435" s="144">
        <v>1</v>
      </c>
      <c r="I435" s="144">
        <v>0</v>
      </c>
      <c r="J435" s="144">
        <v>0</v>
      </c>
      <c r="M435" s="144">
        <f t="shared" si="75"/>
        <v>3</v>
      </c>
      <c r="N435" s="144">
        <f t="shared" si="76"/>
        <v>300</v>
      </c>
      <c r="O435" s="144">
        <v>22562</v>
      </c>
      <c r="P435" s="144" t="str">
        <f>IF(O435="","",VLOOKUP(O435,'#材料大全'!A:B,2,FALSE))</f>
        <v>天帝战盔碎片</v>
      </c>
      <c r="Q435" s="144">
        <v>1</v>
      </c>
      <c r="R435" s="144">
        <v>1</v>
      </c>
      <c r="S435" s="144">
        <v>100</v>
      </c>
      <c r="T435" s="144">
        <v>22563</v>
      </c>
      <c r="U435" s="144" t="str">
        <f>IF(T435="","",VLOOKUP(T435,'#材料大全'!A:B,2,FALSE))</f>
        <v>黄帝战甲碎片</v>
      </c>
      <c r="V435" s="144">
        <v>1</v>
      </c>
      <c r="W435" s="144">
        <v>1</v>
      </c>
      <c r="X435" s="144">
        <v>100</v>
      </c>
      <c r="Y435" s="144">
        <v>22564</v>
      </c>
      <c r="Z435" s="144" t="str">
        <f>IF(Y435="","",VLOOKUP(Y435,'#材料大全'!A:B,2,FALSE))</f>
        <v>炎帝战靴碎片</v>
      </c>
      <c r="AA435" s="144">
        <v>1</v>
      </c>
      <c r="AB435" s="144">
        <v>1</v>
      </c>
      <c r="AC435" s="144">
        <v>100</v>
      </c>
      <c r="AD435" s="192"/>
    </row>
    <row r="436" spans="1:34">
      <c r="A436" s="160">
        <v>34228</v>
      </c>
      <c r="B436" s="143" t="s">
        <v>4022</v>
      </c>
      <c r="C436" s="144" t="s">
        <v>1903</v>
      </c>
      <c r="D436" s="144">
        <v>5</v>
      </c>
      <c r="F436" s="144" t="s">
        <v>125</v>
      </c>
      <c r="G436" s="144">
        <v>1</v>
      </c>
      <c r="I436" s="144">
        <v>0</v>
      </c>
      <c r="J436" s="144">
        <v>0</v>
      </c>
      <c r="M436" s="144">
        <f t="shared" si="75"/>
        <v>3</v>
      </c>
      <c r="N436" s="144">
        <f t="shared" si="76"/>
        <v>300</v>
      </c>
      <c r="O436" s="144">
        <v>22565</v>
      </c>
      <c r="P436" s="144" t="str">
        <f>IF(O436="","",VLOOKUP(O436,'#材料大全'!A:B,2,FALSE))</f>
        <v>青帝戒指碎片</v>
      </c>
      <c r="Q436" s="144">
        <v>1</v>
      </c>
      <c r="R436" s="144">
        <v>1</v>
      </c>
      <c r="S436" s="144">
        <v>100</v>
      </c>
      <c r="T436" s="144">
        <v>22566</v>
      </c>
      <c r="U436" s="144" t="str">
        <f>IF(T436="","",VLOOKUP(T436,'#材料大全'!A:B,2,FALSE))</f>
        <v>黑帝项链碎片</v>
      </c>
      <c r="V436" s="144">
        <v>1</v>
      </c>
      <c r="W436" s="144">
        <v>1</v>
      </c>
      <c r="X436" s="144">
        <v>100</v>
      </c>
      <c r="Y436" s="144">
        <v>22567</v>
      </c>
      <c r="Z436" s="144" t="str">
        <f>IF(Y436="","",VLOOKUP(Y436,'#材料大全'!A:B,2,FALSE))</f>
        <v>白帝手镯碎片</v>
      </c>
      <c r="AA436" s="144">
        <v>1</v>
      </c>
      <c r="AB436" s="144">
        <v>1</v>
      </c>
      <c r="AC436" s="144">
        <v>100</v>
      </c>
      <c r="AD436" s="192"/>
    </row>
    <row r="437" spans="1:34">
      <c r="A437" s="160">
        <v>34229</v>
      </c>
      <c r="B437" s="143" t="s">
        <v>4023</v>
      </c>
      <c r="C437" s="144" t="s">
        <v>1903</v>
      </c>
      <c r="D437" s="144">
        <v>5</v>
      </c>
      <c r="F437" s="144" t="s">
        <v>125</v>
      </c>
      <c r="G437" s="144">
        <v>1</v>
      </c>
      <c r="I437" s="144">
        <v>0</v>
      </c>
      <c r="J437" s="144">
        <v>0</v>
      </c>
      <c r="M437" s="144">
        <f t="shared" si="75"/>
        <v>3</v>
      </c>
      <c r="N437" s="144">
        <f t="shared" si="76"/>
        <v>300</v>
      </c>
      <c r="O437" s="144">
        <v>22568</v>
      </c>
      <c r="P437" s="144" t="str">
        <f>IF(O437="","",VLOOKUP(O437,'#材料大全'!A:B,2,FALSE))</f>
        <v>奥术核心碎片</v>
      </c>
      <c r="Q437" s="144">
        <v>1</v>
      </c>
      <c r="R437" s="144">
        <v>1</v>
      </c>
      <c r="S437" s="144">
        <v>100</v>
      </c>
      <c r="T437" s="144">
        <v>22569</v>
      </c>
      <c r="U437" s="144" t="str">
        <f>IF(T437="","",VLOOKUP(T437,'#材料大全'!A:B,2,FALSE))</f>
        <v>黄金动力炉碎片</v>
      </c>
      <c r="V437" s="144">
        <v>1</v>
      </c>
      <c r="W437" s="144">
        <v>1</v>
      </c>
      <c r="X437" s="144">
        <v>100</v>
      </c>
      <c r="Y437" s="144">
        <v>22570</v>
      </c>
      <c r="Z437" s="144" t="str">
        <f>IF(Y437="","",VLOOKUP(Y437,'#材料大全'!A:B,2,FALSE))</f>
        <v>岩石助推器碎片</v>
      </c>
      <c r="AA437" s="144">
        <v>1</v>
      </c>
      <c r="AB437" s="144">
        <v>1</v>
      </c>
      <c r="AC437" s="144">
        <v>100</v>
      </c>
      <c r="AE437" s="144" t="str">
        <f>IF(AD437="","",VLOOKUP(AD437,'#材料大全'!A:B,2,FALSE))</f>
        <v/>
      </c>
    </row>
    <row r="438" spans="1:34">
      <c r="A438" s="160">
        <v>34230</v>
      </c>
      <c r="B438" s="143" t="s">
        <v>4024</v>
      </c>
      <c r="C438" s="144" t="s">
        <v>1903</v>
      </c>
      <c r="D438" s="144">
        <v>5</v>
      </c>
      <c r="F438" s="144" t="s">
        <v>125</v>
      </c>
      <c r="G438" s="144">
        <v>1</v>
      </c>
      <c r="I438" s="144">
        <v>0</v>
      </c>
      <c r="J438" s="144">
        <v>0</v>
      </c>
      <c r="M438" s="144">
        <f t="shared" si="75"/>
        <v>3</v>
      </c>
      <c r="N438" s="144">
        <f t="shared" si="76"/>
        <v>300</v>
      </c>
      <c r="O438" s="144">
        <v>22571</v>
      </c>
      <c r="P438" s="144" t="str">
        <f>IF(O438="","",VLOOKUP(O438,'#材料大全'!A:B,2,FALSE))</f>
        <v>冰霜指环碎片</v>
      </c>
      <c r="Q438" s="144">
        <v>1</v>
      </c>
      <c r="R438" s="144">
        <v>1</v>
      </c>
      <c r="S438" s="144">
        <v>100</v>
      </c>
      <c r="T438" s="144">
        <v>22572</v>
      </c>
      <c r="U438" s="144" t="str">
        <f>IF(T438="","",VLOOKUP(T438,'#材料大全'!A:B,2,FALSE))</f>
        <v>熔岩火链碎片</v>
      </c>
      <c r="V438" s="144">
        <v>1</v>
      </c>
      <c r="W438" s="144">
        <v>1</v>
      </c>
      <c r="X438" s="144">
        <v>100</v>
      </c>
      <c r="Y438" s="144">
        <v>22573</v>
      </c>
      <c r="Z438" s="144" t="str">
        <f>IF(Y438="","",VLOOKUP(Y438,'#材料大全'!A:B,2,FALSE))</f>
        <v>双子手镯碎片</v>
      </c>
      <c r="AA438" s="144">
        <v>1</v>
      </c>
      <c r="AB438" s="144">
        <v>1</v>
      </c>
      <c r="AC438" s="144">
        <v>100</v>
      </c>
      <c r="AE438" s="144" t="str">
        <f>IF(AD438="","",VLOOKUP(AD438,'#材料大全'!A:B,2,FALSE))</f>
        <v/>
      </c>
    </row>
    <row r="439" spans="1:34">
      <c r="A439" s="160">
        <v>34231</v>
      </c>
      <c r="B439" s="143" t="s">
        <v>4025</v>
      </c>
      <c r="C439" s="144" t="s">
        <v>1903</v>
      </c>
      <c r="D439" s="144">
        <v>5</v>
      </c>
      <c r="F439" s="144" t="s">
        <v>125</v>
      </c>
      <c r="G439" s="144">
        <v>1</v>
      </c>
      <c r="I439" s="144">
        <v>0</v>
      </c>
      <c r="J439" s="144">
        <v>0</v>
      </c>
      <c r="M439" s="144">
        <f t="shared" si="75"/>
        <v>3</v>
      </c>
      <c r="N439" s="144">
        <f t="shared" si="76"/>
        <v>300</v>
      </c>
      <c r="O439" s="144">
        <v>22574</v>
      </c>
      <c r="P439" s="144" t="str">
        <f>IF(O439="","",VLOOKUP(O439,'#材料大全'!A:B,2,FALSE))</f>
        <v>愚者的流浪碎片</v>
      </c>
      <c r="Q439" s="144">
        <v>1</v>
      </c>
      <c r="R439" s="144">
        <v>1</v>
      </c>
      <c r="S439" s="144">
        <v>100</v>
      </c>
      <c r="T439" s="144">
        <v>22575</v>
      </c>
      <c r="U439" s="144" t="str">
        <f>IF(T439="","",VLOOKUP(T439,'#材料大全'!A:B,2,FALSE))</f>
        <v>教皇的援助碎片</v>
      </c>
      <c r="V439" s="144">
        <v>1</v>
      </c>
      <c r="W439" s="144">
        <v>1</v>
      </c>
      <c r="X439" s="144">
        <v>100</v>
      </c>
      <c r="Y439" s="144">
        <v>22576</v>
      </c>
      <c r="Z439" s="144" t="str">
        <f>IF(Y439="","",VLOOKUP(Y439,'#材料大全'!A:B,2,FALSE))</f>
        <v>恋人的结合碎片</v>
      </c>
      <c r="AA439" s="144">
        <v>1</v>
      </c>
      <c r="AB439" s="144">
        <v>1</v>
      </c>
      <c r="AC439" s="144">
        <v>100</v>
      </c>
      <c r="AE439" s="144" t="str">
        <f>IF(AD439="","",VLOOKUP(AD439,'#材料大全'!A:B,2,FALSE))</f>
        <v/>
      </c>
    </row>
    <row r="440" spans="1:34">
      <c r="A440" s="160">
        <v>34232</v>
      </c>
      <c r="B440" s="143" t="s">
        <v>4026</v>
      </c>
      <c r="C440" s="144" t="s">
        <v>1903</v>
      </c>
      <c r="D440" s="144">
        <v>5</v>
      </c>
      <c r="F440" s="144" t="s">
        <v>125</v>
      </c>
      <c r="G440" s="144">
        <v>1</v>
      </c>
      <c r="I440" s="144">
        <v>0</v>
      </c>
      <c r="J440" s="144">
        <v>0</v>
      </c>
      <c r="M440" s="144">
        <f t="shared" si="75"/>
        <v>3</v>
      </c>
      <c r="N440" s="144">
        <f t="shared" si="76"/>
        <v>300</v>
      </c>
      <c r="O440" s="144">
        <v>22577</v>
      </c>
      <c r="P440" s="144" t="str">
        <f>IF(O440="","",VLOOKUP(O440,'#材料大全'!A:B,2,FALSE))</f>
        <v>隐者的探索碎片</v>
      </c>
      <c r="Q440" s="144">
        <v>1</v>
      </c>
      <c r="R440" s="144">
        <v>1</v>
      </c>
      <c r="S440" s="144">
        <v>100</v>
      </c>
      <c r="T440" s="144">
        <v>22578</v>
      </c>
      <c r="U440" s="144" t="str">
        <f>IF(T440="","",VLOOKUP(T440,'#材料大全'!A:B,2,FALSE))</f>
        <v>魔术师的创造碎片</v>
      </c>
      <c r="V440" s="144">
        <v>1</v>
      </c>
      <c r="W440" s="144">
        <v>1</v>
      </c>
      <c r="X440" s="144">
        <v>100</v>
      </c>
      <c r="Y440" s="144">
        <v>22579</v>
      </c>
      <c r="Z440" s="144" t="str">
        <f>IF(Y440="","",VLOOKUP(Y440,'#材料大全'!A:B,2,FALSE))</f>
        <v>女祭司的智慧碎片</v>
      </c>
      <c r="AA440" s="144">
        <v>1</v>
      </c>
      <c r="AB440" s="144">
        <v>1</v>
      </c>
      <c r="AC440" s="144">
        <v>100</v>
      </c>
      <c r="AE440" s="144" t="str">
        <f>IF(AD440="","",VLOOKUP(AD440,'#材料大全'!A:B,2,FALSE))</f>
        <v/>
      </c>
    </row>
    <row r="441" spans="1:34">
      <c r="A441" s="160">
        <v>34233</v>
      </c>
      <c r="B441" s="143" t="s">
        <v>4027</v>
      </c>
      <c r="C441" s="144" t="s">
        <v>1903</v>
      </c>
      <c r="D441" s="144">
        <v>5</v>
      </c>
      <c r="F441" s="144" t="s">
        <v>125</v>
      </c>
      <c r="G441" s="144">
        <v>1</v>
      </c>
      <c r="I441" s="144">
        <v>0</v>
      </c>
      <c r="J441" s="144">
        <v>0</v>
      </c>
      <c r="M441" s="144">
        <f t="shared" si="75"/>
        <v>3</v>
      </c>
      <c r="N441" s="144">
        <f t="shared" si="76"/>
        <v>300</v>
      </c>
      <c r="O441" s="144">
        <v>22580</v>
      </c>
      <c r="P441" s="144" t="str">
        <f>IF(O441="","",VLOOKUP(O441,'#材料大全'!A:B,2,FALSE))</f>
        <v>狼之力碎片</v>
      </c>
      <c r="Q441" s="144">
        <v>1</v>
      </c>
      <c r="R441" s="144">
        <v>1</v>
      </c>
      <c r="S441" s="144">
        <v>100</v>
      </c>
      <c r="T441" s="144">
        <v>22581</v>
      </c>
      <c r="U441" s="144" t="str">
        <f>IF(T441="","",VLOOKUP(T441,'#材料大全'!A:B,2,FALSE))</f>
        <v>虎之力碎片</v>
      </c>
      <c r="V441" s="144">
        <v>1</v>
      </c>
      <c r="W441" s="144">
        <v>1</v>
      </c>
      <c r="X441" s="144">
        <v>100</v>
      </c>
      <c r="Y441" s="144">
        <v>22582</v>
      </c>
      <c r="Z441" s="144" t="str">
        <f>IF(Y441="","",VLOOKUP(Y441,'#材料大全'!A:B,2,FALSE))</f>
        <v>兔之力碎片</v>
      </c>
      <c r="AA441" s="144">
        <v>1</v>
      </c>
      <c r="AB441" s="144">
        <v>1</v>
      </c>
      <c r="AC441" s="144">
        <v>100</v>
      </c>
      <c r="AE441" s="144" t="str">
        <f>IF(AD441="","",VLOOKUP(AD441,'#材料大全'!A:B,2,FALSE))</f>
        <v/>
      </c>
    </row>
    <row r="442" spans="1:34">
      <c r="A442" s="160">
        <v>34234</v>
      </c>
      <c r="B442" s="143" t="s">
        <v>4028</v>
      </c>
      <c r="C442" s="144" t="s">
        <v>1903</v>
      </c>
      <c r="D442" s="144">
        <v>5</v>
      </c>
      <c r="F442" s="144" t="s">
        <v>125</v>
      </c>
      <c r="G442" s="144">
        <v>1</v>
      </c>
      <c r="I442" s="144">
        <v>0</v>
      </c>
      <c r="J442" s="144">
        <v>0</v>
      </c>
      <c r="M442" s="144">
        <f t="shared" si="75"/>
        <v>3</v>
      </c>
      <c r="N442" s="144">
        <f t="shared" si="76"/>
        <v>300</v>
      </c>
      <c r="O442" s="144">
        <v>22583</v>
      </c>
      <c r="P442" s="144" t="str">
        <f>IF(O442="","",VLOOKUP(O442,'#材料大全'!A:B,2,FALSE))</f>
        <v>猫之力碎片</v>
      </c>
      <c r="Q442" s="144">
        <v>1</v>
      </c>
      <c r="R442" s="144">
        <v>1</v>
      </c>
      <c r="S442" s="144">
        <v>100</v>
      </c>
      <c r="T442" s="144">
        <v>22584</v>
      </c>
      <c r="U442" s="144" t="str">
        <f>IF(T442="","",VLOOKUP(T442,'#材料大全'!A:B,2,FALSE))</f>
        <v>狐之力碎片</v>
      </c>
      <c r="V442" s="144">
        <v>1</v>
      </c>
      <c r="W442" s="144">
        <v>1</v>
      </c>
      <c r="X442" s="144">
        <v>100</v>
      </c>
      <c r="Y442" s="144">
        <v>22585</v>
      </c>
      <c r="Z442" s="144" t="str">
        <f>IF(Y442="","",VLOOKUP(Y442,'#材料大全'!A:B,2,FALSE))</f>
        <v>熊之力碎片</v>
      </c>
      <c r="AA442" s="144">
        <v>1</v>
      </c>
      <c r="AB442" s="144">
        <v>1</v>
      </c>
      <c r="AC442" s="144">
        <v>100</v>
      </c>
      <c r="AE442" s="144" t="str">
        <f>IF(AD442="","",VLOOKUP(AD442,'#材料大全'!A:B,2,FALSE))</f>
        <v/>
      </c>
    </row>
    <row r="443" spans="1:34">
      <c r="A443" s="160">
        <v>34235</v>
      </c>
      <c r="B443" s="143" t="s">
        <v>4029</v>
      </c>
      <c r="C443" s="144" t="s">
        <v>1903</v>
      </c>
      <c r="D443" s="144">
        <v>5</v>
      </c>
      <c r="F443" s="144" t="s">
        <v>125</v>
      </c>
      <c r="G443" s="144">
        <v>1</v>
      </c>
      <c r="I443" s="144">
        <v>0</v>
      </c>
      <c r="J443" s="144">
        <v>0</v>
      </c>
      <c r="M443" s="144">
        <f t="shared" si="75"/>
        <v>3</v>
      </c>
      <c r="N443" s="144">
        <f t="shared" si="76"/>
        <v>300</v>
      </c>
      <c r="O443" s="144">
        <v>22801</v>
      </c>
      <c r="P443" s="144" t="str">
        <f>IF(O443="","",VLOOKUP(O443,'#材料大全'!A:B,2,FALSE))</f>
        <v>聪聪君布鲁方哥碎片</v>
      </c>
      <c r="Q443" s="144">
        <v>1</v>
      </c>
      <c r="R443" s="144">
        <v>1</v>
      </c>
      <c r="S443" s="144">
        <v>100</v>
      </c>
      <c r="T443" s="144">
        <v>22802</v>
      </c>
      <c r="U443" s="144" t="str">
        <f>IF(T443="","",VLOOKUP(T443,'#材料大全'!A:B,2,FALSE))</f>
        <v>极限的风碎片</v>
      </c>
      <c r="V443" s="144">
        <v>1</v>
      </c>
      <c r="W443" s="144">
        <v>1</v>
      </c>
      <c r="X443" s="144">
        <v>100</v>
      </c>
      <c r="Y443" s="144">
        <v>22803</v>
      </c>
      <c r="Z443" s="144" t="str">
        <f>IF(Y443="","",VLOOKUP(Y443,'#材料大全'!A:B,2,FALSE))</f>
        <v>远古战神碎片</v>
      </c>
      <c r="AA443" s="144">
        <v>1</v>
      </c>
      <c r="AB443" s="144">
        <v>1</v>
      </c>
      <c r="AC443" s="144">
        <v>100</v>
      </c>
      <c r="AE443" s="144" t="str">
        <f>IF(AD443="","",VLOOKUP(AD443,'#材料大全'!A:B,2,FALSE))</f>
        <v/>
      </c>
    </row>
    <row r="444" spans="1:34">
      <c r="A444" s="160">
        <v>34236</v>
      </c>
      <c r="B444" s="143" t="s">
        <v>6353</v>
      </c>
      <c r="C444" s="144" t="s">
        <v>1903</v>
      </c>
      <c r="D444" s="144">
        <v>5</v>
      </c>
      <c r="F444" s="144" t="s">
        <v>125</v>
      </c>
      <c r="G444" s="144">
        <v>1</v>
      </c>
      <c r="I444" s="144">
        <v>0</v>
      </c>
      <c r="J444" s="144">
        <v>0</v>
      </c>
      <c r="M444" s="144">
        <f t="shared" ref="M444:M445" si="80">IF(O444="",0,1)+IF(T444="",0,1)+IF(Y444="",0,1)+IF(AD444="",0,1)</f>
        <v>4</v>
      </c>
      <c r="N444" s="144">
        <f t="shared" ref="N444:N445" si="81">SUM(S444+X444+AC444+AH444)</f>
        <v>400</v>
      </c>
      <c r="O444" s="144">
        <v>22034</v>
      </c>
      <c r="P444" s="144" t="str">
        <f>IF(O444="","",VLOOKUP(O444,'#材料大全'!A:B,2,FALSE))</f>
        <v>方天画戟碎片</v>
      </c>
      <c r="Q444" s="144">
        <v>1</v>
      </c>
      <c r="R444" s="144">
        <v>1</v>
      </c>
      <c r="S444" s="144">
        <v>100</v>
      </c>
      <c r="T444" s="144">
        <v>22035</v>
      </c>
      <c r="U444" s="144" t="str">
        <f>IF(T444="","",VLOOKUP(T444,'#材料大全'!A:B,2,FALSE))</f>
        <v>狩碎片</v>
      </c>
      <c r="V444" s="144">
        <v>1</v>
      </c>
      <c r="W444" s="144">
        <v>1</v>
      </c>
      <c r="X444" s="144">
        <v>100</v>
      </c>
      <c r="Y444" s="144">
        <v>22036</v>
      </c>
      <c r="Z444" s="144" t="str">
        <f>IF(Y444="","",VLOOKUP(Y444,'#材料大全'!A:B,2,FALSE))</f>
        <v>帝国军旗碎片</v>
      </c>
      <c r="AA444" s="144">
        <v>1</v>
      </c>
      <c r="AB444" s="144">
        <v>1</v>
      </c>
      <c r="AC444" s="144">
        <v>100</v>
      </c>
      <c r="AD444" s="144">
        <v>22037</v>
      </c>
      <c r="AE444" s="144" t="str">
        <f>IF(AD444="","",VLOOKUP(AD444,'#材料大全'!A:B,2,FALSE))</f>
        <v>八咫镜碎片</v>
      </c>
      <c r="AF444" s="144">
        <v>1</v>
      </c>
      <c r="AG444" s="144">
        <v>1</v>
      </c>
      <c r="AH444" s="144">
        <v>100</v>
      </c>
    </row>
    <row r="445" spans="1:34">
      <c r="A445" s="160">
        <v>34237</v>
      </c>
      <c r="B445" s="143" t="s">
        <v>6354</v>
      </c>
      <c r="C445" s="144" t="s">
        <v>1903</v>
      </c>
      <c r="D445" s="144">
        <v>5</v>
      </c>
      <c r="F445" s="144" t="s">
        <v>125</v>
      </c>
      <c r="G445" s="144">
        <v>1</v>
      </c>
      <c r="I445" s="144">
        <v>0</v>
      </c>
      <c r="J445" s="144">
        <v>0</v>
      </c>
      <c r="M445" s="144">
        <f t="shared" si="80"/>
        <v>2</v>
      </c>
      <c r="N445" s="144">
        <f t="shared" si="81"/>
        <v>200</v>
      </c>
      <c r="T445" s="144">
        <v>22038</v>
      </c>
      <c r="U445" s="144" t="str">
        <f>IF(T445="","",VLOOKUP(T445,'#材料大全'!A:B,2,FALSE))</f>
        <v>光明权杖亚亚诺斯碎片</v>
      </c>
      <c r="V445" s="144">
        <v>1</v>
      </c>
      <c r="W445" s="144">
        <v>1</v>
      </c>
      <c r="X445" s="144">
        <v>100</v>
      </c>
      <c r="Y445" s="144">
        <v>22039</v>
      </c>
      <c r="Z445" s="144" t="str">
        <f>IF(Y445="","",VLOOKUP(Y445,'#材料大全'!A:B,2,FALSE))</f>
        <v>死神之吻堪塔克洛斯碎片</v>
      </c>
      <c r="AA445" s="144">
        <v>1</v>
      </c>
      <c r="AB445" s="144">
        <v>1</v>
      </c>
      <c r="AC445" s="144">
        <v>100</v>
      </c>
    </row>
    <row r="446" spans="1:34">
      <c r="A446" s="160">
        <v>34238</v>
      </c>
      <c r="B446" s="143" t="s">
        <v>6622</v>
      </c>
      <c r="C446" s="144" t="s">
        <v>1903</v>
      </c>
      <c r="D446" s="144">
        <v>5</v>
      </c>
      <c r="F446" s="144" t="s">
        <v>125</v>
      </c>
      <c r="G446" s="144">
        <v>1</v>
      </c>
      <c r="I446" s="144">
        <v>0</v>
      </c>
      <c r="J446" s="144">
        <v>0</v>
      </c>
      <c r="M446" s="144">
        <f t="shared" ref="M446" si="82">IF(O446="",0,1)+IF(T446="",0,1)+IF(Y446="",0,1)+IF(AD446="",0,1)</f>
        <v>0</v>
      </c>
      <c r="N446" s="144">
        <f t="shared" ref="N446" si="83">SUM(S446+X446+AC446+AH446)</f>
        <v>0</v>
      </c>
      <c r="O446" s="192"/>
      <c r="T446" s="192"/>
      <c r="Y446" s="192"/>
    </row>
    <row r="447" spans="1:34">
      <c r="A447" s="144">
        <v>35001</v>
      </c>
      <c r="B447" s="147" t="s">
        <v>1285</v>
      </c>
      <c r="C447" s="144" t="s">
        <v>1876</v>
      </c>
      <c r="D447" s="144">
        <v>3</v>
      </c>
      <c r="F447" s="144" t="s">
        <v>1917</v>
      </c>
      <c r="G447" s="144">
        <v>0</v>
      </c>
      <c r="I447" s="144">
        <v>1</v>
      </c>
      <c r="J447" s="144">
        <v>5</v>
      </c>
      <c r="M447" s="144">
        <f t="shared" si="75"/>
        <v>2</v>
      </c>
      <c r="N447" s="144">
        <f t="shared" si="76"/>
        <v>400</v>
      </c>
      <c r="O447" s="144">
        <v>33003</v>
      </c>
      <c r="P447" s="144" t="str">
        <f>IF(O447="","",VLOOKUP(O447,'#材料大全'!A:B,2,FALSE))</f>
        <v>精良进阶箱</v>
      </c>
      <c r="Q447" s="144">
        <v>1</v>
      </c>
      <c r="R447" s="144">
        <v>1</v>
      </c>
      <c r="S447" s="144">
        <v>300</v>
      </c>
      <c r="T447" s="144">
        <v>32101</v>
      </c>
      <c r="U447" s="144" t="str">
        <f>IF(T447="","",VLOOKUP(T447,'#材料大全'!A:B,2,FALSE))</f>
        <v>1星英雄箱</v>
      </c>
      <c r="V447" s="144">
        <v>1</v>
      </c>
      <c r="W447" s="144">
        <v>1</v>
      </c>
      <c r="X447" s="144">
        <v>100</v>
      </c>
      <c r="Z447" s="144" t="str">
        <f>IF(Y447="","",VLOOKUP(Y447,'#材料大全'!A:B,2,FALSE))</f>
        <v/>
      </c>
      <c r="AD447" s="144" t="s">
        <v>225</v>
      </c>
      <c r="AE447" s="144" t="str">
        <f>IF(AD447="","",VLOOKUP(AD447,'#材料大全'!A:B,2,FALSE))</f>
        <v/>
      </c>
    </row>
    <row r="448" spans="1:34">
      <c r="A448" s="144">
        <v>35002</v>
      </c>
      <c r="B448" s="149" t="s">
        <v>1286</v>
      </c>
      <c r="C448" s="144" t="s">
        <v>1876</v>
      </c>
      <c r="D448" s="144">
        <v>4</v>
      </c>
      <c r="F448" s="144" t="s">
        <v>1920</v>
      </c>
      <c r="G448" s="144">
        <v>0</v>
      </c>
      <c r="I448" s="144">
        <v>1</v>
      </c>
      <c r="J448" s="144">
        <v>5</v>
      </c>
      <c r="M448" s="144">
        <f t="shared" si="75"/>
        <v>2</v>
      </c>
      <c r="N448" s="144">
        <f t="shared" si="76"/>
        <v>400</v>
      </c>
      <c r="O448" s="144">
        <v>33004</v>
      </c>
      <c r="P448" s="144" t="str">
        <f>IF(O448="","",VLOOKUP(O448,'#材料大全'!A:B,2,FALSE))</f>
        <v>史诗进阶箱</v>
      </c>
      <c r="Q448" s="144">
        <v>1</v>
      </c>
      <c r="R448" s="144">
        <v>1</v>
      </c>
      <c r="S448" s="144">
        <v>300</v>
      </c>
      <c r="T448" s="144">
        <v>32102</v>
      </c>
      <c r="U448" s="144" t="str">
        <f>IF(T448="","",VLOOKUP(T448,'#材料大全'!A:B,2,FALSE))</f>
        <v>2星英雄箱</v>
      </c>
      <c r="V448" s="144">
        <v>1</v>
      </c>
      <c r="W448" s="144">
        <v>1</v>
      </c>
      <c r="X448" s="144">
        <v>100</v>
      </c>
      <c r="Z448" s="144" t="str">
        <f>IF(Y448="","",VLOOKUP(Y448,'#材料大全'!A:B,2,FALSE))</f>
        <v/>
      </c>
      <c r="AD448" s="144" t="s">
        <v>225</v>
      </c>
      <c r="AE448" s="144" t="str">
        <f>IF(AD448="","",VLOOKUP(AD448,'#材料大全'!A:B,2,FALSE))</f>
        <v/>
      </c>
    </row>
    <row r="449" spans="1:34">
      <c r="A449" s="144">
        <v>35003</v>
      </c>
      <c r="B449" s="150" t="s">
        <v>1287</v>
      </c>
      <c r="C449" s="144" t="s">
        <v>1876</v>
      </c>
      <c r="D449" s="144">
        <v>5</v>
      </c>
      <c r="F449" s="144" t="s">
        <v>1923</v>
      </c>
      <c r="G449" s="144">
        <v>0</v>
      </c>
      <c r="I449" s="144">
        <v>1</v>
      </c>
      <c r="J449" s="144">
        <v>5</v>
      </c>
      <c r="M449" s="144">
        <f t="shared" si="75"/>
        <v>2</v>
      </c>
      <c r="N449" s="144">
        <f t="shared" si="76"/>
        <v>400</v>
      </c>
      <c r="O449" s="144">
        <v>33005</v>
      </c>
      <c r="P449" s="144" t="str">
        <f>IF(O449="","",VLOOKUP(O449,'#材料大全'!A:B,2,FALSE))</f>
        <v>传说进阶箱</v>
      </c>
      <c r="Q449" s="144">
        <v>1</v>
      </c>
      <c r="R449" s="144">
        <v>1</v>
      </c>
      <c r="S449" s="144">
        <v>300</v>
      </c>
      <c r="T449" s="144">
        <v>32103</v>
      </c>
      <c r="U449" s="144" t="str">
        <f>IF(T449="","",VLOOKUP(T449,'#材料大全'!A:B,2,FALSE))</f>
        <v>3星英雄箱</v>
      </c>
      <c r="V449" s="144">
        <v>1</v>
      </c>
      <c r="W449" s="144">
        <v>1</v>
      </c>
      <c r="X449" s="144">
        <v>100</v>
      </c>
      <c r="Z449" s="144" t="str">
        <f>IF(Y449="","",VLOOKUP(Y449,'#材料大全'!A:B,2,FALSE))</f>
        <v/>
      </c>
      <c r="AD449" s="144" t="s">
        <v>225</v>
      </c>
      <c r="AE449" s="144" t="str">
        <f>IF(AD449="","",VLOOKUP(AD449,'#材料大全'!A:B,2,FALSE))</f>
        <v/>
      </c>
    </row>
    <row r="450" spans="1:34" s="144" customFormat="1">
      <c r="A450" s="144">
        <v>35107</v>
      </c>
      <c r="B450" s="166" t="s">
        <v>4396</v>
      </c>
      <c r="C450" s="144" t="s">
        <v>1895</v>
      </c>
      <c r="D450" s="144">
        <v>5</v>
      </c>
      <c r="F450" s="144" t="s">
        <v>1412</v>
      </c>
      <c r="G450" s="144">
        <v>0</v>
      </c>
      <c r="I450" s="144">
        <v>0</v>
      </c>
      <c r="J450" s="144">
        <v>5</v>
      </c>
      <c r="M450" s="144">
        <f t="shared" si="75"/>
        <v>2</v>
      </c>
      <c r="N450" s="144">
        <f t="shared" si="76"/>
        <v>120</v>
      </c>
      <c r="O450" s="144">
        <v>34002</v>
      </c>
      <c r="P450" s="144" t="str">
        <f>IF(O450="","",VLOOKUP(O450,'#材料大全'!A:B,2,FALSE))</f>
        <v>传说英雄碎片包</v>
      </c>
      <c r="Q450" s="144">
        <v>1</v>
      </c>
      <c r="R450" s="144">
        <v>1</v>
      </c>
      <c r="S450" s="144">
        <v>100</v>
      </c>
      <c r="T450" s="144">
        <v>34201</v>
      </c>
      <c r="U450" s="144" t="str">
        <f>IF(T450="","",VLOOKUP(T450,'#材料大全'!A:B,2,FALSE))</f>
        <v>深渊碎片-武器1</v>
      </c>
      <c r="V450" s="144">
        <v>1</v>
      </c>
      <c r="W450" s="144">
        <v>1</v>
      </c>
      <c r="X450" s="144">
        <v>20</v>
      </c>
      <c r="Z450" s="144" t="str">
        <f>IF(Y450="","",VLOOKUP(Y450,'#材料大全'!A:B,2,FALSE))</f>
        <v/>
      </c>
      <c r="AE450" s="144" t="str">
        <f>IF(AD450="","",VLOOKUP(AD450,'#材料大全'!A:B,2,FALSE))</f>
        <v/>
      </c>
    </row>
    <row r="451" spans="1:34" s="144" customFormat="1">
      <c r="A451" s="144">
        <v>35108</v>
      </c>
      <c r="B451" s="166" t="s">
        <v>1951</v>
      </c>
      <c r="C451" s="144" t="s">
        <v>4397</v>
      </c>
      <c r="D451" s="144">
        <v>5</v>
      </c>
      <c r="F451" s="144" t="s">
        <v>1952</v>
      </c>
      <c r="G451" s="144">
        <v>0</v>
      </c>
      <c r="I451" s="144">
        <v>0</v>
      </c>
      <c r="J451" s="144">
        <v>1</v>
      </c>
      <c r="M451" s="144">
        <f t="shared" si="75"/>
        <v>3</v>
      </c>
      <c r="N451" s="144">
        <f t="shared" si="76"/>
        <v>170</v>
      </c>
      <c r="O451" s="144">
        <v>1005</v>
      </c>
      <c r="P451" s="144" t="str">
        <f>IF(O451="","",VLOOKUP(O451,'#材料大全'!A:B,2,FALSE))</f>
        <v>荣誉</v>
      </c>
      <c r="Q451" s="144">
        <v>100</v>
      </c>
      <c r="R451" s="144">
        <v>100</v>
      </c>
      <c r="S451" s="144">
        <v>100</v>
      </c>
      <c r="T451" s="144">
        <v>1005</v>
      </c>
      <c r="U451" s="144" t="str">
        <f>IF(T451="","",VLOOKUP(T451,'#材料大全'!A:B,2,FALSE))</f>
        <v>荣誉</v>
      </c>
      <c r="V451" s="144">
        <v>200</v>
      </c>
      <c r="W451" s="144">
        <v>200</v>
      </c>
      <c r="X451" s="144">
        <v>50</v>
      </c>
      <c r="Y451" s="144">
        <v>1005</v>
      </c>
      <c r="Z451" s="144" t="str">
        <f>IF(Y451="","",VLOOKUP(Y451,'#材料大全'!A:B,2,FALSE))</f>
        <v>荣誉</v>
      </c>
      <c r="AA451" s="144">
        <v>500</v>
      </c>
      <c r="AB451" s="144">
        <v>500</v>
      </c>
      <c r="AC451" s="144">
        <v>20</v>
      </c>
      <c r="AE451" s="144" t="str">
        <f>IF(AD451="","",VLOOKUP(AD451,'#材料大全'!A:B,2,FALSE))</f>
        <v/>
      </c>
    </row>
    <row r="452" spans="1:34" s="144" customFormat="1">
      <c r="A452" s="144">
        <v>35201</v>
      </c>
      <c r="B452" s="167" t="s">
        <v>3678</v>
      </c>
      <c r="C452" s="144" t="s">
        <v>1877</v>
      </c>
      <c r="D452" s="144">
        <v>6</v>
      </c>
      <c r="F452" s="167" t="s">
        <v>6306</v>
      </c>
      <c r="G452" s="144">
        <v>0</v>
      </c>
      <c r="I452" s="144">
        <v>0</v>
      </c>
      <c r="J452" s="144">
        <v>1</v>
      </c>
      <c r="M452" s="144">
        <f t="shared" si="75"/>
        <v>4</v>
      </c>
      <c r="N452" s="144">
        <f t="shared" si="76"/>
        <v>1000</v>
      </c>
      <c r="O452" s="144">
        <v>35301</v>
      </c>
      <c r="P452" s="144" t="str">
        <f>IF(O452="","",VLOOKUP(O452,'#材料大全'!A:B,2,FALSE))</f>
        <v>材料箱</v>
      </c>
      <c r="Q452" s="144">
        <v>1</v>
      </c>
      <c r="R452" s="144">
        <v>1</v>
      </c>
      <c r="S452" s="144">
        <v>460</v>
      </c>
      <c r="T452" s="144">
        <v>35302</v>
      </c>
      <c r="U452" s="144" t="str">
        <f>IF(T452="","",VLOOKUP(T452,'#材料大全'!A:B,2,FALSE))</f>
        <v>强化箱</v>
      </c>
      <c r="V452" s="144">
        <v>1</v>
      </c>
      <c r="W452" s="144">
        <v>1</v>
      </c>
      <c r="X452" s="144">
        <v>100</v>
      </c>
      <c r="Y452" s="144">
        <v>35303</v>
      </c>
      <c r="Z452" s="144" t="str">
        <f>IF(Y452="","",VLOOKUP(Y452,'#材料大全'!A:B,2,FALSE))</f>
        <v>英雄碎片箱</v>
      </c>
      <c r="AA452" s="144">
        <v>1</v>
      </c>
      <c r="AB452" s="144">
        <v>1</v>
      </c>
      <c r="AC452" s="144">
        <v>40</v>
      </c>
      <c r="AD452" s="144">
        <v>28201</v>
      </c>
      <c r="AE452" s="144" t="str">
        <f>IF(AD452="","",VLOOKUP(AD452,'#材料大全'!A:B,2,FALSE))</f>
        <v>深渊票</v>
      </c>
      <c r="AF452" s="144">
        <v>10</v>
      </c>
      <c r="AG452" s="144">
        <v>15</v>
      </c>
      <c r="AH452" s="144">
        <v>400</v>
      </c>
    </row>
    <row r="453" spans="1:34" s="144" customFormat="1">
      <c r="A453" s="144">
        <v>35202</v>
      </c>
      <c r="B453" s="167" t="s">
        <v>3679</v>
      </c>
      <c r="C453" s="144" t="s">
        <v>1877</v>
      </c>
      <c r="D453" s="144">
        <v>6</v>
      </c>
      <c r="F453" s="167" t="s">
        <v>6306</v>
      </c>
      <c r="G453" s="144">
        <v>0</v>
      </c>
      <c r="I453" s="144">
        <v>0</v>
      </c>
      <c r="J453" s="144">
        <v>1</v>
      </c>
      <c r="M453" s="144">
        <f t="shared" si="75"/>
        <v>4</v>
      </c>
      <c r="N453" s="144">
        <f t="shared" si="76"/>
        <v>1000</v>
      </c>
      <c r="O453" s="144">
        <v>35301</v>
      </c>
      <c r="P453" s="144" t="str">
        <f>IF(O453="","",VLOOKUP(O453,'#材料大全'!A:B,2,FALSE))</f>
        <v>材料箱</v>
      </c>
      <c r="Q453" s="144">
        <v>1</v>
      </c>
      <c r="R453" s="144">
        <v>1</v>
      </c>
      <c r="S453" s="144">
        <v>460</v>
      </c>
      <c r="T453" s="144">
        <v>35302</v>
      </c>
      <c r="U453" s="144" t="str">
        <f>IF(T453="","",VLOOKUP(T453,'#材料大全'!A:B,2,FALSE))</f>
        <v>强化箱</v>
      </c>
      <c r="V453" s="144">
        <v>1</v>
      </c>
      <c r="W453" s="144">
        <v>1</v>
      </c>
      <c r="X453" s="144">
        <v>100</v>
      </c>
      <c r="Y453" s="144">
        <v>35303</v>
      </c>
      <c r="Z453" s="144" t="str">
        <f>IF(Y453="","",VLOOKUP(Y453,'#材料大全'!A:B,2,FALSE))</f>
        <v>英雄碎片箱</v>
      </c>
      <c r="AA453" s="144">
        <v>1</v>
      </c>
      <c r="AB453" s="144">
        <v>1</v>
      </c>
      <c r="AC453" s="144">
        <v>40</v>
      </c>
      <c r="AD453" s="144">
        <v>28201</v>
      </c>
      <c r="AE453" s="144" t="str">
        <f>IF(AD453="","",VLOOKUP(AD453,'#材料大全'!A:B,2,FALSE))</f>
        <v>深渊票</v>
      </c>
      <c r="AF453" s="144">
        <v>10</v>
      </c>
      <c r="AG453" s="144">
        <v>15</v>
      </c>
      <c r="AH453" s="144">
        <v>400</v>
      </c>
    </row>
    <row r="454" spans="1:34" s="144" customFormat="1">
      <c r="A454" s="144">
        <v>35203</v>
      </c>
      <c r="B454" s="167" t="s">
        <v>3680</v>
      </c>
      <c r="C454" s="144" t="s">
        <v>1877</v>
      </c>
      <c r="D454" s="144">
        <v>6</v>
      </c>
      <c r="F454" s="167" t="s">
        <v>6306</v>
      </c>
      <c r="G454" s="144">
        <v>0</v>
      </c>
      <c r="I454" s="144">
        <v>0</v>
      </c>
      <c r="J454" s="144">
        <v>1</v>
      </c>
      <c r="M454" s="144">
        <f t="shared" si="75"/>
        <v>4</v>
      </c>
      <c r="N454" s="144">
        <f t="shared" si="76"/>
        <v>1000</v>
      </c>
      <c r="O454" s="144">
        <v>35301</v>
      </c>
      <c r="P454" s="144" t="str">
        <f>IF(O454="","",VLOOKUP(O454,'#材料大全'!A:B,2,FALSE))</f>
        <v>材料箱</v>
      </c>
      <c r="Q454" s="144">
        <v>1</v>
      </c>
      <c r="R454" s="144">
        <v>1</v>
      </c>
      <c r="S454" s="144">
        <v>460</v>
      </c>
      <c r="T454" s="144">
        <v>35302</v>
      </c>
      <c r="U454" s="144" t="str">
        <f>IF(T454="","",VLOOKUP(T454,'#材料大全'!A:B,2,FALSE))</f>
        <v>强化箱</v>
      </c>
      <c r="V454" s="144">
        <v>1</v>
      </c>
      <c r="W454" s="144">
        <v>1</v>
      </c>
      <c r="X454" s="144">
        <v>100</v>
      </c>
      <c r="Y454" s="144">
        <v>35303</v>
      </c>
      <c r="Z454" s="144" t="str">
        <f>IF(Y454="","",VLOOKUP(Y454,'#材料大全'!A:B,2,FALSE))</f>
        <v>英雄碎片箱</v>
      </c>
      <c r="AA454" s="144">
        <v>1</v>
      </c>
      <c r="AB454" s="144">
        <v>1</v>
      </c>
      <c r="AC454" s="144">
        <v>40</v>
      </c>
      <c r="AD454" s="144">
        <v>28201</v>
      </c>
      <c r="AE454" s="144" t="str">
        <f>IF(AD454="","",VLOOKUP(AD454,'#材料大全'!A:B,2,FALSE))</f>
        <v>深渊票</v>
      </c>
      <c r="AF454" s="144">
        <v>10</v>
      </c>
      <c r="AG454" s="144">
        <v>15</v>
      </c>
      <c r="AH454" s="144">
        <v>400</v>
      </c>
    </row>
    <row r="455" spans="1:34" s="144" customFormat="1">
      <c r="A455" s="144">
        <v>35204</v>
      </c>
      <c r="B455" s="167" t="s">
        <v>3681</v>
      </c>
      <c r="C455" s="144" t="s">
        <v>1877</v>
      </c>
      <c r="D455" s="144">
        <v>6</v>
      </c>
      <c r="F455" s="167" t="s">
        <v>6306</v>
      </c>
      <c r="G455" s="144">
        <v>0</v>
      </c>
      <c r="I455" s="144">
        <v>0</v>
      </c>
      <c r="J455" s="144">
        <v>1</v>
      </c>
      <c r="M455" s="144">
        <f t="shared" si="75"/>
        <v>4</v>
      </c>
      <c r="N455" s="144">
        <f t="shared" si="76"/>
        <v>1000</v>
      </c>
      <c r="O455" s="144">
        <v>35301</v>
      </c>
      <c r="P455" s="144" t="str">
        <f>IF(O455="","",VLOOKUP(O455,'#材料大全'!A:B,2,FALSE))</f>
        <v>材料箱</v>
      </c>
      <c r="Q455" s="144">
        <v>1</v>
      </c>
      <c r="R455" s="144">
        <v>1</v>
      </c>
      <c r="S455" s="144">
        <v>460</v>
      </c>
      <c r="T455" s="144">
        <v>35302</v>
      </c>
      <c r="U455" s="144" t="str">
        <f>IF(T455="","",VLOOKUP(T455,'#材料大全'!A:B,2,FALSE))</f>
        <v>强化箱</v>
      </c>
      <c r="V455" s="144">
        <v>1</v>
      </c>
      <c r="W455" s="144">
        <v>1</v>
      </c>
      <c r="X455" s="144">
        <v>100</v>
      </c>
      <c r="Y455" s="144">
        <v>35303</v>
      </c>
      <c r="Z455" s="144" t="str">
        <f>IF(Y455="","",VLOOKUP(Y455,'#材料大全'!A:B,2,FALSE))</f>
        <v>英雄碎片箱</v>
      </c>
      <c r="AA455" s="144">
        <v>1</v>
      </c>
      <c r="AB455" s="144">
        <v>1</v>
      </c>
      <c r="AC455" s="144">
        <v>40</v>
      </c>
      <c r="AD455" s="144">
        <v>28201</v>
      </c>
      <c r="AE455" s="144" t="str">
        <f>IF(AD455="","",VLOOKUP(AD455,'#材料大全'!A:B,2,FALSE))</f>
        <v>深渊票</v>
      </c>
      <c r="AF455" s="144">
        <v>10</v>
      </c>
      <c r="AG455" s="144">
        <v>15</v>
      </c>
      <c r="AH455" s="144">
        <v>400</v>
      </c>
    </row>
    <row r="456" spans="1:34" s="144" customFormat="1">
      <c r="A456" s="144">
        <v>35205</v>
      </c>
      <c r="B456" s="167" t="s">
        <v>3682</v>
      </c>
      <c r="C456" s="144" t="s">
        <v>1877</v>
      </c>
      <c r="D456" s="144">
        <v>6</v>
      </c>
      <c r="F456" s="167" t="s">
        <v>6306</v>
      </c>
      <c r="G456" s="144">
        <v>0</v>
      </c>
      <c r="I456" s="144">
        <v>0</v>
      </c>
      <c r="J456" s="144">
        <v>1</v>
      </c>
      <c r="M456" s="144">
        <f t="shared" si="75"/>
        <v>4</v>
      </c>
      <c r="N456" s="144">
        <f t="shared" si="76"/>
        <v>1000</v>
      </c>
      <c r="O456" s="144">
        <v>35301</v>
      </c>
      <c r="P456" s="144" t="str">
        <f>IF(O456="","",VLOOKUP(O456,'#材料大全'!A:B,2,FALSE))</f>
        <v>材料箱</v>
      </c>
      <c r="Q456" s="144">
        <v>1</v>
      </c>
      <c r="R456" s="144">
        <v>1</v>
      </c>
      <c r="S456" s="144">
        <v>460</v>
      </c>
      <c r="T456" s="144">
        <v>35302</v>
      </c>
      <c r="U456" s="144" t="str">
        <f>IF(T456="","",VLOOKUP(T456,'#材料大全'!A:B,2,FALSE))</f>
        <v>强化箱</v>
      </c>
      <c r="V456" s="144">
        <v>1</v>
      </c>
      <c r="W456" s="144">
        <v>1</v>
      </c>
      <c r="X456" s="144">
        <v>100</v>
      </c>
      <c r="Y456" s="144">
        <v>35303</v>
      </c>
      <c r="Z456" s="144" t="str">
        <f>IF(Y456="","",VLOOKUP(Y456,'#材料大全'!A:B,2,FALSE))</f>
        <v>英雄碎片箱</v>
      </c>
      <c r="AA456" s="144">
        <v>1</v>
      </c>
      <c r="AB456" s="144">
        <v>1</v>
      </c>
      <c r="AC456" s="144">
        <v>40</v>
      </c>
      <c r="AD456" s="144">
        <v>28201</v>
      </c>
      <c r="AE456" s="144" t="str">
        <f>IF(AD456="","",VLOOKUP(AD456,'#材料大全'!A:B,2,FALSE))</f>
        <v>深渊票</v>
      </c>
      <c r="AF456" s="144">
        <v>10</v>
      </c>
      <c r="AG456" s="144">
        <v>15</v>
      </c>
      <c r="AH456" s="144">
        <v>400</v>
      </c>
    </row>
    <row r="457" spans="1:34" s="144" customFormat="1">
      <c r="A457" s="144">
        <v>35206</v>
      </c>
      <c r="B457" s="167" t="s">
        <v>3683</v>
      </c>
      <c r="C457" s="144" t="s">
        <v>1877</v>
      </c>
      <c r="D457" s="144">
        <v>6</v>
      </c>
      <c r="F457" s="167" t="s">
        <v>6306</v>
      </c>
      <c r="G457" s="144">
        <v>0</v>
      </c>
      <c r="I457" s="144">
        <v>0</v>
      </c>
      <c r="J457" s="144">
        <v>1</v>
      </c>
      <c r="M457" s="144">
        <f t="shared" si="75"/>
        <v>4</v>
      </c>
      <c r="N457" s="144">
        <f t="shared" si="76"/>
        <v>1000</v>
      </c>
      <c r="O457" s="144">
        <v>35301</v>
      </c>
      <c r="P457" s="144" t="str">
        <f>IF(O457="","",VLOOKUP(O457,'#材料大全'!A:B,2,FALSE))</f>
        <v>材料箱</v>
      </c>
      <c r="Q457" s="144">
        <v>1</v>
      </c>
      <c r="R457" s="144">
        <v>1</v>
      </c>
      <c r="S457" s="144">
        <v>460</v>
      </c>
      <c r="T457" s="144">
        <v>35302</v>
      </c>
      <c r="U457" s="144" t="str">
        <f>IF(T457="","",VLOOKUP(T457,'#材料大全'!A:B,2,FALSE))</f>
        <v>强化箱</v>
      </c>
      <c r="V457" s="144">
        <v>1</v>
      </c>
      <c r="W457" s="144">
        <v>1</v>
      </c>
      <c r="X457" s="144">
        <v>100</v>
      </c>
      <c r="Y457" s="144">
        <v>35303</v>
      </c>
      <c r="Z457" s="144" t="str">
        <f>IF(Y457="","",VLOOKUP(Y457,'#材料大全'!A:B,2,FALSE))</f>
        <v>英雄碎片箱</v>
      </c>
      <c r="AA457" s="144">
        <v>1</v>
      </c>
      <c r="AB457" s="144">
        <v>1</v>
      </c>
      <c r="AC457" s="144">
        <v>40</v>
      </c>
      <c r="AD457" s="144">
        <v>28201</v>
      </c>
      <c r="AE457" s="144" t="str">
        <f>IF(AD457="","",VLOOKUP(AD457,'#材料大全'!A:B,2,FALSE))</f>
        <v>深渊票</v>
      </c>
      <c r="AF457" s="144">
        <v>10</v>
      </c>
      <c r="AG457" s="144">
        <v>15</v>
      </c>
      <c r="AH457" s="144">
        <v>400</v>
      </c>
    </row>
    <row r="458" spans="1:34" s="144" customFormat="1">
      <c r="A458" s="144">
        <v>35207</v>
      </c>
      <c r="B458" s="167" t="s">
        <v>3684</v>
      </c>
      <c r="C458" s="144" t="s">
        <v>1877</v>
      </c>
      <c r="D458" s="144">
        <v>6</v>
      </c>
      <c r="F458" s="167" t="s">
        <v>6306</v>
      </c>
      <c r="G458" s="144">
        <v>0</v>
      </c>
      <c r="I458" s="144">
        <v>0</v>
      </c>
      <c r="J458" s="144">
        <v>1</v>
      </c>
      <c r="M458" s="144">
        <f t="shared" si="75"/>
        <v>4</v>
      </c>
      <c r="N458" s="144">
        <f t="shared" si="76"/>
        <v>1000</v>
      </c>
      <c r="O458" s="144">
        <v>35301</v>
      </c>
      <c r="P458" s="144" t="str">
        <f>IF(O458="","",VLOOKUP(O458,'#材料大全'!A:B,2,FALSE))</f>
        <v>材料箱</v>
      </c>
      <c r="Q458" s="144">
        <v>1</v>
      </c>
      <c r="R458" s="144">
        <v>1</v>
      </c>
      <c r="S458" s="144">
        <v>460</v>
      </c>
      <c r="T458" s="144">
        <v>35302</v>
      </c>
      <c r="U458" s="144" t="str">
        <f>IF(T458="","",VLOOKUP(T458,'#材料大全'!A:B,2,FALSE))</f>
        <v>强化箱</v>
      </c>
      <c r="V458" s="144">
        <v>1</v>
      </c>
      <c r="W458" s="144">
        <v>1</v>
      </c>
      <c r="X458" s="144">
        <v>100</v>
      </c>
      <c r="Y458" s="144">
        <v>35303</v>
      </c>
      <c r="Z458" s="144" t="str">
        <f>IF(Y458="","",VLOOKUP(Y458,'#材料大全'!A:B,2,FALSE))</f>
        <v>英雄碎片箱</v>
      </c>
      <c r="AA458" s="144">
        <v>1</v>
      </c>
      <c r="AB458" s="144">
        <v>1</v>
      </c>
      <c r="AC458" s="144">
        <v>40</v>
      </c>
      <c r="AD458" s="144">
        <v>28201</v>
      </c>
      <c r="AE458" s="144" t="str">
        <f>IF(AD458="","",VLOOKUP(AD458,'#材料大全'!A:B,2,FALSE))</f>
        <v>深渊票</v>
      </c>
      <c r="AF458" s="144">
        <v>10</v>
      </c>
      <c r="AG458" s="144">
        <v>15</v>
      </c>
      <c r="AH458" s="144">
        <v>400</v>
      </c>
    </row>
    <row r="459" spans="1:34" s="144" customFormat="1">
      <c r="A459" s="144">
        <v>35208</v>
      </c>
      <c r="B459" s="167" t="s">
        <v>3685</v>
      </c>
      <c r="C459" s="144" t="s">
        <v>1877</v>
      </c>
      <c r="D459" s="144">
        <v>6</v>
      </c>
      <c r="F459" s="167" t="s">
        <v>6306</v>
      </c>
      <c r="G459" s="144">
        <v>0</v>
      </c>
      <c r="I459" s="144">
        <v>0</v>
      </c>
      <c r="J459" s="144">
        <v>1</v>
      </c>
      <c r="M459" s="144">
        <f t="shared" si="75"/>
        <v>4</v>
      </c>
      <c r="N459" s="144">
        <f t="shared" si="76"/>
        <v>1000</v>
      </c>
      <c r="O459" s="144">
        <v>35301</v>
      </c>
      <c r="P459" s="144" t="str">
        <f>IF(O459="","",VLOOKUP(O459,'#材料大全'!A:B,2,FALSE))</f>
        <v>材料箱</v>
      </c>
      <c r="Q459" s="144">
        <v>1</v>
      </c>
      <c r="R459" s="144">
        <v>1</v>
      </c>
      <c r="S459" s="144">
        <v>460</v>
      </c>
      <c r="T459" s="144">
        <v>35302</v>
      </c>
      <c r="U459" s="144" t="str">
        <f>IF(T459="","",VLOOKUP(T459,'#材料大全'!A:B,2,FALSE))</f>
        <v>强化箱</v>
      </c>
      <c r="V459" s="144">
        <v>1</v>
      </c>
      <c r="W459" s="144">
        <v>1</v>
      </c>
      <c r="X459" s="144">
        <v>100</v>
      </c>
      <c r="Y459" s="144">
        <v>35303</v>
      </c>
      <c r="Z459" s="144" t="str">
        <f>IF(Y459="","",VLOOKUP(Y459,'#材料大全'!A:B,2,FALSE))</f>
        <v>英雄碎片箱</v>
      </c>
      <c r="AA459" s="144">
        <v>1</v>
      </c>
      <c r="AB459" s="144">
        <v>1</v>
      </c>
      <c r="AC459" s="144">
        <v>40</v>
      </c>
      <c r="AD459" s="144">
        <v>28201</v>
      </c>
      <c r="AE459" s="144" t="str">
        <f>IF(AD459="","",VLOOKUP(AD459,'#材料大全'!A:B,2,FALSE))</f>
        <v>深渊票</v>
      </c>
      <c r="AF459" s="144">
        <v>10</v>
      </c>
      <c r="AG459" s="144">
        <v>15</v>
      </c>
      <c r="AH459" s="144">
        <v>400</v>
      </c>
    </row>
    <row r="460" spans="1:34" s="144" customFormat="1">
      <c r="A460" s="144">
        <v>35209</v>
      </c>
      <c r="B460" s="167" t="s">
        <v>3686</v>
      </c>
      <c r="C460" s="144" t="s">
        <v>1877</v>
      </c>
      <c r="D460" s="144">
        <v>6</v>
      </c>
      <c r="F460" s="167" t="s">
        <v>6306</v>
      </c>
      <c r="G460" s="144">
        <v>0</v>
      </c>
      <c r="I460" s="144">
        <v>0</v>
      </c>
      <c r="J460" s="144">
        <v>1</v>
      </c>
      <c r="M460" s="144">
        <f t="shared" si="75"/>
        <v>4</v>
      </c>
      <c r="N460" s="144">
        <f t="shared" si="76"/>
        <v>1000</v>
      </c>
      <c r="O460" s="144">
        <v>35301</v>
      </c>
      <c r="P460" s="144" t="str">
        <f>IF(O460="","",VLOOKUP(O460,'#材料大全'!A:B,2,FALSE))</f>
        <v>材料箱</v>
      </c>
      <c r="Q460" s="144">
        <v>1</v>
      </c>
      <c r="R460" s="144">
        <v>1</v>
      </c>
      <c r="S460" s="144">
        <v>460</v>
      </c>
      <c r="T460" s="144">
        <v>35302</v>
      </c>
      <c r="U460" s="144" t="str">
        <f>IF(T460="","",VLOOKUP(T460,'#材料大全'!A:B,2,FALSE))</f>
        <v>强化箱</v>
      </c>
      <c r="V460" s="144">
        <v>1</v>
      </c>
      <c r="W460" s="144">
        <v>1</v>
      </c>
      <c r="X460" s="144">
        <v>100</v>
      </c>
      <c r="Y460" s="144">
        <v>35303</v>
      </c>
      <c r="Z460" s="144" t="str">
        <f>IF(Y460="","",VLOOKUP(Y460,'#材料大全'!A:B,2,FALSE))</f>
        <v>英雄碎片箱</v>
      </c>
      <c r="AA460" s="144">
        <v>1</v>
      </c>
      <c r="AB460" s="144">
        <v>1</v>
      </c>
      <c r="AC460" s="144">
        <v>40</v>
      </c>
      <c r="AD460" s="144">
        <v>28201</v>
      </c>
      <c r="AE460" s="144" t="str">
        <f>IF(AD460="","",VLOOKUP(AD460,'#材料大全'!A:B,2,FALSE))</f>
        <v>深渊票</v>
      </c>
      <c r="AF460" s="144">
        <v>10</v>
      </c>
      <c r="AG460" s="144">
        <v>15</v>
      </c>
      <c r="AH460" s="144">
        <v>400</v>
      </c>
    </row>
    <row r="461" spans="1:34" s="144" customFormat="1">
      <c r="A461" s="144">
        <v>35210</v>
      </c>
      <c r="B461" s="167" t="s">
        <v>3687</v>
      </c>
      <c r="C461" s="144" t="s">
        <v>1877</v>
      </c>
      <c r="D461" s="144">
        <v>6</v>
      </c>
      <c r="F461" s="167" t="s">
        <v>6306</v>
      </c>
      <c r="G461" s="144">
        <v>0</v>
      </c>
      <c r="I461" s="144">
        <v>0</v>
      </c>
      <c r="J461" s="144">
        <v>1</v>
      </c>
      <c r="M461" s="144">
        <f t="shared" si="75"/>
        <v>4</v>
      </c>
      <c r="N461" s="144">
        <f t="shared" si="76"/>
        <v>1000</v>
      </c>
      <c r="O461" s="144">
        <v>35301</v>
      </c>
      <c r="P461" s="144" t="str">
        <f>IF(O461="","",VLOOKUP(O461,'#材料大全'!A:B,2,FALSE))</f>
        <v>材料箱</v>
      </c>
      <c r="Q461" s="144">
        <v>1</v>
      </c>
      <c r="R461" s="144">
        <v>1</v>
      </c>
      <c r="S461" s="144">
        <v>460</v>
      </c>
      <c r="T461" s="144">
        <v>35302</v>
      </c>
      <c r="U461" s="144" t="str">
        <f>IF(T461="","",VLOOKUP(T461,'#材料大全'!A:B,2,FALSE))</f>
        <v>强化箱</v>
      </c>
      <c r="V461" s="144">
        <v>1</v>
      </c>
      <c r="W461" s="144">
        <v>1</v>
      </c>
      <c r="X461" s="144">
        <v>100</v>
      </c>
      <c r="Y461" s="144">
        <v>35303</v>
      </c>
      <c r="Z461" s="144" t="str">
        <f>IF(Y461="","",VLOOKUP(Y461,'#材料大全'!A:B,2,FALSE))</f>
        <v>英雄碎片箱</v>
      </c>
      <c r="AA461" s="144">
        <v>1</v>
      </c>
      <c r="AB461" s="144">
        <v>1</v>
      </c>
      <c r="AC461" s="144">
        <v>40</v>
      </c>
      <c r="AD461" s="144">
        <v>28201</v>
      </c>
      <c r="AE461" s="144" t="str">
        <f>IF(AD461="","",VLOOKUP(AD461,'#材料大全'!A:B,2,FALSE))</f>
        <v>深渊票</v>
      </c>
      <c r="AF461" s="144">
        <v>10</v>
      </c>
      <c r="AG461" s="144">
        <v>15</v>
      </c>
      <c r="AH461" s="144">
        <v>400</v>
      </c>
    </row>
    <row r="462" spans="1:34" s="144" customFormat="1">
      <c r="A462" s="144">
        <v>35211</v>
      </c>
      <c r="B462" s="167" t="s">
        <v>3688</v>
      </c>
      <c r="C462" s="144" t="s">
        <v>1877</v>
      </c>
      <c r="D462" s="144">
        <v>6</v>
      </c>
      <c r="F462" s="167" t="s">
        <v>6306</v>
      </c>
      <c r="G462" s="144">
        <v>0</v>
      </c>
      <c r="I462" s="144">
        <v>0</v>
      </c>
      <c r="J462" s="144">
        <v>1</v>
      </c>
      <c r="M462" s="144">
        <f t="shared" si="75"/>
        <v>4</v>
      </c>
      <c r="N462" s="144">
        <f t="shared" si="76"/>
        <v>1000</v>
      </c>
      <c r="O462" s="144">
        <v>35301</v>
      </c>
      <c r="P462" s="144" t="str">
        <f>IF(O462="","",VLOOKUP(O462,'#材料大全'!A:B,2,FALSE))</f>
        <v>材料箱</v>
      </c>
      <c r="Q462" s="144">
        <v>1</v>
      </c>
      <c r="R462" s="144">
        <v>1</v>
      </c>
      <c r="S462" s="144">
        <v>460</v>
      </c>
      <c r="T462" s="144">
        <v>35302</v>
      </c>
      <c r="U462" s="144" t="str">
        <f>IF(T462="","",VLOOKUP(T462,'#材料大全'!A:B,2,FALSE))</f>
        <v>强化箱</v>
      </c>
      <c r="V462" s="144">
        <v>1</v>
      </c>
      <c r="W462" s="144">
        <v>1</v>
      </c>
      <c r="X462" s="144">
        <v>100</v>
      </c>
      <c r="Y462" s="144">
        <v>35303</v>
      </c>
      <c r="Z462" s="144" t="str">
        <f>IF(Y462="","",VLOOKUP(Y462,'#材料大全'!A:B,2,FALSE))</f>
        <v>英雄碎片箱</v>
      </c>
      <c r="AA462" s="144">
        <v>1</v>
      </c>
      <c r="AB462" s="144">
        <v>1</v>
      </c>
      <c r="AC462" s="144">
        <v>40</v>
      </c>
      <c r="AD462" s="144">
        <v>28201</v>
      </c>
      <c r="AE462" s="144" t="str">
        <f>IF(AD462="","",VLOOKUP(AD462,'#材料大全'!A:B,2,FALSE))</f>
        <v>深渊票</v>
      </c>
      <c r="AF462" s="144">
        <v>10</v>
      </c>
      <c r="AG462" s="144">
        <v>15</v>
      </c>
      <c r="AH462" s="144">
        <v>400</v>
      </c>
    </row>
    <row r="463" spans="1:34" s="144" customFormat="1">
      <c r="A463" s="144">
        <v>35212</v>
      </c>
      <c r="B463" s="167" t="s">
        <v>3689</v>
      </c>
      <c r="C463" s="144" t="s">
        <v>1877</v>
      </c>
      <c r="D463" s="144">
        <v>6</v>
      </c>
      <c r="F463" s="167" t="s">
        <v>6306</v>
      </c>
      <c r="G463" s="144">
        <v>0</v>
      </c>
      <c r="I463" s="144">
        <v>0</v>
      </c>
      <c r="J463" s="144">
        <v>1</v>
      </c>
      <c r="M463" s="144">
        <f t="shared" si="75"/>
        <v>4</v>
      </c>
      <c r="N463" s="144">
        <f t="shared" si="76"/>
        <v>1000</v>
      </c>
      <c r="O463" s="144">
        <v>35301</v>
      </c>
      <c r="P463" s="144" t="str">
        <f>IF(O463="","",VLOOKUP(O463,'#材料大全'!A:B,2,FALSE))</f>
        <v>材料箱</v>
      </c>
      <c r="Q463" s="144">
        <v>1</v>
      </c>
      <c r="R463" s="144">
        <v>1</v>
      </c>
      <c r="S463" s="144">
        <v>460</v>
      </c>
      <c r="T463" s="144">
        <v>35302</v>
      </c>
      <c r="U463" s="144" t="str">
        <f>IF(T463="","",VLOOKUP(T463,'#材料大全'!A:B,2,FALSE))</f>
        <v>强化箱</v>
      </c>
      <c r="V463" s="144">
        <v>1</v>
      </c>
      <c r="W463" s="144">
        <v>1</v>
      </c>
      <c r="X463" s="144">
        <v>100</v>
      </c>
      <c r="Y463" s="144">
        <v>35303</v>
      </c>
      <c r="Z463" s="144" t="str">
        <f>IF(Y463="","",VLOOKUP(Y463,'#材料大全'!A:B,2,FALSE))</f>
        <v>英雄碎片箱</v>
      </c>
      <c r="AA463" s="144">
        <v>1</v>
      </c>
      <c r="AB463" s="144">
        <v>1</v>
      </c>
      <c r="AC463" s="144">
        <v>40</v>
      </c>
      <c r="AD463" s="144">
        <v>28201</v>
      </c>
      <c r="AE463" s="144" t="str">
        <f>IF(AD463="","",VLOOKUP(AD463,'#材料大全'!A:B,2,FALSE))</f>
        <v>深渊票</v>
      </c>
      <c r="AF463" s="144">
        <v>10</v>
      </c>
      <c r="AG463" s="144">
        <v>15</v>
      </c>
      <c r="AH463" s="144">
        <v>400</v>
      </c>
    </row>
    <row r="464" spans="1:34" s="144" customFormat="1">
      <c r="A464" s="144">
        <v>35213</v>
      </c>
      <c r="B464" s="159" t="s">
        <v>5283</v>
      </c>
      <c r="C464" s="144" t="s">
        <v>1877</v>
      </c>
      <c r="D464" s="144">
        <v>5</v>
      </c>
      <c r="F464" s="159" t="s">
        <v>5285</v>
      </c>
      <c r="G464" s="144">
        <v>0</v>
      </c>
      <c r="I464" s="144">
        <v>0</v>
      </c>
      <c r="J464" s="144">
        <v>1</v>
      </c>
      <c r="M464" s="144">
        <f t="shared" ref="M464:M467" si="84">IF(O464="",0,1)+IF(T464="",0,1)+IF(Y464="",0,1)+IF(AD464="",0,1)</f>
        <v>1</v>
      </c>
      <c r="N464" s="144">
        <f t="shared" ref="N464:N467" si="85">SUM(S464+X464+AC464+AH464)</f>
        <v>100</v>
      </c>
      <c r="O464" s="144">
        <v>32103</v>
      </c>
      <c r="P464" s="144" t="str">
        <f>IF(O464="","",VLOOKUP(O464,'#材料大全'!A:B,2,FALSE))</f>
        <v>3星英雄箱</v>
      </c>
      <c r="Q464" s="144">
        <v>4</v>
      </c>
      <c r="R464" s="144">
        <v>5</v>
      </c>
      <c r="S464" s="144">
        <v>100</v>
      </c>
      <c r="U464" s="144" t="str">
        <f>IF(T464="","",VLOOKUP(T464,'#材料大全'!A:B,2,FALSE))</f>
        <v/>
      </c>
    </row>
    <row r="465" spans="1:34" s="144" customFormat="1">
      <c r="A465" s="144">
        <v>35214</v>
      </c>
      <c r="B465" s="159" t="s">
        <v>5282</v>
      </c>
      <c r="C465" s="144" t="s">
        <v>1877</v>
      </c>
      <c r="D465" s="144">
        <v>5</v>
      </c>
      <c r="F465" s="159" t="s">
        <v>5284</v>
      </c>
      <c r="G465" s="144">
        <v>0</v>
      </c>
      <c r="I465" s="144">
        <v>0</v>
      </c>
      <c r="J465" s="144">
        <v>1</v>
      </c>
      <c r="M465" s="144">
        <f t="shared" si="84"/>
        <v>1</v>
      </c>
      <c r="N465" s="144">
        <f t="shared" si="85"/>
        <v>100</v>
      </c>
      <c r="O465" s="144">
        <v>1005</v>
      </c>
      <c r="P465" s="144" t="str">
        <f>IF(O465="","",VLOOKUP(O465,'#材料大全'!A:B,2,FALSE))</f>
        <v>荣誉</v>
      </c>
      <c r="Q465" s="144">
        <v>8888</v>
      </c>
      <c r="R465" s="144">
        <v>19999</v>
      </c>
      <c r="S465" s="144">
        <v>100</v>
      </c>
      <c r="U465" s="144" t="str">
        <f>IF(T465="","",VLOOKUP(T465,'#材料大全'!A:B,2,FALSE))</f>
        <v/>
      </c>
    </row>
    <row r="466" spans="1:34" s="144" customFormat="1">
      <c r="A466" s="144">
        <v>35215</v>
      </c>
      <c r="B466" s="159" t="s">
        <v>5286</v>
      </c>
      <c r="C466" s="144" t="s">
        <v>1877</v>
      </c>
      <c r="D466" s="144">
        <v>5</v>
      </c>
      <c r="F466" s="159" t="s">
        <v>5760</v>
      </c>
      <c r="G466" s="144">
        <v>0</v>
      </c>
      <c r="I466" s="144">
        <v>0</v>
      </c>
      <c r="J466" s="144">
        <v>1</v>
      </c>
      <c r="M466" s="144">
        <f t="shared" si="84"/>
        <v>1</v>
      </c>
      <c r="N466" s="144">
        <f t="shared" si="85"/>
        <v>100</v>
      </c>
      <c r="O466" s="144">
        <v>33018</v>
      </c>
      <c r="P466" s="144" t="str">
        <f>IF(O466="","",VLOOKUP(O466,'#材料大全'!A:B,2,FALSE))</f>
        <v>进阶材料箱</v>
      </c>
      <c r="Q466" s="144">
        <v>28</v>
      </c>
      <c r="R466" s="144">
        <v>28</v>
      </c>
      <c r="S466" s="144">
        <v>100</v>
      </c>
      <c r="U466" s="144" t="str">
        <f>IF(T466="","",VLOOKUP(T466,'#材料大全'!A:B,2,FALSE))</f>
        <v/>
      </c>
    </row>
    <row r="467" spans="1:34" s="144" customFormat="1">
      <c r="A467" s="144">
        <v>35216</v>
      </c>
      <c r="B467" s="159" t="s">
        <v>5287</v>
      </c>
      <c r="C467" s="144" t="s">
        <v>1877</v>
      </c>
      <c r="D467" s="144">
        <v>5</v>
      </c>
      <c r="F467" s="159" t="s">
        <v>5288</v>
      </c>
      <c r="G467" s="144">
        <v>0</v>
      </c>
      <c r="I467" s="144">
        <v>0</v>
      </c>
      <c r="J467" s="144">
        <v>1</v>
      </c>
      <c r="M467" s="144">
        <f t="shared" si="84"/>
        <v>1</v>
      </c>
      <c r="N467" s="144">
        <f t="shared" si="85"/>
        <v>100</v>
      </c>
      <c r="O467" s="144">
        <v>1002</v>
      </c>
      <c r="P467" s="144" t="str">
        <f>IF(O467="","",VLOOKUP(O467,'#材料大全'!A:B,2,FALSE))</f>
        <v>钻石</v>
      </c>
      <c r="Q467" s="144">
        <v>666</v>
      </c>
      <c r="R467" s="144">
        <v>888</v>
      </c>
      <c r="S467" s="144">
        <v>100</v>
      </c>
      <c r="U467" s="144" t="str">
        <f>IF(T467="","",VLOOKUP(T467,'#材料大全'!A:B,2,FALSE))</f>
        <v/>
      </c>
    </row>
    <row r="468" spans="1:34" s="144" customFormat="1">
      <c r="A468" s="144">
        <v>35217</v>
      </c>
      <c r="B468" s="159" t="s">
        <v>5289</v>
      </c>
      <c r="C468" s="144" t="s">
        <v>1877</v>
      </c>
      <c r="D468" s="144">
        <v>5</v>
      </c>
      <c r="F468" s="159" t="s">
        <v>5290</v>
      </c>
      <c r="G468" s="144">
        <v>0</v>
      </c>
      <c r="I468" s="144">
        <v>0</v>
      </c>
      <c r="J468" s="144">
        <v>1</v>
      </c>
      <c r="M468" s="144">
        <f t="shared" ref="M468" si="86">IF(O468="",0,1)+IF(T468="",0,1)+IF(Y468="",0,1)+IF(AD468="",0,1)</f>
        <v>2</v>
      </c>
      <c r="N468" s="144">
        <f t="shared" ref="N468" si="87">SUM(S468+X468+AC468+AH468)</f>
        <v>100</v>
      </c>
      <c r="O468" s="144">
        <v>22802</v>
      </c>
      <c r="P468" s="144" t="str">
        <f>IF(O468="","",VLOOKUP(O468,'#材料大全'!A:B,2,FALSE))</f>
        <v>极限的风碎片</v>
      </c>
      <c r="Q468" s="144">
        <v>10</v>
      </c>
      <c r="R468" s="144">
        <v>10</v>
      </c>
      <c r="S468" s="144">
        <v>50</v>
      </c>
      <c r="T468" s="144">
        <v>22803</v>
      </c>
      <c r="U468" s="144" t="str">
        <f>IF(T468="","",VLOOKUP(T468,'#材料大全'!A:B,2,FALSE))</f>
        <v>远古战神碎片</v>
      </c>
      <c r="V468" s="144">
        <v>10</v>
      </c>
      <c r="W468" s="144">
        <v>10</v>
      </c>
      <c r="X468" s="144">
        <v>50</v>
      </c>
    </row>
    <row r="469" spans="1:34" s="144" customFormat="1">
      <c r="A469" s="144">
        <v>35301</v>
      </c>
      <c r="B469" s="144" t="s">
        <v>4274</v>
      </c>
      <c r="C469" s="144" t="s">
        <v>1877</v>
      </c>
      <c r="D469" s="144">
        <v>5</v>
      </c>
      <c r="F469" s="144" t="s">
        <v>125</v>
      </c>
      <c r="G469" s="144">
        <v>1</v>
      </c>
      <c r="I469" s="144">
        <v>0</v>
      </c>
      <c r="J469" s="144">
        <v>1</v>
      </c>
      <c r="M469" s="144">
        <f t="shared" ref="M469:M479" si="88">IF(O469="",0,1)+IF(T469="",0,1)+IF(Y469="",0,1)+IF(AD469="",0,1)</f>
        <v>4</v>
      </c>
      <c r="N469" s="144">
        <f t="shared" ref="N469:N479" si="89">SUM(S469+X469+AC469+AH469)</f>
        <v>1000</v>
      </c>
      <c r="O469" s="144">
        <v>35304</v>
      </c>
      <c r="P469" s="144" t="str">
        <f>IF(O469="","",VLOOKUP(O469,'#材料大全'!A:B,2,FALSE))</f>
        <v>材料-进阶</v>
      </c>
      <c r="Q469" s="144">
        <v>1</v>
      </c>
      <c r="R469" s="144">
        <v>1</v>
      </c>
      <c r="S469" s="144">
        <v>400</v>
      </c>
      <c r="T469" s="144">
        <v>35305</v>
      </c>
      <c r="U469" s="144" t="str">
        <f>IF(T469="","",VLOOKUP(T469,'#材料大全'!A:B,2,FALSE))</f>
        <v>材料-技能石</v>
      </c>
      <c r="V469" s="144">
        <v>1</v>
      </c>
      <c r="W469" s="144">
        <v>1</v>
      </c>
      <c r="X469" s="144">
        <v>250</v>
      </c>
      <c r="Y469" s="144">
        <v>28201</v>
      </c>
      <c r="Z469" s="144" t="str">
        <f>IF(Y469="","",VLOOKUP(Y469,'#材料大全'!A:B,2,FALSE))</f>
        <v>深渊票</v>
      </c>
      <c r="AA469" s="144">
        <v>15</v>
      </c>
      <c r="AB469" s="144">
        <v>30</v>
      </c>
      <c r="AC469" s="144">
        <v>340</v>
      </c>
      <c r="AD469" s="144">
        <v>28201</v>
      </c>
      <c r="AE469" s="144" t="str">
        <f>IF(AD469="","",VLOOKUP(AD469,'#材料大全'!A:B,2,FALSE))</f>
        <v>深渊票</v>
      </c>
      <c r="AF469" s="144">
        <v>500</v>
      </c>
      <c r="AG469" s="144">
        <v>1000</v>
      </c>
      <c r="AH469" s="144">
        <v>10</v>
      </c>
    </row>
    <row r="470" spans="1:34" s="144" customFormat="1">
      <c r="A470" s="144">
        <v>35302</v>
      </c>
      <c r="B470" s="144" t="s">
        <v>4275</v>
      </c>
      <c r="C470" s="144" t="s">
        <v>1877</v>
      </c>
      <c r="D470" s="144">
        <v>5</v>
      </c>
      <c r="F470" s="144" t="s">
        <v>125</v>
      </c>
      <c r="G470" s="144">
        <v>1</v>
      </c>
      <c r="I470" s="144">
        <v>0</v>
      </c>
      <c r="J470" s="144">
        <v>1</v>
      </c>
      <c r="M470" s="144">
        <f t="shared" si="88"/>
        <v>3</v>
      </c>
      <c r="N470" s="144">
        <f t="shared" si="89"/>
        <v>1010</v>
      </c>
      <c r="O470" s="144">
        <v>35309</v>
      </c>
      <c r="P470" s="144" t="str">
        <f>IF(O470="","",VLOOKUP(O470,'#材料大全'!A:B,2,FALSE))</f>
        <v>强化1</v>
      </c>
      <c r="Q470" s="144">
        <v>1</v>
      </c>
      <c r="R470" s="144">
        <v>1</v>
      </c>
      <c r="S470" s="144">
        <v>850</v>
      </c>
      <c r="T470" s="144">
        <v>35310</v>
      </c>
      <c r="U470" s="144" t="str">
        <f>IF(T470="","",VLOOKUP(T470,'#材料大全'!A:B,2,FALSE))</f>
        <v>强化2</v>
      </c>
      <c r="V470" s="144">
        <v>1</v>
      </c>
      <c r="W470" s="144">
        <v>1</v>
      </c>
      <c r="X470" s="144">
        <v>10</v>
      </c>
      <c r="Y470" s="144">
        <v>35311</v>
      </c>
      <c r="Z470" s="144" t="str">
        <f>IF(Y470="","",VLOOKUP(Y470,'#材料大全'!A:B,2,FALSE))</f>
        <v>强化3</v>
      </c>
      <c r="AA470" s="144">
        <v>1</v>
      </c>
      <c r="AB470" s="144">
        <v>1</v>
      </c>
      <c r="AC470" s="144">
        <v>150</v>
      </c>
      <c r="AE470" s="144" t="str">
        <f>IF(AD470="","",VLOOKUP(AD470,'#材料大全'!A:B,2,FALSE))</f>
        <v/>
      </c>
    </row>
    <row r="471" spans="1:34" s="144" customFormat="1">
      <c r="A471" s="144">
        <v>35303</v>
      </c>
      <c r="B471" s="144" t="s">
        <v>4276</v>
      </c>
      <c r="C471" s="144" t="s">
        <v>1877</v>
      </c>
      <c r="D471" s="144">
        <v>5</v>
      </c>
      <c r="F471" s="144" t="s">
        <v>125</v>
      </c>
      <c r="G471" s="144">
        <v>1</v>
      </c>
      <c r="I471" s="144">
        <v>0</v>
      </c>
      <c r="J471" s="144">
        <v>1</v>
      </c>
      <c r="M471" s="144">
        <f t="shared" si="88"/>
        <v>2</v>
      </c>
      <c r="N471" s="144">
        <f t="shared" si="89"/>
        <v>100</v>
      </c>
      <c r="O471" s="144">
        <v>34091</v>
      </c>
      <c r="P471" s="144" t="str">
        <f>IF(O471="","",VLOOKUP(O471,'#材料大全'!A:B,2,FALSE))</f>
        <v>史诗英雄碎片自选包</v>
      </c>
      <c r="Q471" s="144">
        <v>1</v>
      </c>
      <c r="R471" s="144">
        <v>1</v>
      </c>
      <c r="S471" s="144">
        <v>88</v>
      </c>
      <c r="T471" s="144">
        <v>34092</v>
      </c>
      <c r="U471" s="144" t="str">
        <f>IF(T471="","",VLOOKUP(T471,'#材料大全'!A:B,2,FALSE))</f>
        <v>传说英雄碎片自选包</v>
      </c>
      <c r="V471" s="144">
        <v>1</v>
      </c>
      <c r="W471" s="144">
        <v>1</v>
      </c>
      <c r="X471" s="144">
        <v>12</v>
      </c>
      <c r="Z471" s="144" t="str">
        <f>IF(Y471="","",VLOOKUP(Y471,'#材料大全'!A:B,2,FALSE))</f>
        <v/>
      </c>
      <c r="AE471" s="144" t="str">
        <f>IF(AD471="","",VLOOKUP(AD471,'#材料大全'!A:B,2,FALSE))</f>
        <v/>
      </c>
    </row>
    <row r="472" spans="1:34" s="144" customFormat="1">
      <c r="A472" s="144">
        <v>35304</v>
      </c>
      <c r="B472" s="144" t="s">
        <v>4277</v>
      </c>
      <c r="C472" s="144" t="s">
        <v>1877</v>
      </c>
      <c r="D472" s="144">
        <v>5</v>
      </c>
      <c r="F472" s="144" t="s">
        <v>125</v>
      </c>
      <c r="G472" s="144">
        <v>1</v>
      </c>
      <c r="I472" s="144">
        <v>0</v>
      </c>
      <c r="J472" s="144">
        <v>1</v>
      </c>
      <c r="M472" s="144">
        <f t="shared" si="88"/>
        <v>3</v>
      </c>
      <c r="N472" s="144">
        <f t="shared" si="89"/>
        <v>100</v>
      </c>
      <c r="O472" s="144">
        <v>35306</v>
      </c>
      <c r="P472" s="144" t="str">
        <f>IF(O472="","",VLOOKUP(O472,'#材料大全'!A:B,2,FALSE))</f>
        <v>材料-进阶1</v>
      </c>
      <c r="Q472" s="144">
        <v>1</v>
      </c>
      <c r="R472" s="144">
        <v>1</v>
      </c>
      <c r="S472" s="144">
        <v>60</v>
      </c>
      <c r="T472" s="144">
        <v>35307</v>
      </c>
      <c r="U472" s="144" t="str">
        <f>IF(T472="","",VLOOKUP(T472,'#材料大全'!A:B,2,FALSE))</f>
        <v>材料-进阶2</v>
      </c>
      <c r="V472" s="144">
        <v>1</v>
      </c>
      <c r="W472" s="144">
        <v>1</v>
      </c>
      <c r="X472" s="144">
        <v>30</v>
      </c>
      <c r="Y472" s="144">
        <v>35308</v>
      </c>
      <c r="Z472" s="144" t="str">
        <f>IF(Y472="","",VLOOKUP(Y472,'#材料大全'!A:B,2,FALSE))</f>
        <v>材料-进阶3</v>
      </c>
      <c r="AA472" s="144">
        <v>1</v>
      </c>
      <c r="AB472" s="144">
        <v>1</v>
      </c>
      <c r="AC472" s="144">
        <v>10</v>
      </c>
      <c r="AE472" s="144" t="str">
        <f>IF(AD472="","",VLOOKUP(AD472,'#材料大全'!A:B,2,FALSE))</f>
        <v/>
      </c>
    </row>
    <row r="473" spans="1:34" s="144" customFormat="1">
      <c r="A473" s="144">
        <v>35305</v>
      </c>
      <c r="B473" s="144" t="s">
        <v>4278</v>
      </c>
      <c r="C473" s="144" t="s">
        <v>1877</v>
      </c>
      <c r="D473" s="144">
        <v>5</v>
      </c>
      <c r="F473" s="144" t="s">
        <v>125</v>
      </c>
      <c r="G473" s="144">
        <v>1</v>
      </c>
      <c r="I473" s="144">
        <v>0</v>
      </c>
      <c r="J473" s="144">
        <v>1</v>
      </c>
      <c r="M473" s="144">
        <f t="shared" si="88"/>
        <v>3</v>
      </c>
      <c r="N473" s="144">
        <f t="shared" si="89"/>
        <v>240</v>
      </c>
      <c r="O473" s="144">
        <v>24101</v>
      </c>
      <c r="P473" s="144" t="str">
        <f>IF(O473="","",VLOOKUP(O473,'#材料大全'!A:B,2,FALSE))</f>
        <v>普通技能石</v>
      </c>
      <c r="Q473" s="144">
        <v>10</v>
      </c>
      <c r="R473" s="144">
        <v>20</v>
      </c>
      <c r="S473" s="144">
        <v>100</v>
      </c>
      <c r="T473" s="144">
        <v>24102</v>
      </c>
      <c r="U473" s="144" t="str">
        <f>IF(T473="","",VLOOKUP(T473,'#材料大全'!A:B,2,FALSE))</f>
        <v>史诗技能石</v>
      </c>
      <c r="V473" s="144">
        <v>10</v>
      </c>
      <c r="W473" s="144">
        <v>15</v>
      </c>
      <c r="X473" s="144">
        <v>100</v>
      </c>
      <c r="Y473" s="144">
        <v>24103</v>
      </c>
      <c r="Z473" s="144" t="str">
        <f>IF(Y473="","",VLOOKUP(Y473,'#材料大全'!A:B,2,FALSE))</f>
        <v>传说技能石</v>
      </c>
      <c r="AA473" s="144">
        <v>3</v>
      </c>
      <c r="AB473" s="144">
        <v>15</v>
      </c>
      <c r="AC473" s="144">
        <v>40</v>
      </c>
      <c r="AE473" s="144" t="str">
        <f>IF(AD473="","",VLOOKUP(AD473,'#材料大全'!A:B,2,FALSE))</f>
        <v/>
      </c>
    </row>
    <row r="474" spans="1:34" s="144" customFormat="1">
      <c r="A474" s="144">
        <v>35306</v>
      </c>
      <c r="B474" s="144" t="s">
        <v>4279</v>
      </c>
      <c r="C474" s="144" t="s">
        <v>1877</v>
      </c>
      <c r="D474" s="144">
        <v>5</v>
      </c>
      <c r="F474" s="144" t="s">
        <v>125</v>
      </c>
      <c r="G474" s="144">
        <v>1</v>
      </c>
      <c r="I474" s="144">
        <v>0</v>
      </c>
      <c r="J474" s="144">
        <v>1</v>
      </c>
      <c r="M474" s="144">
        <f t="shared" si="88"/>
        <v>4</v>
      </c>
      <c r="N474" s="144">
        <f t="shared" si="89"/>
        <v>300</v>
      </c>
      <c r="O474" s="144">
        <v>33001</v>
      </c>
      <c r="P474" s="144" t="str">
        <f>IF(O474="","",VLOOKUP(O474,'#材料大全'!A:B,2,FALSE))</f>
        <v>普通进阶箱</v>
      </c>
      <c r="Q474" s="144">
        <v>1</v>
      </c>
      <c r="R474" s="144">
        <v>2</v>
      </c>
      <c r="S474" s="144">
        <v>100</v>
      </c>
      <c r="T474" s="144">
        <v>33002</v>
      </c>
      <c r="U474" s="144" t="str">
        <f>IF(T474="","",VLOOKUP(T474,'#材料大全'!A:B,2,FALSE))</f>
        <v>优秀进阶箱</v>
      </c>
      <c r="V474" s="144">
        <v>1</v>
      </c>
      <c r="W474" s="144">
        <v>2</v>
      </c>
      <c r="X474" s="144">
        <v>100</v>
      </c>
      <c r="Y474" s="144">
        <v>24001</v>
      </c>
      <c r="Z474" s="144" t="str">
        <f>IF(Y474="","",VLOOKUP(Y474,'#材料大全'!A:B,2,FALSE))</f>
        <v>魔化之鳞</v>
      </c>
      <c r="AA474" s="144">
        <v>1</v>
      </c>
      <c r="AB474" s="144">
        <v>2</v>
      </c>
      <c r="AC474" s="144">
        <v>50</v>
      </c>
      <c r="AD474" s="144">
        <v>24002</v>
      </c>
      <c r="AE474" s="144" t="str">
        <f>IF(AD474="","",VLOOKUP(AD474,'#材料大全'!A:B,2,FALSE))</f>
        <v>狂暴结晶</v>
      </c>
      <c r="AF474" s="144">
        <v>1</v>
      </c>
      <c r="AG474" s="144">
        <v>2</v>
      </c>
      <c r="AH474" s="144">
        <v>50</v>
      </c>
    </row>
    <row r="475" spans="1:34" s="144" customFormat="1">
      <c r="A475" s="144">
        <v>35307</v>
      </c>
      <c r="B475" s="144" t="s">
        <v>4280</v>
      </c>
      <c r="C475" s="144" t="s">
        <v>1877</v>
      </c>
      <c r="D475" s="144">
        <v>5</v>
      </c>
      <c r="F475" s="144" t="s">
        <v>125</v>
      </c>
      <c r="G475" s="144">
        <v>1</v>
      </c>
      <c r="I475" s="144">
        <v>0</v>
      </c>
      <c r="J475" s="144">
        <v>1</v>
      </c>
      <c r="M475" s="144">
        <f t="shared" si="88"/>
        <v>4</v>
      </c>
      <c r="N475" s="144">
        <f t="shared" si="89"/>
        <v>300</v>
      </c>
      <c r="O475" s="144">
        <v>33003</v>
      </c>
      <c r="P475" s="144" t="str">
        <f>IF(O475="","",VLOOKUP(O475,'#材料大全'!A:B,2,FALSE))</f>
        <v>精良进阶箱</v>
      </c>
      <c r="Q475" s="144">
        <v>1</v>
      </c>
      <c r="R475" s="144">
        <v>2</v>
      </c>
      <c r="S475" s="144">
        <v>100</v>
      </c>
      <c r="T475" s="144">
        <v>33004</v>
      </c>
      <c r="U475" s="144" t="str">
        <f>IF(T475="","",VLOOKUP(T475,'#材料大全'!A:B,2,FALSE))</f>
        <v>史诗进阶箱</v>
      </c>
      <c r="V475" s="144">
        <v>1</v>
      </c>
      <c r="W475" s="144">
        <v>2</v>
      </c>
      <c r="X475" s="144">
        <v>100</v>
      </c>
      <c r="Y475" s="144">
        <v>24003</v>
      </c>
      <c r="Z475" s="144" t="str">
        <f>IF(Y475="","",VLOOKUP(Y475,'#材料大全'!A:B,2,FALSE))</f>
        <v>旋风之眼</v>
      </c>
      <c r="AA475" s="144">
        <v>1</v>
      </c>
      <c r="AB475" s="144">
        <v>2</v>
      </c>
      <c r="AC475" s="144">
        <v>50</v>
      </c>
      <c r="AD475" s="144">
        <v>24004</v>
      </c>
      <c r="AE475" s="144" t="str">
        <f>IF(AD475="","",VLOOKUP(AD475,'#材料大全'!A:B,2,FALSE))</f>
        <v>虚空之光</v>
      </c>
      <c r="AF475" s="144">
        <v>1</v>
      </c>
      <c r="AG475" s="144">
        <v>2</v>
      </c>
      <c r="AH475" s="144">
        <v>50</v>
      </c>
    </row>
    <row r="476" spans="1:34" s="144" customFormat="1">
      <c r="A476" s="144">
        <v>35308</v>
      </c>
      <c r="B476" s="144" t="s">
        <v>4281</v>
      </c>
      <c r="C476" s="144" t="s">
        <v>1877</v>
      </c>
      <c r="D476" s="144">
        <v>5</v>
      </c>
      <c r="F476" s="144" t="s">
        <v>125</v>
      </c>
      <c r="G476" s="144">
        <v>1</v>
      </c>
      <c r="I476" s="144">
        <v>0</v>
      </c>
      <c r="J476" s="144">
        <v>1</v>
      </c>
      <c r="M476" s="144">
        <f t="shared" si="88"/>
        <v>2</v>
      </c>
      <c r="N476" s="144">
        <f t="shared" si="89"/>
        <v>200</v>
      </c>
      <c r="O476" s="144">
        <v>33005</v>
      </c>
      <c r="P476" s="144" t="str">
        <f>IF(O476="","",VLOOKUP(O476,'#材料大全'!A:B,2,FALSE))</f>
        <v>传说进阶箱</v>
      </c>
      <c r="Q476" s="144">
        <v>1</v>
      </c>
      <c r="R476" s="144">
        <v>2</v>
      </c>
      <c r="S476" s="144">
        <v>100</v>
      </c>
      <c r="T476" s="144">
        <v>24005</v>
      </c>
      <c r="U476" s="144" t="str">
        <f>IF(T476="","",VLOOKUP(T476,'#材料大全'!A:B,2,FALSE))</f>
        <v>蛮龙心脏</v>
      </c>
      <c r="V476" s="144">
        <v>1</v>
      </c>
      <c r="W476" s="144">
        <v>2</v>
      </c>
      <c r="X476" s="144">
        <v>100</v>
      </c>
      <c r="Z476" s="144" t="str">
        <f>IF(Y476="","",VLOOKUP(Y476,'#材料大全'!A:B,2,FALSE))</f>
        <v/>
      </c>
      <c r="AE476" s="144" t="str">
        <f>IF(AD476="","",VLOOKUP(AD476,'#材料大全'!A:B,2,FALSE))</f>
        <v/>
      </c>
    </row>
    <row r="477" spans="1:34" s="144" customFormat="1">
      <c r="A477" s="144">
        <v>35309</v>
      </c>
      <c r="B477" s="144" t="s">
        <v>4282</v>
      </c>
      <c r="C477" s="144" t="s">
        <v>1877</v>
      </c>
      <c r="D477" s="144">
        <v>5</v>
      </c>
      <c r="F477" s="144" t="s">
        <v>125</v>
      </c>
      <c r="G477" s="144">
        <v>1</v>
      </c>
      <c r="I477" s="144">
        <v>0</v>
      </c>
      <c r="J477" s="144">
        <v>1</v>
      </c>
      <c r="M477" s="144">
        <f t="shared" si="88"/>
        <v>4</v>
      </c>
      <c r="N477" s="144">
        <f t="shared" si="89"/>
        <v>100</v>
      </c>
      <c r="O477" s="144">
        <v>39003</v>
      </c>
      <c r="P477" s="144" t="str">
        <f>IF(O477="","",VLOOKUP(O477,'#材料大全'!A:B,2,FALSE))</f>
        <v>强化+7券</v>
      </c>
      <c r="Q477" s="144">
        <v>1</v>
      </c>
      <c r="R477" s="144">
        <v>1</v>
      </c>
      <c r="S477" s="144">
        <v>30</v>
      </c>
      <c r="T477" s="144">
        <v>39004</v>
      </c>
      <c r="U477" s="144" t="str">
        <f>IF(T477="","",VLOOKUP(T477,'#材料大全'!A:B,2,FALSE))</f>
        <v>强化+8券</v>
      </c>
      <c r="V477" s="144">
        <v>1</v>
      </c>
      <c r="W477" s="144">
        <v>1</v>
      </c>
      <c r="X477" s="144">
        <v>30</v>
      </c>
      <c r="Y477" s="144">
        <v>39005</v>
      </c>
      <c r="Z477" s="144" t="str">
        <f>IF(Y477="","",VLOOKUP(Y477,'#材料大全'!A:B,2,FALSE))</f>
        <v>强化+9券</v>
      </c>
      <c r="AA477" s="144">
        <v>1</v>
      </c>
      <c r="AB477" s="144">
        <v>1</v>
      </c>
      <c r="AC477" s="144">
        <v>30</v>
      </c>
      <c r="AD477" s="144">
        <v>39006</v>
      </c>
      <c r="AE477" s="144" t="str">
        <f>IF(AD477="","",VLOOKUP(AD477,'#材料大全'!A:B,2,FALSE))</f>
        <v>强化+10券</v>
      </c>
      <c r="AF477" s="144">
        <v>1</v>
      </c>
      <c r="AG477" s="144">
        <v>1</v>
      </c>
      <c r="AH477" s="144">
        <v>10</v>
      </c>
    </row>
    <row r="478" spans="1:34" s="144" customFormat="1">
      <c r="A478" s="144">
        <v>35310</v>
      </c>
      <c r="B478" s="144" t="s">
        <v>4283</v>
      </c>
      <c r="C478" s="144" t="s">
        <v>1877</v>
      </c>
      <c r="D478" s="144">
        <v>5</v>
      </c>
      <c r="F478" s="144" t="s">
        <v>125</v>
      </c>
      <c r="G478" s="144">
        <v>1</v>
      </c>
      <c r="I478" s="144">
        <v>0</v>
      </c>
      <c r="J478" s="144">
        <v>1</v>
      </c>
      <c r="M478" s="144">
        <f t="shared" si="88"/>
        <v>4</v>
      </c>
      <c r="N478" s="144">
        <f t="shared" si="89"/>
        <v>100</v>
      </c>
      <c r="O478" s="144">
        <v>39007</v>
      </c>
      <c r="P478" s="144" t="str">
        <f>IF(O478="","",VLOOKUP(O478,'#材料大全'!A:B,2,FALSE))</f>
        <v>强化+11券</v>
      </c>
      <c r="Q478" s="144">
        <v>1</v>
      </c>
      <c r="R478" s="144">
        <v>1</v>
      </c>
      <c r="S478" s="144">
        <v>30</v>
      </c>
      <c r="T478" s="144">
        <v>39008</v>
      </c>
      <c r="U478" s="144" t="str">
        <f>IF(T478="","",VLOOKUP(T478,'#材料大全'!A:B,2,FALSE))</f>
        <v>强化+12券</v>
      </c>
      <c r="V478" s="144">
        <v>1</v>
      </c>
      <c r="W478" s="144">
        <v>1</v>
      </c>
      <c r="X478" s="144">
        <v>9</v>
      </c>
      <c r="Y478" s="144">
        <v>39009</v>
      </c>
      <c r="Z478" s="144" t="str">
        <f>IF(Y478="","",VLOOKUP(Y478,'#材料大全'!A:B,2,FALSE))</f>
        <v>强化+13券</v>
      </c>
      <c r="AA478" s="144">
        <v>1</v>
      </c>
      <c r="AB478" s="144">
        <v>1</v>
      </c>
      <c r="AC478" s="144">
        <v>1</v>
      </c>
      <c r="AD478" s="144">
        <v>39010</v>
      </c>
      <c r="AE478" s="144" t="str">
        <f>IF(AD478="","",VLOOKUP(AD478,'#材料大全'!A:B,2,FALSE))</f>
        <v>强化保护券</v>
      </c>
      <c r="AF478" s="144">
        <v>1</v>
      </c>
      <c r="AG478" s="144">
        <v>1</v>
      </c>
      <c r="AH478" s="144">
        <v>60</v>
      </c>
    </row>
    <row r="479" spans="1:34" s="144" customFormat="1">
      <c r="A479" s="144">
        <v>35311</v>
      </c>
      <c r="B479" s="144" t="s">
        <v>4284</v>
      </c>
      <c r="C479" s="144" t="s">
        <v>1877</v>
      </c>
      <c r="D479" s="144">
        <v>5</v>
      </c>
      <c r="F479" s="144" t="s">
        <v>125</v>
      </c>
      <c r="G479" s="144">
        <v>1</v>
      </c>
      <c r="I479" s="144">
        <v>0</v>
      </c>
      <c r="J479" s="144">
        <v>1</v>
      </c>
      <c r="M479" s="144">
        <f t="shared" si="88"/>
        <v>2</v>
      </c>
      <c r="N479" s="144">
        <f t="shared" si="89"/>
        <v>200</v>
      </c>
      <c r="O479" s="144">
        <v>39001</v>
      </c>
      <c r="P479" s="144" t="str">
        <f>IF(O479="","",VLOOKUP(O479,'#材料大全'!A:B,2,FALSE))</f>
        <v>随机强化券（武器）</v>
      </c>
      <c r="Q479" s="144">
        <v>1</v>
      </c>
      <c r="R479" s="144">
        <v>1</v>
      </c>
      <c r="S479" s="144">
        <v>100</v>
      </c>
      <c r="T479" s="144">
        <v>39002</v>
      </c>
      <c r="U479" s="144" t="str">
        <f>IF(T479="","",VLOOKUP(T479,'#材料大全'!A:B,2,FALSE))</f>
        <v>随机强化券（防具）</v>
      </c>
      <c r="V479" s="144">
        <v>1</v>
      </c>
      <c r="W479" s="144">
        <v>1</v>
      </c>
      <c r="X479" s="144">
        <v>100</v>
      </c>
      <c r="Z479" s="144" t="str">
        <f>IF(Y479="","",VLOOKUP(Y479,'#材料大全'!A:B,2,FALSE))</f>
        <v/>
      </c>
      <c r="AE479" s="144" t="str">
        <f>IF(AD479="","",VLOOKUP(AD479,'#材料大全'!A:B,2,FALSE))</f>
        <v/>
      </c>
    </row>
    <row r="480" spans="1:34" s="144" customFormat="1">
      <c r="A480" s="144">
        <v>35312</v>
      </c>
      <c r="B480" s="144" t="s">
        <v>4378</v>
      </c>
      <c r="C480" s="144" t="s">
        <v>1877</v>
      </c>
      <c r="D480" s="144">
        <v>5</v>
      </c>
      <c r="F480" s="144" t="s">
        <v>4379</v>
      </c>
      <c r="G480" s="144">
        <v>1</v>
      </c>
      <c r="I480" s="144">
        <v>0</v>
      </c>
      <c r="J480" s="144">
        <v>1</v>
      </c>
      <c r="M480" s="144">
        <f>IF(O480="",0,1)+IF(T480="",0,1)+IF(Y480="",0,1)+IF(AD480="",0,1)</f>
        <v>3</v>
      </c>
      <c r="N480" s="144">
        <f>SUM(S480+X480+AC480+AH480)</f>
        <v>1300</v>
      </c>
      <c r="O480" s="144">
        <v>24013</v>
      </c>
      <c r="P480" s="144" t="str">
        <f>IF(O480="","",VLOOKUP(O480,'#材料大全'!A:B,2,FALSE))</f>
        <v>游戏制作人的灵魂</v>
      </c>
      <c r="Q480" s="144">
        <v>1</v>
      </c>
      <c r="R480" s="144">
        <v>1</v>
      </c>
      <c r="S480" s="144">
        <v>1</v>
      </c>
      <c r="T480" s="144">
        <v>1001</v>
      </c>
      <c r="U480" s="144" t="str">
        <f>IF(T480="","",VLOOKUP(T480,'#材料大全'!A:B,2,FALSE))</f>
        <v>金币</v>
      </c>
      <c r="V480" s="144">
        <v>400</v>
      </c>
      <c r="W480" s="144">
        <v>1000</v>
      </c>
      <c r="X480" s="144">
        <v>600</v>
      </c>
      <c r="Y480" s="144">
        <v>1001</v>
      </c>
      <c r="Z480" s="144" t="str">
        <f>IF(Y480="","",VLOOKUP(Y480,'#材料大全'!A:B,2,FALSE))</f>
        <v>金币</v>
      </c>
      <c r="AA480" s="144">
        <v>1200</v>
      </c>
      <c r="AB480" s="144">
        <v>2000</v>
      </c>
      <c r="AC480" s="144">
        <v>699</v>
      </c>
      <c r="AE480" s="144" t="str">
        <f>IF(AD480="","",VLOOKUP(AD480,'#材料大全'!A:B,2,FALSE))</f>
        <v/>
      </c>
    </row>
    <row r="481" spans="1:31">
      <c r="A481" s="144">
        <v>36002</v>
      </c>
      <c r="B481" s="143" t="s">
        <v>4432</v>
      </c>
      <c r="C481" s="144" t="s">
        <v>1874</v>
      </c>
      <c r="D481" s="144">
        <v>1</v>
      </c>
      <c r="F481" s="144" t="s">
        <v>4436</v>
      </c>
      <c r="G481" s="144">
        <v>0</v>
      </c>
      <c r="H481" s="144">
        <v>2000</v>
      </c>
      <c r="P481" s="144" t="str">
        <f>IF(O481="","",VLOOKUP(O481,'#材料大全'!A:B,2,FALSE))</f>
        <v/>
      </c>
      <c r="U481" s="144" t="str">
        <f>IF(T481="","",VLOOKUP(T481,'#材料大全'!A:B,2,FALSE))</f>
        <v/>
      </c>
      <c r="Z481" s="144" t="str">
        <f>IF(Y481="","",VLOOKUP(Y481,'#材料大全'!A:B,2,FALSE))</f>
        <v/>
      </c>
      <c r="AE481" s="144" t="str">
        <f>IF(AD481="","",VLOOKUP(AD481,'#材料大全'!A:B,2,FALSE))</f>
        <v/>
      </c>
    </row>
    <row r="482" spans="1:31">
      <c r="A482" s="144">
        <v>36007</v>
      </c>
      <c r="B482" s="152" t="s">
        <v>4433</v>
      </c>
      <c r="C482" s="144" t="s">
        <v>1874</v>
      </c>
      <c r="D482" s="144">
        <v>3</v>
      </c>
      <c r="F482" s="144" t="s">
        <v>4437</v>
      </c>
      <c r="G482" s="144">
        <v>0</v>
      </c>
      <c r="H482" s="144">
        <v>5000</v>
      </c>
      <c r="P482" s="144" t="str">
        <f>IF(O482="","",VLOOKUP(O482,'#材料大全'!A:B,2,FALSE))</f>
        <v/>
      </c>
      <c r="U482" s="144" t="str">
        <f>IF(T482="","",VLOOKUP(T482,'#材料大全'!A:B,2,FALSE))</f>
        <v/>
      </c>
      <c r="Z482" s="144" t="str">
        <f>IF(Y482="","",VLOOKUP(Y482,'#材料大全'!A:B,2,FALSE))</f>
        <v/>
      </c>
      <c r="AE482" s="144" t="str">
        <f>IF(AD482="","",VLOOKUP(AD482,'#材料大全'!A:B,2,FALSE))</f>
        <v/>
      </c>
    </row>
    <row r="483" spans="1:31">
      <c r="A483" s="144">
        <v>36008</v>
      </c>
      <c r="B483" s="152" t="s">
        <v>4434</v>
      </c>
      <c r="C483" s="144" t="s">
        <v>1874</v>
      </c>
      <c r="D483" s="144">
        <v>3</v>
      </c>
      <c r="F483" s="144" t="s">
        <v>4438</v>
      </c>
      <c r="G483" s="144">
        <v>0</v>
      </c>
      <c r="H483" s="144">
        <v>5000</v>
      </c>
      <c r="P483" s="144" t="str">
        <f>IF(O483="","",VLOOKUP(O483,'#材料大全'!A:B,2,FALSE))</f>
        <v/>
      </c>
      <c r="U483" s="144" t="str">
        <f>IF(T483="","",VLOOKUP(T483,'#材料大全'!A:B,2,FALSE))</f>
        <v/>
      </c>
      <c r="Z483" s="144" t="str">
        <f>IF(Y483="","",VLOOKUP(Y483,'#材料大全'!A:B,2,FALSE))</f>
        <v/>
      </c>
      <c r="AE483" s="144" t="str">
        <f>IF(AD483="","",VLOOKUP(AD483,'#材料大全'!A:B,2,FALSE))</f>
        <v/>
      </c>
    </row>
    <row r="484" spans="1:31">
      <c r="A484" s="144">
        <v>36009</v>
      </c>
      <c r="B484" s="152" t="s">
        <v>406</v>
      </c>
      <c r="C484" s="144" t="s">
        <v>1874</v>
      </c>
      <c r="D484" s="144">
        <v>3</v>
      </c>
      <c r="F484" s="144" t="s">
        <v>1423</v>
      </c>
      <c r="G484" s="144">
        <v>0</v>
      </c>
      <c r="H484" s="144">
        <v>5000</v>
      </c>
      <c r="P484" s="144" t="str">
        <f>IF(O484="","",VLOOKUP(O484,'#材料大全'!A:B,2,FALSE))</f>
        <v/>
      </c>
      <c r="U484" s="144" t="str">
        <f>IF(T484="","",VLOOKUP(T484,'#材料大全'!A:B,2,FALSE))</f>
        <v/>
      </c>
      <c r="Z484" s="144" t="str">
        <f>IF(Y484="","",VLOOKUP(Y484,'#材料大全'!A:B,2,FALSE))</f>
        <v/>
      </c>
      <c r="AE484" s="144" t="str">
        <f>IF(AD484="","",VLOOKUP(AD484,'#材料大全'!A:B,2,FALSE))</f>
        <v/>
      </c>
    </row>
    <row r="485" spans="1:31">
      <c r="A485" s="144">
        <v>36010</v>
      </c>
      <c r="B485" s="149" t="s">
        <v>4435</v>
      </c>
      <c r="C485" s="144" t="s">
        <v>1874</v>
      </c>
      <c r="D485" s="144">
        <v>4</v>
      </c>
      <c r="F485" s="144" t="s">
        <v>4441</v>
      </c>
      <c r="G485" s="144">
        <v>0</v>
      </c>
      <c r="H485" s="144">
        <v>5000</v>
      </c>
      <c r="P485" s="144" t="str">
        <f>IF(O485="","",VLOOKUP(O485,'#材料大全'!A:B,2,FALSE))</f>
        <v/>
      </c>
      <c r="U485" s="144" t="str">
        <f>IF(T485="","",VLOOKUP(T485,'#材料大全'!A:B,2,FALSE))</f>
        <v/>
      </c>
      <c r="Z485" s="144" t="str">
        <f>IF(Y485="","",VLOOKUP(Y485,'#材料大全'!A:B,2,FALSE))</f>
        <v/>
      </c>
      <c r="AE485" s="144" t="str">
        <f>IF(AD485="","",VLOOKUP(AD485,'#材料大全'!A:B,2,FALSE))</f>
        <v/>
      </c>
    </row>
    <row r="486" spans="1:31">
      <c r="A486" s="144">
        <v>36011</v>
      </c>
      <c r="B486" s="149" t="s">
        <v>1200</v>
      </c>
      <c r="C486" s="144" t="s">
        <v>1874</v>
      </c>
      <c r="D486" s="144">
        <v>4</v>
      </c>
      <c r="F486" s="144" t="s">
        <v>4439</v>
      </c>
      <c r="G486" s="144">
        <v>0</v>
      </c>
      <c r="H486" s="144">
        <v>5000</v>
      </c>
      <c r="P486" s="144" t="str">
        <f>IF(O486="","",VLOOKUP(O486,'#材料大全'!A:B,2,FALSE))</f>
        <v/>
      </c>
      <c r="U486" s="144" t="s">
        <v>5983</v>
      </c>
      <c r="Z486" s="144" t="str">
        <f>IF(Y486="","",VLOOKUP(Y486,'#材料大全'!A:B,2,FALSE))</f>
        <v/>
      </c>
      <c r="AE486" s="144" t="str">
        <f>IF(AD486="","",VLOOKUP(AD486,'#材料大全'!A:B,2,FALSE))</f>
        <v/>
      </c>
    </row>
    <row r="487" spans="1:31">
      <c r="A487" s="144">
        <v>36012</v>
      </c>
      <c r="B487" s="152" t="s">
        <v>1201</v>
      </c>
      <c r="C487" s="144" t="s">
        <v>1874</v>
      </c>
      <c r="D487" s="144">
        <v>3</v>
      </c>
      <c r="F487" s="144" t="s">
        <v>4440</v>
      </c>
      <c r="G487" s="144">
        <v>0</v>
      </c>
      <c r="H487" s="144">
        <v>5000</v>
      </c>
      <c r="P487" s="144" t="str">
        <f>IF(O487="","",VLOOKUP(O487,'#材料大全'!A:B,2,FALSE))</f>
        <v/>
      </c>
      <c r="U487" s="144" t="str">
        <f>IF(T487="","",VLOOKUP(T487,'#材料大全'!A:B,2,FALSE))</f>
        <v/>
      </c>
      <c r="Z487" s="144" t="str">
        <f>IF(Y487="","",VLOOKUP(Y487,'#材料大全'!A:B,2,FALSE))</f>
        <v/>
      </c>
      <c r="AE487" s="144" t="str">
        <f>IF(AD487="","",VLOOKUP(AD487,'#材料大全'!A:B,2,FALSE))</f>
        <v/>
      </c>
    </row>
    <row r="488" spans="1:31">
      <c r="A488" s="144">
        <v>36013</v>
      </c>
      <c r="B488" s="165" t="s">
        <v>1409</v>
      </c>
      <c r="C488" s="144" t="s">
        <v>1874</v>
      </c>
      <c r="D488" s="144">
        <v>4</v>
      </c>
      <c r="F488" s="168" t="s">
        <v>1424</v>
      </c>
      <c r="G488" s="144">
        <v>0</v>
      </c>
      <c r="H488" s="144">
        <v>10000</v>
      </c>
      <c r="P488" s="144" t="str">
        <f>IF(O488="","",VLOOKUP(O488,'#材料大全'!A:B,2,FALSE))</f>
        <v/>
      </c>
      <c r="U488" s="144" t="str">
        <f>IF(T488="","",VLOOKUP(T488,'#材料大全'!A:B,2,FALSE))</f>
        <v/>
      </c>
      <c r="Z488" s="144" t="str">
        <f>IF(Y488="","",VLOOKUP(Y488,'#材料大全'!A:B,2,FALSE))</f>
        <v/>
      </c>
      <c r="AE488" s="144" t="str">
        <f>IF(AD488="","",VLOOKUP(AD488,'#材料大全'!A:B,2,FALSE))</f>
        <v/>
      </c>
    </row>
    <row r="489" spans="1:31">
      <c r="A489" s="144">
        <v>36014</v>
      </c>
      <c r="B489" s="166" t="s">
        <v>6411</v>
      </c>
      <c r="C489" s="144" t="s">
        <v>6412</v>
      </c>
      <c r="D489" s="144">
        <v>5</v>
      </c>
      <c r="F489" s="168" t="s">
        <v>6413</v>
      </c>
      <c r="G489" s="144">
        <v>0</v>
      </c>
      <c r="H489" s="144">
        <v>10000</v>
      </c>
    </row>
    <row r="490" spans="1:31" s="144" customFormat="1">
      <c r="A490" s="144">
        <v>36501</v>
      </c>
      <c r="B490" s="144" t="s">
        <v>1134</v>
      </c>
      <c r="C490" s="144" t="s">
        <v>1874</v>
      </c>
      <c r="D490" s="144">
        <v>1</v>
      </c>
      <c r="F490" s="144" t="s">
        <v>1425</v>
      </c>
      <c r="G490" s="144">
        <v>0</v>
      </c>
      <c r="H490" s="144">
        <v>2000</v>
      </c>
      <c r="P490" s="144" t="str">
        <f>IF(O490="","",VLOOKUP(O490,'#材料大全'!A:B,2,FALSE))</f>
        <v/>
      </c>
      <c r="U490" s="144" t="str">
        <f>IF(T490="","",VLOOKUP(T490,'#材料大全'!A:B,2,FALSE))</f>
        <v/>
      </c>
      <c r="Z490" s="144" t="str">
        <f>IF(Y490="","",VLOOKUP(Y490,'#材料大全'!A:B,2,FALSE))</f>
        <v/>
      </c>
      <c r="AE490" s="144" t="str">
        <f>IF(AD490="","",VLOOKUP(AD490,'#材料大全'!A:B,2,FALSE))</f>
        <v/>
      </c>
    </row>
    <row r="491" spans="1:31" s="144" customFormat="1">
      <c r="A491" s="144">
        <v>36502</v>
      </c>
      <c r="B491" s="144" t="s">
        <v>1135</v>
      </c>
      <c r="C491" s="144" t="s">
        <v>1874</v>
      </c>
      <c r="D491" s="144">
        <v>1</v>
      </c>
      <c r="F491" s="144" t="s">
        <v>1426</v>
      </c>
      <c r="G491" s="144">
        <v>0</v>
      </c>
      <c r="H491" s="144">
        <v>2000</v>
      </c>
      <c r="P491" s="144" t="str">
        <f>IF(O491="","",VLOOKUP(O491,'#材料大全'!A:B,2,FALSE))</f>
        <v/>
      </c>
      <c r="U491" s="144" t="str">
        <f>IF(T491="","",VLOOKUP(T491,'#材料大全'!A:B,2,FALSE))</f>
        <v/>
      </c>
      <c r="Z491" s="144" t="str">
        <f>IF(Y491="","",VLOOKUP(Y491,'#材料大全'!A:B,2,FALSE))</f>
        <v/>
      </c>
      <c r="AE491" s="144" t="str">
        <f>IF(AD491="","",VLOOKUP(AD491,'#材料大全'!A:B,2,FALSE))</f>
        <v/>
      </c>
    </row>
    <row r="492" spans="1:31" s="144" customFormat="1">
      <c r="A492" s="144">
        <v>36503</v>
      </c>
      <c r="B492" s="144" t="s">
        <v>1136</v>
      </c>
      <c r="C492" s="144" t="s">
        <v>1874</v>
      </c>
      <c r="D492" s="144">
        <v>1</v>
      </c>
      <c r="F492" s="144" t="s">
        <v>5815</v>
      </c>
      <c r="G492" s="144">
        <v>0</v>
      </c>
      <c r="H492" s="144">
        <v>2000</v>
      </c>
      <c r="P492" s="144" t="str">
        <f>IF(O492="","",VLOOKUP(O492,'#材料大全'!A:B,2,FALSE))</f>
        <v/>
      </c>
      <c r="U492" s="144" t="str">
        <f>IF(T492="","",VLOOKUP(T492,'#材料大全'!A:B,2,FALSE))</f>
        <v/>
      </c>
      <c r="Z492" s="144" t="str">
        <f>IF(Y492="","",VLOOKUP(Y492,'#材料大全'!A:B,2,FALSE))</f>
        <v/>
      </c>
      <c r="AE492" s="144" t="str">
        <f>IF(AD492="","",VLOOKUP(AD492,'#材料大全'!A:B,2,FALSE))</f>
        <v/>
      </c>
    </row>
    <row r="493" spans="1:31" s="144" customFormat="1">
      <c r="A493" s="163">
        <v>36504</v>
      </c>
      <c r="B493" s="144" t="s">
        <v>5813</v>
      </c>
      <c r="C493" s="144" t="s">
        <v>5814</v>
      </c>
      <c r="D493" s="144">
        <v>6</v>
      </c>
      <c r="F493" s="144" t="s">
        <v>5816</v>
      </c>
      <c r="G493" s="144">
        <v>0</v>
      </c>
      <c r="H493" s="144">
        <v>20000</v>
      </c>
    </row>
    <row r="494" spans="1:31" s="144" customFormat="1">
      <c r="A494" s="163">
        <v>36505</v>
      </c>
      <c r="B494" s="192" t="s">
        <v>6787</v>
      </c>
      <c r="C494" s="192" t="s">
        <v>6788</v>
      </c>
      <c r="D494" s="192">
        <v>6</v>
      </c>
      <c r="F494" s="192" t="s">
        <v>6789</v>
      </c>
      <c r="G494" s="192">
        <v>0</v>
      </c>
      <c r="H494" s="192">
        <v>20000</v>
      </c>
    </row>
    <row r="495" spans="1:31" s="144" customFormat="1">
      <c r="A495" s="163">
        <v>36506</v>
      </c>
      <c r="B495" s="192" t="s">
        <v>6862</v>
      </c>
      <c r="C495" s="144" t="s">
        <v>1874</v>
      </c>
      <c r="D495" s="144">
        <v>6</v>
      </c>
      <c r="F495" s="192" t="s">
        <v>6864</v>
      </c>
      <c r="G495" s="144">
        <v>0</v>
      </c>
      <c r="H495" s="144">
        <v>20000</v>
      </c>
    </row>
    <row r="496" spans="1:31" s="144" customFormat="1">
      <c r="A496" s="163">
        <v>36507</v>
      </c>
      <c r="B496" s="192" t="s">
        <v>6863</v>
      </c>
      <c r="C496" s="192" t="s">
        <v>6861</v>
      </c>
      <c r="D496" s="192">
        <v>6</v>
      </c>
      <c r="F496" s="192" t="s">
        <v>6865</v>
      </c>
      <c r="G496" s="192">
        <v>0</v>
      </c>
      <c r="H496" s="192">
        <v>20000</v>
      </c>
    </row>
    <row r="497" spans="1:31" s="144" customFormat="1">
      <c r="A497" s="192">
        <v>36601</v>
      </c>
      <c r="B497" s="192" t="s">
        <v>6897</v>
      </c>
      <c r="C497" s="192" t="s">
        <v>6866</v>
      </c>
      <c r="D497" s="192">
        <v>3</v>
      </c>
      <c r="F497" s="192" t="s">
        <v>6869</v>
      </c>
      <c r="G497" s="144">
        <v>0</v>
      </c>
      <c r="H497" s="192"/>
    </row>
    <row r="498" spans="1:31" s="144" customFormat="1">
      <c r="A498" s="192">
        <v>36602</v>
      </c>
      <c r="B498" s="192" t="s">
        <v>6898</v>
      </c>
      <c r="C498" s="192" t="s">
        <v>6867</v>
      </c>
      <c r="D498" s="192">
        <v>4</v>
      </c>
      <c r="F498" s="192" t="s">
        <v>6870</v>
      </c>
      <c r="G498" s="192">
        <v>0</v>
      </c>
      <c r="H498" s="192"/>
    </row>
    <row r="499" spans="1:31" s="144" customFormat="1">
      <c r="A499" s="192">
        <v>36603</v>
      </c>
      <c r="B499" s="192" t="s">
        <v>6899</v>
      </c>
      <c r="C499" s="192" t="s">
        <v>6868</v>
      </c>
      <c r="D499" s="192">
        <v>4</v>
      </c>
      <c r="F499" s="192" t="s">
        <v>6871</v>
      </c>
      <c r="G499" s="144">
        <v>0</v>
      </c>
      <c r="H499" s="192"/>
    </row>
    <row r="500" spans="1:31" s="144" customFormat="1">
      <c r="A500" s="160">
        <v>37001</v>
      </c>
      <c r="B500" s="144" t="s">
        <v>6225</v>
      </c>
      <c r="C500" s="144" t="s">
        <v>6359</v>
      </c>
      <c r="D500" s="144">
        <v>6</v>
      </c>
      <c r="E500" s="144">
        <v>1</v>
      </c>
      <c r="F500" s="192" t="s">
        <v>6933</v>
      </c>
      <c r="G500" s="144">
        <v>0</v>
      </c>
    </row>
    <row r="501" spans="1:31">
      <c r="A501" s="144">
        <v>39001</v>
      </c>
      <c r="B501" s="144" t="s">
        <v>6307</v>
      </c>
      <c r="C501" s="144" t="s">
        <v>4352</v>
      </c>
      <c r="D501" s="144">
        <v>5</v>
      </c>
      <c r="F501" s="192" t="s">
        <v>6449</v>
      </c>
      <c r="G501" s="144">
        <v>0</v>
      </c>
      <c r="I501" s="144">
        <v>0</v>
      </c>
      <c r="J501" s="144">
        <v>0</v>
      </c>
      <c r="P501" s="144" t="str">
        <f>IF(O501="","",VLOOKUP(O501,'#材料大全'!A:B,2,FALSE))</f>
        <v/>
      </c>
      <c r="U501" s="144" t="str">
        <f>IF(T501="","",VLOOKUP(T501,'#材料大全'!A:B,2,FALSE))</f>
        <v/>
      </c>
      <c r="Z501" s="144" t="str">
        <f>IF(Y501="","",VLOOKUP(Y501,'#材料大全'!A:B,2,FALSE))</f>
        <v/>
      </c>
      <c r="AE501" s="144" t="str">
        <f>IF(AD501="","",VLOOKUP(AD501,'#材料大全'!A:B,2,FALSE))</f>
        <v/>
      </c>
    </row>
    <row r="502" spans="1:31">
      <c r="A502" s="144">
        <v>39002</v>
      </c>
      <c r="B502" s="145" t="s">
        <v>6308</v>
      </c>
      <c r="C502" s="144" t="s">
        <v>4352</v>
      </c>
      <c r="D502" s="144">
        <v>5</v>
      </c>
      <c r="F502" s="192" t="s">
        <v>6450</v>
      </c>
      <c r="G502" s="144">
        <v>0</v>
      </c>
      <c r="I502" s="144">
        <v>0</v>
      </c>
      <c r="J502" s="144">
        <v>0</v>
      </c>
      <c r="P502" s="144" t="str">
        <f>IF(O502="","",VLOOKUP(O502,'#材料大全'!A:B,2,FALSE))</f>
        <v/>
      </c>
      <c r="U502" s="144" t="str">
        <f>IF(T502="","",VLOOKUP(T502,'#材料大全'!A:B,2,FALSE))</f>
        <v/>
      </c>
      <c r="Z502" s="144" t="str">
        <f>IF(Y502="","",VLOOKUP(Y502,'#材料大全'!A:B,2,FALSE))</f>
        <v/>
      </c>
      <c r="AE502" s="144" t="str">
        <f>IF(AD502="","",VLOOKUP(AD502,'#材料大全'!A:B,2,FALSE))</f>
        <v/>
      </c>
    </row>
    <row r="503" spans="1:31">
      <c r="A503" s="144">
        <v>39003</v>
      </c>
      <c r="B503" s="145" t="s">
        <v>6309</v>
      </c>
      <c r="C503" s="144" t="s">
        <v>4345</v>
      </c>
      <c r="D503" s="144">
        <v>4</v>
      </c>
      <c r="F503" s="144" t="s">
        <v>2362</v>
      </c>
      <c r="G503" s="144">
        <v>0</v>
      </c>
      <c r="I503" s="144">
        <v>0</v>
      </c>
      <c r="J503" s="144">
        <v>0</v>
      </c>
      <c r="L503" s="144">
        <v>7</v>
      </c>
      <c r="P503" s="144" t="str">
        <f>IF(O503="","",VLOOKUP(O503,'#材料大全'!A:B,2,FALSE))</f>
        <v/>
      </c>
      <c r="U503" s="144" t="str">
        <f>IF(T503="","",VLOOKUP(T503,'#材料大全'!A:B,2,FALSE))</f>
        <v/>
      </c>
      <c r="Z503" s="144" t="str">
        <f>IF(Y503="","",VLOOKUP(Y503,'#材料大全'!A:B,2,FALSE))</f>
        <v/>
      </c>
      <c r="AE503" s="144" t="str">
        <f>IF(AD503="","",VLOOKUP(AD503,'#材料大全'!A:B,2,FALSE))</f>
        <v/>
      </c>
    </row>
    <row r="504" spans="1:31">
      <c r="A504" s="144">
        <v>39004</v>
      </c>
      <c r="B504" s="145" t="s">
        <v>6310</v>
      </c>
      <c r="C504" s="144" t="s">
        <v>4346</v>
      </c>
      <c r="D504" s="144">
        <v>4</v>
      </c>
      <c r="F504" s="144" t="s">
        <v>2363</v>
      </c>
      <c r="G504" s="144">
        <v>0</v>
      </c>
      <c r="I504" s="144">
        <v>0</v>
      </c>
      <c r="J504" s="144">
        <v>0</v>
      </c>
      <c r="L504" s="144">
        <v>8</v>
      </c>
      <c r="P504" s="144" t="str">
        <f>IF(O504="","",VLOOKUP(O504,'#材料大全'!A:B,2,FALSE))</f>
        <v/>
      </c>
      <c r="U504" s="144" t="str">
        <f>IF(T504="","",VLOOKUP(T504,'#材料大全'!A:B,2,FALSE))</f>
        <v/>
      </c>
      <c r="Z504" s="144" t="str">
        <f>IF(Y504="","",VLOOKUP(Y504,'#材料大全'!A:B,2,FALSE))</f>
        <v/>
      </c>
      <c r="AE504" s="144" t="str">
        <f>IF(AD504="","",VLOOKUP(AD504,'#材料大全'!A:B,2,FALSE))</f>
        <v/>
      </c>
    </row>
    <row r="505" spans="1:31">
      <c r="A505" s="144">
        <v>39005</v>
      </c>
      <c r="B505" s="145" t="s">
        <v>6311</v>
      </c>
      <c r="C505" s="144" t="s">
        <v>4347</v>
      </c>
      <c r="D505" s="144">
        <v>4</v>
      </c>
      <c r="F505" s="144" t="s">
        <v>2364</v>
      </c>
      <c r="G505" s="144">
        <v>0</v>
      </c>
      <c r="I505" s="144">
        <v>0</v>
      </c>
      <c r="J505" s="144">
        <v>0</v>
      </c>
      <c r="L505" s="144">
        <v>9</v>
      </c>
      <c r="P505" s="144" t="str">
        <f>IF(O505="","",VLOOKUP(O505,'#材料大全'!A:B,2,FALSE))</f>
        <v/>
      </c>
      <c r="U505" s="144" t="str">
        <f>IF(T505="","",VLOOKUP(T505,'#材料大全'!A:B,2,FALSE))</f>
        <v/>
      </c>
      <c r="Z505" s="144" t="str">
        <f>IF(Y505="","",VLOOKUP(Y505,'#材料大全'!A:B,2,FALSE))</f>
        <v/>
      </c>
      <c r="AE505" s="144" t="str">
        <f>IF(AD505="","",VLOOKUP(AD505,'#材料大全'!A:B,2,FALSE))</f>
        <v/>
      </c>
    </row>
    <row r="506" spans="1:31">
      <c r="A506" s="144">
        <v>39006</v>
      </c>
      <c r="B506" s="145" t="s">
        <v>6312</v>
      </c>
      <c r="C506" s="144" t="s">
        <v>4348</v>
      </c>
      <c r="D506" s="144">
        <v>5</v>
      </c>
      <c r="F506" s="144" t="s">
        <v>2365</v>
      </c>
      <c r="G506" s="144">
        <v>0</v>
      </c>
      <c r="I506" s="144">
        <v>0</v>
      </c>
      <c r="J506" s="144">
        <v>0</v>
      </c>
      <c r="L506" s="144">
        <v>10</v>
      </c>
      <c r="P506" s="144" t="str">
        <f>IF(O506="","",VLOOKUP(O506,'#材料大全'!A:B,2,FALSE))</f>
        <v/>
      </c>
      <c r="U506" s="144" t="str">
        <f>IF(T506="","",VLOOKUP(T506,'#材料大全'!A:B,2,FALSE))</f>
        <v/>
      </c>
      <c r="Z506" s="144" t="str">
        <f>IF(Y506="","",VLOOKUP(Y506,'#材料大全'!A:B,2,FALSE))</f>
        <v/>
      </c>
      <c r="AE506" s="144" t="str">
        <f>IF(AD506="","",VLOOKUP(AD506,'#材料大全'!A:B,2,FALSE))</f>
        <v/>
      </c>
    </row>
    <row r="507" spans="1:31">
      <c r="A507" s="144">
        <v>39007</v>
      </c>
      <c r="B507" s="145" t="s">
        <v>6313</v>
      </c>
      <c r="C507" s="144" t="s">
        <v>4349</v>
      </c>
      <c r="D507" s="144">
        <v>5</v>
      </c>
      <c r="F507" s="144" t="s">
        <v>2366</v>
      </c>
      <c r="G507" s="144">
        <v>0</v>
      </c>
      <c r="I507" s="144">
        <v>0</v>
      </c>
      <c r="J507" s="144">
        <v>0</v>
      </c>
      <c r="L507" s="144">
        <v>11</v>
      </c>
      <c r="P507" s="144" t="str">
        <f>IF(O507="","",VLOOKUP(O507,'#材料大全'!A:B,2,FALSE))</f>
        <v/>
      </c>
      <c r="U507" s="144" t="str">
        <f>IF(T507="","",VLOOKUP(T507,'#材料大全'!A:B,2,FALSE))</f>
        <v/>
      </c>
      <c r="Z507" s="144" t="str">
        <f>IF(Y507="","",VLOOKUP(Y507,'#材料大全'!A:B,2,FALSE))</f>
        <v/>
      </c>
      <c r="AE507" s="144" t="str">
        <f>IF(AD507="","",VLOOKUP(AD507,'#材料大全'!A:B,2,FALSE))</f>
        <v/>
      </c>
    </row>
    <row r="508" spans="1:31">
      <c r="A508" s="144">
        <v>39008</v>
      </c>
      <c r="B508" s="145" t="s">
        <v>6314</v>
      </c>
      <c r="C508" s="144" t="s">
        <v>4350</v>
      </c>
      <c r="D508" s="144">
        <v>6</v>
      </c>
      <c r="F508" s="144" t="s">
        <v>2367</v>
      </c>
      <c r="G508" s="144">
        <v>0</v>
      </c>
      <c r="I508" s="144">
        <v>0</v>
      </c>
      <c r="J508" s="144">
        <v>0</v>
      </c>
      <c r="L508" s="144">
        <v>12</v>
      </c>
      <c r="P508" s="144" t="str">
        <f>IF(O508="","",VLOOKUP(O508,'#材料大全'!A:B,2,FALSE))</f>
        <v/>
      </c>
      <c r="U508" s="144" t="str">
        <f>IF(T508="","",VLOOKUP(T508,'#材料大全'!A:B,2,FALSE))</f>
        <v/>
      </c>
      <c r="Z508" s="144" t="str">
        <f>IF(Y508="","",VLOOKUP(Y508,'#材料大全'!A:B,2,FALSE))</f>
        <v/>
      </c>
      <c r="AE508" s="144" t="str">
        <f>IF(AD508="","",VLOOKUP(AD508,'#材料大全'!A:B,2,FALSE))</f>
        <v/>
      </c>
    </row>
    <row r="509" spans="1:31">
      <c r="A509" s="144">
        <v>39009</v>
      </c>
      <c r="B509" s="145" t="s">
        <v>6315</v>
      </c>
      <c r="C509" s="144" t="s">
        <v>4351</v>
      </c>
      <c r="D509" s="144">
        <v>6</v>
      </c>
      <c r="F509" s="144" t="s">
        <v>2368</v>
      </c>
      <c r="G509" s="144">
        <v>0</v>
      </c>
      <c r="I509" s="144">
        <v>0</v>
      </c>
      <c r="J509" s="144">
        <v>0</v>
      </c>
      <c r="L509" s="144">
        <v>13</v>
      </c>
      <c r="P509" s="144" t="str">
        <f>IF(O509="","",VLOOKUP(O509,'#材料大全'!A:B,2,FALSE))</f>
        <v/>
      </c>
      <c r="U509" s="144" t="str">
        <f>IF(T509="","",VLOOKUP(T509,'#材料大全'!A:B,2,FALSE))</f>
        <v/>
      </c>
      <c r="Z509" s="144" t="str">
        <f>IF(Y509="","",VLOOKUP(Y509,'#材料大全'!A:B,2,FALSE))</f>
        <v/>
      </c>
      <c r="AE509" s="144" t="str">
        <f>IF(AD509="","",VLOOKUP(AD509,'#材料大全'!A:B,2,FALSE))</f>
        <v/>
      </c>
    </row>
    <row r="510" spans="1:31">
      <c r="A510" s="144">
        <v>39010</v>
      </c>
      <c r="B510" s="145" t="s">
        <v>6316</v>
      </c>
      <c r="C510" s="144" t="s">
        <v>1875</v>
      </c>
      <c r="D510" s="144">
        <v>5</v>
      </c>
      <c r="F510" s="144" t="s">
        <v>6317</v>
      </c>
      <c r="G510" s="144">
        <v>0</v>
      </c>
      <c r="I510" s="144">
        <v>0</v>
      </c>
      <c r="J510" s="144">
        <v>0</v>
      </c>
      <c r="P510" s="144" t="str">
        <f>IF(O510="","",VLOOKUP(O510,'#材料大全'!A:B,2,FALSE))</f>
        <v/>
      </c>
      <c r="U510" s="144" t="str">
        <f>IF(T510="","",VLOOKUP(T510,'#材料大全'!A:B,2,FALSE))</f>
        <v/>
      </c>
      <c r="Z510" s="144" t="str">
        <f>IF(Y510="","",VLOOKUP(Y510,'#材料大全'!A:B,2,FALSE))</f>
        <v/>
      </c>
      <c r="AE510" s="144" t="str">
        <f>IF(AD510="","",VLOOKUP(AD510,'#材料大全'!A:B,2,FALSE))</f>
        <v/>
      </c>
    </row>
    <row r="511" spans="1:31">
      <c r="A511" s="144">
        <v>39011</v>
      </c>
      <c r="B511" s="145" t="s">
        <v>6318</v>
      </c>
      <c r="C511" s="144" t="s">
        <v>5303</v>
      </c>
      <c r="D511" s="144">
        <v>6</v>
      </c>
      <c r="F511" s="192" t="s">
        <v>6937</v>
      </c>
      <c r="G511" s="144">
        <v>0</v>
      </c>
      <c r="I511" s="144">
        <v>0</v>
      </c>
      <c r="J511" s="144">
        <v>0</v>
      </c>
      <c r="P511" s="144" t="str">
        <f>IF(O511="","",VLOOKUP(O511,'#材料大全'!A:B,2,FALSE))</f>
        <v/>
      </c>
      <c r="U511" s="144" t="str">
        <f>IF(T511="","",VLOOKUP(T511,'#材料大全'!A:B,2,FALSE))</f>
        <v/>
      </c>
      <c r="Z511" s="144" t="str">
        <f>IF(Y511="","",VLOOKUP(Y511,'#材料大全'!A:B,2,FALSE))</f>
        <v/>
      </c>
      <c r="AE511" s="144" t="str">
        <f>IF(AD511="","",VLOOKUP(AD511,'#材料大全'!A:B,2,FALSE))</f>
        <v/>
      </c>
    </row>
    <row r="512" spans="1:31">
      <c r="A512" s="144">
        <v>39012</v>
      </c>
      <c r="B512" s="145" t="s">
        <v>5302</v>
      </c>
      <c r="C512" s="144" t="s">
        <v>5304</v>
      </c>
      <c r="D512" s="144">
        <v>6</v>
      </c>
      <c r="F512" s="192" t="s">
        <v>6936</v>
      </c>
      <c r="G512" s="144">
        <v>0</v>
      </c>
      <c r="I512" s="144">
        <v>0</v>
      </c>
      <c r="J512" s="144">
        <v>0</v>
      </c>
    </row>
    <row r="513" spans="1:12">
      <c r="A513" s="144">
        <v>39013</v>
      </c>
      <c r="B513" s="145" t="s">
        <v>5891</v>
      </c>
      <c r="C513" s="144" t="s">
        <v>5898</v>
      </c>
      <c r="D513" s="144">
        <v>4</v>
      </c>
      <c r="F513" s="144" t="s">
        <v>5866</v>
      </c>
      <c r="G513" s="144">
        <v>0</v>
      </c>
      <c r="I513" s="144">
        <v>0</v>
      </c>
      <c r="J513" s="144">
        <v>0</v>
      </c>
      <c r="L513" s="144">
        <v>5</v>
      </c>
    </row>
    <row r="514" spans="1:12">
      <c r="A514" s="144">
        <v>39014</v>
      </c>
      <c r="B514" s="145" t="s">
        <v>5892</v>
      </c>
      <c r="C514" s="144" t="s">
        <v>5897</v>
      </c>
      <c r="D514" s="144">
        <v>5</v>
      </c>
      <c r="F514" s="144" t="s">
        <v>5867</v>
      </c>
      <c r="G514" s="144">
        <v>0</v>
      </c>
      <c r="I514" s="144">
        <v>0</v>
      </c>
      <c r="J514" s="144">
        <v>0</v>
      </c>
      <c r="L514" s="144">
        <v>6</v>
      </c>
    </row>
    <row r="515" spans="1:12">
      <c r="A515" s="144">
        <v>39015</v>
      </c>
      <c r="B515" s="145" t="s">
        <v>5893</v>
      </c>
      <c r="C515" s="144" t="s">
        <v>5899</v>
      </c>
      <c r="D515" s="144">
        <v>6</v>
      </c>
      <c r="F515" s="144" t="s">
        <v>5868</v>
      </c>
      <c r="G515" s="144">
        <v>0</v>
      </c>
      <c r="I515" s="144">
        <v>0</v>
      </c>
      <c r="J515" s="144">
        <v>0</v>
      </c>
      <c r="L515" s="144">
        <v>7</v>
      </c>
    </row>
    <row r="516" spans="1:12">
      <c r="A516" s="144">
        <v>39016</v>
      </c>
      <c r="B516" s="169" t="s">
        <v>5880</v>
      </c>
      <c r="C516" s="144" t="s">
        <v>5901</v>
      </c>
      <c r="D516" s="144">
        <v>4</v>
      </c>
      <c r="F516" s="144" t="s">
        <v>5869</v>
      </c>
      <c r="G516" s="144">
        <v>0</v>
      </c>
      <c r="I516" s="144">
        <v>0</v>
      </c>
      <c r="J516" s="144">
        <v>0</v>
      </c>
      <c r="L516" s="144">
        <v>10</v>
      </c>
    </row>
    <row r="517" spans="1:12">
      <c r="A517" s="144">
        <v>39017</v>
      </c>
      <c r="B517" s="169" t="s">
        <v>5881</v>
      </c>
      <c r="C517" s="144" t="s">
        <v>5894</v>
      </c>
      <c r="D517" s="144">
        <v>4</v>
      </c>
      <c r="F517" s="144" t="s">
        <v>5870</v>
      </c>
      <c r="G517" s="144">
        <v>0</v>
      </c>
      <c r="I517" s="144">
        <v>0</v>
      </c>
      <c r="J517" s="144">
        <v>0</v>
      </c>
      <c r="L517" s="144">
        <v>11</v>
      </c>
    </row>
    <row r="518" spans="1:12">
      <c r="A518" s="144">
        <v>39018</v>
      </c>
      <c r="B518" s="169" t="s">
        <v>5882</v>
      </c>
      <c r="C518" s="144" t="s">
        <v>5895</v>
      </c>
      <c r="D518" s="144">
        <v>4</v>
      </c>
      <c r="F518" s="144" t="s">
        <v>5871</v>
      </c>
      <c r="G518" s="144">
        <v>0</v>
      </c>
      <c r="I518" s="144">
        <v>0</v>
      </c>
      <c r="J518" s="144">
        <v>0</v>
      </c>
      <c r="L518" s="144">
        <v>12</v>
      </c>
    </row>
    <row r="519" spans="1:12">
      <c r="A519" s="144">
        <v>39019</v>
      </c>
      <c r="B519" s="169" t="s">
        <v>5883</v>
      </c>
      <c r="C519" s="144" t="s">
        <v>5896</v>
      </c>
      <c r="D519" s="144">
        <v>5</v>
      </c>
      <c r="F519" s="144" t="s">
        <v>5872</v>
      </c>
      <c r="G519" s="144">
        <v>0</v>
      </c>
      <c r="I519" s="144">
        <v>0</v>
      </c>
      <c r="J519" s="144">
        <v>0</v>
      </c>
      <c r="L519" s="144">
        <v>13</v>
      </c>
    </row>
    <row r="520" spans="1:12">
      <c r="A520" s="144">
        <v>39020</v>
      </c>
      <c r="B520" s="169" t="s">
        <v>5884</v>
      </c>
      <c r="C520" s="144" t="s">
        <v>5902</v>
      </c>
      <c r="D520" s="144">
        <v>5</v>
      </c>
      <c r="F520" s="144" t="s">
        <v>5873</v>
      </c>
      <c r="G520" s="144">
        <v>0</v>
      </c>
      <c r="I520" s="144">
        <v>0</v>
      </c>
      <c r="J520" s="144">
        <v>0</v>
      </c>
      <c r="L520" s="144">
        <v>14</v>
      </c>
    </row>
    <row r="521" spans="1:12">
      <c r="A521" s="144">
        <v>39021</v>
      </c>
      <c r="B521" s="169" t="s">
        <v>5885</v>
      </c>
      <c r="C521" s="144" t="s">
        <v>5900</v>
      </c>
      <c r="D521" s="144">
        <v>5</v>
      </c>
      <c r="F521" s="144" t="s">
        <v>5874</v>
      </c>
      <c r="G521" s="144">
        <v>0</v>
      </c>
      <c r="I521" s="144">
        <v>0</v>
      </c>
      <c r="J521" s="144">
        <v>0</v>
      </c>
      <c r="L521" s="144">
        <v>15</v>
      </c>
    </row>
    <row r="522" spans="1:12">
      <c r="A522" s="144">
        <v>39022</v>
      </c>
      <c r="B522" s="169" t="s">
        <v>5886</v>
      </c>
      <c r="C522" s="144" t="s">
        <v>5903</v>
      </c>
      <c r="D522" s="144">
        <v>5</v>
      </c>
      <c r="F522" s="144" t="s">
        <v>5875</v>
      </c>
      <c r="G522" s="144">
        <v>0</v>
      </c>
      <c r="I522" s="144">
        <v>0</v>
      </c>
      <c r="J522" s="144">
        <v>0</v>
      </c>
      <c r="L522" s="144">
        <v>16</v>
      </c>
    </row>
    <row r="523" spans="1:12">
      <c r="A523" s="144">
        <v>39023</v>
      </c>
      <c r="B523" s="169" t="s">
        <v>5887</v>
      </c>
      <c r="C523" s="144" t="s">
        <v>5905</v>
      </c>
      <c r="D523" s="144">
        <v>6</v>
      </c>
      <c r="F523" s="144" t="s">
        <v>5876</v>
      </c>
      <c r="G523" s="144">
        <v>0</v>
      </c>
      <c r="I523" s="144">
        <v>0</v>
      </c>
      <c r="J523" s="144">
        <v>0</v>
      </c>
      <c r="L523" s="144">
        <v>17</v>
      </c>
    </row>
    <row r="524" spans="1:12">
      <c r="A524" s="144">
        <v>39024</v>
      </c>
      <c r="B524" s="169" t="s">
        <v>5888</v>
      </c>
      <c r="C524" s="144" t="s">
        <v>5904</v>
      </c>
      <c r="D524" s="144">
        <v>6</v>
      </c>
      <c r="F524" s="144" t="s">
        <v>5877</v>
      </c>
      <c r="G524" s="144">
        <v>0</v>
      </c>
      <c r="I524" s="144">
        <v>0</v>
      </c>
      <c r="J524" s="144">
        <v>0</v>
      </c>
      <c r="L524" s="144">
        <v>18</v>
      </c>
    </row>
    <row r="525" spans="1:12">
      <c r="A525" s="144">
        <v>39025</v>
      </c>
      <c r="B525" s="169" t="s">
        <v>5889</v>
      </c>
      <c r="C525" s="144" t="s">
        <v>5906</v>
      </c>
      <c r="D525" s="144">
        <v>6</v>
      </c>
      <c r="F525" s="144" t="s">
        <v>5878</v>
      </c>
      <c r="G525" s="144">
        <v>0</v>
      </c>
      <c r="I525" s="144">
        <v>0</v>
      </c>
      <c r="J525" s="144">
        <v>0</v>
      </c>
      <c r="L525" s="144">
        <v>19</v>
      </c>
    </row>
    <row r="526" spans="1:12">
      <c r="A526" s="144">
        <v>39026</v>
      </c>
      <c r="B526" s="169" t="s">
        <v>5890</v>
      </c>
      <c r="C526" s="144" t="s">
        <v>5907</v>
      </c>
      <c r="D526" s="144">
        <v>6</v>
      </c>
      <c r="F526" s="144" t="s">
        <v>5879</v>
      </c>
      <c r="G526" s="144">
        <v>0</v>
      </c>
      <c r="I526" s="144">
        <v>0</v>
      </c>
      <c r="J526" s="144">
        <v>0</v>
      </c>
      <c r="L526" s="144">
        <v>20</v>
      </c>
    </row>
    <row r="527" spans="1:12">
      <c r="A527" s="144">
        <v>39027</v>
      </c>
      <c r="B527" s="170" t="s">
        <v>5908</v>
      </c>
      <c r="C527" s="144" t="s">
        <v>5909</v>
      </c>
      <c r="D527" s="144">
        <v>6</v>
      </c>
      <c r="F527" s="192" t="s">
        <v>6934</v>
      </c>
      <c r="G527" s="144">
        <v>0</v>
      </c>
      <c r="I527" s="144">
        <v>0</v>
      </c>
      <c r="J527" s="144">
        <v>0</v>
      </c>
    </row>
    <row r="528" spans="1:12">
      <c r="A528" s="144">
        <v>39101</v>
      </c>
      <c r="B528" s="169" t="s">
        <v>6082</v>
      </c>
      <c r="C528" s="144" t="s">
        <v>6087</v>
      </c>
      <c r="D528" s="144">
        <v>1</v>
      </c>
      <c r="F528" s="144" t="s">
        <v>5978</v>
      </c>
      <c r="G528" s="144">
        <v>0</v>
      </c>
      <c r="I528" s="144">
        <v>0</v>
      </c>
      <c r="J528" s="144">
        <v>0</v>
      </c>
      <c r="L528" s="144">
        <v>20</v>
      </c>
    </row>
    <row r="529" spans="1:12">
      <c r="A529" s="144">
        <v>39102</v>
      </c>
      <c r="B529" s="169" t="s">
        <v>6083</v>
      </c>
      <c r="C529" s="144" t="s">
        <v>6090</v>
      </c>
      <c r="D529" s="144">
        <v>2</v>
      </c>
      <c r="F529" s="144" t="s">
        <v>5979</v>
      </c>
      <c r="G529" s="144">
        <v>0</v>
      </c>
      <c r="I529" s="144">
        <v>0</v>
      </c>
      <c r="J529" s="144">
        <v>0</v>
      </c>
      <c r="L529" s="144">
        <v>40</v>
      </c>
    </row>
    <row r="530" spans="1:12">
      <c r="A530" s="144">
        <v>39103</v>
      </c>
      <c r="B530" s="169" t="s">
        <v>6084</v>
      </c>
      <c r="C530" s="144" t="s">
        <v>6088</v>
      </c>
      <c r="D530" s="144">
        <v>3</v>
      </c>
      <c r="F530" s="144" t="s">
        <v>5980</v>
      </c>
      <c r="G530" s="144">
        <v>0</v>
      </c>
      <c r="I530" s="144">
        <v>0</v>
      </c>
      <c r="J530" s="144">
        <v>0</v>
      </c>
      <c r="L530" s="144">
        <v>60</v>
      </c>
    </row>
    <row r="531" spans="1:12">
      <c r="A531" s="144">
        <v>39104</v>
      </c>
      <c r="B531" s="169" t="s">
        <v>6085</v>
      </c>
      <c r="C531" s="144" t="s">
        <v>6091</v>
      </c>
      <c r="D531" s="144">
        <v>4</v>
      </c>
      <c r="F531" s="144" t="s">
        <v>5981</v>
      </c>
      <c r="G531" s="144">
        <v>0</v>
      </c>
      <c r="I531" s="144">
        <v>0</v>
      </c>
      <c r="J531" s="144">
        <v>0</v>
      </c>
      <c r="L531" s="144">
        <v>80</v>
      </c>
    </row>
    <row r="532" spans="1:12">
      <c r="A532" s="144">
        <v>39105</v>
      </c>
      <c r="B532" s="169" t="s">
        <v>6086</v>
      </c>
      <c r="C532" s="144" t="s">
        <v>6089</v>
      </c>
      <c r="D532" s="144">
        <v>5</v>
      </c>
      <c r="F532" s="144" t="s">
        <v>5982</v>
      </c>
      <c r="G532" s="144">
        <v>0</v>
      </c>
      <c r="I532" s="144">
        <v>0</v>
      </c>
      <c r="J532" s="144">
        <v>0</v>
      </c>
      <c r="L532" s="144">
        <v>100</v>
      </c>
    </row>
    <row r="533" spans="1:12">
      <c r="A533" s="144">
        <v>39501</v>
      </c>
      <c r="B533" s="21" t="s">
        <v>6298</v>
      </c>
      <c r="C533" s="118" t="s">
        <v>6322</v>
      </c>
      <c r="D533" s="144">
        <v>5</v>
      </c>
      <c r="E533" s="144">
        <v>1</v>
      </c>
      <c r="F533" s="171" t="s">
        <v>6407</v>
      </c>
      <c r="G533" s="144">
        <v>0</v>
      </c>
    </row>
    <row r="534" spans="1:12">
      <c r="A534" s="144">
        <v>39502</v>
      </c>
      <c r="B534" s="22" t="s">
        <v>6299</v>
      </c>
      <c r="C534" s="118" t="s">
        <v>6321</v>
      </c>
      <c r="D534" s="144">
        <v>6</v>
      </c>
      <c r="E534" s="144">
        <v>1</v>
      </c>
      <c r="F534" s="171" t="s">
        <v>6300</v>
      </c>
      <c r="G534" s="144">
        <v>0</v>
      </c>
    </row>
  </sheetData>
  <phoneticPr fontId="3" type="noConversion"/>
  <conditionalFormatting sqref="B481:B491">
    <cfRule type="containsText" dxfId="47" priority="86" operator="containsText" text="红水晶">
      <formula>NOT(ISERROR(SEARCH("红水晶",B481)))</formula>
    </cfRule>
  </conditionalFormatting>
  <conditionalFormatting sqref="O174">
    <cfRule type="duplicateValues" dxfId="46" priority="84"/>
  </conditionalFormatting>
  <conditionalFormatting sqref="O174">
    <cfRule type="containsText" dxfId="45" priority="83" operator="containsText" text="红水晶">
      <formula>NOT(ISERROR(SEARCH("红水晶",O174)))</formula>
    </cfRule>
  </conditionalFormatting>
  <conditionalFormatting sqref="O175">
    <cfRule type="duplicateValues" dxfId="44" priority="82"/>
  </conditionalFormatting>
  <conditionalFormatting sqref="O175">
    <cfRule type="containsText" dxfId="43" priority="81" operator="containsText" text="红水晶">
      <formula>NOT(ISERROR(SEARCH("红水晶",O175)))</formula>
    </cfRule>
  </conditionalFormatting>
  <conditionalFormatting sqref="T174">
    <cfRule type="duplicateValues" dxfId="42" priority="80"/>
  </conditionalFormatting>
  <conditionalFormatting sqref="T174">
    <cfRule type="containsText" dxfId="41" priority="79" operator="containsText" text="红水晶">
      <formula>NOT(ISERROR(SEARCH("红水晶",T174)))</formula>
    </cfRule>
  </conditionalFormatting>
  <conditionalFormatting sqref="T175">
    <cfRule type="duplicateValues" dxfId="40" priority="78"/>
  </conditionalFormatting>
  <conditionalFormatting sqref="T175">
    <cfRule type="containsText" dxfId="39" priority="77" operator="containsText" text="红水晶">
      <formula>NOT(ISERROR(SEARCH("红水晶",T175)))</formula>
    </cfRule>
  </conditionalFormatting>
  <conditionalFormatting sqref="Y174">
    <cfRule type="duplicateValues" dxfId="38" priority="76"/>
  </conditionalFormatting>
  <conditionalFormatting sqref="Y174">
    <cfRule type="containsText" dxfId="37" priority="75" operator="containsText" text="红水晶">
      <formula>NOT(ISERROR(SEARCH("红水晶",Y174)))</formula>
    </cfRule>
  </conditionalFormatting>
  <conditionalFormatting sqref="Y175">
    <cfRule type="duplicateValues" dxfId="36" priority="74"/>
  </conditionalFormatting>
  <conditionalFormatting sqref="Y175">
    <cfRule type="containsText" dxfId="35" priority="73" operator="containsText" text="红水晶">
      <formula>NOT(ISERROR(SEARCH("红水晶",Y175)))</formula>
    </cfRule>
  </conditionalFormatting>
  <conditionalFormatting sqref="AD174">
    <cfRule type="duplicateValues" dxfId="34" priority="72"/>
  </conditionalFormatting>
  <conditionalFormatting sqref="AD174">
    <cfRule type="containsText" dxfId="33" priority="71" operator="containsText" text="红水晶">
      <formula>NOT(ISERROR(SEARCH("红水晶",AD174)))</formula>
    </cfRule>
  </conditionalFormatting>
  <conditionalFormatting sqref="AD175">
    <cfRule type="duplicateValues" dxfId="32" priority="70"/>
  </conditionalFormatting>
  <conditionalFormatting sqref="AD175">
    <cfRule type="containsText" dxfId="31" priority="69" operator="containsText" text="红水晶">
      <formula>NOT(ISERROR(SEARCH("红水晶",AD175)))</formula>
    </cfRule>
  </conditionalFormatting>
  <conditionalFormatting sqref="O176:O178">
    <cfRule type="containsText" dxfId="30" priority="67" operator="containsText" text="红水晶">
      <formula>NOT(ISERROR(SEARCH("红水晶",O176)))</formula>
    </cfRule>
  </conditionalFormatting>
  <conditionalFormatting sqref="O176:O178">
    <cfRule type="duplicateValues" dxfId="29" priority="68"/>
  </conditionalFormatting>
  <conditionalFormatting sqref="T176:T178">
    <cfRule type="containsText" dxfId="28" priority="65" operator="containsText" text="红水晶">
      <formula>NOT(ISERROR(SEARCH("红水晶",T176)))</formula>
    </cfRule>
  </conditionalFormatting>
  <conditionalFormatting sqref="T176:T178">
    <cfRule type="duplicateValues" dxfId="27" priority="66"/>
  </conditionalFormatting>
  <conditionalFormatting sqref="Y176:Y177">
    <cfRule type="containsText" dxfId="26" priority="63" operator="containsText" text="红水晶">
      <formula>NOT(ISERROR(SEARCH("红水晶",Y176)))</formula>
    </cfRule>
  </conditionalFormatting>
  <conditionalFormatting sqref="Y176:Y177">
    <cfRule type="duplicateValues" dxfId="25" priority="64"/>
  </conditionalFormatting>
  <conditionalFormatting sqref="AD176:AD177">
    <cfRule type="containsText" dxfId="24" priority="61" operator="containsText" text="红水晶">
      <formula>NOT(ISERROR(SEARCH("红水晶",AD176)))</formula>
    </cfRule>
  </conditionalFormatting>
  <conditionalFormatting sqref="AD176:AD177">
    <cfRule type="duplicateValues" dxfId="23" priority="62"/>
  </conditionalFormatting>
  <conditionalFormatting sqref="AD179:AD180">
    <cfRule type="containsText" dxfId="22" priority="53" operator="containsText" text="红水晶">
      <formula>NOT(ISERROR(SEARCH("红水晶",AD179)))</formula>
    </cfRule>
  </conditionalFormatting>
  <conditionalFormatting sqref="O179:O181 O183:O185">
    <cfRule type="containsText" dxfId="21" priority="59" operator="containsText" text="红水晶">
      <formula>NOT(ISERROR(SEARCH("红水晶",O179)))</formula>
    </cfRule>
  </conditionalFormatting>
  <conditionalFormatting sqref="T179:T185">
    <cfRule type="containsText" dxfId="20" priority="57" operator="containsText" text="红水晶">
      <formula>NOT(ISERROR(SEARCH("红水晶",T179)))</formula>
    </cfRule>
  </conditionalFormatting>
  <conditionalFormatting sqref="Y179:Y180">
    <cfRule type="containsText" dxfId="19" priority="55" operator="containsText" text="红水晶">
      <formula>NOT(ISERROR(SEARCH("红水晶",Y179)))</formula>
    </cfRule>
  </conditionalFormatting>
  <conditionalFormatting sqref="Y179:Y180">
    <cfRule type="duplicateValues" dxfId="18" priority="56"/>
  </conditionalFormatting>
  <conditionalFormatting sqref="AD179:AD180">
    <cfRule type="duplicateValues" dxfId="17" priority="54"/>
  </conditionalFormatting>
  <conditionalFormatting sqref="F487">
    <cfRule type="containsText" dxfId="16" priority="17" operator="containsText" text="红水晶">
      <formula>NOT(ISERROR(SEARCH("红水晶",F487)))</formula>
    </cfRule>
  </conditionalFormatting>
  <conditionalFormatting sqref="F488:F489">
    <cfRule type="containsText" dxfId="15" priority="10" operator="containsText" text="红水晶">
      <formula>NOT(ISERROR(SEARCH("红水晶",F488)))</formula>
    </cfRule>
  </conditionalFormatting>
  <conditionalFormatting sqref="O179:O181 O183:O185">
    <cfRule type="duplicateValues" dxfId="14" priority="99"/>
  </conditionalFormatting>
  <conditionalFormatting sqref="T179:T185">
    <cfRule type="duplicateValues" dxfId="13" priority="100"/>
  </conditionalFormatting>
  <conditionalFormatting sqref="B492:B501">
    <cfRule type="containsText" dxfId="12" priority="9" operator="containsText" text="红水晶">
      <formula>NOT(ISERROR(SEARCH("红水晶",B492)))</formula>
    </cfRule>
  </conditionalFormatting>
  <conditionalFormatting sqref="O152:O163">
    <cfRule type="containsText" dxfId="11" priority="7" operator="containsText" text="红水晶">
      <formula>NOT(ISERROR(SEARCH("红水晶",O152)))</formula>
    </cfRule>
  </conditionalFormatting>
  <conditionalFormatting sqref="O152:O163">
    <cfRule type="duplicateValues" dxfId="10" priority="8"/>
  </conditionalFormatting>
  <conditionalFormatting sqref="T152:T163">
    <cfRule type="containsText" dxfId="9" priority="5" operator="containsText" text="红水晶">
      <formula>NOT(ISERROR(SEARCH("红水晶",T152)))</formula>
    </cfRule>
  </conditionalFormatting>
  <conditionalFormatting sqref="T152:T163">
    <cfRule type="duplicateValues" dxfId="8" priority="6"/>
  </conditionalFormatting>
  <conditionalFormatting sqref="Y152:Y163">
    <cfRule type="containsText" dxfId="7" priority="3" operator="containsText" text="红水晶">
      <formula>NOT(ISERROR(SEARCH("红水晶",Y152)))</formula>
    </cfRule>
  </conditionalFormatting>
  <conditionalFormatting sqref="Y152:Y163">
    <cfRule type="duplicateValues" dxfId="6" priority="4"/>
  </conditionalFormatting>
  <conditionalFormatting sqref="AE152:AE157">
    <cfRule type="containsText" dxfId="5" priority="1" operator="containsText" text="红水晶">
      <formula>NOT(ISERROR(SEARCH("红水晶",AE152)))</formula>
    </cfRule>
  </conditionalFormatting>
  <conditionalFormatting sqref="AE152:AE157">
    <cfRule type="duplicateValues" dxfId="4" priority="2"/>
  </conditionalFormatting>
  <pageMargins left="0.7" right="0.7" top="0.75" bottom="0.75" header="0.3" footer="0.3"/>
  <pageSetup paperSize="9"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I4"/>
  <sheetViews>
    <sheetView workbookViewId="0">
      <selection activeCell="M22" sqref="M22"/>
    </sheetView>
  </sheetViews>
  <sheetFormatPr defaultColWidth="8.875" defaultRowHeight="13.5"/>
  <cols>
    <col min="1" max="1" width="10.125" customWidth="1"/>
    <col min="2" max="2" width="10.875" customWidth="1"/>
  </cols>
  <sheetData>
    <row r="1" spans="1:9">
      <c r="A1" s="143" t="s">
        <v>1481</v>
      </c>
      <c r="B1" s="143"/>
      <c r="F1" t="s">
        <v>6361</v>
      </c>
      <c r="H1" t="s">
        <v>6362</v>
      </c>
      <c r="I1" t="s">
        <v>6362</v>
      </c>
    </row>
    <row r="2" spans="1:9">
      <c r="A2" s="143" t="s">
        <v>6360</v>
      </c>
      <c r="B2" s="143"/>
      <c r="C2" t="s">
        <v>6363</v>
      </c>
      <c r="D2" t="s">
        <v>3757</v>
      </c>
      <c r="E2" t="s">
        <v>6364</v>
      </c>
      <c r="F2" t="s">
        <v>6365</v>
      </c>
      <c r="H2" t="s">
        <v>6366</v>
      </c>
      <c r="I2" t="s">
        <v>6367</v>
      </c>
    </row>
    <row r="3" spans="1:9">
      <c r="A3" s="144">
        <v>39501</v>
      </c>
      <c r="B3" s="21" t="s">
        <v>6298</v>
      </c>
      <c r="C3">
        <v>34001</v>
      </c>
    </row>
    <row r="4" spans="1:9">
      <c r="A4" s="144">
        <v>39502</v>
      </c>
      <c r="B4" s="22" t="s">
        <v>6299</v>
      </c>
      <c r="C4">
        <v>34002</v>
      </c>
    </row>
  </sheetData>
  <phoneticPr fontId="3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6"/>
  <sheetViews>
    <sheetView workbookViewId="0">
      <selection activeCell="I19" sqref="I19"/>
    </sheetView>
  </sheetViews>
  <sheetFormatPr defaultColWidth="8.875" defaultRowHeight="13.5"/>
  <cols>
    <col min="3" max="3" width="71.125" bestFit="1" customWidth="1"/>
  </cols>
  <sheetData>
    <row r="1" spans="1:5">
      <c r="A1" t="s">
        <v>1498</v>
      </c>
      <c r="B1" t="s">
        <v>1499</v>
      </c>
      <c r="C1" t="s">
        <v>1500</v>
      </c>
    </row>
    <row r="2" spans="1:5">
      <c r="A2" t="s">
        <v>1497</v>
      </c>
      <c r="B2" t="s">
        <v>24</v>
      </c>
      <c r="C2" t="s">
        <v>242</v>
      </c>
    </row>
    <row r="3" spans="1:5">
      <c r="A3">
        <v>1000</v>
      </c>
      <c r="B3" t="s">
        <v>30</v>
      </c>
      <c r="C3" t="s">
        <v>1196</v>
      </c>
    </row>
    <row r="4" spans="1:5">
      <c r="A4">
        <v>1001</v>
      </c>
      <c r="B4" t="s">
        <v>29</v>
      </c>
      <c r="C4" t="s">
        <v>1197</v>
      </c>
    </row>
    <row r="5" spans="1:5">
      <c r="A5">
        <v>1002</v>
      </c>
      <c r="B5" t="s">
        <v>243</v>
      </c>
      <c r="C5" t="s">
        <v>244</v>
      </c>
    </row>
    <row r="6" spans="1:5">
      <c r="A6" s="39">
        <v>1003</v>
      </c>
      <c r="B6" s="39" t="s">
        <v>5</v>
      </c>
      <c r="C6" t="s">
        <v>1082</v>
      </c>
    </row>
    <row r="7" spans="1:5">
      <c r="A7" s="4">
        <v>1004</v>
      </c>
      <c r="B7" s="4" t="s">
        <v>251</v>
      </c>
      <c r="C7" t="s">
        <v>1198</v>
      </c>
    </row>
    <row r="8" spans="1:5">
      <c r="A8" s="4">
        <v>1005</v>
      </c>
      <c r="B8" s="4" t="s">
        <v>49</v>
      </c>
      <c r="C8" t="s">
        <v>6492</v>
      </c>
    </row>
    <row r="9" spans="1:5">
      <c r="A9" s="4">
        <v>1006</v>
      </c>
      <c r="B9" s="4" t="s">
        <v>245</v>
      </c>
      <c r="C9" t="s">
        <v>246</v>
      </c>
    </row>
    <row r="10" spans="1:5">
      <c r="A10">
        <v>1007</v>
      </c>
      <c r="B10" t="s">
        <v>247</v>
      </c>
    </row>
    <row r="11" spans="1:5">
      <c r="A11">
        <v>1008</v>
      </c>
      <c r="B11" t="s">
        <v>248</v>
      </c>
    </row>
    <row r="12" spans="1:5">
      <c r="A12">
        <v>1009</v>
      </c>
      <c r="B12" t="s">
        <v>249</v>
      </c>
      <c r="C12" t="s">
        <v>250</v>
      </c>
    </row>
    <row r="13" spans="1:5">
      <c r="A13">
        <v>1010</v>
      </c>
      <c r="B13" t="s">
        <v>392</v>
      </c>
      <c r="C13" t="s">
        <v>1199</v>
      </c>
    </row>
    <row r="14" spans="1:5">
      <c r="A14">
        <v>1011</v>
      </c>
      <c r="B14" t="s">
        <v>4444</v>
      </c>
      <c r="C14" t="s">
        <v>4445</v>
      </c>
    </row>
    <row r="15" spans="1:5">
      <c r="A15">
        <v>1012</v>
      </c>
      <c r="B15" s="13" t="s">
        <v>4526</v>
      </c>
      <c r="C15" s="13" t="s">
        <v>4527</v>
      </c>
      <c r="E15" s="13"/>
    </row>
    <row r="16" spans="1:5">
      <c r="A16">
        <v>1013</v>
      </c>
      <c r="B16" s="13" t="s">
        <v>5910</v>
      </c>
    </row>
  </sheetData>
  <phoneticPr fontId="3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756"/>
  <sheetViews>
    <sheetView topLeftCell="A475" workbookViewId="0">
      <selection activeCell="A491" sqref="A491:B494"/>
    </sheetView>
  </sheetViews>
  <sheetFormatPr defaultColWidth="8.875" defaultRowHeight="13.5"/>
  <cols>
    <col min="2" max="2" width="18.375" bestFit="1" customWidth="1"/>
    <col min="3" max="3" width="41.125" bestFit="1" customWidth="1"/>
  </cols>
  <sheetData>
    <row r="1" spans="1:6">
      <c r="A1" t="s">
        <v>1502</v>
      </c>
      <c r="B1" t="s">
        <v>14</v>
      </c>
      <c r="C1" t="s">
        <v>1504</v>
      </c>
      <c r="D1" t="s">
        <v>1505</v>
      </c>
      <c r="E1" t="s">
        <v>1506</v>
      </c>
      <c r="F1" t="s">
        <v>1507</v>
      </c>
    </row>
    <row r="2" spans="1:6">
      <c r="A2" t="s">
        <v>1501</v>
      </c>
      <c r="B2" t="s">
        <v>24</v>
      </c>
      <c r="C2" t="s">
        <v>1503</v>
      </c>
      <c r="D2" t="s">
        <v>252</v>
      </c>
      <c r="E2" t="s">
        <v>253</v>
      </c>
      <c r="F2" t="s">
        <v>9</v>
      </c>
    </row>
    <row r="3" spans="1:6">
      <c r="A3" s="33">
        <v>51001</v>
      </c>
      <c r="B3" s="27" t="s">
        <v>455</v>
      </c>
      <c r="C3" t="s">
        <v>4553</v>
      </c>
      <c r="D3">
        <v>1</v>
      </c>
      <c r="E3">
        <v>1</v>
      </c>
      <c r="F3">
        <v>1</v>
      </c>
    </row>
    <row r="4" spans="1:6">
      <c r="A4">
        <v>51002</v>
      </c>
      <c r="B4" s="28" t="s">
        <v>456</v>
      </c>
      <c r="C4" t="s">
        <v>6324</v>
      </c>
      <c r="D4">
        <v>2</v>
      </c>
      <c r="E4">
        <v>1</v>
      </c>
      <c r="F4">
        <v>1</v>
      </c>
    </row>
    <row r="5" spans="1:6">
      <c r="A5" s="33">
        <v>51003</v>
      </c>
      <c r="B5" s="27" t="s">
        <v>457</v>
      </c>
      <c r="C5" t="s">
        <v>4554</v>
      </c>
      <c r="D5">
        <v>3</v>
      </c>
      <c r="E5">
        <v>1</v>
      </c>
      <c r="F5">
        <v>1</v>
      </c>
    </row>
    <row r="6" spans="1:6">
      <c r="A6" s="33">
        <v>51004</v>
      </c>
      <c r="B6" s="28" t="s">
        <v>458</v>
      </c>
      <c r="C6" t="s">
        <v>4555</v>
      </c>
      <c r="D6">
        <v>4</v>
      </c>
      <c r="E6">
        <v>1</v>
      </c>
      <c r="F6">
        <v>1</v>
      </c>
    </row>
    <row r="7" spans="1:6">
      <c r="A7">
        <v>51005</v>
      </c>
      <c r="B7" s="32" t="s">
        <v>459</v>
      </c>
      <c r="C7" t="s">
        <v>4556</v>
      </c>
      <c r="D7">
        <v>5</v>
      </c>
      <c r="E7">
        <v>1</v>
      </c>
      <c r="F7">
        <v>1</v>
      </c>
    </row>
    <row r="8" spans="1:6">
      <c r="A8" s="33">
        <v>51006</v>
      </c>
      <c r="B8" s="29" t="s">
        <v>460</v>
      </c>
      <c r="C8" t="s">
        <v>4557</v>
      </c>
      <c r="D8">
        <v>6</v>
      </c>
      <c r="E8">
        <v>1</v>
      </c>
      <c r="F8">
        <v>1</v>
      </c>
    </row>
    <row r="9" spans="1:6">
      <c r="A9" s="33">
        <v>51007</v>
      </c>
      <c r="B9" s="27" t="s">
        <v>461</v>
      </c>
      <c r="C9" t="s">
        <v>4558</v>
      </c>
      <c r="D9">
        <v>7</v>
      </c>
      <c r="E9">
        <v>1</v>
      </c>
      <c r="F9">
        <v>1</v>
      </c>
    </row>
    <row r="10" spans="1:6">
      <c r="A10">
        <v>51008</v>
      </c>
      <c r="B10" s="29" t="s">
        <v>462</v>
      </c>
      <c r="C10" t="s">
        <v>4559</v>
      </c>
      <c r="D10">
        <v>8</v>
      </c>
      <c r="E10">
        <v>1</v>
      </c>
      <c r="F10">
        <v>1</v>
      </c>
    </row>
    <row r="11" spans="1:6">
      <c r="A11" s="33">
        <v>51009</v>
      </c>
      <c r="B11" s="28" t="s">
        <v>463</v>
      </c>
      <c r="C11" t="s">
        <v>4560</v>
      </c>
      <c r="D11">
        <v>9</v>
      </c>
      <c r="E11">
        <v>1</v>
      </c>
      <c r="F11">
        <v>1</v>
      </c>
    </row>
    <row r="12" spans="1:6">
      <c r="A12" s="33">
        <v>51010</v>
      </c>
      <c r="B12" s="27" t="s">
        <v>464</v>
      </c>
      <c r="C12" t="s">
        <v>6323</v>
      </c>
      <c r="D12">
        <v>10</v>
      </c>
      <c r="E12">
        <v>1</v>
      </c>
      <c r="F12">
        <v>1</v>
      </c>
    </row>
    <row r="13" spans="1:6">
      <c r="A13" s="33">
        <v>51011</v>
      </c>
      <c r="B13" s="29" t="s">
        <v>465</v>
      </c>
      <c r="C13" t="s">
        <v>4561</v>
      </c>
      <c r="D13">
        <v>11</v>
      </c>
      <c r="E13">
        <v>1</v>
      </c>
      <c r="F13">
        <v>1</v>
      </c>
    </row>
    <row r="14" spans="1:6">
      <c r="A14" s="33">
        <v>51012</v>
      </c>
      <c r="B14" s="29" t="s">
        <v>466</v>
      </c>
      <c r="C14" t="s">
        <v>4562</v>
      </c>
      <c r="D14">
        <v>12</v>
      </c>
      <c r="E14">
        <v>1</v>
      </c>
      <c r="F14">
        <v>1</v>
      </c>
    </row>
    <row r="15" spans="1:6">
      <c r="A15">
        <v>51013</v>
      </c>
      <c r="B15" s="28" t="s">
        <v>467</v>
      </c>
      <c r="C15" t="s">
        <v>4563</v>
      </c>
      <c r="D15">
        <v>13</v>
      </c>
      <c r="E15">
        <v>1</v>
      </c>
      <c r="F15">
        <v>1</v>
      </c>
    </row>
    <row r="16" spans="1:6">
      <c r="A16" s="33">
        <v>51014</v>
      </c>
      <c r="B16" s="28" t="s">
        <v>468</v>
      </c>
      <c r="C16" t="s">
        <v>4564</v>
      </c>
      <c r="D16">
        <v>14</v>
      </c>
      <c r="E16">
        <v>1</v>
      </c>
      <c r="F16">
        <v>1</v>
      </c>
    </row>
    <row r="17" spans="1:6">
      <c r="A17" s="33">
        <v>51015</v>
      </c>
      <c r="B17" s="29" t="s">
        <v>469</v>
      </c>
      <c r="C17" t="s">
        <v>4565</v>
      </c>
      <c r="D17">
        <v>15</v>
      </c>
      <c r="E17">
        <v>1</v>
      </c>
      <c r="F17">
        <v>1</v>
      </c>
    </row>
    <row r="18" spans="1:6">
      <c r="A18" s="33">
        <v>51016</v>
      </c>
      <c r="B18" s="28" t="s">
        <v>470</v>
      </c>
      <c r="C18" t="s">
        <v>4566</v>
      </c>
      <c r="D18">
        <v>16</v>
      </c>
      <c r="E18">
        <v>1</v>
      </c>
      <c r="F18">
        <v>1</v>
      </c>
    </row>
    <row r="19" spans="1:6">
      <c r="A19" s="33">
        <v>51017</v>
      </c>
      <c r="B19" s="27" t="s">
        <v>471</v>
      </c>
      <c r="C19" t="s">
        <v>4567</v>
      </c>
      <c r="D19">
        <v>17</v>
      </c>
      <c r="E19">
        <v>1</v>
      </c>
      <c r="F19">
        <v>1</v>
      </c>
    </row>
    <row r="20" spans="1:6">
      <c r="A20">
        <v>51018</v>
      </c>
      <c r="B20" s="29" t="s">
        <v>472</v>
      </c>
      <c r="C20" t="s">
        <v>4568</v>
      </c>
      <c r="D20">
        <v>18</v>
      </c>
      <c r="E20">
        <v>1</v>
      </c>
      <c r="F20">
        <v>1</v>
      </c>
    </row>
    <row r="21" spans="1:6">
      <c r="A21" s="33">
        <v>51019</v>
      </c>
      <c r="B21" s="27" t="s">
        <v>473</v>
      </c>
      <c r="C21" t="s">
        <v>4569</v>
      </c>
      <c r="D21">
        <v>19</v>
      </c>
      <c r="E21">
        <v>1</v>
      </c>
      <c r="F21">
        <v>1</v>
      </c>
    </row>
    <row r="22" spans="1:6">
      <c r="A22" s="33">
        <v>51020</v>
      </c>
      <c r="B22" s="28" t="s">
        <v>474</v>
      </c>
      <c r="C22" t="s">
        <v>4570</v>
      </c>
      <c r="D22">
        <v>20</v>
      </c>
      <c r="E22">
        <v>1</v>
      </c>
      <c r="F22">
        <v>1</v>
      </c>
    </row>
    <row r="23" spans="1:6">
      <c r="A23">
        <v>51021</v>
      </c>
      <c r="B23" s="29" t="s">
        <v>475</v>
      </c>
      <c r="C23" t="s">
        <v>4571</v>
      </c>
      <c r="D23">
        <v>21</v>
      </c>
      <c r="E23">
        <v>1</v>
      </c>
      <c r="F23">
        <v>1</v>
      </c>
    </row>
    <row r="24" spans="1:6">
      <c r="A24" s="33">
        <v>51022</v>
      </c>
      <c r="B24" s="27" t="s">
        <v>1203</v>
      </c>
      <c r="C24" t="s">
        <v>4572</v>
      </c>
      <c r="D24">
        <v>22</v>
      </c>
      <c r="E24">
        <v>1</v>
      </c>
      <c r="F24">
        <v>1</v>
      </c>
    </row>
    <row r="25" spans="1:6">
      <c r="A25" s="33">
        <v>51023</v>
      </c>
      <c r="B25" s="28" t="s">
        <v>476</v>
      </c>
      <c r="C25" t="s">
        <v>4573</v>
      </c>
      <c r="D25">
        <v>23</v>
      </c>
      <c r="E25">
        <v>1</v>
      </c>
      <c r="F25">
        <v>1</v>
      </c>
    </row>
    <row r="26" spans="1:6">
      <c r="A26">
        <v>51024</v>
      </c>
      <c r="B26" s="29" t="s">
        <v>477</v>
      </c>
      <c r="C26" t="s">
        <v>4574</v>
      </c>
      <c r="D26">
        <v>24</v>
      </c>
      <c r="E26">
        <v>1</v>
      </c>
      <c r="F26">
        <v>1</v>
      </c>
    </row>
    <row r="27" spans="1:6">
      <c r="A27" s="33">
        <v>51025</v>
      </c>
      <c r="B27" s="28" t="s">
        <v>478</v>
      </c>
      <c r="C27" t="s">
        <v>4575</v>
      </c>
      <c r="D27">
        <v>25</v>
      </c>
      <c r="E27">
        <v>1</v>
      </c>
      <c r="F27">
        <v>1</v>
      </c>
    </row>
    <row r="28" spans="1:6">
      <c r="A28">
        <v>51026</v>
      </c>
      <c r="B28" s="27" t="s">
        <v>479</v>
      </c>
      <c r="C28" t="s">
        <v>4576</v>
      </c>
      <c r="D28">
        <v>26</v>
      </c>
      <c r="E28">
        <v>1</v>
      </c>
      <c r="F28">
        <v>1</v>
      </c>
    </row>
    <row r="29" spans="1:6">
      <c r="A29">
        <v>51027</v>
      </c>
      <c r="B29" s="28" t="s">
        <v>480</v>
      </c>
      <c r="C29" t="s">
        <v>4577</v>
      </c>
      <c r="D29">
        <v>27</v>
      </c>
      <c r="E29">
        <v>1</v>
      </c>
      <c r="F29">
        <v>1</v>
      </c>
    </row>
    <row r="30" spans="1:6">
      <c r="A30" s="33">
        <v>51028</v>
      </c>
      <c r="B30" s="28" t="s">
        <v>481</v>
      </c>
      <c r="C30" t="s">
        <v>4578</v>
      </c>
      <c r="D30">
        <v>28</v>
      </c>
      <c r="E30">
        <v>1</v>
      </c>
      <c r="F30">
        <v>1</v>
      </c>
    </row>
    <row r="31" spans="1:6">
      <c r="A31" s="33">
        <v>51029</v>
      </c>
      <c r="B31" s="27" t="s">
        <v>482</v>
      </c>
      <c r="C31" t="s">
        <v>4579</v>
      </c>
      <c r="D31">
        <v>29</v>
      </c>
      <c r="E31">
        <v>1</v>
      </c>
      <c r="F31">
        <v>1</v>
      </c>
    </row>
    <row r="32" spans="1:6">
      <c r="A32" s="33">
        <v>51030</v>
      </c>
      <c r="B32" s="29" t="s">
        <v>483</v>
      </c>
      <c r="C32" t="s">
        <v>4580</v>
      </c>
      <c r="D32">
        <v>30</v>
      </c>
      <c r="E32">
        <v>1</v>
      </c>
      <c r="F32">
        <v>1</v>
      </c>
    </row>
    <row r="33" spans="1:6">
      <c r="A33">
        <v>51031</v>
      </c>
      <c r="B33" s="27" t="s">
        <v>484</v>
      </c>
      <c r="C33" t="s">
        <v>4581</v>
      </c>
      <c r="D33">
        <v>31</v>
      </c>
      <c r="E33">
        <v>1</v>
      </c>
      <c r="F33">
        <v>1</v>
      </c>
    </row>
    <row r="34" spans="1:6">
      <c r="A34" s="33">
        <v>51032</v>
      </c>
      <c r="B34" s="32" t="s">
        <v>485</v>
      </c>
      <c r="C34" t="s">
        <v>4582</v>
      </c>
      <c r="D34">
        <v>32</v>
      </c>
      <c r="E34">
        <v>1</v>
      </c>
      <c r="F34">
        <v>1</v>
      </c>
    </row>
    <row r="35" spans="1:6">
      <c r="A35" s="33">
        <v>51033</v>
      </c>
      <c r="B35" s="30" t="s">
        <v>486</v>
      </c>
      <c r="C35" t="s">
        <v>4583</v>
      </c>
      <c r="D35">
        <v>33</v>
      </c>
      <c r="E35">
        <v>1</v>
      </c>
      <c r="F35">
        <v>1</v>
      </c>
    </row>
    <row r="36" spans="1:6">
      <c r="A36">
        <v>51034</v>
      </c>
      <c r="B36" s="31" t="s">
        <v>487</v>
      </c>
      <c r="C36" t="s">
        <v>4584</v>
      </c>
      <c r="D36">
        <v>34</v>
      </c>
      <c r="E36">
        <v>1</v>
      </c>
      <c r="F36">
        <v>1</v>
      </c>
    </row>
    <row r="37" spans="1:6">
      <c r="A37">
        <v>51035</v>
      </c>
      <c r="B37" s="32" t="s">
        <v>488</v>
      </c>
      <c r="C37" t="s">
        <v>4585</v>
      </c>
      <c r="D37">
        <v>35</v>
      </c>
      <c r="E37">
        <v>1</v>
      </c>
      <c r="F37">
        <v>1</v>
      </c>
    </row>
    <row r="38" spans="1:6">
      <c r="A38">
        <v>51036</v>
      </c>
      <c r="B38" s="27" t="s">
        <v>489</v>
      </c>
      <c r="C38" t="s">
        <v>4586</v>
      </c>
      <c r="D38">
        <v>36</v>
      </c>
      <c r="E38">
        <v>1</v>
      </c>
      <c r="F38">
        <v>1</v>
      </c>
    </row>
    <row r="39" spans="1:6">
      <c r="A39" s="33">
        <v>51037</v>
      </c>
      <c r="B39" s="29" t="s">
        <v>490</v>
      </c>
      <c r="C39" t="s">
        <v>4587</v>
      </c>
      <c r="D39">
        <v>37</v>
      </c>
      <c r="E39">
        <v>1</v>
      </c>
      <c r="F39">
        <v>1</v>
      </c>
    </row>
    <row r="40" spans="1:6">
      <c r="A40">
        <v>51038</v>
      </c>
      <c r="B40" s="30" t="s">
        <v>265</v>
      </c>
      <c r="C40" t="s">
        <v>4588</v>
      </c>
      <c r="D40">
        <v>38</v>
      </c>
      <c r="E40">
        <v>1</v>
      </c>
      <c r="F40">
        <v>1</v>
      </c>
    </row>
    <row r="41" spans="1:6">
      <c r="A41">
        <v>51039</v>
      </c>
      <c r="B41" s="30" t="s">
        <v>491</v>
      </c>
      <c r="C41" t="s">
        <v>4589</v>
      </c>
      <c r="D41">
        <v>39</v>
      </c>
      <c r="E41">
        <v>1</v>
      </c>
      <c r="F41">
        <v>1</v>
      </c>
    </row>
    <row r="42" spans="1:6">
      <c r="A42" s="33">
        <v>51040</v>
      </c>
      <c r="B42" s="31" t="s">
        <v>492</v>
      </c>
      <c r="C42" t="s">
        <v>4590</v>
      </c>
      <c r="D42">
        <v>40</v>
      </c>
      <c r="E42">
        <v>1</v>
      </c>
      <c r="F42">
        <v>1</v>
      </c>
    </row>
    <row r="43" spans="1:6">
      <c r="A43" s="33">
        <v>51041</v>
      </c>
      <c r="B43" s="32" t="s">
        <v>493</v>
      </c>
      <c r="C43" t="s">
        <v>4591</v>
      </c>
      <c r="D43">
        <v>41</v>
      </c>
      <c r="E43">
        <v>1</v>
      </c>
      <c r="F43">
        <v>1</v>
      </c>
    </row>
    <row r="44" spans="1:6">
      <c r="A44">
        <v>51042</v>
      </c>
      <c r="B44" s="30" t="s">
        <v>494</v>
      </c>
      <c r="C44" t="s">
        <v>4592</v>
      </c>
      <c r="D44">
        <v>42</v>
      </c>
      <c r="E44">
        <v>1</v>
      </c>
      <c r="F44">
        <v>1</v>
      </c>
    </row>
    <row r="45" spans="1:6">
      <c r="A45" s="33">
        <v>51043</v>
      </c>
      <c r="B45" s="32" t="s">
        <v>495</v>
      </c>
      <c r="C45" t="s">
        <v>4593</v>
      </c>
      <c r="D45">
        <v>43</v>
      </c>
      <c r="E45">
        <v>1</v>
      </c>
      <c r="F45">
        <v>1</v>
      </c>
    </row>
    <row r="46" spans="1:6">
      <c r="A46">
        <v>51044</v>
      </c>
      <c r="B46" s="32" t="s">
        <v>496</v>
      </c>
      <c r="C46" t="s">
        <v>4594</v>
      </c>
      <c r="D46">
        <v>44</v>
      </c>
      <c r="E46">
        <v>1</v>
      </c>
      <c r="F46">
        <v>1</v>
      </c>
    </row>
    <row r="47" spans="1:6">
      <c r="A47">
        <v>51045</v>
      </c>
      <c r="B47" s="30" t="s">
        <v>497</v>
      </c>
      <c r="C47" t="s">
        <v>6461</v>
      </c>
      <c r="D47">
        <v>45</v>
      </c>
      <c r="E47">
        <v>1</v>
      </c>
      <c r="F47">
        <v>1</v>
      </c>
    </row>
    <row r="48" spans="1:6">
      <c r="A48" s="33">
        <v>51046</v>
      </c>
      <c r="B48" s="31" t="s">
        <v>266</v>
      </c>
      <c r="C48" t="s">
        <v>4595</v>
      </c>
      <c r="D48">
        <v>46</v>
      </c>
      <c r="E48">
        <v>1</v>
      </c>
      <c r="F48">
        <v>1</v>
      </c>
    </row>
    <row r="49" spans="1:6">
      <c r="A49">
        <v>51047</v>
      </c>
      <c r="B49" s="31" t="s">
        <v>267</v>
      </c>
      <c r="C49" t="s">
        <v>4596</v>
      </c>
      <c r="D49">
        <v>47</v>
      </c>
      <c r="E49">
        <v>1</v>
      </c>
      <c r="F49">
        <v>1</v>
      </c>
    </row>
    <row r="50" spans="1:6">
      <c r="A50" s="33">
        <v>51048</v>
      </c>
      <c r="B50" s="27" t="s">
        <v>268</v>
      </c>
      <c r="C50" t="s">
        <v>4597</v>
      </c>
      <c r="D50">
        <v>48</v>
      </c>
      <c r="E50">
        <v>1</v>
      </c>
      <c r="F50">
        <v>1</v>
      </c>
    </row>
    <row r="51" spans="1:6">
      <c r="A51">
        <v>51049</v>
      </c>
      <c r="B51" s="27" t="s">
        <v>269</v>
      </c>
      <c r="C51" t="s">
        <v>4598</v>
      </c>
      <c r="D51">
        <v>49</v>
      </c>
      <c r="E51">
        <v>1</v>
      </c>
      <c r="F51">
        <v>1</v>
      </c>
    </row>
    <row r="52" spans="1:6">
      <c r="A52" s="33">
        <v>51050</v>
      </c>
      <c r="B52" s="27" t="s">
        <v>270</v>
      </c>
      <c r="C52" t="s">
        <v>4599</v>
      </c>
      <c r="D52">
        <v>50</v>
      </c>
      <c r="E52">
        <v>1</v>
      </c>
      <c r="F52">
        <v>1</v>
      </c>
    </row>
    <row r="53" spans="1:6">
      <c r="A53">
        <v>51051</v>
      </c>
      <c r="B53" s="29" t="s">
        <v>271</v>
      </c>
      <c r="C53" t="s">
        <v>4600</v>
      </c>
      <c r="D53">
        <v>51</v>
      </c>
      <c r="E53">
        <v>1</v>
      </c>
      <c r="F53">
        <v>1</v>
      </c>
    </row>
    <row r="54" spans="1:6">
      <c r="A54">
        <v>51052</v>
      </c>
      <c r="B54" s="27" t="s">
        <v>272</v>
      </c>
      <c r="C54" t="s">
        <v>4601</v>
      </c>
      <c r="D54">
        <v>52</v>
      </c>
      <c r="E54">
        <v>1</v>
      </c>
      <c r="F54">
        <v>1</v>
      </c>
    </row>
    <row r="55" spans="1:6">
      <c r="A55" s="33">
        <v>51053</v>
      </c>
      <c r="B55" s="27" t="s">
        <v>273</v>
      </c>
      <c r="C55" t="s">
        <v>4602</v>
      </c>
      <c r="D55">
        <v>53</v>
      </c>
      <c r="E55">
        <v>1</v>
      </c>
      <c r="F55">
        <v>1</v>
      </c>
    </row>
    <row r="56" spans="1:6">
      <c r="A56" s="33">
        <v>51054</v>
      </c>
      <c r="B56" s="27" t="s">
        <v>274</v>
      </c>
      <c r="C56" t="s">
        <v>4603</v>
      </c>
      <c r="D56">
        <v>54</v>
      </c>
      <c r="E56">
        <v>1</v>
      </c>
      <c r="F56">
        <v>1</v>
      </c>
    </row>
    <row r="57" spans="1:6">
      <c r="A57" s="33">
        <v>51055</v>
      </c>
      <c r="B57" s="29" t="s">
        <v>275</v>
      </c>
      <c r="C57" t="s">
        <v>4604</v>
      </c>
      <c r="D57">
        <v>55</v>
      </c>
      <c r="E57">
        <v>1</v>
      </c>
      <c r="F57">
        <v>1</v>
      </c>
    </row>
    <row r="58" spans="1:6">
      <c r="A58">
        <v>51056</v>
      </c>
      <c r="B58" s="27" t="s">
        <v>498</v>
      </c>
      <c r="C58" t="s">
        <v>4605</v>
      </c>
      <c r="D58">
        <v>56</v>
      </c>
      <c r="E58">
        <v>1</v>
      </c>
      <c r="F58">
        <v>1</v>
      </c>
    </row>
    <row r="59" spans="1:6">
      <c r="A59" s="33">
        <v>51057</v>
      </c>
      <c r="B59" s="27" t="s">
        <v>499</v>
      </c>
      <c r="C59" t="s">
        <v>4606</v>
      </c>
      <c r="D59">
        <v>57</v>
      </c>
      <c r="E59">
        <v>1</v>
      </c>
      <c r="F59">
        <v>1</v>
      </c>
    </row>
    <row r="60" spans="1:6">
      <c r="A60">
        <v>51058</v>
      </c>
      <c r="B60" s="28" t="s">
        <v>500</v>
      </c>
      <c r="C60" t="s">
        <v>4607</v>
      </c>
      <c r="D60">
        <v>58</v>
      </c>
      <c r="E60">
        <v>1</v>
      </c>
      <c r="F60">
        <v>1</v>
      </c>
    </row>
    <row r="61" spans="1:6">
      <c r="A61">
        <v>51059</v>
      </c>
      <c r="B61" s="27" t="s">
        <v>501</v>
      </c>
      <c r="C61" t="s">
        <v>4608</v>
      </c>
      <c r="D61">
        <v>59</v>
      </c>
      <c r="E61">
        <v>1</v>
      </c>
      <c r="F61">
        <v>1</v>
      </c>
    </row>
    <row r="62" spans="1:6">
      <c r="A62" s="33">
        <v>51060</v>
      </c>
      <c r="B62" s="28" t="s">
        <v>502</v>
      </c>
      <c r="C62" t="s">
        <v>4609</v>
      </c>
      <c r="D62">
        <v>60</v>
      </c>
      <c r="E62">
        <v>1</v>
      </c>
      <c r="F62">
        <v>1</v>
      </c>
    </row>
    <row r="63" spans="1:6">
      <c r="A63">
        <v>51061</v>
      </c>
      <c r="B63" s="27" t="s">
        <v>503</v>
      </c>
      <c r="C63" t="s">
        <v>4610</v>
      </c>
      <c r="D63">
        <v>61</v>
      </c>
      <c r="E63">
        <v>1</v>
      </c>
      <c r="F63">
        <v>1</v>
      </c>
    </row>
    <row r="64" spans="1:6">
      <c r="A64" s="33">
        <v>51062</v>
      </c>
      <c r="B64" s="28" t="s">
        <v>504</v>
      </c>
      <c r="C64" t="s">
        <v>4611</v>
      </c>
      <c r="D64">
        <v>62</v>
      </c>
      <c r="E64">
        <v>1</v>
      </c>
      <c r="F64">
        <v>1</v>
      </c>
    </row>
    <row r="65" spans="1:6">
      <c r="A65" s="33">
        <v>51063</v>
      </c>
      <c r="B65" s="27" t="s">
        <v>505</v>
      </c>
      <c r="C65" t="s">
        <v>4612</v>
      </c>
      <c r="D65">
        <v>63</v>
      </c>
      <c r="E65">
        <v>1</v>
      </c>
      <c r="F65">
        <v>1</v>
      </c>
    </row>
    <row r="66" spans="1:6">
      <c r="A66">
        <v>51064</v>
      </c>
      <c r="B66" s="32" t="s">
        <v>506</v>
      </c>
      <c r="C66" t="s">
        <v>4613</v>
      </c>
      <c r="D66">
        <v>64</v>
      </c>
      <c r="E66">
        <v>1</v>
      </c>
      <c r="F66">
        <v>1</v>
      </c>
    </row>
    <row r="67" spans="1:6">
      <c r="A67" s="6">
        <v>51201</v>
      </c>
      <c r="B67" s="7" t="s">
        <v>56</v>
      </c>
      <c r="C67" t="s">
        <v>4614</v>
      </c>
      <c r="D67" s="8">
        <v>201</v>
      </c>
      <c r="E67" s="8">
        <v>1</v>
      </c>
      <c r="F67" s="8">
        <v>1</v>
      </c>
    </row>
    <row r="68" spans="1:6">
      <c r="A68" s="6">
        <v>51202</v>
      </c>
      <c r="B68" s="7" t="s">
        <v>57</v>
      </c>
      <c r="C68" t="s">
        <v>4615</v>
      </c>
      <c r="D68" s="8">
        <v>202</v>
      </c>
      <c r="E68" s="8">
        <v>1</v>
      </c>
      <c r="F68" s="8">
        <v>1</v>
      </c>
    </row>
    <row r="69" spans="1:6">
      <c r="A69" s="6">
        <v>51203</v>
      </c>
      <c r="B69" s="9" t="s">
        <v>76</v>
      </c>
      <c r="C69" t="s">
        <v>4616</v>
      </c>
      <c r="D69" s="8">
        <v>203</v>
      </c>
      <c r="E69" s="8">
        <v>1</v>
      </c>
      <c r="F69" s="8">
        <v>1</v>
      </c>
    </row>
    <row r="70" spans="1:6">
      <c r="A70" s="6">
        <v>51204</v>
      </c>
      <c r="B70" s="9" t="s">
        <v>77</v>
      </c>
      <c r="C70" t="s">
        <v>4617</v>
      </c>
      <c r="D70" s="8">
        <v>204</v>
      </c>
      <c r="E70" s="8">
        <v>1</v>
      </c>
      <c r="F70" s="8">
        <v>1</v>
      </c>
    </row>
    <row r="71" spans="1:6">
      <c r="A71" s="6">
        <v>51205</v>
      </c>
      <c r="B71" s="10" t="s">
        <v>96</v>
      </c>
      <c r="C71" t="s">
        <v>4618</v>
      </c>
      <c r="D71" s="8">
        <v>205</v>
      </c>
      <c r="E71" s="8">
        <v>1</v>
      </c>
      <c r="F71" s="8">
        <v>1</v>
      </c>
    </row>
    <row r="72" spans="1:6">
      <c r="A72" s="6">
        <v>51206</v>
      </c>
      <c r="B72" s="10" t="s">
        <v>97</v>
      </c>
      <c r="C72" t="s">
        <v>4619</v>
      </c>
      <c r="D72" s="8">
        <v>206</v>
      </c>
      <c r="E72" s="8">
        <v>1</v>
      </c>
      <c r="F72" s="8">
        <v>1</v>
      </c>
    </row>
    <row r="73" spans="1:6">
      <c r="A73" s="6">
        <v>51207</v>
      </c>
      <c r="B73" s="7" t="s">
        <v>60</v>
      </c>
      <c r="C73" t="s">
        <v>4620</v>
      </c>
      <c r="D73" s="8">
        <v>207</v>
      </c>
      <c r="E73" s="8">
        <v>1</v>
      </c>
      <c r="F73" s="8">
        <v>1</v>
      </c>
    </row>
    <row r="74" spans="1:6">
      <c r="A74" s="6">
        <v>51208</v>
      </c>
      <c r="B74" s="7" t="s">
        <v>61</v>
      </c>
      <c r="C74" t="s">
        <v>4621</v>
      </c>
      <c r="D74" s="8">
        <v>208</v>
      </c>
      <c r="E74" s="8">
        <v>1</v>
      </c>
      <c r="F74" s="8">
        <v>1</v>
      </c>
    </row>
    <row r="75" spans="1:6">
      <c r="A75" s="6">
        <v>51209</v>
      </c>
      <c r="B75" s="9" t="s">
        <v>80</v>
      </c>
      <c r="C75" t="s">
        <v>4622</v>
      </c>
      <c r="D75" s="8">
        <v>209</v>
      </c>
      <c r="E75" s="8">
        <v>1</v>
      </c>
      <c r="F75" s="8">
        <v>1</v>
      </c>
    </row>
    <row r="76" spans="1:6">
      <c r="A76" s="6">
        <v>51210</v>
      </c>
      <c r="B76" s="9" t="s">
        <v>81</v>
      </c>
      <c r="C76" t="s">
        <v>4623</v>
      </c>
      <c r="D76" s="8">
        <v>210</v>
      </c>
      <c r="E76" s="8">
        <v>1</v>
      </c>
      <c r="F76" s="8">
        <v>1</v>
      </c>
    </row>
    <row r="77" spans="1:6">
      <c r="A77" s="6">
        <v>51211</v>
      </c>
      <c r="B77" s="10" t="s">
        <v>100</v>
      </c>
      <c r="C77" t="s">
        <v>4624</v>
      </c>
      <c r="D77" s="8">
        <v>211</v>
      </c>
      <c r="E77" s="8">
        <v>1</v>
      </c>
      <c r="F77" s="8">
        <v>1</v>
      </c>
    </row>
    <row r="78" spans="1:6">
      <c r="A78" s="6">
        <v>51212</v>
      </c>
      <c r="B78" s="10" t="s">
        <v>101</v>
      </c>
      <c r="C78" t="s">
        <v>4625</v>
      </c>
      <c r="D78" s="8">
        <v>212</v>
      </c>
      <c r="E78" s="8">
        <v>1</v>
      </c>
      <c r="F78" s="8">
        <v>1</v>
      </c>
    </row>
    <row r="79" spans="1:6">
      <c r="A79" s="6">
        <v>51213</v>
      </c>
      <c r="B79" s="7" t="s">
        <v>64</v>
      </c>
      <c r="C79" t="s">
        <v>4626</v>
      </c>
      <c r="D79" s="8">
        <v>213</v>
      </c>
      <c r="E79" s="8">
        <v>1</v>
      </c>
      <c r="F79" s="8">
        <v>1</v>
      </c>
    </row>
    <row r="80" spans="1:6">
      <c r="A80" s="6">
        <v>51214</v>
      </c>
      <c r="B80" s="7" t="s">
        <v>65</v>
      </c>
      <c r="C80" t="s">
        <v>4627</v>
      </c>
      <c r="D80" s="8">
        <v>214</v>
      </c>
      <c r="E80" s="8">
        <v>1</v>
      </c>
      <c r="F80" s="8">
        <v>1</v>
      </c>
    </row>
    <row r="81" spans="1:6">
      <c r="A81" s="6">
        <v>51215</v>
      </c>
      <c r="B81" s="9" t="s">
        <v>84</v>
      </c>
      <c r="C81" t="s">
        <v>4628</v>
      </c>
      <c r="D81" s="8">
        <v>215</v>
      </c>
      <c r="E81" s="8">
        <v>1</v>
      </c>
      <c r="F81" s="8">
        <v>1</v>
      </c>
    </row>
    <row r="82" spans="1:6">
      <c r="A82" s="6">
        <v>51216</v>
      </c>
      <c r="B82" s="9" t="s">
        <v>85</v>
      </c>
      <c r="C82" t="s">
        <v>4629</v>
      </c>
      <c r="D82" s="8">
        <v>216</v>
      </c>
      <c r="E82" s="8">
        <v>1</v>
      </c>
      <c r="F82" s="8">
        <v>1</v>
      </c>
    </row>
    <row r="83" spans="1:6">
      <c r="A83" s="6">
        <v>51217</v>
      </c>
      <c r="B83" s="10" t="s">
        <v>104</v>
      </c>
      <c r="C83" t="s">
        <v>4630</v>
      </c>
      <c r="D83" s="8">
        <v>217</v>
      </c>
      <c r="E83" s="8">
        <v>1</v>
      </c>
      <c r="F83" s="8">
        <v>1</v>
      </c>
    </row>
    <row r="84" spans="1:6">
      <c r="A84" s="6">
        <v>51218</v>
      </c>
      <c r="B84" s="10" t="s">
        <v>4546</v>
      </c>
      <c r="C84" t="s">
        <v>4631</v>
      </c>
      <c r="D84" s="8">
        <v>218</v>
      </c>
      <c r="E84" s="8">
        <v>1</v>
      </c>
      <c r="F84" s="8">
        <v>1</v>
      </c>
    </row>
    <row r="85" spans="1:6">
      <c r="A85" s="6">
        <v>51219</v>
      </c>
      <c r="B85" s="7" t="s">
        <v>68</v>
      </c>
      <c r="C85" t="s">
        <v>4632</v>
      </c>
      <c r="D85" s="8">
        <v>219</v>
      </c>
      <c r="E85" s="8">
        <v>1</v>
      </c>
      <c r="F85" s="8">
        <v>1</v>
      </c>
    </row>
    <row r="86" spans="1:6">
      <c r="A86" s="6">
        <v>51220</v>
      </c>
      <c r="B86" s="7" t="s">
        <v>69</v>
      </c>
      <c r="C86" t="s">
        <v>4633</v>
      </c>
      <c r="D86" s="8">
        <v>220</v>
      </c>
      <c r="E86" s="8">
        <v>1</v>
      </c>
      <c r="F86" s="8">
        <v>1</v>
      </c>
    </row>
    <row r="87" spans="1:6">
      <c r="A87" s="6">
        <v>51221</v>
      </c>
      <c r="B87" s="9" t="s">
        <v>88</v>
      </c>
      <c r="C87" t="s">
        <v>4634</v>
      </c>
      <c r="D87" s="8">
        <v>221</v>
      </c>
      <c r="E87" s="8">
        <v>1</v>
      </c>
      <c r="F87" s="8">
        <v>1</v>
      </c>
    </row>
    <row r="88" spans="1:6">
      <c r="A88" s="6">
        <v>51222</v>
      </c>
      <c r="B88" s="9" t="s">
        <v>89</v>
      </c>
      <c r="C88" t="s">
        <v>4635</v>
      </c>
      <c r="D88" s="8">
        <v>222</v>
      </c>
      <c r="E88" s="8">
        <v>1</v>
      </c>
      <c r="F88" s="8">
        <v>1</v>
      </c>
    </row>
    <row r="89" spans="1:6">
      <c r="A89" s="6">
        <v>51223</v>
      </c>
      <c r="B89" s="10" t="s">
        <v>107</v>
      </c>
      <c r="C89" t="s">
        <v>4636</v>
      </c>
      <c r="D89" s="8">
        <v>223</v>
      </c>
      <c r="E89" s="8">
        <v>1</v>
      </c>
      <c r="F89" s="8">
        <v>1</v>
      </c>
    </row>
    <row r="90" spans="1:6">
      <c r="A90" s="6">
        <v>51224</v>
      </c>
      <c r="B90" s="10" t="s">
        <v>108</v>
      </c>
      <c r="C90" t="s">
        <v>4637</v>
      </c>
      <c r="D90" s="8">
        <v>224</v>
      </c>
      <c r="E90" s="8">
        <v>1</v>
      </c>
      <c r="F90" s="8">
        <v>1</v>
      </c>
    </row>
    <row r="91" spans="1:6">
      <c r="A91" s="6">
        <v>51225</v>
      </c>
      <c r="B91" s="7" t="s">
        <v>72</v>
      </c>
      <c r="C91" t="s">
        <v>4638</v>
      </c>
      <c r="D91" s="8">
        <v>225</v>
      </c>
      <c r="E91" s="8">
        <v>1</v>
      </c>
      <c r="F91" s="8">
        <v>1</v>
      </c>
    </row>
    <row r="92" spans="1:6">
      <c r="A92" s="6">
        <v>51226</v>
      </c>
      <c r="B92" s="7" t="s">
        <v>73</v>
      </c>
      <c r="C92" t="s">
        <v>4639</v>
      </c>
      <c r="D92" s="8">
        <v>226</v>
      </c>
      <c r="E92" s="8">
        <v>1</v>
      </c>
      <c r="F92" s="8">
        <v>1</v>
      </c>
    </row>
    <row r="93" spans="1:6">
      <c r="A93" s="6">
        <v>51227</v>
      </c>
      <c r="B93" s="9" t="s">
        <v>92</v>
      </c>
      <c r="C93" t="s">
        <v>4640</v>
      </c>
      <c r="D93" s="8">
        <v>227</v>
      </c>
      <c r="E93" s="8">
        <v>1</v>
      </c>
      <c r="F93" s="8">
        <v>1</v>
      </c>
    </row>
    <row r="94" spans="1:6">
      <c r="A94" s="6">
        <v>51228</v>
      </c>
      <c r="B94" s="9" t="s">
        <v>93</v>
      </c>
      <c r="C94" t="s">
        <v>4641</v>
      </c>
      <c r="D94" s="8">
        <v>228</v>
      </c>
      <c r="E94" s="8">
        <v>1</v>
      </c>
      <c r="F94" s="8">
        <v>1</v>
      </c>
    </row>
    <row r="95" spans="1:6">
      <c r="A95" s="6">
        <v>51229</v>
      </c>
      <c r="B95" s="10" t="s">
        <v>111</v>
      </c>
      <c r="C95" t="s">
        <v>4642</v>
      </c>
      <c r="D95" s="8">
        <v>229</v>
      </c>
      <c r="E95" s="8">
        <v>1</v>
      </c>
      <c r="F95" s="8">
        <v>1</v>
      </c>
    </row>
    <row r="96" spans="1:6">
      <c r="A96" s="6">
        <v>51230</v>
      </c>
      <c r="B96" s="10" t="s">
        <v>112</v>
      </c>
      <c r="C96" t="s">
        <v>4643</v>
      </c>
      <c r="D96" s="8">
        <v>230</v>
      </c>
      <c r="E96" s="8">
        <v>1</v>
      </c>
      <c r="F96" s="8">
        <v>1</v>
      </c>
    </row>
    <row r="97" spans="1:6">
      <c r="A97" s="6">
        <v>51231</v>
      </c>
      <c r="B97" s="35" t="s">
        <v>507</v>
      </c>
      <c r="C97" t="s">
        <v>4644</v>
      </c>
      <c r="D97" s="8">
        <v>231</v>
      </c>
      <c r="E97" s="8">
        <v>1</v>
      </c>
      <c r="F97" s="8">
        <v>1</v>
      </c>
    </row>
    <row r="98" spans="1:6">
      <c r="A98" s="6">
        <v>51232</v>
      </c>
      <c r="B98" s="5" t="s">
        <v>508</v>
      </c>
      <c r="C98" t="s">
        <v>4645</v>
      </c>
      <c r="D98" s="8">
        <v>232</v>
      </c>
      <c r="E98" s="8">
        <v>1</v>
      </c>
      <c r="F98" s="8">
        <v>1</v>
      </c>
    </row>
    <row r="99" spans="1:6">
      <c r="A99" s="6">
        <v>51233</v>
      </c>
      <c r="B99" s="34" t="s">
        <v>509</v>
      </c>
      <c r="C99" t="s">
        <v>4646</v>
      </c>
      <c r="D99" s="8">
        <v>233</v>
      </c>
      <c r="E99" s="8">
        <v>1</v>
      </c>
      <c r="F99" s="8">
        <v>1</v>
      </c>
    </row>
    <row r="100" spans="1:6">
      <c r="A100" s="6">
        <v>51234</v>
      </c>
      <c r="B100" s="3" t="s">
        <v>510</v>
      </c>
      <c r="C100" t="s">
        <v>4647</v>
      </c>
      <c r="D100" s="8">
        <v>234</v>
      </c>
      <c r="E100" s="8">
        <v>1</v>
      </c>
      <c r="F100" s="8">
        <v>1</v>
      </c>
    </row>
    <row r="101" spans="1:6">
      <c r="A101" s="6">
        <v>51235</v>
      </c>
      <c r="B101" t="s">
        <v>511</v>
      </c>
      <c r="C101" t="s">
        <v>4648</v>
      </c>
      <c r="D101" s="8">
        <v>235</v>
      </c>
      <c r="E101" s="8">
        <v>1</v>
      </c>
      <c r="F101" s="8">
        <v>1</v>
      </c>
    </row>
    <row r="102" spans="1:6">
      <c r="A102" s="6">
        <v>51236</v>
      </c>
      <c r="B102" t="s">
        <v>512</v>
      </c>
      <c r="C102" t="s">
        <v>4649</v>
      </c>
      <c r="D102" s="8">
        <v>236</v>
      </c>
      <c r="E102" s="8">
        <v>1</v>
      </c>
      <c r="F102" s="8">
        <v>1</v>
      </c>
    </row>
    <row r="103" spans="1:6">
      <c r="A103" s="6">
        <v>51237</v>
      </c>
      <c r="B103" s="35" t="s">
        <v>513</v>
      </c>
      <c r="C103" t="s">
        <v>4650</v>
      </c>
      <c r="D103" s="8">
        <v>237</v>
      </c>
      <c r="E103" s="8">
        <v>1</v>
      </c>
      <c r="F103" s="8">
        <v>1</v>
      </c>
    </row>
    <row r="104" spans="1:6">
      <c r="A104" s="6">
        <v>51238</v>
      </c>
      <c r="B104" s="5" t="s">
        <v>514</v>
      </c>
      <c r="C104" t="s">
        <v>4651</v>
      </c>
      <c r="D104" s="8">
        <v>238</v>
      </c>
      <c r="E104" s="8">
        <v>1</v>
      </c>
      <c r="F104" s="8">
        <v>1</v>
      </c>
    </row>
    <row r="105" spans="1:6">
      <c r="A105" s="6">
        <v>51239</v>
      </c>
      <c r="B105" s="34" t="s">
        <v>515</v>
      </c>
      <c r="C105" t="s">
        <v>4652</v>
      </c>
      <c r="D105" s="8">
        <v>239</v>
      </c>
      <c r="E105" s="8">
        <v>1</v>
      </c>
      <c r="F105" s="8">
        <v>1</v>
      </c>
    </row>
    <row r="106" spans="1:6">
      <c r="A106" s="6">
        <v>51240</v>
      </c>
      <c r="B106" s="3" t="s">
        <v>516</v>
      </c>
      <c r="C106" t="s">
        <v>4653</v>
      </c>
      <c r="D106" s="8">
        <v>240</v>
      </c>
      <c r="E106" s="8">
        <v>1</v>
      </c>
      <c r="F106" s="8">
        <v>1</v>
      </c>
    </row>
    <row r="107" spans="1:6">
      <c r="A107" s="6">
        <v>51241</v>
      </c>
      <c r="B107" t="s">
        <v>517</v>
      </c>
      <c r="C107" t="s">
        <v>4654</v>
      </c>
      <c r="D107" s="8">
        <v>241</v>
      </c>
      <c r="E107" s="8">
        <v>1</v>
      </c>
      <c r="F107" s="8">
        <v>1</v>
      </c>
    </row>
    <row r="108" spans="1:6">
      <c r="A108" s="6">
        <v>51242</v>
      </c>
      <c r="B108" t="s">
        <v>518</v>
      </c>
      <c r="C108" t="s">
        <v>4655</v>
      </c>
      <c r="D108" s="8">
        <v>242</v>
      </c>
      <c r="E108" s="8">
        <v>1</v>
      </c>
      <c r="F108" s="8">
        <v>1</v>
      </c>
    </row>
    <row r="109" spans="1:6">
      <c r="A109">
        <v>52001</v>
      </c>
      <c r="B109" t="s">
        <v>519</v>
      </c>
      <c r="C109" t="s">
        <v>4656</v>
      </c>
      <c r="D109">
        <v>1</v>
      </c>
      <c r="E109">
        <v>2</v>
      </c>
      <c r="F109">
        <v>1</v>
      </c>
    </row>
    <row r="110" spans="1:6">
      <c r="A110">
        <v>52002</v>
      </c>
      <c r="B110" t="s">
        <v>520</v>
      </c>
      <c r="C110" t="s">
        <v>6330</v>
      </c>
      <c r="D110">
        <v>2</v>
      </c>
      <c r="E110">
        <v>2</v>
      </c>
      <c r="F110">
        <v>1</v>
      </c>
    </row>
    <row r="111" spans="1:6">
      <c r="A111">
        <v>52003</v>
      </c>
      <c r="B111" t="s">
        <v>521</v>
      </c>
      <c r="C111" t="s">
        <v>4657</v>
      </c>
      <c r="D111">
        <v>3</v>
      </c>
      <c r="E111">
        <v>2</v>
      </c>
      <c r="F111">
        <v>1</v>
      </c>
    </row>
    <row r="112" spans="1:6">
      <c r="A112">
        <v>52004</v>
      </c>
      <c r="B112" t="s">
        <v>522</v>
      </c>
      <c r="C112" t="s">
        <v>4658</v>
      </c>
      <c r="D112">
        <v>4</v>
      </c>
      <c r="E112">
        <v>2</v>
      </c>
      <c r="F112">
        <v>1</v>
      </c>
    </row>
    <row r="113" spans="1:6">
      <c r="A113">
        <v>52005</v>
      </c>
      <c r="B113" t="s">
        <v>523</v>
      </c>
      <c r="C113" t="s">
        <v>4659</v>
      </c>
      <c r="D113">
        <v>5</v>
      </c>
      <c r="E113">
        <v>2</v>
      </c>
      <c r="F113">
        <v>1</v>
      </c>
    </row>
    <row r="114" spans="1:6">
      <c r="A114">
        <v>52006</v>
      </c>
      <c r="B114" t="s">
        <v>524</v>
      </c>
      <c r="C114" t="s">
        <v>4660</v>
      </c>
      <c r="D114">
        <v>6</v>
      </c>
      <c r="E114">
        <v>2</v>
      </c>
      <c r="F114">
        <v>1</v>
      </c>
    </row>
    <row r="115" spans="1:6">
      <c r="A115">
        <v>52007</v>
      </c>
      <c r="B115" t="s">
        <v>525</v>
      </c>
      <c r="C115" t="s">
        <v>4661</v>
      </c>
      <c r="D115">
        <v>7</v>
      </c>
      <c r="E115">
        <v>2</v>
      </c>
      <c r="F115">
        <v>1</v>
      </c>
    </row>
    <row r="116" spans="1:6">
      <c r="A116">
        <v>52008</v>
      </c>
      <c r="B116" t="s">
        <v>526</v>
      </c>
      <c r="C116" t="s">
        <v>4662</v>
      </c>
      <c r="D116">
        <v>8</v>
      </c>
      <c r="E116">
        <v>2</v>
      </c>
      <c r="F116">
        <v>1</v>
      </c>
    </row>
    <row r="117" spans="1:6">
      <c r="A117">
        <v>52009</v>
      </c>
      <c r="B117" t="s">
        <v>527</v>
      </c>
      <c r="C117" t="s">
        <v>4663</v>
      </c>
      <c r="D117">
        <v>9</v>
      </c>
      <c r="E117">
        <v>2</v>
      </c>
      <c r="F117">
        <v>1</v>
      </c>
    </row>
    <row r="118" spans="1:6">
      <c r="A118">
        <v>52010</v>
      </c>
      <c r="B118" t="s">
        <v>528</v>
      </c>
      <c r="C118" t="s">
        <v>4664</v>
      </c>
      <c r="D118">
        <v>10</v>
      </c>
      <c r="E118">
        <v>2</v>
      </c>
      <c r="F118">
        <v>1</v>
      </c>
    </row>
    <row r="119" spans="1:6">
      <c r="A119">
        <v>52011</v>
      </c>
      <c r="B119" t="s">
        <v>529</v>
      </c>
      <c r="C119" t="s">
        <v>4665</v>
      </c>
      <c r="D119">
        <v>11</v>
      </c>
      <c r="E119">
        <v>2</v>
      </c>
      <c r="F119">
        <v>1</v>
      </c>
    </row>
    <row r="120" spans="1:6">
      <c r="A120">
        <v>52012</v>
      </c>
      <c r="B120" t="s">
        <v>530</v>
      </c>
      <c r="C120" t="s">
        <v>4666</v>
      </c>
      <c r="D120">
        <v>12</v>
      </c>
      <c r="E120">
        <v>2</v>
      </c>
      <c r="F120">
        <v>1</v>
      </c>
    </row>
    <row r="121" spans="1:6">
      <c r="A121">
        <v>52013</v>
      </c>
      <c r="B121" t="s">
        <v>531</v>
      </c>
      <c r="C121" t="s">
        <v>4667</v>
      </c>
      <c r="D121">
        <v>13</v>
      </c>
      <c r="E121">
        <v>2</v>
      </c>
      <c r="F121">
        <v>1</v>
      </c>
    </row>
    <row r="122" spans="1:6">
      <c r="A122">
        <v>52014</v>
      </c>
      <c r="B122" t="s">
        <v>532</v>
      </c>
      <c r="C122" t="s">
        <v>4668</v>
      </c>
      <c r="D122">
        <v>14</v>
      </c>
      <c r="E122">
        <v>2</v>
      </c>
      <c r="F122">
        <v>1</v>
      </c>
    </row>
    <row r="123" spans="1:6">
      <c r="A123">
        <v>52015</v>
      </c>
      <c r="B123" t="s">
        <v>533</v>
      </c>
      <c r="C123" t="s">
        <v>4669</v>
      </c>
      <c r="D123">
        <v>15</v>
      </c>
      <c r="E123">
        <v>2</v>
      </c>
      <c r="F123">
        <v>1</v>
      </c>
    </row>
    <row r="124" spans="1:6">
      <c r="A124">
        <v>52016</v>
      </c>
      <c r="B124" t="s">
        <v>534</v>
      </c>
      <c r="C124" t="s">
        <v>4670</v>
      </c>
      <c r="D124">
        <v>16</v>
      </c>
      <c r="E124">
        <v>2</v>
      </c>
      <c r="F124">
        <v>1</v>
      </c>
    </row>
    <row r="125" spans="1:6">
      <c r="A125">
        <v>52017</v>
      </c>
      <c r="B125" t="s">
        <v>535</v>
      </c>
      <c r="C125" t="s">
        <v>4671</v>
      </c>
      <c r="D125">
        <v>17</v>
      </c>
      <c r="E125">
        <v>2</v>
      </c>
      <c r="F125">
        <v>1</v>
      </c>
    </row>
    <row r="126" spans="1:6">
      <c r="A126">
        <v>52018</v>
      </c>
      <c r="B126" t="s">
        <v>536</v>
      </c>
      <c r="C126" t="s">
        <v>4672</v>
      </c>
      <c r="D126">
        <v>18</v>
      </c>
      <c r="E126">
        <v>2</v>
      </c>
      <c r="F126">
        <v>1</v>
      </c>
    </row>
    <row r="127" spans="1:6">
      <c r="A127">
        <v>52019</v>
      </c>
      <c r="B127" t="s">
        <v>537</v>
      </c>
      <c r="C127" t="s">
        <v>4673</v>
      </c>
      <c r="D127">
        <v>19</v>
      </c>
      <c r="E127">
        <v>2</v>
      </c>
      <c r="F127">
        <v>1</v>
      </c>
    </row>
    <row r="128" spans="1:6">
      <c r="A128">
        <v>52020</v>
      </c>
      <c r="B128" t="s">
        <v>538</v>
      </c>
      <c r="C128" t="s">
        <v>4674</v>
      </c>
      <c r="D128">
        <v>20</v>
      </c>
      <c r="E128">
        <v>2</v>
      </c>
      <c r="F128">
        <v>1</v>
      </c>
    </row>
    <row r="129" spans="1:6">
      <c r="A129">
        <v>52021</v>
      </c>
      <c r="B129" t="s">
        <v>539</v>
      </c>
      <c r="C129" t="s">
        <v>4675</v>
      </c>
      <c r="D129">
        <v>21</v>
      </c>
      <c r="E129">
        <v>2</v>
      </c>
      <c r="F129">
        <v>1</v>
      </c>
    </row>
    <row r="130" spans="1:6">
      <c r="A130">
        <v>52022</v>
      </c>
      <c r="B130" t="s">
        <v>1414</v>
      </c>
      <c r="C130" t="s">
        <v>4676</v>
      </c>
      <c r="D130">
        <v>22</v>
      </c>
      <c r="E130">
        <v>2</v>
      </c>
      <c r="F130">
        <v>1</v>
      </c>
    </row>
    <row r="131" spans="1:6">
      <c r="A131">
        <v>52023</v>
      </c>
      <c r="B131" t="s">
        <v>540</v>
      </c>
      <c r="C131" t="s">
        <v>4677</v>
      </c>
      <c r="D131">
        <v>23</v>
      </c>
      <c r="E131">
        <v>2</v>
      </c>
      <c r="F131">
        <v>1</v>
      </c>
    </row>
    <row r="132" spans="1:6">
      <c r="A132">
        <v>52024</v>
      </c>
      <c r="B132" t="s">
        <v>541</v>
      </c>
      <c r="C132" t="s">
        <v>4678</v>
      </c>
      <c r="D132">
        <v>24</v>
      </c>
      <c r="E132">
        <v>2</v>
      </c>
      <c r="F132">
        <v>1</v>
      </c>
    </row>
    <row r="133" spans="1:6">
      <c r="A133">
        <v>52025</v>
      </c>
      <c r="B133" t="s">
        <v>542</v>
      </c>
      <c r="C133" t="s">
        <v>4679</v>
      </c>
      <c r="D133">
        <v>25</v>
      </c>
      <c r="E133">
        <v>2</v>
      </c>
      <c r="F133">
        <v>1</v>
      </c>
    </row>
    <row r="134" spans="1:6">
      <c r="A134">
        <v>52026</v>
      </c>
      <c r="B134" t="s">
        <v>543</v>
      </c>
      <c r="C134" t="s">
        <v>4680</v>
      </c>
      <c r="D134">
        <v>26</v>
      </c>
      <c r="E134">
        <v>2</v>
      </c>
      <c r="F134">
        <v>1</v>
      </c>
    </row>
    <row r="135" spans="1:6">
      <c r="A135">
        <v>52027</v>
      </c>
      <c r="B135" t="s">
        <v>544</v>
      </c>
      <c r="C135" t="s">
        <v>4681</v>
      </c>
      <c r="D135">
        <v>27</v>
      </c>
      <c r="E135">
        <v>2</v>
      </c>
      <c r="F135">
        <v>1</v>
      </c>
    </row>
    <row r="136" spans="1:6">
      <c r="A136">
        <v>52028</v>
      </c>
      <c r="B136" t="s">
        <v>545</v>
      </c>
      <c r="C136" t="s">
        <v>4682</v>
      </c>
      <c r="D136">
        <v>28</v>
      </c>
      <c r="E136">
        <v>2</v>
      </c>
      <c r="F136">
        <v>1</v>
      </c>
    </row>
    <row r="137" spans="1:6">
      <c r="A137">
        <v>52029</v>
      </c>
      <c r="B137" t="s">
        <v>546</v>
      </c>
      <c r="C137" t="s">
        <v>4683</v>
      </c>
      <c r="D137">
        <v>29</v>
      </c>
      <c r="E137">
        <v>2</v>
      </c>
      <c r="F137">
        <v>1</v>
      </c>
    </row>
    <row r="138" spans="1:6">
      <c r="A138">
        <v>52030</v>
      </c>
      <c r="B138" t="s">
        <v>547</v>
      </c>
      <c r="C138" t="s">
        <v>4684</v>
      </c>
      <c r="D138">
        <v>30</v>
      </c>
      <c r="E138">
        <v>2</v>
      </c>
      <c r="F138">
        <v>1</v>
      </c>
    </row>
    <row r="139" spans="1:6">
      <c r="A139">
        <v>52031</v>
      </c>
      <c r="B139" t="s">
        <v>548</v>
      </c>
      <c r="C139" t="s">
        <v>4685</v>
      </c>
      <c r="D139">
        <v>31</v>
      </c>
      <c r="E139">
        <v>2</v>
      </c>
      <c r="F139">
        <v>1</v>
      </c>
    </row>
    <row r="140" spans="1:6">
      <c r="A140">
        <v>52032</v>
      </c>
      <c r="B140" t="s">
        <v>549</v>
      </c>
      <c r="C140" t="s">
        <v>4686</v>
      </c>
      <c r="D140">
        <v>32</v>
      </c>
      <c r="E140">
        <v>2</v>
      </c>
      <c r="F140">
        <v>1</v>
      </c>
    </row>
    <row r="141" spans="1:6">
      <c r="A141">
        <v>52033</v>
      </c>
      <c r="B141" t="s">
        <v>550</v>
      </c>
      <c r="C141" t="s">
        <v>4687</v>
      </c>
      <c r="D141">
        <v>33</v>
      </c>
      <c r="E141">
        <v>2</v>
      </c>
      <c r="F141">
        <v>1</v>
      </c>
    </row>
    <row r="142" spans="1:6">
      <c r="A142">
        <v>52034</v>
      </c>
      <c r="B142" t="s">
        <v>551</v>
      </c>
      <c r="C142" t="s">
        <v>4688</v>
      </c>
      <c r="D142">
        <v>34</v>
      </c>
      <c r="E142">
        <v>2</v>
      </c>
      <c r="F142">
        <v>1</v>
      </c>
    </row>
    <row r="143" spans="1:6">
      <c r="A143">
        <v>52035</v>
      </c>
      <c r="B143" t="s">
        <v>552</v>
      </c>
      <c r="C143" t="s">
        <v>4689</v>
      </c>
      <c r="D143">
        <v>35</v>
      </c>
      <c r="E143">
        <v>2</v>
      </c>
      <c r="F143">
        <v>1</v>
      </c>
    </row>
    <row r="144" spans="1:6">
      <c r="A144">
        <v>52036</v>
      </c>
      <c r="B144" t="s">
        <v>553</v>
      </c>
      <c r="C144" t="s">
        <v>4690</v>
      </c>
      <c r="D144">
        <v>36</v>
      </c>
      <c r="E144">
        <v>2</v>
      </c>
      <c r="F144">
        <v>1</v>
      </c>
    </row>
    <row r="145" spans="1:6">
      <c r="A145">
        <v>52037</v>
      </c>
      <c r="B145" t="s">
        <v>554</v>
      </c>
      <c r="C145" t="s">
        <v>4691</v>
      </c>
      <c r="D145">
        <v>37</v>
      </c>
      <c r="E145">
        <v>2</v>
      </c>
      <c r="F145">
        <v>1</v>
      </c>
    </row>
    <row r="146" spans="1:6">
      <c r="A146">
        <v>52038</v>
      </c>
      <c r="B146" t="s">
        <v>555</v>
      </c>
      <c r="C146" t="s">
        <v>4692</v>
      </c>
      <c r="D146">
        <v>38</v>
      </c>
      <c r="E146">
        <v>2</v>
      </c>
      <c r="F146">
        <v>1</v>
      </c>
    </row>
    <row r="147" spans="1:6">
      <c r="A147">
        <v>52039</v>
      </c>
      <c r="B147" t="s">
        <v>556</v>
      </c>
      <c r="C147" t="s">
        <v>4693</v>
      </c>
      <c r="D147">
        <v>39</v>
      </c>
      <c r="E147">
        <v>2</v>
      </c>
      <c r="F147">
        <v>1</v>
      </c>
    </row>
    <row r="148" spans="1:6">
      <c r="A148">
        <v>52040</v>
      </c>
      <c r="B148" t="s">
        <v>557</v>
      </c>
      <c r="C148" t="s">
        <v>4694</v>
      </c>
      <c r="D148">
        <v>40</v>
      </c>
      <c r="E148">
        <v>2</v>
      </c>
      <c r="F148">
        <v>1</v>
      </c>
    </row>
    <row r="149" spans="1:6">
      <c r="A149">
        <v>52041</v>
      </c>
      <c r="B149" t="s">
        <v>558</v>
      </c>
      <c r="C149" t="s">
        <v>4695</v>
      </c>
      <c r="D149">
        <v>41</v>
      </c>
      <c r="E149">
        <v>2</v>
      </c>
      <c r="F149">
        <v>1</v>
      </c>
    </row>
    <row r="150" spans="1:6">
      <c r="A150">
        <v>52042</v>
      </c>
      <c r="B150" t="s">
        <v>559</v>
      </c>
      <c r="C150" t="s">
        <v>4696</v>
      </c>
      <c r="D150">
        <v>42</v>
      </c>
      <c r="E150">
        <v>2</v>
      </c>
      <c r="F150">
        <v>1</v>
      </c>
    </row>
    <row r="151" spans="1:6">
      <c r="A151">
        <v>52043</v>
      </c>
      <c r="B151" t="s">
        <v>560</v>
      </c>
      <c r="C151" t="s">
        <v>4697</v>
      </c>
      <c r="D151">
        <v>43</v>
      </c>
      <c r="E151">
        <v>2</v>
      </c>
      <c r="F151">
        <v>1</v>
      </c>
    </row>
    <row r="152" spans="1:6">
      <c r="A152">
        <v>52044</v>
      </c>
      <c r="B152" t="s">
        <v>561</v>
      </c>
      <c r="C152" t="s">
        <v>4698</v>
      </c>
      <c r="D152">
        <v>44</v>
      </c>
      <c r="E152">
        <v>2</v>
      </c>
      <c r="F152">
        <v>1</v>
      </c>
    </row>
    <row r="153" spans="1:6">
      <c r="A153">
        <v>52045</v>
      </c>
      <c r="B153" t="s">
        <v>562</v>
      </c>
      <c r="C153" t="s">
        <v>6462</v>
      </c>
      <c r="D153">
        <v>45</v>
      </c>
      <c r="E153">
        <v>2</v>
      </c>
      <c r="F153">
        <v>1</v>
      </c>
    </row>
    <row r="154" spans="1:6">
      <c r="A154">
        <v>52046</v>
      </c>
      <c r="B154" t="s">
        <v>563</v>
      </c>
      <c r="C154" t="s">
        <v>4699</v>
      </c>
      <c r="D154">
        <v>46</v>
      </c>
      <c r="E154">
        <v>2</v>
      </c>
      <c r="F154">
        <v>1</v>
      </c>
    </row>
    <row r="155" spans="1:6">
      <c r="A155">
        <v>52047</v>
      </c>
      <c r="B155" t="s">
        <v>564</v>
      </c>
      <c r="C155" t="s">
        <v>4700</v>
      </c>
      <c r="D155">
        <v>47</v>
      </c>
      <c r="E155">
        <v>2</v>
      </c>
      <c r="F155">
        <v>1</v>
      </c>
    </row>
    <row r="156" spans="1:6">
      <c r="A156">
        <v>52048</v>
      </c>
      <c r="B156" t="s">
        <v>565</v>
      </c>
      <c r="C156" t="s">
        <v>4701</v>
      </c>
      <c r="D156">
        <v>48</v>
      </c>
      <c r="E156">
        <v>2</v>
      </c>
      <c r="F156">
        <v>1</v>
      </c>
    </row>
    <row r="157" spans="1:6">
      <c r="A157">
        <v>52049</v>
      </c>
      <c r="B157" t="s">
        <v>566</v>
      </c>
      <c r="C157" t="s">
        <v>4702</v>
      </c>
      <c r="D157">
        <v>49</v>
      </c>
      <c r="E157">
        <v>2</v>
      </c>
      <c r="F157">
        <v>1</v>
      </c>
    </row>
    <row r="158" spans="1:6">
      <c r="A158">
        <v>52050</v>
      </c>
      <c r="B158" t="s">
        <v>567</v>
      </c>
      <c r="C158" t="s">
        <v>4703</v>
      </c>
      <c r="D158">
        <v>50</v>
      </c>
      <c r="E158">
        <v>2</v>
      </c>
      <c r="F158">
        <v>1</v>
      </c>
    </row>
    <row r="159" spans="1:6">
      <c r="A159">
        <v>52051</v>
      </c>
      <c r="B159" t="s">
        <v>568</v>
      </c>
      <c r="C159" t="s">
        <v>4704</v>
      </c>
      <c r="D159">
        <v>51</v>
      </c>
      <c r="E159">
        <v>2</v>
      </c>
      <c r="F159">
        <v>1</v>
      </c>
    </row>
    <row r="160" spans="1:6">
      <c r="A160">
        <v>52052</v>
      </c>
      <c r="B160" t="s">
        <v>569</v>
      </c>
      <c r="C160" t="s">
        <v>4705</v>
      </c>
      <c r="D160">
        <v>52</v>
      </c>
      <c r="E160">
        <v>2</v>
      </c>
      <c r="F160">
        <v>1</v>
      </c>
    </row>
    <row r="161" spans="1:6">
      <c r="A161">
        <v>52053</v>
      </c>
      <c r="B161" t="s">
        <v>570</v>
      </c>
      <c r="C161" t="s">
        <v>4706</v>
      </c>
      <c r="D161">
        <v>53</v>
      </c>
      <c r="E161">
        <v>2</v>
      </c>
      <c r="F161">
        <v>1</v>
      </c>
    </row>
    <row r="162" spans="1:6">
      <c r="A162">
        <v>52054</v>
      </c>
      <c r="B162" t="s">
        <v>571</v>
      </c>
      <c r="C162" t="s">
        <v>4707</v>
      </c>
      <c r="D162">
        <v>54</v>
      </c>
      <c r="E162">
        <v>2</v>
      </c>
      <c r="F162">
        <v>1</v>
      </c>
    </row>
    <row r="163" spans="1:6">
      <c r="A163">
        <v>52055</v>
      </c>
      <c r="B163" t="s">
        <v>572</v>
      </c>
      <c r="C163" t="s">
        <v>4708</v>
      </c>
      <c r="D163">
        <v>55</v>
      </c>
      <c r="E163">
        <v>2</v>
      </c>
      <c r="F163">
        <v>1</v>
      </c>
    </row>
    <row r="164" spans="1:6">
      <c r="A164">
        <v>52056</v>
      </c>
      <c r="B164" t="s">
        <v>573</v>
      </c>
      <c r="C164" t="s">
        <v>4709</v>
      </c>
      <c r="D164">
        <v>56</v>
      </c>
      <c r="E164">
        <v>2</v>
      </c>
      <c r="F164">
        <v>1</v>
      </c>
    </row>
    <row r="165" spans="1:6">
      <c r="A165">
        <v>52057</v>
      </c>
      <c r="B165" t="s">
        <v>574</v>
      </c>
      <c r="C165" t="s">
        <v>4710</v>
      </c>
      <c r="D165">
        <v>57</v>
      </c>
      <c r="E165">
        <v>2</v>
      </c>
      <c r="F165">
        <v>1</v>
      </c>
    </row>
    <row r="166" spans="1:6">
      <c r="A166">
        <v>52058</v>
      </c>
      <c r="B166" t="s">
        <v>575</v>
      </c>
      <c r="C166" t="s">
        <v>4711</v>
      </c>
      <c r="D166">
        <v>58</v>
      </c>
      <c r="E166">
        <v>2</v>
      </c>
      <c r="F166">
        <v>1</v>
      </c>
    </row>
    <row r="167" spans="1:6">
      <c r="A167">
        <v>52059</v>
      </c>
      <c r="B167" t="s">
        <v>576</v>
      </c>
      <c r="C167" t="s">
        <v>4712</v>
      </c>
      <c r="D167">
        <v>59</v>
      </c>
      <c r="E167">
        <v>2</v>
      </c>
      <c r="F167">
        <v>1</v>
      </c>
    </row>
    <row r="168" spans="1:6">
      <c r="A168">
        <v>52060</v>
      </c>
      <c r="B168" t="s">
        <v>577</v>
      </c>
      <c r="C168" t="s">
        <v>4713</v>
      </c>
      <c r="D168">
        <v>60</v>
      </c>
      <c r="E168">
        <v>2</v>
      </c>
      <c r="F168">
        <v>1</v>
      </c>
    </row>
    <row r="169" spans="1:6">
      <c r="A169">
        <v>52061</v>
      </c>
      <c r="B169" t="s">
        <v>578</v>
      </c>
      <c r="C169" t="s">
        <v>4714</v>
      </c>
      <c r="D169">
        <v>61</v>
      </c>
      <c r="E169">
        <v>2</v>
      </c>
      <c r="F169">
        <v>1</v>
      </c>
    </row>
    <row r="170" spans="1:6">
      <c r="A170">
        <v>52062</v>
      </c>
      <c r="B170" t="s">
        <v>579</v>
      </c>
      <c r="C170" t="s">
        <v>4715</v>
      </c>
      <c r="D170">
        <v>62</v>
      </c>
      <c r="E170">
        <v>2</v>
      </c>
      <c r="F170">
        <v>1</v>
      </c>
    </row>
    <row r="171" spans="1:6">
      <c r="A171">
        <v>52063</v>
      </c>
      <c r="B171" t="s">
        <v>580</v>
      </c>
      <c r="C171" t="s">
        <v>4716</v>
      </c>
      <c r="D171">
        <v>63</v>
      </c>
      <c r="E171">
        <v>2</v>
      </c>
      <c r="F171">
        <v>1</v>
      </c>
    </row>
    <row r="172" spans="1:6">
      <c r="A172">
        <v>52064</v>
      </c>
      <c r="B172" t="s">
        <v>581</v>
      </c>
      <c r="C172" t="s">
        <v>4717</v>
      </c>
      <c r="D172">
        <v>64</v>
      </c>
      <c r="E172">
        <v>2</v>
      </c>
      <c r="F172">
        <v>1</v>
      </c>
    </row>
    <row r="173" spans="1:6">
      <c r="A173">
        <v>52201</v>
      </c>
      <c r="B173" s="7" t="s">
        <v>147</v>
      </c>
      <c r="C173" t="s">
        <v>4718</v>
      </c>
      <c r="D173" s="8">
        <v>201</v>
      </c>
      <c r="E173">
        <v>2</v>
      </c>
      <c r="F173" s="8">
        <v>1</v>
      </c>
    </row>
    <row r="174" spans="1:6">
      <c r="A174">
        <v>52202</v>
      </c>
      <c r="B174" s="7" t="s">
        <v>152</v>
      </c>
      <c r="C174" t="s">
        <v>4719</v>
      </c>
      <c r="D174" s="8">
        <v>202</v>
      </c>
      <c r="E174">
        <v>2</v>
      </c>
      <c r="F174" s="8">
        <v>1</v>
      </c>
    </row>
    <row r="175" spans="1:6">
      <c r="A175">
        <v>52203</v>
      </c>
      <c r="B175" s="9" t="s">
        <v>156</v>
      </c>
      <c r="C175" t="s">
        <v>4720</v>
      </c>
      <c r="D175" s="8">
        <v>203</v>
      </c>
      <c r="E175">
        <v>2</v>
      </c>
      <c r="F175" s="8">
        <v>1</v>
      </c>
    </row>
    <row r="176" spans="1:6">
      <c r="A176">
        <v>52204</v>
      </c>
      <c r="B176" s="9" t="s">
        <v>161</v>
      </c>
      <c r="C176" t="s">
        <v>4721</v>
      </c>
      <c r="D176" s="8">
        <v>204</v>
      </c>
      <c r="E176">
        <v>2</v>
      </c>
      <c r="F176" s="8">
        <v>1</v>
      </c>
    </row>
    <row r="177" spans="1:6">
      <c r="A177">
        <v>52205</v>
      </c>
      <c r="B177" s="10" t="s">
        <v>166</v>
      </c>
      <c r="C177" t="s">
        <v>4722</v>
      </c>
      <c r="D177" s="8">
        <v>205</v>
      </c>
      <c r="E177">
        <v>2</v>
      </c>
      <c r="F177" s="8">
        <v>1</v>
      </c>
    </row>
    <row r="178" spans="1:6">
      <c r="A178">
        <v>52206</v>
      </c>
      <c r="B178" s="10" t="s">
        <v>171</v>
      </c>
      <c r="C178" t="s">
        <v>4723</v>
      </c>
      <c r="D178" s="8">
        <v>206</v>
      </c>
      <c r="E178">
        <v>2</v>
      </c>
      <c r="F178" s="8">
        <v>1</v>
      </c>
    </row>
    <row r="179" spans="1:6">
      <c r="A179">
        <v>52207</v>
      </c>
      <c r="B179" s="7" t="s">
        <v>176</v>
      </c>
      <c r="C179" t="s">
        <v>4724</v>
      </c>
      <c r="D179" s="8">
        <v>207</v>
      </c>
      <c r="E179">
        <v>2</v>
      </c>
      <c r="F179" s="8">
        <v>1</v>
      </c>
    </row>
    <row r="180" spans="1:6">
      <c r="A180">
        <v>52208</v>
      </c>
      <c r="B180" s="7" t="s">
        <v>181</v>
      </c>
      <c r="C180" t="s">
        <v>4725</v>
      </c>
      <c r="D180" s="8">
        <v>208</v>
      </c>
      <c r="E180">
        <v>2</v>
      </c>
      <c r="F180" s="8">
        <v>1</v>
      </c>
    </row>
    <row r="181" spans="1:6">
      <c r="A181">
        <v>52209</v>
      </c>
      <c r="B181" s="9" t="s">
        <v>148</v>
      </c>
      <c r="C181" t="s">
        <v>4726</v>
      </c>
      <c r="D181" s="8">
        <v>209</v>
      </c>
      <c r="E181">
        <v>2</v>
      </c>
      <c r="F181" s="8">
        <v>1</v>
      </c>
    </row>
    <row r="182" spans="1:6">
      <c r="A182">
        <v>52210</v>
      </c>
      <c r="B182" s="9" t="s">
        <v>153</v>
      </c>
      <c r="C182" t="s">
        <v>4727</v>
      </c>
      <c r="D182" s="8">
        <v>210</v>
      </c>
      <c r="E182">
        <v>2</v>
      </c>
      <c r="F182" s="8">
        <v>1</v>
      </c>
    </row>
    <row r="183" spans="1:6">
      <c r="A183">
        <v>52211</v>
      </c>
      <c r="B183" s="10" t="s">
        <v>157</v>
      </c>
      <c r="C183" t="s">
        <v>4728</v>
      </c>
      <c r="D183" s="8">
        <v>211</v>
      </c>
      <c r="E183">
        <v>2</v>
      </c>
      <c r="F183" s="8">
        <v>1</v>
      </c>
    </row>
    <row r="184" spans="1:6">
      <c r="A184">
        <v>52212</v>
      </c>
      <c r="B184" s="10" t="s">
        <v>162</v>
      </c>
      <c r="C184" t="s">
        <v>4729</v>
      </c>
      <c r="D184" s="8">
        <v>212</v>
      </c>
      <c r="E184">
        <v>2</v>
      </c>
      <c r="F184" s="8">
        <v>1</v>
      </c>
    </row>
    <row r="185" spans="1:6">
      <c r="A185">
        <v>52213</v>
      </c>
      <c r="B185" s="7" t="s">
        <v>167</v>
      </c>
      <c r="C185" t="s">
        <v>4730</v>
      </c>
      <c r="D185" s="8">
        <v>213</v>
      </c>
      <c r="E185">
        <v>2</v>
      </c>
      <c r="F185" s="8">
        <v>1</v>
      </c>
    </row>
    <row r="186" spans="1:6">
      <c r="A186">
        <v>52214</v>
      </c>
      <c r="B186" s="7" t="s">
        <v>172</v>
      </c>
      <c r="C186" t="s">
        <v>4731</v>
      </c>
      <c r="D186" s="8">
        <v>214</v>
      </c>
      <c r="E186">
        <v>2</v>
      </c>
      <c r="F186" s="8">
        <v>1</v>
      </c>
    </row>
    <row r="187" spans="1:6">
      <c r="A187">
        <v>52215</v>
      </c>
      <c r="B187" s="9" t="s">
        <v>177</v>
      </c>
      <c r="C187" t="s">
        <v>4732</v>
      </c>
      <c r="D187" s="8">
        <v>215</v>
      </c>
      <c r="E187">
        <v>2</v>
      </c>
      <c r="F187" s="8">
        <v>1</v>
      </c>
    </row>
    <row r="188" spans="1:6">
      <c r="A188">
        <v>52216</v>
      </c>
      <c r="B188" s="9" t="s">
        <v>182</v>
      </c>
      <c r="C188" t="s">
        <v>4733</v>
      </c>
      <c r="D188" s="8">
        <v>216</v>
      </c>
      <c r="E188">
        <v>2</v>
      </c>
      <c r="F188" s="8">
        <v>1</v>
      </c>
    </row>
    <row r="189" spans="1:6">
      <c r="A189">
        <v>52217</v>
      </c>
      <c r="B189" s="10" t="s">
        <v>149</v>
      </c>
      <c r="C189" t="s">
        <v>4734</v>
      </c>
      <c r="D189" s="8">
        <v>217</v>
      </c>
      <c r="E189">
        <v>2</v>
      </c>
      <c r="F189" s="8">
        <v>1</v>
      </c>
    </row>
    <row r="190" spans="1:6">
      <c r="A190">
        <v>52218</v>
      </c>
      <c r="B190" s="10" t="s">
        <v>4547</v>
      </c>
      <c r="C190" t="s">
        <v>4735</v>
      </c>
      <c r="D190" s="8">
        <v>218</v>
      </c>
      <c r="E190">
        <v>2</v>
      </c>
      <c r="F190" s="8">
        <v>1</v>
      </c>
    </row>
    <row r="191" spans="1:6">
      <c r="A191">
        <v>52219</v>
      </c>
      <c r="B191" s="7" t="s">
        <v>158</v>
      </c>
      <c r="C191" t="s">
        <v>4736</v>
      </c>
      <c r="D191" s="8">
        <v>219</v>
      </c>
      <c r="E191">
        <v>2</v>
      </c>
      <c r="F191" s="8">
        <v>1</v>
      </c>
    </row>
    <row r="192" spans="1:6">
      <c r="A192">
        <v>52220</v>
      </c>
      <c r="B192" s="7" t="s">
        <v>163</v>
      </c>
      <c r="C192" t="s">
        <v>4737</v>
      </c>
      <c r="D192" s="8">
        <v>220</v>
      </c>
      <c r="E192">
        <v>2</v>
      </c>
      <c r="F192" s="8">
        <v>1</v>
      </c>
    </row>
    <row r="193" spans="1:6">
      <c r="A193">
        <v>52221</v>
      </c>
      <c r="B193" s="9" t="s">
        <v>168</v>
      </c>
      <c r="C193" t="s">
        <v>4738</v>
      </c>
      <c r="D193" s="8">
        <v>221</v>
      </c>
      <c r="E193">
        <v>2</v>
      </c>
      <c r="F193" s="8">
        <v>1</v>
      </c>
    </row>
    <row r="194" spans="1:6">
      <c r="A194">
        <v>52222</v>
      </c>
      <c r="B194" s="9" t="s">
        <v>173</v>
      </c>
      <c r="C194" t="s">
        <v>4739</v>
      </c>
      <c r="D194" s="8">
        <v>222</v>
      </c>
      <c r="E194">
        <v>2</v>
      </c>
      <c r="F194" s="8">
        <v>1</v>
      </c>
    </row>
    <row r="195" spans="1:6">
      <c r="A195">
        <v>52223</v>
      </c>
      <c r="B195" s="10" t="s">
        <v>178</v>
      </c>
      <c r="C195" t="s">
        <v>4740</v>
      </c>
      <c r="D195" s="8">
        <v>223</v>
      </c>
      <c r="E195">
        <v>2</v>
      </c>
      <c r="F195" s="8">
        <v>1</v>
      </c>
    </row>
    <row r="196" spans="1:6">
      <c r="A196">
        <v>52224</v>
      </c>
      <c r="B196" s="10" t="s">
        <v>150</v>
      </c>
      <c r="C196" t="s">
        <v>4741</v>
      </c>
      <c r="D196" s="8">
        <v>224</v>
      </c>
      <c r="E196">
        <v>2</v>
      </c>
      <c r="F196" s="8">
        <v>1</v>
      </c>
    </row>
    <row r="197" spans="1:6">
      <c r="A197">
        <v>52225</v>
      </c>
      <c r="B197" s="7" t="s">
        <v>154</v>
      </c>
      <c r="C197" t="s">
        <v>4742</v>
      </c>
      <c r="D197" s="8">
        <v>225</v>
      </c>
      <c r="E197">
        <v>2</v>
      </c>
      <c r="F197" s="8">
        <v>1</v>
      </c>
    </row>
    <row r="198" spans="1:6">
      <c r="A198">
        <v>52226</v>
      </c>
      <c r="B198" s="7" t="s">
        <v>159</v>
      </c>
      <c r="C198" t="s">
        <v>4743</v>
      </c>
      <c r="D198" s="8">
        <v>226</v>
      </c>
      <c r="E198">
        <v>2</v>
      </c>
      <c r="F198" s="8">
        <v>1</v>
      </c>
    </row>
    <row r="199" spans="1:6">
      <c r="A199">
        <v>52227</v>
      </c>
      <c r="B199" s="9" t="s">
        <v>164</v>
      </c>
      <c r="C199" t="s">
        <v>4744</v>
      </c>
      <c r="D199" s="8">
        <v>227</v>
      </c>
      <c r="E199">
        <v>2</v>
      </c>
      <c r="F199" s="8">
        <v>1</v>
      </c>
    </row>
    <row r="200" spans="1:6">
      <c r="A200">
        <v>52228</v>
      </c>
      <c r="B200" s="9" t="s">
        <v>169</v>
      </c>
      <c r="C200" t="s">
        <v>4745</v>
      </c>
      <c r="D200" s="8">
        <v>228</v>
      </c>
      <c r="E200">
        <v>2</v>
      </c>
      <c r="F200" s="8">
        <v>1</v>
      </c>
    </row>
    <row r="201" spans="1:6">
      <c r="A201">
        <v>52229</v>
      </c>
      <c r="B201" s="10" t="s">
        <v>174</v>
      </c>
      <c r="C201" t="s">
        <v>4746</v>
      </c>
      <c r="D201" s="8">
        <v>229</v>
      </c>
      <c r="E201">
        <v>2</v>
      </c>
      <c r="F201" s="8">
        <v>1</v>
      </c>
    </row>
    <row r="202" spans="1:6">
      <c r="A202">
        <v>52230</v>
      </c>
      <c r="B202" s="10" t="s">
        <v>179</v>
      </c>
      <c r="C202" t="s">
        <v>4747</v>
      </c>
      <c r="D202" s="8">
        <v>230</v>
      </c>
      <c r="E202">
        <v>2</v>
      </c>
      <c r="F202" s="8">
        <v>1</v>
      </c>
    </row>
    <row r="203" spans="1:6">
      <c r="A203">
        <v>52231</v>
      </c>
      <c r="B203" t="s">
        <v>582</v>
      </c>
      <c r="C203" t="s">
        <v>4748</v>
      </c>
      <c r="D203" s="8">
        <v>231</v>
      </c>
      <c r="E203">
        <v>2</v>
      </c>
      <c r="F203" s="8">
        <v>1</v>
      </c>
    </row>
    <row r="204" spans="1:6">
      <c r="A204">
        <v>52232</v>
      </c>
      <c r="B204" t="s">
        <v>583</v>
      </c>
      <c r="C204" t="s">
        <v>4749</v>
      </c>
      <c r="D204" s="8">
        <v>232</v>
      </c>
      <c r="E204">
        <v>2</v>
      </c>
      <c r="F204" s="8">
        <v>1</v>
      </c>
    </row>
    <row r="205" spans="1:6">
      <c r="A205">
        <v>52233</v>
      </c>
      <c r="B205" t="s">
        <v>584</v>
      </c>
      <c r="C205" t="s">
        <v>4750</v>
      </c>
      <c r="D205" s="8">
        <v>233</v>
      </c>
      <c r="E205">
        <v>2</v>
      </c>
      <c r="F205" s="8">
        <v>1</v>
      </c>
    </row>
    <row r="206" spans="1:6">
      <c r="A206">
        <v>52234</v>
      </c>
      <c r="B206" t="s">
        <v>585</v>
      </c>
      <c r="C206" t="s">
        <v>4751</v>
      </c>
      <c r="D206" s="8">
        <v>234</v>
      </c>
      <c r="E206">
        <v>2</v>
      </c>
      <c r="F206" s="8">
        <v>1</v>
      </c>
    </row>
    <row r="207" spans="1:6">
      <c r="A207">
        <v>52235</v>
      </c>
      <c r="B207" t="s">
        <v>586</v>
      </c>
      <c r="C207" t="s">
        <v>4752</v>
      </c>
      <c r="D207" s="8">
        <v>235</v>
      </c>
      <c r="E207">
        <v>2</v>
      </c>
      <c r="F207" s="8">
        <v>1</v>
      </c>
    </row>
    <row r="208" spans="1:6">
      <c r="A208">
        <v>52236</v>
      </c>
      <c r="B208" t="s">
        <v>587</v>
      </c>
      <c r="C208" t="s">
        <v>4753</v>
      </c>
      <c r="D208" s="8">
        <v>236</v>
      </c>
      <c r="E208">
        <v>2</v>
      </c>
      <c r="F208" s="8">
        <v>1</v>
      </c>
    </row>
    <row r="209" spans="1:6">
      <c r="A209">
        <v>52237</v>
      </c>
      <c r="B209" t="s">
        <v>588</v>
      </c>
      <c r="C209" t="s">
        <v>4754</v>
      </c>
      <c r="D209" s="8">
        <v>237</v>
      </c>
      <c r="E209">
        <v>2</v>
      </c>
      <c r="F209" s="8">
        <v>1</v>
      </c>
    </row>
    <row r="210" spans="1:6">
      <c r="A210">
        <v>52238</v>
      </c>
      <c r="B210" t="s">
        <v>589</v>
      </c>
      <c r="C210" t="s">
        <v>4755</v>
      </c>
      <c r="D210" s="8">
        <v>238</v>
      </c>
      <c r="E210">
        <v>2</v>
      </c>
      <c r="F210" s="8">
        <v>1</v>
      </c>
    </row>
    <row r="211" spans="1:6">
      <c r="A211">
        <v>52239</v>
      </c>
      <c r="B211" t="s">
        <v>590</v>
      </c>
      <c r="C211" t="s">
        <v>4756</v>
      </c>
      <c r="D211" s="8">
        <v>239</v>
      </c>
      <c r="E211">
        <v>2</v>
      </c>
      <c r="F211" s="8">
        <v>1</v>
      </c>
    </row>
    <row r="212" spans="1:6">
      <c r="A212">
        <v>52240</v>
      </c>
      <c r="B212" t="s">
        <v>591</v>
      </c>
      <c r="C212" t="s">
        <v>4757</v>
      </c>
      <c r="D212" s="8">
        <v>240</v>
      </c>
      <c r="E212">
        <v>2</v>
      </c>
      <c r="F212" s="8">
        <v>1</v>
      </c>
    </row>
    <row r="213" spans="1:6">
      <c r="A213">
        <v>52241</v>
      </c>
      <c r="B213" t="s">
        <v>592</v>
      </c>
      <c r="C213" t="s">
        <v>4758</v>
      </c>
      <c r="D213" s="8">
        <v>241</v>
      </c>
      <c r="E213">
        <v>2</v>
      </c>
      <c r="F213" s="8">
        <v>1</v>
      </c>
    </row>
    <row r="214" spans="1:6">
      <c r="A214">
        <v>52242</v>
      </c>
      <c r="B214" t="s">
        <v>593</v>
      </c>
      <c r="C214" t="s">
        <v>4759</v>
      </c>
      <c r="D214" s="8">
        <v>242</v>
      </c>
      <c r="E214">
        <v>2</v>
      </c>
      <c r="F214" s="8">
        <v>1</v>
      </c>
    </row>
    <row r="215" spans="1:6">
      <c r="A215">
        <v>53001</v>
      </c>
      <c r="B215" t="s">
        <v>594</v>
      </c>
      <c r="C215" t="s">
        <v>4760</v>
      </c>
      <c r="D215">
        <v>1</v>
      </c>
      <c r="E215">
        <v>3</v>
      </c>
      <c r="F215">
        <v>1</v>
      </c>
    </row>
    <row r="216" spans="1:6">
      <c r="A216">
        <v>53002</v>
      </c>
      <c r="B216" t="s">
        <v>595</v>
      </c>
      <c r="C216" t="s">
        <v>6325</v>
      </c>
      <c r="D216">
        <v>2</v>
      </c>
      <c r="E216">
        <v>3</v>
      </c>
      <c r="F216">
        <v>1</v>
      </c>
    </row>
    <row r="217" spans="1:6">
      <c r="A217">
        <v>53003</v>
      </c>
      <c r="B217" t="s">
        <v>596</v>
      </c>
      <c r="C217" t="s">
        <v>4761</v>
      </c>
      <c r="D217">
        <v>3</v>
      </c>
      <c r="E217">
        <v>3</v>
      </c>
      <c r="F217">
        <v>1</v>
      </c>
    </row>
    <row r="218" spans="1:6">
      <c r="A218">
        <v>53004</v>
      </c>
      <c r="B218" t="s">
        <v>597</v>
      </c>
      <c r="C218" t="s">
        <v>4762</v>
      </c>
      <c r="D218">
        <v>4</v>
      </c>
      <c r="E218">
        <v>3</v>
      </c>
      <c r="F218">
        <v>1</v>
      </c>
    </row>
    <row r="219" spans="1:6">
      <c r="A219">
        <v>53005</v>
      </c>
      <c r="B219" t="s">
        <v>598</v>
      </c>
      <c r="C219" t="s">
        <v>4763</v>
      </c>
      <c r="D219">
        <v>5</v>
      </c>
      <c r="E219">
        <v>3</v>
      </c>
      <c r="F219">
        <v>1</v>
      </c>
    </row>
    <row r="220" spans="1:6">
      <c r="A220">
        <v>53006</v>
      </c>
      <c r="B220" t="s">
        <v>599</v>
      </c>
      <c r="C220" t="s">
        <v>4764</v>
      </c>
      <c r="D220">
        <v>6</v>
      </c>
      <c r="E220">
        <v>3</v>
      </c>
      <c r="F220">
        <v>1</v>
      </c>
    </row>
    <row r="221" spans="1:6">
      <c r="A221">
        <v>53007</v>
      </c>
      <c r="B221" t="s">
        <v>600</v>
      </c>
      <c r="C221" t="s">
        <v>4765</v>
      </c>
      <c r="D221">
        <v>7</v>
      </c>
      <c r="E221">
        <v>3</v>
      </c>
      <c r="F221">
        <v>1</v>
      </c>
    </row>
    <row r="222" spans="1:6">
      <c r="A222">
        <v>53008</v>
      </c>
      <c r="B222" t="s">
        <v>601</v>
      </c>
      <c r="C222" t="s">
        <v>4766</v>
      </c>
      <c r="D222">
        <v>8</v>
      </c>
      <c r="E222">
        <v>3</v>
      </c>
      <c r="F222">
        <v>1</v>
      </c>
    </row>
    <row r="223" spans="1:6">
      <c r="A223">
        <v>53009</v>
      </c>
      <c r="B223" t="s">
        <v>602</v>
      </c>
      <c r="C223" t="s">
        <v>4767</v>
      </c>
      <c r="D223">
        <v>9</v>
      </c>
      <c r="E223">
        <v>3</v>
      </c>
      <c r="F223">
        <v>1</v>
      </c>
    </row>
    <row r="224" spans="1:6">
      <c r="A224">
        <v>53010</v>
      </c>
      <c r="B224" t="s">
        <v>603</v>
      </c>
      <c r="C224" t="s">
        <v>4768</v>
      </c>
      <c r="D224">
        <v>10</v>
      </c>
      <c r="E224">
        <v>3</v>
      </c>
      <c r="F224">
        <v>1</v>
      </c>
    </row>
    <row r="225" spans="1:6">
      <c r="A225">
        <v>53011</v>
      </c>
      <c r="B225" t="s">
        <v>604</v>
      </c>
      <c r="C225" t="s">
        <v>4769</v>
      </c>
      <c r="D225">
        <v>11</v>
      </c>
      <c r="E225">
        <v>3</v>
      </c>
      <c r="F225">
        <v>1</v>
      </c>
    </row>
    <row r="226" spans="1:6">
      <c r="A226">
        <v>53012</v>
      </c>
      <c r="B226" t="s">
        <v>605</v>
      </c>
      <c r="C226" t="s">
        <v>4770</v>
      </c>
      <c r="D226">
        <v>12</v>
      </c>
      <c r="E226">
        <v>3</v>
      </c>
      <c r="F226">
        <v>1</v>
      </c>
    </row>
    <row r="227" spans="1:6">
      <c r="A227">
        <v>53013</v>
      </c>
      <c r="B227" t="s">
        <v>606</v>
      </c>
      <c r="C227" t="s">
        <v>4771</v>
      </c>
      <c r="D227">
        <v>13</v>
      </c>
      <c r="E227">
        <v>3</v>
      </c>
      <c r="F227">
        <v>1</v>
      </c>
    </row>
    <row r="228" spans="1:6">
      <c r="A228">
        <v>53014</v>
      </c>
      <c r="B228" t="s">
        <v>607</v>
      </c>
      <c r="C228" t="s">
        <v>4772</v>
      </c>
      <c r="D228">
        <v>14</v>
      </c>
      <c r="E228">
        <v>3</v>
      </c>
      <c r="F228">
        <v>1</v>
      </c>
    </row>
    <row r="229" spans="1:6">
      <c r="A229">
        <v>53015</v>
      </c>
      <c r="B229" t="s">
        <v>608</v>
      </c>
      <c r="C229" t="s">
        <v>4773</v>
      </c>
      <c r="D229">
        <v>15</v>
      </c>
      <c r="E229">
        <v>3</v>
      </c>
      <c r="F229">
        <v>1</v>
      </c>
    </row>
    <row r="230" spans="1:6">
      <c r="A230">
        <v>53016</v>
      </c>
      <c r="B230" t="s">
        <v>609</v>
      </c>
      <c r="C230" t="s">
        <v>4774</v>
      </c>
      <c r="D230">
        <v>16</v>
      </c>
      <c r="E230">
        <v>3</v>
      </c>
      <c r="F230">
        <v>1</v>
      </c>
    </row>
    <row r="231" spans="1:6">
      <c r="A231">
        <v>53017</v>
      </c>
      <c r="B231" t="s">
        <v>610</v>
      </c>
      <c r="C231" t="s">
        <v>4775</v>
      </c>
      <c r="D231">
        <v>17</v>
      </c>
      <c r="E231">
        <v>3</v>
      </c>
      <c r="F231">
        <v>1</v>
      </c>
    </row>
    <row r="232" spans="1:6">
      <c r="A232">
        <v>53018</v>
      </c>
      <c r="B232" t="s">
        <v>611</v>
      </c>
      <c r="C232" t="s">
        <v>4776</v>
      </c>
      <c r="D232">
        <v>18</v>
      </c>
      <c r="E232">
        <v>3</v>
      </c>
      <c r="F232">
        <v>1</v>
      </c>
    </row>
    <row r="233" spans="1:6">
      <c r="A233">
        <v>53019</v>
      </c>
      <c r="B233" t="s">
        <v>612</v>
      </c>
      <c r="C233" t="s">
        <v>4777</v>
      </c>
      <c r="D233">
        <v>19</v>
      </c>
      <c r="E233">
        <v>3</v>
      </c>
      <c r="F233">
        <v>1</v>
      </c>
    </row>
    <row r="234" spans="1:6">
      <c r="A234">
        <v>53020</v>
      </c>
      <c r="B234" t="s">
        <v>613</v>
      </c>
      <c r="C234" t="s">
        <v>4778</v>
      </c>
      <c r="D234">
        <v>20</v>
      </c>
      <c r="E234">
        <v>3</v>
      </c>
      <c r="F234">
        <v>1</v>
      </c>
    </row>
    <row r="235" spans="1:6">
      <c r="A235">
        <v>53021</v>
      </c>
      <c r="B235" t="s">
        <v>614</v>
      </c>
      <c r="C235" t="s">
        <v>4779</v>
      </c>
      <c r="D235">
        <v>21</v>
      </c>
      <c r="E235">
        <v>3</v>
      </c>
      <c r="F235">
        <v>1</v>
      </c>
    </row>
    <row r="236" spans="1:6">
      <c r="A236">
        <v>53022</v>
      </c>
      <c r="B236" t="s">
        <v>1415</v>
      </c>
      <c r="C236" t="s">
        <v>4780</v>
      </c>
      <c r="D236">
        <v>22</v>
      </c>
      <c r="E236">
        <v>3</v>
      </c>
      <c r="F236">
        <v>1</v>
      </c>
    </row>
    <row r="237" spans="1:6">
      <c r="A237">
        <v>53023</v>
      </c>
      <c r="B237" t="s">
        <v>615</v>
      </c>
      <c r="C237" t="s">
        <v>4781</v>
      </c>
      <c r="D237">
        <v>23</v>
      </c>
      <c r="E237">
        <v>3</v>
      </c>
      <c r="F237">
        <v>1</v>
      </c>
    </row>
    <row r="238" spans="1:6">
      <c r="A238">
        <v>53024</v>
      </c>
      <c r="B238" t="s">
        <v>616</v>
      </c>
      <c r="C238" t="s">
        <v>4782</v>
      </c>
      <c r="D238">
        <v>24</v>
      </c>
      <c r="E238">
        <v>3</v>
      </c>
      <c r="F238">
        <v>1</v>
      </c>
    </row>
    <row r="239" spans="1:6">
      <c r="A239">
        <v>53025</v>
      </c>
      <c r="B239" t="s">
        <v>617</v>
      </c>
      <c r="C239" t="s">
        <v>4783</v>
      </c>
      <c r="D239">
        <v>25</v>
      </c>
      <c r="E239">
        <v>3</v>
      </c>
      <c r="F239">
        <v>1</v>
      </c>
    </row>
    <row r="240" spans="1:6">
      <c r="A240">
        <v>53026</v>
      </c>
      <c r="B240" t="s">
        <v>618</v>
      </c>
      <c r="C240" t="s">
        <v>4784</v>
      </c>
      <c r="D240">
        <v>26</v>
      </c>
      <c r="E240">
        <v>3</v>
      </c>
      <c r="F240">
        <v>1</v>
      </c>
    </row>
    <row r="241" spans="1:6">
      <c r="A241">
        <v>53027</v>
      </c>
      <c r="B241" t="s">
        <v>619</v>
      </c>
      <c r="C241" t="s">
        <v>4785</v>
      </c>
      <c r="D241">
        <v>27</v>
      </c>
      <c r="E241">
        <v>3</v>
      </c>
      <c r="F241">
        <v>1</v>
      </c>
    </row>
    <row r="242" spans="1:6">
      <c r="A242">
        <v>53028</v>
      </c>
      <c r="B242" t="s">
        <v>620</v>
      </c>
      <c r="C242" t="s">
        <v>4786</v>
      </c>
      <c r="D242">
        <v>28</v>
      </c>
      <c r="E242">
        <v>3</v>
      </c>
      <c r="F242">
        <v>1</v>
      </c>
    </row>
    <row r="243" spans="1:6">
      <c r="A243">
        <v>53029</v>
      </c>
      <c r="B243" t="s">
        <v>621</v>
      </c>
      <c r="C243" t="s">
        <v>4787</v>
      </c>
      <c r="D243">
        <v>29</v>
      </c>
      <c r="E243">
        <v>3</v>
      </c>
      <c r="F243">
        <v>1</v>
      </c>
    </row>
    <row r="244" spans="1:6">
      <c r="A244">
        <v>53030</v>
      </c>
      <c r="B244" t="s">
        <v>622</v>
      </c>
      <c r="C244" t="s">
        <v>4788</v>
      </c>
      <c r="D244">
        <v>30</v>
      </c>
      <c r="E244">
        <v>3</v>
      </c>
      <c r="F244">
        <v>1</v>
      </c>
    </row>
    <row r="245" spans="1:6">
      <c r="A245">
        <v>53031</v>
      </c>
      <c r="B245" t="s">
        <v>623</v>
      </c>
      <c r="C245" t="s">
        <v>4789</v>
      </c>
      <c r="D245">
        <v>31</v>
      </c>
      <c r="E245">
        <v>3</v>
      </c>
      <c r="F245">
        <v>1</v>
      </c>
    </row>
    <row r="246" spans="1:6">
      <c r="A246">
        <v>53032</v>
      </c>
      <c r="B246" t="s">
        <v>624</v>
      </c>
      <c r="C246" t="s">
        <v>4790</v>
      </c>
      <c r="D246">
        <v>32</v>
      </c>
      <c r="E246">
        <v>3</v>
      </c>
      <c r="F246">
        <v>1</v>
      </c>
    </row>
    <row r="247" spans="1:6">
      <c r="A247">
        <v>53033</v>
      </c>
      <c r="B247" t="s">
        <v>625</v>
      </c>
      <c r="C247" t="s">
        <v>4791</v>
      </c>
      <c r="D247">
        <v>33</v>
      </c>
      <c r="E247">
        <v>3</v>
      </c>
      <c r="F247">
        <v>1</v>
      </c>
    </row>
    <row r="248" spans="1:6">
      <c r="A248">
        <v>53034</v>
      </c>
      <c r="B248" t="s">
        <v>626</v>
      </c>
      <c r="C248" t="s">
        <v>4792</v>
      </c>
      <c r="D248">
        <v>34</v>
      </c>
      <c r="E248">
        <v>3</v>
      </c>
      <c r="F248">
        <v>1</v>
      </c>
    </row>
    <row r="249" spans="1:6">
      <c r="A249">
        <v>53035</v>
      </c>
      <c r="B249" t="s">
        <v>627</v>
      </c>
      <c r="C249" t="s">
        <v>4793</v>
      </c>
      <c r="D249">
        <v>35</v>
      </c>
      <c r="E249">
        <v>3</v>
      </c>
      <c r="F249">
        <v>1</v>
      </c>
    </row>
    <row r="250" spans="1:6">
      <c r="A250">
        <v>53036</v>
      </c>
      <c r="B250" t="s">
        <v>628</v>
      </c>
      <c r="C250" t="s">
        <v>4794</v>
      </c>
      <c r="D250">
        <v>36</v>
      </c>
      <c r="E250">
        <v>3</v>
      </c>
      <c r="F250">
        <v>1</v>
      </c>
    </row>
    <row r="251" spans="1:6">
      <c r="A251">
        <v>53037</v>
      </c>
      <c r="B251" t="s">
        <v>629</v>
      </c>
      <c r="C251" t="s">
        <v>4795</v>
      </c>
      <c r="D251">
        <v>37</v>
      </c>
      <c r="E251">
        <v>3</v>
      </c>
      <c r="F251">
        <v>1</v>
      </c>
    </row>
    <row r="252" spans="1:6">
      <c r="A252">
        <v>53038</v>
      </c>
      <c r="B252" t="s">
        <v>630</v>
      </c>
      <c r="C252" t="s">
        <v>4796</v>
      </c>
      <c r="D252">
        <v>38</v>
      </c>
      <c r="E252">
        <v>3</v>
      </c>
      <c r="F252">
        <v>1</v>
      </c>
    </row>
    <row r="253" spans="1:6">
      <c r="A253">
        <v>53039</v>
      </c>
      <c r="B253" t="s">
        <v>631</v>
      </c>
      <c r="C253" t="s">
        <v>4797</v>
      </c>
      <c r="D253">
        <v>39</v>
      </c>
      <c r="E253">
        <v>3</v>
      </c>
      <c r="F253">
        <v>1</v>
      </c>
    </row>
    <row r="254" spans="1:6">
      <c r="A254">
        <v>53040</v>
      </c>
      <c r="B254" t="s">
        <v>632</v>
      </c>
      <c r="C254" t="s">
        <v>4798</v>
      </c>
      <c r="D254">
        <v>40</v>
      </c>
      <c r="E254">
        <v>3</v>
      </c>
      <c r="F254">
        <v>1</v>
      </c>
    </row>
    <row r="255" spans="1:6">
      <c r="A255">
        <v>53041</v>
      </c>
      <c r="B255" t="s">
        <v>633</v>
      </c>
      <c r="C255" t="s">
        <v>4799</v>
      </c>
      <c r="D255">
        <v>41</v>
      </c>
      <c r="E255">
        <v>3</v>
      </c>
      <c r="F255">
        <v>1</v>
      </c>
    </row>
    <row r="256" spans="1:6">
      <c r="A256">
        <v>53042</v>
      </c>
      <c r="B256" t="s">
        <v>634</v>
      </c>
      <c r="C256" t="s">
        <v>4800</v>
      </c>
      <c r="D256">
        <v>42</v>
      </c>
      <c r="E256">
        <v>3</v>
      </c>
      <c r="F256">
        <v>1</v>
      </c>
    </row>
    <row r="257" spans="1:6">
      <c r="A257">
        <v>53043</v>
      </c>
      <c r="B257" t="s">
        <v>635</v>
      </c>
      <c r="C257" t="s">
        <v>4801</v>
      </c>
      <c r="D257">
        <v>43</v>
      </c>
      <c r="E257">
        <v>3</v>
      </c>
      <c r="F257">
        <v>1</v>
      </c>
    </row>
    <row r="258" spans="1:6">
      <c r="A258">
        <v>53044</v>
      </c>
      <c r="B258" t="s">
        <v>636</v>
      </c>
      <c r="C258" t="s">
        <v>4802</v>
      </c>
      <c r="D258">
        <v>44</v>
      </c>
      <c r="E258">
        <v>3</v>
      </c>
      <c r="F258">
        <v>1</v>
      </c>
    </row>
    <row r="259" spans="1:6">
      <c r="A259">
        <v>53045</v>
      </c>
      <c r="B259" t="s">
        <v>637</v>
      </c>
      <c r="C259" t="s">
        <v>6463</v>
      </c>
      <c r="D259">
        <v>45</v>
      </c>
      <c r="E259">
        <v>3</v>
      </c>
      <c r="F259">
        <v>1</v>
      </c>
    </row>
    <row r="260" spans="1:6">
      <c r="A260">
        <v>53046</v>
      </c>
      <c r="B260" t="s">
        <v>638</v>
      </c>
      <c r="C260" t="s">
        <v>4803</v>
      </c>
      <c r="D260">
        <v>46</v>
      </c>
      <c r="E260">
        <v>3</v>
      </c>
      <c r="F260">
        <v>1</v>
      </c>
    </row>
    <row r="261" spans="1:6">
      <c r="A261">
        <v>53047</v>
      </c>
      <c r="B261" t="s">
        <v>639</v>
      </c>
      <c r="C261" t="s">
        <v>4804</v>
      </c>
      <c r="D261">
        <v>47</v>
      </c>
      <c r="E261">
        <v>3</v>
      </c>
      <c r="F261">
        <v>1</v>
      </c>
    </row>
    <row r="262" spans="1:6">
      <c r="A262">
        <v>53048</v>
      </c>
      <c r="B262" t="s">
        <v>640</v>
      </c>
      <c r="C262" t="s">
        <v>4805</v>
      </c>
      <c r="D262">
        <v>48</v>
      </c>
      <c r="E262">
        <v>3</v>
      </c>
      <c r="F262">
        <v>1</v>
      </c>
    </row>
    <row r="263" spans="1:6">
      <c r="A263">
        <v>53049</v>
      </c>
      <c r="B263" t="s">
        <v>641</v>
      </c>
      <c r="C263" t="s">
        <v>4806</v>
      </c>
      <c r="D263">
        <v>49</v>
      </c>
      <c r="E263">
        <v>3</v>
      </c>
      <c r="F263">
        <v>1</v>
      </c>
    </row>
    <row r="264" spans="1:6">
      <c r="A264">
        <v>53050</v>
      </c>
      <c r="B264" t="s">
        <v>642</v>
      </c>
      <c r="C264" t="s">
        <v>4807</v>
      </c>
      <c r="D264">
        <v>50</v>
      </c>
      <c r="E264">
        <v>3</v>
      </c>
      <c r="F264">
        <v>1</v>
      </c>
    </row>
    <row r="265" spans="1:6">
      <c r="A265">
        <v>53051</v>
      </c>
      <c r="B265" t="s">
        <v>643</v>
      </c>
      <c r="C265" t="s">
        <v>4808</v>
      </c>
      <c r="D265">
        <v>51</v>
      </c>
      <c r="E265">
        <v>3</v>
      </c>
      <c r="F265">
        <v>1</v>
      </c>
    </row>
    <row r="266" spans="1:6">
      <c r="A266">
        <v>53052</v>
      </c>
      <c r="B266" t="s">
        <v>644</v>
      </c>
      <c r="C266" t="s">
        <v>4809</v>
      </c>
      <c r="D266">
        <v>52</v>
      </c>
      <c r="E266">
        <v>3</v>
      </c>
      <c r="F266">
        <v>1</v>
      </c>
    </row>
    <row r="267" spans="1:6">
      <c r="A267">
        <v>53053</v>
      </c>
      <c r="B267" t="s">
        <v>645</v>
      </c>
      <c r="C267" t="s">
        <v>4810</v>
      </c>
      <c r="D267">
        <v>53</v>
      </c>
      <c r="E267">
        <v>3</v>
      </c>
      <c r="F267">
        <v>1</v>
      </c>
    </row>
    <row r="268" spans="1:6">
      <c r="A268">
        <v>53054</v>
      </c>
      <c r="B268" t="s">
        <v>646</v>
      </c>
      <c r="C268" t="s">
        <v>4811</v>
      </c>
      <c r="D268">
        <v>54</v>
      </c>
      <c r="E268">
        <v>3</v>
      </c>
      <c r="F268">
        <v>1</v>
      </c>
    </row>
    <row r="269" spans="1:6">
      <c r="A269">
        <v>53055</v>
      </c>
      <c r="B269" t="s">
        <v>647</v>
      </c>
      <c r="C269" t="s">
        <v>4812</v>
      </c>
      <c r="D269">
        <v>55</v>
      </c>
      <c r="E269">
        <v>3</v>
      </c>
      <c r="F269">
        <v>1</v>
      </c>
    </row>
    <row r="270" spans="1:6">
      <c r="A270">
        <v>53056</v>
      </c>
      <c r="B270" t="s">
        <v>648</v>
      </c>
      <c r="C270" t="s">
        <v>4813</v>
      </c>
      <c r="D270">
        <v>56</v>
      </c>
      <c r="E270">
        <v>3</v>
      </c>
      <c r="F270">
        <v>1</v>
      </c>
    </row>
    <row r="271" spans="1:6">
      <c r="A271">
        <v>53057</v>
      </c>
      <c r="B271" t="s">
        <v>649</v>
      </c>
      <c r="C271" t="s">
        <v>4814</v>
      </c>
      <c r="D271">
        <v>57</v>
      </c>
      <c r="E271">
        <v>3</v>
      </c>
      <c r="F271">
        <v>1</v>
      </c>
    </row>
    <row r="272" spans="1:6">
      <c r="A272">
        <v>53058</v>
      </c>
      <c r="B272" t="s">
        <v>650</v>
      </c>
      <c r="C272" t="s">
        <v>4815</v>
      </c>
      <c r="D272">
        <v>58</v>
      </c>
      <c r="E272">
        <v>3</v>
      </c>
      <c r="F272">
        <v>1</v>
      </c>
    </row>
    <row r="273" spans="1:6">
      <c r="A273">
        <v>53059</v>
      </c>
      <c r="B273" t="s">
        <v>651</v>
      </c>
      <c r="C273" t="s">
        <v>4816</v>
      </c>
      <c r="D273">
        <v>59</v>
      </c>
      <c r="E273">
        <v>3</v>
      </c>
      <c r="F273">
        <v>1</v>
      </c>
    </row>
    <row r="274" spans="1:6">
      <c r="A274">
        <v>53060</v>
      </c>
      <c r="B274" t="s">
        <v>652</v>
      </c>
      <c r="C274" t="s">
        <v>4817</v>
      </c>
      <c r="D274">
        <v>60</v>
      </c>
      <c r="E274">
        <v>3</v>
      </c>
      <c r="F274">
        <v>1</v>
      </c>
    </row>
    <row r="275" spans="1:6">
      <c r="A275">
        <v>53061</v>
      </c>
      <c r="B275" t="s">
        <v>653</v>
      </c>
      <c r="C275" t="s">
        <v>4818</v>
      </c>
      <c r="D275">
        <v>61</v>
      </c>
      <c r="E275">
        <v>3</v>
      </c>
      <c r="F275">
        <v>1</v>
      </c>
    </row>
    <row r="276" spans="1:6">
      <c r="A276">
        <v>53062</v>
      </c>
      <c r="B276" t="s">
        <v>654</v>
      </c>
      <c r="C276" t="s">
        <v>4819</v>
      </c>
      <c r="D276">
        <v>62</v>
      </c>
      <c r="E276">
        <v>3</v>
      </c>
      <c r="F276">
        <v>1</v>
      </c>
    </row>
    <row r="277" spans="1:6">
      <c r="A277">
        <v>53063</v>
      </c>
      <c r="B277" t="s">
        <v>655</v>
      </c>
      <c r="C277" t="s">
        <v>4820</v>
      </c>
      <c r="D277">
        <v>63</v>
      </c>
      <c r="E277">
        <v>3</v>
      </c>
      <c r="F277">
        <v>1</v>
      </c>
    </row>
    <row r="278" spans="1:6">
      <c r="A278">
        <v>53064</v>
      </c>
      <c r="B278" t="s">
        <v>656</v>
      </c>
      <c r="C278" t="s">
        <v>4821</v>
      </c>
      <c r="D278">
        <v>64</v>
      </c>
      <c r="E278">
        <v>3</v>
      </c>
      <c r="F278">
        <v>1</v>
      </c>
    </row>
    <row r="279" spans="1:6">
      <c r="A279">
        <v>53201</v>
      </c>
      <c r="B279" s="7" t="s">
        <v>185</v>
      </c>
      <c r="C279" t="s">
        <v>4822</v>
      </c>
      <c r="D279" s="8">
        <v>201</v>
      </c>
      <c r="E279">
        <v>3</v>
      </c>
      <c r="F279" s="8">
        <v>1</v>
      </c>
    </row>
    <row r="280" spans="1:6">
      <c r="A280">
        <v>53202</v>
      </c>
      <c r="B280" s="7" t="s">
        <v>190</v>
      </c>
      <c r="C280" t="s">
        <v>4823</v>
      </c>
      <c r="D280" s="8">
        <v>202</v>
      </c>
      <c r="E280">
        <v>3</v>
      </c>
      <c r="F280" s="8">
        <v>1</v>
      </c>
    </row>
    <row r="281" spans="1:6">
      <c r="A281">
        <v>53203</v>
      </c>
      <c r="B281" s="9" t="s">
        <v>194</v>
      </c>
      <c r="C281" t="s">
        <v>4824</v>
      </c>
      <c r="D281" s="8">
        <v>203</v>
      </c>
      <c r="E281">
        <v>3</v>
      </c>
      <c r="F281" s="8">
        <v>1</v>
      </c>
    </row>
    <row r="282" spans="1:6">
      <c r="A282">
        <v>53204</v>
      </c>
      <c r="B282" s="9" t="s">
        <v>199</v>
      </c>
      <c r="C282" t="s">
        <v>4825</v>
      </c>
      <c r="D282" s="8">
        <v>204</v>
      </c>
      <c r="E282">
        <v>3</v>
      </c>
      <c r="F282" s="8">
        <v>1</v>
      </c>
    </row>
    <row r="283" spans="1:6">
      <c r="A283">
        <v>53205</v>
      </c>
      <c r="B283" s="10" t="s">
        <v>204</v>
      </c>
      <c r="C283" t="s">
        <v>4826</v>
      </c>
      <c r="D283" s="8">
        <v>205</v>
      </c>
      <c r="E283">
        <v>3</v>
      </c>
      <c r="F283" s="8">
        <v>1</v>
      </c>
    </row>
    <row r="284" spans="1:6">
      <c r="A284">
        <v>53206</v>
      </c>
      <c r="B284" s="10" t="s">
        <v>209</v>
      </c>
      <c r="C284" t="s">
        <v>4827</v>
      </c>
      <c r="D284" s="8">
        <v>206</v>
      </c>
      <c r="E284">
        <v>3</v>
      </c>
      <c r="F284" s="8">
        <v>1</v>
      </c>
    </row>
    <row r="285" spans="1:6">
      <c r="A285">
        <v>53207</v>
      </c>
      <c r="B285" s="7" t="s">
        <v>214</v>
      </c>
      <c r="C285" t="s">
        <v>4828</v>
      </c>
      <c r="D285" s="8">
        <v>207</v>
      </c>
      <c r="E285">
        <v>3</v>
      </c>
      <c r="F285" s="8">
        <v>1</v>
      </c>
    </row>
    <row r="286" spans="1:6">
      <c r="A286">
        <v>53208</v>
      </c>
      <c r="B286" s="7" t="s">
        <v>219</v>
      </c>
      <c r="C286" t="s">
        <v>4829</v>
      </c>
      <c r="D286" s="8">
        <v>208</v>
      </c>
      <c r="E286">
        <v>3</v>
      </c>
      <c r="F286" s="8">
        <v>1</v>
      </c>
    </row>
    <row r="287" spans="1:6">
      <c r="A287">
        <v>53209</v>
      </c>
      <c r="B287" s="9" t="s">
        <v>184</v>
      </c>
      <c r="C287" t="s">
        <v>4830</v>
      </c>
      <c r="D287" s="8">
        <v>209</v>
      </c>
      <c r="E287">
        <v>3</v>
      </c>
      <c r="F287" s="8">
        <v>1</v>
      </c>
    </row>
    <row r="288" spans="1:6">
      <c r="A288">
        <v>53210</v>
      </c>
      <c r="B288" s="9" t="s">
        <v>189</v>
      </c>
      <c r="C288" t="s">
        <v>4831</v>
      </c>
      <c r="D288" s="8">
        <v>210</v>
      </c>
      <c r="E288">
        <v>3</v>
      </c>
      <c r="F288" s="8">
        <v>1</v>
      </c>
    </row>
    <row r="289" spans="1:6">
      <c r="A289">
        <v>53211</v>
      </c>
      <c r="B289" s="10" t="s">
        <v>193</v>
      </c>
      <c r="C289" t="s">
        <v>4832</v>
      </c>
      <c r="D289" s="8">
        <v>211</v>
      </c>
      <c r="E289">
        <v>3</v>
      </c>
      <c r="F289" s="8">
        <v>1</v>
      </c>
    </row>
    <row r="290" spans="1:6">
      <c r="A290">
        <v>53212</v>
      </c>
      <c r="B290" s="10" t="s">
        <v>198</v>
      </c>
      <c r="C290" t="s">
        <v>4833</v>
      </c>
      <c r="D290" s="8">
        <v>212</v>
      </c>
      <c r="E290">
        <v>3</v>
      </c>
      <c r="F290" s="8">
        <v>1</v>
      </c>
    </row>
    <row r="291" spans="1:6">
      <c r="A291">
        <v>53213</v>
      </c>
      <c r="B291" s="7" t="s">
        <v>203</v>
      </c>
      <c r="C291" t="s">
        <v>4834</v>
      </c>
      <c r="D291" s="8">
        <v>213</v>
      </c>
      <c r="E291">
        <v>3</v>
      </c>
      <c r="F291" s="8">
        <v>1</v>
      </c>
    </row>
    <row r="292" spans="1:6">
      <c r="A292">
        <v>53214</v>
      </c>
      <c r="B292" s="7" t="s">
        <v>208</v>
      </c>
      <c r="C292" t="s">
        <v>4835</v>
      </c>
      <c r="D292" s="8">
        <v>214</v>
      </c>
      <c r="E292">
        <v>3</v>
      </c>
      <c r="F292" s="8">
        <v>1</v>
      </c>
    </row>
    <row r="293" spans="1:6">
      <c r="A293">
        <v>53215</v>
      </c>
      <c r="B293" s="9" t="s">
        <v>213</v>
      </c>
      <c r="C293" t="s">
        <v>4836</v>
      </c>
      <c r="D293" s="8">
        <v>215</v>
      </c>
      <c r="E293">
        <v>3</v>
      </c>
      <c r="F293" s="8">
        <v>1</v>
      </c>
    </row>
    <row r="294" spans="1:6">
      <c r="A294">
        <v>53216</v>
      </c>
      <c r="B294" s="9" t="s">
        <v>218</v>
      </c>
      <c r="C294" t="s">
        <v>4837</v>
      </c>
      <c r="D294" s="8">
        <v>216</v>
      </c>
      <c r="E294">
        <v>3</v>
      </c>
      <c r="F294" s="8">
        <v>1</v>
      </c>
    </row>
    <row r="295" spans="1:6">
      <c r="A295">
        <v>53217</v>
      </c>
      <c r="B295" s="10" t="s">
        <v>186</v>
      </c>
      <c r="C295" t="s">
        <v>4838</v>
      </c>
      <c r="D295" s="8">
        <v>217</v>
      </c>
      <c r="E295">
        <v>3</v>
      </c>
      <c r="F295" s="8">
        <v>1</v>
      </c>
    </row>
    <row r="296" spans="1:6">
      <c r="A296">
        <v>53218</v>
      </c>
      <c r="B296" s="10" t="s">
        <v>4548</v>
      </c>
      <c r="C296" t="s">
        <v>4839</v>
      </c>
      <c r="D296" s="8">
        <v>218</v>
      </c>
      <c r="E296">
        <v>3</v>
      </c>
      <c r="F296" s="8">
        <v>1</v>
      </c>
    </row>
    <row r="297" spans="1:6">
      <c r="A297">
        <v>53219</v>
      </c>
      <c r="B297" s="7" t="s">
        <v>195</v>
      </c>
      <c r="C297" t="s">
        <v>4840</v>
      </c>
      <c r="D297" s="8">
        <v>219</v>
      </c>
      <c r="E297">
        <v>3</v>
      </c>
      <c r="F297" s="8">
        <v>1</v>
      </c>
    </row>
    <row r="298" spans="1:6">
      <c r="A298">
        <v>53220</v>
      </c>
      <c r="B298" s="7" t="s">
        <v>200</v>
      </c>
      <c r="C298" t="s">
        <v>4841</v>
      </c>
      <c r="D298" s="8">
        <v>220</v>
      </c>
      <c r="E298">
        <v>3</v>
      </c>
      <c r="F298" s="8">
        <v>1</v>
      </c>
    </row>
    <row r="299" spans="1:6">
      <c r="A299">
        <v>53221</v>
      </c>
      <c r="B299" s="9" t="s">
        <v>205</v>
      </c>
      <c r="C299" t="s">
        <v>4842</v>
      </c>
      <c r="D299" s="8">
        <v>221</v>
      </c>
      <c r="E299">
        <v>3</v>
      </c>
      <c r="F299" s="8">
        <v>1</v>
      </c>
    </row>
    <row r="300" spans="1:6">
      <c r="A300">
        <v>53222</v>
      </c>
      <c r="B300" s="9" t="s">
        <v>210</v>
      </c>
      <c r="C300" t="s">
        <v>4843</v>
      </c>
      <c r="D300" s="8">
        <v>222</v>
      </c>
      <c r="E300">
        <v>3</v>
      </c>
      <c r="F300" s="8">
        <v>1</v>
      </c>
    </row>
    <row r="301" spans="1:6">
      <c r="A301">
        <v>53223</v>
      </c>
      <c r="B301" s="10" t="s">
        <v>215</v>
      </c>
      <c r="C301" t="s">
        <v>4844</v>
      </c>
      <c r="D301" s="8">
        <v>223</v>
      </c>
      <c r="E301">
        <v>3</v>
      </c>
      <c r="F301" s="8">
        <v>1</v>
      </c>
    </row>
    <row r="302" spans="1:6">
      <c r="A302">
        <v>53224</v>
      </c>
      <c r="B302" s="10" t="s">
        <v>187</v>
      </c>
      <c r="C302" t="s">
        <v>4845</v>
      </c>
      <c r="D302" s="8">
        <v>224</v>
      </c>
      <c r="E302">
        <v>3</v>
      </c>
      <c r="F302" s="8">
        <v>1</v>
      </c>
    </row>
    <row r="303" spans="1:6">
      <c r="A303">
        <v>53225</v>
      </c>
      <c r="B303" s="7" t="s">
        <v>191</v>
      </c>
      <c r="C303" t="s">
        <v>4846</v>
      </c>
      <c r="D303" s="8">
        <v>225</v>
      </c>
      <c r="E303">
        <v>3</v>
      </c>
      <c r="F303" s="8">
        <v>1</v>
      </c>
    </row>
    <row r="304" spans="1:6">
      <c r="A304">
        <v>53226</v>
      </c>
      <c r="B304" s="7" t="s">
        <v>196</v>
      </c>
      <c r="C304" t="s">
        <v>4847</v>
      </c>
      <c r="D304" s="8">
        <v>226</v>
      </c>
      <c r="E304">
        <v>3</v>
      </c>
      <c r="F304" s="8">
        <v>1</v>
      </c>
    </row>
    <row r="305" spans="1:6">
      <c r="A305">
        <v>53227</v>
      </c>
      <c r="B305" s="9" t="s">
        <v>201</v>
      </c>
      <c r="C305" t="s">
        <v>4848</v>
      </c>
      <c r="D305" s="8">
        <v>227</v>
      </c>
      <c r="E305">
        <v>3</v>
      </c>
      <c r="F305" s="8">
        <v>1</v>
      </c>
    </row>
    <row r="306" spans="1:6">
      <c r="A306">
        <v>53228</v>
      </c>
      <c r="B306" s="9" t="s">
        <v>206</v>
      </c>
      <c r="C306" t="s">
        <v>4849</v>
      </c>
      <c r="D306" s="8">
        <v>228</v>
      </c>
      <c r="E306">
        <v>3</v>
      </c>
      <c r="F306" s="8">
        <v>1</v>
      </c>
    </row>
    <row r="307" spans="1:6">
      <c r="A307">
        <v>53229</v>
      </c>
      <c r="B307" s="10" t="s">
        <v>211</v>
      </c>
      <c r="C307" t="s">
        <v>4850</v>
      </c>
      <c r="D307" s="8">
        <v>229</v>
      </c>
      <c r="E307">
        <v>3</v>
      </c>
      <c r="F307" s="8">
        <v>1</v>
      </c>
    </row>
    <row r="308" spans="1:6">
      <c r="A308">
        <v>53230</v>
      </c>
      <c r="B308" s="10" t="s">
        <v>216</v>
      </c>
      <c r="C308" t="s">
        <v>4851</v>
      </c>
      <c r="D308" s="8">
        <v>230</v>
      </c>
      <c r="E308">
        <v>3</v>
      </c>
      <c r="F308" s="8">
        <v>1</v>
      </c>
    </row>
    <row r="309" spans="1:6">
      <c r="A309">
        <v>53231</v>
      </c>
      <c r="B309" t="s">
        <v>657</v>
      </c>
      <c r="C309" t="s">
        <v>4852</v>
      </c>
      <c r="D309" s="8">
        <v>231</v>
      </c>
      <c r="E309">
        <v>3</v>
      </c>
      <c r="F309" s="8">
        <v>1</v>
      </c>
    </row>
    <row r="310" spans="1:6">
      <c r="A310">
        <v>53232</v>
      </c>
      <c r="B310" t="s">
        <v>658</v>
      </c>
      <c r="C310" t="s">
        <v>4853</v>
      </c>
      <c r="D310" s="8">
        <v>232</v>
      </c>
      <c r="E310">
        <v>3</v>
      </c>
      <c r="F310" s="8">
        <v>1</v>
      </c>
    </row>
    <row r="311" spans="1:6">
      <c r="A311">
        <v>53233</v>
      </c>
      <c r="B311" t="s">
        <v>659</v>
      </c>
      <c r="C311" t="s">
        <v>4854</v>
      </c>
      <c r="D311" s="8">
        <v>233</v>
      </c>
      <c r="E311">
        <v>3</v>
      </c>
      <c r="F311" s="8">
        <v>1</v>
      </c>
    </row>
    <row r="312" spans="1:6">
      <c r="A312">
        <v>53234</v>
      </c>
      <c r="B312" t="s">
        <v>660</v>
      </c>
      <c r="C312" t="s">
        <v>4855</v>
      </c>
      <c r="D312" s="8">
        <v>234</v>
      </c>
      <c r="E312">
        <v>3</v>
      </c>
      <c r="F312" s="8">
        <v>1</v>
      </c>
    </row>
    <row r="313" spans="1:6">
      <c r="A313">
        <v>53235</v>
      </c>
      <c r="B313" t="s">
        <v>661</v>
      </c>
      <c r="C313" t="s">
        <v>4856</v>
      </c>
      <c r="D313" s="8">
        <v>235</v>
      </c>
      <c r="E313">
        <v>3</v>
      </c>
      <c r="F313" s="8">
        <v>1</v>
      </c>
    </row>
    <row r="314" spans="1:6">
      <c r="A314">
        <v>53236</v>
      </c>
      <c r="B314" t="s">
        <v>662</v>
      </c>
      <c r="C314" t="s">
        <v>4857</v>
      </c>
      <c r="D314" s="8">
        <v>236</v>
      </c>
      <c r="E314">
        <v>3</v>
      </c>
      <c r="F314" s="8">
        <v>1</v>
      </c>
    </row>
    <row r="315" spans="1:6">
      <c r="A315">
        <v>53237</v>
      </c>
      <c r="B315" t="s">
        <v>663</v>
      </c>
      <c r="C315" t="s">
        <v>4858</v>
      </c>
      <c r="D315" s="8">
        <v>237</v>
      </c>
      <c r="E315">
        <v>3</v>
      </c>
      <c r="F315" s="8">
        <v>1</v>
      </c>
    </row>
    <row r="316" spans="1:6">
      <c r="A316">
        <v>53238</v>
      </c>
      <c r="B316" t="s">
        <v>664</v>
      </c>
      <c r="C316" t="s">
        <v>4859</v>
      </c>
      <c r="D316" s="8">
        <v>238</v>
      </c>
      <c r="E316">
        <v>3</v>
      </c>
      <c r="F316" s="8">
        <v>1</v>
      </c>
    </row>
    <row r="317" spans="1:6">
      <c r="A317">
        <v>53239</v>
      </c>
      <c r="B317" t="s">
        <v>665</v>
      </c>
      <c r="C317" t="s">
        <v>4860</v>
      </c>
      <c r="D317" s="8">
        <v>239</v>
      </c>
      <c r="E317">
        <v>3</v>
      </c>
      <c r="F317" s="8">
        <v>1</v>
      </c>
    </row>
    <row r="318" spans="1:6">
      <c r="A318">
        <v>53240</v>
      </c>
      <c r="B318" t="s">
        <v>666</v>
      </c>
      <c r="C318" t="s">
        <v>4861</v>
      </c>
      <c r="D318" s="8">
        <v>240</v>
      </c>
      <c r="E318">
        <v>3</v>
      </c>
      <c r="F318" s="8">
        <v>1</v>
      </c>
    </row>
    <row r="319" spans="1:6">
      <c r="A319">
        <v>53241</v>
      </c>
      <c r="B319" t="s">
        <v>667</v>
      </c>
      <c r="C319" t="s">
        <v>4862</v>
      </c>
      <c r="D319" s="8">
        <v>241</v>
      </c>
      <c r="E319">
        <v>3</v>
      </c>
      <c r="F319" s="8">
        <v>1</v>
      </c>
    </row>
    <row r="320" spans="1:6">
      <c r="A320">
        <v>53242</v>
      </c>
      <c r="B320" t="s">
        <v>668</v>
      </c>
      <c r="C320" t="s">
        <v>4863</v>
      </c>
      <c r="D320" s="8">
        <v>242</v>
      </c>
      <c r="E320">
        <v>3</v>
      </c>
      <c r="F320" s="8">
        <v>1</v>
      </c>
    </row>
    <row r="321" spans="1:6">
      <c r="A321">
        <v>54001</v>
      </c>
      <c r="B321" t="s">
        <v>669</v>
      </c>
      <c r="C321" t="s">
        <v>4864</v>
      </c>
      <c r="D321">
        <v>1</v>
      </c>
      <c r="E321">
        <v>4</v>
      </c>
      <c r="F321">
        <v>1</v>
      </c>
    </row>
    <row r="322" spans="1:6">
      <c r="A322">
        <v>54002</v>
      </c>
      <c r="B322" t="s">
        <v>670</v>
      </c>
      <c r="C322" t="s">
        <v>6326</v>
      </c>
      <c r="D322">
        <v>2</v>
      </c>
      <c r="E322">
        <v>4</v>
      </c>
      <c r="F322">
        <v>1</v>
      </c>
    </row>
    <row r="323" spans="1:6">
      <c r="A323">
        <v>54003</v>
      </c>
      <c r="B323" t="s">
        <v>671</v>
      </c>
      <c r="C323" t="s">
        <v>4865</v>
      </c>
      <c r="D323">
        <v>3</v>
      </c>
      <c r="E323">
        <v>4</v>
      </c>
      <c r="F323">
        <v>1</v>
      </c>
    </row>
    <row r="324" spans="1:6">
      <c r="A324">
        <v>54004</v>
      </c>
      <c r="B324" t="s">
        <v>672</v>
      </c>
      <c r="C324" t="s">
        <v>4866</v>
      </c>
      <c r="D324">
        <v>4</v>
      </c>
      <c r="E324">
        <v>4</v>
      </c>
      <c r="F324">
        <v>1</v>
      </c>
    </row>
    <row r="325" spans="1:6">
      <c r="A325">
        <v>54005</v>
      </c>
      <c r="B325" t="s">
        <v>673</v>
      </c>
      <c r="C325" t="s">
        <v>4867</v>
      </c>
      <c r="D325">
        <v>5</v>
      </c>
      <c r="E325">
        <v>4</v>
      </c>
      <c r="F325">
        <v>1</v>
      </c>
    </row>
    <row r="326" spans="1:6">
      <c r="A326">
        <v>54006</v>
      </c>
      <c r="B326" t="s">
        <v>674</v>
      </c>
      <c r="C326" t="s">
        <v>4868</v>
      </c>
      <c r="D326">
        <v>6</v>
      </c>
      <c r="E326">
        <v>4</v>
      </c>
      <c r="F326">
        <v>1</v>
      </c>
    </row>
    <row r="327" spans="1:6">
      <c r="A327">
        <v>54007</v>
      </c>
      <c r="B327" t="s">
        <v>675</v>
      </c>
      <c r="C327" t="s">
        <v>4869</v>
      </c>
      <c r="D327">
        <v>7</v>
      </c>
      <c r="E327">
        <v>4</v>
      </c>
      <c r="F327">
        <v>1</v>
      </c>
    </row>
    <row r="328" spans="1:6">
      <c r="A328">
        <v>54008</v>
      </c>
      <c r="B328" t="s">
        <v>676</v>
      </c>
      <c r="C328" t="s">
        <v>4870</v>
      </c>
      <c r="D328">
        <v>8</v>
      </c>
      <c r="E328">
        <v>4</v>
      </c>
      <c r="F328">
        <v>1</v>
      </c>
    </row>
    <row r="329" spans="1:6">
      <c r="A329">
        <v>54009</v>
      </c>
      <c r="B329" t="s">
        <v>677</v>
      </c>
      <c r="C329" t="s">
        <v>4871</v>
      </c>
      <c r="D329">
        <v>9</v>
      </c>
      <c r="E329">
        <v>4</v>
      </c>
      <c r="F329">
        <v>1</v>
      </c>
    </row>
    <row r="330" spans="1:6">
      <c r="A330">
        <v>54010</v>
      </c>
      <c r="B330" t="s">
        <v>678</v>
      </c>
      <c r="C330" t="s">
        <v>4872</v>
      </c>
      <c r="D330">
        <v>10</v>
      </c>
      <c r="E330">
        <v>4</v>
      </c>
      <c r="F330">
        <v>1</v>
      </c>
    </row>
    <row r="331" spans="1:6">
      <c r="A331">
        <v>54011</v>
      </c>
      <c r="B331" t="s">
        <v>679</v>
      </c>
      <c r="C331" t="s">
        <v>4873</v>
      </c>
      <c r="D331">
        <v>11</v>
      </c>
      <c r="E331">
        <v>4</v>
      </c>
      <c r="F331">
        <v>1</v>
      </c>
    </row>
    <row r="332" spans="1:6">
      <c r="A332">
        <v>54012</v>
      </c>
      <c r="B332" t="s">
        <v>680</v>
      </c>
      <c r="C332" t="s">
        <v>4874</v>
      </c>
      <c r="D332">
        <v>12</v>
      </c>
      <c r="E332">
        <v>4</v>
      </c>
      <c r="F332">
        <v>1</v>
      </c>
    </row>
    <row r="333" spans="1:6">
      <c r="A333">
        <v>54013</v>
      </c>
      <c r="B333" t="s">
        <v>681</v>
      </c>
      <c r="C333" t="s">
        <v>4875</v>
      </c>
      <c r="D333">
        <v>13</v>
      </c>
      <c r="E333">
        <v>4</v>
      </c>
      <c r="F333">
        <v>1</v>
      </c>
    </row>
    <row r="334" spans="1:6">
      <c r="A334">
        <v>54014</v>
      </c>
      <c r="B334" t="s">
        <v>682</v>
      </c>
      <c r="C334" t="s">
        <v>4876</v>
      </c>
      <c r="D334">
        <v>14</v>
      </c>
      <c r="E334">
        <v>4</v>
      </c>
      <c r="F334">
        <v>1</v>
      </c>
    </row>
    <row r="335" spans="1:6">
      <c r="A335">
        <v>54015</v>
      </c>
      <c r="B335" t="s">
        <v>683</v>
      </c>
      <c r="C335" t="s">
        <v>4877</v>
      </c>
      <c r="D335">
        <v>15</v>
      </c>
      <c r="E335">
        <v>4</v>
      </c>
      <c r="F335">
        <v>1</v>
      </c>
    </row>
    <row r="336" spans="1:6">
      <c r="A336">
        <v>54016</v>
      </c>
      <c r="B336" t="s">
        <v>684</v>
      </c>
      <c r="C336" t="s">
        <v>4878</v>
      </c>
      <c r="D336">
        <v>16</v>
      </c>
      <c r="E336">
        <v>4</v>
      </c>
      <c r="F336">
        <v>1</v>
      </c>
    </row>
    <row r="337" spans="1:6">
      <c r="A337">
        <v>54017</v>
      </c>
      <c r="B337" t="s">
        <v>685</v>
      </c>
      <c r="C337" t="s">
        <v>4879</v>
      </c>
      <c r="D337">
        <v>17</v>
      </c>
      <c r="E337">
        <v>4</v>
      </c>
      <c r="F337">
        <v>1</v>
      </c>
    </row>
    <row r="338" spans="1:6">
      <c r="A338">
        <v>54018</v>
      </c>
      <c r="B338" t="s">
        <v>686</v>
      </c>
      <c r="C338" t="s">
        <v>4880</v>
      </c>
      <c r="D338">
        <v>18</v>
      </c>
      <c r="E338">
        <v>4</v>
      </c>
      <c r="F338">
        <v>1</v>
      </c>
    </row>
    <row r="339" spans="1:6">
      <c r="A339">
        <v>54019</v>
      </c>
      <c r="B339" t="s">
        <v>687</v>
      </c>
      <c r="C339" t="s">
        <v>4881</v>
      </c>
      <c r="D339">
        <v>19</v>
      </c>
      <c r="E339">
        <v>4</v>
      </c>
      <c r="F339">
        <v>1</v>
      </c>
    </row>
    <row r="340" spans="1:6">
      <c r="A340">
        <v>54020</v>
      </c>
      <c r="B340" t="s">
        <v>688</v>
      </c>
      <c r="C340" t="s">
        <v>4882</v>
      </c>
      <c r="D340">
        <v>20</v>
      </c>
      <c r="E340">
        <v>4</v>
      </c>
      <c r="F340">
        <v>1</v>
      </c>
    </row>
    <row r="341" spans="1:6">
      <c r="A341">
        <v>54021</v>
      </c>
      <c r="B341" t="s">
        <v>689</v>
      </c>
      <c r="C341" t="s">
        <v>4883</v>
      </c>
      <c r="D341">
        <v>21</v>
      </c>
      <c r="E341">
        <v>4</v>
      </c>
      <c r="F341">
        <v>1</v>
      </c>
    </row>
    <row r="342" spans="1:6">
      <c r="A342">
        <v>54022</v>
      </c>
      <c r="B342" t="s">
        <v>1416</v>
      </c>
      <c r="C342" t="s">
        <v>4884</v>
      </c>
      <c r="D342">
        <v>22</v>
      </c>
      <c r="E342">
        <v>4</v>
      </c>
      <c r="F342">
        <v>1</v>
      </c>
    </row>
    <row r="343" spans="1:6">
      <c r="A343">
        <v>54023</v>
      </c>
      <c r="B343" t="s">
        <v>690</v>
      </c>
      <c r="C343" t="s">
        <v>4885</v>
      </c>
      <c r="D343">
        <v>23</v>
      </c>
      <c r="E343">
        <v>4</v>
      </c>
      <c r="F343">
        <v>1</v>
      </c>
    </row>
    <row r="344" spans="1:6">
      <c r="A344">
        <v>54024</v>
      </c>
      <c r="B344" t="s">
        <v>691</v>
      </c>
      <c r="C344" t="s">
        <v>4886</v>
      </c>
      <c r="D344">
        <v>24</v>
      </c>
      <c r="E344">
        <v>4</v>
      </c>
      <c r="F344">
        <v>1</v>
      </c>
    </row>
    <row r="345" spans="1:6">
      <c r="A345">
        <v>54025</v>
      </c>
      <c r="B345" t="s">
        <v>692</v>
      </c>
      <c r="C345" t="s">
        <v>4887</v>
      </c>
      <c r="D345">
        <v>25</v>
      </c>
      <c r="E345">
        <v>4</v>
      </c>
      <c r="F345">
        <v>1</v>
      </c>
    </row>
    <row r="346" spans="1:6">
      <c r="A346">
        <v>54026</v>
      </c>
      <c r="B346" t="s">
        <v>693</v>
      </c>
      <c r="C346" t="s">
        <v>4888</v>
      </c>
      <c r="D346">
        <v>26</v>
      </c>
      <c r="E346">
        <v>4</v>
      </c>
      <c r="F346">
        <v>1</v>
      </c>
    </row>
    <row r="347" spans="1:6">
      <c r="A347">
        <v>54027</v>
      </c>
      <c r="B347" t="s">
        <v>694</v>
      </c>
      <c r="C347" t="s">
        <v>4889</v>
      </c>
      <c r="D347">
        <v>27</v>
      </c>
      <c r="E347">
        <v>4</v>
      </c>
      <c r="F347">
        <v>1</v>
      </c>
    </row>
    <row r="348" spans="1:6">
      <c r="A348">
        <v>54028</v>
      </c>
      <c r="B348" t="s">
        <v>695</v>
      </c>
      <c r="C348" t="s">
        <v>4890</v>
      </c>
      <c r="D348">
        <v>28</v>
      </c>
      <c r="E348">
        <v>4</v>
      </c>
      <c r="F348">
        <v>1</v>
      </c>
    </row>
    <row r="349" spans="1:6">
      <c r="A349">
        <v>54029</v>
      </c>
      <c r="B349" t="s">
        <v>696</v>
      </c>
      <c r="C349" t="s">
        <v>4891</v>
      </c>
      <c r="D349">
        <v>29</v>
      </c>
      <c r="E349">
        <v>4</v>
      </c>
      <c r="F349">
        <v>1</v>
      </c>
    </row>
    <row r="350" spans="1:6">
      <c r="A350">
        <v>54030</v>
      </c>
      <c r="B350" t="s">
        <v>697</v>
      </c>
      <c r="C350" t="s">
        <v>4892</v>
      </c>
      <c r="D350">
        <v>30</v>
      </c>
      <c r="E350">
        <v>4</v>
      </c>
      <c r="F350">
        <v>1</v>
      </c>
    </row>
    <row r="351" spans="1:6">
      <c r="A351">
        <v>54031</v>
      </c>
      <c r="B351" t="s">
        <v>698</v>
      </c>
      <c r="C351" t="s">
        <v>4893</v>
      </c>
      <c r="D351">
        <v>31</v>
      </c>
      <c r="E351">
        <v>4</v>
      </c>
      <c r="F351">
        <v>1</v>
      </c>
    </row>
    <row r="352" spans="1:6">
      <c r="A352">
        <v>54032</v>
      </c>
      <c r="B352" t="s">
        <v>699</v>
      </c>
      <c r="C352" t="s">
        <v>4894</v>
      </c>
      <c r="D352">
        <v>32</v>
      </c>
      <c r="E352">
        <v>4</v>
      </c>
      <c r="F352">
        <v>1</v>
      </c>
    </row>
    <row r="353" spans="1:6">
      <c r="A353">
        <v>54033</v>
      </c>
      <c r="B353" t="s">
        <v>700</v>
      </c>
      <c r="C353" t="s">
        <v>4895</v>
      </c>
      <c r="D353">
        <v>33</v>
      </c>
      <c r="E353">
        <v>4</v>
      </c>
      <c r="F353">
        <v>1</v>
      </c>
    </row>
    <row r="354" spans="1:6">
      <c r="A354">
        <v>54034</v>
      </c>
      <c r="B354" t="s">
        <v>701</v>
      </c>
      <c r="C354" t="s">
        <v>4896</v>
      </c>
      <c r="D354">
        <v>34</v>
      </c>
      <c r="E354">
        <v>4</v>
      </c>
      <c r="F354">
        <v>1</v>
      </c>
    </row>
    <row r="355" spans="1:6">
      <c r="A355">
        <v>54035</v>
      </c>
      <c r="B355" t="s">
        <v>702</v>
      </c>
      <c r="C355" t="s">
        <v>4897</v>
      </c>
      <c r="D355">
        <v>35</v>
      </c>
      <c r="E355">
        <v>4</v>
      </c>
      <c r="F355">
        <v>1</v>
      </c>
    </row>
    <row r="356" spans="1:6">
      <c r="A356">
        <v>54036</v>
      </c>
      <c r="B356" t="s">
        <v>703</v>
      </c>
      <c r="C356" t="s">
        <v>4898</v>
      </c>
      <c r="D356">
        <v>36</v>
      </c>
      <c r="E356">
        <v>4</v>
      </c>
      <c r="F356">
        <v>1</v>
      </c>
    </row>
    <row r="357" spans="1:6">
      <c r="A357">
        <v>54037</v>
      </c>
      <c r="B357" t="s">
        <v>704</v>
      </c>
      <c r="C357" t="s">
        <v>4899</v>
      </c>
      <c r="D357">
        <v>37</v>
      </c>
      <c r="E357">
        <v>4</v>
      </c>
      <c r="F357">
        <v>1</v>
      </c>
    </row>
    <row r="358" spans="1:6">
      <c r="A358">
        <v>54038</v>
      </c>
      <c r="B358" t="s">
        <v>705</v>
      </c>
      <c r="C358" t="s">
        <v>4900</v>
      </c>
      <c r="D358">
        <v>38</v>
      </c>
      <c r="E358">
        <v>4</v>
      </c>
      <c r="F358">
        <v>1</v>
      </c>
    </row>
    <row r="359" spans="1:6">
      <c r="A359">
        <v>54039</v>
      </c>
      <c r="B359" t="s">
        <v>706</v>
      </c>
      <c r="C359" t="s">
        <v>4901</v>
      </c>
      <c r="D359">
        <v>39</v>
      </c>
      <c r="E359">
        <v>4</v>
      </c>
      <c r="F359">
        <v>1</v>
      </c>
    </row>
    <row r="360" spans="1:6">
      <c r="A360">
        <v>54040</v>
      </c>
      <c r="B360" t="s">
        <v>707</v>
      </c>
      <c r="C360" t="s">
        <v>4902</v>
      </c>
      <c r="D360">
        <v>40</v>
      </c>
      <c r="E360">
        <v>4</v>
      </c>
      <c r="F360">
        <v>1</v>
      </c>
    </row>
    <row r="361" spans="1:6">
      <c r="A361">
        <v>54041</v>
      </c>
      <c r="B361" t="s">
        <v>708</v>
      </c>
      <c r="C361" t="s">
        <v>4903</v>
      </c>
      <c r="D361">
        <v>41</v>
      </c>
      <c r="E361">
        <v>4</v>
      </c>
      <c r="F361">
        <v>1</v>
      </c>
    </row>
    <row r="362" spans="1:6">
      <c r="A362">
        <v>54042</v>
      </c>
      <c r="B362" t="s">
        <v>709</v>
      </c>
      <c r="C362" t="s">
        <v>4904</v>
      </c>
      <c r="D362">
        <v>42</v>
      </c>
      <c r="E362">
        <v>4</v>
      </c>
      <c r="F362">
        <v>1</v>
      </c>
    </row>
    <row r="363" spans="1:6">
      <c r="A363">
        <v>54043</v>
      </c>
      <c r="B363" t="s">
        <v>710</v>
      </c>
      <c r="C363" t="s">
        <v>4905</v>
      </c>
      <c r="D363">
        <v>43</v>
      </c>
      <c r="E363">
        <v>4</v>
      </c>
      <c r="F363">
        <v>1</v>
      </c>
    </row>
    <row r="364" spans="1:6">
      <c r="A364">
        <v>54044</v>
      </c>
      <c r="B364" t="s">
        <v>711</v>
      </c>
      <c r="C364" t="s">
        <v>4906</v>
      </c>
      <c r="D364">
        <v>44</v>
      </c>
      <c r="E364">
        <v>4</v>
      </c>
      <c r="F364">
        <v>1</v>
      </c>
    </row>
    <row r="365" spans="1:6">
      <c r="A365">
        <v>54045</v>
      </c>
      <c r="B365" t="s">
        <v>712</v>
      </c>
      <c r="C365" t="s">
        <v>6464</v>
      </c>
      <c r="D365">
        <v>45</v>
      </c>
      <c r="E365">
        <v>4</v>
      </c>
      <c r="F365">
        <v>1</v>
      </c>
    </row>
    <row r="366" spans="1:6">
      <c r="A366">
        <v>54046</v>
      </c>
      <c r="B366" t="s">
        <v>713</v>
      </c>
      <c r="C366" t="s">
        <v>4907</v>
      </c>
      <c r="D366">
        <v>46</v>
      </c>
      <c r="E366">
        <v>4</v>
      </c>
      <c r="F366">
        <v>1</v>
      </c>
    </row>
    <row r="367" spans="1:6">
      <c r="A367">
        <v>54047</v>
      </c>
      <c r="B367" t="s">
        <v>714</v>
      </c>
      <c r="C367" t="s">
        <v>4908</v>
      </c>
      <c r="D367">
        <v>47</v>
      </c>
      <c r="E367">
        <v>4</v>
      </c>
      <c r="F367">
        <v>1</v>
      </c>
    </row>
    <row r="368" spans="1:6">
      <c r="A368">
        <v>54048</v>
      </c>
      <c r="B368" t="s">
        <v>715</v>
      </c>
      <c r="C368" t="s">
        <v>4909</v>
      </c>
      <c r="D368">
        <v>48</v>
      </c>
      <c r="E368">
        <v>4</v>
      </c>
      <c r="F368">
        <v>1</v>
      </c>
    </row>
    <row r="369" spans="1:6">
      <c r="A369">
        <v>54049</v>
      </c>
      <c r="B369" t="s">
        <v>716</v>
      </c>
      <c r="C369" t="s">
        <v>4910</v>
      </c>
      <c r="D369">
        <v>49</v>
      </c>
      <c r="E369">
        <v>4</v>
      </c>
      <c r="F369">
        <v>1</v>
      </c>
    </row>
    <row r="370" spans="1:6">
      <c r="A370">
        <v>54050</v>
      </c>
      <c r="B370" t="s">
        <v>717</v>
      </c>
      <c r="C370" t="s">
        <v>4911</v>
      </c>
      <c r="D370">
        <v>50</v>
      </c>
      <c r="E370">
        <v>4</v>
      </c>
      <c r="F370">
        <v>1</v>
      </c>
    </row>
    <row r="371" spans="1:6">
      <c r="A371">
        <v>54051</v>
      </c>
      <c r="B371" t="s">
        <v>718</v>
      </c>
      <c r="C371" t="s">
        <v>4912</v>
      </c>
      <c r="D371">
        <v>51</v>
      </c>
      <c r="E371">
        <v>4</v>
      </c>
      <c r="F371">
        <v>1</v>
      </c>
    </row>
    <row r="372" spans="1:6">
      <c r="A372">
        <v>54052</v>
      </c>
      <c r="B372" t="s">
        <v>719</v>
      </c>
      <c r="C372" t="s">
        <v>4913</v>
      </c>
      <c r="D372">
        <v>52</v>
      </c>
      <c r="E372">
        <v>4</v>
      </c>
      <c r="F372">
        <v>1</v>
      </c>
    </row>
    <row r="373" spans="1:6">
      <c r="A373">
        <v>54053</v>
      </c>
      <c r="B373" t="s">
        <v>720</v>
      </c>
      <c r="C373" t="s">
        <v>4914</v>
      </c>
      <c r="D373">
        <v>53</v>
      </c>
      <c r="E373">
        <v>4</v>
      </c>
      <c r="F373">
        <v>1</v>
      </c>
    </row>
    <row r="374" spans="1:6">
      <c r="A374">
        <v>54054</v>
      </c>
      <c r="B374" t="s">
        <v>721</v>
      </c>
      <c r="C374" t="s">
        <v>4915</v>
      </c>
      <c r="D374">
        <v>54</v>
      </c>
      <c r="E374">
        <v>4</v>
      </c>
      <c r="F374">
        <v>1</v>
      </c>
    </row>
    <row r="375" spans="1:6">
      <c r="A375">
        <v>54055</v>
      </c>
      <c r="B375" t="s">
        <v>722</v>
      </c>
      <c r="C375" t="s">
        <v>4916</v>
      </c>
      <c r="D375">
        <v>55</v>
      </c>
      <c r="E375">
        <v>4</v>
      </c>
      <c r="F375">
        <v>1</v>
      </c>
    </row>
    <row r="376" spans="1:6">
      <c r="A376">
        <v>54056</v>
      </c>
      <c r="B376" t="s">
        <v>723</v>
      </c>
      <c r="C376" t="s">
        <v>4917</v>
      </c>
      <c r="D376">
        <v>56</v>
      </c>
      <c r="E376">
        <v>4</v>
      </c>
      <c r="F376">
        <v>1</v>
      </c>
    </row>
    <row r="377" spans="1:6">
      <c r="A377">
        <v>54057</v>
      </c>
      <c r="B377" t="s">
        <v>724</v>
      </c>
      <c r="C377" t="s">
        <v>4918</v>
      </c>
      <c r="D377">
        <v>57</v>
      </c>
      <c r="E377">
        <v>4</v>
      </c>
      <c r="F377">
        <v>1</v>
      </c>
    </row>
    <row r="378" spans="1:6">
      <c r="A378">
        <v>54058</v>
      </c>
      <c r="B378" t="s">
        <v>725</v>
      </c>
      <c r="C378" t="s">
        <v>4919</v>
      </c>
      <c r="D378">
        <v>58</v>
      </c>
      <c r="E378">
        <v>4</v>
      </c>
      <c r="F378">
        <v>1</v>
      </c>
    </row>
    <row r="379" spans="1:6">
      <c r="A379">
        <v>54059</v>
      </c>
      <c r="B379" t="s">
        <v>726</v>
      </c>
      <c r="C379" t="s">
        <v>4920</v>
      </c>
      <c r="D379">
        <v>59</v>
      </c>
      <c r="E379">
        <v>4</v>
      </c>
      <c r="F379">
        <v>1</v>
      </c>
    </row>
    <row r="380" spans="1:6">
      <c r="A380">
        <v>54060</v>
      </c>
      <c r="B380" t="s">
        <v>727</v>
      </c>
      <c r="C380" t="s">
        <v>4921</v>
      </c>
      <c r="D380">
        <v>60</v>
      </c>
      <c r="E380">
        <v>4</v>
      </c>
      <c r="F380">
        <v>1</v>
      </c>
    </row>
    <row r="381" spans="1:6">
      <c r="A381">
        <v>54061</v>
      </c>
      <c r="B381" t="s">
        <v>728</v>
      </c>
      <c r="C381" t="s">
        <v>4922</v>
      </c>
      <c r="D381">
        <v>61</v>
      </c>
      <c r="E381">
        <v>4</v>
      </c>
      <c r="F381">
        <v>1</v>
      </c>
    </row>
    <row r="382" spans="1:6">
      <c r="A382">
        <v>54062</v>
      </c>
      <c r="B382" t="s">
        <v>729</v>
      </c>
      <c r="C382" t="s">
        <v>4923</v>
      </c>
      <c r="D382">
        <v>62</v>
      </c>
      <c r="E382">
        <v>4</v>
      </c>
      <c r="F382">
        <v>1</v>
      </c>
    </row>
    <row r="383" spans="1:6">
      <c r="A383">
        <v>54063</v>
      </c>
      <c r="B383" t="s">
        <v>730</v>
      </c>
      <c r="C383" t="s">
        <v>4924</v>
      </c>
      <c r="D383">
        <v>63</v>
      </c>
      <c r="E383">
        <v>4</v>
      </c>
      <c r="F383">
        <v>1</v>
      </c>
    </row>
    <row r="384" spans="1:6">
      <c r="A384">
        <v>54064</v>
      </c>
      <c r="B384" t="s">
        <v>731</v>
      </c>
      <c r="C384" t="s">
        <v>4925</v>
      </c>
      <c r="D384">
        <v>64</v>
      </c>
      <c r="E384">
        <v>4</v>
      </c>
      <c r="F384">
        <v>1</v>
      </c>
    </row>
    <row r="385" spans="1:6">
      <c r="A385">
        <v>54201</v>
      </c>
      <c r="B385" s="7" t="s">
        <v>732</v>
      </c>
      <c r="C385" t="s">
        <v>4926</v>
      </c>
      <c r="D385" s="8">
        <v>201</v>
      </c>
      <c r="E385">
        <v>4</v>
      </c>
      <c r="F385" s="8">
        <v>1</v>
      </c>
    </row>
    <row r="386" spans="1:6">
      <c r="A386">
        <v>54202</v>
      </c>
      <c r="B386" s="7" t="s">
        <v>733</v>
      </c>
      <c r="C386" t="s">
        <v>4927</v>
      </c>
      <c r="D386" s="8">
        <v>202</v>
      </c>
      <c r="E386">
        <v>4</v>
      </c>
      <c r="F386" s="8">
        <v>1</v>
      </c>
    </row>
    <row r="387" spans="1:6">
      <c r="A387">
        <v>54203</v>
      </c>
      <c r="B387" s="9" t="s">
        <v>734</v>
      </c>
      <c r="C387" t="s">
        <v>4928</v>
      </c>
      <c r="D387" s="8">
        <v>203</v>
      </c>
      <c r="E387">
        <v>4</v>
      </c>
      <c r="F387" s="8">
        <v>1</v>
      </c>
    </row>
    <row r="388" spans="1:6">
      <c r="A388">
        <v>54204</v>
      </c>
      <c r="B388" s="9" t="s">
        <v>735</v>
      </c>
      <c r="C388" t="s">
        <v>4929</v>
      </c>
      <c r="D388" s="8">
        <v>204</v>
      </c>
      <c r="E388">
        <v>4</v>
      </c>
      <c r="F388" s="8">
        <v>1</v>
      </c>
    </row>
    <row r="389" spans="1:6">
      <c r="A389">
        <v>54205</v>
      </c>
      <c r="B389" s="10" t="s">
        <v>736</v>
      </c>
      <c r="C389" t="s">
        <v>4930</v>
      </c>
      <c r="D389" s="8">
        <v>205</v>
      </c>
      <c r="E389">
        <v>4</v>
      </c>
      <c r="F389" s="8">
        <v>1</v>
      </c>
    </row>
    <row r="390" spans="1:6">
      <c r="A390">
        <v>54206</v>
      </c>
      <c r="B390" s="10" t="s">
        <v>220</v>
      </c>
      <c r="C390" t="s">
        <v>4931</v>
      </c>
      <c r="D390" s="8">
        <v>206</v>
      </c>
      <c r="E390">
        <v>4</v>
      </c>
      <c r="F390" s="8">
        <v>1</v>
      </c>
    </row>
    <row r="391" spans="1:6">
      <c r="A391">
        <v>54207</v>
      </c>
      <c r="B391" s="7" t="s">
        <v>737</v>
      </c>
      <c r="C391" t="s">
        <v>4932</v>
      </c>
      <c r="D391" s="8">
        <v>207</v>
      </c>
      <c r="E391">
        <v>4</v>
      </c>
      <c r="F391" s="8">
        <v>1</v>
      </c>
    </row>
    <row r="392" spans="1:6">
      <c r="A392">
        <v>54208</v>
      </c>
      <c r="B392" s="7" t="s">
        <v>738</v>
      </c>
      <c r="C392" t="s">
        <v>4933</v>
      </c>
      <c r="D392" s="8">
        <v>208</v>
      </c>
      <c r="E392">
        <v>4</v>
      </c>
      <c r="F392" s="8">
        <v>1</v>
      </c>
    </row>
    <row r="393" spans="1:6">
      <c r="A393">
        <v>54209</v>
      </c>
      <c r="B393" s="9" t="s">
        <v>739</v>
      </c>
      <c r="C393" t="s">
        <v>4934</v>
      </c>
      <c r="D393" s="8">
        <v>209</v>
      </c>
      <c r="E393">
        <v>4</v>
      </c>
      <c r="F393" s="8">
        <v>1</v>
      </c>
    </row>
    <row r="394" spans="1:6">
      <c r="A394">
        <v>54210</v>
      </c>
      <c r="B394" s="9" t="s">
        <v>740</v>
      </c>
      <c r="C394" t="s">
        <v>4935</v>
      </c>
      <c r="D394" s="8">
        <v>210</v>
      </c>
      <c r="E394">
        <v>4</v>
      </c>
      <c r="F394" s="8">
        <v>1</v>
      </c>
    </row>
    <row r="395" spans="1:6">
      <c r="A395">
        <v>54211</v>
      </c>
      <c r="B395" s="10" t="s">
        <v>223</v>
      </c>
      <c r="C395" t="s">
        <v>4936</v>
      </c>
      <c r="D395" s="8">
        <v>211</v>
      </c>
      <c r="E395">
        <v>4</v>
      </c>
      <c r="F395" s="8">
        <v>1</v>
      </c>
    </row>
    <row r="396" spans="1:6">
      <c r="A396">
        <v>54212</v>
      </c>
      <c r="B396" s="10" t="s">
        <v>741</v>
      </c>
      <c r="C396" t="s">
        <v>4937</v>
      </c>
      <c r="D396" s="8">
        <v>212</v>
      </c>
      <c r="E396">
        <v>4</v>
      </c>
      <c r="F396" s="8">
        <v>1</v>
      </c>
    </row>
    <row r="397" spans="1:6">
      <c r="A397">
        <v>54213</v>
      </c>
      <c r="B397" s="7" t="s">
        <v>742</v>
      </c>
      <c r="C397" t="s">
        <v>4938</v>
      </c>
      <c r="D397" s="8">
        <v>213</v>
      </c>
      <c r="E397">
        <v>4</v>
      </c>
      <c r="F397" s="8">
        <v>1</v>
      </c>
    </row>
    <row r="398" spans="1:6">
      <c r="A398">
        <v>54214</v>
      </c>
      <c r="B398" s="7" t="s">
        <v>743</v>
      </c>
      <c r="C398" t="s">
        <v>4939</v>
      </c>
      <c r="D398" s="8">
        <v>214</v>
      </c>
      <c r="E398">
        <v>4</v>
      </c>
      <c r="F398" s="8">
        <v>1</v>
      </c>
    </row>
    <row r="399" spans="1:6">
      <c r="A399">
        <v>54215</v>
      </c>
      <c r="B399" s="9" t="s">
        <v>744</v>
      </c>
      <c r="C399" t="s">
        <v>4940</v>
      </c>
      <c r="D399" s="8">
        <v>215</v>
      </c>
      <c r="E399">
        <v>4</v>
      </c>
      <c r="F399" s="8">
        <v>1</v>
      </c>
    </row>
    <row r="400" spans="1:6">
      <c r="A400">
        <v>54216</v>
      </c>
      <c r="B400" s="9" t="s">
        <v>745</v>
      </c>
      <c r="C400" t="s">
        <v>4941</v>
      </c>
      <c r="D400" s="8">
        <v>216</v>
      </c>
      <c r="E400">
        <v>4</v>
      </c>
      <c r="F400" s="8">
        <v>1</v>
      </c>
    </row>
    <row r="401" spans="1:6">
      <c r="A401">
        <v>54217</v>
      </c>
      <c r="B401" s="10" t="s">
        <v>221</v>
      </c>
      <c r="C401" t="s">
        <v>4942</v>
      </c>
      <c r="D401" s="8">
        <v>217</v>
      </c>
      <c r="E401">
        <v>4</v>
      </c>
      <c r="F401" s="8">
        <v>1</v>
      </c>
    </row>
    <row r="402" spans="1:6">
      <c r="A402">
        <v>54218</v>
      </c>
      <c r="B402" s="10" t="s">
        <v>4549</v>
      </c>
      <c r="C402" t="s">
        <v>4943</v>
      </c>
      <c r="D402" s="8">
        <v>218</v>
      </c>
      <c r="E402">
        <v>4</v>
      </c>
      <c r="F402" s="8">
        <v>1</v>
      </c>
    </row>
    <row r="403" spans="1:6">
      <c r="A403">
        <v>54219</v>
      </c>
      <c r="B403" s="7" t="s">
        <v>746</v>
      </c>
      <c r="C403" t="s">
        <v>4944</v>
      </c>
      <c r="D403" s="8">
        <v>219</v>
      </c>
      <c r="E403">
        <v>4</v>
      </c>
      <c r="F403" s="8">
        <v>1</v>
      </c>
    </row>
    <row r="404" spans="1:6">
      <c r="A404">
        <v>54220</v>
      </c>
      <c r="B404" s="7" t="s">
        <v>747</v>
      </c>
      <c r="C404" t="s">
        <v>4945</v>
      </c>
      <c r="D404" s="8">
        <v>220</v>
      </c>
      <c r="E404">
        <v>4</v>
      </c>
      <c r="F404" s="8">
        <v>1</v>
      </c>
    </row>
    <row r="405" spans="1:6">
      <c r="A405">
        <v>54221</v>
      </c>
      <c r="B405" s="9" t="s">
        <v>748</v>
      </c>
      <c r="C405" t="s">
        <v>4946</v>
      </c>
      <c r="D405" s="8">
        <v>221</v>
      </c>
      <c r="E405">
        <v>4</v>
      </c>
      <c r="F405" s="8">
        <v>1</v>
      </c>
    </row>
    <row r="406" spans="1:6">
      <c r="A406">
        <v>54222</v>
      </c>
      <c r="B406" s="9" t="s">
        <v>749</v>
      </c>
      <c r="C406" t="s">
        <v>4947</v>
      </c>
      <c r="D406" s="8">
        <v>222</v>
      </c>
      <c r="E406">
        <v>4</v>
      </c>
      <c r="F406" s="8">
        <v>1</v>
      </c>
    </row>
    <row r="407" spans="1:6">
      <c r="A407">
        <v>54223</v>
      </c>
      <c r="B407" s="10" t="s">
        <v>224</v>
      </c>
      <c r="C407" t="s">
        <v>4948</v>
      </c>
      <c r="D407" s="8">
        <v>223</v>
      </c>
      <c r="E407">
        <v>4</v>
      </c>
      <c r="F407" s="8">
        <v>1</v>
      </c>
    </row>
    <row r="408" spans="1:6">
      <c r="A408">
        <v>54224</v>
      </c>
      <c r="B408" s="10" t="s">
        <v>750</v>
      </c>
      <c r="C408" t="s">
        <v>4949</v>
      </c>
      <c r="D408" s="8">
        <v>224</v>
      </c>
      <c r="E408">
        <v>4</v>
      </c>
      <c r="F408" s="8">
        <v>1</v>
      </c>
    </row>
    <row r="409" spans="1:6">
      <c r="A409">
        <v>54225</v>
      </c>
      <c r="B409" s="7" t="s">
        <v>751</v>
      </c>
      <c r="C409" t="s">
        <v>4950</v>
      </c>
      <c r="D409" s="8">
        <v>225</v>
      </c>
      <c r="E409">
        <v>4</v>
      </c>
      <c r="F409" s="8">
        <v>1</v>
      </c>
    </row>
    <row r="410" spans="1:6">
      <c r="A410">
        <v>54226</v>
      </c>
      <c r="B410" s="7" t="s">
        <v>752</v>
      </c>
      <c r="C410" t="s">
        <v>4951</v>
      </c>
      <c r="D410" s="8">
        <v>226</v>
      </c>
      <c r="E410">
        <v>4</v>
      </c>
      <c r="F410" s="8">
        <v>1</v>
      </c>
    </row>
    <row r="411" spans="1:6">
      <c r="A411">
        <v>54227</v>
      </c>
      <c r="B411" s="9" t="s">
        <v>753</v>
      </c>
      <c r="C411" t="s">
        <v>4952</v>
      </c>
      <c r="D411" s="8">
        <v>227</v>
      </c>
      <c r="E411">
        <v>4</v>
      </c>
      <c r="F411" s="8">
        <v>1</v>
      </c>
    </row>
    <row r="412" spans="1:6">
      <c r="A412">
        <v>54228</v>
      </c>
      <c r="B412" s="9" t="s">
        <v>754</v>
      </c>
      <c r="C412" t="s">
        <v>4953</v>
      </c>
      <c r="D412" s="8">
        <v>228</v>
      </c>
      <c r="E412">
        <v>4</v>
      </c>
      <c r="F412" s="8">
        <v>1</v>
      </c>
    </row>
    <row r="413" spans="1:6">
      <c r="A413">
        <v>54229</v>
      </c>
      <c r="B413" s="10" t="s">
        <v>222</v>
      </c>
      <c r="C413" t="s">
        <v>4954</v>
      </c>
      <c r="D413" s="8">
        <v>229</v>
      </c>
      <c r="E413">
        <v>4</v>
      </c>
      <c r="F413" s="8">
        <v>1</v>
      </c>
    </row>
    <row r="414" spans="1:6">
      <c r="A414">
        <v>54230</v>
      </c>
      <c r="B414" s="10" t="s">
        <v>755</v>
      </c>
      <c r="C414" t="s">
        <v>4955</v>
      </c>
      <c r="D414" s="8">
        <v>230</v>
      </c>
      <c r="E414">
        <v>4</v>
      </c>
      <c r="F414" s="8">
        <v>1</v>
      </c>
    </row>
    <row r="415" spans="1:6">
      <c r="A415">
        <v>54231</v>
      </c>
      <c r="B415" t="s">
        <v>756</v>
      </c>
      <c r="C415" t="s">
        <v>4956</v>
      </c>
      <c r="D415" s="8">
        <v>231</v>
      </c>
      <c r="E415">
        <v>4</v>
      </c>
      <c r="F415" s="8">
        <v>1</v>
      </c>
    </row>
    <row r="416" spans="1:6">
      <c r="A416">
        <v>54232</v>
      </c>
      <c r="B416" t="s">
        <v>757</v>
      </c>
      <c r="C416" t="s">
        <v>4957</v>
      </c>
      <c r="D416" s="8">
        <v>232</v>
      </c>
      <c r="E416">
        <v>4</v>
      </c>
      <c r="F416" s="8">
        <v>1</v>
      </c>
    </row>
    <row r="417" spans="1:6">
      <c r="A417">
        <v>54233</v>
      </c>
      <c r="B417" t="s">
        <v>758</v>
      </c>
      <c r="C417" t="s">
        <v>4958</v>
      </c>
      <c r="D417" s="8">
        <v>233</v>
      </c>
      <c r="E417">
        <v>4</v>
      </c>
      <c r="F417" s="8">
        <v>1</v>
      </c>
    </row>
    <row r="418" spans="1:6">
      <c r="A418">
        <v>54234</v>
      </c>
      <c r="B418" t="s">
        <v>759</v>
      </c>
      <c r="C418" t="s">
        <v>4959</v>
      </c>
      <c r="D418" s="8">
        <v>234</v>
      </c>
      <c r="E418">
        <v>4</v>
      </c>
      <c r="F418" s="8">
        <v>1</v>
      </c>
    </row>
    <row r="419" spans="1:6">
      <c r="A419">
        <v>54235</v>
      </c>
      <c r="B419" t="s">
        <v>760</v>
      </c>
      <c r="C419" t="s">
        <v>4960</v>
      </c>
      <c r="D419" s="8">
        <v>235</v>
      </c>
      <c r="E419">
        <v>4</v>
      </c>
      <c r="F419" s="8">
        <v>1</v>
      </c>
    </row>
    <row r="420" spans="1:6">
      <c r="A420">
        <v>54236</v>
      </c>
      <c r="B420" t="s">
        <v>761</v>
      </c>
      <c r="C420" t="s">
        <v>4961</v>
      </c>
      <c r="D420" s="8">
        <v>236</v>
      </c>
      <c r="E420">
        <v>4</v>
      </c>
      <c r="F420" s="8">
        <v>1</v>
      </c>
    </row>
    <row r="421" spans="1:6">
      <c r="A421">
        <v>54237</v>
      </c>
      <c r="B421" t="s">
        <v>762</v>
      </c>
      <c r="C421" t="s">
        <v>4962</v>
      </c>
      <c r="D421" s="8">
        <v>237</v>
      </c>
      <c r="E421">
        <v>4</v>
      </c>
      <c r="F421" s="8">
        <v>1</v>
      </c>
    </row>
    <row r="422" spans="1:6">
      <c r="A422">
        <v>54238</v>
      </c>
      <c r="B422" t="s">
        <v>763</v>
      </c>
      <c r="C422" t="s">
        <v>4963</v>
      </c>
      <c r="D422" s="8">
        <v>238</v>
      </c>
      <c r="E422">
        <v>4</v>
      </c>
      <c r="F422" s="8">
        <v>1</v>
      </c>
    </row>
    <row r="423" spans="1:6">
      <c r="A423">
        <v>54239</v>
      </c>
      <c r="B423" t="s">
        <v>764</v>
      </c>
      <c r="C423" t="s">
        <v>4964</v>
      </c>
      <c r="D423" s="8">
        <v>239</v>
      </c>
      <c r="E423">
        <v>4</v>
      </c>
      <c r="F423" s="8">
        <v>1</v>
      </c>
    </row>
    <row r="424" spans="1:6">
      <c r="A424">
        <v>54240</v>
      </c>
      <c r="B424" t="s">
        <v>765</v>
      </c>
      <c r="C424" t="s">
        <v>4965</v>
      </c>
      <c r="D424" s="8">
        <v>240</v>
      </c>
      <c r="E424">
        <v>4</v>
      </c>
      <c r="F424" s="8">
        <v>1</v>
      </c>
    </row>
    <row r="425" spans="1:6">
      <c r="A425">
        <v>54241</v>
      </c>
      <c r="B425" t="s">
        <v>766</v>
      </c>
      <c r="C425" t="s">
        <v>4966</v>
      </c>
      <c r="D425" s="8">
        <v>241</v>
      </c>
      <c r="E425">
        <v>4</v>
      </c>
      <c r="F425" s="8">
        <v>1</v>
      </c>
    </row>
    <row r="426" spans="1:6">
      <c r="A426">
        <v>54242</v>
      </c>
      <c r="B426" t="s">
        <v>767</v>
      </c>
      <c r="C426" t="s">
        <v>4967</v>
      </c>
      <c r="D426" s="8">
        <v>242</v>
      </c>
      <c r="E426">
        <v>4</v>
      </c>
      <c r="F426" s="8">
        <v>1</v>
      </c>
    </row>
    <row r="427" spans="1:6">
      <c r="A427">
        <v>55001</v>
      </c>
      <c r="B427" t="s">
        <v>768</v>
      </c>
      <c r="C427" t="s">
        <v>4968</v>
      </c>
      <c r="D427">
        <v>1</v>
      </c>
      <c r="E427">
        <v>5</v>
      </c>
      <c r="F427">
        <v>1</v>
      </c>
    </row>
    <row r="428" spans="1:6">
      <c r="A428">
        <v>55002</v>
      </c>
      <c r="B428" t="s">
        <v>769</v>
      </c>
      <c r="C428" t="s">
        <v>6327</v>
      </c>
      <c r="D428">
        <v>2</v>
      </c>
      <c r="E428">
        <v>5</v>
      </c>
      <c r="F428">
        <v>1</v>
      </c>
    </row>
    <row r="429" spans="1:6">
      <c r="A429">
        <v>55003</v>
      </c>
      <c r="B429" t="s">
        <v>770</v>
      </c>
      <c r="C429" t="s">
        <v>4969</v>
      </c>
      <c r="D429">
        <v>3</v>
      </c>
      <c r="E429">
        <v>5</v>
      </c>
      <c r="F429">
        <v>1</v>
      </c>
    </row>
    <row r="430" spans="1:6">
      <c r="A430">
        <v>55004</v>
      </c>
      <c r="B430" t="s">
        <v>771</v>
      </c>
      <c r="C430" t="s">
        <v>4970</v>
      </c>
      <c r="D430">
        <v>4</v>
      </c>
      <c r="E430">
        <v>5</v>
      </c>
      <c r="F430">
        <v>1</v>
      </c>
    </row>
    <row r="431" spans="1:6">
      <c r="A431">
        <v>55005</v>
      </c>
      <c r="B431" t="s">
        <v>772</v>
      </c>
      <c r="C431" t="s">
        <v>4971</v>
      </c>
      <c r="D431">
        <v>5</v>
      </c>
      <c r="E431">
        <v>5</v>
      </c>
      <c r="F431">
        <v>1</v>
      </c>
    </row>
    <row r="432" spans="1:6">
      <c r="A432">
        <v>55006</v>
      </c>
      <c r="B432" t="s">
        <v>773</v>
      </c>
      <c r="C432" t="s">
        <v>4972</v>
      </c>
      <c r="D432">
        <v>6</v>
      </c>
      <c r="E432">
        <v>5</v>
      </c>
      <c r="F432">
        <v>1</v>
      </c>
    </row>
    <row r="433" spans="1:6">
      <c r="A433">
        <v>55007</v>
      </c>
      <c r="B433" t="s">
        <v>774</v>
      </c>
      <c r="C433" t="s">
        <v>4973</v>
      </c>
      <c r="D433">
        <v>7</v>
      </c>
      <c r="E433">
        <v>5</v>
      </c>
      <c r="F433">
        <v>1</v>
      </c>
    </row>
    <row r="434" spans="1:6">
      <c r="A434">
        <v>55008</v>
      </c>
      <c r="B434" t="s">
        <v>775</v>
      </c>
      <c r="C434" t="s">
        <v>4974</v>
      </c>
      <c r="D434">
        <v>8</v>
      </c>
      <c r="E434">
        <v>5</v>
      </c>
      <c r="F434">
        <v>1</v>
      </c>
    </row>
    <row r="435" spans="1:6">
      <c r="A435">
        <v>55009</v>
      </c>
      <c r="B435" t="s">
        <v>776</v>
      </c>
      <c r="C435" t="s">
        <v>4975</v>
      </c>
      <c r="D435">
        <v>9</v>
      </c>
      <c r="E435">
        <v>5</v>
      </c>
      <c r="F435">
        <v>1</v>
      </c>
    </row>
    <row r="436" spans="1:6">
      <c r="A436">
        <v>55010</v>
      </c>
      <c r="B436" t="s">
        <v>777</v>
      </c>
      <c r="C436" t="s">
        <v>4976</v>
      </c>
      <c r="D436">
        <v>10</v>
      </c>
      <c r="E436">
        <v>5</v>
      </c>
      <c r="F436">
        <v>1</v>
      </c>
    </row>
    <row r="437" spans="1:6">
      <c r="A437">
        <v>55011</v>
      </c>
      <c r="B437" t="s">
        <v>778</v>
      </c>
      <c r="C437" t="s">
        <v>4977</v>
      </c>
      <c r="D437">
        <v>11</v>
      </c>
      <c r="E437">
        <v>5</v>
      </c>
      <c r="F437">
        <v>1</v>
      </c>
    </row>
    <row r="438" spans="1:6">
      <c r="A438">
        <v>55012</v>
      </c>
      <c r="B438" t="s">
        <v>779</v>
      </c>
      <c r="C438" t="s">
        <v>4978</v>
      </c>
      <c r="D438">
        <v>12</v>
      </c>
      <c r="E438">
        <v>5</v>
      </c>
      <c r="F438">
        <v>1</v>
      </c>
    </row>
    <row r="439" spans="1:6">
      <c r="A439">
        <v>55013</v>
      </c>
      <c r="B439" t="s">
        <v>780</v>
      </c>
      <c r="C439" t="s">
        <v>4979</v>
      </c>
      <c r="D439">
        <v>13</v>
      </c>
      <c r="E439">
        <v>5</v>
      </c>
      <c r="F439">
        <v>1</v>
      </c>
    </row>
    <row r="440" spans="1:6">
      <c r="A440">
        <v>55014</v>
      </c>
      <c r="B440" t="s">
        <v>781</v>
      </c>
      <c r="C440" t="s">
        <v>4980</v>
      </c>
      <c r="D440">
        <v>14</v>
      </c>
      <c r="E440">
        <v>5</v>
      </c>
      <c r="F440">
        <v>1</v>
      </c>
    </row>
    <row r="441" spans="1:6">
      <c r="A441">
        <v>55015</v>
      </c>
      <c r="B441" t="s">
        <v>782</v>
      </c>
      <c r="C441" t="s">
        <v>4981</v>
      </c>
      <c r="D441">
        <v>15</v>
      </c>
      <c r="E441">
        <v>5</v>
      </c>
      <c r="F441">
        <v>1</v>
      </c>
    </row>
    <row r="442" spans="1:6">
      <c r="A442">
        <v>55016</v>
      </c>
      <c r="B442" t="s">
        <v>783</v>
      </c>
      <c r="C442" t="s">
        <v>4982</v>
      </c>
      <c r="D442">
        <v>16</v>
      </c>
      <c r="E442">
        <v>5</v>
      </c>
      <c r="F442">
        <v>1</v>
      </c>
    </row>
    <row r="443" spans="1:6">
      <c r="A443">
        <v>55017</v>
      </c>
      <c r="B443" t="s">
        <v>784</v>
      </c>
      <c r="C443" t="s">
        <v>4983</v>
      </c>
      <c r="D443">
        <v>17</v>
      </c>
      <c r="E443">
        <v>5</v>
      </c>
      <c r="F443">
        <v>1</v>
      </c>
    </row>
    <row r="444" spans="1:6">
      <c r="A444">
        <v>55018</v>
      </c>
      <c r="B444" t="s">
        <v>785</v>
      </c>
      <c r="C444" t="s">
        <v>4984</v>
      </c>
      <c r="D444">
        <v>18</v>
      </c>
      <c r="E444">
        <v>5</v>
      </c>
      <c r="F444">
        <v>1</v>
      </c>
    </row>
    <row r="445" spans="1:6">
      <c r="A445">
        <v>55019</v>
      </c>
      <c r="B445" t="s">
        <v>786</v>
      </c>
      <c r="C445" t="s">
        <v>4985</v>
      </c>
      <c r="D445">
        <v>19</v>
      </c>
      <c r="E445">
        <v>5</v>
      </c>
      <c r="F445">
        <v>1</v>
      </c>
    </row>
    <row r="446" spans="1:6">
      <c r="A446">
        <v>55020</v>
      </c>
      <c r="B446" t="s">
        <v>787</v>
      </c>
      <c r="C446" t="s">
        <v>4986</v>
      </c>
      <c r="D446">
        <v>20</v>
      </c>
      <c r="E446">
        <v>5</v>
      </c>
      <c r="F446">
        <v>1</v>
      </c>
    </row>
    <row r="447" spans="1:6">
      <c r="A447">
        <v>55021</v>
      </c>
      <c r="B447" t="s">
        <v>788</v>
      </c>
      <c r="C447" t="s">
        <v>4987</v>
      </c>
      <c r="D447">
        <v>21</v>
      </c>
      <c r="E447">
        <v>5</v>
      </c>
      <c r="F447">
        <v>1</v>
      </c>
    </row>
    <row r="448" spans="1:6">
      <c r="A448">
        <v>55022</v>
      </c>
      <c r="B448" t="s">
        <v>1417</v>
      </c>
      <c r="C448" t="s">
        <v>4988</v>
      </c>
      <c r="D448">
        <v>22</v>
      </c>
      <c r="E448">
        <v>5</v>
      </c>
      <c r="F448">
        <v>1</v>
      </c>
    </row>
    <row r="449" spans="1:6">
      <c r="A449">
        <v>55023</v>
      </c>
      <c r="B449" t="s">
        <v>789</v>
      </c>
      <c r="C449" t="s">
        <v>4989</v>
      </c>
      <c r="D449">
        <v>23</v>
      </c>
      <c r="E449">
        <v>5</v>
      </c>
      <c r="F449">
        <v>1</v>
      </c>
    </row>
    <row r="450" spans="1:6">
      <c r="A450">
        <v>55024</v>
      </c>
      <c r="B450" t="s">
        <v>790</v>
      </c>
      <c r="C450" t="s">
        <v>4990</v>
      </c>
      <c r="D450">
        <v>24</v>
      </c>
      <c r="E450">
        <v>5</v>
      </c>
      <c r="F450">
        <v>1</v>
      </c>
    </row>
    <row r="451" spans="1:6">
      <c r="A451">
        <v>55025</v>
      </c>
      <c r="B451" t="s">
        <v>791</v>
      </c>
      <c r="C451" t="s">
        <v>4991</v>
      </c>
      <c r="D451">
        <v>25</v>
      </c>
      <c r="E451">
        <v>5</v>
      </c>
      <c r="F451">
        <v>1</v>
      </c>
    </row>
    <row r="452" spans="1:6">
      <c r="A452">
        <v>55026</v>
      </c>
      <c r="B452" t="s">
        <v>792</v>
      </c>
      <c r="C452" t="s">
        <v>4992</v>
      </c>
      <c r="D452">
        <v>26</v>
      </c>
      <c r="E452">
        <v>5</v>
      </c>
      <c r="F452">
        <v>1</v>
      </c>
    </row>
    <row r="453" spans="1:6">
      <c r="A453">
        <v>55027</v>
      </c>
      <c r="B453" t="s">
        <v>793</v>
      </c>
      <c r="C453" t="s">
        <v>4993</v>
      </c>
      <c r="D453">
        <v>27</v>
      </c>
      <c r="E453">
        <v>5</v>
      </c>
      <c r="F453">
        <v>1</v>
      </c>
    </row>
    <row r="454" spans="1:6">
      <c r="A454">
        <v>55028</v>
      </c>
      <c r="B454" t="s">
        <v>794</v>
      </c>
      <c r="C454" t="s">
        <v>4994</v>
      </c>
      <c r="D454">
        <v>28</v>
      </c>
      <c r="E454">
        <v>5</v>
      </c>
      <c r="F454">
        <v>1</v>
      </c>
    </row>
    <row r="455" spans="1:6">
      <c r="A455">
        <v>55029</v>
      </c>
      <c r="B455" t="s">
        <v>795</v>
      </c>
      <c r="C455" t="s">
        <v>4995</v>
      </c>
      <c r="D455">
        <v>29</v>
      </c>
      <c r="E455">
        <v>5</v>
      </c>
      <c r="F455">
        <v>1</v>
      </c>
    </row>
    <row r="456" spans="1:6">
      <c r="A456">
        <v>55030</v>
      </c>
      <c r="B456" t="s">
        <v>796</v>
      </c>
      <c r="C456" t="s">
        <v>4996</v>
      </c>
      <c r="D456">
        <v>30</v>
      </c>
      <c r="E456">
        <v>5</v>
      </c>
      <c r="F456">
        <v>1</v>
      </c>
    </row>
    <row r="457" spans="1:6">
      <c r="A457">
        <v>55031</v>
      </c>
      <c r="B457" t="s">
        <v>797</v>
      </c>
      <c r="C457" t="s">
        <v>4997</v>
      </c>
      <c r="D457">
        <v>31</v>
      </c>
      <c r="E457">
        <v>5</v>
      </c>
      <c r="F457">
        <v>1</v>
      </c>
    </row>
    <row r="458" spans="1:6">
      <c r="A458">
        <v>55032</v>
      </c>
      <c r="B458" t="s">
        <v>798</v>
      </c>
      <c r="C458" t="s">
        <v>4998</v>
      </c>
      <c r="D458">
        <v>32</v>
      </c>
      <c r="E458">
        <v>5</v>
      </c>
      <c r="F458">
        <v>1</v>
      </c>
    </row>
    <row r="459" spans="1:6">
      <c r="A459">
        <v>55033</v>
      </c>
      <c r="B459" t="s">
        <v>799</v>
      </c>
      <c r="C459" t="s">
        <v>4999</v>
      </c>
      <c r="D459">
        <v>33</v>
      </c>
      <c r="E459">
        <v>5</v>
      </c>
      <c r="F459">
        <v>1</v>
      </c>
    </row>
    <row r="460" spans="1:6">
      <c r="A460">
        <v>55034</v>
      </c>
      <c r="B460" t="s">
        <v>800</v>
      </c>
      <c r="C460" t="s">
        <v>5000</v>
      </c>
      <c r="D460">
        <v>34</v>
      </c>
      <c r="E460">
        <v>5</v>
      </c>
      <c r="F460">
        <v>1</v>
      </c>
    </row>
    <row r="461" spans="1:6">
      <c r="A461">
        <v>55035</v>
      </c>
      <c r="B461" t="s">
        <v>801</v>
      </c>
      <c r="C461" t="s">
        <v>5001</v>
      </c>
      <c r="D461">
        <v>35</v>
      </c>
      <c r="E461">
        <v>5</v>
      </c>
      <c r="F461">
        <v>1</v>
      </c>
    </row>
    <row r="462" spans="1:6">
      <c r="A462">
        <v>55036</v>
      </c>
      <c r="B462" t="s">
        <v>802</v>
      </c>
      <c r="C462" t="s">
        <v>5002</v>
      </c>
      <c r="D462">
        <v>36</v>
      </c>
      <c r="E462">
        <v>5</v>
      </c>
      <c r="F462">
        <v>1</v>
      </c>
    </row>
    <row r="463" spans="1:6">
      <c r="A463">
        <v>55037</v>
      </c>
      <c r="B463" t="s">
        <v>803</v>
      </c>
      <c r="C463" t="s">
        <v>5003</v>
      </c>
      <c r="D463">
        <v>37</v>
      </c>
      <c r="E463">
        <v>5</v>
      </c>
      <c r="F463">
        <v>1</v>
      </c>
    </row>
    <row r="464" spans="1:6">
      <c r="A464">
        <v>55038</v>
      </c>
      <c r="B464" t="s">
        <v>804</v>
      </c>
      <c r="C464" t="s">
        <v>5004</v>
      </c>
      <c r="D464">
        <v>38</v>
      </c>
      <c r="E464">
        <v>5</v>
      </c>
      <c r="F464">
        <v>1</v>
      </c>
    </row>
    <row r="465" spans="1:6">
      <c r="A465">
        <v>55039</v>
      </c>
      <c r="B465" t="s">
        <v>805</v>
      </c>
      <c r="C465" t="s">
        <v>5005</v>
      </c>
      <c r="D465">
        <v>39</v>
      </c>
      <c r="E465">
        <v>5</v>
      </c>
      <c r="F465">
        <v>1</v>
      </c>
    </row>
    <row r="466" spans="1:6">
      <c r="A466">
        <v>55040</v>
      </c>
      <c r="B466" t="s">
        <v>806</v>
      </c>
      <c r="C466" t="s">
        <v>5006</v>
      </c>
      <c r="D466">
        <v>40</v>
      </c>
      <c r="E466">
        <v>5</v>
      </c>
      <c r="F466">
        <v>1</v>
      </c>
    </row>
    <row r="467" spans="1:6">
      <c r="A467">
        <v>55041</v>
      </c>
      <c r="B467" t="s">
        <v>807</v>
      </c>
      <c r="C467" t="s">
        <v>5007</v>
      </c>
      <c r="D467">
        <v>41</v>
      </c>
      <c r="E467">
        <v>5</v>
      </c>
      <c r="F467">
        <v>1</v>
      </c>
    </row>
    <row r="468" spans="1:6">
      <c r="A468">
        <v>55042</v>
      </c>
      <c r="B468" t="s">
        <v>808</v>
      </c>
      <c r="C468" t="s">
        <v>5008</v>
      </c>
      <c r="D468">
        <v>42</v>
      </c>
      <c r="E468">
        <v>5</v>
      </c>
      <c r="F468">
        <v>1</v>
      </c>
    </row>
    <row r="469" spans="1:6">
      <c r="A469">
        <v>55043</v>
      </c>
      <c r="B469" t="s">
        <v>809</v>
      </c>
      <c r="C469" t="s">
        <v>5009</v>
      </c>
      <c r="D469">
        <v>43</v>
      </c>
      <c r="E469">
        <v>5</v>
      </c>
      <c r="F469">
        <v>1</v>
      </c>
    </row>
    <row r="470" spans="1:6">
      <c r="A470">
        <v>55044</v>
      </c>
      <c r="B470" t="s">
        <v>810</v>
      </c>
      <c r="C470" t="s">
        <v>5010</v>
      </c>
      <c r="D470">
        <v>44</v>
      </c>
      <c r="E470">
        <v>5</v>
      </c>
      <c r="F470">
        <v>1</v>
      </c>
    </row>
    <row r="471" spans="1:6">
      <c r="A471">
        <v>55045</v>
      </c>
      <c r="B471" t="s">
        <v>811</v>
      </c>
      <c r="C471" t="s">
        <v>6465</v>
      </c>
      <c r="D471">
        <v>45</v>
      </c>
      <c r="E471">
        <v>5</v>
      </c>
      <c r="F471">
        <v>1</v>
      </c>
    </row>
    <row r="472" spans="1:6">
      <c r="A472">
        <v>55046</v>
      </c>
      <c r="B472" t="s">
        <v>812</v>
      </c>
      <c r="C472" t="s">
        <v>5011</v>
      </c>
      <c r="D472">
        <v>46</v>
      </c>
      <c r="E472">
        <v>5</v>
      </c>
      <c r="F472">
        <v>1</v>
      </c>
    </row>
    <row r="473" spans="1:6">
      <c r="A473">
        <v>55047</v>
      </c>
      <c r="B473" t="s">
        <v>813</v>
      </c>
      <c r="C473" t="s">
        <v>5012</v>
      </c>
      <c r="D473">
        <v>47</v>
      </c>
      <c r="E473">
        <v>5</v>
      </c>
      <c r="F473">
        <v>1</v>
      </c>
    </row>
    <row r="474" spans="1:6">
      <c r="A474">
        <v>55048</v>
      </c>
      <c r="B474" t="s">
        <v>814</v>
      </c>
      <c r="C474" t="s">
        <v>5013</v>
      </c>
      <c r="D474">
        <v>48</v>
      </c>
      <c r="E474">
        <v>5</v>
      </c>
      <c r="F474">
        <v>1</v>
      </c>
    </row>
    <row r="475" spans="1:6">
      <c r="A475">
        <v>55049</v>
      </c>
      <c r="B475" t="s">
        <v>815</v>
      </c>
      <c r="C475" t="s">
        <v>5014</v>
      </c>
      <c r="D475">
        <v>49</v>
      </c>
      <c r="E475">
        <v>5</v>
      </c>
      <c r="F475">
        <v>1</v>
      </c>
    </row>
    <row r="476" spans="1:6">
      <c r="A476">
        <v>55050</v>
      </c>
      <c r="B476" t="s">
        <v>816</v>
      </c>
      <c r="C476" t="s">
        <v>5015</v>
      </c>
      <c r="D476">
        <v>50</v>
      </c>
      <c r="E476">
        <v>5</v>
      </c>
      <c r="F476">
        <v>1</v>
      </c>
    </row>
    <row r="477" spans="1:6">
      <c r="A477">
        <v>55051</v>
      </c>
      <c r="B477" t="s">
        <v>817</v>
      </c>
      <c r="C477" t="s">
        <v>5016</v>
      </c>
      <c r="D477">
        <v>51</v>
      </c>
      <c r="E477">
        <v>5</v>
      </c>
      <c r="F477">
        <v>1</v>
      </c>
    </row>
    <row r="478" spans="1:6">
      <c r="A478">
        <v>55052</v>
      </c>
      <c r="B478" t="s">
        <v>818</v>
      </c>
      <c r="C478" t="s">
        <v>5017</v>
      </c>
      <c r="D478">
        <v>52</v>
      </c>
      <c r="E478">
        <v>5</v>
      </c>
      <c r="F478">
        <v>1</v>
      </c>
    </row>
    <row r="479" spans="1:6">
      <c r="A479">
        <v>55053</v>
      </c>
      <c r="B479" t="s">
        <v>819</v>
      </c>
      <c r="C479" t="s">
        <v>5018</v>
      </c>
      <c r="D479">
        <v>53</v>
      </c>
      <c r="E479">
        <v>5</v>
      </c>
      <c r="F479">
        <v>1</v>
      </c>
    </row>
    <row r="480" spans="1:6">
      <c r="A480">
        <v>55054</v>
      </c>
      <c r="B480" t="s">
        <v>820</v>
      </c>
      <c r="C480" t="s">
        <v>5019</v>
      </c>
      <c r="D480">
        <v>54</v>
      </c>
      <c r="E480">
        <v>5</v>
      </c>
      <c r="F480">
        <v>1</v>
      </c>
    </row>
    <row r="481" spans="1:6">
      <c r="A481">
        <v>55055</v>
      </c>
      <c r="B481" t="s">
        <v>821</v>
      </c>
      <c r="C481" t="s">
        <v>5020</v>
      </c>
      <c r="D481">
        <v>55</v>
      </c>
      <c r="E481">
        <v>5</v>
      </c>
      <c r="F481">
        <v>1</v>
      </c>
    </row>
    <row r="482" spans="1:6">
      <c r="A482">
        <v>55056</v>
      </c>
      <c r="B482" t="s">
        <v>822</v>
      </c>
      <c r="C482" t="s">
        <v>5021</v>
      </c>
      <c r="D482">
        <v>56</v>
      </c>
      <c r="E482">
        <v>5</v>
      </c>
      <c r="F482">
        <v>1</v>
      </c>
    </row>
    <row r="483" spans="1:6">
      <c r="A483">
        <v>55057</v>
      </c>
      <c r="B483" t="s">
        <v>823</v>
      </c>
      <c r="C483" t="s">
        <v>5022</v>
      </c>
      <c r="D483">
        <v>57</v>
      </c>
      <c r="E483">
        <v>5</v>
      </c>
      <c r="F483">
        <v>1</v>
      </c>
    </row>
    <row r="484" spans="1:6">
      <c r="A484">
        <v>55058</v>
      </c>
      <c r="B484" t="s">
        <v>824</v>
      </c>
      <c r="C484" t="s">
        <v>5023</v>
      </c>
      <c r="D484">
        <v>58</v>
      </c>
      <c r="E484">
        <v>5</v>
      </c>
      <c r="F484">
        <v>1</v>
      </c>
    </row>
    <row r="485" spans="1:6">
      <c r="A485">
        <v>55059</v>
      </c>
      <c r="B485" t="s">
        <v>825</v>
      </c>
      <c r="C485" t="s">
        <v>5024</v>
      </c>
      <c r="D485">
        <v>59</v>
      </c>
      <c r="E485">
        <v>5</v>
      </c>
      <c r="F485">
        <v>1</v>
      </c>
    </row>
    <row r="486" spans="1:6">
      <c r="A486">
        <v>55060</v>
      </c>
      <c r="B486" t="s">
        <v>826</v>
      </c>
      <c r="C486" t="s">
        <v>5025</v>
      </c>
      <c r="D486">
        <v>60</v>
      </c>
      <c r="E486">
        <v>5</v>
      </c>
      <c r="F486">
        <v>1</v>
      </c>
    </row>
    <row r="487" spans="1:6">
      <c r="A487">
        <v>55061</v>
      </c>
      <c r="B487" t="s">
        <v>827</v>
      </c>
      <c r="C487" t="s">
        <v>5026</v>
      </c>
      <c r="D487">
        <v>61</v>
      </c>
      <c r="E487">
        <v>5</v>
      </c>
      <c r="F487">
        <v>1</v>
      </c>
    </row>
    <row r="488" spans="1:6">
      <c r="A488">
        <v>55062</v>
      </c>
      <c r="B488" t="s">
        <v>828</v>
      </c>
      <c r="C488" t="s">
        <v>5027</v>
      </c>
      <c r="D488">
        <v>62</v>
      </c>
      <c r="E488">
        <v>5</v>
      </c>
      <c r="F488">
        <v>1</v>
      </c>
    </row>
    <row r="489" spans="1:6">
      <c r="A489">
        <v>55063</v>
      </c>
      <c r="B489" t="s">
        <v>829</v>
      </c>
      <c r="C489" t="s">
        <v>5028</v>
      </c>
      <c r="D489">
        <v>63</v>
      </c>
      <c r="E489">
        <v>5</v>
      </c>
      <c r="F489">
        <v>1</v>
      </c>
    </row>
    <row r="490" spans="1:6">
      <c r="A490">
        <v>55064</v>
      </c>
      <c r="B490" t="s">
        <v>830</v>
      </c>
      <c r="C490" t="s">
        <v>5029</v>
      </c>
      <c r="D490">
        <v>64</v>
      </c>
      <c r="E490">
        <v>5</v>
      </c>
      <c r="F490">
        <v>1</v>
      </c>
    </row>
    <row r="491" spans="1:6">
      <c r="A491">
        <v>55065</v>
      </c>
      <c r="B491" s="212" t="s">
        <v>7118</v>
      </c>
      <c r="C491" s="213" t="s">
        <v>7122</v>
      </c>
      <c r="D491">
        <v>65</v>
      </c>
      <c r="E491">
        <v>5</v>
      </c>
      <c r="F491">
        <v>1</v>
      </c>
    </row>
    <row r="492" spans="1:6">
      <c r="A492">
        <v>55066</v>
      </c>
      <c r="B492" s="213" t="s">
        <v>6938</v>
      </c>
      <c r="C492" s="213" t="s">
        <v>6944</v>
      </c>
      <c r="D492">
        <v>66</v>
      </c>
      <c r="E492">
        <v>5</v>
      </c>
      <c r="F492">
        <v>1</v>
      </c>
    </row>
    <row r="493" spans="1:6">
      <c r="A493">
        <v>55067</v>
      </c>
      <c r="B493" s="213" t="s">
        <v>6939</v>
      </c>
      <c r="C493" s="213" t="s">
        <v>6945</v>
      </c>
      <c r="D493">
        <v>67</v>
      </c>
      <c r="E493">
        <v>5</v>
      </c>
      <c r="F493">
        <v>1</v>
      </c>
    </row>
    <row r="494" spans="1:6">
      <c r="A494">
        <v>55068</v>
      </c>
      <c r="B494" s="213" t="s">
        <v>6940</v>
      </c>
      <c r="C494" s="213" t="s">
        <v>6946</v>
      </c>
      <c r="D494">
        <v>68</v>
      </c>
      <c r="E494">
        <v>5</v>
      </c>
      <c r="F494">
        <v>1</v>
      </c>
    </row>
    <row r="495" spans="1:6">
      <c r="A495">
        <v>55201</v>
      </c>
      <c r="B495" s="7" t="s">
        <v>831</v>
      </c>
      <c r="C495" t="s">
        <v>5030</v>
      </c>
      <c r="D495" s="8">
        <v>201</v>
      </c>
      <c r="E495">
        <v>5</v>
      </c>
      <c r="F495" s="8">
        <v>1</v>
      </c>
    </row>
    <row r="496" spans="1:6">
      <c r="A496">
        <v>55202</v>
      </c>
      <c r="B496" s="7" t="s">
        <v>832</v>
      </c>
      <c r="C496" t="s">
        <v>5031</v>
      </c>
      <c r="D496" s="8">
        <v>202</v>
      </c>
      <c r="E496">
        <v>5</v>
      </c>
      <c r="F496" s="8">
        <v>1</v>
      </c>
    </row>
    <row r="497" spans="1:6">
      <c r="A497">
        <v>55203</v>
      </c>
      <c r="B497" s="9" t="s">
        <v>833</v>
      </c>
      <c r="C497" t="s">
        <v>5032</v>
      </c>
      <c r="D497" s="8">
        <v>203</v>
      </c>
      <c r="E497">
        <v>5</v>
      </c>
      <c r="F497" s="8">
        <v>1</v>
      </c>
    </row>
    <row r="498" spans="1:6">
      <c r="A498">
        <v>55204</v>
      </c>
      <c r="B498" s="9" t="s">
        <v>834</v>
      </c>
      <c r="C498" t="s">
        <v>5033</v>
      </c>
      <c r="D498" s="8">
        <v>204</v>
      </c>
      <c r="E498">
        <v>5</v>
      </c>
      <c r="F498" s="8">
        <v>1</v>
      </c>
    </row>
    <row r="499" spans="1:6">
      <c r="A499">
        <v>55205</v>
      </c>
      <c r="B499" s="10" t="s">
        <v>835</v>
      </c>
      <c r="C499" t="s">
        <v>5034</v>
      </c>
      <c r="D499" s="8">
        <v>205</v>
      </c>
      <c r="E499">
        <v>5</v>
      </c>
      <c r="F499" s="8">
        <v>1</v>
      </c>
    </row>
    <row r="500" spans="1:6">
      <c r="A500">
        <v>55206</v>
      </c>
      <c r="B500" s="10" t="s">
        <v>836</v>
      </c>
      <c r="C500" t="s">
        <v>5035</v>
      </c>
      <c r="D500" s="8">
        <v>206</v>
      </c>
      <c r="E500">
        <v>5</v>
      </c>
      <c r="F500" s="8">
        <v>1</v>
      </c>
    </row>
    <row r="501" spans="1:6">
      <c r="A501">
        <v>55207</v>
      </c>
      <c r="B501" s="7" t="s">
        <v>837</v>
      </c>
      <c r="C501" t="s">
        <v>5036</v>
      </c>
      <c r="D501" s="8">
        <v>207</v>
      </c>
      <c r="E501">
        <v>5</v>
      </c>
      <c r="F501" s="8">
        <v>1</v>
      </c>
    </row>
    <row r="502" spans="1:6">
      <c r="A502">
        <v>55208</v>
      </c>
      <c r="B502" s="7" t="s">
        <v>838</v>
      </c>
      <c r="C502" t="s">
        <v>5037</v>
      </c>
      <c r="D502" s="8">
        <v>208</v>
      </c>
      <c r="E502">
        <v>5</v>
      </c>
      <c r="F502" s="8">
        <v>1</v>
      </c>
    </row>
    <row r="503" spans="1:6">
      <c r="A503">
        <v>55209</v>
      </c>
      <c r="B503" s="9" t="s">
        <v>839</v>
      </c>
      <c r="C503" t="s">
        <v>5038</v>
      </c>
      <c r="D503" s="8">
        <v>209</v>
      </c>
      <c r="E503">
        <v>5</v>
      </c>
      <c r="F503" s="8">
        <v>1</v>
      </c>
    </row>
    <row r="504" spans="1:6">
      <c r="A504">
        <v>55210</v>
      </c>
      <c r="B504" s="9" t="s">
        <v>840</v>
      </c>
      <c r="C504" t="s">
        <v>5039</v>
      </c>
      <c r="D504" s="8">
        <v>210</v>
      </c>
      <c r="E504">
        <v>5</v>
      </c>
      <c r="F504" s="8">
        <v>1</v>
      </c>
    </row>
    <row r="505" spans="1:6">
      <c r="A505">
        <v>55211</v>
      </c>
      <c r="B505" s="10" t="s">
        <v>841</v>
      </c>
      <c r="C505" t="s">
        <v>5040</v>
      </c>
      <c r="D505" s="8">
        <v>211</v>
      </c>
      <c r="E505">
        <v>5</v>
      </c>
      <c r="F505" s="8">
        <v>1</v>
      </c>
    </row>
    <row r="506" spans="1:6">
      <c r="A506">
        <v>55212</v>
      </c>
      <c r="B506" s="10" t="s">
        <v>842</v>
      </c>
      <c r="C506" t="s">
        <v>5041</v>
      </c>
      <c r="D506" s="8">
        <v>212</v>
      </c>
      <c r="E506">
        <v>5</v>
      </c>
      <c r="F506" s="8">
        <v>1</v>
      </c>
    </row>
    <row r="507" spans="1:6">
      <c r="A507">
        <v>55213</v>
      </c>
      <c r="B507" s="7" t="s">
        <v>843</v>
      </c>
      <c r="C507" t="s">
        <v>5042</v>
      </c>
      <c r="D507" s="8">
        <v>213</v>
      </c>
      <c r="E507">
        <v>5</v>
      </c>
      <c r="F507" s="8">
        <v>1</v>
      </c>
    </row>
    <row r="508" spans="1:6">
      <c r="A508">
        <v>55214</v>
      </c>
      <c r="B508" s="7" t="s">
        <v>844</v>
      </c>
      <c r="C508" t="s">
        <v>5043</v>
      </c>
      <c r="D508" s="8">
        <v>214</v>
      </c>
      <c r="E508">
        <v>5</v>
      </c>
      <c r="F508" s="8">
        <v>1</v>
      </c>
    </row>
    <row r="509" spans="1:6">
      <c r="A509">
        <v>55215</v>
      </c>
      <c r="B509" s="9" t="s">
        <v>845</v>
      </c>
      <c r="C509" t="s">
        <v>5044</v>
      </c>
      <c r="D509" s="8">
        <v>215</v>
      </c>
      <c r="E509">
        <v>5</v>
      </c>
      <c r="F509" s="8">
        <v>1</v>
      </c>
    </row>
    <row r="510" spans="1:6">
      <c r="A510">
        <v>55216</v>
      </c>
      <c r="B510" s="9" t="s">
        <v>846</v>
      </c>
      <c r="C510" t="s">
        <v>5045</v>
      </c>
      <c r="D510" s="8">
        <v>216</v>
      </c>
      <c r="E510">
        <v>5</v>
      </c>
      <c r="F510" s="8">
        <v>1</v>
      </c>
    </row>
    <row r="511" spans="1:6">
      <c r="A511">
        <v>55217</v>
      </c>
      <c r="B511" s="10" t="s">
        <v>847</v>
      </c>
      <c r="C511" t="s">
        <v>5046</v>
      </c>
      <c r="D511" s="8">
        <v>217</v>
      </c>
      <c r="E511">
        <v>5</v>
      </c>
      <c r="F511" s="8">
        <v>1</v>
      </c>
    </row>
    <row r="512" spans="1:6">
      <c r="A512">
        <v>55218</v>
      </c>
      <c r="B512" s="10" t="s">
        <v>4550</v>
      </c>
      <c r="C512" t="s">
        <v>5047</v>
      </c>
      <c r="D512" s="8">
        <v>218</v>
      </c>
      <c r="E512">
        <v>5</v>
      </c>
      <c r="F512" s="8">
        <v>1</v>
      </c>
    </row>
    <row r="513" spans="1:6">
      <c r="A513">
        <v>55219</v>
      </c>
      <c r="B513" s="7" t="s">
        <v>848</v>
      </c>
      <c r="C513" t="s">
        <v>5048</v>
      </c>
      <c r="D513" s="8">
        <v>219</v>
      </c>
      <c r="E513">
        <v>5</v>
      </c>
      <c r="F513" s="8">
        <v>1</v>
      </c>
    </row>
    <row r="514" spans="1:6">
      <c r="A514">
        <v>55220</v>
      </c>
      <c r="B514" s="7" t="s">
        <v>849</v>
      </c>
      <c r="C514" t="s">
        <v>5049</v>
      </c>
      <c r="D514" s="8">
        <v>220</v>
      </c>
      <c r="E514">
        <v>5</v>
      </c>
      <c r="F514" s="8">
        <v>1</v>
      </c>
    </row>
    <row r="515" spans="1:6">
      <c r="A515">
        <v>55221</v>
      </c>
      <c r="B515" s="9" t="s">
        <v>850</v>
      </c>
      <c r="C515" t="s">
        <v>5050</v>
      </c>
      <c r="D515" s="8">
        <v>221</v>
      </c>
      <c r="E515">
        <v>5</v>
      </c>
      <c r="F515" s="8">
        <v>1</v>
      </c>
    </row>
    <row r="516" spans="1:6">
      <c r="A516">
        <v>55222</v>
      </c>
      <c r="B516" s="9" t="s">
        <v>851</v>
      </c>
      <c r="C516" t="s">
        <v>5051</v>
      </c>
      <c r="D516" s="8">
        <v>222</v>
      </c>
      <c r="E516">
        <v>5</v>
      </c>
      <c r="F516" s="8">
        <v>1</v>
      </c>
    </row>
    <row r="517" spans="1:6">
      <c r="A517">
        <v>55223</v>
      </c>
      <c r="B517" s="10" t="s">
        <v>852</v>
      </c>
      <c r="C517" t="s">
        <v>5052</v>
      </c>
      <c r="D517" s="8">
        <v>223</v>
      </c>
      <c r="E517">
        <v>5</v>
      </c>
      <c r="F517" s="8">
        <v>1</v>
      </c>
    </row>
    <row r="518" spans="1:6">
      <c r="A518">
        <v>55224</v>
      </c>
      <c r="B518" s="10" t="s">
        <v>853</v>
      </c>
      <c r="C518" t="s">
        <v>5053</v>
      </c>
      <c r="D518" s="8">
        <v>224</v>
      </c>
      <c r="E518">
        <v>5</v>
      </c>
      <c r="F518" s="8">
        <v>1</v>
      </c>
    </row>
    <row r="519" spans="1:6">
      <c r="A519">
        <v>55225</v>
      </c>
      <c r="B519" s="7" t="s">
        <v>854</v>
      </c>
      <c r="C519" t="s">
        <v>5054</v>
      </c>
      <c r="D519" s="8">
        <v>225</v>
      </c>
      <c r="E519">
        <v>5</v>
      </c>
      <c r="F519" s="8">
        <v>1</v>
      </c>
    </row>
    <row r="520" spans="1:6">
      <c r="A520">
        <v>55226</v>
      </c>
      <c r="B520" s="7" t="s">
        <v>855</v>
      </c>
      <c r="C520" t="s">
        <v>5055</v>
      </c>
      <c r="D520" s="8">
        <v>226</v>
      </c>
      <c r="E520">
        <v>5</v>
      </c>
      <c r="F520" s="8">
        <v>1</v>
      </c>
    </row>
    <row r="521" spans="1:6">
      <c r="A521">
        <v>55227</v>
      </c>
      <c r="B521" s="9" t="s">
        <v>856</v>
      </c>
      <c r="C521" t="s">
        <v>5056</v>
      </c>
      <c r="D521" s="8">
        <v>227</v>
      </c>
      <c r="E521">
        <v>5</v>
      </c>
      <c r="F521" s="8">
        <v>1</v>
      </c>
    </row>
    <row r="522" spans="1:6">
      <c r="A522">
        <v>55228</v>
      </c>
      <c r="B522" s="9" t="s">
        <v>857</v>
      </c>
      <c r="C522" t="s">
        <v>5057</v>
      </c>
      <c r="D522" s="8">
        <v>228</v>
      </c>
      <c r="E522">
        <v>5</v>
      </c>
      <c r="F522" s="8">
        <v>1</v>
      </c>
    </row>
    <row r="523" spans="1:6">
      <c r="A523">
        <v>55229</v>
      </c>
      <c r="B523" s="10" t="s">
        <v>858</v>
      </c>
      <c r="C523" t="s">
        <v>5058</v>
      </c>
      <c r="D523" s="8">
        <v>229</v>
      </c>
      <c r="E523">
        <v>5</v>
      </c>
      <c r="F523" s="8">
        <v>1</v>
      </c>
    </row>
    <row r="524" spans="1:6">
      <c r="A524">
        <v>55230</v>
      </c>
      <c r="B524" s="10" t="s">
        <v>859</v>
      </c>
      <c r="C524" t="s">
        <v>5059</v>
      </c>
      <c r="D524" s="8">
        <v>230</v>
      </c>
      <c r="E524">
        <v>5</v>
      </c>
      <c r="F524" s="8">
        <v>1</v>
      </c>
    </row>
    <row r="525" spans="1:6">
      <c r="A525">
        <v>55231</v>
      </c>
      <c r="B525" t="s">
        <v>860</v>
      </c>
      <c r="C525" t="s">
        <v>5060</v>
      </c>
      <c r="D525" s="8">
        <v>231</v>
      </c>
      <c r="E525">
        <v>5</v>
      </c>
      <c r="F525" s="8">
        <v>1</v>
      </c>
    </row>
    <row r="526" spans="1:6">
      <c r="A526">
        <v>55232</v>
      </c>
      <c r="B526" t="s">
        <v>861</v>
      </c>
      <c r="C526" t="s">
        <v>5061</v>
      </c>
      <c r="D526" s="8">
        <v>232</v>
      </c>
      <c r="E526">
        <v>5</v>
      </c>
      <c r="F526" s="8">
        <v>1</v>
      </c>
    </row>
    <row r="527" spans="1:6">
      <c r="A527">
        <v>55233</v>
      </c>
      <c r="B527" t="s">
        <v>862</v>
      </c>
      <c r="C527" t="s">
        <v>5062</v>
      </c>
      <c r="D527" s="8">
        <v>233</v>
      </c>
      <c r="E527">
        <v>5</v>
      </c>
      <c r="F527" s="8">
        <v>1</v>
      </c>
    </row>
    <row r="528" spans="1:6">
      <c r="A528">
        <v>55234</v>
      </c>
      <c r="B528" t="s">
        <v>863</v>
      </c>
      <c r="C528" t="s">
        <v>5063</v>
      </c>
      <c r="D528" s="8">
        <v>234</v>
      </c>
      <c r="E528">
        <v>5</v>
      </c>
      <c r="F528" s="8">
        <v>1</v>
      </c>
    </row>
    <row r="529" spans="1:6">
      <c r="A529">
        <v>55235</v>
      </c>
      <c r="B529" t="s">
        <v>864</v>
      </c>
      <c r="C529" t="s">
        <v>5064</v>
      </c>
      <c r="D529" s="8">
        <v>235</v>
      </c>
      <c r="E529">
        <v>5</v>
      </c>
      <c r="F529" s="8">
        <v>1</v>
      </c>
    </row>
    <row r="530" spans="1:6">
      <c r="A530">
        <v>55236</v>
      </c>
      <c r="B530" t="s">
        <v>865</v>
      </c>
      <c r="C530" t="s">
        <v>5065</v>
      </c>
      <c r="D530" s="8">
        <v>236</v>
      </c>
      <c r="E530">
        <v>5</v>
      </c>
      <c r="F530" s="8">
        <v>1</v>
      </c>
    </row>
    <row r="531" spans="1:6">
      <c r="A531">
        <v>55237</v>
      </c>
      <c r="B531" t="s">
        <v>866</v>
      </c>
      <c r="C531" t="s">
        <v>5066</v>
      </c>
      <c r="D531" s="8">
        <v>237</v>
      </c>
      <c r="E531">
        <v>5</v>
      </c>
      <c r="F531" s="8">
        <v>1</v>
      </c>
    </row>
    <row r="532" spans="1:6">
      <c r="A532">
        <v>55238</v>
      </c>
      <c r="B532" t="s">
        <v>867</v>
      </c>
      <c r="C532" t="s">
        <v>5067</v>
      </c>
      <c r="D532" s="8">
        <v>238</v>
      </c>
      <c r="E532">
        <v>5</v>
      </c>
      <c r="F532" s="8">
        <v>1</v>
      </c>
    </row>
    <row r="533" spans="1:6">
      <c r="A533">
        <v>55239</v>
      </c>
      <c r="B533" t="s">
        <v>868</v>
      </c>
      <c r="C533" t="s">
        <v>5068</v>
      </c>
      <c r="D533" s="8">
        <v>239</v>
      </c>
      <c r="E533">
        <v>5</v>
      </c>
      <c r="F533" s="8">
        <v>1</v>
      </c>
    </row>
    <row r="534" spans="1:6">
      <c r="A534">
        <v>55240</v>
      </c>
      <c r="B534" t="s">
        <v>869</v>
      </c>
      <c r="C534" t="s">
        <v>5069</v>
      </c>
      <c r="D534" s="8">
        <v>240</v>
      </c>
      <c r="E534">
        <v>5</v>
      </c>
      <c r="F534" s="8">
        <v>1</v>
      </c>
    </row>
    <row r="535" spans="1:6">
      <c r="A535">
        <v>55241</v>
      </c>
      <c r="B535" t="s">
        <v>870</v>
      </c>
      <c r="C535" t="s">
        <v>5070</v>
      </c>
      <c r="D535" s="8">
        <v>241</v>
      </c>
      <c r="E535">
        <v>5</v>
      </c>
      <c r="F535" s="8">
        <v>1</v>
      </c>
    </row>
    <row r="536" spans="1:6">
      <c r="A536">
        <v>55242</v>
      </c>
      <c r="B536" t="s">
        <v>871</v>
      </c>
      <c r="C536" t="s">
        <v>5071</v>
      </c>
      <c r="D536" s="8">
        <v>242</v>
      </c>
      <c r="E536">
        <v>5</v>
      </c>
      <c r="F536" s="8">
        <v>1</v>
      </c>
    </row>
    <row r="537" spans="1:6">
      <c r="A537">
        <v>56001</v>
      </c>
      <c r="B537" t="s">
        <v>872</v>
      </c>
      <c r="C537" t="s">
        <v>5072</v>
      </c>
      <c r="D537">
        <v>1</v>
      </c>
      <c r="E537">
        <v>6</v>
      </c>
      <c r="F537">
        <v>1</v>
      </c>
    </row>
    <row r="538" spans="1:6">
      <c r="A538">
        <v>56002</v>
      </c>
      <c r="B538" t="s">
        <v>873</v>
      </c>
      <c r="C538" t="s">
        <v>6328</v>
      </c>
      <c r="D538">
        <v>2</v>
      </c>
      <c r="E538">
        <v>6</v>
      </c>
      <c r="F538">
        <v>1</v>
      </c>
    </row>
    <row r="539" spans="1:6">
      <c r="A539">
        <v>56003</v>
      </c>
      <c r="B539" t="s">
        <v>874</v>
      </c>
      <c r="C539" t="s">
        <v>5073</v>
      </c>
      <c r="D539">
        <v>3</v>
      </c>
      <c r="E539">
        <v>6</v>
      </c>
      <c r="F539">
        <v>1</v>
      </c>
    </row>
    <row r="540" spans="1:6">
      <c r="A540">
        <v>56004</v>
      </c>
      <c r="B540" t="s">
        <v>875</v>
      </c>
      <c r="C540" t="s">
        <v>5074</v>
      </c>
      <c r="D540">
        <v>4</v>
      </c>
      <c r="E540">
        <v>6</v>
      </c>
      <c r="F540">
        <v>1</v>
      </c>
    </row>
    <row r="541" spans="1:6">
      <c r="A541">
        <v>56005</v>
      </c>
      <c r="B541" t="s">
        <v>876</v>
      </c>
      <c r="C541" t="s">
        <v>5075</v>
      </c>
      <c r="D541">
        <v>5</v>
      </c>
      <c r="E541">
        <v>6</v>
      </c>
      <c r="F541">
        <v>1</v>
      </c>
    </row>
    <row r="542" spans="1:6">
      <c r="A542">
        <v>56006</v>
      </c>
      <c r="B542" t="s">
        <v>877</v>
      </c>
      <c r="C542" t="s">
        <v>5076</v>
      </c>
      <c r="D542">
        <v>6</v>
      </c>
      <c r="E542">
        <v>6</v>
      </c>
      <c r="F542">
        <v>1</v>
      </c>
    </row>
    <row r="543" spans="1:6">
      <c r="A543">
        <v>56007</v>
      </c>
      <c r="B543" t="s">
        <v>878</v>
      </c>
      <c r="C543" t="s">
        <v>5077</v>
      </c>
      <c r="D543">
        <v>7</v>
      </c>
      <c r="E543">
        <v>6</v>
      </c>
      <c r="F543">
        <v>1</v>
      </c>
    </row>
    <row r="544" spans="1:6">
      <c r="A544">
        <v>56008</v>
      </c>
      <c r="B544" t="s">
        <v>879</v>
      </c>
      <c r="C544" t="s">
        <v>5078</v>
      </c>
      <c r="D544">
        <v>8</v>
      </c>
      <c r="E544">
        <v>6</v>
      </c>
      <c r="F544">
        <v>1</v>
      </c>
    </row>
    <row r="545" spans="1:6">
      <c r="A545">
        <v>56009</v>
      </c>
      <c r="B545" t="s">
        <v>880</v>
      </c>
      <c r="C545" t="s">
        <v>5079</v>
      </c>
      <c r="D545">
        <v>9</v>
      </c>
      <c r="E545">
        <v>6</v>
      </c>
      <c r="F545">
        <v>1</v>
      </c>
    </row>
    <row r="546" spans="1:6">
      <c r="A546">
        <v>56010</v>
      </c>
      <c r="B546" t="s">
        <v>881</v>
      </c>
      <c r="C546" t="s">
        <v>5080</v>
      </c>
      <c r="D546">
        <v>10</v>
      </c>
      <c r="E546">
        <v>6</v>
      </c>
      <c r="F546">
        <v>1</v>
      </c>
    </row>
    <row r="547" spans="1:6">
      <c r="A547">
        <v>56011</v>
      </c>
      <c r="B547" t="s">
        <v>882</v>
      </c>
      <c r="C547" t="s">
        <v>5081</v>
      </c>
      <c r="D547">
        <v>11</v>
      </c>
      <c r="E547">
        <v>6</v>
      </c>
      <c r="F547">
        <v>1</v>
      </c>
    </row>
    <row r="548" spans="1:6">
      <c r="A548">
        <v>56012</v>
      </c>
      <c r="B548" t="s">
        <v>883</v>
      </c>
      <c r="C548" t="s">
        <v>5082</v>
      </c>
      <c r="D548">
        <v>12</v>
      </c>
      <c r="E548">
        <v>6</v>
      </c>
      <c r="F548">
        <v>1</v>
      </c>
    </row>
    <row r="549" spans="1:6">
      <c r="A549">
        <v>56013</v>
      </c>
      <c r="B549" t="s">
        <v>884</v>
      </c>
      <c r="C549" t="s">
        <v>5083</v>
      </c>
      <c r="D549">
        <v>13</v>
      </c>
      <c r="E549">
        <v>6</v>
      </c>
      <c r="F549">
        <v>1</v>
      </c>
    </row>
    <row r="550" spans="1:6">
      <c r="A550">
        <v>56014</v>
      </c>
      <c r="B550" t="s">
        <v>885</v>
      </c>
      <c r="C550" t="s">
        <v>5084</v>
      </c>
      <c r="D550">
        <v>14</v>
      </c>
      <c r="E550">
        <v>6</v>
      </c>
      <c r="F550">
        <v>1</v>
      </c>
    </row>
    <row r="551" spans="1:6">
      <c r="A551">
        <v>56015</v>
      </c>
      <c r="B551" t="s">
        <v>886</v>
      </c>
      <c r="C551" t="s">
        <v>5085</v>
      </c>
      <c r="D551">
        <v>15</v>
      </c>
      <c r="E551">
        <v>6</v>
      </c>
      <c r="F551">
        <v>1</v>
      </c>
    </row>
    <row r="552" spans="1:6">
      <c r="A552">
        <v>56016</v>
      </c>
      <c r="B552" t="s">
        <v>887</v>
      </c>
      <c r="C552" t="s">
        <v>5086</v>
      </c>
      <c r="D552">
        <v>16</v>
      </c>
      <c r="E552">
        <v>6</v>
      </c>
      <c r="F552">
        <v>1</v>
      </c>
    </row>
    <row r="553" spans="1:6">
      <c r="A553">
        <v>56017</v>
      </c>
      <c r="B553" t="s">
        <v>888</v>
      </c>
      <c r="C553" t="s">
        <v>5087</v>
      </c>
      <c r="D553">
        <v>17</v>
      </c>
      <c r="E553">
        <v>6</v>
      </c>
      <c r="F553">
        <v>1</v>
      </c>
    </row>
    <row r="554" spans="1:6">
      <c r="A554">
        <v>56018</v>
      </c>
      <c r="B554" t="s">
        <v>889</v>
      </c>
      <c r="C554" t="s">
        <v>5088</v>
      </c>
      <c r="D554">
        <v>18</v>
      </c>
      <c r="E554">
        <v>6</v>
      </c>
      <c r="F554">
        <v>1</v>
      </c>
    </row>
    <row r="555" spans="1:6">
      <c r="A555">
        <v>56019</v>
      </c>
      <c r="B555" t="s">
        <v>890</v>
      </c>
      <c r="C555" t="s">
        <v>5089</v>
      </c>
      <c r="D555">
        <v>19</v>
      </c>
      <c r="E555">
        <v>6</v>
      </c>
      <c r="F555">
        <v>1</v>
      </c>
    </row>
    <row r="556" spans="1:6">
      <c r="A556">
        <v>56020</v>
      </c>
      <c r="B556" t="s">
        <v>891</v>
      </c>
      <c r="C556" t="s">
        <v>5090</v>
      </c>
      <c r="D556">
        <v>20</v>
      </c>
      <c r="E556">
        <v>6</v>
      </c>
      <c r="F556">
        <v>1</v>
      </c>
    </row>
    <row r="557" spans="1:6">
      <c r="A557">
        <v>56021</v>
      </c>
      <c r="B557" t="s">
        <v>892</v>
      </c>
      <c r="C557" t="s">
        <v>5091</v>
      </c>
      <c r="D557">
        <v>21</v>
      </c>
      <c r="E557">
        <v>6</v>
      </c>
      <c r="F557">
        <v>1</v>
      </c>
    </row>
    <row r="558" spans="1:6">
      <c r="A558">
        <v>56022</v>
      </c>
      <c r="B558" t="s">
        <v>1418</v>
      </c>
      <c r="C558" t="s">
        <v>5092</v>
      </c>
      <c r="D558">
        <v>22</v>
      </c>
      <c r="E558">
        <v>6</v>
      </c>
      <c r="F558">
        <v>1</v>
      </c>
    </row>
    <row r="559" spans="1:6">
      <c r="A559">
        <v>56023</v>
      </c>
      <c r="B559" t="s">
        <v>893</v>
      </c>
      <c r="C559" t="s">
        <v>5093</v>
      </c>
      <c r="D559">
        <v>23</v>
      </c>
      <c r="E559">
        <v>6</v>
      </c>
      <c r="F559">
        <v>1</v>
      </c>
    </row>
    <row r="560" spans="1:6">
      <c r="A560">
        <v>56024</v>
      </c>
      <c r="B560" t="s">
        <v>894</v>
      </c>
      <c r="C560" t="s">
        <v>5094</v>
      </c>
      <c r="D560">
        <v>24</v>
      </c>
      <c r="E560">
        <v>6</v>
      </c>
      <c r="F560">
        <v>1</v>
      </c>
    </row>
    <row r="561" spans="1:6">
      <c r="A561">
        <v>56025</v>
      </c>
      <c r="B561" t="s">
        <v>895</v>
      </c>
      <c r="C561" t="s">
        <v>5095</v>
      </c>
      <c r="D561">
        <v>25</v>
      </c>
      <c r="E561">
        <v>6</v>
      </c>
      <c r="F561">
        <v>1</v>
      </c>
    </row>
    <row r="562" spans="1:6">
      <c r="A562">
        <v>56026</v>
      </c>
      <c r="B562" t="s">
        <v>896</v>
      </c>
      <c r="C562" t="s">
        <v>5096</v>
      </c>
      <c r="D562">
        <v>26</v>
      </c>
      <c r="E562">
        <v>6</v>
      </c>
      <c r="F562">
        <v>1</v>
      </c>
    </row>
    <row r="563" spans="1:6">
      <c r="A563">
        <v>56027</v>
      </c>
      <c r="B563" t="s">
        <v>897</v>
      </c>
      <c r="C563" t="s">
        <v>5097</v>
      </c>
      <c r="D563">
        <v>27</v>
      </c>
      <c r="E563">
        <v>6</v>
      </c>
      <c r="F563">
        <v>1</v>
      </c>
    </row>
    <row r="564" spans="1:6">
      <c r="A564">
        <v>56028</v>
      </c>
      <c r="B564" t="s">
        <v>898</v>
      </c>
      <c r="C564" t="s">
        <v>5098</v>
      </c>
      <c r="D564">
        <v>28</v>
      </c>
      <c r="E564">
        <v>6</v>
      </c>
      <c r="F564">
        <v>1</v>
      </c>
    </row>
    <row r="565" spans="1:6">
      <c r="A565">
        <v>56029</v>
      </c>
      <c r="B565" t="s">
        <v>899</v>
      </c>
      <c r="C565" t="s">
        <v>5099</v>
      </c>
      <c r="D565">
        <v>29</v>
      </c>
      <c r="E565">
        <v>6</v>
      </c>
      <c r="F565">
        <v>1</v>
      </c>
    </row>
    <row r="566" spans="1:6">
      <c r="A566">
        <v>56030</v>
      </c>
      <c r="B566" t="s">
        <v>900</v>
      </c>
      <c r="C566" t="s">
        <v>5100</v>
      </c>
      <c r="D566">
        <v>30</v>
      </c>
      <c r="E566">
        <v>6</v>
      </c>
      <c r="F566">
        <v>1</v>
      </c>
    </row>
    <row r="567" spans="1:6">
      <c r="A567">
        <v>56031</v>
      </c>
      <c r="B567" t="s">
        <v>901</v>
      </c>
      <c r="C567" t="s">
        <v>5101</v>
      </c>
      <c r="D567">
        <v>31</v>
      </c>
      <c r="E567">
        <v>6</v>
      </c>
      <c r="F567">
        <v>1</v>
      </c>
    </row>
    <row r="568" spans="1:6">
      <c r="A568">
        <v>56032</v>
      </c>
      <c r="B568" t="s">
        <v>902</v>
      </c>
      <c r="C568" t="s">
        <v>5102</v>
      </c>
      <c r="D568">
        <v>32</v>
      </c>
      <c r="E568">
        <v>6</v>
      </c>
      <c r="F568">
        <v>1</v>
      </c>
    </row>
    <row r="569" spans="1:6">
      <c r="A569">
        <v>56033</v>
      </c>
      <c r="B569" t="s">
        <v>903</v>
      </c>
      <c r="C569" t="s">
        <v>5103</v>
      </c>
      <c r="D569">
        <v>33</v>
      </c>
      <c r="E569">
        <v>6</v>
      </c>
      <c r="F569">
        <v>1</v>
      </c>
    </row>
    <row r="570" spans="1:6">
      <c r="A570">
        <v>56034</v>
      </c>
      <c r="B570" t="s">
        <v>904</v>
      </c>
      <c r="C570" t="s">
        <v>5104</v>
      </c>
      <c r="D570">
        <v>34</v>
      </c>
      <c r="E570">
        <v>6</v>
      </c>
      <c r="F570">
        <v>1</v>
      </c>
    </row>
    <row r="571" spans="1:6">
      <c r="A571">
        <v>56035</v>
      </c>
      <c r="B571" t="s">
        <v>905</v>
      </c>
      <c r="C571" t="s">
        <v>5105</v>
      </c>
      <c r="D571">
        <v>35</v>
      </c>
      <c r="E571">
        <v>6</v>
      </c>
      <c r="F571">
        <v>1</v>
      </c>
    </row>
    <row r="572" spans="1:6">
      <c r="A572">
        <v>56036</v>
      </c>
      <c r="B572" t="s">
        <v>906</v>
      </c>
      <c r="C572" t="s">
        <v>5106</v>
      </c>
      <c r="D572">
        <v>36</v>
      </c>
      <c r="E572">
        <v>6</v>
      </c>
      <c r="F572">
        <v>1</v>
      </c>
    </row>
    <row r="573" spans="1:6">
      <c r="A573">
        <v>56037</v>
      </c>
      <c r="B573" t="s">
        <v>907</v>
      </c>
      <c r="C573" t="s">
        <v>5107</v>
      </c>
      <c r="D573">
        <v>37</v>
      </c>
      <c r="E573">
        <v>6</v>
      </c>
      <c r="F573">
        <v>1</v>
      </c>
    </row>
    <row r="574" spans="1:6">
      <c r="A574">
        <v>56038</v>
      </c>
      <c r="B574" t="s">
        <v>908</v>
      </c>
      <c r="C574" t="s">
        <v>5108</v>
      </c>
      <c r="D574">
        <v>38</v>
      </c>
      <c r="E574">
        <v>6</v>
      </c>
      <c r="F574">
        <v>1</v>
      </c>
    </row>
    <row r="575" spans="1:6">
      <c r="A575">
        <v>56039</v>
      </c>
      <c r="B575" t="s">
        <v>909</v>
      </c>
      <c r="C575" t="s">
        <v>5109</v>
      </c>
      <c r="D575">
        <v>39</v>
      </c>
      <c r="E575">
        <v>6</v>
      </c>
      <c r="F575">
        <v>1</v>
      </c>
    </row>
    <row r="576" spans="1:6">
      <c r="A576">
        <v>56040</v>
      </c>
      <c r="B576" t="s">
        <v>910</v>
      </c>
      <c r="C576" t="s">
        <v>5110</v>
      </c>
      <c r="D576">
        <v>40</v>
      </c>
      <c r="E576">
        <v>6</v>
      </c>
      <c r="F576">
        <v>1</v>
      </c>
    </row>
    <row r="577" spans="1:6">
      <c r="A577">
        <v>56041</v>
      </c>
      <c r="B577" t="s">
        <v>911</v>
      </c>
      <c r="C577" t="s">
        <v>5111</v>
      </c>
      <c r="D577">
        <v>41</v>
      </c>
      <c r="E577">
        <v>6</v>
      </c>
      <c r="F577">
        <v>1</v>
      </c>
    </row>
    <row r="578" spans="1:6">
      <c r="A578">
        <v>56042</v>
      </c>
      <c r="B578" t="s">
        <v>912</v>
      </c>
      <c r="C578" t="s">
        <v>5112</v>
      </c>
      <c r="D578">
        <v>42</v>
      </c>
      <c r="E578">
        <v>6</v>
      </c>
      <c r="F578">
        <v>1</v>
      </c>
    </row>
    <row r="579" spans="1:6">
      <c r="A579">
        <v>56043</v>
      </c>
      <c r="B579" t="s">
        <v>913</v>
      </c>
      <c r="C579" t="s">
        <v>5113</v>
      </c>
      <c r="D579">
        <v>43</v>
      </c>
      <c r="E579">
        <v>6</v>
      </c>
      <c r="F579">
        <v>1</v>
      </c>
    </row>
    <row r="580" spans="1:6">
      <c r="A580">
        <v>56044</v>
      </c>
      <c r="B580" t="s">
        <v>914</v>
      </c>
      <c r="C580" t="s">
        <v>5114</v>
      </c>
      <c r="D580">
        <v>44</v>
      </c>
      <c r="E580">
        <v>6</v>
      </c>
      <c r="F580">
        <v>1</v>
      </c>
    </row>
    <row r="581" spans="1:6">
      <c r="A581">
        <v>56045</v>
      </c>
      <c r="B581" t="s">
        <v>915</v>
      </c>
      <c r="C581" t="s">
        <v>6466</v>
      </c>
      <c r="D581">
        <v>45</v>
      </c>
      <c r="E581">
        <v>6</v>
      </c>
      <c r="F581">
        <v>1</v>
      </c>
    </row>
    <row r="582" spans="1:6">
      <c r="A582">
        <v>56046</v>
      </c>
      <c r="B582" t="s">
        <v>916</v>
      </c>
      <c r="C582" t="s">
        <v>5115</v>
      </c>
      <c r="D582">
        <v>46</v>
      </c>
      <c r="E582">
        <v>6</v>
      </c>
      <c r="F582">
        <v>1</v>
      </c>
    </row>
    <row r="583" spans="1:6">
      <c r="A583">
        <v>56047</v>
      </c>
      <c r="B583" t="s">
        <v>917</v>
      </c>
      <c r="C583" t="s">
        <v>5116</v>
      </c>
      <c r="D583">
        <v>47</v>
      </c>
      <c r="E583">
        <v>6</v>
      </c>
      <c r="F583">
        <v>1</v>
      </c>
    </row>
    <row r="584" spans="1:6">
      <c r="A584">
        <v>56048</v>
      </c>
      <c r="B584" t="s">
        <v>918</v>
      </c>
      <c r="C584" t="s">
        <v>5117</v>
      </c>
      <c r="D584">
        <v>48</v>
      </c>
      <c r="E584">
        <v>6</v>
      </c>
      <c r="F584">
        <v>1</v>
      </c>
    </row>
    <row r="585" spans="1:6">
      <c r="A585">
        <v>56049</v>
      </c>
      <c r="B585" t="s">
        <v>919</v>
      </c>
      <c r="C585" t="s">
        <v>5118</v>
      </c>
      <c r="D585">
        <v>49</v>
      </c>
      <c r="E585">
        <v>6</v>
      </c>
      <c r="F585">
        <v>1</v>
      </c>
    </row>
    <row r="586" spans="1:6">
      <c r="A586">
        <v>56050</v>
      </c>
      <c r="B586" t="s">
        <v>920</v>
      </c>
      <c r="C586" t="s">
        <v>5119</v>
      </c>
      <c r="D586">
        <v>50</v>
      </c>
      <c r="E586">
        <v>6</v>
      </c>
      <c r="F586">
        <v>1</v>
      </c>
    </row>
    <row r="587" spans="1:6">
      <c r="A587">
        <v>56051</v>
      </c>
      <c r="B587" t="s">
        <v>921</v>
      </c>
      <c r="C587" t="s">
        <v>5120</v>
      </c>
      <c r="D587">
        <v>51</v>
      </c>
      <c r="E587">
        <v>6</v>
      </c>
      <c r="F587">
        <v>1</v>
      </c>
    </row>
    <row r="588" spans="1:6">
      <c r="A588">
        <v>56052</v>
      </c>
      <c r="B588" t="s">
        <v>922</v>
      </c>
      <c r="C588" t="s">
        <v>5121</v>
      </c>
      <c r="D588">
        <v>52</v>
      </c>
      <c r="E588">
        <v>6</v>
      </c>
      <c r="F588">
        <v>1</v>
      </c>
    </row>
    <row r="589" spans="1:6">
      <c r="A589">
        <v>56053</v>
      </c>
      <c r="B589" t="s">
        <v>923</v>
      </c>
      <c r="C589" t="s">
        <v>5122</v>
      </c>
      <c r="D589">
        <v>53</v>
      </c>
      <c r="E589">
        <v>6</v>
      </c>
      <c r="F589">
        <v>1</v>
      </c>
    </row>
    <row r="590" spans="1:6">
      <c r="A590">
        <v>56054</v>
      </c>
      <c r="B590" t="s">
        <v>924</v>
      </c>
      <c r="C590" t="s">
        <v>5123</v>
      </c>
      <c r="D590">
        <v>54</v>
      </c>
      <c r="E590">
        <v>6</v>
      </c>
      <c r="F590">
        <v>1</v>
      </c>
    </row>
    <row r="591" spans="1:6">
      <c r="A591">
        <v>56055</v>
      </c>
      <c r="B591" t="s">
        <v>925</v>
      </c>
      <c r="C591" t="s">
        <v>5124</v>
      </c>
      <c r="D591">
        <v>55</v>
      </c>
      <c r="E591">
        <v>6</v>
      </c>
      <c r="F591">
        <v>1</v>
      </c>
    </row>
    <row r="592" spans="1:6">
      <c r="A592">
        <v>56056</v>
      </c>
      <c r="B592" t="s">
        <v>926</v>
      </c>
      <c r="C592" t="s">
        <v>5125</v>
      </c>
      <c r="D592">
        <v>56</v>
      </c>
      <c r="E592">
        <v>6</v>
      </c>
      <c r="F592">
        <v>1</v>
      </c>
    </row>
    <row r="593" spans="1:6">
      <c r="A593">
        <v>56057</v>
      </c>
      <c r="B593" t="s">
        <v>927</v>
      </c>
      <c r="C593" t="s">
        <v>5126</v>
      </c>
      <c r="D593">
        <v>57</v>
      </c>
      <c r="E593">
        <v>6</v>
      </c>
      <c r="F593">
        <v>1</v>
      </c>
    </row>
    <row r="594" spans="1:6">
      <c r="A594">
        <v>56058</v>
      </c>
      <c r="B594" t="s">
        <v>928</v>
      </c>
      <c r="C594" t="s">
        <v>5127</v>
      </c>
      <c r="D594">
        <v>58</v>
      </c>
      <c r="E594">
        <v>6</v>
      </c>
      <c r="F594">
        <v>1</v>
      </c>
    </row>
    <row r="595" spans="1:6">
      <c r="A595">
        <v>56059</v>
      </c>
      <c r="B595" t="s">
        <v>929</v>
      </c>
      <c r="C595" t="s">
        <v>5128</v>
      </c>
      <c r="D595">
        <v>59</v>
      </c>
      <c r="E595">
        <v>6</v>
      </c>
      <c r="F595">
        <v>1</v>
      </c>
    </row>
    <row r="596" spans="1:6">
      <c r="A596">
        <v>56060</v>
      </c>
      <c r="B596" t="s">
        <v>930</v>
      </c>
      <c r="C596" t="s">
        <v>5129</v>
      </c>
      <c r="D596">
        <v>60</v>
      </c>
      <c r="E596">
        <v>6</v>
      </c>
      <c r="F596">
        <v>1</v>
      </c>
    </row>
    <row r="597" spans="1:6">
      <c r="A597">
        <v>56061</v>
      </c>
      <c r="B597" t="s">
        <v>931</v>
      </c>
      <c r="C597" t="s">
        <v>5130</v>
      </c>
      <c r="D597">
        <v>61</v>
      </c>
      <c r="E597">
        <v>6</v>
      </c>
      <c r="F597">
        <v>1</v>
      </c>
    </row>
    <row r="598" spans="1:6">
      <c r="A598">
        <v>56062</v>
      </c>
      <c r="B598" t="s">
        <v>932</v>
      </c>
      <c r="C598" t="s">
        <v>5131</v>
      </c>
      <c r="D598">
        <v>62</v>
      </c>
      <c r="E598">
        <v>6</v>
      </c>
      <c r="F598">
        <v>1</v>
      </c>
    </row>
    <row r="599" spans="1:6">
      <c r="A599">
        <v>56063</v>
      </c>
      <c r="B599" t="s">
        <v>933</v>
      </c>
      <c r="C599" t="s">
        <v>5132</v>
      </c>
      <c r="D599">
        <v>63</v>
      </c>
      <c r="E599">
        <v>6</v>
      </c>
      <c r="F599">
        <v>1</v>
      </c>
    </row>
    <row r="600" spans="1:6">
      <c r="A600">
        <v>56064</v>
      </c>
      <c r="B600" t="s">
        <v>934</v>
      </c>
      <c r="C600" t="s">
        <v>5133</v>
      </c>
      <c r="D600">
        <v>64</v>
      </c>
      <c r="E600">
        <v>6</v>
      </c>
      <c r="F600">
        <v>1</v>
      </c>
    </row>
    <row r="601" spans="1:6">
      <c r="A601">
        <v>56065</v>
      </c>
      <c r="B601" s="212" t="s">
        <v>7117</v>
      </c>
      <c r="C601" s="213" t="s">
        <v>7119</v>
      </c>
      <c r="D601">
        <v>65</v>
      </c>
      <c r="E601">
        <v>6</v>
      </c>
      <c r="F601">
        <v>1</v>
      </c>
    </row>
    <row r="602" spans="1:6">
      <c r="A602">
        <v>56066</v>
      </c>
      <c r="B602" s="213" t="s">
        <v>6941</v>
      </c>
      <c r="C602" s="213" t="s">
        <v>6947</v>
      </c>
      <c r="D602">
        <v>66</v>
      </c>
      <c r="E602">
        <v>6</v>
      </c>
      <c r="F602">
        <v>1</v>
      </c>
    </row>
    <row r="603" spans="1:6">
      <c r="A603">
        <v>56067</v>
      </c>
      <c r="B603" s="213" t="s">
        <v>6942</v>
      </c>
      <c r="C603" s="213" t="s">
        <v>6948</v>
      </c>
      <c r="D603">
        <v>67</v>
      </c>
      <c r="E603">
        <v>6</v>
      </c>
      <c r="F603">
        <v>1</v>
      </c>
    </row>
    <row r="604" spans="1:6">
      <c r="A604">
        <v>56068</v>
      </c>
      <c r="B604" s="213" t="s">
        <v>6943</v>
      </c>
      <c r="C604" s="213" t="s">
        <v>6949</v>
      </c>
      <c r="D604">
        <v>68</v>
      </c>
      <c r="E604">
        <v>6</v>
      </c>
      <c r="F604">
        <v>1</v>
      </c>
    </row>
    <row r="605" spans="1:6">
      <c r="A605">
        <v>56201</v>
      </c>
      <c r="B605" s="7" t="s">
        <v>935</v>
      </c>
      <c r="C605" t="s">
        <v>5134</v>
      </c>
      <c r="D605" s="8">
        <v>201</v>
      </c>
      <c r="E605">
        <v>6</v>
      </c>
      <c r="F605" s="8">
        <v>1</v>
      </c>
    </row>
    <row r="606" spans="1:6">
      <c r="A606">
        <v>56202</v>
      </c>
      <c r="B606" s="7" t="s">
        <v>936</v>
      </c>
      <c r="C606" t="s">
        <v>5135</v>
      </c>
      <c r="D606" s="8">
        <v>202</v>
      </c>
      <c r="E606">
        <v>6</v>
      </c>
      <c r="F606" s="8">
        <v>1</v>
      </c>
    </row>
    <row r="607" spans="1:6">
      <c r="A607">
        <v>56203</v>
      </c>
      <c r="B607" s="9" t="s">
        <v>937</v>
      </c>
      <c r="C607" t="s">
        <v>5136</v>
      </c>
      <c r="D607" s="8">
        <v>203</v>
      </c>
      <c r="E607">
        <v>6</v>
      </c>
      <c r="F607" s="8">
        <v>1</v>
      </c>
    </row>
    <row r="608" spans="1:6">
      <c r="A608">
        <v>56204</v>
      </c>
      <c r="B608" s="9" t="s">
        <v>938</v>
      </c>
      <c r="C608" t="s">
        <v>5137</v>
      </c>
      <c r="D608" s="8">
        <v>204</v>
      </c>
      <c r="E608">
        <v>6</v>
      </c>
      <c r="F608" s="8">
        <v>1</v>
      </c>
    </row>
    <row r="609" spans="1:6">
      <c r="A609">
        <v>56205</v>
      </c>
      <c r="B609" s="10" t="s">
        <v>939</v>
      </c>
      <c r="C609" t="s">
        <v>5138</v>
      </c>
      <c r="D609" s="8">
        <v>205</v>
      </c>
      <c r="E609">
        <v>6</v>
      </c>
      <c r="F609" s="8">
        <v>1</v>
      </c>
    </row>
    <row r="610" spans="1:6">
      <c r="A610">
        <v>56206</v>
      </c>
      <c r="B610" s="10" t="s">
        <v>940</v>
      </c>
      <c r="C610" t="s">
        <v>5139</v>
      </c>
      <c r="D610" s="8">
        <v>206</v>
      </c>
      <c r="E610">
        <v>6</v>
      </c>
      <c r="F610" s="8">
        <v>1</v>
      </c>
    </row>
    <row r="611" spans="1:6">
      <c r="A611">
        <v>56207</v>
      </c>
      <c r="B611" s="7" t="s">
        <v>941</v>
      </c>
      <c r="C611" t="s">
        <v>5140</v>
      </c>
      <c r="D611" s="8">
        <v>207</v>
      </c>
      <c r="E611">
        <v>6</v>
      </c>
      <c r="F611" s="8">
        <v>1</v>
      </c>
    </row>
    <row r="612" spans="1:6">
      <c r="A612">
        <v>56208</v>
      </c>
      <c r="B612" s="7" t="s">
        <v>942</v>
      </c>
      <c r="C612" t="s">
        <v>5141</v>
      </c>
      <c r="D612" s="8">
        <v>208</v>
      </c>
      <c r="E612">
        <v>6</v>
      </c>
      <c r="F612" s="8">
        <v>1</v>
      </c>
    </row>
    <row r="613" spans="1:6">
      <c r="A613">
        <v>56209</v>
      </c>
      <c r="B613" s="9" t="s">
        <v>943</v>
      </c>
      <c r="C613" t="s">
        <v>5142</v>
      </c>
      <c r="D613" s="8">
        <v>209</v>
      </c>
      <c r="E613">
        <v>6</v>
      </c>
      <c r="F613" s="8">
        <v>1</v>
      </c>
    </row>
    <row r="614" spans="1:6">
      <c r="A614">
        <v>56210</v>
      </c>
      <c r="B614" s="9" t="s">
        <v>944</v>
      </c>
      <c r="C614" t="s">
        <v>5143</v>
      </c>
      <c r="D614" s="8">
        <v>210</v>
      </c>
      <c r="E614">
        <v>6</v>
      </c>
      <c r="F614" s="8">
        <v>1</v>
      </c>
    </row>
    <row r="615" spans="1:6">
      <c r="A615">
        <v>56211</v>
      </c>
      <c r="B615" s="10" t="s">
        <v>945</v>
      </c>
      <c r="C615" t="s">
        <v>5144</v>
      </c>
      <c r="D615" s="8">
        <v>211</v>
      </c>
      <c r="E615">
        <v>6</v>
      </c>
      <c r="F615" s="8">
        <v>1</v>
      </c>
    </row>
    <row r="616" spans="1:6">
      <c r="A616">
        <v>56212</v>
      </c>
      <c r="B616" s="10" t="s">
        <v>946</v>
      </c>
      <c r="C616" t="s">
        <v>5145</v>
      </c>
      <c r="D616" s="8">
        <v>212</v>
      </c>
      <c r="E616">
        <v>6</v>
      </c>
      <c r="F616" s="8">
        <v>1</v>
      </c>
    </row>
    <row r="617" spans="1:6">
      <c r="A617">
        <v>56213</v>
      </c>
      <c r="B617" s="7" t="s">
        <v>947</v>
      </c>
      <c r="C617" t="s">
        <v>5146</v>
      </c>
      <c r="D617" s="8">
        <v>213</v>
      </c>
      <c r="E617">
        <v>6</v>
      </c>
      <c r="F617" s="8">
        <v>1</v>
      </c>
    </row>
    <row r="618" spans="1:6">
      <c r="A618">
        <v>56214</v>
      </c>
      <c r="B618" s="7" t="s">
        <v>948</v>
      </c>
      <c r="C618" t="s">
        <v>5147</v>
      </c>
      <c r="D618" s="8">
        <v>214</v>
      </c>
      <c r="E618">
        <v>6</v>
      </c>
      <c r="F618" s="8">
        <v>1</v>
      </c>
    </row>
    <row r="619" spans="1:6">
      <c r="A619">
        <v>56215</v>
      </c>
      <c r="B619" s="9" t="s">
        <v>949</v>
      </c>
      <c r="C619" t="s">
        <v>5148</v>
      </c>
      <c r="D619" s="8">
        <v>215</v>
      </c>
      <c r="E619">
        <v>6</v>
      </c>
      <c r="F619" s="8">
        <v>1</v>
      </c>
    </row>
    <row r="620" spans="1:6">
      <c r="A620">
        <v>56216</v>
      </c>
      <c r="B620" s="9" t="s">
        <v>950</v>
      </c>
      <c r="C620" t="s">
        <v>5149</v>
      </c>
      <c r="D620" s="8">
        <v>216</v>
      </c>
      <c r="E620">
        <v>6</v>
      </c>
      <c r="F620" s="8">
        <v>1</v>
      </c>
    </row>
    <row r="621" spans="1:6">
      <c r="A621">
        <v>56217</v>
      </c>
      <c r="B621" s="10" t="s">
        <v>951</v>
      </c>
      <c r="C621" t="s">
        <v>5150</v>
      </c>
      <c r="D621" s="8">
        <v>217</v>
      </c>
      <c r="E621">
        <v>6</v>
      </c>
      <c r="F621" s="8">
        <v>1</v>
      </c>
    </row>
    <row r="622" spans="1:6">
      <c r="A622">
        <v>56218</v>
      </c>
      <c r="B622" s="10" t="s">
        <v>4551</v>
      </c>
      <c r="C622" t="s">
        <v>5151</v>
      </c>
      <c r="D622" s="8">
        <v>218</v>
      </c>
      <c r="E622">
        <v>6</v>
      </c>
      <c r="F622" s="8">
        <v>1</v>
      </c>
    </row>
    <row r="623" spans="1:6">
      <c r="A623">
        <v>56219</v>
      </c>
      <c r="B623" s="7" t="s">
        <v>952</v>
      </c>
      <c r="C623" t="s">
        <v>5152</v>
      </c>
      <c r="D623" s="8">
        <v>219</v>
      </c>
      <c r="E623">
        <v>6</v>
      </c>
      <c r="F623" s="8">
        <v>1</v>
      </c>
    </row>
    <row r="624" spans="1:6">
      <c r="A624">
        <v>56220</v>
      </c>
      <c r="B624" s="7" t="s">
        <v>953</v>
      </c>
      <c r="C624" t="s">
        <v>5153</v>
      </c>
      <c r="D624" s="8">
        <v>220</v>
      </c>
      <c r="E624">
        <v>6</v>
      </c>
      <c r="F624" s="8">
        <v>1</v>
      </c>
    </row>
    <row r="625" spans="1:6">
      <c r="A625">
        <v>56221</v>
      </c>
      <c r="B625" s="9" t="s">
        <v>954</v>
      </c>
      <c r="C625" t="s">
        <v>5154</v>
      </c>
      <c r="D625" s="8">
        <v>221</v>
      </c>
      <c r="E625">
        <v>6</v>
      </c>
      <c r="F625" s="8">
        <v>1</v>
      </c>
    </row>
    <row r="626" spans="1:6">
      <c r="A626">
        <v>56222</v>
      </c>
      <c r="B626" s="9" t="s">
        <v>955</v>
      </c>
      <c r="C626" t="s">
        <v>5155</v>
      </c>
      <c r="D626" s="8">
        <v>222</v>
      </c>
      <c r="E626">
        <v>6</v>
      </c>
      <c r="F626" s="8">
        <v>1</v>
      </c>
    </row>
    <row r="627" spans="1:6">
      <c r="A627">
        <v>56223</v>
      </c>
      <c r="B627" s="10" t="s">
        <v>956</v>
      </c>
      <c r="C627" t="s">
        <v>5156</v>
      </c>
      <c r="D627" s="8">
        <v>223</v>
      </c>
      <c r="E627">
        <v>6</v>
      </c>
      <c r="F627" s="8">
        <v>1</v>
      </c>
    </row>
    <row r="628" spans="1:6">
      <c r="A628">
        <v>56224</v>
      </c>
      <c r="B628" s="10" t="s">
        <v>957</v>
      </c>
      <c r="C628" t="s">
        <v>5157</v>
      </c>
      <c r="D628" s="8">
        <v>224</v>
      </c>
      <c r="E628">
        <v>6</v>
      </c>
      <c r="F628" s="8">
        <v>1</v>
      </c>
    </row>
    <row r="629" spans="1:6">
      <c r="A629">
        <v>56225</v>
      </c>
      <c r="B629" s="7" t="s">
        <v>958</v>
      </c>
      <c r="C629" t="s">
        <v>5158</v>
      </c>
      <c r="D629" s="8">
        <v>225</v>
      </c>
      <c r="E629">
        <v>6</v>
      </c>
      <c r="F629" s="8">
        <v>1</v>
      </c>
    </row>
    <row r="630" spans="1:6">
      <c r="A630">
        <v>56226</v>
      </c>
      <c r="B630" s="7" t="s">
        <v>959</v>
      </c>
      <c r="C630" t="s">
        <v>5159</v>
      </c>
      <c r="D630" s="8">
        <v>226</v>
      </c>
      <c r="E630">
        <v>6</v>
      </c>
      <c r="F630" s="8">
        <v>1</v>
      </c>
    </row>
    <row r="631" spans="1:6">
      <c r="A631">
        <v>56227</v>
      </c>
      <c r="B631" s="9" t="s">
        <v>960</v>
      </c>
      <c r="C631" t="s">
        <v>5160</v>
      </c>
      <c r="D631" s="8">
        <v>227</v>
      </c>
      <c r="E631">
        <v>6</v>
      </c>
      <c r="F631" s="8">
        <v>1</v>
      </c>
    </row>
    <row r="632" spans="1:6">
      <c r="A632">
        <v>56228</v>
      </c>
      <c r="B632" s="9" t="s">
        <v>961</v>
      </c>
      <c r="C632" t="s">
        <v>5161</v>
      </c>
      <c r="D632" s="8">
        <v>228</v>
      </c>
      <c r="E632">
        <v>6</v>
      </c>
      <c r="F632" s="8">
        <v>1</v>
      </c>
    </row>
    <row r="633" spans="1:6">
      <c r="A633">
        <v>56229</v>
      </c>
      <c r="B633" s="10" t="s">
        <v>962</v>
      </c>
      <c r="C633" t="s">
        <v>5162</v>
      </c>
      <c r="D633" s="8">
        <v>229</v>
      </c>
      <c r="E633">
        <v>6</v>
      </c>
      <c r="F633" s="8">
        <v>1</v>
      </c>
    </row>
    <row r="634" spans="1:6">
      <c r="A634">
        <v>56230</v>
      </c>
      <c r="B634" s="10" t="s">
        <v>963</v>
      </c>
      <c r="C634" t="s">
        <v>5163</v>
      </c>
      <c r="D634" s="8">
        <v>230</v>
      </c>
      <c r="E634">
        <v>6</v>
      </c>
      <c r="F634" s="8">
        <v>1</v>
      </c>
    </row>
    <row r="635" spans="1:6">
      <c r="A635">
        <v>56231</v>
      </c>
      <c r="B635" t="s">
        <v>964</v>
      </c>
      <c r="C635" t="s">
        <v>5164</v>
      </c>
      <c r="D635" s="8">
        <v>231</v>
      </c>
      <c r="E635">
        <v>6</v>
      </c>
      <c r="F635" s="8">
        <v>1</v>
      </c>
    </row>
    <row r="636" spans="1:6">
      <c r="A636">
        <v>56232</v>
      </c>
      <c r="B636" t="s">
        <v>965</v>
      </c>
      <c r="C636" t="s">
        <v>5165</v>
      </c>
      <c r="D636" s="8">
        <v>232</v>
      </c>
      <c r="E636">
        <v>6</v>
      </c>
      <c r="F636" s="8">
        <v>1</v>
      </c>
    </row>
    <row r="637" spans="1:6">
      <c r="A637">
        <v>56233</v>
      </c>
      <c r="B637" t="s">
        <v>966</v>
      </c>
      <c r="C637" t="s">
        <v>5166</v>
      </c>
      <c r="D637" s="8">
        <v>233</v>
      </c>
      <c r="E637">
        <v>6</v>
      </c>
      <c r="F637" s="8">
        <v>1</v>
      </c>
    </row>
    <row r="638" spans="1:6">
      <c r="A638">
        <v>56234</v>
      </c>
      <c r="B638" t="s">
        <v>967</v>
      </c>
      <c r="C638" t="s">
        <v>5167</v>
      </c>
      <c r="D638" s="8">
        <v>234</v>
      </c>
      <c r="E638">
        <v>6</v>
      </c>
      <c r="F638" s="8">
        <v>1</v>
      </c>
    </row>
    <row r="639" spans="1:6">
      <c r="A639">
        <v>56235</v>
      </c>
      <c r="B639" t="s">
        <v>968</v>
      </c>
      <c r="C639" t="s">
        <v>5168</v>
      </c>
      <c r="D639" s="8">
        <v>235</v>
      </c>
      <c r="E639">
        <v>6</v>
      </c>
      <c r="F639" s="8">
        <v>1</v>
      </c>
    </row>
    <row r="640" spans="1:6">
      <c r="A640">
        <v>56236</v>
      </c>
      <c r="B640" t="s">
        <v>969</v>
      </c>
      <c r="C640" t="s">
        <v>5169</v>
      </c>
      <c r="D640" s="8">
        <v>236</v>
      </c>
      <c r="E640">
        <v>6</v>
      </c>
      <c r="F640" s="8">
        <v>1</v>
      </c>
    </row>
    <row r="641" spans="1:6">
      <c r="A641">
        <v>56237</v>
      </c>
      <c r="B641" t="s">
        <v>970</v>
      </c>
      <c r="C641" t="s">
        <v>5170</v>
      </c>
      <c r="D641" s="8">
        <v>237</v>
      </c>
      <c r="E641">
        <v>6</v>
      </c>
      <c r="F641" s="8">
        <v>1</v>
      </c>
    </row>
    <row r="642" spans="1:6">
      <c r="A642">
        <v>56238</v>
      </c>
      <c r="B642" t="s">
        <v>971</v>
      </c>
      <c r="C642" t="s">
        <v>5171</v>
      </c>
      <c r="D642" s="8">
        <v>238</v>
      </c>
      <c r="E642">
        <v>6</v>
      </c>
      <c r="F642" s="8">
        <v>1</v>
      </c>
    </row>
    <row r="643" spans="1:6">
      <c r="A643">
        <v>56239</v>
      </c>
      <c r="B643" t="s">
        <v>972</v>
      </c>
      <c r="C643" t="s">
        <v>5172</v>
      </c>
      <c r="D643" s="8">
        <v>239</v>
      </c>
      <c r="E643">
        <v>6</v>
      </c>
      <c r="F643" s="8">
        <v>1</v>
      </c>
    </row>
    <row r="644" spans="1:6">
      <c r="A644">
        <v>56240</v>
      </c>
      <c r="B644" t="s">
        <v>973</v>
      </c>
      <c r="C644" t="s">
        <v>5173</v>
      </c>
      <c r="D644" s="8">
        <v>240</v>
      </c>
      <c r="E644">
        <v>6</v>
      </c>
      <c r="F644" s="8">
        <v>1</v>
      </c>
    </row>
    <row r="645" spans="1:6">
      <c r="A645">
        <v>56241</v>
      </c>
      <c r="B645" t="s">
        <v>974</v>
      </c>
      <c r="C645" t="s">
        <v>5174</v>
      </c>
      <c r="D645" s="8">
        <v>241</v>
      </c>
      <c r="E645">
        <v>6</v>
      </c>
      <c r="F645" s="8">
        <v>1</v>
      </c>
    </row>
    <row r="646" spans="1:6">
      <c r="A646">
        <v>56242</v>
      </c>
      <c r="B646" t="s">
        <v>975</v>
      </c>
      <c r="C646" t="s">
        <v>5175</v>
      </c>
      <c r="D646" s="8">
        <v>242</v>
      </c>
      <c r="E646">
        <v>6</v>
      </c>
      <c r="F646" s="8">
        <v>1</v>
      </c>
    </row>
    <row r="647" spans="1:6">
      <c r="A647">
        <v>57001</v>
      </c>
      <c r="B647" t="s">
        <v>976</v>
      </c>
      <c r="C647" t="s">
        <v>5176</v>
      </c>
      <c r="D647">
        <v>1</v>
      </c>
      <c r="E647">
        <v>7</v>
      </c>
      <c r="F647">
        <v>1</v>
      </c>
    </row>
    <row r="648" spans="1:6">
      <c r="A648">
        <v>57002</v>
      </c>
      <c r="B648" t="s">
        <v>977</v>
      </c>
      <c r="C648" t="s">
        <v>6329</v>
      </c>
      <c r="D648">
        <v>2</v>
      </c>
      <c r="E648">
        <v>7</v>
      </c>
      <c r="F648">
        <v>1</v>
      </c>
    </row>
    <row r="649" spans="1:6">
      <c r="A649">
        <v>57003</v>
      </c>
      <c r="B649" t="s">
        <v>978</v>
      </c>
      <c r="C649" t="s">
        <v>5177</v>
      </c>
      <c r="D649">
        <v>3</v>
      </c>
      <c r="E649">
        <v>7</v>
      </c>
      <c r="F649">
        <v>1</v>
      </c>
    </row>
    <row r="650" spans="1:6">
      <c r="A650">
        <v>57004</v>
      </c>
      <c r="B650" t="s">
        <v>979</v>
      </c>
      <c r="C650" t="s">
        <v>5178</v>
      </c>
      <c r="D650">
        <v>4</v>
      </c>
      <c r="E650">
        <v>7</v>
      </c>
      <c r="F650">
        <v>1</v>
      </c>
    </row>
    <row r="651" spans="1:6">
      <c r="A651">
        <v>57005</v>
      </c>
      <c r="B651" t="s">
        <v>980</v>
      </c>
      <c r="C651" t="s">
        <v>5179</v>
      </c>
      <c r="D651">
        <v>5</v>
      </c>
      <c r="E651">
        <v>7</v>
      </c>
      <c r="F651">
        <v>1</v>
      </c>
    </row>
    <row r="652" spans="1:6">
      <c r="A652">
        <v>57006</v>
      </c>
      <c r="B652" t="s">
        <v>981</v>
      </c>
      <c r="C652" t="s">
        <v>5180</v>
      </c>
      <c r="D652">
        <v>6</v>
      </c>
      <c r="E652">
        <v>7</v>
      </c>
      <c r="F652">
        <v>1</v>
      </c>
    </row>
    <row r="653" spans="1:6">
      <c r="A653">
        <v>57007</v>
      </c>
      <c r="B653" t="s">
        <v>982</v>
      </c>
      <c r="C653" t="s">
        <v>5181</v>
      </c>
      <c r="D653">
        <v>7</v>
      </c>
      <c r="E653">
        <v>7</v>
      </c>
      <c r="F653">
        <v>1</v>
      </c>
    </row>
    <row r="654" spans="1:6">
      <c r="A654">
        <v>57008</v>
      </c>
      <c r="B654" t="s">
        <v>983</v>
      </c>
      <c r="C654" t="s">
        <v>5182</v>
      </c>
      <c r="D654">
        <v>8</v>
      </c>
      <c r="E654">
        <v>7</v>
      </c>
      <c r="F654">
        <v>1</v>
      </c>
    </row>
    <row r="655" spans="1:6">
      <c r="A655">
        <v>57009</v>
      </c>
      <c r="B655" t="s">
        <v>984</v>
      </c>
      <c r="C655" t="s">
        <v>5183</v>
      </c>
      <c r="D655">
        <v>9</v>
      </c>
      <c r="E655">
        <v>7</v>
      </c>
      <c r="F655">
        <v>1</v>
      </c>
    </row>
    <row r="656" spans="1:6">
      <c r="A656">
        <v>57010</v>
      </c>
      <c r="B656" t="s">
        <v>985</v>
      </c>
      <c r="C656" t="s">
        <v>5184</v>
      </c>
      <c r="D656">
        <v>10</v>
      </c>
      <c r="E656">
        <v>7</v>
      </c>
      <c r="F656">
        <v>1</v>
      </c>
    </row>
    <row r="657" spans="1:6">
      <c r="A657">
        <v>57011</v>
      </c>
      <c r="B657" t="s">
        <v>986</v>
      </c>
      <c r="C657" t="s">
        <v>5185</v>
      </c>
      <c r="D657">
        <v>11</v>
      </c>
      <c r="E657">
        <v>7</v>
      </c>
      <c r="F657">
        <v>1</v>
      </c>
    </row>
    <row r="658" spans="1:6">
      <c r="A658">
        <v>57012</v>
      </c>
      <c r="B658" t="s">
        <v>987</v>
      </c>
      <c r="C658" t="s">
        <v>5186</v>
      </c>
      <c r="D658">
        <v>12</v>
      </c>
      <c r="E658">
        <v>7</v>
      </c>
      <c r="F658">
        <v>1</v>
      </c>
    </row>
    <row r="659" spans="1:6">
      <c r="A659">
        <v>57013</v>
      </c>
      <c r="B659" t="s">
        <v>988</v>
      </c>
      <c r="C659" t="s">
        <v>5187</v>
      </c>
      <c r="D659">
        <v>13</v>
      </c>
      <c r="E659">
        <v>7</v>
      </c>
      <c r="F659">
        <v>1</v>
      </c>
    </row>
    <row r="660" spans="1:6">
      <c r="A660">
        <v>57014</v>
      </c>
      <c r="B660" t="s">
        <v>989</v>
      </c>
      <c r="C660" t="s">
        <v>5188</v>
      </c>
      <c r="D660">
        <v>14</v>
      </c>
      <c r="E660">
        <v>7</v>
      </c>
      <c r="F660">
        <v>1</v>
      </c>
    </row>
    <row r="661" spans="1:6">
      <c r="A661">
        <v>57015</v>
      </c>
      <c r="B661" t="s">
        <v>990</v>
      </c>
      <c r="C661" t="s">
        <v>5189</v>
      </c>
      <c r="D661">
        <v>15</v>
      </c>
      <c r="E661">
        <v>7</v>
      </c>
      <c r="F661">
        <v>1</v>
      </c>
    </row>
    <row r="662" spans="1:6">
      <c r="A662">
        <v>57016</v>
      </c>
      <c r="B662" t="s">
        <v>991</v>
      </c>
      <c r="C662" t="s">
        <v>5190</v>
      </c>
      <c r="D662">
        <v>16</v>
      </c>
      <c r="E662">
        <v>7</v>
      </c>
      <c r="F662">
        <v>1</v>
      </c>
    </row>
    <row r="663" spans="1:6">
      <c r="A663">
        <v>57017</v>
      </c>
      <c r="B663" t="s">
        <v>992</v>
      </c>
      <c r="C663" t="s">
        <v>5191</v>
      </c>
      <c r="D663">
        <v>17</v>
      </c>
      <c r="E663">
        <v>7</v>
      </c>
      <c r="F663">
        <v>1</v>
      </c>
    </row>
    <row r="664" spans="1:6">
      <c r="A664">
        <v>57018</v>
      </c>
      <c r="B664" t="s">
        <v>993</v>
      </c>
      <c r="C664" t="s">
        <v>5192</v>
      </c>
      <c r="D664">
        <v>18</v>
      </c>
      <c r="E664">
        <v>7</v>
      </c>
      <c r="F664">
        <v>1</v>
      </c>
    </row>
    <row r="665" spans="1:6">
      <c r="A665">
        <v>57019</v>
      </c>
      <c r="B665" t="s">
        <v>994</v>
      </c>
      <c r="C665" t="s">
        <v>5193</v>
      </c>
      <c r="D665">
        <v>19</v>
      </c>
      <c r="E665">
        <v>7</v>
      </c>
      <c r="F665">
        <v>1</v>
      </c>
    </row>
    <row r="666" spans="1:6">
      <c r="A666">
        <v>57020</v>
      </c>
      <c r="B666" t="s">
        <v>995</v>
      </c>
      <c r="C666" t="s">
        <v>5194</v>
      </c>
      <c r="D666">
        <v>20</v>
      </c>
      <c r="E666">
        <v>7</v>
      </c>
      <c r="F666">
        <v>1</v>
      </c>
    </row>
    <row r="667" spans="1:6">
      <c r="A667">
        <v>57021</v>
      </c>
      <c r="B667" t="s">
        <v>996</v>
      </c>
      <c r="C667" t="s">
        <v>5195</v>
      </c>
      <c r="D667">
        <v>21</v>
      </c>
      <c r="E667">
        <v>7</v>
      </c>
      <c r="F667">
        <v>1</v>
      </c>
    </row>
    <row r="668" spans="1:6">
      <c r="A668">
        <v>57022</v>
      </c>
      <c r="B668" t="s">
        <v>1419</v>
      </c>
      <c r="C668" t="s">
        <v>5196</v>
      </c>
      <c r="D668">
        <v>22</v>
      </c>
      <c r="E668">
        <v>7</v>
      </c>
      <c r="F668">
        <v>1</v>
      </c>
    </row>
    <row r="669" spans="1:6">
      <c r="A669">
        <v>57023</v>
      </c>
      <c r="B669" t="s">
        <v>997</v>
      </c>
      <c r="C669" t="s">
        <v>5197</v>
      </c>
      <c r="D669">
        <v>23</v>
      </c>
      <c r="E669">
        <v>7</v>
      </c>
      <c r="F669">
        <v>1</v>
      </c>
    </row>
    <row r="670" spans="1:6">
      <c r="A670">
        <v>57024</v>
      </c>
      <c r="B670" t="s">
        <v>998</v>
      </c>
      <c r="C670" t="s">
        <v>5198</v>
      </c>
      <c r="D670">
        <v>24</v>
      </c>
      <c r="E670">
        <v>7</v>
      </c>
      <c r="F670">
        <v>1</v>
      </c>
    </row>
    <row r="671" spans="1:6">
      <c r="A671">
        <v>57025</v>
      </c>
      <c r="B671" t="s">
        <v>999</v>
      </c>
      <c r="C671" t="s">
        <v>5199</v>
      </c>
      <c r="D671">
        <v>25</v>
      </c>
      <c r="E671">
        <v>7</v>
      </c>
      <c r="F671">
        <v>1</v>
      </c>
    </row>
    <row r="672" spans="1:6">
      <c r="A672">
        <v>57026</v>
      </c>
      <c r="B672" t="s">
        <v>1000</v>
      </c>
      <c r="C672" t="s">
        <v>5200</v>
      </c>
      <c r="D672">
        <v>26</v>
      </c>
      <c r="E672">
        <v>7</v>
      </c>
      <c r="F672">
        <v>1</v>
      </c>
    </row>
    <row r="673" spans="1:6">
      <c r="A673">
        <v>57027</v>
      </c>
      <c r="B673" t="s">
        <v>1001</v>
      </c>
      <c r="C673" t="s">
        <v>5201</v>
      </c>
      <c r="D673">
        <v>27</v>
      </c>
      <c r="E673">
        <v>7</v>
      </c>
      <c r="F673">
        <v>1</v>
      </c>
    </row>
    <row r="674" spans="1:6">
      <c r="A674">
        <v>57028</v>
      </c>
      <c r="B674" t="s">
        <v>1002</v>
      </c>
      <c r="C674" t="s">
        <v>5202</v>
      </c>
      <c r="D674">
        <v>28</v>
      </c>
      <c r="E674">
        <v>7</v>
      </c>
      <c r="F674">
        <v>1</v>
      </c>
    </row>
    <row r="675" spans="1:6">
      <c r="A675">
        <v>57029</v>
      </c>
      <c r="B675" t="s">
        <v>1003</v>
      </c>
      <c r="C675" t="s">
        <v>5203</v>
      </c>
      <c r="D675">
        <v>29</v>
      </c>
      <c r="E675">
        <v>7</v>
      </c>
      <c r="F675">
        <v>1</v>
      </c>
    </row>
    <row r="676" spans="1:6">
      <c r="A676">
        <v>57030</v>
      </c>
      <c r="B676" t="s">
        <v>1004</v>
      </c>
      <c r="C676" t="s">
        <v>5204</v>
      </c>
      <c r="D676">
        <v>30</v>
      </c>
      <c r="E676">
        <v>7</v>
      </c>
      <c r="F676">
        <v>1</v>
      </c>
    </row>
    <row r="677" spans="1:6">
      <c r="A677">
        <v>57031</v>
      </c>
      <c r="B677" t="s">
        <v>1005</v>
      </c>
      <c r="C677" t="s">
        <v>5205</v>
      </c>
      <c r="D677">
        <v>31</v>
      </c>
      <c r="E677">
        <v>7</v>
      </c>
      <c r="F677">
        <v>1</v>
      </c>
    </row>
    <row r="678" spans="1:6">
      <c r="A678">
        <v>57032</v>
      </c>
      <c r="B678" t="s">
        <v>1006</v>
      </c>
      <c r="C678" t="s">
        <v>5206</v>
      </c>
      <c r="D678">
        <v>32</v>
      </c>
      <c r="E678">
        <v>7</v>
      </c>
      <c r="F678">
        <v>1</v>
      </c>
    </row>
    <row r="679" spans="1:6">
      <c r="A679">
        <v>57033</v>
      </c>
      <c r="B679" t="s">
        <v>1007</v>
      </c>
      <c r="C679" t="s">
        <v>5207</v>
      </c>
      <c r="D679">
        <v>33</v>
      </c>
      <c r="E679">
        <v>7</v>
      </c>
      <c r="F679">
        <v>1</v>
      </c>
    </row>
    <row r="680" spans="1:6">
      <c r="A680">
        <v>57034</v>
      </c>
      <c r="B680" t="s">
        <v>1008</v>
      </c>
      <c r="C680" t="s">
        <v>5208</v>
      </c>
      <c r="D680">
        <v>34</v>
      </c>
      <c r="E680">
        <v>7</v>
      </c>
      <c r="F680">
        <v>1</v>
      </c>
    </row>
    <row r="681" spans="1:6">
      <c r="A681">
        <v>57035</v>
      </c>
      <c r="B681" t="s">
        <v>1009</v>
      </c>
      <c r="C681" t="s">
        <v>5209</v>
      </c>
      <c r="D681">
        <v>35</v>
      </c>
      <c r="E681">
        <v>7</v>
      </c>
      <c r="F681">
        <v>1</v>
      </c>
    </row>
    <row r="682" spans="1:6">
      <c r="A682">
        <v>57036</v>
      </c>
      <c r="B682" t="s">
        <v>1010</v>
      </c>
      <c r="C682" t="s">
        <v>5210</v>
      </c>
      <c r="D682">
        <v>36</v>
      </c>
      <c r="E682">
        <v>7</v>
      </c>
      <c r="F682">
        <v>1</v>
      </c>
    </row>
    <row r="683" spans="1:6">
      <c r="A683">
        <v>57037</v>
      </c>
      <c r="B683" t="s">
        <v>1011</v>
      </c>
      <c r="C683" t="s">
        <v>5211</v>
      </c>
      <c r="D683">
        <v>37</v>
      </c>
      <c r="E683">
        <v>7</v>
      </c>
      <c r="F683">
        <v>1</v>
      </c>
    </row>
    <row r="684" spans="1:6">
      <c r="A684">
        <v>57038</v>
      </c>
      <c r="B684" t="s">
        <v>1012</v>
      </c>
      <c r="C684" t="s">
        <v>5212</v>
      </c>
      <c r="D684">
        <v>38</v>
      </c>
      <c r="E684">
        <v>7</v>
      </c>
      <c r="F684">
        <v>1</v>
      </c>
    </row>
    <row r="685" spans="1:6">
      <c r="A685">
        <v>57039</v>
      </c>
      <c r="B685" t="s">
        <v>1013</v>
      </c>
      <c r="C685" t="s">
        <v>5213</v>
      </c>
      <c r="D685">
        <v>39</v>
      </c>
      <c r="E685">
        <v>7</v>
      </c>
      <c r="F685">
        <v>1</v>
      </c>
    </row>
    <row r="686" spans="1:6">
      <c r="A686">
        <v>57040</v>
      </c>
      <c r="B686" t="s">
        <v>1014</v>
      </c>
      <c r="C686" t="s">
        <v>5214</v>
      </c>
      <c r="D686">
        <v>40</v>
      </c>
      <c r="E686">
        <v>7</v>
      </c>
      <c r="F686">
        <v>1</v>
      </c>
    </row>
    <row r="687" spans="1:6">
      <c r="A687">
        <v>57041</v>
      </c>
      <c r="B687" t="s">
        <v>1015</v>
      </c>
      <c r="C687" t="s">
        <v>5215</v>
      </c>
      <c r="D687">
        <v>41</v>
      </c>
      <c r="E687">
        <v>7</v>
      </c>
      <c r="F687">
        <v>1</v>
      </c>
    </row>
    <row r="688" spans="1:6">
      <c r="A688">
        <v>57042</v>
      </c>
      <c r="B688" t="s">
        <v>1016</v>
      </c>
      <c r="C688" t="s">
        <v>5216</v>
      </c>
      <c r="D688">
        <v>42</v>
      </c>
      <c r="E688">
        <v>7</v>
      </c>
      <c r="F688">
        <v>1</v>
      </c>
    </row>
    <row r="689" spans="1:6">
      <c r="A689">
        <v>57043</v>
      </c>
      <c r="B689" t="s">
        <v>1017</v>
      </c>
      <c r="C689" t="s">
        <v>5217</v>
      </c>
      <c r="D689">
        <v>43</v>
      </c>
      <c r="E689">
        <v>7</v>
      </c>
      <c r="F689">
        <v>1</v>
      </c>
    </row>
    <row r="690" spans="1:6">
      <c r="A690">
        <v>57044</v>
      </c>
      <c r="B690" t="s">
        <v>1018</v>
      </c>
      <c r="C690" t="s">
        <v>5218</v>
      </c>
      <c r="D690">
        <v>44</v>
      </c>
      <c r="E690">
        <v>7</v>
      </c>
      <c r="F690">
        <v>1</v>
      </c>
    </row>
    <row r="691" spans="1:6">
      <c r="A691">
        <v>57045</v>
      </c>
      <c r="B691" t="s">
        <v>1019</v>
      </c>
      <c r="C691" t="s">
        <v>6467</v>
      </c>
      <c r="D691">
        <v>45</v>
      </c>
      <c r="E691">
        <v>7</v>
      </c>
      <c r="F691">
        <v>1</v>
      </c>
    </row>
    <row r="692" spans="1:6">
      <c r="A692">
        <v>57046</v>
      </c>
      <c r="B692" t="s">
        <v>1020</v>
      </c>
      <c r="C692" t="s">
        <v>5219</v>
      </c>
      <c r="D692">
        <v>46</v>
      </c>
      <c r="E692">
        <v>7</v>
      </c>
      <c r="F692">
        <v>1</v>
      </c>
    </row>
    <row r="693" spans="1:6">
      <c r="A693">
        <v>57047</v>
      </c>
      <c r="B693" t="s">
        <v>1021</v>
      </c>
      <c r="C693" t="s">
        <v>5220</v>
      </c>
      <c r="D693">
        <v>47</v>
      </c>
      <c r="E693">
        <v>7</v>
      </c>
      <c r="F693">
        <v>1</v>
      </c>
    </row>
    <row r="694" spans="1:6">
      <c r="A694">
        <v>57048</v>
      </c>
      <c r="B694" t="s">
        <v>1022</v>
      </c>
      <c r="C694" t="s">
        <v>5221</v>
      </c>
      <c r="D694">
        <v>48</v>
      </c>
      <c r="E694">
        <v>7</v>
      </c>
      <c r="F694">
        <v>1</v>
      </c>
    </row>
    <row r="695" spans="1:6">
      <c r="A695">
        <v>57049</v>
      </c>
      <c r="B695" t="s">
        <v>1023</v>
      </c>
      <c r="C695" t="s">
        <v>5222</v>
      </c>
      <c r="D695">
        <v>49</v>
      </c>
      <c r="E695">
        <v>7</v>
      </c>
      <c r="F695">
        <v>1</v>
      </c>
    </row>
    <row r="696" spans="1:6">
      <c r="A696">
        <v>57050</v>
      </c>
      <c r="B696" t="s">
        <v>1024</v>
      </c>
      <c r="C696" t="s">
        <v>5223</v>
      </c>
      <c r="D696">
        <v>50</v>
      </c>
      <c r="E696">
        <v>7</v>
      </c>
      <c r="F696">
        <v>1</v>
      </c>
    </row>
    <row r="697" spans="1:6">
      <c r="A697">
        <v>57051</v>
      </c>
      <c r="B697" t="s">
        <v>1025</v>
      </c>
      <c r="C697" t="s">
        <v>5224</v>
      </c>
      <c r="D697">
        <v>51</v>
      </c>
      <c r="E697">
        <v>7</v>
      </c>
      <c r="F697">
        <v>1</v>
      </c>
    </row>
    <row r="698" spans="1:6">
      <c r="A698">
        <v>57052</v>
      </c>
      <c r="B698" t="s">
        <v>1026</v>
      </c>
      <c r="C698" t="s">
        <v>5225</v>
      </c>
      <c r="D698">
        <v>52</v>
      </c>
      <c r="E698">
        <v>7</v>
      </c>
      <c r="F698">
        <v>1</v>
      </c>
    </row>
    <row r="699" spans="1:6">
      <c r="A699">
        <v>57053</v>
      </c>
      <c r="B699" t="s">
        <v>1027</v>
      </c>
      <c r="C699" t="s">
        <v>5226</v>
      </c>
      <c r="D699">
        <v>53</v>
      </c>
      <c r="E699">
        <v>7</v>
      </c>
      <c r="F699">
        <v>1</v>
      </c>
    </row>
    <row r="700" spans="1:6">
      <c r="A700">
        <v>57054</v>
      </c>
      <c r="B700" t="s">
        <v>1028</v>
      </c>
      <c r="C700" t="s">
        <v>5227</v>
      </c>
      <c r="D700">
        <v>54</v>
      </c>
      <c r="E700">
        <v>7</v>
      </c>
      <c r="F700">
        <v>1</v>
      </c>
    </row>
    <row r="701" spans="1:6">
      <c r="A701">
        <v>57055</v>
      </c>
      <c r="B701" t="s">
        <v>1029</v>
      </c>
      <c r="C701" t="s">
        <v>5228</v>
      </c>
      <c r="D701">
        <v>55</v>
      </c>
      <c r="E701">
        <v>7</v>
      </c>
      <c r="F701">
        <v>1</v>
      </c>
    </row>
    <row r="702" spans="1:6">
      <c r="A702">
        <v>57056</v>
      </c>
      <c r="B702" t="s">
        <v>1030</v>
      </c>
      <c r="C702" t="s">
        <v>5229</v>
      </c>
      <c r="D702">
        <v>56</v>
      </c>
      <c r="E702">
        <v>7</v>
      </c>
      <c r="F702">
        <v>1</v>
      </c>
    </row>
    <row r="703" spans="1:6">
      <c r="A703">
        <v>57057</v>
      </c>
      <c r="B703" t="s">
        <v>1031</v>
      </c>
      <c r="C703" t="s">
        <v>5230</v>
      </c>
      <c r="D703">
        <v>57</v>
      </c>
      <c r="E703">
        <v>7</v>
      </c>
      <c r="F703">
        <v>1</v>
      </c>
    </row>
    <row r="704" spans="1:6">
      <c r="A704">
        <v>57058</v>
      </c>
      <c r="B704" t="s">
        <v>1032</v>
      </c>
      <c r="C704" t="s">
        <v>5231</v>
      </c>
      <c r="D704">
        <v>58</v>
      </c>
      <c r="E704">
        <v>7</v>
      </c>
      <c r="F704">
        <v>1</v>
      </c>
    </row>
    <row r="705" spans="1:6">
      <c r="A705">
        <v>57059</v>
      </c>
      <c r="B705" t="s">
        <v>1033</v>
      </c>
      <c r="C705" t="s">
        <v>5232</v>
      </c>
      <c r="D705">
        <v>59</v>
      </c>
      <c r="E705">
        <v>7</v>
      </c>
      <c r="F705">
        <v>1</v>
      </c>
    </row>
    <row r="706" spans="1:6">
      <c r="A706">
        <v>57060</v>
      </c>
      <c r="B706" t="s">
        <v>1034</v>
      </c>
      <c r="C706" t="s">
        <v>5233</v>
      </c>
      <c r="D706">
        <v>60</v>
      </c>
      <c r="E706">
        <v>7</v>
      </c>
      <c r="F706">
        <v>1</v>
      </c>
    </row>
    <row r="707" spans="1:6">
      <c r="A707">
        <v>57061</v>
      </c>
      <c r="B707" t="s">
        <v>1035</v>
      </c>
      <c r="C707" t="s">
        <v>5234</v>
      </c>
      <c r="D707">
        <v>61</v>
      </c>
      <c r="E707">
        <v>7</v>
      </c>
      <c r="F707">
        <v>1</v>
      </c>
    </row>
    <row r="708" spans="1:6">
      <c r="A708">
        <v>57062</v>
      </c>
      <c r="B708" t="s">
        <v>1036</v>
      </c>
      <c r="C708" t="s">
        <v>5235</v>
      </c>
      <c r="D708">
        <v>62</v>
      </c>
      <c r="E708">
        <v>7</v>
      </c>
      <c r="F708">
        <v>1</v>
      </c>
    </row>
    <row r="709" spans="1:6">
      <c r="A709">
        <v>57063</v>
      </c>
      <c r="B709" t="s">
        <v>1037</v>
      </c>
      <c r="C709" t="s">
        <v>5236</v>
      </c>
      <c r="D709">
        <v>63</v>
      </c>
      <c r="E709">
        <v>7</v>
      </c>
      <c r="F709">
        <v>1</v>
      </c>
    </row>
    <row r="710" spans="1:6">
      <c r="A710">
        <v>57064</v>
      </c>
      <c r="B710" t="s">
        <v>1038</v>
      </c>
      <c r="C710" t="s">
        <v>5237</v>
      </c>
      <c r="D710">
        <v>64</v>
      </c>
      <c r="E710">
        <v>7</v>
      </c>
      <c r="F710">
        <v>1</v>
      </c>
    </row>
    <row r="711" spans="1:6">
      <c r="A711">
        <v>57065</v>
      </c>
      <c r="B711" s="212" t="s">
        <v>7120</v>
      </c>
      <c r="C711" s="213" t="s">
        <v>7121</v>
      </c>
      <c r="D711">
        <v>65</v>
      </c>
      <c r="E711">
        <v>7</v>
      </c>
      <c r="F711">
        <v>1</v>
      </c>
    </row>
    <row r="712" spans="1:6">
      <c r="A712">
        <v>57066</v>
      </c>
      <c r="B712" s="213" t="s">
        <v>6950</v>
      </c>
      <c r="C712" s="213" t="s">
        <v>6951</v>
      </c>
      <c r="D712">
        <v>66</v>
      </c>
      <c r="E712">
        <v>7</v>
      </c>
      <c r="F712">
        <v>1</v>
      </c>
    </row>
    <row r="713" spans="1:6">
      <c r="A713">
        <v>57067</v>
      </c>
      <c r="B713" s="213" t="s">
        <v>6952</v>
      </c>
      <c r="C713" s="213" t="s">
        <v>6953</v>
      </c>
      <c r="D713">
        <v>67</v>
      </c>
      <c r="E713">
        <v>7</v>
      </c>
      <c r="F713">
        <v>1</v>
      </c>
    </row>
    <row r="714" spans="1:6">
      <c r="A714">
        <v>57068</v>
      </c>
      <c r="B714" s="213" t="s">
        <v>6954</v>
      </c>
      <c r="C714" s="213" t="s">
        <v>6955</v>
      </c>
      <c r="D714">
        <v>68</v>
      </c>
      <c r="E714">
        <v>7</v>
      </c>
      <c r="F714">
        <v>1</v>
      </c>
    </row>
    <row r="715" spans="1:6">
      <c r="A715">
        <v>57201</v>
      </c>
      <c r="B715" s="7" t="s">
        <v>1039</v>
      </c>
      <c r="C715" t="s">
        <v>5238</v>
      </c>
      <c r="D715" s="8">
        <v>201</v>
      </c>
      <c r="E715">
        <v>7</v>
      </c>
      <c r="F715" s="8">
        <v>1</v>
      </c>
    </row>
    <row r="716" spans="1:6">
      <c r="A716">
        <v>57202</v>
      </c>
      <c r="B716" s="7" t="s">
        <v>1040</v>
      </c>
      <c r="C716" t="s">
        <v>5239</v>
      </c>
      <c r="D716" s="8">
        <v>202</v>
      </c>
      <c r="E716">
        <v>7</v>
      </c>
      <c r="F716" s="8">
        <v>1</v>
      </c>
    </row>
    <row r="717" spans="1:6">
      <c r="A717">
        <v>57203</v>
      </c>
      <c r="B717" s="9" t="s">
        <v>1041</v>
      </c>
      <c r="C717" t="s">
        <v>5240</v>
      </c>
      <c r="D717" s="8">
        <v>203</v>
      </c>
      <c r="E717">
        <v>7</v>
      </c>
      <c r="F717" s="8">
        <v>1</v>
      </c>
    </row>
    <row r="718" spans="1:6">
      <c r="A718">
        <v>57204</v>
      </c>
      <c r="B718" s="9" t="s">
        <v>1042</v>
      </c>
      <c r="C718" t="s">
        <v>5241</v>
      </c>
      <c r="D718" s="8">
        <v>204</v>
      </c>
      <c r="E718">
        <v>7</v>
      </c>
      <c r="F718" s="8">
        <v>1</v>
      </c>
    </row>
    <row r="719" spans="1:6">
      <c r="A719">
        <v>57205</v>
      </c>
      <c r="B719" s="10" t="s">
        <v>1043</v>
      </c>
      <c r="C719" t="s">
        <v>5242</v>
      </c>
      <c r="D719" s="8">
        <v>205</v>
      </c>
      <c r="E719">
        <v>7</v>
      </c>
      <c r="F719" s="8">
        <v>1</v>
      </c>
    </row>
    <row r="720" spans="1:6">
      <c r="A720">
        <v>57206</v>
      </c>
      <c r="B720" s="10" t="s">
        <v>1044</v>
      </c>
      <c r="C720" t="s">
        <v>5243</v>
      </c>
      <c r="D720" s="8">
        <v>206</v>
      </c>
      <c r="E720">
        <v>7</v>
      </c>
      <c r="F720" s="8">
        <v>1</v>
      </c>
    </row>
    <row r="721" spans="1:6">
      <c r="A721">
        <v>57207</v>
      </c>
      <c r="B721" s="7" t="s">
        <v>1045</v>
      </c>
      <c r="C721" t="s">
        <v>5244</v>
      </c>
      <c r="D721" s="8">
        <v>207</v>
      </c>
      <c r="E721">
        <v>7</v>
      </c>
      <c r="F721" s="8">
        <v>1</v>
      </c>
    </row>
    <row r="722" spans="1:6">
      <c r="A722">
        <v>57208</v>
      </c>
      <c r="B722" s="7" t="s">
        <v>1046</v>
      </c>
      <c r="C722" t="s">
        <v>5245</v>
      </c>
      <c r="D722" s="8">
        <v>208</v>
      </c>
      <c r="E722">
        <v>7</v>
      </c>
      <c r="F722" s="8">
        <v>1</v>
      </c>
    </row>
    <row r="723" spans="1:6">
      <c r="A723">
        <v>57209</v>
      </c>
      <c r="B723" s="9" t="s">
        <v>1047</v>
      </c>
      <c r="C723" t="s">
        <v>5246</v>
      </c>
      <c r="D723" s="8">
        <v>209</v>
      </c>
      <c r="E723">
        <v>7</v>
      </c>
      <c r="F723" s="8">
        <v>1</v>
      </c>
    </row>
    <row r="724" spans="1:6">
      <c r="A724">
        <v>57210</v>
      </c>
      <c r="B724" s="9" t="s">
        <v>1048</v>
      </c>
      <c r="C724" t="s">
        <v>5247</v>
      </c>
      <c r="D724" s="8">
        <v>210</v>
      </c>
      <c r="E724">
        <v>7</v>
      </c>
      <c r="F724" s="8">
        <v>1</v>
      </c>
    </row>
    <row r="725" spans="1:6">
      <c r="A725">
        <v>57211</v>
      </c>
      <c r="B725" s="10" t="s">
        <v>1049</v>
      </c>
      <c r="C725" t="s">
        <v>5248</v>
      </c>
      <c r="D725" s="8">
        <v>211</v>
      </c>
      <c r="E725">
        <v>7</v>
      </c>
      <c r="F725" s="8">
        <v>1</v>
      </c>
    </row>
    <row r="726" spans="1:6">
      <c r="A726">
        <v>57212</v>
      </c>
      <c r="B726" s="10" t="s">
        <v>1050</v>
      </c>
      <c r="C726" t="s">
        <v>5249</v>
      </c>
      <c r="D726" s="8">
        <v>212</v>
      </c>
      <c r="E726">
        <v>7</v>
      </c>
      <c r="F726" s="8">
        <v>1</v>
      </c>
    </row>
    <row r="727" spans="1:6">
      <c r="A727">
        <v>57213</v>
      </c>
      <c r="B727" s="7" t="s">
        <v>1051</v>
      </c>
      <c r="C727" t="s">
        <v>5250</v>
      </c>
      <c r="D727" s="8">
        <v>213</v>
      </c>
      <c r="E727">
        <v>7</v>
      </c>
      <c r="F727" s="8">
        <v>1</v>
      </c>
    </row>
    <row r="728" spans="1:6">
      <c r="A728">
        <v>57214</v>
      </c>
      <c r="B728" s="7" t="s">
        <v>1052</v>
      </c>
      <c r="C728" t="s">
        <v>5251</v>
      </c>
      <c r="D728" s="8">
        <v>214</v>
      </c>
      <c r="E728">
        <v>7</v>
      </c>
      <c r="F728" s="8">
        <v>1</v>
      </c>
    </row>
    <row r="729" spans="1:6">
      <c r="A729">
        <v>57215</v>
      </c>
      <c r="B729" s="9" t="s">
        <v>1053</v>
      </c>
      <c r="C729" t="s">
        <v>5252</v>
      </c>
      <c r="D729" s="8">
        <v>215</v>
      </c>
      <c r="E729">
        <v>7</v>
      </c>
      <c r="F729" s="8">
        <v>1</v>
      </c>
    </row>
    <row r="730" spans="1:6">
      <c r="A730">
        <v>57216</v>
      </c>
      <c r="B730" s="9" t="s">
        <v>1054</v>
      </c>
      <c r="C730" t="s">
        <v>5253</v>
      </c>
      <c r="D730" s="8">
        <v>216</v>
      </c>
      <c r="E730">
        <v>7</v>
      </c>
      <c r="F730" s="8">
        <v>1</v>
      </c>
    </row>
    <row r="731" spans="1:6">
      <c r="A731">
        <v>57217</v>
      </c>
      <c r="B731" s="10" t="s">
        <v>1055</v>
      </c>
      <c r="C731" t="s">
        <v>5254</v>
      </c>
      <c r="D731" s="8">
        <v>217</v>
      </c>
      <c r="E731">
        <v>7</v>
      </c>
      <c r="F731" s="8">
        <v>1</v>
      </c>
    </row>
    <row r="732" spans="1:6">
      <c r="A732">
        <v>57218</v>
      </c>
      <c r="B732" s="10" t="s">
        <v>4552</v>
      </c>
      <c r="C732" t="s">
        <v>5255</v>
      </c>
      <c r="D732" s="8">
        <v>218</v>
      </c>
      <c r="E732">
        <v>7</v>
      </c>
      <c r="F732" s="8">
        <v>1</v>
      </c>
    </row>
    <row r="733" spans="1:6">
      <c r="A733">
        <v>57219</v>
      </c>
      <c r="B733" s="7" t="s">
        <v>1056</v>
      </c>
      <c r="C733" t="s">
        <v>5256</v>
      </c>
      <c r="D733" s="8">
        <v>219</v>
      </c>
      <c r="E733">
        <v>7</v>
      </c>
      <c r="F733" s="8">
        <v>1</v>
      </c>
    </row>
    <row r="734" spans="1:6">
      <c r="A734">
        <v>57220</v>
      </c>
      <c r="B734" s="7" t="s">
        <v>1057</v>
      </c>
      <c r="C734" t="s">
        <v>5257</v>
      </c>
      <c r="D734" s="8">
        <v>220</v>
      </c>
      <c r="E734">
        <v>7</v>
      </c>
      <c r="F734" s="8">
        <v>1</v>
      </c>
    </row>
    <row r="735" spans="1:6">
      <c r="A735">
        <v>57221</v>
      </c>
      <c r="B735" s="9" t="s">
        <v>1058</v>
      </c>
      <c r="C735" t="s">
        <v>5258</v>
      </c>
      <c r="D735" s="8">
        <v>221</v>
      </c>
      <c r="E735">
        <v>7</v>
      </c>
      <c r="F735" s="8">
        <v>1</v>
      </c>
    </row>
    <row r="736" spans="1:6">
      <c r="A736">
        <v>57222</v>
      </c>
      <c r="B736" s="9" t="s">
        <v>1059</v>
      </c>
      <c r="C736" t="s">
        <v>5259</v>
      </c>
      <c r="D736" s="8">
        <v>222</v>
      </c>
      <c r="E736">
        <v>7</v>
      </c>
      <c r="F736" s="8">
        <v>1</v>
      </c>
    </row>
    <row r="737" spans="1:6">
      <c r="A737">
        <v>57223</v>
      </c>
      <c r="B737" s="10" t="s">
        <v>1060</v>
      </c>
      <c r="C737" t="s">
        <v>5260</v>
      </c>
      <c r="D737" s="8">
        <v>223</v>
      </c>
      <c r="E737">
        <v>7</v>
      </c>
      <c r="F737" s="8">
        <v>1</v>
      </c>
    </row>
    <row r="738" spans="1:6">
      <c r="A738">
        <v>57224</v>
      </c>
      <c r="B738" s="10" t="s">
        <v>1061</v>
      </c>
      <c r="C738" t="s">
        <v>5261</v>
      </c>
      <c r="D738" s="8">
        <v>224</v>
      </c>
      <c r="E738">
        <v>7</v>
      </c>
      <c r="F738" s="8">
        <v>1</v>
      </c>
    </row>
    <row r="739" spans="1:6">
      <c r="A739">
        <v>57225</v>
      </c>
      <c r="B739" s="7" t="s">
        <v>1062</v>
      </c>
      <c r="C739" t="s">
        <v>5262</v>
      </c>
      <c r="D739" s="8">
        <v>225</v>
      </c>
      <c r="E739">
        <v>7</v>
      </c>
      <c r="F739" s="8">
        <v>1</v>
      </c>
    </row>
    <row r="740" spans="1:6">
      <c r="A740">
        <v>57226</v>
      </c>
      <c r="B740" s="7" t="s">
        <v>1063</v>
      </c>
      <c r="C740" t="s">
        <v>5263</v>
      </c>
      <c r="D740" s="8">
        <v>226</v>
      </c>
      <c r="E740">
        <v>7</v>
      </c>
      <c r="F740" s="8">
        <v>1</v>
      </c>
    </row>
    <row r="741" spans="1:6">
      <c r="A741">
        <v>57227</v>
      </c>
      <c r="B741" s="9" t="s">
        <v>1064</v>
      </c>
      <c r="C741" t="s">
        <v>5264</v>
      </c>
      <c r="D741" s="8">
        <v>227</v>
      </c>
      <c r="E741">
        <v>7</v>
      </c>
      <c r="F741" s="8">
        <v>1</v>
      </c>
    </row>
    <row r="742" spans="1:6">
      <c r="A742">
        <v>57228</v>
      </c>
      <c r="B742" s="9" t="s">
        <v>1065</v>
      </c>
      <c r="C742" t="s">
        <v>5265</v>
      </c>
      <c r="D742" s="8">
        <v>228</v>
      </c>
      <c r="E742">
        <v>7</v>
      </c>
      <c r="F742" s="8">
        <v>1</v>
      </c>
    </row>
    <row r="743" spans="1:6">
      <c r="A743">
        <v>57229</v>
      </c>
      <c r="B743" s="10" t="s">
        <v>1066</v>
      </c>
      <c r="C743" t="s">
        <v>5266</v>
      </c>
      <c r="D743" s="8">
        <v>229</v>
      </c>
      <c r="E743">
        <v>7</v>
      </c>
      <c r="F743" s="8">
        <v>1</v>
      </c>
    </row>
    <row r="744" spans="1:6">
      <c r="A744">
        <v>57230</v>
      </c>
      <c r="B744" s="10" t="s">
        <v>1067</v>
      </c>
      <c r="C744" t="s">
        <v>5267</v>
      </c>
      <c r="D744" s="8">
        <v>230</v>
      </c>
      <c r="E744">
        <v>7</v>
      </c>
      <c r="F744" s="8">
        <v>1</v>
      </c>
    </row>
    <row r="745" spans="1:6">
      <c r="A745">
        <v>57231</v>
      </c>
      <c r="B745" t="s">
        <v>1068</v>
      </c>
      <c r="C745" t="s">
        <v>5268</v>
      </c>
      <c r="D745" s="8">
        <v>231</v>
      </c>
      <c r="E745">
        <v>7</v>
      </c>
      <c r="F745" s="8">
        <v>1</v>
      </c>
    </row>
    <row r="746" spans="1:6">
      <c r="A746">
        <v>57232</v>
      </c>
      <c r="B746" t="s">
        <v>1069</v>
      </c>
      <c r="C746" t="s">
        <v>5269</v>
      </c>
      <c r="D746" s="8">
        <v>232</v>
      </c>
      <c r="E746">
        <v>7</v>
      </c>
      <c r="F746" s="8">
        <v>1</v>
      </c>
    </row>
    <row r="747" spans="1:6">
      <c r="A747">
        <v>57233</v>
      </c>
      <c r="B747" t="s">
        <v>1070</v>
      </c>
      <c r="C747" t="s">
        <v>5270</v>
      </c>
      <c r="D747" s="8">
        <v>233</v>
      </c>
      <c r="E747">
        <v>7</v>
      </c>
      <c r="F747" s="8">
        <v>1</v>
      </c>
    </row>
    <row r="748" spans="1:6">
      <c r="A748">
        <v>57234</v>
      </c>
      <c r="B748" t="s">
        <v>1071</v>
      </c>
      <c r="C748" t="s">
        <v>5271</v>
      </c>
      <c r="D748" s="8">
        <v>234</v>
      </c>
      <c r="E748">
        <v>7</v>
      </c>
      <c r="F748" s="8">
        <v>1</v>
      </c>
    </row>
    <row r="749" spans="1:6">
      <c r="A749">
        <v>57235</v>
      </c>
      <c r="B749" t="s">
        <v>1072</v>
      </c>
      <c r="C749" t="s">
        <v>5272</v>
      </c>
      <c r="D749" s="8">
        <v>235</v>
      </c>
      <c r="E749">
        <v>7</v>
      </c>
      <c r="F749" s="8">
        <v>1</v>
      </c>
    </row>
    <row r="750" spans="1:6">
      <c r="A750">
        <v>57236</v>
      </c>
      <c r="B750" t="s">
        <v>1073</v>
      </c>
      <c r="C750" t="s">
        <v>5273</v>
      </c>
      <c r="D750" s="8">
        <v>236</v>
      </c>
      <c r="E750">
        <v>7</v>
      </c>
      <c r="F750" s="8">
        <v>1</v>
      </c>
    </row>
    <row r="751" spans="1:6">
      <c r="A751">
        <v>57237</v>
      </c>
      <c r="B751" t="s">
        <v>1074</v>
      </c>
      <c r="C751" t="s">
        <v>5274</v>
      </c>
      <c r="D751" s="8">
        <v>237</v>
      </c>
      <c r="E751">
        <v>7</v>
      </c>
      <c r="F751" s="8">
        <v>1</v>
      </c>
    </row>
    <row r="752" spans="1:6">
      <c r="A752">
        <v>57238</v>
      </c>
      <c r="B752" t="s">
        <v>1075</v>
      </c>
      <c r="C752" t="s">
        <v>5275</v>
      </c>
      <c r="D752" s="8">
        <v>238</v>
      </c>
      <c r="E752">
        <v>7</v>
      </c>
      <c r="F752" s="8">
        <v>1</v>
      </c>
    </row>
    <row r="753" spans="1:6">
      <c r="A753">
        <v>57239</v>
      </c>
      <c r="B753" t="s">
        <v>1076</v>
      </c>
      <c r="C753" t="s">
        <v>5276</v>
      </c>
      <c r="D753" s="8">
        <v>239</v>
      </c>
      <c r="E753">
        <v>7</v>
      </c>
      <c r="F753" s="8">
        <v>1</v>
      </c>
    </row>
    <row r="754" spans="1:6">
      <c r="A754">
        <v>57240</v>
      </c>
      <c r="B754" t="s">
        <v>1077</v>
      </c>
      <c r="C754" t="s">
        <v>5277</v>
      </c>
      <c r="D754" s="8">
        <v>240</v>
      </c>
      <c r="E754">
        <v>7</v>
      </c>
      <c r="F754" s="8">
        <v>1</v>
      </c>
    </row>
    <row r="755" spans="1:6">
      <c r="A755">
        <v>57241</v>
      </c>
      <c r="B755" t="s">
        <v>1078</v>
      </c>
      <c r="C755" t="s">
        <v>5278</v>
      </c>
      <c r="D755" s="8">
        <v>241</v>
      </c>
      <c r="E755">
        <v>7</v>
      </c>
      <c r="F755" s="8">
        <v>1</v>
      </c>
    </row>
    <row r="756" spans="1:6">
      <c r="A756">
        <v>57242</v>
      </c>
      <c r="B756" t="s">
        <v>1079</v>
      </c>
      <c r="C756" t="s">
        <v>5279</v>
      </c>
      <c r="D756" s="8">
        <v>242</v>
      </c>
      <c r="E756">
        <v>7</v>
      </c>
      <c r="F756" s="8">
        <v>1</v>
      </c>
    </row>
  </sheetData>
  <phoneticPr fontId="3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30"/>
  <sheetViews>
    <sheetView topLeftCell="A4" workbookViewId="0">
      <selection activeCell="J28" sqref="J28"/>
    </sheetView>
  </sheetViews>
  <sheetFormatPr defaultColWidth="8.875" defaultRowHeight="13.5"/>
  <cols>
    <col min="1" max="1" width="8.375" customWidth="1"/>
    <col min="2" max="2" width="11.125" bestFit="1" customWidth="1"/>
    <col min="3" max="3" width="9.125" customWidth="1"/>
    <col min="4" max="4" width="46.625" bestFit="1" customWidth="1"/>
    <col min="5" max="5" width="11.625" bestFit="1" customWidth="1"/>
  </cols>
  <sheetData>
    <row r="1" spans="1:5">
      <c r="A1" t="s">
        <v>276</v>
      </c>
      <c r="B1" t="s">
        <v>1511</v>
      </c>
      <c r="C1" t="s">
        <v>1512</v>
      </c>
      <c r="D1" t="s">
        <v>1513</v>
      </c>
    </row>
    <row r="2" spans="1:5">
      <c r="A2" t="s">
        <v>1510</v>
      </c>
      <c r="B2" t="s">
        <v>24</v>
      </c>
      <c r="C2" t="s">
        <v>7</v>
      </c>
      <c r="D2" t="s">
        <v>242</v>
      </c>
      <c r="E2" t="s">
        <v>1531</v>
      </c>
    </row>
    <row r="3" spans="1:5">
      <c r="A3">
        <v>61001</v>
      </c>
      <c r="B3" t="s">
        <v>289</v>
      </c>
      <c r="C3">
        <v>15</v>
      </c>
      <c r="E3">
        <v>1</v>
      </c>
    </row>
    <row r="4" spans="1:5">
      <c r="A4">
        <v>61002</v>
      </c>
      <c r="B4" t="s">
        <v>289</v>
      </c>
      <c r="C4">
        <v>206</v>
      </c>
      <c r="E4">
        <v>1</v>
      </c>
    </row>
    <row r="5" spans="1:5">
      <c r="A5">
        <v>61003</v>
      </c>
      <c r="B5" t="s">
        <v>289</v>
      </c>
      <c r="C5">
        <v>33</v>
      </c>
      <c r="E5">
        <v>1</v>
      </c>
    </row>
    <row r="6" spans="1:5">
      <c r="A6">
        <v>61004</v>
      </c>
      <c r="B6" t="s">
        <v>289</v>
      </c>
      <c r="C6">
        <v>211</v>
      </c>
      <c r="E6">
        <v>1</v>
      </c>
    </row>
    <row r="7" spans="1:5">
      <c r="A7">
        <v>61005</v>
      </c>
      <c r="B7" t="s">
        <v>289</v>
      </c>
      <c r="C7">
        <v>215</v>
      </c>
      <c r="E7">
        <v>1</v>
      </c>
    </row>
    <row r="8" spans="1:5">
      <c r="A8">
        <v>61006</v>
      </c>
      <c r="B8" t="s">
        <v>289</v>
      </c>
      <c r="C8">
        <v>44</v>
      </c>
      <c r="E8">
        <v>1</v>
      </c>
    </row>
    <row r="9" spans="1:5">
      <c r="A9">
        <v>61007</v>
      </c>
      <c r="B9" t="s">
        <v>289</v>
      </c>
      <c r="C9">
        <v>29</v>
      </c>
      <c r="E9">
        <v>1</v>
      </c>
    </row>
    <row r="10" spans="1:5">
      <c r="A10">
        <v>61008</v>
      </c>
      <c r="B10" t="s">
        <v>289</v>
      </c>
      <c r="C10">
        <v>3</v>
      </c>
      <c r="E10">
        <v>1</v>
      </c>
    </row>
    <row r="11" spans="1:5">
      <c r="A11">
        <v>61009</v>
      </c>
      <c r="B11" t="s">
        <v>289</v>
      </c>
      <c r="C11">
        <v>18</v>
      </c>
      <c r="E11">
        <v>1</v>
      </c>
    </row>
    <row r="12" spans="1:5">
      <c r="A12">
        <v>61010</v>
      </c>
      <c r="B12" t="s">
        <v>289</v>
      </c>
      <c r="C12">
        <v>43</v>
      </c>
      <c r="E12">
        <v>1</v>
      </c>
    </row>
    <row r="13" spans="1:5">
      <c r="A13">
        <v>61011</v>
      </c>
      <c r="B13" t="s">
        <v>289</v>
      </c>
      <c r="C13">
        <v>12</v>
      </c>
      <c r="E13">
        <v>1</v>
      </c>
    </row>
    <row r="14" spans="1:5">
      <c r="A14">
        <v>61012</v>
      </c>
      <c r="B14" t="s">
        <v>289</v>
      </c>
      <c r="C14">
        <v>36</v>
      </c>
      <c r="E14">
        <v>1</v>
      </c>
    </row>
    <row r="15" spans="1:5">
      <c r="A15">
        <v>61013</v>
      </c>
      <c r="B15" t="s">
        <v>289</v>
      </c>
      <c r="C15">
        <v>237</v>
      </c>
      <c r="E15">
        <v>1</v>
      </c>
    </row>
    <row r="16" spans="1:5">
      <c r="A16">
        <v>61014</v>
      </c>
      <c r="B16" t="s">
        <v>289</v>
      </c>
      <c r="C16">
        <v>45</v>
      </c>
      <c r="E16">
        <v>1</v>
      </c>
    </row>
    <row r="17" spans="1:5">
      <c r="A17">
        <v>61015</v>
      </c>
      <c r="B17" t="s">
        <v>289</v>
      </c>
      <c r="C17">
        <v>323</v>
      </c>
      <c r="E17">
        <v>1</v>
      </c>
    </row>
    <row r="18" spans="1:5">
      <c r="A18">
        <v>62001</v>
      </c>
      <c r="B18" t="s">
        <v>4447</v>
      </c>
      <c r="C18">
        <v>50010</v>
      </c>
      <c r="D18" s="67" t="s">
        <v>4446</v>
      </c>
    </row>
    <row r="19" spans="1:5">
      <c r="A19">
        <v>62002</v>
      </c>
      <c r="B19" t="s">
        <v>4448</v>
      </c>
      <c r="C19">
        <v>50011</v>
      </c>
      <c r="D19" s="67" t="s">
        <v>4446</v>
      </c>
    </row>
    <row r="20" spans="1:5">
      <c r="A20">
        <v>62003</v>
      </c>
      <c r="B20" t="s">
        <v>279</v>
      </c>
      <c r="C20">
        <v>50009</v>
      </c>
      <c r="D20" s="67" t="s">
        <v>7158</v>
      </c>
    </row>
    <row r="21" spans="1:5">
      <c r="A21">
        <v>62004</v>
      </c>
      <c r="B21" t="s">
        <v>4428</v>
      </c>
      <c r="C21">
        <v>50008</v>
      </c>
      <c r="D21" s="67" t="s">
        <v>1434</v>
      </c>
    </row>
    <row r="22" spans="1:5">
      <c r="A22">
        <v>62005</v>
      </c>
      <c r="B22" t="s">
        <v>280</v>
      </c>
      <c r="C22">
        <v>50001</v>
      </c>
      <c r="D22" s="67" t="s">
        <v>1433</v>
      </c>
    </row>
    <row r="23" spans="1:5">
      <c r="A23">
        <v>62006</v>
      </c>
      <c r="B23" t="s">
        <v>281</v>
      </c>
      <c r="C23">
        <v>50002</v>
      </c>
      <c r="D23" s="67" t="s">
        <v>1432</v>
      </c>
    </row>
    <row r="24" spans="1:5">
      <c r="A24">
        <v>62007</v>
      </c>
      <c r="B24" t="s">
        <v>282</v>
      </c>
      <c r="C24">
        <v>50003</v>
      </c>
      <c r="D24" s="67" t="s">
        <v>4431</v>
      </c>
    </row>
    <row r="25" spans="1:5">
      <c r="A25">
        <v>62008</v>
      </c>
      <c r="B25" t="s">
        <v>4429</v>
      </c>
      <c r="C25">
        <v>50006</v>
      </c>
      <c r="D25" s="67" t="s">
        <v>1431</v>
      </c>
    </row>
    <row r="26" spans="1:5">
      <c r="A26">
        <v>62009</v>
      </c>
      <c r="B26" t="s">
        <v>283</v>
      </c>
      <c r="C26">
        <v>50005</v>
      </c>
      <c r="D26" s="67" t="s">
        <v>7159</v>
      </c>
    </row>
    <row r="27" spans="1:5">
      <c r="A27">
        <v>62010</v>
      </c>
      <c r="B27" t="s">
        <v>284</v>
      </c>
      <c r="C27">
        <v>50004</v>
      </c>
      <c r="D27" s="67" t="s">
        <v>1430</v>
      </c>
    </row>
    <row r="28" spans="1:5">
      <c r="A28">
        <v>62011</v>
      </c>
      <c r="B28" t="s">
        <v>285</v>
      </c>
      <c r="C28">
        <v>50007</v>
      </c>
      <c r="D28" s="67" t="s">
        <v>4430</v>
      </c>
    </row>
    <row r="29" spans="1:5">
      <c r="A29">
        <v>62012</v>
      </c>
      <c r="B29" t="s">
        <v>286</v>
      </c>
      <c r="C29">
        <v>50012</v>
      </c>
      <c r="D29" t="s">
        <v>287</v>
      </c>
    </row>
    <row r="30" spans="1:5">
      <c r="A30">
        <v>62013</v>
      </c>
      <c r="B30" t="s">
        <v>288</v>
      </c>
      <c r="C30">
        <v>50013</v>
      </c>
      <c r="D30" t="s">
        <v>287</v>
      </c>
    </row>
  </sheetData>
  <phoneticPr fontId="3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E22"/>
  <sheetViews>
    <sheetView workbookViewId="0">
      <selection activeCell="G20" sqref="G20"/>
    </sheetView>
  </sheetViews>
  <sheetFormatPr defaultColWidth="8.875" defaultRowHeight="13.5"/>
  <cols>
    <col min="1" max="2" width="8.375" customWidth="1"/>
    <col min="3" max="3" width="13.125" bestFit="1" customWidth="1"/>
    <col min="4" max="4" width="9.125" customWidth="1"/>
    <col min="5" max="5" width="46.625" bestFit="1" customWidth="1"/>
  </cols>
  <sheetData>
    <row r="1" spans="1:5">
      <c r="A1" t="s">
        <v>276</v>
      </c>
      <c r="C1" t="s">
        <v>1511</v>
      </c>
      <c r="D1" t="s">
        <v>1512</v>
      </c>
      <c r="E1" t="s">
        <v>291</v>
      </c>
    </row>
    <row r="2" spans="1:5">
      <c r="A2" t="s">
        <v>3691</v>
      </c>
      <c r="B2" t="s">
        <v>6900</v>
      </c>
      <c r="C2" t="s">
        <v>24</v>
      </c>
      <c r="D2" t="s">
        <v>7</v>
      </c>
      <c r="E2" t="s">
        <v>242</v>
      </c>
    </row>
    <row r="3" spans="1:5">
      <c r="A3">
        <v>65001</v>
      </c>
      <c r="B3">
        <v>1</v>
      </c>
      <c r="C3" t="s">
        <v>4249</v>
      </c>
      <c r="D3" t="s">
        <v>3706</v>
      </c>
      <c r="E3" t="s">
        <v>4271</v>
      </c>
    </row>
    <row r="4" spans="1:5">
      <c r="A4">
        <v>65002</v>
      </c>
      <c r="B4">
        <v>2</v>
      </c>
      <c r="C4" t="s">
        <v>4250</v>
      </c>
      <c r="D4" t="s">
        <v>3707</v>
      </c>
      <c r="E4" t="s">
        <v>4261</v>
      </c>
    </row>
    <row r="5" spans="1:5">
      <c r="A5">
        <v>65003</v>
      </c>
      <c r="B5">
        <v>3</v>
      </c>
      <c r="C5" t="s">
        <v>4251</v>
      </c>
      <c r="D5" t="s">
        <v>3708</v>
      </c>
      <c r="E5" t="s">
        <v>4262</v>
      </c>
    </row>
    <row r="6" spans="1:5">
      <c r="A6">
        <v>65004</v>
      </c>
      <c r="B6">
        <v>4</v>
      </c>
      <c r="C6" t="s">
        <v>4252</v>
      </c>
      <c r="D6" t="s">
        <v>3709</v>
      </c>
      <c r="E6" t="s">
        <v>4263</v>
      </c>
    </row>
    <row r="7" spans="1:5">
      <c r="A7">
        <v>65005</v>
      </c>
      <c r="B7">
        <v>5</v>
      </c>
      <c r="C7" t="s">
        <v>4253</v>
      </c>
      <c r="D7" t="s">
        <v>3710</v>
      </c>
      <c r="E7" t="s">
        <v>4264</v>
      </c>
    </row>
    <row r="8" spans="1:5">
      <c r="A8">
        <v>65006</v>
      </c>
      <c r="B8">
        <v>6</v>
      </c>
      <c r="C8" t="s">
        <v>4254</v>
      </c>
      <c r="D8" t="s">
        <v>3711</v>
      </c>
      <c r="E8" t="s">
        <v>4265</v>
      </c>
    </row>
    <row r="9" spans="1:5">
      <c r="A9">
        <v>65013</v>
      </c>
      <c r="B9">
        <v>7</v>
      </c>
      <c r="C9" t="s">
        <v>6842</v>
      </c>
      <c r="D9" t="s">
        <v>6850</v>
      </c>
      <c r="E9" t="s">
        <v>6848</v>
      </c>
    </row>
    <row r="10" spans="1:5">
      <c r="A10">
        <v>65014</v>
      </c>
      <c r="B10">
        <v>8</v>
      </c>
      <c r="C10" t="s">
        <v>6843</v>
      </c>
      <c r="D10" t="s">
        <v>6851</v>
      </c>
      <c r="E10" t="s">
        <v>6849</v>
      </c>
    </row>
    <row r="11" spans="1:5">
      <c r="A11">
        <v>65017</v>
      </c>
      <c r="B11">
        <v>9</v>
      </c>
      <c r="C11" t="s">
        <v>7139</v>
      </c>
      <c r="D11" t="s">
        <v>7143</v>
      </c>
      <c r="E11" t="s">
        <v>7147</v>
      </c>
    </row>
    <row r="12" spans="1:5">
      <c r="A12">
        <v>65018</v>
      </c>
      <c r="B12">
        <v>10</v>
      </c>
      <c r="C12" t="s">
        <v>7140</v>
      </c>
      <c r="D12" t="s">
        <v>7144</v>
      </c>
      <c r="E12" t="s">
        <v>7148</v>
      </c>
    </row>
    <row r="13" spans="1:5">
      <c r="A13">
        <v>65007</v>
      </c>
      <c r="B13">
        <v>11</v>
      </c>
      <c r="C13" t="s">
        <v>4255</v>
      </c>
      <c r="D13" t="s">
        <v>3712</v>
      </c>
      <c r="E13" t="s">
        <v>4322</v>
      </c>
    </row>
    <row r="14" spans="1:5">
      <c r="A14">
        <v>65008</v>
      </c>
      <c r="B14">
        <v>12</v>
      </c>
      <c r="C14" t="s">
        <v>4256</v>
      </c>
      <c r="D14" t="s">
        <v>3713</v>
      </c>
      <c r="E14" t="s">
        <v>4266</v>
      </c>
    </row>
    <row r="15" spans="1:5">
      <c r="A15">
        <v>65009</v>
      </c>
      <c r="B15">
        <v>13</v>
      </c>
      <c r="C15" t="s">
        <v>4257</v>
      </c>
      <c r="D15" t="s">
        <v>3714</v>
      </c>
      <c r="E15" t="s">
        <v>4267</v>
      </c>
    </row>
    <row r="16" spans="1:5">
      <c r="A16">
        <v>65010</v>
      </c>
      <c r="B16">
        <v>14</v>
      </c>
      <c r="C16" t="s">
        <v>4258</v>
      </c>
      <c r="D16" t="s">
        <v>3715</v>
      </c>
      <c r="E16" t="s">
        <v>4268</v>
      </c>
    </row>
    <row r="17" spans="1:5">
      <c r="A17">
        <v>65011</v>
      </c>
      <c r="B17">
        <v>15</v>
      </c>
      <c r="C17" t="s">
        <v>4259</v>
      </c>
      <c r="D17" t="s">
        <v>3716</v>
      </c>
      <c r="E17" t="s">
        <v>4269</v>
      </c>
    </row>
    <row r="18" spans="1:5">
      <c r="A18">
        <v>65012</v>
      </c>
      <c r="B18">
        <v>16</v>
      </c>
      <c r="C18" t="s">
        <v>4260</v>
      </c>
      <c r="D18" t="s">
        <v>3717</v>
      </c>
      <c r="E18" t="s">
        <v>4270</v>
      </c>
    </row>
    <row r="19" spans="1:5">
      <c r="A19">
        <v>65015</v>
      </c>
      <c r="B19">
        <v>17</v>
      </c>
      <c r="C19" t="s">
        <v>6844</v>
      </c>
      <c r="D19" t="s">
        <v>6852</v>
      </c>
      <c r="E19" t="s">
        <v>6846</v>
      </c>
    </row>
    <row r="20" spans="1:5">
      <c r="A20">
        <v>65016</v>
      </c>
      <c r="B20">
        <v>18</v>
      </c>
      <c r="C20" t="s">
        <v>6845</v>
      </c>
      <c r="D20" t="s">
        <v>6853</v>
      </c>
      <c r="E20" t="s">
        <v>6847</v>
      </c>
    </row>
    <row r="21" spans="1:5">
      <c r="A21">
        <v>65019</v>
      </c>
      <c r="B21">
        <v>19</v>
      </c>
      <c r="C21" t="s">
        <v>7141</v>
      </c>
      <c r="D21" t="s">
        <v>7145</v>
      </c>
      <c r="E21" t="s">
        <v>7149</v>
      </c>
    </row>
    <row r="22" spans="1:5">
      <c r="A22">
        <v>65020</v>
      </c>
      <c r="B22">
        <v>20</v>
      </c>
      <c r="C22" t="s">
        <v>7142</v>
      </c>
      <c r="D22" t="s">
        <v>7146</v>
      </c>
      <c r="E22" t="s">
        <v>7150</v>
      </c>
    </row>
  </sheetData>
  <phoneticPr fontId="3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S15"/>
  <sheetViews>
    <sheetView workbookViewId="0">
      <selection activeCell="G8" sqref="G8"/>
    </sheetView>
  </sheetViews>
  <sheetFormatPr defaultColWidth="8.875" defaultRowHeight="13.5"/>
  <cols>
    <col min="1" max="1" width="7.5" bestFit="1" customWidth="1"/>
    <col min="2" max="2" width="12.125" bestFit="1" customWidth="1"/>
    <col min="3" max="3" width="7.125" bestFit="1" customWidth="1"/>
    <col min="4" max="4" width="6.5" style="15" bestFit="1" customWidth="1"/>
    <col min="5" max="5" width="18.5" bestFit="1" customWidth="1"/>
    <col min="7" max="7" width="9.5" bestFit="1" customWidth="1"/>
    <col min="8" max="8" width="10.5" bestFit="1" customWidth="1"/>
    <col min="9" max="9" width="13" bestFit="1" customWidth="1"/>
    <col min="12" max="12" width="10.5" bestFit="1" customWidth="1"/>
    <col min="16" max="16" width="16.5" bestFit="1" customWidth="1"/>
    <col min="19" max="19" width="11.625" bestFit="1" customWidth="1"/>
  </cols>
  <sheetData>
    <row r="1" spans="1:19">
      <c r="A1" s="11" t="s">
        <v>299</v>
      </c>
      <c r="B1" s="11" t="s">
        <v>300</v>
      </c>
      <c r="C1" s="11" t="s">
        <v>290</v>
      </c>
      <c r="D1" s="14" t="s">
        <v>1516</v>
      </c>
      <c r="E1" s="11" t="s">
        <v>291</v>
      </c>
      <c r="F1" s="11" t="s">
        <v>292</v>
      </c>
      <c r="G1" s="11" t="s">
        <v>294</v>
      </c>
      <c r="H1" s="11" t="s">
        <v>301</v>
      </c>
      <c r="I1" s="11" t="s">
        <v>302</v>
      </c>
      <c r="J1" s="11" t="s">
        <v>305</v>
      </c>
      <c r="M1" s="11" t="s">
        <v>306</v>
      </c>
      <c r="N1" s="11" t="s">
        <v>307</v>
      </c>
      <c r="O1" s="11" t="s">
        <v>308</v>
      </c>
      <c r="P1" s="11" t="s">
        <v>322</v>
      </c>
      <c r="Q1" s="12" t="s">
        <v>298</v>
      </c>
      <c r="R1" s="12" t="s">
        <v>293</v>
      </c>
      <c r="S1" s="12"/>
    </row>
    <row r="2" spans="1:19">
      <c r="A2" s="11" t="s">
        <v>1693</v>
      </c>
      <c r="B2" s="11" t="s">
        <v>1515</v>
      </c>
      <c r="C2" s="11" t="s">
        <v>295</v>
      </c>
      <c r="D2" s="14" t="s">
        <v>296</v>
      </c>
      <c r="E2" s="11" t="s">
        <v>1476</v>
      </c>
      <c r="F2" s="11" t="s">
        <v>1517</v>
      </c>
      <c r="G2" s="11" t="s">
        <v>297</v>
      </c>
      <c r="H2" s="11" t="s">
        <v>1519</v>
      </c>
      <c r="I2" s="11" t="s">
        <v>1518</v>
      </c>
      <c r="J2" s="11" t="s">
        <v>304</v>
      </c>
      <c r="K2" s="11" t="s">
        <v>1525</v>
      </c>
      <c r="L2" s="11" t="s">
        <v>1520</v>
      </c>
      <c r="M2" s="11" t="s">
        <v>1521</v>
      </c>
      <c r="N2" s="11" t="s">
        <v>1522</v>
      </c>
      <c r="O2" s="11" t="s">
        <v>1523</v>
      </c>
      <c r="P2" s="11" t="s">
        <v>1524</v>
      </c>
      <c r="Q2" s="12" t="s">
        <v>1527</v>
      </c>
      <c r="R2" s="12"/>
      <c r="S2" s="12" t="s">
        <v>1526</v>
      </c>
    </row>
    <row r="3" spans="1:19">
      <c r="A3">
        <v>37001</v>
      </c>
      <c r="B3" t="s">
        <v>303</v>
      </c>
      <c r="C3">
        <v>3</v>
      </c>
      <c r="D3" s="15">
        <v>37001</v>
      </c>
      <c r="E3" t="s">
        <v>1514</v>
      </c>
      <c r="F3">
        <v>300</v>
      </c>
      <c r="G3">
        <v>1</v>
      </c>
      <c r="H3">
        <v>13</v>
      </c>
      <c r="I3">
        <v>1</v>
      </c>
      <c r="J3">
        <v>100</v>
      </c>
      <c r="K3">
        <v>11</v>
      </c>
      <c r="L3" t="s">
        <v>309</v>
      </c>
      <c r="M3">
        <v>100</v>
      </c>
      <c r="N3">
        <v>150</v>
      </c>
      <c r="O3">
        <v>1</v>
      </c>
      <c r="Q3" s="11">
        <v>1000</v>
      </c>
      <c r="R3" s="11"/>
      <c r="S3" s="11">
        <v>1000</v>
      </c>
    </row>
    <row r="4" spans="1:19">
      <c r="K4">
        <v>9</v>
      </c>
      <c r="L4" t="s">
        <v>310</v>
      </c>
      <c r="M4">
        <v>100</v>
      </c>
      <c r="N4">
        <v>120</v>
      </c>
      <c r="O4">
        <v>1</v>
      </c>
      <c r="Q4" s="11">
        <v>1001</v>
      </c>
      <c r="R4" s="11"/>
      <c r="S4" s="11">
        <v>100</v>
      </c>
    </row>
    <row r="5" spans="1:19">
      <c r="K5">
        <v>21</v>
      </c>
      <c r="L5" t="s">
        <v>311</v>
      </c>
      <c r="M5">
        <v>50</v>
      </c>
      <c r="N5">
        <v>100</v>
      </c>
      <c r="O5">
        <v>1</v>
      </c>
      <c r="Q5" s="11">
        <v>1000</v>
      </c>
      <c r="R5" s="11"/>
      <c r="S5" s="11">
        <v>1000</v>
      </c>
    </row>
    <row r="6" spans="1:19">
      <c r="K6">
        <v>1</v>
      </c>
      <c r="L6" t="s">
        <v>323</v>
      </c>
      <c r="M6">
        <v>10</v>
      </c>
      <c r="N6">
        <v>20</v>
      </c>
      <c r="O6">
        <v>1</v>
      </c>
      <c r="P6">
        <v>101</v>
      </c>
      <c r="Q6" s="11">
        <v>1001</v>
      </c>
      <c r="R6" s="11"/>
      <c r="S6" s="11">
        <v>100</v>
      </c>
    </row>
    <row r="7" spans="1:19">
      <c r="Q7" s="11">
        <v>1002</v>
      </c>
      <c r="R7" s="11"/>
      <c r="S7" s="11">
        <v>5</v>
      </c>
    </row>
    <row r="8" spans="1:19">
      <c r="A8">
        <v>37002</v>
      </c>
      <c r="B8" t="s">
        <v>324</v>
      </c>
      <c r="C8">
        <v>3</v>
      </c>
      <c r="D8" s="15">
        <v>37001</v>
      </c>
      <c r="E8" t="s">
        <v>325</v>
      </c>
      <c r="F8">
        <v>300</v>
      </c>
      <c r="G8">
        <v>1</v>
      </c>
      <c r="H8">
        <v>13</v>
      </c>
      <c r="I8">
        <v>1</v>
      </c>
      <c r="J8">
        <v>100</v>
      </c>
      <c r="K8">
        <v>11</v>
      </c>
      <c r="L8" t="s">
        <v>326</v>
      </c>
      <c r="M8">
        <v>100</v>
      </c>
      <c r="N8">
        <v>150</v>
      </c>
      <c r="O8">
        <v>1</v>
      </c>
      <c r="Q8">
        <v>1000</v>
      </c>
      <c r="S8">
        <v>1000</v>
      </c>
    </row>
    <row r="9" spans="1:19">
      <c r="K9">
        <v>9</v>
      </c>
      <c r="L9" t="s">
        <v>327</v>
      </c>
      <c r="M9">
        <v>100</v>
      </c>
      <c r="N9">
        <v>120</v>
      </c>
      <c r="O9">
        <v>1</v>
      </c>
      <c r="Q9">
        <v>1001</v>
      </c>
      <c r="S9">
        <v>100</v>
      </c>
    </row>
    <row r="10" spans="1:19">
      <c r="K10">
        <v>21</v>
      </c>
      <c r="L10" t="s">
        <v>328</v>
      </c>
      <c r="M10">
        <v>50</v>
      </c>
      <c r="N10">
        <v>100</v>
      </c>
      <c r="O10">
        <v>1</v>
      </c>
      <c r="Q10">
        <v>1000</v>
      </c>
      <c r="S10">
        <v>1000</v>
      </c>
    </row>
    <row r="11" spans="1:19">
      <c r="K11">
        <v>1</v>
      </c>
      <c r="L11" t="s">
        <v>329</v>
      </c>
      <c r="M11">
        <v>10</v>
      </c>
      <c r="N11">
        <v>20</v>
      </c>
      <c r="O11">
        <v>1</v>
      </c>
      <c r="P11">
        <v>101</v>
      </c>
    </row>
    <row r="12" spans="1:19">
      <c r="A12">
        <v>37003</v>
      </c>
      <c r="B12" t="s">
        <v>324</v>
      </c>
      <c r="C12">
        <v>3</v>
      </c>
      <c r="D12" s="15">
        <v>37001</v>
      </c>
      <c r="E12" t="s">
        <v>325</v>
      </c>
      <c r="F12">
        <v>300</v>
      </c>
      <c r="G12">
        <v>1</v>
      </c>
      <c r="H12">
        <v>13</v>
      </c>
      <c r="I12">
        <v>1</v>
      </c>
      <c r="J12">
        <v>100</v>
      </c>
      <c r="K12">
        <v>11</v>
      </c>
      <c r="L12" t="s">
        <v>326</v>
      </c>
      <c r="M12">
        <v>100</v>
      </c>
      <c r="N12">
        <v>150</v>
      </c>
      <c r="O12">
        <v>1</v>
      </c>
      <c r="Q12">
        <v>1000</v>
      </c>
      <c r="S12">
        <v>1000</v>
      </c>
    </row>
    <row r="13" spans="1:19">
      <c r="K13">
        <v>9</v>
      </c>
      <c r="L13" t="s">
        <v>327</v>
      </c>
      <c r="M13">
        <v>100</v>
      </c>
      <c r="N13">
        <v>120</v>
      </c>
      <c r="O13">
        <v>1</v>
      </c>
      <c r="Q13">
        <v>1001</v>
      </c>
      <c r="S13">
        <v>100</v>
      </c>
    </row>
    <row r="14" spans="1:19">
      <c r="K14">
        <v>21</v>
      </c>
      <c r="L14" t="s">
        <v>328</v>
      </c>
      <c r="M14">
        <v>50</v>
      </c>
      <c r="N14">
        <v>100</v>
      </c>
      <c r="O14">
        <v>1</v>
      </c>
      <c r="Q14">
        <v>1000</v>
      </c>
      <c r="S14">
        <v>1000</v>
      </c>
    </row>
    <row r="15" spans="1:19">
      <c r="K15">
        <v>1</v>
      </c>
      <c r="L15" t="s">
        <v>329</v>
      </c>
      <c r="M15">
        <v>10</v>
      </c>
      <c r="N15">
        <v>20</v>
      </c>
      <c r="O15">
        <v>1</v>
      </c>
      <c r="P15">
        <v>101</v>
      </c>
      <c r="Q15">
        <v>1001</v>
      </c>
      <c r="S15">
        <v>100</v>
      </c>
    </row>
  </sheetData>
  <phoneticPr fontId="3" type="noConversion"/>
  <conditionalFormatting sqref="A1:J2 M1:P1 K2:P2">
    <cfRule type="containsText" dxfId="3" priority="3" operator="containsText" text="红水晶">
      <formula>NOT(ISERROR(SEARCH("红水晶",A1)))</formula>
    </cfRule>
  </conditionalFormatting>
  <conditionalFormatting sqref="Q1:Q2">
    <cfRule type="containsText" dxfId="2" priority="2" operator="containsText" text="红水晶">
      <formula>NOT(ISERROR(SEARCH("红水晶",Q1)))</formula>
    </cfRule>
  </conditionalFormatting>
  <conditionalFormatting sqref="R1:S2">
    <cfRule type="containsText" dxfId="1" priority="1" operator="containsText" text="红水晶">
      <formula>NOT(ISERROR(SEARCH("红水晶",R1)))</formula>
    </cfRule>
  </conditionalFormatting>
  <conditionalFormatting sqref="A1:A2">
    <cfRule type="duplicateValues" dxfId="0" priority="84"/>
  </conditionalFormatting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26</vt:i4>
      </vt:variant>
    </vt:vector>
  </HeadingPairs>
  <TitlesOfParts>
    <vt:vector size="26" baseType="lpstr">
      <vt:lpstr>#材料大全</vt:lpstr>
      <vt:lpstr>属性值</vt:lpstr>
      <vt:lpstr>武器</vt:lpstr>
      <vt:lpstr>防具</vt:lpstr>
      <vt:lpstr>Sheet1</vt:lpstr>
      <vt:lpstr>称号-原</vt:lpstr>
      <vt:lpstr>套装表</vt:lpstr>
      <vt:lpstr>状态名词</vt:lpstr>
      <vt:lpstr>装备类型</vt:lpstr>
      <vt:lpstr>装备合成</vt:lpstr>
      <vt:lpstr>装备升级</vt:lpstr>
      <vt:lpstr>强化</vt:lpstr>
      <vt:lpstr>强化消耗</vt:lpstr>
      <vt:lpstr>材料</vt:lpstr>
      <vt:lpstr>丁丁</vt:lpstr>
      <vt:lpstr>升星材料</vt:lpstr>
      <vt:lpstr>差分器</vt:lpstr>
      <vt:lpstr>宠物</vt:lpstr>
      <vt:lpstr>碎片</vt:lpstr>
      <vt:lpstr>道具</vt:lpstr>
      <vt:lpstr>特殊道具</vt:lpstr>
      <vt:lpstr>货币</vt:lpstr>
      <vt:lpstr>英雄</vt:lpstr>
      <vt:lpstr>头像</vt:lpstr>
      <vt:lpstr>头像框</vt:lpstr>
      <vt:lpstr>附魔卷轴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zhanshen</dc:creator>
  <cp:lastModifiedBy>funday</cp:lastModifiedBy>
  <dcterms:created xsi:type="dcterms:W3CDTF">2006-09-16T00:00:00Z</dcterms:created>
  <dcterms:modified xsi:type="dcterms:W3CDTF">2018-01-12T03:58:08Z</dcterms:modified>
</cp:coreProperties>
</file>